
<file path=[Content_Types].xml><?xml version="1.0" encoding="utf-8"?>
<Types xmlns="http://schemas.openxmlformats.org/package/2006/content-types">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EstaPasta_de_trabalho" defaultThemeVersion="124226"/>
  <bookViews>
    <workbookView xWindow="20370" yWindow="-120" windowWidth="29040" windowHeight="15990" tabRatio="820" activeTab="1"/>
  </bookViews>
  <sheets>
    <sheet name="SINAPI-MT ABRIL 2021" sheetId="88" r:id="rId1"/>
    <sheet name="1-RESUMO" sheetId="90" r:id="rId2"/>
    <sheet name="2-ORÇAMENTO" sheetId="85" r:id="rId3"/>
    <sheet name="3-CRONOGRAMA" sheetId="79" r:id="rId4"/>
    <sheet name="4-BDI" sheetId="89" r:id="rId5"/>
    <sheet name="5-COMP. PRÓPRIA" sheetId="87" r:id="rId6"/>
    <sheet name="6-CPUs" sheetId="92" r:id="rId7"/>
    <sheet name="7-ENCARGOS SOCIAIS" sheetId="91"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i">#REF!</definedName>
    <definedName name="\j">#REF!</definedName>
    <definedName name="\l">#REF!</definedName>
    <definedName name="\PEM">#REF!</definedName>
    <definedName name="\s">#REF!</definedName>
    <definedName name="\t">#REF!</definedName>
    <definedName name="__A1">#REF!</definedName>
    <definedName name="__cab1">#REF!</definedName>
    <definedName name="__COM010201">#REF!</definedName>
    <definedName name="__COM010202">#REF!</definedName>
    <definedName name="__COM010205">#REF!</definedName>
    <definedName name="__COM010206">#REF!</definedName>
    <definedName name="__COM010210">#REF!</definedName>
    <definedName name="__COM010301">#REF!</definedName>
    <definedName name="__COM010401">#REF!</definedName>
    <definedName name="__COM010402">#REF!</definedName>
    <definedName name="__COM010407">#REF!</definedName>
    <definedName name="__COM010413">#REF!</definedName>
    <definedName name="__COM010501">#REF!</definedName>
    <definedName name="__COM010503">#REF!</definedName>
    <definedName name="__COM010505">#REF!</definedName>
    <definedName name="__COM010509">#REF!</definedName>
    <definedName name="__COM010512">#REF!</definedName>
    <definedName name="__COM010518">#REF!</definedName>
    <definedName name="__COM010519">#REF!</definedName>
    <definedName name="__COM010521">#REF!</definedName>
    <definedName name="__COM010523">#REF!</definedName>
    <definedName name="__COM010532">#REF!</definedName>
    <definedName name="__COM010533">#REF!</definedName>
    <definedName name="__COM010536">#REF!</definedName>
    <definedName name="__COM010701">#REF!</definedName>
    <definedName name="__COM010703">#REF!</definedName>
    <definedName name="__COM010705">#REF!</definedName>
    <definedName name="__COM010708">#REF!</definedName>
    <definedName name="__COM010710">#REF!</definedName>
    <definedName name="__COM010712">#REF!</definedName>
    <definedName name="__COM010717">#REF!</definedName>
    <definedName name="__COM010718">#REF!</definedName>
    <definedName name="__COM020201">#REF!</definedName>
    <definedName name="__COM020205">#REF!</definedName>
    <definedName name="__COM020211">#REF!</definedName>
    <definedName name="__COM020217">#REF!</definedName>
    <definedName name="__COM030102">#REF!</definedName>
    <definedName name="__COM030201">#REF!</definedName>
    <definedName name="__COM030303">#REF!</definedName>
    <definedName name="__COM030317">#REF!</definedName>
    <definedName name="__COM040101">#REF!</definedName>
    <definedName name="__COM040202">#REF!</definedName>
    <definedName name="__COM050103">#REF!</definedName>
    <definedName name="__COM050207">#REF!</definedName>
    <definedName name="__COM060101">#REF!</definedName>
    <definedName name="__COM080101">#REF!</definedName>
    <definedName name="__COM080310">#REF!</definedName>
    <definedName name="__COM090101">#REF!</definedName>
    <definedName name="__COM100302">#REF!</definedName>
    <definedName name="__COM110101">#REF!</definedName>
    <definedName name="__COM110104">#REF!</definedName>
    <definedName name="__COM110107">#REF!</definedName>
    <definedName name="__COM120101">#REF!</definedName>
    <definedName name="__COM120105">#REF!</definedName>
    <definedName name="__COM120106">#REF!</definedName>
    <definedName name="__COM120107">#REF!</definedName>
    <definedName name="__COM120110">#REF!</definedName>
    <definedName name="__COM120150">#REF!</definedName>
    <definedName name="__COM130101">#REF!</definedName>
    <definedName name="__COM130103">#REF!</definedName>
    <definedName name="__COM130304">#REF!</definedName>
    <definedName name="__COM130401">#REF!</definedName>
    <definedName name="__COM140102">#REF!</definedName>
    <definedName name="__COM140109">#REF!</definedName>
    <definedName name="__COM140113">#REF!</definedName>
    <definedName name="__COM140122">#REF!</definedName>
    <definedName name="__COM140126">#REF!</definedName>
    <definedName name="__COM140129">#REF!</definedName>
    <definedName name="__COM140135">#REF!</definedName>
    <definedName name="__COM140143">#REF!</definedName>
    <definedName name="__COM140145">#REF!</definedName>
    <definedName name="__COM150130">#REF!</definedName>
    <definedName name="__COM170101">#REF!</definedName>
    <definedName name="__COM170102">#REF!</definedName>
    <definedName name="__COM170103">#REF!</definedName>
    <definedName name="__GLB2">#REF!</definedName>
    <definedName name="__i3">#REF!</definedName>
    <definedName name="__MAO010201">#REF!</definedName>
    <definedName name="__MAO010202">#REF!</definedName>
    <definedName name="__MAO010205">#REF!</definedName>
    <definedName name="__MAO010206">#REF!</definedName>
    <definedName name="__MAO010210">#REF!</definedName>
    <definedName name="__MAO010401">#REF!</definedName>
    <definedName name="__MAO010402">#REF!</definedName>
    <definedName name="__MAO010407">#REF!</definedName>
    <definedName name="__MAO010413">#REF!</definedName>
    <definedName name="__MAO010501">#REF!</definedName>
    <definedName name="__MAO010503">#REF!</definedName>
    <definedName name="__MAO010505">#REF!</definedName>
    <definedName name="__MAO010509">#REF!</definedName>
    <definedName name="__MAO010512">#REF!</definedName>
    <definedName name="__MAO010518">#REF!</definedName>
    <definedName name="__MAO010519">#REF!</definedName>
    <definedName name="__MAO010521">#REF!</definedName>
    <definedName name="__MAO010523">#REF!</definedName>
    <definedName name="__MAO010532">#REF!</definedName>
    <definedName name="__MAO010533">#REF!</definedName>
    <definedName name="__MAO010536">#REF!</definedName>
    <definedName name="__MAO010701">#REF!</definedName>
    <definedName name="__MAO010703">#REF!</definedName>
    <definedName name="__MAO010705">#REF!</definedName>
    <definedName name="__MAO010708">#REF!</definedName>
    <definedName name="__MAO010710">#REF!</definedName>
    <definedName name="__MAO010712">#REF!</definedName>
    <definedName name="__MAO010717">#REF!</definedName>
    <definedName name="__MAO020201">#REF!</definedName>
    <definedName name="__MAO020205">#REF!</definedName>
    <definedName name="__MAO020211">#REF!</definedName>
    <definedName name="__MAO020217">#REF!</definedName>
    <definedName name="__MAO030102">#REF!</definedName>
    <definedName name="__MAO030201">#REF!</definedName>
    <definedName name="__MAO030303">#REF!</definedName>
    <definedName name="__MAO030317">#REF!</definedName>
    <definedName name="__MAO040101">#REF!</definedName>
    <definedName name="__MAO040202">#REF!</definedName>
    <definedName name="__MAO050103">#REF!</definedName>
    <definedName name="__MAO050207">#REF!</definedName>
    <definedName name="__MAO060101">#REF!</definedName>
    <definedName name="__MAO080310">#REF!</definedName>
    <definedName name="__MAO090101">#REF!</definedName>
    <definedName name="__MAO110101">#REF!</definedName>
    <definedName name="__MAO110104">#REF!</definedName>
    <definedName name="__MAO110107">#REF!</definedName>
    <definedName name="__MAO120101">#REF!</definedName>
    <definedName name="__MAO120105">#REF!</definedName>
    <definedName name="__MAO120106">#REF!</definedName>
    <definedName name="__MAO120107">#REF!</definedName>
    <definedName name="__MAO120110">#REF!</definedName>
    <definedName name="__MAO120150">#REF!</definedName>
    <definedName name="__MAO130101">#REF!</definedName>
    <definedName name="__MAO130103">#REF!</definedName>
    <definedName name="__MAO130304">#REF!</definedName>
    <definedName name="__MAO130401">#REF!</definedName>
    <definedName name="__MAO140102">#REF!</definedName>
    <definedName name="__MAO140109">#REF!</definedName>
    <definedName name="__MAO140113">#REF!</definedName>
    <definedName name="__MAO140122">#REF!</definedName>
    <definedName name="__MAO140126">#REF!</definedName>
    <definedName name="__MAO140129">#REF!</definedName>
    <definedName name="__MAO140135">#REF!</definedName>
    <definedName name="__MAO140143">#REF!</definedName>
    <definedName name="__MAO140145">#REF!</definedName>
    <definedName name="__MAT010301">#REF!</definedName>
    <definedName name="__MAT010401">#REF!</definedName>
    <definedName name="__MAT010402">#REF!</definedName>
    <definedName name="__MAT010407">#REF!</definedName>
    <definedName name="__MAT010413">#REF!</definedName>
    <definedName name="__MAT010536">#REF!</definedName>
    <definedName name="__MAT010703">#REF!</definedName>
    <definedName name="__MAT010708">#REF!</definedName>
    <definedName name="__MAT010710">#REF!</definedName>
    <definedName name="__MAT010718">#REF!</definedName>
    <definedName name="__MAT020201">#REF!</definedName>
    <definedName name="__MAT020205">#REF!</definedName>
    <definedName name="__MAT020211">#REF!</definedName>
    <definedName name="__MAT030102">#REF!</definedName>
    <definedName name="__MAT030201">#REF!</definedName>
    <definedName name="__MAT030303">#REF!</definedName>
    <definedName name="__MAT030317">#REF!</definedName>
    <definedName name="__MAT040101">#REF!</definedName>
    <definedName name="__MAT040202">#REF!</definedName>
    <definedName name="__MAT050103">#REF!</definedName>
    <definedName name="__MAT050207">#REF!</definedName>
    <definedName name="__MAT060101">#REF!</definedName>
    <definedName name="__MAT080101">#REF!</definedName>
    <definedName name="__MAT080310">#REF!</definedName>
    <definedName name="__MAT090101">#REF!</definedName>
    <definedName name="__MAT100302">#REF!</definedName>
    <definedName name="__MAT110101">#REF!</definedName>
    <definedName name="__MAT110104">#REF!</definedName>
    <definedName name="__MAT110107">#REF!</definedName>
    <definedName name="__MAT120101">#REF!</definedName>
    <definedName name="__MAT120105">#REF!</definedName>
    <definedName name="__MAT120106">#REF!</definedName>
    <definedName name="__MAT120107">#REF!</definedName>
    <definedName name="__MAT120110">#REF!</definedName>
    <definedName name="__MAT120150">#REF!</definedName>
    <definedName name="__MAT130101">#REF!</definedName>
    <definedName name="__MAT130103">#REF!</definedName>
    <definedName name="__MAT130304">#REF!</definedName>
    <definedName name="__MAT130401">#REF!</definedName>
    <definedName name="__MAT140102">#REF!</definedName>
    <definedName name="__MAT140109">#REF!</definedName>
    <definedName name="__MAT140113">#REF!</definedName>
    <definedName name="__MAT140122">#REF!</definedName>
    <definedName name="__MAT140126">#REF!</definedName>
    <definedName name="__MAT140129">#REF!</definedName>
    <definedName name="__MAT140135">#REF!</definedName>
    <definedName name="__MAT140143">#REF!</definedName>
    <definedName name="__MAT140145">#REF!</definedName>
    <definedName name="__MAT150130">#REF!</definedName>
    <definedName name="__MAT170101">#REF!</definedName>
    <definedName name="__MAT170102">#REF!</definedName>
    <definedName name="__MAT170103">#REF!</definedName>
    <definedName name="__PL1">#REF!</definedName>
    <definedName name="__PRE010201">#REF!</definedName>
    <definedName name="__PRE010202">#REF!</definedName>
    <definedName name="__PRE010205">#REF!</definedName>
    <definedName name="__PRE010206">#REF!</definedName>
    <definedName name="__PRE010210">#REF!</definedName>
    <definedName name="__PRE010301">#REF!</definedName>
    <definedName name="__PRE010401">#REF!</definedName>
    <definedName name="__PRE010402">#REF!</definedName>
    <definedName name="__PRE010407">#REF!</definedName>
    <definedName name="__PRE010413">#REF!</definedName>
    <definedName name="__PRE010501">#REF!</definedName>
    <definedName name="__PRE010503">#REF!</definedName>
    <definedName name="__PRE010505">#REF!</definedName>
    <definedName name="__PRE010509">#REF!</definedName>
    <definedName name="__PRE010512">#REF!</definedName>
    <definedName name="__PRE010518">#REF!</definedName>
    <definedName name="__PRE010519">#REF!</definedName>
    <definedName name="__PRE010521">#REF!</definedName>
    <definedName name="__PRE010523">#REF!</definedName>
    <definedName name="__PRE010532">#REF!</definedName>
    <definedName name="__PRE010533">#REF!</definedName>
    <definedName name="__PRE010536">#REF!</definedName>
    <definedName name="__PRE010701">#REF!</definedName>
    <definedName name="__PRE010703">#REF!</definedName>
    <definedName name="__PRE010705">#REF!</definedName>
    <definedName name="__PRE010708">#REF!</definedName>
    <definedName name="__PRE010710">#REF!</definedName>
    <definedName name="__PRE010712">#REF!</definedName>
    <definedName name="__PRE010717">#REF!</definedName>
    <definedName name="__PRE010718">#REF!</definedName>
    <definedName name="__PRE020201">#REF!</definedName>
    <definedName name="__PRE020205">#REF!</definedName>
    <definedName name="__PRE020211">#REF!</definedName>
    <definedName name="__PRE020217">#REF!</definedName>
    <definedName name="__PRE030102">#REF!</definedName>
    <definedName name="__PRE030201">#REF!</definedName>
    <definedName name="__PRE030303">#REF!</definedName>
    <definedName name="__PRE030317">#REF!</definedName>
    <definedName name="__PRE040101">#REF!</definedName>
    <definedName name="__PRE040202">#REF!</definedName>
    <definedName name="__PRE050103">#REF!</definedName>
    <definedName name="__PRE050207">#REF!</definedName>
    <definedName name="__PRE060101">#REF!</definedName>
    <definedName name="__PRE080101">#REF!</definedName>
    <definedName name="__PRE080310">#REF!</definedName>
    <definedName name="__PRE090101">#REF!</definedName>
    <definedName name="__PRE100302">#REF!</definedName>
    <definedName name="__PRE110101">#REF!</definedName>
    <definedName name="__PRE110104">#REF!</definedName>
    <definedName name="__PRE110107">#REF!</definedName>
    <definedName name="__PRE120101">#REF!</definedName>
    <definedName name="__PRE120105">#REF!</definedName>
    <definedName name="__PRE120106">#REF!</definedName>
    <definedName name="__PRE120107">#REF!</definedName>
    <definedName name="__PRE120110">#REF!</definedName>
    <definedName name="__PRE120150">#REF!</definedName>
    <definedName name="__PRE130101">#REF!</definedName>
    <definedName name="__PRE130103">#REF!</definedName>
    <definedName name="__PRE130304">#REF!</definedName>
    <definedName name="__PRE130401">#REF!</definedName>
    <definedName name="__PRE140102">#REF!</definedName>
    <definedName name="__PRE140109">#REF!</definedName>
    <definedName name="__PRE140113">#REF!</definedName>
    <definedName name="__PRE140122">#REF!</definedName>
    <definedName name="__PRE140126">#REF!</definedName>
    <definedName name="__PRE140129">#REF!</definedName>
    <definedName name="__PRE140135">#REF!</definedName>
    <definedName name="__PRE140143">#REF!</definedName>
    <definedName name="__PRE140145">#REF!</definedName>
    <definedName name="__PRE150130">#REF!</definedName>
    <definedName name="__PRE170101">#REF!</definedName>
    <definedName name="__PRE170102">#REF!</definedName>
    <definedName name="__PRE170103">#REF!</definedName>
    <definedName name="__QUA010201">#REF!</definedName>
    <definedName name="__QUA010202">#REF!</definedName>
    <definedName name="__QUA010205">#REF!</definedName>
    <definedName name="__QUA010206">#REF!</definedName>
    <definedName name="__QUA010210">#REF!</definedName>
    <definedName name="__QUA010301">#REF!</definedName>
    <definedName name="__QUA010401">#REF!</definedName>
    <definedName name="__QUA010402">#REF!</definedName>
    <definedName name="__QUA010407">#REF!</definedName>
    <definedName name="__QUA010413">#REF!</definedName>
    <definedName name="__QUA010501">#REF!</definedName>
    <definedName name="__QUA010503">#REF!</definedName>
    <definedName name="__QUA010505">#REF!</definedName>
    <definedName name="__QUA010509">#REF!</definedName>
    <definedName name="__QUA010512">#REF!</definedName>
    <definedName name="__QUA010518">#REF!</definedName>
    <definedName name="__QUA010519">#REF!</definedName>
    <definedName name="__QUA010521">#REF!</definedName>
    <definedName name="__QUA010523">#REF!</definedName>
    <definedName name="__QUA010532">#REF!</definedName>
    <definedName name="__QUA010533">#REF!</definedName>
    <definedName name="__QUA010536">#REF!</definedName>
    <definedName name="__QUA010701">#REF!</definedName>
    <definedName name="__QUA010703">#REF!</definedName>
    <definedName name="__QUA010705">#REF!</definedName>
    <definedName name="__QUA010708">#REF!</definedName>
    <definedName name="__QUA010710">#REF!</definedName>
    <definedName name="__QUA010712">#REF!</definedName>
    <definedName name="__QUA010717">#REF!</definedName>
    <definedName name="__QUA010718">#REF!</definedName>
    <definedName name="__QUA020201">#REF!</definedName>
    <definedName name="__QUA020205">#REF!</definedName>
    <definedName name="__QUA020211">#REF!</definedName>
    <definedName name="__QUA020217">#REF!</definedName>
    <definedName name="__QUA030102">#REF!</definedName>
    <definedName name="__QUA030201">#REF!</definedName>
    <definedName name="__QUA030303">#REF!</definedName>
    <definedName name="__QUA030317">#REF!</definedName>
    <definedName name="__QUA040101">#REF!</definedName>
    <definedName name="__QUA040202">#REF!</definedName>
    <definedName name="__QUA050103">#REF!</definedName>
    <definedName name="__QUA050207">#REF!</definedName>
    <definedName name="__QUA060101">#REF!</definedName>
    <definedName name="__QUA080101">#REF!</definedName>
    <definedName name="__QUA080310">#REF!</definedName>
    <definedName name="__QUA090101">#REF!</definedName>
    <definedName name="__QUA100302">#REF!</definedName>
    <definedName name="__QUA110101">#REF!</definedName>
    <definedName name="__QUA110104">#REF!</definedName>
    <definedName name="__QUA110107">#REF!</definedName>
    <definedName name="__QUA120101">#REF!</definedName>
    <definedName name="__QUA120105">#REF!</definedName>
    <definedName name="__QUA120106">#REF!</definedName>
    <definedName name="__QUA120107">#REF!</definedName>
    <definedName name="__QUA120110">#REF!</definedName>
    <definedName name="__QUA120150">#REF!</definedName>
    <definedName name="__QUA130101">#REF!</definedName>
    <definedName name="__QUA130103">#REF!</definedName>
    <definedName name="__QUA130304">#REF!</definedName>
    <definedName name="__QUA130401">#REF!</definedName>
    <definedName name="__QUA140102">#REF!</definedName>
    <definedName name="__QUA140109">#REF!</definedName>
    <definedName name="__QUA140113">#REF!</definedName>
    <definedName name="__QUA140122">#REF!</definedName>
    <definedName name="__QUA140126">#REF!</definedName>
    <definedName name="__QUA140129">#REF!</definedName>
    <definedName name="__QUA140135">#REF!</definedName>
    <definedName name="__QUA140143">#REF!</definedName>
    <definedName name="__QUA140145">#REF!</definedName>
    <definedName name="__QUA150130">#REF!</definedName>
    <definedName name="__QUA170101">#REF!</definedName>
    <definedName name="__QUA170102">#REF!</definedName>
    <definedName name="__QUA170103">#REF!</definedName>
    <definedName name="__R">#REF!</definedName>
    <definedName name="__REC11100">#REF!</definedName>
    <definedName name="__REC11110">#REF!</definedName>
    <definedName name="__REC11115">#REF!</definedName>
    <definedName name="__REC11125">#REF!</definedName>
    <definedName name="__REC11130">#REF!</definedName>
    <definedName name="__REC11135">#REF!</definedName>
    <definedName name="__REC11145">#REF!</definedName>
    <definedName name="__REC11150">#REF!</definedName>
    <definedName name="__REC11165">#REF!</definedName>
    <definedName name="__REC11170">#REF!</definedName>
    <definedName name="__REC11180">#REF!</definedName>
    <definedName name="__REC11185">#REF!</definedName>
    <definedName name="__REC11220">#REF!</definedName>
    <definedName name="__REC12105">#REF!</definedName>
    <definedName name="__REC12555">#REF!</definedName>
    <definedName name="__REC12570">#REF!</definedName>
    <definedName name="__REC12575">#REF!</definedName>
    <definedName name="__REC12580">#REF!</definedName>
    <definedName name="__REC12600">#REF!</definedName>
    <definedName name="__REC12610">#REF!</definedName>
    <definedName name="__REC12630">#REF!</definedName>
    <definedName name="__REC12631">#REF!</definedName>
    <definedName name="__REC12640">#REF!</definedName>
    <definedName name="__REC12645">#REF!</definedName>
    <definedName name="__REC12665">#REF!</definedName>
    <definedName name="__REC12690">#REF!</definedName>
    <definedName name="__REC12700">#REF!</definedName>
    <definedName name="__REC12710">#REF!</definedName>
    <definedName name="__REC13111">#REF!</definedName>
    <definedName name="__REC13112">#REF!</definedName>
    <definedName name="__REC13121">#REF!</definedName>
    <definedName name="__REC13720">#REF!</definedName>
    <definedName name="__REC14100">#REF!</definedName>
    <definedName name="__REC14161">#REF!</definedName>
    <definedName name="__REC14195">#REF!</definedName>
    <definedName name="__REC14205">#REF!</definedName>
    <definedName name="__REC14260">#REF!</definedName>
    <definedName name="__REC14500">#REF!</definedName>
    <definedName name="__REC14515">#REF!</definedName>
    <definedName name="__REC14555">#REF!</definedName>
    <definedName name="__REC14565">#REF!</definedName>
    <definedName name="__REC15135">#REF!</definedName>
    <definedName name="__REC15140">#REF!</definedName>
    <definedName name="__REC15195">#REF!</definedName>
    <definedName name="__REC15225">#REF!</definedName>
    <definedName name="__REC15230">#REF!</definedName>
    <definedName name="__REC15515">#REF!</definedName>
    <definedName name="__REC15560">#REF!</definedName>
    <definedName name="__REC15565">#REF!</definedName>
    <definedName name="__REC15570">#REF!</definedName>
    <definedName name="__REC15575">#REF!</definedName>
    <definedName name="__REC15583">#REF!</definedName>
    <definedName name="__REC15590">#REF!</definedName>
    <definedName name="__REC15591">#REF!</definedName>
    <definedName name="__REC15610">#REF!</definedName>
    <definedName name="__REC15625">#REF!</definedName>
    <definedName name="__REC15635">#REF!</definedName>
    <definedName name="__REC15655">#REF!</definedName>
    <definedName name="__REC15665">#REF!</definedName>
    <definedName name="__REC16515">#REF!</definedName>
    <definedName name="__REC16535">#REF!</definedName>
    <definedName name="__REC17140">#REF!</definedName>
    <definedName name="__REC19500">#REF!</definedName>
    <definedName name="__REC19501">#REF!</definedName>
    <definedName name="__REC19502">#REF!</definedName>
    <definedName name="__REC19503">#REF!</definedName>
    <definedName name="__REC19504">#REF!</definedName>
    <definedName name="__REC19505">#REF!</definedName>
    <definedName name="__REC20100">#REF!</definedName>
    <definedName name="__REC20105">#REF!</definedName>
    <definedName name="__REC20110">#REF!</definedName>
    <definedName name="__REC20115">#REF!</definedName>
    <definedName name="__REC20130">#REF!</definedName>
    <definedName name="__REC20135">#REF!</definedName>
    <definedName name="__REC20140">#REF!</definedName>
    <definedName name="__REC20145">#REF!</definedName>
    <definedName name="__REC20150">#REF!</definedName>
    <definedName name="__REC20155">#REF!</definedName>
    <definedName name="__REC20175">#REF!</definedName>
    <definedName name="__REC20185">#REF!</definedName>
    <definedName name="__REC20190">#REF!</definedName>
    <definedName name="__REC20195">#REF!</definedName>
    <definedName name="__REC20210">#REF!</definedName>
    <definedName name="__RET1">[1]Regula!$J$36</definedName>
    <definedName name="__svi2">#REF!</definedName>
    <definedName name="__TT102">'[2]Relatório-1ª med.'!#REF!</definedName>
    <definedName name="__TT107">'[2]Relatório-1ª med.'!#REF!</definedName>
    <definedName name="__TT121">'[2]Relatório-1ª med.'!#REF!</definedName>
    <definedName name="__TT123">'[2]Relatório-1ª med.'!#REF!</definedName>
    <definedName name="__TT19">'[2]Relatório-1ª med.'!#REF!</definedName>
    <definedName name="__TT20">'[2]Relatório-1ª med.'!#REF!</definedName>
    <definedName name="__TT21">'[2]Relatório-1ª med.'!#REF!</definedName>
    <definedName name="__TT22">'[2]Relatório-1ª med.'!#REF!</definedName>
    <definedName name="__TT26">'[2]Relatório-1ª med.'!#REF!</definedName>
    <definedName name="__TT27">'[2]Relatório-1ª med.'!#REF!</definedName>
    <definedName name="__TT28">'[2]Relatório-1ª med.'!#REF!</definedName>
    <definedName name="__TT30">'[2]Relatório-1ª med.'!#REF!</definedName>
    <definedName name="__TT31">'[2]Relatório-1ª med.'!#REF!</definedName>
    <definedName name="__TT32">'[2]Relatório-1ª med.'!#REF!</definedName>
    <definedName name="__TT33">'[2]Relatório-1ª med.'!#REF!</definedName>
    <definedName name="__TT34">'[2]Relatório-1ª med.'!#REF!</definedName>
    <definedName name="__TT36">'[2]Relatório-1ª med.'!#REF!</definedName>
    <definedName name="__TT37">'[2]Relatório-1ª med.'!#REF!</definedName>
    <definedName name="__TT38">'[2]Relatório-1ª med.'!#REF!</definedName>
    <definedName name="__TT39">'[2]Relatório-1ª med.'!#REF!</definedName>
    <definedName name="__TT40">'[2]Relatório-1ª med.'!#REF!</definedName>
    <definedName name="__TT5">'[2]Relatório-1ª med.'!#REF!</definedName>
    <definedName name="__TT52">'[2]Relatório-1ª med.'!#REF!</definedName>
    <definedName name="__TT53">'[2]Relatório-1ª med.'!#REF!</definedName>
    <definedName name="__TT54">'[2]Relatório-1ª med.'!#REF!</definedName>
    <definedName name="__TT55">'[2]Relatório-1ª med.'!#REF!</definedName>
    <definedName name="__TT6">'[2]Relatório-1ª med.'!#REF!</definedName>
    <definedName name="__TT60">'[2]Relatório-1ª med.'!#REF!</definedName>
    <definedName name="__TT61">'[2]Relatório-1ª med.'!#REF!</definedName>
    <definedName name="__TT69">'[2]Relatório-1ª med.'!#REF!</definedName>
    <definedName name="__TT7">'[2]Relatório-1ª med.'!#REF!</definedName>
    <definedName name="__TT70">'[2]Relatório-1ª med.'!#REF!</definedName>
    <definedName name="__TT71">'[2]Relatório-1ª med.'!#REF!</definedName>
    <definedName name="__TT74">'[2]Relatório-1ª med.'!#REF!</definedName>
    <definedName name="__TT75">'[2]Relatório-1ª med.'!#REF!</definedName>
    <definedName name="__TT76">'[2]Relatório-1ª med.'!#REF!</definedName>
    <definedName name="__TT77">'[2]Relatório-1ª med.'!#REF!</definedName>
    <definedName name="__TT78">'[2]Relatório-1ª med.'!#REF!</definedName>
    <definedName name="__TT79">'[2]Relatório-1ª med.'!#REF!</definedName>
    <definedName name="__TT94">'[2]Relatório-1ª med.'!#REF!</definedName>
    <definedName name="__TT95">'[2]Relatório-1ª med.'!#REF!</definedName>
    <definedName name="__TT97">'[2]Relatório-1ª med.'!#REF!</definedName>
    <definedName name="__UNI11100">#REF!</definedName>
    <definedName name="__UNI11110">#REF!</definedName>
    <definedName name="__UNI11115">#REF!</definedName>
    <definedName name="__UNI11125">#REF!</definedName>
    <definedName name="__UNI11130">#REF!</definedName>
    <definedName name="__UNI11135">#REF!</definedName>
    <definedName name="__UNI11145">#REF!</definedName>
    <definedName name="__UNI11150">#REF!</definedName>
    <definedName name="__UNI11165">#REF!</definedName>
    <definedName name="__UNI11170">#REF!</definedName>
    <definedName name="__UNI11180">#REF!</definedName>
    <definedName name="__UNI11185">#REF!</definedName>
    <definedName name="__UNI11220">#REF!</definedName>
    <definedName name="__UNI12105">#REF!</definedName>
    <definedName name="__UNI12555">#REF!</definedName>
    <definedName name="__UNI12570">#REF!</definedName>
    <definedName name="__UNI12575">#REF!</definedName>
    <definedName name="__UNI12580">#REF!</definedName>
    <definedName name="__UNI12600">#REF!</definedName>
    <definedName name="__UNI12610">#REF!</definedName>
    <definedName name="__UNI12630">#REF!</definedName>
    <definedName name="__UNI12631">#REF!</definedName>
    <definedName name="__UNI12640">#REF!</definedName>
    <definedName name="__UNI12645">#REF!</definedName>
    <definedName name="__UNI12665">#REF!</definedName>
    <definedName name="__UNI12690">#REF!</definedName>
    <definedName name="__UNI12700">#REF!</definedName>
    <definedName name="__UNI12710">#REF!</definedName>
    <definedName name="__UNI13111">#REF!</definedName>
    <definedName name="__UNI13112">#REF!</definedName>
    <definedName name="__UNI13121">#REF!</definedName>
    <definedName name="__UNI13720">#REF!</definedName>
    <definedName name="__UNI14100">#REF!</definedName>
    <definedName name="__UNI14161">#REF!</definedName>
    <definedName name="__UNI14195">#REF!</definedName>
    <definedName name="__UNI14205">#REF!</definedName>
    <definedName name="__UNI14260">#REF!</definedName>
    <definedName name="__UNI14500">#REF!</definedName>
    <definedName name="__UNI14515">#REF!</definedName>
    <definedName name="__UNI14555">#REF!</definedName>
    <definedName name="__UNI14565">#REF!</definedName>
    <definedName name="__UNI15135">#REF!</definedName>
    <definedName name="__UNI15140">#REF!</definedName>
    <definedName name="__UNI15195">#REF!</definedName>
    <definedName name="__UNI15225">#REF!</definedName>
    <definedName name="__UNI15230">#REF!</definedName>
    <definedName name="__UNI15515">#REF!</definedName>
    <definedName name="__UNI15560">#REF!</definedName>
    <definedName name="__UNI15565">#REF!</definedName>
    <definedName name="__UNI15570">#REF!</definedName>
    <definedName name="__UNI15575">#REF!</definedName>
    <definedName name="__UNI15583">#REF!</definedName>
    <definedName name="__UNI15590">#REF!</definedName>
    <definedName name="__UNI15591">#REF!</definedName>
    <definedName name="__UNI15610">#REF!</definedName>
    <definedName name="__UNI15625">#REF!</definedName>
    <definedName name="__UNI15635">#REF!</definedName>
    <definedName name="__UNI15655">#REF!</definedName>
    <definedName name="__UNI15665">#REF!</definedName>
    <definedName name="__UNI16515">#REF!</definedName>
    <definedName name="__UNI16535">#REF!</definedName>
    <definedName name="__UNI17140">#REF!</definedName>
    <definedName name="__UNI19500">#REF!</definedName>
    <definedName name="__UNI19501">#REF!</definedName>
    <definedName name="__UNI19502">#REF!</definedName>
    <definedName name="__UNI19503">#REF!</definedName>
    <definedName name="__UNI19504">#REF!</definedName>
    <definedName name="__UNI19505">#REF!</definedName>
    <definedName name="__UNI20100">#REF!</definedName>
    <definedName name="__UNI20105">#REF!</definedName>
    <definedName name="__UNI20110">#REF!</definedName>
    <definedName name="__UNI20115">#REF!</definedName>
    <definedName name="__UNI20130">#REF!</definedName>
    <definedName name="__UNI20135">#REF!</definedName>
    <definedName name="__UNI20140">#REF!</definedName>
    <definedName name="__UNI20145">#REF!</definedName>
    <definedName name="__UNI20150">#REF!</definedName>
    <definedName name="__UNI20155">#REF!</definedName>
    <definedName name="__UNI20175">#REF!</definedName>
    <definedName name="__UNI20185">#REF!</definedName>
    <definedName name="__UNI20190">#REF!</definedName>
    <definedName name="__UNI20195">#REF!</definedName>
    <definedName name="__UNI20210">#REF!</definedName>
    <definedName name="__VAL11100">#REF!</definedName>
    <definedName name="__VAL11110">#REF!</definedName>
    <definedName name="__VAL11115">#REF!</definedName>
    <definedName name="__VAL11125">#REF!</definedName>
    <definedName name="__VAL11130">#REF!</definedName>
    <definedName name="__VAL11135">#REF!</definedName>
    <definedName name="__VAL11145">#REF!</definedName>
    <definedName name="__VAL11150">#REF!</definedName>
    <definedName name="__VAL11165">#REF!</definedName>
    <definedName name="__VAL11170">#REF!</definedName>
    <definedName name="__VAL11180">#REF!</definedName>
    <definedName name="__VAL11185">#REF!</definedName>
    <definedName name="__VAL11220">#REF!</definedName>
    <definedName name="__VAL12105">#REF!</definedName>
    <definedName name="__VAL12555">#REF!</definedName>
    <definedName name="__VAL12570">#REF!</definedName>
    <definedName name="__VAL12575">#REF!</definedName>
    <definedName name="__VAL12580">#REF!</definedName>
    <definedName name="__VAL12600">#REF!</definedName>
    <definedName name="__VAL12610">#REF!</definedName>
    <definedName name="__VAL12630">#REF!</definedName>
    <definedName name="__VAL12631">#REF!</definedName>
    <definedName name="__VAL12640">#REF!</definedName>
    <definedName name="__VAL12645">#REF!</definedName>
    <definedName name="__VAL12665">#REF!</definedName>
    <definedName name="__VAL12690">#REF!</definedName>
    <definedName name="__VAL12700">#REF!</definedName>
    <definedName name="__VAL12710">#REF!</definedName>
    <definedName name="__VAL13111">#REF!</definedName>
    <definedName name="__VAL13112">#REF!</definedName>
    <definedName name="__VAL13121">#REF!</definedName>
    <definedName name="__VAL13720">#REF!</definedName>
    <definedName name="__VAL14100">#REF!</definedName>
    <definedName name="__VAL14161">#REF!</definedName>
    <definedName name="__VAL14195">#REF!</definedName>
    <definedName name="__VAL14205">#REF!</definedName>
    <definedName name="__VAL14260">#REF!</definedName>
    <definedName name="__VAL14500">#REF!</definedName>
    <definedName name="__VAL14515">#REF!</definedName>
    <definedName name="__VAL14555">#REF!</definedName>
    <definedName name="__VAL14565">#REF!</definedName>
    <definedName name="__VAL15135">#REF!</definedName>
    <definedName name="__VAL15140">#REF!</definedName>
    <definedName name="__VAL15195">#REF!</definedName>
    <definedName name="__VAL15225">#REF!</definedName>
    <definedName name="__VAL15230">#REF!</definedName>
    <definedName name="__VAL15515">#REF!</definedName>
    <definedName name="__VAL15560">#REF!</definedName>
    <definedName name="__VAL15565">#REF!</definedName>
    <definedName name="__VAL15570">#REF!</definedName>
    <definedName name="__VAL15575">#REF!</definedName>
    <definedName name="__VAL15583">#REF!</definedName>
    <definedName name="__VAL15590">#REF!</definedName>
    <definedName name="__VAL15591">#REF!</definedName>
    <definedName name="__VAL15610">#REF!</definedName>
    <definedName name="__VAL15625">#REF!</definedName>
    <definedName name="__VAL15635">#REF!</definedName>
    <definedName name="__VAL15655">#REF!</definedName>
    <definedName name="__VAL15665">#REF!</definedName>
    <definedName name="__VAL16515">#REF!</definedName>
    <definedName name="__VAL16535">#REF!</definedName>
    <definedName name="__VAL17140">#REF!</definedName>
    <definedName name="__VAL19500">#REF!</definedName>
    <definedName name="__VAL19501">#REF!</definedName>
    <definedName name="__VAL19502">#REF!</definedName>
    <definedName name="__VAL19503">#REF!</definedName>
    <definedName name="__VAL19504">#REF!</definedName>
    <definedName name="__VAL19505">#REF!</definedName>
    <definedName name="__VAL20100">#REF!</definedName>
    <definedName name="__VAL20105">#REF!</definedName>
    <definedName name="__VAL20110">#REF!</definedName>
    <definedName name="__VAL20115">#REF!</definedName>
    <definedName name="__VAL20130">#REF!</definedName>
    <definedName name="__VAL20135">#REF!</definedName>
    <definedName name="__VAL20140">#REF!</definedName>
    <definedName name="__VAL20145">#REF!</definedName>
    <definedName name="__VAL20150">#REF!</definedName>
    <definedName name="__VAL20155">#REF!</definedName>
    <definedName name="__VAL20175">#REF!</definedName>
    <definedName name="__VAL20185">#REF!</definedName>
    <definedName name="__VAL20190">#REF!</definedName>
    <definedName name="__VAL20195">#REF!</definedName>
    <definedName name="__VAL20210">#REF!</definedName>
    <definedName name="__xlnm.Print_Titles_1">([3]Cronograma!$A:$C,[3]Cronograma!$1:$5)</definedName>
    <definedName name="_01_09_96">#REF!</definedName>
    <definedName name="_1__BIM">#REF!</definedName>
    <definedName name="_1Excel_BuiltIn_Print_Titles_2_1">#REF!,#REF!</definedName>
    <definedName name="_2__BIM">#REF!</definedName>
    <definedName name="_3__BIM">#REF!</definedName>
    <definedName name="_4__BIM">#REF!</definedName>
    <definedName name="_A1">#REF!</definedName>
    <definedName name="_BD2">#REF!</definedName>
    <definedName name="_BD2___0">#REF!</definedName>
    <definedName name="_BD2_1">"$#REF!.$A$1:$K$550"</definedName>
    <definedName name="_BD2_2">#REF!</definedName>
    <definedName name="_BD2_3">#REF!</definedName>
    <definedName name="_BD2_4">#REF!</definedName>
    <definedName name="_BD2_4_1">"$#REF!.$A$7:$E$47"</definedName>
    <definedName name="_BD2_4_7">"$#REF!.$A$7:$E$47"</definedName>
    <definedName name="_BD2_7">"$#REF!.$A$1:$K$550"</definedName>
    <definedName name="_BD22">#REF!</definedName>
    <definedName name="_BD222">#REF!</definedName>
    <definedName name="_cab1">#REF!</definedName>
    <definedName name="_COM010201">#REF!</definedName>
    <definedName name="_COM010202">#REF!</definedName>
    <definedName name="_COM010205">#REF!</definedName>
    <definedName name="_COM010206">#REF!</definedName>
    <definedName name="_COM010210">#REF!</definedName>
    <definedName name="_COM010301">#REF!</definedName>
    <definedName name="_COM010401">#REF!</definedName>
    <definedName name="_COM010402">#REF!</definedName>
    <definedName name="_COM010407">#REF!</definedName>
    <definedName name="_COM010413">#REF!</definedName>
    <definedName name="_COM010501">#REF!</definedName>
    <definedName name="_COM010503">#REF!</definedName>
    <definedName name="_COM010505">#REF!</definedName>
    <definedName name="_COM010509">#REF!</definedName>
    <definedName name="_COM010512">#REF!</definedName>
    <definedName name="_COM010518">#REF!</definedName>
    <definedName name="_COM010519">#REF!</definedName>
    <definedName name="_COM010521">#REF!</definedName>
    <definedName name="_COM010523">#REF!</definedName>
    <definedName name="_COM010532">#REF!</definedName>
    <definedName name="_COM010533">#REF!</definedName>
    <definedName name="_COM010536">#REF!</definedName>
    <definedName name="_COM010701">#REF!</definedName>
    <definedName name="_COM010703">#REF!</definedName>
    <definedName name="_COM010705">#REF!</definedName>
    <definedName name="_COM010708">#REF!</definedName>
    <definedName name="_COM010710">#REF!</definedName>
    <definedName name="_COM010712">#REF!</definedName>
    <definedName name="_COM010717">#REF!</definedName>
    <definedName name="_COM010718">#REF!</definedName>
    <definedName name="_COM020201">#REF!</definedName>
    <definedName name="_COM020205">#REF!</definedName>
    <definedName name="_COM020211">#REF!</definedName>
    <definedName name="_COM020217">#REF!</definedName>
    <definedName name="_COM030102">#REF!</definedName>
    <definedName name="_COM030201">#REF!</definedName>
    <definedName name="_COM030303">#REF!</definedName>
    <definedName name="_COM030317">#REF!</definedName>
    <definedName name="_COM040101">#REF!</definedName>
    <definedName name="_COM040202">#REF!</definedName>
    <definedName name="_COM050103">#REF!</definedName>
    <definedName name="_COM050207">#REF!</definedName>
    <definedName name="_COM060101">#REF!</definedName>
    <definedName name="_COM080101">#REF!</definedName>
    <definedName name="_COM080310">#REF!</definedName>
    <definedName name="_COM090101">#REF!</definedName>
    <definedName name="_COM100302">#REF!</definedName>
    <definedName name="_COM110101">#REF!</definedName>
    <definedName name="_COM110104">#REF!</definedName>
    <definedName name="_COM110107">#REF!</definedName>
    <definedName name="_COM120101">#REF!</definedName>
    <definedName name="_COM120105">#REF!</definedName>
    <definedName name="_COM120106">#REF!</definedName>
    <definedName name="_COM120107">#REF!</definedName>
    <definedName name="_COM120110">#REF!</definedName>
    <definedName name="_COM120150">#REF!</definedName>
    <definedName name="_COM130101">#REF!</definedName>
    <definedName name="_COM130103">#REF!</definedName>
    <definedName name="_COM130304">#REF!</definedName>
    <definedName name="_COM130401">#REF!</definedName>
    <definedName name="_COM140102">#REF!</definedName>
    <definedName name="_COM140109">#REF!</definedName>
    <definedName name="_COM140113">#REF!</definedName>
    <definedName name="_COM140122">#REF!</definedName>
    <definedName name="_COM140126">#REF!</definedName>
    <definedName name="_COM140129">#REF!</definedName>
    <definedName name="_COM140135">#REF!</definedName>
    <definedName name="_COM140143">#REF!</definedName>
    <definedName name="_COM140145">#REF!</definedName>
    <definedName name="_COM150130">#REF!</definedName>
    <definedName name="_COM170101">#REF!</definedName>
    <definedName name="_COM170102">#REF!</definedName>
    <definedName name="_COM170103">#REF!</definedName>
    <definedName name="_Fill" localSheetId="2" hidden="1">#REF!</definedName>
    <definedName name="_Fill" localSheetId="4" hidden="1">#REF!</definedName>
    <definedName name="_Fill" localSheetId="5" hidden="1">#REF!</definedName>
    <definedName name="_Fill" localSheetId="7" hidden="1">#REF!</definedName>
    <definedName name="_Fill" hidden="1">#REF!</definedName>
    <definedName name="_xlnm._FilterDatabase" localSheetId="2" hidden="1">'2-ORÇAMENTO'!$C$1:$D$754</definedName>
    <definedName name="_xlnm._FilterDatabase" localSheetId="5" hidden="1">'5-COMP. PRÓPRIA'!$B$1:$I$2083</definedName>
    <definedName name="_GLB2">#REF!</definedName>
    <definedName name="_i3">#REF!</definedName>
    <definedName name="_Key1" localSheetId="2" hidden="1">#REF!</definedName>
    <definedName name="_Key1" localSheetId="4" hidden="1">#REF!</definedName>
    <definedName name="_Key1" localSheetId="5" hidden="1">#REF!</definedName>
    <definedName name="_Key1" localSheetId="7" hidden="1">#REF!</definedName>
    <definedName name="_Key1" hidden="1">#REF!</definedName>
    <definedName name="_Key12" localSheetId="5" hidden="1">#REF!</definedName>
    <definedName name="_Key12" localSheetId="7" hidden="1">#REF!</definedName>
    <definedName name="_Key12" localSheetId="0" hidden="1">#REF!</definedName>
    <definedName name="_Key12" hidden="1">#REF!</definedName>
    <definedName name="_Key2" localSheetId="2" hidden="1">#REF!</definedName>
    <definedName name="_Key2" hidden="1">#REF!</definedName>
    <definedName name="_kkey1" localSheetId="5" hidden="1">#REF!</definedName>
    <definedName name="_kkey1" localSheetId="0" hidden="1">#REF!</definedName>
    <definedName name="_kkey1" hidden="1">#REF!</definedName>
    <definedName name="_MAO010201">#REF!</definedName>
    <definedName name="_MAO010202">#REF!</definedName>
    <definedName name="_MAO010205">#REF!</definedName>
    <definedName name="_MAO010206">#REF!</definedName>
    <definedName name="_MAO010210">#REF!</definedName>
    <definedName name="_MAO010401">#REF!</definedName>
    <definedName name="_MAO010402">#REF!</definedName>
    <definedName name="_MAO010407">#REF!</definedName>
    <definedName name="_MAO010413">#REF!</definedName>
    <definedName name="_MAO010501">#REF!</definedName>
    <definedName name="_MAO010503">#REF!</definedName>
    <definedName name="_MAO010505">#REF!</definedName>
    <definedName name="_MAO010509">#REF!</definedName>
    <definedName name="_MAO010512">#REF!</definedName>
    <definedName name="_MAO010518">#REF!</definedName>
    <definedName name="_MAO010519">#REF!</definedName>
    <definedName name="_MAO010521">#REF!</definedName>
    <definedName name="_MAO010523">#REF!</definedName>
    <definedName name="_MAO010532">#REF!</definedName>
    <definedName name="_MAO010533">#REF!</definedName>
    <definedName name="_MAO010536">#REF!</definedName>
    <definedName name="_MAO010701">#REF!</definedName>
    <definedName name="_MAO010703">#REF!</definedName>
    <definedName name="_MAO010705">#REF!</definedName>
    <definedName name="_MAO010708">#REF!</definedName>
    <definedName name="_MAO010710">#REF!</definedName>
    <definedName name="_MAO010712">#REF!</definedName>
    <definedName name="_MAO010717">#REF!</definedName>
    <definedName name="_MAO020201">#REF!</definedName>
    <definedName name="_MAO020205">#REF!</definedName>
    <definedName name="_MAO020211">#REF!</definedName>
    <definedName name="_MAO020217">#REF!</definedName>
    <definedName name="_MAO030102">#REF!</definedName>
    <definedName name="_MAO030201">#REF!</definedName>
    <definedName name="_MAO030303">#REF!</definedName>
    <definedName name="_MAO030317">#REF!</definedName>
    <definedName name="_MAO040101">#REF!</definedName>
    <definedName name="_MAO040202">#REF!</definedName>
    <definedName name="_MAO050103">#REF!</definedName>
    <definedName name="_MAO050207">#REF!</definedName>
    <definedName name="_MAO060101">#REF!</definedName>
    <definedName name="_MAO080310">#REF!</definedName>
    <definedName name="_MAO090101">#REF!</definedName>
    <definedName name="_MAO110101">#REF!</definedName>
    <definedName name="_MAO110104">#REF!</definedName>
    <definedName name="_MAO110107">#REF!</definedName>
    <definedName name="_MAO120101">#REF!</definedName>
    <definedName name="_MAO120105">#REF!</definedName>
    <definedName name="_MAO120106">#REF!</definedName>
    <definedName name="_MAO120107">#REF!</definedName>
    <definedName name="_MAO120110">#REF!</definedName>
    <definedName name="_MAO120150">#REF!</definedName>
    <definedName name="_MAO130101">#REF!</definedName>
    <definedName name="_MAO130103">#REF!</definedName>
    <definedName name="_MAO130304">#REF!</definedName>
    <definedName name="_MAO130401">#REF!</definedName>
    <definedName name="_MAO140102">#REF!</definedName>
    <definedName name="_MAO140109">#REF!</definedName>
    <definedName name="_MAO140113">#REF!</definedName>
    <definedName name="_MAO140122">#REF!</definedName>
    <definedName name="_MAO140126">#REF!</definedName>
    <definedName name="_MAO140129">#REF!</definedName>
    <definedName name="_MAO140135">#REF!</definedName>
    <definedName name="_MAO140143">#REF!</definedName>
    <definedName name="_MAO140145">#REF!</definedName>
    <definedName name="_MAT010301">#REF!</definedName>
    <definedName name="_MAT010401">#REF!</definedName>
    <definedName name="_MAT010402">#REF!</definedName>
    <definedName name="_MAT010407">#REF!</definedName>
    <definedName name="_MAT010413">#REF!</definedName>
    <definedName name="_MAT010536">#REF!</definedName>
    <definedName name="_MAT010703">#REF!</definedName>
    <definedName name="_MAT010708">#REF!</definedName>
    <definedName name="_MAT010710">#REF!</definedName>
    <definedName name="_MAT010718">#REF!</definedName>
    <definedName name="_MAT020201">#REF!</definedName>
    <definedName name="_MAT020205">#REF!</definedName>
    <definedName name="_MAT020211">#REF!</definedName>
    <definedName name="_MAT030102">#REF!</definedName>
    <definedName name="_MAT030201">#REF!</definedName>
    <definedName name="_MAT030303">#REF!</definedName>
    <definedName name="_MAT030317">#REF!</definedName>
    <definedName name="_MAT040101">#REF!</definedName>
    <definedName name="_MAT040202">#REF!</definedName>
    <definedName name="_MAT050103">#REF!</definedName>
    <definedName name="_MAT050207">#REF!</definedName>
    <definedName name="_MAT060101">#REF!</definedName>
    <definedName name="_MAT080101">#REF!</definedName>
    <definedName name="_MAT080310">#REF!</definedName>
    <definedName name="_MAT090101">#REF!</definedName>
    <definedName name="_MAT100302">#REF!</definedName>
    <definedName name="_MAT110101">#REF!</definedName>
    <definedName name="_MAT110104">#REF!</definedName>
    <definedName name="_MAT110107">#REF!</definedName>
    <definedName name="_MAT120101">#REF!</definedName>
    <definedName name="_MAT120105">#REF!</definedName>
    <definedName name="_MAT120106">#REF!</definedName>
    <definedName name="_MAT120107">#REF!</definedName>
    <definedName name="_MAT120110">#REF!</definedName>
    <definedName name="_MAT120150">#REF!</definedName>
    <definedName name="_MAT130101">#REF!</definedName>
    <definedName name="_MAT130103">#REF!</definedName>
    <definedName name="_MAT130304">#REF!</definedName>
    <definedName name="_MAT130401">#REF!</definedName>
    <definedName name="_MAT140102">#REF!</definedName>
    <definedName name="_MAT140109">#REF!</definedName>
    <definedName name="_MAT140113">#REF!</definedName>
    <definedName name="_MAT140122">#REF!</definedName>
    <definedName name="_MAT140126">#REF!</definedName>
    <definedName name="_MAT140129">#REF!</definedName>
    <definedName name="_MAT140135">#REF!</definedName>
    <definedName name="_MAT140143">#REF!</definedName>
    <definedName name="_MAT140145">#REF!</definedName>
    <definedName name="_MAT150130">#REF!</definedName>
    <definedName name="_MAT170101">#REF!</definedName>
    <definedName name="_MAT170102">#REF!</definedName>
    <definedName name="_MAT170103">#REF!</definedName>
    <definedName name="_Order1" hidden="1">255</definedName>
    <definedName name="_Order2" hidden="1">255</definedName>
    <definedName name="_PL1">#REF!</definedName>
    <definedName name="_PRE010201">#REF!</definedName>
    <definedName name="_PRE010202">#REF!</definedName>
    <definedName name="_PRE010205">#REF!</definedName>
    <definedName name="_PRE010206">#REF!</definedName>
    <definedName name="_PRE010210">#REF!</definedName>
    <definedName name="_PRE010301">#REF!</definedName>
    <definedName name="_PRE010401">#REF!</definedName>
    <definedName name="_PRE010402">#REF!</definedName>
    <definedName name="_PRE010407">#REF!</definedName>
    <definedName name="_PRE010413">#REF!</definedName>
    <definedName name="_PRE010501">#REF!</definedName>
    <definedName name="_PRE010503">#REF!</definedName>
    <definedName name="_PRE010505">#REF!</definedName>
    <definedName name="_PRE010509">#REF!</definedName>
    <definedName name="_PRE010512">#REF!</definedName>
    <definedName name="_PRE010518">#REF!</definedName>
    <definedName name="_PRE010519">#REF!</definedName>
    <definedName name="_PRE010521">#REF!</definedName>
    <definedName name="_PRE010523">#REF!</definedName>
    <definedName name="_PRE010532">#REF!</definedName>
    <definedName name="_PRE010533">#REF!</definedName>
    <definedName name="_PRE010536">#REF!</definedName>
    <definedName name="_PRE010701">#REF!</definedName>
    <definedName name="_PRE010703">#REF!</definedName>
    <definedName name="_PRE010705">#REF!</definedName>
    <definedName name="_PRE010708">#REF!</definedName>
    <definedName name="_PRE010710">#REF!</definedName>
    <definedName name="_PRE010712">#REF!</definedName>
    <definedName name="_PRE010717">#REF!</definedName>
    <definedName name="_PRE010718">#REF!</definedName>
    <definedName name="_PRE020201">#REF!</definedName>
    <definedName name="_PRE020205">#REF!</definedName>
    <definedName name="_PRE020211">#REF!</definedName>
    <definedName name="_PRE020217">#REF!</definedName>
    <definedName name="_PRE030102">#REF!</definedName>
    <definedName name="_PRE030201">#REF!</definedName>
    <definedName name="_PRE030303">#REF!</definedName>
    <definedName name="_PRE030317">#REF!</definedName>
    <definedName name="_PRE040101">#REF!</definedName>
    <definedName name="_PRE040202">#REF!</definedName>
    <definedName name="_PRE050103">#REF!</definedName>
    <definedName name="_PRE050207">#REF!</definedName>
    <definedName name="_PRE060101">#REF!</definedName>
    <definedName name="_PRE080101">#REF!</definedName>
    <definedName name="_PRE080310">#REF!</definedName>
    <definedName name="_PRE090101">#REF!</definedName>
    <definedName name="_PRE100302">#REF!</definedName>
    <definedName name="_PRE110101">#REF!</definedName>
    <definedName name="_PRE110104">#REF!</definedName>
    <definedName name="_PRE110107">#REF!</definedName>
    <definedName name="_PRE120101">#REF!</definedName>
    <definedName name="_PRE120105">#REF!</definedName>
    <definedName name="_PRE120106">#REF!</definedName>
    <definedName name="_PRE120107">#REF!</definedName>
    <definedName name="_PRE120110">#REF!</definedName>
    <definedName name="_PRE120150">#REF!</definedName>
    <definedName name="_PRE130101">#REF!</definedName>
    <definedName name="_PRE130103">#REF!</definedName>
    <definedName name="_PRE130304">#REF!</definedName>
    <definedName name="_PRE130401">#REF!</definedName>
    <definedName name="_PRE140102">#REF!</definedName>
    <definedName name="_PRE140109">#REF!</definedName>
    <definedName name="_PRE140113">#REF!</definedName>
    <definedName name="_PRE140122">#REF!</definedName>
    <definedName name="_PRE140126">#REF!</definedName>
    <definedName name="_PRE140129">#REF!</definedName>
    <definedName name="_PRE140135">#REF!</definedName>
    <definedName name="_PRE140143">#REF!</definedName>
    <definedName name="_PRE140145">#REF!</definedName>
    <definedName name="_PRE150130">#REF!</definedName>
    <definedName name="_PRE170101">#REF!</definedName>
    <definedName name="_PRE170102">#REF!</definedName>
    <definedName name="_PRE170103">#REF!</definedName>
    <definedName name="_QUA010201">#REF!</definedName>
    <definedName name="_QUA010202">#REF!</definedName>
    <definedName name="_QUA010205">#REF!</definedName>
    <definedName name="_QUA010206">#REF!</definedName>
    <definedName name="_QUA010210">#REF!</definedName>
    <definedName name="_QUA010301">#REF!</definedName>
    <definedName name="_QUA010401">#REF!</definedName>
    <definedName name="_QUA010402">#REF!</definedName>
    <definedName name="_QUA010407">#REF!</definedName>
    <definedName name="_QUA010413">#REF!</definedName>
    <definedName name="_QUA010501">#REF!</definedName>
    <definedName name="_QUA010503">#REF!</definedName>
    <definedName name="_QUA010505">#REF!</definedName>
    <definedName name="_QUA010509">#REF!</definedName>
    <definedName name="_QUA010512">#REF!</definedName>
    <definedName name="_QUA010518">#REF!</definedName>
    <definedName name="_QUA010519">#REF!</definedName>
    <definedName name="_QUA010521">#REF!</definedName>
    <definedName name="_QUA010523">#REF!</definedName>
    <definedName name="_QUA010532">#REF!</definedName>
    <definedName name="_QUA010533">#REF!</definedName>
    <definedName name="_QUA010536">#REF!</definedName>
    <definedName name="_QUA010701">#REF!</definedName>
    <definedName name="_QUA010703">#REF!</definedName>
    <definedName name="_QUA010705">#REF!</definedName>
    <definedName name="_QUA010708">#REF!</definedName>
    <definedName name="_QUA010710">#REF!</definedName>
    <definedName name="_QUA010712">#REF!</definedName>
    <definedName name="_QUA010717">#REF!</definedName>
    <definedName name="_QUA010718">#REF!</definedName>
    <definedName name="_QUA020201">#REF!</definedName>
    <definedName name="_QUA020205">#REF!</definedName>
    <definedName name="_QUA020211">#REF!</definedName>
    <definedName name="_QUA020217">#REF!</definedName>
    <definedName name="_QUA030102">#REF!</definedName>
    <definedName name="_QUA030201">#REF!</definedName>
    <definedName name="_QUA030303">#REF!</definedName>
    <definedName name="_QUA030317">#REF!</definedName>
    <definedName name="_QUA040101">#REF!</definedName>
    <definedName name="_QUA040202">#REF!</definedName>
    <definedName name="_QUA050103">#REF!</definedName>
    <definedName name="_QUA050207">#REF!</definedName>
    <definedName name="_QUA060101">#REF!</definedName>
    <definedName name="_QUA080101">#REF!</definedName>
    <definedName name="_QUA080310">#REF!</definedName>
    <definedName name="_QUA090101">#REF!</definedName>
    <definedName name="_QUA100302">#REF!</definedName>
    <definedName name="_QUA110101">#REF!</definedName>
    <definedName name="_QUA110104">#REF!</definedName>
    <definedName name="_QUA110107">#REF!</definedName>
    <definedName name="_QUA120101">#REF!</definedName>
    <definedName name="_QUA120105">#REF!</definedName>
    <definedName name="_QUA120106">#REF!</definedName>
    <definedName name="_QUA120107">#REF!</definedName>
    <definedName name="_QUA120110">#REF!</definedName>
    <definedName name="_QUA120150">#REF!</definedName>
    <definedName name="_QUA130101">#REF!</definedName>
    <definedName name="_QUA130103">#REF!</definedName>
    <definedName name="_QUA130304">#REF!</definedName>
    <definedName name="_QUA130401">#REF!</definedName>
    <definedName name="_QUA140102">#REF!</definedName>
    <definedName name="_QUA140109">#REF!</definedName>
    <definedName name="_QUA140113">#REF!</definedName>
    <definedName name="_QUA140122">#REF!</definedName>
    <definedName name="_QUA140126">#REF!</definedName>
    <definedName name="_QUA140129">#REF!</definedName>
    <definedName name="_QUA140135">#REF!</definedName>
    <definedName name="_QUA140143">#REF!</definedName>
    <definedName name="_QUA140145">#REF!</definedName>
    <definedName name="_QUA150130">#REF!</definedName>
    <definedName name="_QUA170101">#REF!</definedName>
    <definedName name="_QUA170102">#REF!</definedName>
    <definedName name="_QUA170103">#REF!</definedName>
    <definedName name="_R">#REF!</definedName>
    <definedName name="_REC11100">#REF!</definedName>
    <definedName name="_REC11110">#REF!</definedName>
    <definedName name="_REC11115">#REF!</definedName>
    <definedName name="_REC11125">#REF!</definedName>
    <definedName name="_REC11130">#REF!</definedName>
    <definedName name="_REC11135">#REF!</definedName>
    <definedName name="_REC11145">#REF!</definedName>
    <definedName name="_REC11150">#REF!</definedName>
    <definedName name="_REC11165">#REF!</definedName>
    <definedName name="_REC11170">#REF!</definedName>
    <definedName name="_REC11180">#REF!</definedName>
    <definedName name="_REC11185">#REF!</definedName>
    <definedName name="_REC11220">#REF!</definedName>
    <definedName name="_REC12105">#REF!</definedName>
    <definedName name="_REC12555">#REF!</definedName>
    <definedName name="_REC12570">#REF!</definedName>
    <definedName name="_REC12575">#REF!</definedName>
    <definedName name="_REC12580">#REF!</definedName>
    <definedName name="_REC12600">#REF!</definedName>
    <definedName name="_REC12610">#REF!</definedName>
    <definedName name="_REC12630">#REF!</definedName>
    <definedName name="_REC12631">#REF!</definedName>
    <definedName name="_REC12640">#REF!</definedName>
    <definedName name="_REC12645">#REF!</definedName>
    <definedName name="_REC12665">#REF!</definedName>
    <definedName name="_REC12690">#REF!</definedName>
    <definedName name="_REC12700">#REF!</definedName>
    <definedName name="_REC12710">#REF!</definedName>
    <definedName name="_REC13111">#REF!</definedName>
    <definedName name="_REC13112">#REF!</definedName>
    <definedName name="_REC13121">#REF!</definedName>
    <definedName name="_REC13720">#REF!</definedName>
    <definedName name="_REC14100">#REF!</definedName>
    <definedName name="_REC14161">#REF!</definedName>
    <definedName name="_REC14195">#REF!</definedName>
    <definedName name="_REC14205">#REF!</definedName>
    <definedName name="_REC14260">#REF!</definedName>
    <definedName name="_REC14500">#REF!</definedName>
    <definedName name="_REC14515">#REF!</definedName>
    <definedName name="_REC14555">#REF!</definedName>
    <definedName name="_REC14565">#REF!</definedName>
    <definedName name="_REC15135">#REF!</definedName>
    <definedName name="_REC15140">#REF!</definedName>
    <definedName name="_REC15195">#REF!</definedName>
    <definedName name="_REC15225">#REF!</definedName>
    <definedName name="_REC15230">#REF!</definedName>
    <definedName name="_REC15515">#REF!</definedName>
    <definedName name="_REC15560">#REF!</definedName>
    <definedName name="_REC15565">#REF!</definedName>
    <definedName name="_REC15570">#REF!</definedName>
    <definedName name="_REC15575">#REF!</definedName>
    <definedName name="_REC15583">#REF!</definedName>
    <definedName name="_REC15590">#REF!</definedName>
    <definedName name="_REC15591">#REF!</definedName>
    <definedName name="_REC15610">#REF!</definedName>
    <definedName name="_REC15625">#REF!</definedName>
    <definedName name="_REC15635">#REF!</definedName>
    <definedName name="_REC15655">#REF!</definedName>
    <definedName name="_REC15665">#REF!</definedName>
    <definedName name="_REC16515">#REF!</definedName>
    <definedName name="_REC16535">#REF!</definedName>
    <definedName name="_REC17140">#REF!</definedName>
    <definedName name="_REC19500">#REF!</definedName>
    <definedName name="_REC19501">#REF!</definedName>
    <definedName name="_REC19502">#REF!</definedName>
    <definedName name="_REC19503">#REF!</definedName>
    <definedName name="_REC19504">#REF!</definedName>
    <definedName name="_REC19505">#REF!</definedName>
    <definedName name="_REC20100">#REF!</definedName>
    <definedName name="_REC20105">#REF!</definedName>
    <definedName name="_REC20110">#REF!</definedName>
    <definedName name="_REC20115">#REF!</definedName>
    <definedName name="_REC20130">#REF!</definedName>
    <definedName name="_REC20135">#REF!</definedName>
    <definedName name="_REC20140">#REF!</definedName>
    <definedName name="_REC20145">#REF!</definedName>
    <definedName name="_REC20150">#REF!</definedName>
    <definedName name="_REC20155">#REF!</definedName>
    <definedName name="_REC20175">#REF!</definedName>
    <definedName name="_REC20185">#REF!</definedName>
    <definedName name="_REC20190">#REF!</definedName>
    <definedName name="_REC20195">#REF!</definedName>
    <definedName name="_REC20210">#REF!</definedName>
    <definedName name="_RET1">[1]Regula!$J$36</definedName>
    <definedName name="_Sort" localSheetId="2" hidden="1">#REF!</definedName>
    <definedName name="_Sort" localSheetId="4" hidden="1">#REF!</definedName>
    <definedName name="_Sort" localSheetId="5" hidden="1">#REF!</definedName>
    <definedName name="_Sort" localSheetId="7" hidden="1">#REF!</definedName>
    <definedName name="_Sort" localSheetId="0" hidden="1">#REF!</definedName>
    <definedName name="_Sort" hidden="1">#REF!</definedName>
    <definedName name="_Sort1" localSheetId="4" hidden="1">#REF!</definedName>
    <definedName name="_Sort1" localSheetId="5" hidden="1">#REF!</definedName>
    <definedName name="_Sort1" localSheetId="7" hidden="1">#REF!</definedName>
    <definedName name="_Sort1" localSheetId="0" hidden="1">#REF!</definedName>
    <definedName name="_Sort1" hidden="1">#REF!</definedName>
    <definedName name="_Sort2" localSheetId="5" hidden="1">#REF!</definedName>
    <definedName name="_Sort2" localSheetId="0" hidden="1">#REF!</definedName>
    <definedName name="_Sort2" hidden="1">#REF!</definedName>
    <definedName name="_svi2">#REF!</definedName>
    <definedName name="_Toc181660849_1">"$'S D A I '.$#REF!$#REF!"</definedName>
    <definedName name="_TT102">'[2]Relatório-1ª med.'!#REF!</definedName>
    <definedName name="_TT107">'[2]Relatório-1ª med.'!#REF!</definedName>
    <definedName name="_TT121">'[2]Relatório-1ª med.'!#REF!</definedName>
    <definedName name="_TT123">'[2]Relatório-1ª med.'!#REF!</definedName>
    <definedName name="_TT19">'[2]Relatório-1ª med.'!#REF!</definedName>
    <definedName name="_TT20">'[2]Relatório-1ª med.'!#REF!</definedName>
    <definedName name="_TT21">'[2]Relatório-1ª med.'!#REF!</definedName>
    <definedName name="_TT22">'[2]Relatório-1ª med.'!#REF!</definedName>
    <definedName name="_TT26">'[2]Relatório-1ª med.'!#REF!</definedName>
    <definedName name="_TT27">'[2]Relatório-1ª med.'!#REF!</definedName>
    <definedName name="_TT28">'[2]Relatório-1ª med.'!#REF!</definedName>
    <definedName name="_TT30">'[2]Relatório-1ª med.'!#REF!</definedName>
    <definedName name="_TT31">'[2]Relatório-1ª med.'!#REF!</definedName>
    <definedName name="_TT32">'[2]Relatório-1ª med.'!#REF!</definedName>
    <definedName name="_TT33">'[2]Relatório-1ª med.'!#REF!</definedName>
    <definedName name="_TT34">'[2]Relatório-1ª med.'!#REF!</definedName>
    <definedName name="_TT36">'[2]Relatório-1ª med.'!#REF!</definedName>
    <definedName name="_TT37">'[2]Relatório-1ª med.'!#REF!</definedName>
    <definedName name="_TT38">'[2]Relatório-1ª med.'!#REF!</definedName>
    <definedName name="_TT39">'[2]Relatório-1ª med.'!#REF!</definedName>
    <definedName name="_TT40">'[2]Relatório-1ª med.'!#REF!</definedName>
    <definedName name="_TT5">'[2]Relatório-1ª med.'!#REF!</definedName>
    <definedName name="_TT52">'[2]Relatório-1ª med.'!#REF!</definedName>
    <definedName name="_TT53">'[2]Relatório-1ª med.'!#REF!</definedName>
    <definedName name="_TT54">'[2]Relatório-1ª med.'!#REF!</definedName>
    <definedName name="_TT55">'[2]Relatório-1ª med.'!#REF!</definedName>
    <definedName name="_TT6">'[2]Relatório-1ª med.'!#REF!</definedName>
    <definedName name="_TT60">'[2]Relatório-1ª med.'!#REF!</definedName>
    <definedName name="_TT61">'[2]Relatório-1ª med.'!#REF!</definedName>
    <definedName name="_TT69">'[2]Relatório-1ª med.'!#REF!</definedName>
    <definedName name="_TT7">'[2]Relatório-1ª med.'!#REF!</definedName>
    <definedName name="_TT70">'[2]Relatório-1ª med.'!#REF!</definedName>
    <definedName name="_TT71">'[2]Relatório-1ª med.'!#REF!</definedName>
    <definedName name="_TT74">'[2]Relatório-1ª med.'!#REF!</definedName>
    <definedName name="_TT75">'[2]Relatório-1ª med.'!#REF!</definedName>
    <definedName name="_TT76">'[2]Relatório-1ª med.'!#REF!</definedName>
    <definedName name="_TT77">'[2]Relatório-1ª med.'!#REF!</definedName>
    <definedName name="_TT78">'[2]Relatório-1ª med.'!#REF!</definedName>
    <definedName name="_TT79">'[2]Relatório-1ª med.'!#REF!</definedName>
    <definedName name="_TT94">'[2]Relatório-1ª med.'!#REF!</definedName>
    <definedName name="_TT95">'[2]Relatório-1ª med.'!#REF!</definedName>
    <definedName name="_TT97">'[2]Relatório-1ª med.'!#REF!</definedName>
    <definedName name="_UNI11100">#REF!</definedName>
    <definedName name="_UNI11110">#REF!</definedName>
    <definedName name="_UNI11115">#REF!</definedName>
    <definedName name="_UNI11125">#REF!</definedName>
    <definedName name="_UNI11130">#REF!</definedName>
    <definedName name="_UNI11135">#REF!</definedName>
    <definedName name="_UNI11145">#REF!</definedName>
    <definedName name="_UNI11150">#REF!</definedName>
    <definedName name="_UNI11165">#REF!</definedName>
    <definedName name="_UNI11170">#REF!</definedName>
    <definedName name="_UNI11180">#REF!</definedName>
    <definedName name="_UNI11185">#REF!</definedName>
    <definedName name="_UNI11220">#REF!</definedName>
    <definedName name="_UNI12105">#REF!</definedName>
    <definedName name="_UNI12555">#REF!</definedName>
    <definedName name="_UNI12570">#REF!</definedName>
    <definedName name="_UNI12575">#REF!</definedName>
    <definedName name="_UNI12580">#REF!</definedName>
    <definedName name="_UNI12600">#REF!</definedName>
    <definedName name="_UNI12610">#REF!</definedName>
    <definedName name="_UNI12630">#REF!</definedName>
    <definedName name="_UNI12631">#REF!</definedName>
    <definedName name="_UNI12640">#REF!</definedName>
    <definedName name="_UNI12645">#REF!</definedName>
    <definedName name="_UNI12665">#REF!</definedName>
    <definedName name="_UNI12690">#REF!</definedName>
    <definedName name="_UNI12700">#REF!</definedName>
    <definedName name="_UNI12710">#REF!</definedName>
    <definedName name="_UNI13111">#REF!</definedName>
    <definedName name="_UNI13112">#REF!</definedName>
    <definedName name="_UNI13121">#REF!</definedName>
    <definedName name="_UNI13720">#REF!</definedName>
    <definedName name="_UNI14100">#REF!</definedName>
    <definedName name="_UNI14161">#REF!</definedName>
    <definedName name="_UNI14195">#REF!</definedName>
    <definedName name="_UNI14205">#REF!</definedName>
    <definedName name="_UNI14260">#REF!</definedName>
    <definedName name="_UNI14500">#REF!</definedName>
    <definedName name="_UNI14515">#REF!</definedName>
    <definedName name="_UNI14555">#REF!</definedName>
    <definedName name="_UNI14565">#REF!</definedName>
    <definedName name="_UNI15135">#REF!</definedName>
    <definedName name="_UNI15140">#REF!</definedName>
    <definedName name="_UNI15195">#REF!</definedName>
    <definedName name="_UNI15225">#REF!</definedName>
    <definedName name="_UNI15230">#REF!</definedName>
    <definedName name="_UNI15515">#REF!</definedName>
    <definedName name="_UNI15560">#REF!</definedName>
    <definedName name="_UNI15565">#REF!</definedName>
    <definedName name="_UNI15570">#REF!</definedName>
    <definedName name="_UNI15575">#REF!</definedName>
    <definedName name="_UNI15583">#REF!</definedName>
    <definedName name="_UNI15590">#REF!</definedName>
    <definedName name="_UNI15591">#REF!</definedName>
    <definedName name="_UNI15610">#REF!</definedName>
    <definedName name="_UNI15625">#REF!</definedName>
    <definedName name="_UNI15635">#REF!</definedName>
    <definedName name="_UNI15655">#REF!</definedName>
    <definedName name="_UNI15665">#REF!</definedName>
    <definedName name="_UNI16515">#REF!</definedName>
    <definedName name="_UNI16535">#REF!</definedName>
    <definedName name="_UNI17140">#REF!</definedName>
    <definedName name="_UNI19500">#REF!</definedName>
    <definedName name="_UNI19501">#REF!</definedName>
    <definedName name="_UNI19502">#REF!</definedName>
    <definedName name="_UNI19503">#REF!</definedName>
    <definedName name="_UNI19504">#REF!</definedName>
    <definedName name="_UNI19505">#REF!</definedName>
    <definedName name="_UNI20100">#REF!</definedName>
    <definedName name="_UNI20105">#REF!</definedName>
    <definedName name="_UNI20110">#REF!</definedName>
    <definedName name="_UNI20115">#REF!</definedName>
    <definedName name="_UNI20130">#REF!</definedName>
    <definedName name="_UNI20135">#REF!</definedName>
    <definedName name="_UNI20140">#REF!</definedName>
    <definedName name="_UNI20145">#REF!</definedName>
    <definedName name="_UNI20150">#REF!</definedName>
    <definedName name="_UNI20155">#REF!</definedName>
    <definedName name="_UNI20175">#REF!</definedName>
    <definedName name="_UNI20185">#REF!</definedName>
    <definedName name="_UNI20190">#REF!</definedName>
    <definedName name="_UNI20195">#REF!</definedName>
    <definedName name="_UNI20210">#REF!</definedName>
    <definedName name="_VAL11100">#REF!</definedName>
    <definedName name="_VAL11110">#REF!</definedName>
    <definedName name="_VAL11115">#REF!</definedName>
    <definedName name="_VAL11125">#REF!</definedName>
    <definedName name="_VAL11130">#REF!</definedName>
    <definedName name="_VAL11135">#REF!</definedName>
    <definedName name="_VAL11145">#REF!</definedName>
    <definedName name="_VAL11150">#REF!</definedName>
    <definedName name="_VAL11165">#REF!</definedName>
    <definedName name="_VAL11170">#REF!</definedName>
    <definedName name="_VAL11180">#REF!</definedName>
    <definedName name="_VAL11185">#REF!</definedName>
    <definedName name="_VAL11220">#REF!</definedName>
    <definedName name="_VAL12105">#REF!</definedName>
    <definedName name="_VAL12555">#REF!</definedName>
    <definedName name="_VAL12570">#REF!</definedName>
    <definedName name="_VAL12575">#REF!</definedName>
    <definedName name="_VAL12580">#REF!</definedName>
    <definedName name="_VAL12600">#REF!</definedName>
    <definedName name="_VAL12610">#REF!</definedName>
    <definedName name="_VAL12630">#REF!</definedName>
    <definedName name="_VAL12631">#REF!</definedName>
    <definedName name="_VAL12640">#REF!</definedName>
    <definedName name="_VAL12645">#REF!</definedName>
    <definedName name="_VAL12665">#REF!</definedName>
    <definedName name="_VAL12690">#REF!</definedName>
    <definedName name="_VAL12700">#REF!</definedName>
    <definedName name="_VAL12710">#REF!</definedName>
    <definedName name="_VAL13111">#REF!</definedName>
    <definedName name="_VAL13112">#REF!</definedName>
    <definedName name="_VAL13121">#REF!</definedName>
    <definedName name="_VAL13720">#REF!</definedName>
    <definedName name="_VAL14100">#REF!</definedName>
    <definedName name="_VAL14161">#REF!</definedName>
    <definedName name="_VAL14195">#REF!</definedName>
    <definedName name="_VAL14205">#REF!</definedName>
    <definedName name="_VAL14260">#REF!</definedName>
    <definedName name="_VAL14500">#REF!</definedName>
    <definedName name="_VAL14515">#REF!</definedName>
    <definedName name="_VAL14555">#REF!</definedName>
    <definedName name="_VAL14565">#REF!</definedName>
    <definedName name="_VAL15135">#REF!</definedName>
    <definedName name="_VAL15140">#REF!</definedName>
    <definedName name="_VAL15195">#REF!</definedName>
    <definedName name="_VAL15225">#REF!</definedName>
    <definedName name="_VAL15230">#REF!</definedName>
    <definedName name="_VAL15515">#REF!</definedName>
    <definedName name="_VAL15560">#REF!</definedName>
    <definedName name="_VAL15565">#REF!</definedName>
    <definedName name="_VAL15570">#REF!</definedName>
    <definedName name="_VAL15575">#REF!</definedName>
    <definedName name="_VAL15583">#REF!</definedName>
    <definedName name="_VAL15590">#REF!</definedName>
    <definedName name="_VAL15591">#REF!</definedName>
    <definedName name="_VAL15610">#REF!</definedName>
    <definedName name="_VAL15625">#REF!</definedName>
    <definedName name="_VAL15635">#REF!</definedName>
    <definedName name="_VAL15655">#REF!</definedName>
    <definedName name="_VAL15665">#REF!</definedName>
    <definedName name="_VAL16515">#REF!</definedName>
    <definedName name="_VAL16535">#REF!</definedName>
    <definedName name="_VAL17140">#REF!</definedName>
    <definedName name="_VAL19500">#REF!</definedName>
    <definedName name="_VAL19501">#REF!</definedName>
    <definedName name="_VAL19502">#REF!</definedName>
    <definedName name="_VAL19503">#REF!</definedName>
    <definedName name="_VAL19504">#REF!</definedName>
    <definedName name="_VAL19505">#REF!</definedName>
    <definedName name="_VAL20100">#REF!</definedName>
    <definedName name="_VAL20105">#REF!</definedName>
    <definedName name="_VAL20110">#REF!</definedName>
    <definedName name="_VAL20115">#REF!</definedName>
    <definedName name="_VAL20130">#REF!</definedName>
    <definedName name="_VAL20135">#REF!</definedName>
    <definedName name="_VAL20140">#REF!</definedName>
    <definedName name="_VAL20145">#REF!</definedName>
    <definedName name="_VAL20150">#REF!</definedName>
    <definedName name="_VAL20155">#REF!</definedName>
    <definedName name="_VAL20175">#REF!</definedName>
    <definedName name="_VAL20185">#REF!</definedName>
    <definedName name="_VAL20190">#REF!</definedName>
    <definedName name="_VAL20195">#REF!</definedName>
    <definedName name="_VAL20210">#REF!</definedName>
    <definedName name="a">#REF!</definedName>
    <definedName name="AA">#REF!</definedName>
    <definedName name="ADADASDAFAFS">#REF!</definedName>
    <definedName name="ademir" localSheetId="4" hidden="1">{#N/A,#N/A,FALSE,"Cronograma";#N/A,#N/A,FALSE,"Cronogr. 2"}</definedName>
    <definedName name="ademir" localSheetId="5" hidden="1">{#N/A,#N/A,FALSE,"Cronograma";#N/A,#N/A,FALSE,"Cronogr. 2"}</definedName>
    <definedName name="ademir" localSheetId="7" hidden="1">{#N/A,#N/A,FALSE,"Cronograma";#N/A,#N/A,FALSE,"Cronogr. 2"}</definedName>
    <definedName name="ademir" localSheetId="0" hidden="1">{#N/A,#N/A,FALSE,"Cronograma";#N/A,#N/A,FALSE,"Cronogr. 2"}</definedName>
    <definedName name="ademir" hidden="1">{#N/A,#N/A,FALSE,"Cronograma";#N/A,#N/A,FALSE,"Cronogr. 2"}</definedName>
    <definedName name="ADRIANA_GOMES">#REF!</definedName>
    <definedName name="afo">#REF!</definedName>
    <definedName name="ALEXANDRE_REZENDE">#REF!</definedName>
    <definedName name="ALTA">'[4]PRO-08'!#REF!</definedName>
    <definedName name="ALUNOS">#REF!</definedName>
    <definedName name="amarela">#REF!</definedName>
    <definedName name="andre">#REF!</definedName>
    <definedName name="anexo">#N/A</definedName>
    <definedName name="ANTIGA">#REF!</definedName>
    <definedName name="aqaaaasdasfasdfsdgdfhfgjhghkui">[5]ELÉTRICA!#REF!</definedName>
    <definedName name="area_base">[1]Base!$U$40</definedName>
    <definedName name="_xlnm.Print_Area" localSheetId="1">'1-RESUMO'!$A$2:$D$65</definedName>
    <definedName name="_xlnm.Print_Area" localSheetId="2">'2-ORÇAMENTO'!$B$2:$K$600</definedName>
    <definedName name="_xlnm.Print_Area" localSheetId="3">'3-CRONOGRAMA'!$A$2:$K$68</definedName>
    <definedName name="_xlnm.Print_Area" localSheetId="4">'4-BDI'!$B$2:$D$39</definedName>
    <definedName name="_xlnm.Print_Area" localSheetId="5">'5-COMP. PRÓPRIA'!$B$2:$I$2089</definedName>
    <definedName name="_xlnm.Print_Area" localSheetId="7">'7-ENCARGOS SOCIAIS'!$B$2:$K$50</definedName>
    <definedName name="_xlnm.Print_Area" localSheetId="0">'SINAPI-MT ABRIL 2021'!$A$1:$D$12042</definedName>
    <definedName name="_xlnm.Print_Area">#REF!</definedName>
    <definedName name="Área_impressão_IM">#REF!</definedName>
    <definedName name="armadura">[6]Plan2!$A$48:$A$50</definedName>
    <definedName name="aux">#REF!</definedName>
    <definedName name="auxiliar">#REF!</definedName>
    <definedName name="azul">#REF!</definedName>
    <definedName name="AZULSINAL">#REF!</definedName>
    <definedName name="B">#REF!</definedName>
    <definedName name="_xlnm.Database">#REF!</definedName>
    <definedName name="BDI">'[5]estimativa de custo IRMA DULCE'!$I$7</definedName>
    <definedName name="BDI.">#REF!</definedName>
    <definedName name="BDIA">#REF!</definedName>
    <definedName name="BG">#REF!</definedName>
    <definedName name="BGU">#REF!</definedName>
    <definedName name="Boletim">[7]Boletim_10!$A$4:$D$2730</definedName>
    <definedName name="Boletim_10">[7]Boletim_10!$A$2:$F$2730</definedName>
    <definedName name="Bomba_putzmeister">#REF!</definedName>
    <definedName name="bosta" localSheetId="4" hidden="1">{#N/A,#N/A,FALSE,"Cronograma";#N/A,#N/A,FALSE,"Cronogr. 2"}</definedName>
    <definedName name="bosta" localSheetId="5" hidden="1">{#N/A,#N/A,FALSE,"Cronograma";#N/A,#N/A,FALSE,"Cronogr. 2"}</definedName>
    <definedName name="bosta" localSheetId="7" hidden="1">{#N/A,#N/A,FALSE,"Cronograma";#N/A,#N/A,FALSE,"Cronogr. 2"}</definedName>
    <definedName name="bosta" localSheetId="0" hidden="1">{#N/A,#N/A,FALSE,"Cronograma";#N/A,#N/A,FALSE,"Cronogr. 2"}</definedName>
    <definedName name="bosta" hidden="1">{#N/A,#N/A,FALSE,"Cronograma";#N/A,#N/A,FALSE,"Cronogr. 2"}</definedName>
    <definedName name="BuiltIn_Print_Area">#REF!</definedName>
    <definedName name="BuiltIn_Print_Titles">#REF!</definedName>
    <definedName name="CA´L" localSheetId="4" hidden="1">{#N/A,#N/A,FALSE,"Cronograma";#N/A,#N/A,FALSE,"Cronogr. 2"}</definedName>
    <definedName name="CA´L" localSheetId="5" hidden="1">{#N/A,#N/A,FALSE,"Cronograma";#N/A,#N/A,FALSE,"Cronogr. 2"}</definedName>
    <definedName name="CA´L" localSheetId="7" hidden="1">{#N/A,#N/A,FALSE,"Cronograma";#N/A,#N/A,FALSE,"Cronogr. 2"}</definedName>
    <definedName name="CA´L" localSheetId="0" hidden="1">{#N/A,#N/A,FALSE,"Cronograma";#N/A,#N/A,FALSE,"Cronogr. 2"}</definedName>
    <definedName name="CA´L" hidden="1">{#N/A,#N/A,FALSE,"Cronograma";#N/A,#N/A,FALSE,"Cronogr. 2"}</definedName>
    <definedName name="cab_cortes">#REF!</definedName>
    <definedName name="cab_dmt">#REF!</definedName>
    <definedName name="cab_limpeza">#REF!</definedName>
    <definedName name="cabmeio">#REF!</definedName>
    <definedName name="cadastro">#REF!</definedName>
    <definedName name="caixapassagem">[6]Plan2!$A$25:$A$28</definedName>
    <definedName name="calcinsumos">[8]Pontes!#REF!</definedName>
    <definedName name="calcpunit">[9]Pontes!#REF!</definedName>
    <definedName name="calinsumos">[8]Pontes!#REF!</definedName>
    <definedName name="calpunit">[9]Pontes!#REF!</definedName>
    <definedName name="CBU">#REF!</definedName>
    <definedName name="CBUII">#REF!</definedName>
    <definedName name="CBUQB">#REF!</definedName>
    <definedName name="CBUQc">#REF!</definedName>
    <definedName name="CINSMG">[10]Pontes!#REF!</definedName>
    <definedName name="cinsumg">[11]Pontes!#REF!</definedName>
    <definedName name="CINTIA">#REF!</definedName>
    <definedName name="Código">#REF!</definedName>
    <definedName name="Código.">#REF!</definedName>
    <definedName name="COMP_CIV">#REF!</definedName>
    <definedName name="COMP_ELE">#REF!</definedName>
    <definedName name="COMP_EST">#REF!</definedName>
    <definedName name="COMP_HID">#REF!</definedName>
    <definedName name="COMP_INI">#REF!</definedName>
    <definedName name="comp8532">#REF!</definedName>
    <definedName name="COMPDASD12265633">[5]ELÉTRICA!#REF!</definedName>
    <definedName name="compdsdasfasdfgsd10014">#REF!</definedName>
    <definedName name="COMPOR">#REF!</definedName>
    <definedName name="COMPOSICAO133">[5]ELÉTRICA!#REF!</definedName>
    <definedName name="COMPOSICAOC138">[5]INFRA!#REF!</definedName>
    <definedName name="COMPOSICAOE131">[5]ELÉTRICA!#REF!</definedName>
    <definedName name="COMPOSICAOE132">[5]ELÉTRICA!#REF!</definedName>
    <definedName name="COMPOSICAOE133">[5]ELÉTRICA!#REF!</definedName>
    <definedName name="COMPOSICAOE134">[5]ELÉTRICA!#REF!</definedName>
    <definedName name="COMPOSICAOE136">[5]ELÉTRICA!$F$25</definedName>
    <definedName name="COMPOSICAOE137">[5]ELÉTRICA!#REF!</definedName>
    <definedName name="COMPOSICAOE139">[5]ELÉTRICA!#REF!</definedName>
    <definedName name="COMPOSICAOE140">[5]ELÉTRICA!#REF!</definedName>
    <definedName name="COMPOSICAOE141">[5]ELÉTRICA!#REF!</definedName>
    <definedName name="COMPOSICAOE142">[5]ELÉTRICA!#REF!</definedName>
    <definedName name="COMPOSICAOE143">[5]ELÉTRICA!#REF!</definedName>
    <definedName name="COMPOSICAOE144">[5]ELÉTRICA!#REF!</definedName>
    <definedName name="COMPOSICAOE145">[5]ELÉTRICA!#REF!</definedName>
    <definedName name="COMPOSICAOE146">[5]ELÉTRICA!#REF!</definedName>
    <definedName name="COMPOSICAOE147">[5]ELÉTRICA!#REF!</definedName>
    <definedName name="COMPOSICAOE148">[5]ELÉTRICA!#REF!</definedName>
    <definedName name="COMPOSICAOE149">[5]ELÉTRICA!#REF!</definedName>
    <definedName name="COMPOSICAOE150">[5]ELÉTRICA!#REF!</definedName>
    <definedName name="COMPOSICAOE151">[5]ELÉTRICA!#REF!</definedName>
    <definedName name="COMPOSICAOE152">[5]ELÉTRICA!#REF!</definedName>
    <definedName name="COMPOSICAOE154">[5]ELÉTRICA!#REF!</definedName>
    <definedName name="COMPOSICAOE19">#REF!</definedName>
    <definedName name="COMPOSICAOE20">#REF!</definedName>
    <definedName name="COMPOSICAOE21">#REF!</definedName>
    <definedName name="COMPOSICAOE22">#REF!</definedName>
    <definedName name="COMPOSICAOE23">#REF!</definedName>
    <definedName name="COMPOSICAOE24">#REF!</definedName>
    <definedName name="COMPOSICAOI1">#REF!</definedName>
    <definedName name="COMPOSICAOI10">#REF!</definedName>
    <definedName name="COMPOSICAOI100">[5]INFRA!$F$80</definedName>
    <definedName name="COMPOSICAOI101">[5]INFRA!$F$98</definedName>
    <definedName name="COMPOSICAOI102">[5]INFRA!$F$116</definedName>
    <definedName name="COMPOSICAOI103">[5]INFRA!$F$134</definedName>
    <definedName name="COMPOSICAOI104">[5]INFRA!$F$152</definedName>
    <definedName name="COMPOSICAOI105">[5]INFRA!$F$170</definedName>
    <definedName name="COMPOSICAOI106">[5]INFRA!$F$188</definedName>
    <definedName name="COMPOSICAOI107">[5]INFRA!$F$206</definedName>
    <definedName name="COMPOSICAOI108">[5]INFRA!$F$224</definedName>
    <definedName name="COMPOSICAOI109">[5]INFRA!#REF!</definedName>
    <definedName name="COMPOSICAOI11">#REF!</definedName>
    <definedName name="COMPOSICAOI110">[5]INFRA!#REF!</definedName>
    <definedName name="COMPOSICAOI111">[5]INFRA!$F$242</definedName>
    <definedName name="COMPOSICAOI112">[5]INFRA!$F$261</definedName>
    <definedName name="COMPOSICAOI113">[5]INFRA!$F$279</definedName>
    <definedName name="COMPOSICAOI114">[5]INFRA!#REF!</definedName>
    <definedName name="COMPOSICAOI115">[5]INFRA!#REF!</definedName>
    <definedName name="COMPOSICAOI116">[5]INFRA!$F$297</definedName>
    <definedName name="COMPOSICAOI117">[5]INFRA!#REF!</definedName>
    <definedName name="COMPOSICAOI118">[5]INFRA!$F$315</definedName>
    <definedName name="COMPOSICAOI119">[5]INFRA!#REF!</definedName>
    <definedName name="COMPOSICAOI12">#REF!</definedName>
    <definedName name="COMPOSICAOI120">[5]INFRA!$F$334</definedName>
    <definedName name="COMPOSICAOI121">[5]INFRA!$F$352</definedName>
    <definedName name="COMPOSICAOI122">[5]INFRA!$F$370</definedName>
    <definedName name="COMPOSICAOI123">[5]INFRA!$F$388</definedName>
    <definedName name="COMPOSICAOI124">[5]INFRA!$F$406</definedName>
    <definedName name="COMPOSICAOI125">[5]INFRA!$F$424</definedName>
    <definedName name="COMPOSICAOI126">[5]INFRA!$F$442</definedName>
    <definedName name="COMPOSICAOI127">[5]INFRA!$F$460</definedName>
    <definedName name="COMPOSICAOI128">[5]INFRA!$F$478</definedName>
    <definedName name="COMPOSICAOI129">[5]INFRA!$F$496</definedName>
    <definedName name="COMPOSICAOI13">#REF!</definedName>
    <definedName name="COMPOSICAOI130">[5]INFRA!$F$514</definedName>
    <definedName name="COMPOSICAOI135">[5]ELÉTRICA!#REF!</definedName>
    <definedName name="COMPOSICAOI14">#REF!</definedName>
    <definedName name="COMPOSICAOI15">#REF!</definedName>
    <definedName name="COMPOSICAOI153">[5]INFRA!#REF!</definedName>
    <definedName name="COMPOSICAOI155">[5]INFRA!#REF!</definedName>
    <definedName name="COMPOSICAOI156">[5]INFRA!#REF!</definedName>
    <definedName name="COMPOSICAOI157">[5]INFRA!#REF!</definedName>
    <definedName name="COMPOSICAOI16">#REF!</definedName>
    <definedName name="COMPOSICAOI17">#REF!</definedName>
    <definedName name="COMPOSICAOI18">#REF!</definedName>
    <definedName name="COMPOSICAOI2">#REF!</definedName>
    <definedName name="COMPOSICAOI200">[5]INFRA!#REF!</definedName>
    <definedName name="COMPOSICAOI202">[5]INFRA!#REF!</definedName>
    <definedName name="COMPOSICAOI203">[5]INFRA!$F$532</definedName>
    <definedName name="COMPOSICAOI204">[5]INFRA!#REF!</definedName>
    <definedName name="COMPOSICAOI3">#REF!</definedName>
    <definedName name="COMPOSICAOI4">#REF!</definedName>
    <definedName name="COMPOSICAOI5">#REF!</definedName>
    <definedName name="COMPOSICAOI6">#REF!</definedName>
    <definedName name="COMPOSICAOI7">#REF!</definedName>
    <definedName name="COMPOSICAOI8">#REF!</definedName>
    <definedName name="COMPOSICAOI87">[5]INFRA!#REF!</definedName>
    <definedName name="COMPOSICAOI88">[5]INFRA!#REF!</definedName>
    <definedName name="COMPOSICAOI89">[5]INFRA!#REF!</definedName>
    <definedName name="COMPOSICAOI9">[5]INFRA!$F$27</definedName>
    <definedName name="COMPOSICAOI90">[5]INFRA!#REF!</definedName>
    <definedName name="COMPOSICAOI91">[5]INFRA!#REF!</definedName>
    <definedName name="COMPOSICAOI92">[5]INFRA!#REF!</definedName>
    <definedName name="COMPOSICAOI93">[5]INFRA!#REF!</definedName>
    <definedName name="COMPOSICAOI94">[5]INFRA!#REF!</definedName>
    <definedName name="COMPOSICAOI95">[5]INFRA!$F$44</definedName>
    <definedName name="COMPOSICAOI96">[5]INFRA!#REF!</definedName>
    <definedName name="COMPOSICAOI97">[5]INFRA!#REF!</definedName>
    <definedName name="COMPOSICAOI98">[5]INFRA!#REF!</definedName>
    <definedName name="COMPOSICAOI99">[5]INFRA!$F$62</definedName>
    <definedName name="COMPOSICAOL64">'[5]LÓGICA 2'!$F$24</definedName>
    <definedName name="COMPOSICAOL65">'[5]LÓGICA 2'!$F$42</definedName>
    <definedName name="COMPOSICAOL67">'[5]LÓGICA 2'!$F$78</definedName>
    <definedName name="COMPOSICAOL68">'[5]LÓGICA 2'!$F$96</definedName>
    <definedName name="COMPOSICAOL69">'[5]LÓGICA 2'!$F$116</definedName>
    <definedName name="COMPOSICAOL70">'[5]LÓGICA 2'!$F$134</definedName>
    <definedName name="COMPOSICAOL71">'[5]LÓGICA 2'!#REF!</definedName>
    <definedName name="COMPOSICAOL72">'[5]LÓGICA 2'!$F$155</definedName>
    <definedName name="COMPOSICAOL73">'[5]LÓGICA 2'!$F$177</definedName>
    <definedName name="COMPOSICAOL74">'[5]LÓGICA 2'!#REF!</definedName>
    <definedName name="COMPOSICAOL75">'[5]LÓGICA 2'!#REF!</definedName>
    <definedName name="COMPOSICAOL76">'[5]LÓGICA 2'!$F$195</definedName>
    <definedName name="COMPOSICAOL77">'[5]LÓGICA 2'!$F$213</definedName>
    <definedName name="COMPOSICAOL78">'[5]LÓGICA 2'!$F$231</definedName>
    <definedName name="COMPOSICAOL79">'[5]LÓGICA 2'!$F$249</definedName>
    <definedName name="COMPOSICAOL80">'[5]LÓGICA 2'!$F$267</definedName>
    <definedName name="COMPOSICAOL81">'[5]LÓGICA 2'!$F$285</definedName>
    <definedName name="COMPOSICAOL82">'[5]LÓGICA 2'!$F$303</definedName>
    <definedName name="COMPOSICAOL83">'[5]LÓGICA 2'!#REF!</definedName>
    <definedName name="COMPOSICAOL84">'[5]LÓGICA 2'!$F$321</definedName>
    <definedName name="COMPOSICAOL85">'[5]LÓGICA 2'!$F$339</definedName>
    <definedName name="COMPOSICAOL86">'[5]LÓGICA 2'!$F$357</definedName>
    <definedName name="COMPOSICAOL87">'[5]LÓGICA 2'!$F$374</definedName>
    <definedName name="concorrentes" localSheetId="4" hidden="1">{#N/A,#N/A,FALSE,"Cronograma";#N/A,#N/A,FALSE,"Cronogr. 2"}</definedName>
    <definedName name="concorrentes" localSheetId="5" hidden="1">{#N/A,#N/A,FALSE,"Cronograma";#N/A,#N/A,FALSE,"Cronogr. 2"}</definedName>
    <definedName name="concorrentes" localSheetId="7" hidden="1">{#N/A,#N/A,FALSE,"Cronograma";#N/A,#N/A,FALSE,"Cronogr. 2"}</definedName>
    <definedName name="concorrentes" localSheetId="0" hidden="1">{#N/A,#N/A,FALSE,"Cronograma";#N/A,#N/A,FALSE,"Cronogr. 2"}</definedName>
    <definedName name="concorrentes" hidden="1">{#N/A,#N/A,FALSE,"Cronograma";#N/A,#N/A,FALSE,"Cronogr. 2"}</definedName>
    <definedName name="concretodosado">[6]Plan2!$A$42:$A$46</definedName>
    <definedName name="concretoobra">[6]Plan2!$A$37:$A$40</definedName>
    <definedName name="Consumodemateriais" localSheetId="1">Plan1</definedName>
    <definedName name="Consumodemateriais">Plan1</definedName>
    <definedName name="corte">#REF!</definedName>
    <definedName name="_xlnm.Criteria">[12]cruz!#REF!</definedName>
    <definedName name="CUSTOCOMPOR">[13]COMPOR!$D$3:$I$2189</definedName>
    <definedName name="d">#REF!</definedName>
    <definedName name="dadinho">#REF!</definedName>
    <definedName name="DADOS">#REF!</definedName>
    <definedName name="DANIELE_RODRIGUES">#REF!</definedName>
    <definedName name="DASSDASD82ASD4ASDF2">#REF!</definedName>
    <definedName name="data">#REF!</definedName>
    <definedName name="Data_Final">#REF!</definedName>
    <definedName name="Data_Início">#REF!</definedName>
    <definedName name="densidade_cap">#REF!</definedName>
    <definedName name="DES">#REF!</definedName>
    <definedName name="DGA">'[4]PRO-08'!#REF!</definedName>
    <definedName name="DJ">#REF!</definedName>
    <definedName name="dmt">[6]Plan2!$A$1:$A$3</definedName>
    <definedName name="DMT_0_50">#REF!</definedName>
    <definedName name="DMT_1000">#REF!</definedName>
    <definedName name="DMT_200">#REF!</definedName>
    <definedName name="DMT_200_400">#REF!</definedName>
    <definedName name="DMT_400">#REF!</definedName>
    <definedName name="DMT_400_600">#REF!</definedName>
    <definedName name="DMT_50">#REF!</definedName>
    <definedName name="DMT_50_200">#REF!</definedName>
    <definedName name="DMT_600">#REF!</definedName>
    <definedName name="DMT_800">#REF!</definedName>
    <definedName name="drena">#REF!</definedName>
    <definedName name="DSFEW">#REF!</definedName>
    <definedName name="DSFSD">'[2]Relatório-1ª med.'!#REF!</definedName>
    <definedName name="ECJ">#REF!</definedName>
    <definedName name="eeee">#REF!</definedName>
    <definedName name="EJ">#REF!</definedName>
    <definedName name="emassamento">[6]Plan2!$A$92:$A$94</definedName>
    <definedName name="Empolamento">#REF!</definedName>
    <definedName name="EPVT">#REF!</definedName>
    <definedName name="EQPTO">#REF!</definedName>
    <definedName name="eqrrewr">[5]INFRA!#REF!</definedName>
    <definedName name="erer">#N/A</definedName>
    <definedName name="escavação">[6]Plan2!$A$5:$A$6</definedName>
    <definedName name="escavacaoestaca">[6]Plan2!$A$52:$A$54</definedName>
    <definedName name="escavaçãotubulão">[6]Plan2!$A$33:$A$35</definedName>
    <definedName name="est">#REF!</definedName>
    <definedName name="EXA">'[4]PRO-08'!#REF!</definedName>
    <definedName name="Excel_BuiltIn__FilterDatabase">"$#REF!.$B$8:$M$9"</definedName>
    <definedName name="Excel_BuiltIn__FilterDatabase_1">"$#REF!.$A$1:$F$5248"</definedName>
    <definedName name="Excel_BuiltIn__FilterDatabase_4">NA()</definedName>
    <definedName name="Excel_BuiltIn__FilterDatabase_4_1">"$#REF!.$#REF!$#REF!:$#REF!$#REF!"</definedName>
    <definedName name="Excel_BuiltIn__FilterDatabase_4_7">"$#REF!.$A$6:$A$550"</definedName>
    <definedName name="Excel_BuiltIn__FilterDatabase_5">NA()</definedName>
    <definedName name="Excel_BuiltIn__FilterDatabase_6_1">NA()</definedName>
    <definedName name="Excel_BuiltIn_Print_Area">"$#REF!.$B$1:$N$9"</definedName>
    <definedName name="Excel_BuiltIn_Print_Area_10">"$#REF!.$A$1:$J$71"</definedName>
    <definedName name="Excel_BuiltIn_Print_Area_11">"$#REF!.$A$1:$J$54"</definedName>
    <definedName name="Excel_BuiltIn_Print_Area_12">"$#REF!.$A$1:$J$30"</definedName>
    <definedName name="Excel_BuiltIn_Print_Area_3_1">"$#REF!.$A$1:$R$39"</definedName>
    <definedName name="Excel_BuiltIn_Print_Area_4">#REF!</definedName>
    <definedName name="Excel_BuiltIn_Print_Area_4_1">#REF!</definedName>
    <definedName name="Excel_BuiltIn_Print_Area_4_1_1">"$#REF!.$A$1:$E$63"</definedName>
    <definedName name="Excel_BuiltIn_Print_Area_4_1_7">"$#REF!.$A$1:$E$63"</definedName>
    <definedName name="Excel_BuiltIn_Print_Area_5">"$#REF!.$A$1:$O$20"</definedName>
    <definedName name="Excel_BuiltIn_Print_Titles">"$#REF!.$A$1:$AMJ$9"</definedName>
    <definedName name="Excel_BuiltIn_Print_Titles_10">"$#REF!.$A$1:$I$65536;$#REF!.$A$1:$IV$62"</definedName>
    <definedName name="Excel_BuiltIn_Print_Titles_11">"$#REF!.$A$1:$I$65536;$#REF!.$A$1:$IV$45"</definedName>
    <definedName name="Excel_BuiltIn_Print_Titles_12">"$#REF!.$A$1:$I$65536;$#REF!.$A$1:$IV$21"</definedName>
    <definedName name="Excel_BuiltIn_Print_Titles_2">#REF!,#REF!</definedName>
    <definedName name="Excel_BuiltIn_Print_Titles_2_1">#REF!,#REF!</definedName>
    <definedName name="Excel_BuiltIn_Print_Titles_2_1_1">#REF!,#REF!</definedName>
    <definedName name="Excel_BuiltIn_Print_Titles_2_1_1_1">"$#REF!.$A$1:$M$65524;$#REF!.$A$1:$IV$13"</definedName>
    <definedName name="Excel_BuiltIn_Print_Titles_2_1_1_1_1">"$#REF!.$A$1:$M$65524;$#REF!.$A$1:$IV$13"</definedName>
    <definedName name="Excel_BuiltIn_Print_Titles_2_1_1_1_1_1">"$#REF!.$A$1:$M$64963;$#REF!.$A$1:$IV$13"</definedName>
    <definedName name="Excel_BuiltIn_Print_Titles_2_1_1_2">"$#REF!.$A$1:$M$64963;$#REF!.$A$1:$IV$13"</definedName>
    <definedName name="Excel_BuiltIn_Print_Titles_2_1_1_2_1">"$#REF!.$A$1:$M$64970;$#REF!.$A$1:$IV$13"</definedName>
    <definedName name="Excel_BuiltIn_Print_Titles_2_1_1_3">[14]Recuperada_Plan1!$A:$M,[14]Recuperada_Plan1!$1:$13</definedName>
    <definedName name="Excel_BuiltIn_Print_Titles_2_1_1_5">"$#REF!.$A$1:$M$64970;$#REF!.$A$1:$IV$13"</definedName>
    <definedName name="Excel_BuiltIn_Print_Titles_2_1_1_7">"$#REF!.$A$1:$M$64963;$#REF!.$A$1:$IV$13"</definedName>
    <definedName name="Excel_BuiltIn_Print_Titles_2_1_2">#REF!,#REF!</definedName>
    <definedName name="Excel_BuiltIn_Print_Titles_2_1_3">[14]Recuperada_Plan1!$A:$M,[14]Recuperada_Plan1!$1:$13</definedName>
    <definedName name="Excel_BuiltIn_Print_Titles_2_1_4">#REF!,#REF!</definedName>
    <definedName name="Excel_BuiltIn_Print_Titles_2_1_5">"$#REF!.$A$1:$M$65531;$#REF!.$A$1:$IV$13"</definedName>
    <definedName name="Excel_BuiltIn_Print_Titles_2_1_7">"$#REF!.$A$1:$M$65524;$#REF!.$A$1:$IV$13"</definedName>
    <definedName name="Excel_BuiltIn_Print_Titles_2_2">"$#REF!.$A$1:$M$65533;$#REF!.$A$1:$IV$13"</definedName>
    <definedName name="Excel_BuiltIn_Print_Titles_2_4">#REF!,#REF!</definedName>
    <definedName name="Excel_BuiltIn_Print_Titles_2_5">"$#REF!.$A$1:$M$65533;$#REF!.$A$1:$IV$13"</definedName>
    <definedName name="Excel_BuiltIn_Print_Titles_3_1">'[15]PLO 053 _ Licitação'!$A$1:$M$65530,'[15]PLO 053 _ Licitação'!$1:$12</definedName>
    <definedName name="Excel_BuiltIn_Print_Titles_4">#REF!</definedName>
    <definedName name="Excel_BuiltIn_Print_Titles_4_1">#REF!</definedName>
    <definedName name="Excel_BuiltIn_Print_Titles_4_1_1">"$#REF!.$A$1:$IV$8"</definedName>
    <definedName name="Excel_BuiltIn_Print_Titles_5">'[15]PLO 053 _ Licitação'!$A$1:$M$65516,'[15]PLO 053 _ Licitação'!$1:$12</definedName>
    <definedName name="Extenso">#N/A</definedName>
    <definedName name="fc1a">'[4]PRO-08'!#REF!</definedName>
    <definedName name="FC2A">'[4]PRO-08'!#REF!</definedName>
    <definedName name="FC3A">'[4]PRO-08'!#REF!</definedName>
    <definedName name="fer">[16]comp1!#REF!</definedName>
    <definedName name="FINAL">#REF!</definedName>
    <definedName name="formacompensada">[6]Plan2!$A$56:$A$61</definedName>
    <definedName name="formamadeira">[6]Plan2!$A$63:$A$65</definedName>
    <definedName name="g">#REF!</definedName>
    <definedName name="gg">#REF!</definedName>
    <definedName name="GLAUCIA_REGINA">#REF!</definedName>
    <definedName name="_xlnm.Recorder">#REF!</definedName>
    <definedName name="grt">#REF!</definedName>
    <definedName name="h">#REF!</definedName>
    <definedName name="hi">#REF!</definedName>
    <definedName name="HTML_CodePage" hidden="1">1252</definedName>
    <definedName name="HTML_Control" hidden="1">{"'1'!$A$2:$G$13"}</definedName>
    <definedName name="HTML_Description" hidden="1">""</definedName>
    <definedName name="HTML_Email" hidden="1">"marcos@highway.com.br"</definedName>
    <definedName name="HTML_Header" hidden="1">"1"</definedName>
    <definedName name="HTML_LastUpdate" hidden="1">"15/08/97"</definedName>
    <definedName name="HTML_LineAfter" hidden="1">TRUE</definedName>
    <definedName name="HTML_LineBefore" hidden="1">TRUE</definedName>
    <definedName name="HTML_Name" hidden="1">"PCRJ-SMO-CGC"</definedName>
    <definedName name="HTML_OBDlg2" hidden="1">TRUE</definedName>
    <definedName name="HTML_OBDlg4" hidden="1">TRUE</definedName>
    <definedName name="HTML_OS" hidden="1">0</definedName>
    <definedName name="HTML_PathFile" hidden="1">"C:\0marcos\MeuHTML.htm"</definedName>
    <definedName name="HTML_Title" hidden="1">"factoring"</definedName>
    <definedName name="hutyuyu">#REF!</definedName>
    <definedName name="IM">#REF!</definedName>
    <definedName name="inf">'[17]Orçamento Global'!$D$38</definedName>
    <definedName name="Insumo">#REF!</definedName>
    <definedName name="Insumos">[18]Insumos!$A$13:$E$9648</definedName>
    <definedName name="ITEM">#REF!</definedName>
    <definedName name="item1">[19]Plan1!$J$13</definedName>
    <definedName name="item3">[19]Plan1!$J$30</definedName>
    <definedName name="item4">[19]Plan1!$J$39</definedName>
    <definedName name="JOAO">#REF!</definedName>
    <definedName name="JOSE_RODRIGUES">#REF!</definedName>
    <definedName name="k">#REF!</definedName>
    <definedName name="koae">#REF!</definedName>
    <definedName name="kpavi">#REF!</definedName>
    <definedName name="kterra">#REF!</definedName>
    <definedName name="lavatorio">[6]Plan2!$A$70:$A$71</definedName>
    <definedName name="LEIS">#REF!</definedName>
    <definedName name="LILASDRENA">#REF!</definedName>
    <definedName name="LIXO">#REF!</definedName>
    <definedName name="MACROS">#REF!</definedName>
    <definedName name="mao_de_obra">#REF!</definedName>
    <definedName name="Marca">#REF!</definedName>
    <definedName name="MARCELO_DO_NASCIMENTO">#REF!</definedName>
    <definedName name="MARCIA_ARAÚJO">#REF!</definedName>
    <definedName name="MARCIA_CRISTINA">#REF!</definedName>
    <definedName name="MARCO_AURÉLIO">#REF!</definedName>
    <definedName name="MAT">#REF!</definedName>
    <definedName name="MÉDIA">#REF!</definedName>
    <definedName name="Medição">#REF!</definedName>
    <definedName name="MEIO_FIO">#REF!</definedName>
    <definedName name="MICHELL_SORRILHA">#REF!</definedName>
    <definedName name="MO">#REF!</definedName>
    <definedName name="mo_base">[1]Base!$U$39</definedName>
    <definedName name="mo_sub_base">'[1]Sub-base'!$U$36</definedName>
    <definedName name="mobra">[16]comp1!#REF!</definedName>
    <definedName name="módulo1.Extenso">#N/A</definedName>
    <definedName name="MOE">#REF!</definedName>
    <definedName name="MOH">#REF!</definedName>
    <definedName name="MONIQUE_CASTELLI">#REF!</definedName>
    <definedName name="NTEI">'[4]PRO-08'!#REF!</definedName>
    <definedName name="num_linhas">#REF!</definedName>
    <definedName name="o">#REF!</definedName>
    <definedName name="oac">#REF!</definedName>
    <definedName name="oae">#REF!</definedName>
    <definedName name="OBRA">[20]Obra!$A$10:$H$399</definedName>
    <definedName name="ocom">#REF!</definedName>
    <definedName name="OLE_LINK4_1">"$'S D A I '.$#REF!$#REF!"</definedName>
    <definedName name="OPA">'[4]PRO-08'!#REF!</definedName>
    <definedName name="PassaExtenso" localSheetId="1">[21]!PassaExtenso</definedName>
    <definedName name="PassaExtenso">[21]!PassaExtenso</definedName>
    <definedName name="pavi">#REF!</definedName>
    <definedName name="PEM">#REF!</definedName>
    <definedName name="pesquisa">#REF!</definedName>
    <definedName name="piacozinha">[6]Plan2!$A$73:$A$75</definedName>
    <definedName name="pin">#REF!</definedName>
    <definedName name="pint">#REF!</definedName>
    <definedName name="PINTURA">[6]Plan2!$A$96:$A$100</definedName>
    <definedName name="PL">#REF!</definedName>
    <definedName name="PL_ABC">#REF!</definedName>
    <definedName name="PL_DNER_BARREIRO">#REF!</definedName>
    <definedName name="PL_PB_BARREIRO">#REF!</definedName>
    <definedName name="plan275">#REF!</definedName>
    <definedName name="planilha">#REF!</definedName>
    <definedName name="plano">#REF!</definedName>
    <definedName name="pldner">#REF!</definedName>
    <definedName name="plpb">#REF!</definedName>
    <definedName name="Popular" localSheetId="4" hidden="1">{#N/A,#N/A,FALSE,"Cronograma";#N/A,#N/A,FALSE,"Cronogr. 2"}</definedName>
    <definedName name="Popular" localSheetId="5" hidden="1">{#N/A,#N/A,FALSE,"Cronograma";#N/A,#N/A,FALSE,"Cronogr. 2"}</definedName>
    <definedName name="Popular" localSheetId="7" hidden="1">{#N/A,#N/A,FALSE,"Cronograma";#N/A,#N/A,FALSE,"Cronogr. 2"}</definedName>
    <definedName name="Popular" localSheetId="0" hidden="1">{#N/A,#N/A,FALSE,"Cronograma";#N/A,#N/A,FALSE,"Cronogr. 2"}</definedName>
    <definedName name="Popular" hidden="1">{#N/A,#N/A,FALSE,"Cronograma";#N/A,#N/A,FALSE,"Cronogr. 2"}</definedName>
    <definedName name="ppt_pistas_e_patios">#REF!</definedName>
    <definedName name="procura">#REF!</definedName>
    <definedName name="procura_ele">#REF!</definedName>
    <definedName name="qq">[8]Pontes!#REF!</definedName>
    <definedName name="QQ_2">#N/A</definedName>
    <definedName name="QtdAn">#REF!</definedName>
    <definedName name="QtdCG">#REF!</definedName>
    <definedName name="QtdCo">#REF!</definedName>
    <definedName name="QtdHG">#REF!</definedName>
    <definedName name="QtdMd">#REF!</definedName>
    <definedName name="QtdRa">#REF!</definedName>
    <definedName name="QtdSA">#REF!</definedName>
    <definedName name="QtdZe">#REF!</definedName>
    <definedName name="qualquer">[8]Pontes!#REF!</definedName>
    <definedName name="QUANT_acumu">#REF!</definedName>
    <definedName name="RAFAEL_CORREIA">#REF!</definedName>
    <definedName name="ralo">[6]Plan2!$A$30:$A$31</definedName>
    <definedName name="RBV">[22]Teor!$C$3:$C$7</definedName>
    <definedName name="rea">#REF!</definedName>
    <definedName name="REG">#REF!</definedName>
    <definedName name="registro">[6]Plan2!$A$77:$A$78</definedName>
    <definedName name="REGULA">[1]Regula!$M$36</definedName>
    <definedName name="resumo">#REF!</definedName>
    <definedName name="rio" localSheetId="4" hidden="1">{#N/A,#N/A,FALSE,"Cronograma";#N/A,#N/A,FALSE,"Cronogr. 2"}</definedName>
    <definedName name="rio" localSheetId="5" hidden="1">{#N/A,#N/A,FALSE,"Cronograma";#N/A,#N/A,FALSE,"Cronogr. 2"}</definedName>
    <definedName name="rio" localSheetId="7" hidden="1">{#N/A,#N/A,FALSE,"Cronograma";#N/A,#N/A,FALSE,"Cronogr. 2"}</definedName>
    <definedName name="rio" localSheetId="0" hidden="1">{#N/A,#N/A,FALSE,"Cronograma";#N/A,#N/A,FALSE,"Cronogr. 2"}</definedName>
    <definedName name="rio" hidden="1">{#N/A,#N/A,FALSE,"Cronograma";#N/A,#N/A,FALSE,"Cronogr. 2"}</definedName>
    <definedName name="RMA">'[4]PRO-08'!#REF!</definedName>
    <definedName name="RS">#REF!</definedName>
    <definedName name="sbg">#REF!</definedName>
    <definedName name="SBTC">#REF!</definedName>
    <definedName name="Serviços">[23]Solum!$A$3:$AD$2430</definedName>
    <definedName name="SINOME_ALVES">#REF!</definedName>
    <definedName name="ss" localSheetId="4" hidden="1">{#N/A,#N/A,FALSE,"Cronograma";#N/A,#N/A,FALSE,"Cronogr. 2"}</definedName>
    <definedName name="ss" localSheetId="5" hidden="1">{#N/A,#N/A,FALSE,"Cronograma";#N/A,#N/A,FALSE,"Cronogr. 2"}</definedName>
    <definedName name="ss" localSheetId="7" hidden="1">{#N/A,#N/A,FALSE,"Cronograma";#N/A,#N/A,FALSE,"Cronogr. 2"}</definedName>
    <definedName name="ss" localSheetId="0" hidden="1">{#N/A,#N/A,FALSE,"Cronograma";#N/A,#N/A,FALSE,"Cronogr. 2"}</definedName>
    <definedName name="ss" hidden="1">{#N/A,#N/A,FALSE,"Cronograma";#N/A,#N/A,FALSE,"Cronogr. 2"}</definedName>
    <definedName name="T">#REF!</definedName>
    <definedName name="Tabela">#REF!</definedName>
    <definedName name="tabelão">#REF!</definedName>
    <definedName name="tabelão1">#REF!</definedName>
    <definedName name="tabelão2">#REF!</definedName>
    <definedName name="taxa_cap">#REF!</definedName>
    <definedName name="Teor">[22]Teor!$A$3:$A$7</definedName>
    <definedName name="terra">#REF!</definedName>
    <definedName name="TESTE">#REF!</definedName>
    <definedName name="Tipo">#REF!</definedName>
    <definedName name="torneira">[6]Plan2!$A$84:$A$87</definedName>
    <definedName name="tot">#REF!</definedName>
    <definedName name="TOTA">#REF!</definedName>
    <definedName name="TOTAL">#REF!</definedName>
    <definedName name="TOTB">#REF!</definedName>
    <definedName name="TOTC">#REF!</definedName>
    <definedName name="TOTD">#REF!</definedName>
    <definedName name="TOTE">#REF!</definedName>
    <definedName name="TOTF">#REF!</definedName>
    <definedName name="TOTG">#REF!</definedName>
    <definedName name="TOTH">#REF!</definedName>
    <definedName name="TOTI">#REF!</definedName>
    <definedName name="TOTJ">#REF!</definedName>
    <definedName name="TOTK">#REF!</definedName>
    <definedName name="TOTL">#REF!</definedName>
    <definedName name="TOTM">#REF!</definedName>
    <definedName name="TOTN">#REF!</definedName>
    <definedName name="TOTP">#REF!</definedName>
    <definedName name="TOTQ">#REF!</definedName>
    <definedName name="TOTRES">#REF!</definedName>
    <definedName name="TPM">#REF!</definedName>
    <definedName name="tst">[8]Pontes!#REF!</definedName>
    <definedName name="TTTTTTTTTT">#REF!</definedName>
    <definedName name="tubobranco">[6]Plan2!$A$14:$A$17</definedName>
    <definedName name="tuboconcreto">[6]Plan2!$A$8:$A$12</definedName>
    <definedName name="tuboreforçado">[6]Plan2!$A$19:$A$23</definedName>
    <definedName name="valvula">[6]Plan2!$A$80:$A$82</definedName>
    <definedName name="vaso">[6]Plan2!$A$89:$A$90</definedName>
    <definedName name="Vazios">[22]Teor!$B$3:$B$7</definedName>
    <definedName name="VENDEDORES">#REF!</definedName>
    <definedName name="verde">#REF!</definedName>
    <definedName name="verdepav">#REF!</definedName>
    <definedName name="WALESKA_REGINA">#REF!</definedName>
    <definedName name="WEWRWR">#N/A</definedName>
    <definedName name="wrn.Cronograma." localSheetId="4" hidden="1">{#N/A,#N/A,FALSE,"Cronograma";#N/A,#N/A,FALSE,"Cronogr. 2"}</definedName>
    <definedName name="wrn.Cronograma." localSheetId="5" hidden="1">{#N/A,#N/A,FALSE,"Cronograma";#N/A,#N/A,FALSE,"Cronogr. 2"}</definedName>
    <definedName name="wrn.Cronograma." localSheetId="7" hidden="1">{#N/A,#N/A,FALSE,"Cronograma";#N/A,#N/A,FALSE,"Cronogr. 2"}</definedName>
    <definedName name="wrn.Cronograma." localSheetId="0" hidden="1">{#N/A,#N/A,FALSE,"Cronograma";#N/A,#N/A,FALSE,"Cronogr. 2"}</definedName>
    <definedName name="wrn.Cronograma." hidden="1">{#N/A,#N/A,FALSE,"Cronograma";#N/A,#N/A,FALSE,"Cronogr. 2"}</definedName>
    <definedName name="wrn.GERAL." localSheetId="4" hidden="1">{#N/A,#N/A,FALSE,"ET-CAPA";#N/A,#N/A,FALSE,"ET-PAG1";#N/A,#N/A,FALSE,"ET-PAG2";#N/A,#N/A,FALSE,"ET-PAG3";#N/A,#N/A,FALSE,"ET-PAG4";#N/A,#N/A,FALSE,"ET-PAG5"}</definedName>
    <definedName name="wrn.GERAL." localSheetId="5" hidden="1">{#N/A,#N/A,FALSE,"ET-CAPA";#N/A,#N/A,FALSE,"ET-PAG1";#N/A,#N/A,FALSE,"ET-PAG2";#N/A,#N/A,FALSE,"ET-PAG3";#N/A,#N/A,FALSE,"ET-PAG4";#N/A,#N/A,FALSE,"ET-PAG5"}</definedName>
    <definedName name="wrn.GERAL." localSheetId="7" hidden="1">{#N/A,#N/A,FALSE,"ET-CAPA";#N/A,#N/A,FALSE,"ET-PAG1";#N/A,#N/A,FALSE,"ET-PAG2";#N/A,#N/A,FALSE,"ET-PAG3";#N/A,#N/A,FALSE,"ET-PAG4";#N/A,#N/A,FALSE,"ET-PAG5"}</definedName>
    <definedName name="wrn.GERAL." localSheetId="0" hidden="1">{#N/A,#N/A,FALSE,"ET-CAPA";#N/A,#N/A,FALSE,"ET-PAG1";#N/A,#N/A,FALSE,"ET-PAG2";#N/A,#N/A,FALSE,"ET-PAG3";#N/A,#N/A,FALSE,"ET-PAG4";#N/A,#N/A,FALSE,"ET-PAG5"}</definedName>
    <definedName name="wrn.GERAL." hidden="1">{#N/A,#N/A,FALSE,"ET-CAPA";#N/A,#N/A,FALSE,"ET-PAG1";#N/A,#N/A,FALSE,"ET-PAG2";#N/A,#N/A,FALSE,"ET-PAG3";#N/A,#N/A,FALSE,"ET-PAG4";#N/A,#N/A,FALSE,"ET-PAG5"}</definedName>
    <definedName name="wrn.PENDENCIAS." localSheetId="4" hidden="1">{#N/A,#N/A,FALSE,"GERAL";#N/A,#N/A,FALSE,"012-96";#N/A,#N/A,FALSE,"018-96";#N/A,#N/A,FALSE,"027-96";#N/A,#N/A,FALSE,"059-96";#N/A,#N/A,FALSE,"076-96";#N/A,#N/A,FALSE,"019-97";#N/A,#N/A,FALSE,"021-97";#N/A,#N/A,FALSE,"022-97";#N/A,#N/A,FALSE,"028-97"}</definedName>
    <definedName name="wrn.PENDENCIAS." localSheetId="5" hidden="1">{#N/A,#N/A,FALSE,"GERAL";#N/A,#N/A,FALSE,"012-96";#N/A,#N/A,FALSE,"018-96";#N/A,#N/A,FALSE,"027-96";#N/A,#N/A,FALSE,"059-96";#N/A,#N/A,FALSE,"076-96";#N/A,#N/A,FALSE,"019-97";#N/A,#N/A,FALSE,"021-97";#N/A,#N/A,FALSE,"022-97";#N/A,#N/A,FALSE,"028-97"}</definedName>
    <definedName name="wrn.PENDENCIAS." localSheetId="7" hidden="1">{#N/A,#N/A,FALSE,"GERAL";#N/A,#N/A,FALSE,"012-96";#N/A,#N/A,FALSE,"018-96";#N/A,#N/A,FALSE,"027-96";#N/A,#N/A,FALSE,"059-96";#N/A,#N/A,FALSE,"076-96";#N/A,#N/A,FALSE,"019-97";#N/A,#N/A,FALSE,"021-97";#N/A,#N/A,FALSE,"022-97";#N/A,#N/A,FALSE,"028-97"}</definedName>
    <definedName name="wrn.PENDENCIAS." localSheetId="0"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 name="ww">#REF!</definedName>
    <definedName name="WWW" localSheetId="1">Plan1</definedName>
    <definedName name="WWW">Plan1</definedName>
    <definedName name="x">[22]Equipamentos!#REF!</definedName>
    <definedName name="XXX">#N/A</definedName>
    <definedName name="xxxx">#REF!</definedName>
  </definedNames>
  <calcPr calcId="125725"/>
</workbook>
</file>

<file path=xl/calcChain.xml><?xml version="1.0" encoding="utf-8"?>
<calcChain xmlns="http://schemas.openxmlformats.org/spreadsheetml/2006/main">
  <c r="C546" i="85"/>
  <c r="G547" l="1"/>
  <c r="E547"/>
  <c r="F547"/>
  <c r="H547"/>
  <c r="I547" s="1"/>
  <c r="K547" s="1"/>
  <c r="B64" i="90"/>
  <c r="B65"/>
  <c r="B63"/>
  <c r="B67" i="79"/>
  <c r="C38" i="89" s="1"/>
  <c r="D47" i="91" s="1"/>
  <c r="B68" i="79"/>
  <c r="C39" i="89" s="1"/>
  <c r="D48" i="91" s="1"/>
  <c r="B66" i="79"/>
  <c r="C37" i="89" s="1"/>
  <c r="D46" i="91" s="1"/>
  <c r="B4" i="89"/>
  <c r="B4" i="87" s="1"/>
  <c r="B5" i="89"/>
  <c r="B5" i="87" s="1"/>
  <c r="B6" i="89"/>
  <c r="B6" i="87" s="1"/>
  <c r="B7" i="89"/>
  <c r="B7" i="87" s="1"/>
  <c r="B3" i="89"/>
  <c r="B3" i="87" s="1"/>
  <c r="A4" i="79"/>
  <c r="A5"/>
  <c r="A6"/>
  <c r="A7"/>
  <c r="A3"/>
  <c r="B4" i="85"/>
  <c r="B5"/>
  <c r="B6"/>
  <c r="B7"/>
  <c r="B3"/>
  <c r="K56" i="79"/>
  <c r="B59" i="90"/>
  <c r="A59"/>
  <c r="B57"/>
  <c r="A57"/>
  <c r="B55"/>
  <c r="A55"/>
  <c r="B53"/>
  <c r="A53"/>
  <c r="B51"/>
  <c r="A51"/>
  <c r="B49"/>
  <c r="A49"/>
  <c r="B47"/>
  <c r="A47"/>
  <c r="B45"/>
  <c r="A45"/>
  <c r="B43"/>
  <c r="A43"/>
  <c r="B41"/>
  <c r="A41"/>
  <c r="B39"/>
  <c r="A39"/>
  <c r="B37"/>
  <c r="A37"/>
  <c r="B35"/>
  <c r="A35"/>
  <c r="B33"/>
  <c r="A33"/>
  <c r="B31"/>
  <c r="A31"/>
  <c r="B29"/>
  <c r="A29"/>
  <c r="B27"/>
  <c r="A27"/>
  <c r="B25"/>
  <c r="A25"/>
  <c r="B23"/>
  <c r="A23"/>
  <c r="B21"/>
  <c r="A21"/>
  <c r="B19"/>
  <c r="A19"/>
  <c r="B17"/>
  <c r="A17"/>
  <c r="B15"/>
  <c r="A15"/>
  <c r="B13"/>
  <c r="A13"/>
  <c r="B11"/>
  <c r="A11"/>
  <c r="B56" i="79"/>
  <c r="A56"/>
  <c r="A60"/>
  <c r="A58"/>
  <c r="A54"/>
  <c r="A52"/>
  <c r="A50"/>
  <c r="A48"/>
  <c r="A46"/>
  <c r="A44"/>
  <c r="A42"/>
  <c r="A40"/>
  <c r="A38"/>
  <c r="A36"/>
  <c r="A34"/>
  <c r="A32"/>
  <c r="A30"/>
  <c r="A28"/>
  <c r="A26"/>
  <c r="A24"/>
  <c r="A22"/>
  <c r="A20"/>
  <c r="A18"/>
  <c r="A16"/>
  <c r="A14"/>
  <c r="A12"/>
  <c r="G592" i="85"/>
  <c r="G591"/>
  <c r="G590"/>
  <c r="G589"/>
  <c r="H592"/>
  <c r="I592" s="1"/>
  <c r="K592" s="1"/>
  <c r="H590"/>
  <c r="I590" s="1"/>
  <c r="H591"/>
  <c r="I591" s="1"/>
  <c r="K591" s="1"/>
  <c r="F592"/>
  <c r="E592"/>
  <c r="F591"/>
  <c r="E591"/>
  <c r="F590"/>
  <c r="E590"/>
  <c r="F589"/>
  <c r="E589"/>
  <c r="C84"/>
  <c r="C83"/>
  <c r="F560"/>
  <c r="E560"/>
  <c r="F559"/>
  <c r="E559"/>
  <c r="F558"/>
  <c r="E558"/>
  <c r="F557"/>
  <c r="E557"/>
  <c r="F556"/>
  <c r="E556"/>
  <c r="F552"/>
  <c r="E552"/>
  <c r="F548"/>
  <c r="E548"/>
  <c r="F545"/>
  <c r="E545"/>
  <c r="F544"/>
  <c r="E544"/>
  <c r="F543"/>
  <c r="E543"/>
  <c r="F542"/>
  <c r="E542"/>
  <c r="F539"/>
  <c r="E539"/>
  <c r="F536"/>
  <c r="E536"/>
  <c r="F535"/>
  <c r="E535"/>
  <c r="F534"/>
  <c r="E534"/>
  <c r="E528"/>
  <c r="F528"/>
  <c r="E529"/>
  <c r="F529"/>
  <c r="E530"/>
  <c r="F530"/>
  <c r="H589"/>
  <c r="H586"/>
  <c r="J586" s="1"/>
  <c r="H585"/>
  <c r="J585" s="1"/>
  <c r="H583"/>
  <c r="J583" s="1"/>
  <c r="H579"/>
  <c r="J579" s="1"/>
  <c r="H578"/>
  <c r="J578" s="1"/>
  <c r="H575"/>
  <c r="J575" s="1"/>
  <c r="H574"/>
  <c r="J574" s="1"/>
  <c r="H560"/>
  <c r="H559"/>
  <c r="J559" s="1"/>
  <c r="H558"/>
  <c r="J558" s="1"/>
  <c r="H557"/>
  <c r="J557" s="1"/>
  <c r="H556"/>
  <c r="H552"/>
  <c r="J552" s="1"/>
  <c r="H548"/>
  <c r="J548" s="1"/>
  <c r="H545"/>
  <c r="H544"/>
  <c r="J544" s="1"/>
  <c r="H543"/>
  <c r="J543" s="1"/>
  <c r="H542"/>
  <c r="J542" s="1"/>
  <c r="H539"/>
  <c r="J539" s="1"/>
  <c r="H536"/>
  <c r="H535"/>
  <c r="H534"/>
  <c r="J534" s="1"/>
  <c r="H530"/>
  <c r="J530" s="1"/>
  <c r="H529"/>
  <c r="J529" s="1"/>
  <c r="H528"/>
  <c r="J528" s="1"/>
  <c r="H446"/>
  <c r="J446" s="1"/>
  <c r="H445"/>
  <c r="J445" s="1"/>
  <c r="H444"/>
  <c r="J444" s="1"/>
  <c r="H276"/>
  <c r="J276" s="1"/>
  <c r="H275"/>
  <c r="I275" s="1"/>
  <c r="K275" s="1"/>
  <c r="H274"/>
  <c r="J274" s="1"/>
  <c r="H265"/>
  <c r="J265" s="1"/>
  <c r="H264"/>
  <c r="J264" s="1"/>
  <c r="H261"/>
  <c r="J261" s="1"/>
  <c r="H259"/>
  <c r="I259" s="1"/>
  <c r="K259" s="1"/>
  <c r="H249"/>
  <c r="J249" s="1"/>
  <c r="H244"/>
  <c r="J244" s="1"/>
  <c r="H242"/>
  <c r="J242" s="1"/>
  <c r="H241"/>
  <c r="I241" s="1"/>
  <c r="K241" s="1"/>
  <c r="H238"/>
  <c r="J238" s="1"/>
  <c r="H237"/>
  <c r="I237" s="1"/>
  <c r="K237" s="1"/>
  <c r="H236"/>
  <c r="J236" s="1"/>
  <c r="H235"/>
  <c r="J235" s="1"/>
  <c r="H234"/>
  <c r="J234" s="1"/>
  <c r="H233"/>
  <c r="I233" s="1"/>
  <c r="K233" s="1"/>
  <c r="H232"/>
  <c r="J232" s="1"/>
  <c r="H230"/>
  <c r="J230" s="1"/>
  <c r="H229"/>
  <c r="J229" s="1"/>
  <c r="H228"/>
  <c r="J228" s="1"/>
  <c r="H227"/>
  <c r="J227" s="1"/>
  <c r="H226"/>
  <c r="H220"/>
  <c r="J220" s="1"/>
  <c r="H218"/>
  <c r="J218" s="1"/>
  <c r="H217"/>
  <c r="J217" s="1"/>
  <c r="H216"/>
  <c r="J216" s="1"/>
  <c r="H215"/>
  <c r="J215" s="1"/>
  <c r="H214"/>
  <c r="J214" s="1"/>
  <c r="H195"/>
  <c r="J195" s="1"/>
  <c r="H190"/>
  <c r="J190" s="1"/>
  <c r="H188"/>
  <c r="J188" s="1"/>
  <c r="H187"/>
  <c r="J187" s="1"/>
  <c r="H183"/>
  <c r="J183" s="1"/>
  <c r="H182"/>
  <c r="J182" s="1"/>
  <c r="H181"/>
  <c r="J181" s="1"/>
  <c r="H174"/>
  <c r="J174" s="1"/>
  <c r="H173"/>
  <c r="J173" s="1"/>
  <c r="H171"/>
  <c r="J171" s="1"/>
  <c r="H170"/>
  <c r="J170" s="1"/>
  <c r="H169"/>
  <c r="J169" s="1"/>
  <c r="H168"/>
  <c r="J168" s="1"/>
  <c r="H167"/>
  <c r="J167" s="1"/>
  <c r="H166"/>
  <c r="J166" s="1"/>
  <c r="H165"/>
  <c r="J165" s="1"/>
  <c r="H164"/>
  <c r="J164" s="1"/>
  <c r="H163"/>
  <c r="J163" s="1"/>
  <c r="H162"/>
  <c r="J162" s="1"/>
  <c r="H151"/>
  <c r="J151" s="1"/>
  <c r="H150"/>
  <c r="J150" s="1"/>
  <c r="H149"/>
  <c r="J149" s="1"/>
  <c r="H148"/>
  <c r="J148" s="1"/>
  <c r="H147"/>
  <c r="J147" s="1"/>
  <c r="H146"/>
  <c r="J146" s="1"/>
  <c r="H140"/>
  <c r="J140" s="1"/>
  <c r="H139"/>
  <c r="J139" s="1"/>
  <c r="H138"/>
  <c r="J138" s="1"/>
  <c r="H137"/>
  <c r="J137" s="1"/>
  <c r="H136"/>
  <c r="J136" s="1"/>
  <c r="H135"/>
  <c r="J135" s="1"/>
  <c r="H134"/>
  <c r="H126"/>
  <c r="J126" s="1"/>
  <c r="H105"/>
  <c r="J105" s="1"/>
  <c r="H88"/>
  <c r="J88" s="1"/>
  <c r="H87"/>
  <c r="H22"/>
  <c r="J22" s="1"/>
  <c r="H21"/>
  <c r="J21" s="1"/>
  <c r="H20"/>
  <c r="J20" s="1"/>
  <c r="H19"/>
  <c r="J19" s="1"/>
  <c r="D32" i="89"/>
  <c r="D25"/>
  <c r="D21"/>
  <c r="D17"/>
  <c r="D35" s="1"/>
  <c r="E35" s="1"/>
  <c r="C553" i="85"/>
  <c r="E2082" i="87"/>
  <c r="F2082"/>
  <c r="H2082"/>
  <c r="I2082" s="1"/>
  <c r="E2083"/>
  <c r="F2083"/>
  <c r="H2083"/>
  <c r="I2083" s="1"/>
  <c r="C584" i="85"/>
  <c r="F586"/>
  <c r="F585"/>
  <c r="F583"/>
  <c r="C581"/>
  <c r="I2074" i="87"/>
  <c r="C580" i="85"/>
  <c r="E579"/>
  <c r="F579"/>
  <c r="F578"/>
  <c r="E578"/>
  <c r="C577"/>
  <c r="C573"/>
  <c r="C572"/>
  <c r="F575"/>
  <c r="F574"/>
  <c r="E574"/>
  <c r="C570"/>
  <c r="C569"/>
  <c r="C568"/>
  <c r="C567"/>
  <c r="C564"/>
  <c r="C566"/>
  <c r="C565"/>
  <c r="I2081" i="87" l="1"/>
  <c r="E546" i="85"/>
  <c r="F546"/>
  <c r="J547"/>
  <c r="K590"/>
  <c r="F553"/>
  <c r="F83"/>
  <c r="F84"/>
  <c r="J23"/>
  <c r="J592"/>
  <c r="J591"/>
  <c r="J590"/>
  <c r="J134"/>
  <c r="J233"/>
  <c r="J241"/>
  <c r="J259"/>
  <c r="J275"/>
  <c r="J556"/>
  <c r="J226"/>
  <c r="J87"/>
  <c r="J237"/>
  <c r="E83"/>
  <c r="E553"/>
  <c r="E84"/>
  <c r="I146"/>
  <c r="K146" s="1"/>
  <c r="I148"/>
  <c r="K148" s="1"/>
  <c r="I214"/>
  <c r="K214" s="1"/>
  <c r="I232"/>
  <c r="K232" s="1"/>
  <c r="I164"/>
  <c r="K164" s="1"/>
  <c r="I274"/>
  <c r="K274" s="1"/>
  <c r="I138"/>
  <c r="K138" s="1"/>
  <c r="I162"/>
  <c r="K162" s="1"/>
  <c r="I88"/>
  <c r="K88" s="1"/>
  <c r="I140"/>
  <c r="K140" s="1"/>
  <c r="I87"/>
  <c r="K87" s="1"/>
  <c r="I188"/>
  <c r="K188" s="1"/>
  <c r="I249"/>
  <c r="K249" s="1"/>
  <c r="I170"/>
  <c r="K170" s="1"/>
  <c r="I445"/>
  <c r="K445" s="1"/>
  <c r="I238"/>
  <c r="K238" s="1"/>
  <c r="I264"/>
  <c r="K264" s="1"/>
  <c r="I236"/>
  <c r="K236" s="1"/>
  <c r="I244"/>
  <c r="K244" s="1"/>
  <c r="I136"/>
  <c r="K136" s="1"/>
  <c r="I168"/>
  <c r="K168" s="1"/>
  <c r="I234"/>
  <c r="K234" s="1"/>
  <c r="I242"/>
  <c r="K242" s="1"/>
  <c r="I276"/>
  <c r="K276" s="1"/>
  <c r="I134"/>
  <c r="K134" s="1"/>
  <c r="I150"/>
  <c r="K150" s="1"/>
  <c r="I166"/>
  <c r="K166" s="1"/>
  <c r="I174"/>
  <c r="K174" s="1"/>
  <c r="I182"/>
  <c r="K182" s="1"/>
  <c r="I190"/>
  <c r="K190" s="1"/>
  <c r="I215"/>
  <c r="K215" s="1"/>
  <c r="I217"/>
  <c r="K217" s="1"/>
  <c r="I226"/>
  <c r="K226" s="1"/>
  <c r="I228"/>
  <c r="K228" s="1"/>
  <c r="I230"/>
  <c r="K230" s="1"/>
  <c r="I19"/>
  <c r="K19" s="1"/>
  <c r="I21"/>
  <c r="K21" s="1"/>
  <c r="I216"/>
  <c r="K216" s="1"/>
  <c r="I218"/>
  <c r="K218" s="1"/>
  <c r="I220"/>
  <c r="K220" s="1"/>
  <c r="I227"/>
  <c r="K227" s="1"/>
  <c r="I229"/>
  <c r="K229" s="1"/>
  <c r="I235"/>
  <c r="K235" s="1"/>
  <c r="I261"/>
  <c r="K261" s="1"/>
  <c r="I265"/>
  <c r="K265" s="1"/>
  <c r="I20"/>
  <c r="K20" s="1"/>
  <c r="I22"/>
  <c r="K22" s="1"/>
  <c r="I126"/>
  <c r="K126" s="1"/>
  <c r="I137"/>
  <c r="K137" s="1"/>
  <c r="I149"/>
  <c r="K149" s="1"/>
  <c r="I165"/>
  <c r="K165" s="1"/>
  <c r="I169"/>
  <c r="K169" s="1"/>
  <c r="I173"/>
  <c r="K173" s="1"/>
  <c r="I181"/>
  <c r="K181" s="1"/>
  <c r="I105"/>
  <c r="K105" s="1"/>
  <c r="I135"/>
  <c r="K135" s="1"/>
  <c r="I139"/>
  <c r="K139" s="1"/>
  <c r="I147"/>
  <c r="K147" s="1"/>
  <c r="I151"/>
  <c r="K151" s="1"/>
  <c r="I163"/>
  <c r="K163" s="1"/>
  <c r="I167"/>
  <c r="K167" s="1"/>
  <c r="I171"/>
  <c r="K171" s="1"/>
  <c r="I183"/>
  <c r="K183" s="1"/>
  <c r="I187"/>
  <c r="K187" s="1"/>
  <c r="I195"/>
  <c r="K195" s="1"/>
  <c r="I444"/>
  <c r="K444" s="1"/>
  <c r="I446"/>
  <c r="K446" s="1"/>
  <c r="I534"/>
  <c r="K534" s="1"/>
  <c r="I543"/>
  <c r="K543" s="1"/>
  <c r="I556"/>
  <c r="K556" s="1"/>
  <c r="I560"/>
  <c r="I586"/>
  <c r="K586" s="1"/>
  <c r="I528"/>
  <c r="K528" s="1"/>
  <c r="I535"/>
  <c r="I539"/>
  <c r="K539" s="1"/>
  <c r="I544"/>
  <c r="K544" s="1"/>
  <c r="I557"/>
  <c r="K557" s="1"/>
  <c r="I578"/>
  <c r="K578" s="1"/>
  <c r="I583"/>
  <c r="K583" s="1"/>
  <c r="I589"/>
  <c r="I529"/>
  <c r="K529" s="1"/>
  <c r="I536"/>
  <c r="I545"/>
  <c r="I552"/>
  <c r="K552" s="1"/>
  <c r="I558"/>
  <c r="K558" s="1"/>
  <c r="I574"/>
  <c r="K574" s="1"/>
  <c r="I579"/>
  <c r="K579" s="1"/>
  <c r="I530"/>
  <c r="K530" s="1"/>
  <c r="I542"/>
  <c r="K542" s="1"/>
  <c r="I548"/>
  <c r="K548" s="1"/>
  <c r="I559"/>
  <c r="K559" s="1"/>
  <c r="I575"/>
  <c r="K575" s="1"/>
  <c r="I585"/>
  <c r="K585" s="1"/>
  <c r="E583"/>
  <c r="E586"/>
  <c r="E585"/>
  <c r="E575"/>
  <c r="K23" l="1"/>
  <c r="C13" i="90" s="1"/>
  <c r="G535" i="85"/>
  <c r="J535" s="1"/>
  <c r="H2079" i="87"/>
  <c r="I2079" s="1"/>
  <c r="H2078"/>
  <c r="I2078" s="1"/>
  <c r="H2077"/>
  <c r="I2077" s="1"/>
  <c r="H2073"/>
  <c r="I2073" s="1"/>
  <c r="H2072"/>
  <c r="I2072" s="1"/>
  <c r="H2066"/>
  <c r="I2066" s="1"/>
  <c r="H2065"/>
  <c r="I2065" s="1"/>
  <c r="H2064"/>
  <c r="I2064" s="1"/>
  <c r="H2060"/>
  <c r="I2060" s="1"/>
  <c r="H2059"/>
  <c r="I2059" s="1"/>
  <c r="H2058"/>
  <c r="I2058" s="1"/>
  <c r="H2055"/>
  <c r="I2055" s="1"/>
  <c r="H2054"/>
  <c r="I2054" s="1"/>
  <c r="H2053"/>
  <c r="I2053" s="1"/>
  <c r="H2049"/>
  <c r="I2049" s="1"/>
  <c r="H2048"/>
  <c r="I2048" s="1"/>
  <c r="H2045"/>
  <c r="I2045" s="1"/>
  <c r="H2044"/>
  <c r="I2044" s="1"/>
  <c r="H2043"/>
  <c r="I2043" s="1"/>
  <c r="H2040"/>
  <c r="I2040" s="1"/>
  <c r="H2039"/>
  <c r="I2039" s="1"/>
  <c r="H2038"/>
  <c r="I2038" s="1"/>
  <c r="H2034"/>
  <c r="I2034" s="1"/>
  <c r="H2033"/>
  <c r="I2033" s="1"/>
  <c r="H2029"/>
  <c r="I2029" s="1"/>
  <c r="H2028"/>
  <c r="I2028" s="1"/>
  <c r="H2024"/>
  <c r="I2024" s="1"/>
  <c r="H2023"/>
  <c r="I2023" s="1"/>
  <c r="H2019"/>
  <c r="I2019" s="1"/>
  <c r="H2018"/>
  <c r="I2018" s="1"/>
  <c r="H2012"/>
  <c r="I2012" s="1"/>
  <c r="H2011"/>
  <c r="I2011" s="1"/>
  <c r="H2010"/>
  <c r="I2010" s="1"/>
  <c r="H2006"/>
  <c r="I2006" s="1"/>
  <c r="H2005"/>
  <c r="I2005" s="1"/>
  <c r="H2001"/>
  <c r="I2001" s="1"/>
  <c r="H2000"/>
  <c r="I2000" s="1"/>
  <c r="H1997"/>
  <c r="I1997" s="1"/>
  <c r="H1992"/>
  <c r="I1992" s="1"/>
  <c r="H1991"/>
  <c r="I1991" s="1"/>
  <c r="H1990"/>
  <c r="I1990" s="1"/>
  <c r="H1989"/>
  <c r="I1989" s="1"/>
  <c r="H1988"/>
  <c r="I1988" s="1"/>
  <c r="H1985"/>
  <c r="I1985" s="1"/>
  <c r="H1984"/>
  <c r="I1984" s="1"/>
  <c r="H1981"/>
  <c r="I1981" s="1"/>
  <c r="H1978"/>
  <c r="I1978" s="1"/>
  <c r="H1977"/>
  <c r="I1977" s="1"/>
  <c r="H1974"/>
  <c r="I1974" s="1"/>
  <c r="H1971"/>
  <c r="I1971" s="1"/>
  <c r="H1968"/>
  <c r="I1968" s="1"/>
  <c r="H1965"/>
  <c r="I1965" s="1"/>
  <c r="H1961"/>
  <c r="I1961" s="1"/>
  <c r="H1960"/>
  <c r="I1960" s="1"/>
  <c r="H1956"/>
  <c r="I1956" s="1"/>
  <c r="H1955"/>
  <c r="I1955" s="1"/>
  <c r="H1951"/>
  <c r="I1951" s="1"/>
  <c r="H1950"/>
  <c r="I1950" s="1"/>
  <c r="H1947"/>
  <c r="I1947" s="1"/>
  <c r="H1944"/>
  <c r="I1944" s="1"/>
  <c r="H1943"/>
  <c r="I1943" s="1"/>
  <c r="H1939"/>
  <c r="I1939" s="1"/>
  <c r="H1938"/>
  <c r="I1938" s="1"/>
  <c r="H1934"/>
  <c r="I1934" s="1"/>
  <c r="H1933"/>
  <c r="I1933" s="1"/>
  <c r="H1929"/>
  <c r="I1929" s="1"/>
  <c r="H1928"/>
  <c r="I1928" s="1"/>
  <c r="H1924"/>
  <c r="I1924" s="1"/>
  <c r="H1923"/>
  <c r="I1923" s="1"/>
  <c r="H1922"/>
  <c r="I1922" s="1"/>
  <c r="H1918"/>
  <c r="I1918" s="1"/>
  <c r="H1917"/>
  <c r="I1917" s="1"/>
  <c r="H1914"/>
  <c r="I1914" s="1"/>
  <c r="H1913"/>
  <c r="I1913" s="1"/>
  <c r="H1912"/>
  <c r="I1912" s="1"/>
  <c r="H1911"/>
  <c r="I1911" s="1"/>
  <c r="H1910"/>
  <c r="I1910" s="1"/>
  <c r="H1909"/>
  <c r="I1909" s="1"/>
  <c r="H1908"/>
  <c r="I1908" s="1"/>
  <c r="H1907"/>
  <c r="I1907" s="1"/>
  <c r="H1904"/>
  <c r="I1904" s="1"/>
  <c r="H1903"/>
  <c r="I1903" s="1"/>
  <c r="H1902"/>
  <c r="I1902" s="1"/>
  <c r="H1901"/>
  <c r="I1901" s="1"/>
  <c r="H1900"/>
  <c r="I1900" s="1"/>
  <c r="H1896"/>
  <c r="I1896" s="1"/>
  <c r="H1895"/>
  <c r="I1895" s="1"/>
  <c r="H1891"/>
  <c r="I1891" s="1"/>
  <c r="H1890"/>
  <c r="I1890" s="1"/>
  <c r="H1886"/>
  <c r="I1886" s="1"/>
  <c r="H1885"/>
  <c r="I1885" s="1"/>
  <c r="H1880"/>
  <c r="I1880" s="1"/>
  <c r="H1879"/>
  <c r="I1879" s="1"/>
  <c r="H1878"/>
  <c r="I1878" s="1"/>
  <c r="H1875"/>
  <c r="I1875" s="1"/>
  <c r="H1872"/>
  <c r="I1872" s="1"/>
  <c r="H1869"/>
  <c r="I1869" s="1"/>
  <c r="H1866"/>
  <c r="I1866" s="1"/>
  <c r="H1863"/>
  <c r="I1863" s="1"/>
  <c r="H1860"/>
  <c r="I1860" s="1"/>
  <c r="H1857"/>
  <c r="I1857" s="1"/>
  <c r="H1855"/>
  <c r="I1855" s="1"/>
  <c r="H1854"/>
  <c r="I1854" s="1"/>
  <c r="H1851"/>
  <c r="I1851" s="1"/>
  <c r="H1850"/>
  <c r="I1850" s="1"/>
  <c r="H1847"/>
  <c r="I1847" s="1"/>
  <c r="H1846"/>
  <c r="I1846" s="1"/>
  <c r="H1843"/>
  <c r="I1843" s="1"/>
  <c r="H1842"/>
  <c r="I1842" s="1"/>
  <c r="H1841"/>
  <c r="I1841" s="1"/>
  <c r="H1838"/>
  <c r="I1838" s="1"/>
  <c r="H1837"/>
  <c r="I1837" s="1"/>
  <c r="H1836"/>
  <c r="I1836" s="1"/>
  <c r="H1830"/>
  <c r="I1830" s="1"/>
  <c r="H1829"/>
  <c r="I1829" s="1"/>
  <c r="H1825"/>
  <c r="I1825" s="1"/>
  <c r="H1824"/>
  <c r="I1824" s="1"/>
  <c r="H1820"/>
  <c r="I1820" s="1"/>
  <c r="H1819"/>
  <c r="I1819" s="1"/>
  <c r="H1815"/>
  <c r="I1815" s="1"/>
  <c r="H1814"/>
  <c r="I1814" s="1"/>
  <c r="H1808"/>
  <c r="I1808" s="1"/>
  <c r="H1807"/>
  <c r="I1807" s="1"/>
  <c r="H1803"/>
  <c r="I1803" s="1"/>
  <c r="H1802"/>
  <c r="I1802" s="1"/>
  <c r="H1798"/>
  <c r="I1798" s="1"/>
  <c r="H1797"/>
  <c r="I1797" s="1"/>
  <c r="H1796"/>
  <c r="I1796" s="1"/>
  <c r="H1792"/>
  <c r="I1792" s="1"/>
  <c r="H1791"/>
  <c r="I1791" s="1"/>
  <c r="H1788"/>
  <c r="I1788" s="1"/>
  <c r="H1787"/>
  <c r="I1787" s="1"/>
  <c r="H1786"/>
  <c r="I1786" s="1"/>
  <c r="H1783"/>
  <c r="I1783" s="1"/>
  <c r="H1782"/>
  <c r="I1782" s="1"/>
  <c r="H1781"/>
  <c r="I1781" s="1"/>
  <c r="H1778"/>
  <c r="I1778" s="1"/>
  <c r="H1777"/>
  <c r="I1777" s="1"/>
  <c r="H1776"/>
  <c r="I1776" s="1"/>
  <c r="H1773"/>
  <c r="I1773" s="1"/>
  <c r="H1770"/>
  <c r="I1770" s="1"/>
  <c r="H1767"/>
  <c r="I1767" s="1"/>
  <c r="H1766"/>
  <c r="I1766" s="1"/>
  <c r="H1765"/>
  <c r="I1765" s="1"/>
  <c r="H1761"/>
  <c r="I1761" s="1"/>
  <c r="H1760"/>
  <c r="I1760" s="1"/>
  <c r="H1757"/>
  <c r="I1757" s="1"/>
  <c r="H1756"/>
  <c r="I1756" s="1"/>
  <c r="H1755"/>
  <c r="I1755" s="1"/>
  <c r="H1752"/>
  <c r="I1752" s="1"/>
  <c r="H1749"/>
  <c r="I1749" s="1"/>
  <c r="H1748"/>
  <c r="I1748" s="1"/>
  <c r="H1747"/>
  <c r="I1747" s="1"/>
  <c r="H1743"/>
  <c r="I1743" s="1"/>
  <c r="H1742"/>
  <c r="I1742" s="1"/>
  <c r="H1739"/>
  <c r="I1739" s="1"/>
  <c r="H1735"/>
  <c r="I1735" s="1"/>
  <c r="H1734"/>
  <c r="I1734" s="1"/>
  <c r="H1730"/>
  <c r="I1730" s="1"/>
  <c r="H1729"/>
  <c r="I1729" s="1"/>
  <c r="H1725"/>
  <c r="I1725" s="1"/>
  <c r="H1724"/>
  <c r="I1724" s="1"/>
  <c r="H1720"/>
  <c r="I1720" s="1"/>
  <c r="H1719"/>
  <c r="I1719" s="1"/>
  <c r="H1715"/>
  <c r="I1715" s="1"/>
  <c r="H1714"/>
  <c r="I1714" s="1"/>
  <c r="H1710"/>
  <c r="I1710" s="1"/>
  <c r="H1709"/>
  <c r="I1709" s="1"/>
  <c r="H1705"/>
  <c r="I1705" s="1"/>
  <c r="H1704"/>
  <c r="I1704" s="1"/>
  <c r="H1700"/>
  <c r="I1700" s="1"/>
  <c r="H1699"/>
  <c r="I1699" s="1"/>
  <c r="H1695"/>
  <c r="I1695" s="1"/>
  <c r="H1694"/>
  <c r="I1694" s="1"/>
  <c r="H1690"/>
  <c r="I1690" s="1"/>
  <c r="H1689"/>
  <c r="I1689" s="1"/>
  <c r="H1686"/>
  <c r="I1686" s="1"/>
  <c r="H1681"/>
  <c r="I1681" s="1"/>
  <c r="H1680"/>
  <c r="I1680" s="1"/>
  <c r="H1674"/>
  <c r="I1674" s="1"/>
  <c r="H1673"/>
  <c r="I1673" s="1"/>
  <c r="H1669"/>
  <c r="I1669" s="1"/>
  <c r="H1668"/>
  <c r="I1668" s="1"/>
  <c r="H1664"/>
  <c r="I1664" s="1"/>
  <c r="H1663"/>
  <c r="I1663" s="1"/>
  <c r="H1660"/>
  <c r="I1660" s="1"/>
  <c r="H1658"/>
  <c r="I1658" s="1"/>
  <c r="H1657"/>
  <c r="I1657" s="1"/>
  <c r="H1654"/>
  <c r="I1654" s="1"/>
  <c r="H1653"/>
  <c r="I1653" s="1"/>
  <c r="H1652"/>
  <c r="I1652" s="1"/>
  <c r="H1651"/>
  <c r="I1651" s="1"/>
  <c r="H1648"/>
  <c r="I1648" s="1"/>
  <c r="H1647"/>
  <c r="I1647" s="1"/>
  <c r="H1646"/>
  <c r="I1646" s="1"/>
  <c r="H1645"/>
  <c r="I1645" s="1"/>
  <c r="H1644"/>
  <c r="I1644" s="1"/>
  <c r="H1643"/>
  <c r="I1643" s="1"/>
  <c r="H1640"/>
  <c r="I1640" s="1"/>
  <c r="H1639"/>
  <c r="I1639" s="1"/>
  <c r="H1638"/>
  <c r="I1638" s="1"/>
  <c r="H1637"/>
  <c r="I1637" s="1"/>
  <c r="H1636"/>
  <c r="I1636" s="1"/>
  <c r="H1635"/>
  <c r="I1635" s="1"/>
  <c r="H1632"/>
  <c r="I1632" s="1"/>
  <c r="H1631"/>
  <c r="I1631" s="1"/>
  <c r="H1630"/>
  <c r="I1630" s="1"/>
  <c r="H1627"/>
  <c r="I1627" s="1"/>
  <c r="H1623"/>
  <c r="I1623" s="1"/>
  <c r="H1619"/>
  <c r="I1619" s="1"/>
  <c r="H1615"/>
  <c r="I1615" s="1"/>
  <c r="H1612"/>
  <c r="I1612" s="1"/>
  <c r="H1609"/>
  <c r="I1609" s="1"/>
  <c r="H1606"/>
  <c r="I1606" s="1"/>
  <c r="H1603"/>
  <c r="I1603" s="1"/>
  <c r="H1600"/>
  <c r="I1600" s="1"/>
  <c r="H1597"/>
  <c r="I1597" s="1"/>
  <c r="H1593"/>
  <c r="I1593" s="1"/>
  <c r="H1592"/>
  <c r="I1592" s="1"/>
  <c r="H1588"/>
  <c r="I1588" s="1"/>
  <c r="H1587"/>
  <c r="I1587" s="1"/>
  <c r="H1583"/>
  <c r="I1583" s="1"/>
  <c r="H1582"/>
  <c r="I1582" s="1"/>
  <c r="H1578"/>
  <c r="I1578" s="1"/>
  <c r="H1577"/>
  <c r="I1577" s="1"/>
  <c r="H1573"/>
  <c r="I1573" s="1"/>
  <c r="H1572"/>
  <c r="I1572" s="1"/>
  <c r="H1568"/>
  <c r="I1568" s="1"/>
  <c r="H1567"/>
  <c r="I1567" s="1"/>
  <c r="H1563"/>
  <c r="I1563" s="1"/>
  <c r="H1562"/>
  <c r="I1562" s="1"/>
  <c r="H1558"/>
  <c r="I1558" s="1"/>
  <c r="H1557"/>
  <c r="I1557" s="1"/>
  <c r="H1553"/>
  <c r="I1553" s="1"/>
  <c r="H1552"/>
  <c r="I1552" s="1"/>
  <c r="H1548"/>
  <c r="I1548" s="1"/>
  <c r="H1547"/>
  <c r="I1547" s="1"/>
  <c r="H1543"/>
  <c r="I1543" s="1"/>
  <c r="H1542"/>
  <c r="I1542" s="1"/>
  <c r="H1538"/>
  <c r="I1538" s="1"/>
  <c r="H1537"/>
  <c r="I1537" s="1"/>
  <c r="H1533"/>
  <c r="I1533" s="1"/>
  <c r="H1532"/>
  <c r="I1532" s="1"/>
  <c r="H1528"/>
  <c r="I1528" s="1"/>
  <c r="H1527"/>
  <c r="I1527" s="1"/>
  <c r="H1523"/>
  <c r="I1523" s="1"/>
  <c r="H1522"/>
  <c r="I1522" s="1"/>
  <c r="H1518"/>
  <c r="I1518" s="1"/>
  <c r="H1517"/>
  <c r="I1517" s="1"/>
  <c r="H1514"/>
  <c r="I1514" s="1"/>
  <c r="H1511"/>
  <c r="I1511" s="1"/>
  <c r="H1508"/>
  <c r="I1508" s="1"/>
  <c r="H1505"/>
  <c r="I1505" s="1"/>
  <c r="H1502"/>
  <c r="I1502" s="1"/>
  <c r="H1499"/>
  <c r="I1499" s="1"/>
  <c r="H1496"/>
  <c r="I1496" s="1"/>
  <c r="H1493"/>
  <c r="I1493" s="1"/>
  <c r="H1490"/>
  <c r="I1490" s="1"/>
  <c r="H1487"/>
  <c r="I1487" s="1"/>
  <c r="H1484"/>
  <c r="I1484" s="1"/>
  <c r="H1481"/>
  <c r="I1481" s="1"/>
  <c r="H1478"/>
  <c r="I1478" s="1"/>
  <c r="H1475"/>
  <c r="I1475" s="1"/>
  <c r="H1472"/>
  <c r="I1472" s="1"/>
  <c r="H1469"/>
  <c r="I1469" s="1"/>
  <c r="H1466"/>
  <c r="I1466" s="1"/>
  <c r="H1465"/>
  <c r="I1465" s="1"/>
  <c r="H1464"/>
  <c r="I1464" s="1"/>
  <c r="H1461"/>
  <c r="I1461" s="1"/>
  <c r="H1460"/>
  <c r="I1460" s="1"/>
  <c r="H1459"/>
  <c r="I1459" s="1"/>
  <c r="H1456"/>
  <c r="I1456" s="1"/>
  <c r="H1455"/>
  <c r="I1455" s="1"/>
  <c r="H1454"/>
  <c r="I1454" s="1"/>
  <c r="H1451"/>
  <c r="I1451" s="1"/>
  <c r="H1450"/>
  <c r="I1450" s="1"/>
  <c r="H1449"/>
  <c r="I1449" s="1"/>
  <c r="H1446"/>
  <c r="I1446" s="1"/>
  <c r="H1445"/>
  <c r="I1445" s="1"/>
  <c r="H1444"/>
  <c r="I1444" s="1"/>
  <c r="H1441"/>
  <c r="I1441" s="1"/>
  <c r="H1440"/>
  <c r="I1440" s="1"/>
  <c r="H1439"/>
  <c r="I1439" s="1"/>
  <c r="H1436"/>
  <c r="I1436" s="1"/>
  <c r="H1435"/>
  <c r="I1435" s="1"/>
  <c r="H1434"/>
  <c r="I1434" s="1"/>
  <c r="H1431"/>
  <c r="I1431" s="1"/>
  <c r="H1430"/>
  <c r="I1430" s="1"/>
  <c r="H1429"/>
  <c r="I1429" s="1"/>
  <c r="H1426"/>
  <c r="I1426" s="1"/>
  <c r="H1423"/>
  <c r="I1423" s="1"/>
  <c r="H1420"/>
  <c r="I1420" s="1"/>
  <c r="H1417"/>
  <c r="I1417" s="1"/>
  <c r="H1414"/>
  <c r="I1414" s="1"/>
  <c r="H1411"/>
  <c r="I1411" s="1"/>
  <c r="H1408"/>
  <c r="I1408" s="1"/>
  <c r="H1407"/>
  <c r="I1407" s="1"/>
  <c r="H1406"/>
  <c r="I1406" s="1"/>
  <c r="H1403"/>
  <c r="I1403" s="1"/>
  <c r="H1402"/>
  <c r="I1402" s="1"/>
  <c r="H1401"/>
  <c r="I1401" s="1"/>
  <c r="H1398"/>
  <c r="I1398" s="1"/>
  <c r="H1397"/>
  <c r="I1397" s="1"/>
  <c r="H1396"/>
  <c r="I1396" s="1"/>
  <c r="H1395"/>
  <c r="I1395" s="1"/>
  <c r="H1392"/>
  <c r="I1392" s="1"/>
  <c r="H1391"/>
  <c r="I1391" s="1"/>
  <c r="H1390"/>
  <c r="I1390" s="1"/>
  <c r="H1389"/>
  <c r="I1389" s="1"/>
  <c r="H1386"/>
  <c r="I1386" s="1"/>
  <c r="H1385"/>
  <c r="I1385" s="1"/>
  <c r="H1384"/>
  <c r="I1384" s="1"/>
  <c r="H1383"/>
  <c r="I1383" s="1"/>
  <c r="H1380"/>
  <c r="I1380" s="1"/>
  <c r="H1379"/>
  <c r="I1379" s="1"/>
  <c r="H1378"/>
  <c r="I1378" s="1"/>
  <c r="H1377"/>
  <c r="I1377" s="1"/>
  <c r="H1374"/>
  <c r="I1374" s="1"/>
  <c r="H1373"/>
  <c r="I1373" s="1"/>
  <c r="H1372"/>
  <c r="I1372" s="1"/>
  <c r="H1371"/>
  <c r="I1371" s="1"/>
  <c r="H1368"/>
  <c r="I1368" s="1"/>
  <c r="H1367"/>
  <c r="I1367" s="1"/>
  <c r="H1366"/>
  <c r="I1366" s="1"/>
  <c r="H1365"/>
  <c r="I1365" s="1"/>
  <c r="H1362"/>
  <c r="I1362" s="1"/>
  <c r="H1361"/>
  <c r="I1361" s="1"/>
  <c r="H1360"/>
  <c r="I1360" s="1"/>
  <c r="H1359"/>
  <c r="I1359" s="1"/>
  <c r="H1356"/>
  <c r="I1356" s="1"/>
  <c r="H1353"/>
  <c r="I1353" s="1"/>
  <c r="H1352"/>
  <c r="I1352" s="1"/>
  <c r="H1351"/>
  <c r="I1351" s="1"/>
  <c r="H1350"/>
  <c r="I1350" s="1"/>
  <c r="H1347"/>
  <c r="I1347" s="1"/>
  <c r="H1344"/>
  <c r="I1344" s="1"/>
  <c r="H1341"/>
  <c r="I1341" s="1"/>
  <c r="H1338"/>
  <c r="I1338" s="1"/>
  <c r="H1334"/>
  <c r="I1334" s="1"/>
  <c r="H1333"/>
  <c r="I1333" s="1"/>
  <c r="H1332"/>
  <c r="I1332" s="1"/>
  <c r="H1329"/>
  <c r="I1329" s="1"/>
  <c r="H1328"/>
  <c r="I1328" s="1"/>
  <c r="H1327"/>
  <c r="I1327" s="1"/>
  <c r="H1326"/>
  <c r="I1326" s="1"/>
  <c r="H1323"/>
  <c r="I1323" s="1"/>
  <c r="H1320"/>
  <c r="I1320" s="1"/>
  <c r="H1317"/>
  <c r="I1317" s="1"/>
  <c r="H1314"/>
  <c r="I1314" s="1"/>
  <c r="H1311"/>
  <c r="I1311" s="1"/>
  <c r="H1308"/>
  <c r="I1308" s="1"/>
  <c r="H1307"/>
  <c r="I1307" s="1"/>
  <c r="H1306"/>
  <c r="I1306" s="1"/>
  <c r="H1305"/>
  <c r="I1305" s="1"/>
  <c r="H1302"/>
  <c r="I1302" s="1"/>
  <c r="H1299"/>
  <c r="I1299" s="1"/>
  <c r="H1296"/>
  <c r="I1296" s="1"/>
  <c r="H1293"/>
  <c r="I1293" s="1"/>
  <c r="H1290"/>
  <c r="I1290" s="1"/>
  <c r="H1287"/>
  <c r="I1287" s="1"/>
  <c r="H1284"/>
  <c r="I1284" s="1"/>
  <c r="H1280"/>
  <c r="I1280" s="1"/>
  <c r="H1277"/>
  <c r="I1277" s="1"/>
  <c r="H1276"/>
  <c r="I1276" s="1"/>
  <c r="H1275"/>
  <c r="I1275" s="1"/>
  <c r="H1272"/>
  <c r="I1272" s="1"/>
  <c r="H1271"/>
  <c r="I1271" s="1"/>
  <c r="H1270"/>
  <c r="I1270" s="1"/>
  <c r="H1267"/>
  <c r="I1267" s="1"/>
  <c r="H1266"/>
  <c r="I1266" s="1"/>
  <c r="H1265"/>
  <c r="I1265" s="1"/>
  <c r="H1262"/>
  <c r="I1262" s="1"/>
  <c r="H1261"/>
  <c r="I1261" s="1"/>
  <c r="H1260"/>
  <c r="I1260" s="1"/>
  <c r="H1255"/>
  <c r="I1255" s="1"/>
  <c r="H1254"/>
  <c r="I1254" s="1"/>
  <c r="H1251"/>
  <c r="I1251" s="1"/>
  <c r="H1250"/>
  <c r="I1250" s="1"/>
  <c r="H1247"/>
  <c r="I1247" s="1"/>
  <c r="H1246"/>
  <c r="I1246" s="1"/>
  <c r="H1243"/>
  <c r="I1243" s="1"/>
  <c r="H1242"/>
  <c r="I1242" s="1"/>
  <c r="H1238"/>
  <c r="I1238" s="1"/>
  <c r="H1235"/>
  <c r="I1235" s="1"/>
  <c r="H1232"/>
  <c r="I1232" s="1"/>
  <c r="H1229"/>
  <c r="I1229" s="1"/>
  <c r="H1226"/>
  <c r="I1226" s="1"/>
  <c r="H1225"/>
  <c r="I1225" s="1"/>
  <c r="H1224"/>
  <c r="I1224" s="1"/>
  <c r="H1221"/>
  <c r="I1221" s="1"/>
  <c r="H1220"/>
  <c r="I1220" s="1"/>
  <c r="H1219"/>
  <c r="I1219" s="1"/>
  <c r="H1216"/>
  <c r="I1216" s="1"/>
  <c r="H1215"/>
  <c r="I1215" s="1"/>
  <c r="H1214"/>
  <c r="I1214" s="1"/>
  <c r="H1211"/>
  <c r="I1211" s="1"/>
  <c r="H1208"/>
  <c r="I1208" s="1"/>
  <c r="H1207"/>
  <c r="I1207" s="1"/>
  <c r="H1206"/>
  <c r="I1206" s="1"/>
  <c r="H1203"/>
  <c r="I1203" s="1"/>
  <c r="H1202"/>
  <c r="I1202" s="1"/>
  <c r="H1201"/>
  <c r="I1201" s="1"/>
  <c r="H1198"/>
  <c r="I1198" s="1"/>
  <c r="H1197"/>
  <c r="I1197" s="1"/>
  <c r="H1196"/>
  <c r="I1196" s="1"/>
  <c r="H1193"/>
  <c r="I1193" s="1"/>
  <c r="H1192"/>
  <c r="I1192" s="1"/>
  <c r="H1191"/>
  <c r="I1191" s="1"/>
  <c r="H1188"/>
  <c r="I1188" s="1"/>
  <c r="H1187"/>
  <c r="I1187" s="1"/>
  <c r="H1186"/>
  <c r="I1186" s="1"/>
  <c r="H1183"/>
  <c r="I1183" s="1"/>
  <c r="H1182"/>
  <c r="I1182" s="1"/>
  <c r="H1181"/>
  <c r="I1181" s="1"/>
  <c r="H1178"/>
  <c r="I1178" s="1"/>
  <c r="H1177"/>
  <c r="I1177" s="1"/>
  <c r="H1176"/>
  <c r="I1176" s="1"/>
  <c r="H1173"/>
  <c r="I1173" s="1"/>
  <c r="H1172"/>
  <c r="I1172" s="1"/>
  <c r="H1169"/>
  <c r="I1169" s="1"/>
  <c r="H1168"/>
  <c r="I1168" s="1"/>
  <c r="H1167"/>
  <c r="I1167" s="1"/>
  <c r="H1166"/>
  <c r="I1166" s="1"/>
  <c r="H1163"/>
  <c r="I1163" s="1"/>
  <c r="H1160"/>
  <c r="I1160" s="1"/>
  <c r="H1157"/>
  <c r="I1157" s="1"/>
  <c r="H1156"/>
  <c r="I1156" s="1"/>
  <c r="H1155"/>
  <c r="I1155" s="1"/>
  <c r="H1152"/>
  <c r="I1152" s="1"/>
  <c r="H1149"/>
  <c r="I1149" s="1"/>
  <c r="H1146"/>
  <c r="I1146" s="1"/>
  <c r="H1143"/>
  <c r="I1143" s="1"/>
  <c r="H1140"/>
  <c r="I1140" s="1"/>
  <c r="H1135"/>
  <c r="I1135" s="1"/>
  <c r="H1133"/>
  <c r="I1133" s="1"/>
  <c r="H1130"/>
  <c r="I1130" s="1"/>
  <c r="H1128"/>
  <c r="I1128" s="1"/>
  <c r="H1125"/>
  <c r="I1125" s="1"/>
  <c r="H1124"/>
  <c r="I1124" s="1"/>
  <c r="H1120"/>
  <c r="I1120" s="1"/>
  <c r="H1119"/>
  <c r="I1119" s="1"/>
  <c r="H1118"/>
  <c r="I1118" s="1"/>
  <c r="H1115"/>
  <c r="I1115" s="1"/>
  <c r="H1114"/>
  <c r="I1114" s="1"/>
  <c r="H1113"/>
  <c r="I1113" s="1"/>
  <c r="H1112"/>
  <c r="I1112" s="1"/>
  <c r="H1109"/>
  <c r="I1109" s="1"/>
  <c r="H1108"/>
  <c r="I1108" s="1"/>
  <c r="H1104"/>
  <c r="I1104" s="1"/>
  <c r="H1103"/>
  <c r="I1103" s="1"/>
  <c r="H1102"/>
  <c r="I1102" s="1"/>
  <c r="H1101"/>
  <c r="I1101" s="1"/>
  <c r="H1100"/>
  <c r="I1100" s="1"/>
  <c r="H1097"/>
  <c r="I1097" s="1"/>
  <c r="H1096"/>
  <c r="I1096" s="1"/>
  <c r="H1095"/>
  <c r="I1095" s="1"/>
  <c r="H1093"/>
  <c r="I1093" s="1"/>
  <c r="H1090"/>
  <c r="I1090" s="1"/>
  <c r="H1089"/>
  <c r="I1089" s="1"/>
  <c r="H1088"/>
  <c r="I1088" s="1"/>
  <c r="H1087"/>
  <c r="I1087" s="1"/>
  <c r="H1086"/>
  <c r="I1086" s="1"/>
  <c r="H1083"/>
  <c r="I1083" s="1"/>
  <c r="H1082"/>
  <c r="I1082" s="1"/>
  <c r="H1081"/>
  <c r="I1081" s="1"/>
  <c r="H1079"/>
  <c r="I1079" s="1"/>
  <c r="H1078"/>
  <c r="I1078" s="1"/>
  <c r="H1075"/>
  <c r="I1075" s="1"/>
  <c r="H1074"/>
  <c r="I1074" s="1"/>
  <c r="H1073"/>
  <c r="I1073" s="1"/>
  <c r="H1070"/>
  <c r="I1070" s="1"/>
  <c r="H1069"/>
  <c r="I1069" s="1"/>
  <c r="H1068"/>
  <c r="I1068" s="1"/>
  <c r="H1065"/>
  <c r="I1065" s="1"/>
  <c r="H1064"/>
  <c r="I1064" s="1"/>
  <c r="H1063"/>
  <c r="I1063" s="1"/>
  <c r="H1060"/>
  <c r="I1060" s="1"/>
  <c r="H1059"/>
  <c r="I1059" s="1"/>
  <c r="H1058"/>
  <c r="I1058" s="1"/>
  <c r="H1055"/>
  <c r="I1055" s="1"/>
  <c r="H1054"/>
  <c r="I1054" s="1"/>
  <c r="H1053"/>
  <c r="I1053" s="1"/>
  <c r="H1052"/>
  <c r="I1052" s="1"/>
  <c r="H1049"/>
  <c r="I1049" s="1"/>
  <c r="H1048"/>
  <c r="I1048" s="1"/>
  <c r="H1047"/>
  <c r="I1047" s="1"/>
  <c r="H1046"/>
  <c r="I1046" s="1"/>
  <c r="H1045"/>
  <c r="I1045" s="1"/>
  <c r="H1042"/>
  <c r="I1042" s="1"/>
  <c r="H1041"/>
  <c r="I1041" s="1"/>
  <c r="H1040"/>
  <c r="I1040" s="1"/>
  <c r="H1037"/>
  <c r="I1037" s="1"/>
  <c r="H1036"/>
  <c r="I1036" s="1"/>
  <c r="H1035"/>
  <c r="I1035" s="1"/>
  <c r="H1034"/>
  <c r="I1034" s="1"/>
  <c r="H1033"/>
  <c r="I1033" s="1"/>
  <c r="H1030"/>
  <c r="I1030" s="1"/>
  <c r="H1029"/>
  <c r="I1029" s="1"/>
  <c r="H1028"/>
  <c r="I1028" s="1"/>
  <c r="H1025"/>
  <c r="I1025" s="1"/>
  <c r="H1024"/>
  <c r="I1024" s="1"/>
  <c r="H1023"/>
  <c r="I1023" s="1"/>
  <c r="H1022"/>
  <c r="I1022" s="1"/>
  <c r="H1021"/>
  <c r="I1021" s="1"/>
  <c r="H1020"/>
  <c r="I1020" s="1"/>
  <c r="H1014"/>
  <c r="I1014" s="1"/>
  <c r="H1013"/>
  <c r="I1013" s="1"/>
  <c r="H1011"/>
  <c r="I1011" s="1"/>
  <c r="H1008"/>
  <c r="I1008" s="1"/>
  <c r="H1007"/>
  <c r="I1007" s="1"/>
  <c r="H1004"/>
  <c r="I1004" s="1"/>
  <c r="H1001"/>
  <c r="I1001" s="1"/>
  <c r="H997"/>
  <c r="I997" s="1"/>
  <c r="H996"/>
  <c r="I996" s="1"/>
  <c r="H993"/>
  <c r="I993" s="1"/>
  <c r="H990"/>
  <c r="I990" s="1"/>
  <c r="H989"/>
  <c r="I989" s="1"/>
  <c r="H986"/>
  <c r="I986" s="1"/>
  <c r="H985"/>
  <c r="I985" s="1"/>
  <c r="H982"/>
  <c r="I982" s="1"/>
  <c r="H981"/>
  <c r="I981" s="1"/>
  <c r="H978"/>
  <c r="I978" s="1"/>
  <c r="H977"/>
  <c r="I977" s="1"/>
  <c r="H976"/>
  <c r="I976" s="1"/>
  <c r="H975"/>
  <c r="I975" s="1"/>
  <c r="H974"/>
  <c r="I974" s="1"/>
  <c r="H970"/>
  <c r="I970" s="1"/>
  <c r="H969"/>
  <c r="I969" s="1"/>
  <c r="H966"/>
  <c r="I966" s="1"/>
  <c r="H965"/>
  <c r="I965" s="1"/>
  <c r="H964"/>
  <c r="I964" s="1"/>
  <c r="H961"/>
  <c r="I961" s="1"/>
  <c r="H960"/>
  <c r="I960" s="1"/>
  <c r="H959"/>
  <c r="I959" s="1"/>
  <c r="H956"/>
  <c r="I956" s="1"/>
  <c r="H953"/>
  <c r="I953" s="1"/>
  <c r="H949"/>
  <c r="I949" s="1"/>
  <c r="H946"/>
  <c r="I946" s="1"/>
  <c r="H943"/>
  <c r="I943" s="1"/>
  <c r="H942"/>
  <c r="I942" s="1"/>
  <c r="H941"/>
  <c r="I941" s="1"/>
  <c r="H940"/>
  <c r="I940" s="1"/>
  <c r="H939"/>
  <c r="I939" s="1"/>
  <c r="H938"/>
  <c r="I938" s="1"/>
  <c r="H934"/>
  <c r="I934" s="1"/>
  <c r="H933"/>
  <c r="I933" s="1"/>
  <c r="H929"/>
  <c r="I929" s="1"/>
  <c r="H928"/>
  <c r="I928" s="1"/>
  <c r="H927"/>
  <c r="I927" s="1"/>
  <c r="H926"/>
  <c r="I926" s="1"/>
  <c r="H923"/>
  <c r="I923" s="1"/>
  <c r="H920"/>
  <c r="I920" s="1"/>
  <c r="H919"/>
  <c r="I919" s="1"/>
  <c r="H916"/>
  <c r="I916" s="1"/>
  <c r="H913"/>
  <c r="I913" s="1"/>
  <c r="H908"/>
  <c r="I908" s="1"/>
  <c r="H905"/>
  <c r="I905" s="1"/>
  <c r="H902"/>
  <c r="I902" s="1"/>
  <c r="H901"/>
  <c r="I901" s="1"/>
  <c r="H900"/>
  <c r="I900" s="1"/>
  <c r="H899"/>
  <c r="I899" s="1"/>
  <c r="H898"/>
  <c r="I898" s="1"/>
  <c r="H897"/>
  <c r="I897" s="1"/>
  <c r="H894"/>
  <c r="I894" s="1"/>
  <c r="H891"/>
  <c r="I891" s="1"/>
  <c r="H888"/>
  <c r="I888" s="1"/>
  <c r="H885"/>
  <c r="I885" s="1"/>
  <c r="H884"/>
  <c r="I884" s="1"/>
  <c r="H883"/>
  <c r="I883" s="1"/>
  <c r="H882"/>
  <c r="I882" s="1"/>
  <c r="H881"/>
  <c r="I881" s="1"/>
  <c r="H880"/>
  <c r="I880" s="1"/>
  <c r="H879"/>
  <c r="I879" s="1"/>
  <c r="H878"/>
  <c r="I878" s="1"/>
  <c r="H875"/>
  <c r="I875" s="1"/>
  <c r="H872"/>
  <c r="I872" s="1"/>
  <c r="H871"/>
  <c r="I871" s="1"/>
  <c r="H870"/>
  <c r="I870" s="1"/>
  <c r="H869"/>
  <c r="I869" s="1"/>
  <c r="H866"/>
  <c r="I866" s="1"/>
  <c r="H863"/>
  <c r="I863" s="1"/>
  <c r="H862"/>
  <c r="I862" s="1"/>
  <c r="H861"/>
  <c r="I861" s="1"/>
  <c r="H860"/>
  <c r="I860" s="1"/>
  <c r="H855"/>
  <c r="I855" s="1"/>
  <c r="H852"/>
  <c r="I852" s="1"/>
  <c r="H851"/>
  <c r="I851" s="1"/>
  <c r="H850"/>
  <c r="I850" s="1"/>
  <c r="H849"/>
  <c r="I849" s="1"/>
  <c r="H848"/>
  <c r="I848" s="1"/>
  <c r="H847"/>
  <c r="I847" s="1"/>
  <c r="H844"/>
  <c r="I844" s="1"/>
  <c r="H839"/>
  <c r="I839" s="1"/>
  <c r="H836"/>
  <c r="I836" s="1"/>
  <c r="H833"/>
  <c r="I833" s="1"/>
  <c r="H830"/>
  <c r="I830" s="1"/>
  <c r="H827"/>
  <c r="I827" s="1"/>
  <c r="H824"/>
  <c r="I824" s="1"/>
  <c r="H821"/>
  <c r="I821" s="1"/>
  <c r="H818"/>
  <c r="I818" s="1"/>
  <c r="H815"/>
  <c r="I815" s="1"/>
  <c r="H812"/>
  <c r="I812" s="1"/>
  <c r="H811"/>
  <c r="I811" s="1"/>
  <c r="H810"/>
  <c r="I810" s="1"/>
  <c r="H809"/>
  <c r="I809" s="1"/>
  <c r="H808"/>
  <c r="I808" s="1"/>
  <c r="H807"/>
  <c r="I807" s="1"/>
  <c r="H804"/>
  <c r="I804" s="1"/>
  <c r="H801"/>
  <c r="I801" s="1"/>
  <c r="H797"/>
  <c r="I797" s="1"/>
  <c r="H796"/>
  <c r="I796" s="1"/>
  <c r="H795"/>
  <c r="I795" s="1"/>
  <c r="H792"/>
  <c r="I792" s="1"/>
  <c r="H791"/>
  <c r="I791" s="1"/>
  <c r="H790"/>
  <c r="I790" s="1"/>
  <c r="H789"/>
  <c r="I789" s="1"/>
  <c r="H788"/>
  <c r="I788" s="1"/>
  <c r="H785"/>
  <c r="I785" s="1"/>
  <c r="H782"/>
  <c r="I782" s="1"/>
  <c r="H781"/>
  <c r="I781" s="1"/>
  <c r="H779"/>
  <c r="I779" s="1"/>
  <c r="H778"/>
  <c r="I778" s="1"/>
  <c r="H777"/>
  <c r="I777" s="1"/>
  <c r="H774"/>
  <c r="I774" s="1"/>
  <c r="H771"/>
  <c r="I771" s="1"/>
  <c r="H770"/>
  <c r="I770" s="1"/>
  <c r="H768"/>
  <c r="I768" s="1"/>
  <c r="H767"/>
  <c r="I767" s="1"/>
  <c r="H766"/>
  <c r="I766" s="1"/>
  <c r="H763"/>
  <c r="I763" s="1"/>
  <c r="H762"/>
  <c r="I762" s="1"/>
  <c r="H761"/>
  <c r="I761" s="1"/>
  <c r="H760"/>
  <c r="I760" s="1"/>
  <c r="H759"/>
  <c r="I759" s="1"/>
  <c r="H758"/>
  <c r="I758" s="1"/>
  <c r="H754"/>
  <c r="I754" s="1"/>
  <c r="H751"/>
  <c r="I751" s="1"/>
  <c r="H748"/>
  <c r="I748" s="1"/>
  <c r="H745"/>
  <c r="I745" s="1"/>
  <c r="H744"/>
  <c r="I744" s="1"/>
  <c r="H743"/>
  <c r="I743" s="1"/>
  <c r="H742"/>
  <c r="I742" s="1"/>
  <c r="H741"/>
  <c r="I741" s="1"/>
  <c r="H740"/>
  <c r="I740" s="1"/>
  <c r="H737"/>
  <c r="I737" s="1"/>
  <c r="H734"/>
  <c r="I734" s="1"/>
  <c r="H731"/>
  <c r="I731" s="1"/>
  <c r="H728"/>
  <c r="I728" s="1"/>
  <c r="H727"/>
  <c r="I727" s="1"/>
  <c r="H726"/>
  <c r="I726" s="1"/>
  <c r="H725"/>
  <c r="I725" s="1"/>
  <c r="H724"/>
  <c r="I724" s="1"/>
  <c r="H723"/>
  <c r="I723" s="1"/>
  <c r="H720"/>
  <c r="I720" s="1"/>
  <c r="H719"/>
  <c r="I719" s="1"/>
  <c r="H718"/>
  <c r="I718" s="1"/>
  <c r="H717"/>
  <c r="I717" s="1"/>
  <c r="H716"/>
  <c r="I716" s="1"/>
  <c r="H715"/>
  <c r="I715" s="1"/>
  <c r="H712"/>
  <c r="I712" s="1"/>
  <c r="H709"/>
  <c r="I709" s="1"/>
  <c r="H708"/>
  <c r="I708" s="1"/>
  <c r="H707"/>
  <c r="I707" s="1"/>
  <c r="H706"/>
  <c r="I706" s="1"/>
  <c r="H705"/>
  <c r="I705" s="1"/>
  <c r="H704"/>
  <c r="I704" s="1"/>
  <c r="H701"/>
  <c r="I701" s="1"/>
  <c r="H700"/>
  <c r="I700" s="1"/>
  <c r="H699"/>
  <c r="I699" s="1"/>
  <c r="H698"/>
  <c r="I698" s="1"/>
  <c r="H697"/>
  <c r="I697" s="1"/>
  <c r="H696"/>
  <c r="I696" s="1"/>
  <c r="H693"/>
  <c r="I693" s="1"/>
  <c r="H692"/>
  <c r="I692" s="1"/>
  <c r="H691"/>
  <c r="I691" s="1"/>
  <c r="H690"/>
  <c r="I690" s="1"/>
  <c r="H689"/>
  <c r="I689" s="1"/>
  <c r="H688"/>
  <c r="I688" s="1"/>
  <c r="H685"/>
  <c r="I685" s="1"/>
  <c r="H684"/>
  <c r="I684" s="1"/>
  <c r="H683"/>
  <c r="I683" s="1"/>
  <c r="H682"/>
  <c r="I682" s="1"/>
  <c r="H681"/>
  <c r="I681" s="1"/>
  <c r="H680"/>
  <c r="I680" s="1"/>
  <c r="H677"/>
  <c r="I677" s="1"/>
  <c r="H674"/>
  <c r="I674" s="1"/>
  <c r="H673"/>
  <c r="I673" s="1"/>
  <c r="H672"/>
  <c r="I672" s="1"/>
  <c r="H671"/>
  <c r="I671" s="1"/>
  <c r="H670"/>
  <c r="I670" s="1"/>
  <c r="H669"/>
  <c r="I669" s="1"/>
  <c r="H666"/>
  <c r="I666" s="1"/>
  <c r="H665"/>
  <c r="I665" s="1"/>
  <c r="H664"/>
  <c r="I664" s="1"/>
  <c r="H663"/>
  <c r="I663" s="1"/>
  <c r="H662"/>
  <c r="I662" s="1"/>
  <c r="H661"/>
  <c r="I661" s="1"/>
  <c r="H658"/>
  <c r="I658" s="1"/>
  <c r="H657"/>
  <c r="I657" s="1"/>
  <c r="H656"/>
  <c r="I656" s="1"/>
  <c r="H655"/>
  <c r="I655" s="1"/>
  <c r="H654"/>
  <c r="I654" s="1"/>
  <c r="H653"/>
  <c r="I653" s="1"/>
  <c r="H650"/>
  <c r="I650" s="1"/>
  <c r="H647"/>
  <c r="I647" s="1"/>
  <c r="H644"/>
  <c r="I644" s="1"/>
  <c r="H641"/>
  <c r="I641" s="1"/>
  <c r="H638"/>
  <c r="I638" s="1"/>
  <c r="H635"/>
  <c r="I635" s="1"/>
  <c r="H632"/>
  <c r="I632" s="1"/>
  <c r="H626"/>
  <c r="I626" s="1"/>
  <c r="H625"/>
  <c r="I625" s="1"/>
  <c r="H624"/>
  <c r="I624" s="1"/>
  <c r="H623"/>
  <c r="I623" s="1"/>
  <c r="H620"/>
  <c r="I620" s="1"/>
  <c r="H619"/>
  <c r="I619" s="1"/>
  <c r="H616"/>
  <c r="I616" s="1"/>
  <c r="H615"/>
  <c r="I615" s="1"/>
  <c r="H612"/>
  <c r="I612" s="1"/>
  <c r="H609"/>
  <c r="I609" s="1"/>
  <c r="H604"/>
  <c r="I604" s="1"/>
  <c r="H601"/>
  <c r="I601" s="1"/>
  <c r="H600"/>
  <c r="I600" s="1"/>
  <c r="H599"/>
  <c r="I599" s="1"/>
  <c r="H598"/>
  <c r="I598" s="1"/>
  <c r="H597"/>
  <c r="I597" s="1"/>
  <c r="H594"/>
  <c r="I594" s="1"/>
  <c r="H590"/>
  <c r="I590" s="1"/>
  <c r="H589"/>
  <c r="I589" s="1"/>
  <c r="H588"/>
  <c r="I588" s="1"/>
  <c r="H587"/>
  <c r="I587" s="1"/>
  <c r="H586"/>
  <c r="I586" s="1"/>
  <c r="H582"/>
  <c r="I582" s="1"/>
  <c r="H581"/>
  <c r="I581" s="1"/>
  <c r="H580"/>
  <c r="I580" s="1"/>
  <c r="H579"/>
  <c r="I579" s="1"/>
  <c r="H578"/>
  <c r="I578" s="1"/>
  <c r="H575"/>
  <c r="I575" s="1"/>
  <c r="H572"/>
  <c r="I572" s="1"/>
  <c r="H571"/>
  <c r="I571" s="1"/>
  <c r="H570"/>
  <c r="I570" s="1"/>
  <c r="H567"/>
  <c r="I567" s="1"/>
  <c r="H566"/>
  <c r="I566" s="1"/>
  <c r="H565"/>
  <c r="I565" s="1"/>
  <c r="H564"/>
  <c r="I564" s="1"/>
  <c r="H563"/>
  <c r="I563" s="1"/>
  <c r="H562"/>
  <c r="I562" s="1"/>
  <c r="H561"/>
  <c r="I561" s="1"/>
  <c r="H560"/>
  <c r="I560" s="1"/>
  <c r="H559"/>
  <c r="I559" s="1"/>
  <c r="H558"/>
  <c r="I558" s="1"/>
  <c r="H554"/>
  <c r="I554" s="1"/>
  <c r="H553"/>
  <c r="I553" s="1"/>
  <c r="H552"/>
  <c r="I552" s="1"/>
  <c r="H549"/>
  <c r="I549" s="1"/>
  <c r="H546"/>
  <c r="I546" s="1"/>
  <c r="H545"/>
  <c r="I545" s="1"/>
  <c r="H544"/>
  <c r="I544" s="1"/>
  <c r="H543"/>
  <c r="I543" s="1"/>
  <c r="H540"/>
  <c r="I540" s="1"/>
  <c r="H537"/>
  <c r="I537" s="1"/>
  <c r="H534"/>
  <c r="I534" s="1"/>
  <c r="H533"/>
  <c r="I533" s="1"/>
  <c r="H532"/>
  <c r="I532" s="1"/>
  <c r="H531"/>
  <c r="I531" s="1"/>
  <c r="H528"/>
  <c r="I528" s="1"/>
  <c r="H527"/>
  <c r="I527" s="1"/>
  <c r="H526"/>
  <c r="I526" s="1"/>
  <c r="H525"/>
  <c r="I525" s="1"/>
  <c r="H524"/>
  <c r="I524" s="1"/>
  <c r="H521"/>
  <c r="I521" s="1"/>
  <c r="H520"/>
  <c r="I520" s="1"/>
  <c r="H519"/>
  <c r="I519" s="1"/>
  <c r="H518"/>
  <c r="I518" s="1"/>
  <c r="H517"/>
  <c r="I517" s="1"/>
  <c r="H514"/>
  <c r="I514" s="1"/>
  <c r="H513"/>
  <c r="I513" s="1"/>
  <c r="H512"/>
  <c r="I512" s="1"/>
  <c r="H509"/>
  <c r="I509" s="1"/>
  <c r="H506"/>
  <c r="I506" s="1"/>
  <c r="H501"/>
  <c r="I501" s="1"/>
  <c r="H500"/>
  <c r="I500" s="1"/>
  <c r="H499"/>
  <c r="I499" s="1"/>
  <c r="H496"/>
  <c r="I496" s="1"/>
  <c r="H493"/>
  <c r="I493" s="1"/>
  <c r="H492"/>
  <c r="I492" s="1"/>
  <c r="H490"/>
  <c r="I490" s="1"/>
  <c r="H489"/>
  <c r="I489" s="1"/>
  <c r="H486"/>
  <c r="I486" s="1"/>
  <c r="H485"/>
  <c r="I485" s="1"/>
  <c r="H483"/>
  <c r="I483" s="1"/>
  <c r="H482"/>
  <c r="I482" s="1"/>
  <c r="H479"/>
  <c r="I479" s="1"/>
  <c r="H478"/>
  <c r="I478" s="1"/>
  <c r="H476"/>
  <c r="I476" s="1"/>
  <c r="H475"/>
  <c r="I475" s="1"/>
  <c r="H472"/>
  <c r="I472" s="1"/>
  <c r="H471"/>
  <c r="I471" s="1"/>
  <c r="H469"/>
  <c r="I469" s="1"/>
  <c r="H468"/>
  <c r="I468" s="1"/>
  <c r="H465"/>
  <c r="I465" s="1"/>
  <c r="H464"/>
  <c r="I464" s="1"/>
  <c r="H462"/>
  <c r="I462" s="1"/>
  <c r="H461"/>
  <c r="I461" s="1"/>
  <c r="H458"/>
  <c r="I458" s="1"/>
  <c r="H457"/>
  <c r="I457" s="1"/>
  <c r="H456"/>
  <c r="I456" s="1"/>
  <c r="H455"/>
  <c r="I455" s="1"/>
  <c r="H454"/>
  <c r="I454" s="1"/>
  <c r="H451"/>
  <c r="I451" s="1"/>
  <c r="H450"/>
  <c r="I450" s="1"/>
  <c r="H449"/>
  <c r="I449" s="1"/>
  <c r="H446"/>
  <c r="I446" s="1"/>
  <c r="H445"/>
  <c r="I445" s="1"/>
  <c r="H444"/>
  <c r="I444" s="1"/>
  <c r="H443"/>
  <c r="I443" s="1"/>
  <c r="H438"/>
  <c r="I438" s="1"/>
  <c r="H437"/>
  <c r="I437" s="1"/>
  <c r="H436"/>
  <c r="I436" s="1"/>
  <c r="H435"/>
  <c r="I435" s="1"/>
  <c r="H434"/>
  <c r="I434" s="1"/>
  <c r="H433"/>
  <c r="I433" s="1"/>
  <c r="H432"/>
  <c r="I432" s="1"/>
  <c r="H431"/>
  <c r="I431" s="1"/>
  <c r="H430"/>
  <c r="I430" s="1"/>
  <c r="H428"/>
  <c r="I428" s="1"/>
  <c r="H427"/>
  <c r="I427" s="1"/>
  <c r="H426"/>
  <c r="I426" s="1"/>
  <c r="H425"/>
  <c r="I425" s="1"/>
  <c r="H424"/>
  <c r="I424" s="1"/>
  <c r="H423"/>
  <c r="I423" s="1"/>
  <c r="H422"/>
  <c r="I422" s="1"/>
  <c r="H421"/>
  <c r="I421" s="1"/>
  <c r="H420"/>
  <c r="I420" s="1"/>
  <c r="H415"/>
  <c r="I415" s="1"/>
  <c r="H414"/>
  <c r="I414" s="1"/>
  <c r="H413"/>
  <c r="I413" s="1"/>
  <c r="H412"/>
  <c r="I412" s="1"/>
  <c r="H411"/>
  <c r="I411" s="1"/>
  <c r="H410"/>
  <c r="I410" s="1"/>
  <c r="H409"/>
  <c r="I409" s="1"/>
  <c r="H408"/>
  <c r="I408" s="1"/>
  <c r="H405"/>
  <c r="I405" s="1"/>
  <c r="H403"/>
  <c r="H402"/>
  <c r="I402" s="1"/>
  <c r="H401"/>
  <c r="I401" s="1"/>
  <c r="H398"/>
  <c r="I398" s="1"/>
  <c r="H397"/>
  <c r="I397" s="1"/>
  <c r="H396"/>
  <c r="I396" s="1"/>
  <c r="H395"/>
  <c r="I395" s="1"/>
  <c r="H394"/>
  <c r="I394" s="1"/>
  <c r="H393"/>
  <c r="I393" s="1"/>
  <c r="H390"/>
  <c r="I390" s="1"/>
  <c r="H389"/>
  <c r="I389" s="1"/>
  <c r="H388"/>
  <c r="I388" s="1"/>
  <c r="H387"/>
  <c r="I387" s="1"/>
  <c r="H386"/>
  <c r="I386" s="1"/>
  <c r="H385"/>
  <c r="I385" s="1"/>
  <c r="H384"/>
  <c r="I384" s="1"/>
  <c r="H383"/>
  <c r="I383" s="1"/>
  <c r="H380"/>
  <c r="I380" s="1"/>
  <c r="H379"/>
  <c r="I379" s="1"/>
  <c r="H378"/>
  <c r="I378" s="1"/>
  <c r="H377"/>
  <c r="I377" s="1"/>
  <c r="H375"/>
  <c r="I375" s="1"/>
  <c r="H373"/>
  <c r="I373" s="1"/>
  <c r="H370"/>
  <c r="I370" s="1"/>
  <c r="H369"/>
  <c r="I369" s="1"/>
  <c r="H366"/>
  <c r="I366" s="1"/>
  <c r="H365"/>
  <c r="I365" s="1"/>
  <c r="H364"/>
  <c r="I364" s="1"/>
  <c r="H363"/>
  <c r="I363" s="1"/>
  <c r="H360"/>
  <c r="I360" s="1"/>
  <c r="H359"/>
  <c r="I359" s="1"/>
  <c r="H358"/>
  <c r="I358" s="1"/>
  <c r="H357"/>
  <c r="I357" s="1"/>
  <c r="H354"/>
  <c r="I354" s="1"/>
  <c r="H353"/>
  <c r="I353" s="1"/>
  <c r="H352"/>
  <c r="I352" s="1"/>
  <c r="H351"/>
  <c r="I351" s="1"/>
  <c r="H348"/>
  <c r="I348" s="1"/>
  <c r="H347"/>
  <c r="I347" s="1"/>
  <c r="H346"/>
  <c r="I346" s="1"/>
  <c r="H345"/>
  <c r="I345" s="1"/>
  <c r="H342"/>
  <c r="I342" s="1"/>
  <c r="H341"/>
  <c r="I341" s="1"/>
  <c r="H340"/>
  <c r="I340" s="1"/>
  <c r="H339"/>
  <c r="I339" s="1"/>
  <c r="H338"/>
  <c r="I338" s="1"/>
  <c r="H335"/>
  <c r="I335" s="1"/>
  <c r="H334"/>
  <c r="I334" s="1"/>
  <c r="H333"/>
  <c r="I333" s="1"/>
  <c r="H332"/>
  <c r="I332" s="1"/>
  <c r="H329"/>
  <c r="I329" s="1"/>
  <c r="H328"/>
  <c r="I328" s="1"/>
  <c r="H327"/>
  <c r="I327" s="1"/>
  <c r="H326"/>
  <c r="I326" s="1"/>
  <c r="H323"/>
  <c r="I323" s="1"/>
  <c r="H322"/>
  <c r="I322" s="1"/>
  <c r="H321"/>
  <c r="I321" s="1"/>
  <c r="H320"/>
  <c r="I320" s="1"/>
  <c r="H317"/>
  <c r="I317" s="1"/>
  <c r="H316"/>
  <c r="I316" s="1"/>
  <c r="H315"/>
  <c r="I315" s="1"/>
  <c r="H314"/>
  <c r="I314" s="1"/>
  <c r="H313"/>
  <c r="I313" s="1"/>
  <c r="H310"/>
  <c r="I310" s="1"/>
  <c r="H309"/>
  <c r="I309" s="1"/>
  <c r="H308"/>
  <c r="I308" s="1"/>
  <c r="H307"/>
  <c r="I307" s="1"/>
  <c r="H304"/>
  <c r="I304" s="1"/>
  <c r="H303"/>
  <c r="I303" s="1"/>
  <c r="H302"/>
  <c r="I302" s="1"/>
  <c r="H301"/>
  <c r="I301" s="1"/>
  <c r="H298"/>
  <c r="I298" s="1"/>
  <c r="H297"/>
  <c r="I297" s="1"/>
  <c r="H296"/>
  <c r="H295"/>
  <c r="H294"/>
  <c r="H293"/>
  <c r="I293" s="1"/>
  <c r="H292"/>
  <c r="I292" s="1"/>
  <c r="H291"/>
  <c r="I291" s="1"/>
  <c r="H288"/>
  <c r="H287"/>
  <c r="I287" s="1"/>
  <c r="H286"/>
  <c r="I286" s="1"/>
  <c r="H285"/>
  <c r="I285" s="1"/>
  <c r="H284"/>
  <c r="I284" s="1"/>
  <c r="H283"/>
  <c r="I283" s="1"/>
  <c r="H280"/>
  <c r="I280" s="1"/>
  <c r="H279"/>
  <c r="I279" s="1"/>
  <c r="H278"/>
  <c r="I278" s="1"/>
  <c r="H277"/>
  <c r="I277" s="1"/>
  <c r="H276"/>
  <c r="H275"/>
  <c r="I275" s="1"/>
  <c r="H274"/>
  <c r="I274" s="1"/>
  <c r="H273"/>
  <c r="I273" s="1"/>
  <c r="H271"/>
  <c r="I271" s="1"/>
  <c r="H270"/>
  <c r="I270" s="1"/>
  <c r="H269"/>
  <c r="H268"/>
  <c r="I268" s="1"/>
  <c r="H267"/>
  <c r="I267" s="1"/>
  <c r="H266"/>
  <c r="I266" s="1"/>
  <c r="H265"/>
  <c r="I265" s="1"/>
  <c r="H263"/>
  <c r="I263" s="1"/>
  <c r="H262"/>
  <c r="I262" s="1"/>
  <c r="H261"/>
  <c r="I261" s="1"/>
  <c r="H260"/>
  <c r="I260" s="1"/>
  <c r="H258"/>
  <c r="I258" s="1"/>
  <c r="H257"/>
  <c r="I257" s="1"/>
  <c r="H256"/>
  <c r="I256" s="1"/>
  <c r="H255"/>
  <c r="I255" s="1"/>
  <c r="H253"/>
  <c r="I253" s="1"/>
  <c r="H252"/>
  <c r="I252" s="1"/>
  <c r="H251"/>
  <c r="I251" s="1"/>
  <c r="H250"/>
  <c r="I250" s="1"/>
  <c r="H249"/>
  <c r="H248"/>
  <c r="I248" s="1"/>
  <c r="H246"/>
  <c r="I246" s="1"/>
  <c r="H245"/>
  <c r="I245" s="1"/>
  <c r="H244"/>
  <c r="I244" s="1"/>
  <c r="H243"/>
  <c r="I243" s="1"/>
  <c r="H242"/>
  <c r="H241"/>
  <c r="I241" s="1"/>
  <c r="H238"/>
  <c r="I238" s="1"/>
  <c r="H237"/>
  <c r="I237" s="1"/>
  <c r="H236"/>
  <c r="I236" s="1"/>
  <c r="H235"/>
  <c r="I235" s="1"/>
  <c r="H234"/>
  <c r="I234" s="1"/>
  <c r="H233"/>
  <c r="I233" s="1"/>
  <c r="H230"/>
  <c r="I230" s="1"/>
  <c r="H229"/>
  <c r="I229" s="1"/>
  <c r="H228"/>
  <c r="I228" s="1"/>
  <c r="H227"/>
  <c r="I227" s="1"/>
  <c r="H226"/>
  <c r="I226" s="1"/>
  <c r="H225"/>
  <c r="I225" s="1"/>
  <c r="H222"/>
  <c r="I222" s="1"/>
  <c r="H221"/>
  <c r="I221" s="1"/>
  <c r="H220"/>
  <c r="I220" s="1"/>
  <c r="H219"/>
  <c r="I219" s="1"/>
  <c r="H218"/>
  <c r="I218" s="1"/>
  <c r="H217"/>
  <c r="I217" s="1"/>
  <c r="H214"/>
  <c r="I214" s="1"/>
  <c r="H213"/>
  <c r="I213" s="1"/>
  <c r="H212"/>
  <c r="I212" s="1"/>
  <c r="H211"/>
  <c r="I211" s="1"/>
  <c r="H210"/>
  <c r="I210" s="1"/>
  <c r="H209"/>
  <c r="I209" s="1"/>
  <c r="H206"/>
  <c r="I206" s="1"/>
  <c r="H205"/>
  <c r="I205" s="1"/>
  <c r="H204"/>
  <c r="I204" s="1"/>
  <c r="H203"/>
  <c r="I203" s="1"/>
  <c r="H202"/>
  <c r="I202" s="1"/>
  <c r="H201"/>
  <c r="I201" s="1"/>
  <c r="H198"/>
  <c r="I198" s="1"/>
  <c r="H197"/>
  <c r="I197" s="1"/>
  <c r="H196"/>
  <c r="I196" s="1"/>
  <c r="H195"/>
  <c r="I195" s="1"/>
  <c r="H194"/>
  <c r="I194" s="1"/>
  <c r="H193"/>
  <c r="I193" s="1"/>
  <c r="H190"/>
  <c r="I190" s="1"/>
  <c r="H189"/>
  <c r="I189" s="1"/>
  <c r="H188"/>
  <c r="I188" s="1"/>
  <c r="H187"/>
  <c r="I187" s="1"/>
  <c r="H186"/>
  <c r="I186" s="1"/>
  <c r="H185"/>
  <c r="I185" s="1"/>
  <c r="H182"/>
  <c r="I182" s="1"/>
  <c r="H181"/>
  <c r="I181" s="1"/>
  <c r="H180"/>
  <c r="I180" s="1"/>
  <c r="H177"/>
  <c r="I177" s="1"/>
  <c r="H176"/>
  <c r="I176" s="1"/>
  <c r="H175"/>
  <c r="I175" s="1"/>
  <c r="H171"/>
  <c r="I171" s="1"/>
  <c r="H170"/>
  <c r="I170" s="1"/>
  <c r="H169"/>
  <c r="I169" s="1"/>
  <c r="H168"/>
  <c r="I168" s="1"/>
  <c r="H165"/>
  <c r="I165" s="1"/>
  <c r="H164"/>
  <c r="I164" s="1"/>
  <c r="H163"/>
  <c r="I163" s="1"/>
  <c r="H162"/>
  <c r="I162" s="1"/>
  <c r="H161"/>
  <c r="I161" s="1"/>
  <c r="H160"/>
  <c r="I160" s="1"/>
  <c r="H159"/>
  <c r="I159" s="1"/>
  <c r="H158"/>
  <c r="I158" s="1"/>
  <c r="H157"/>
  <c r="I157" s="1"/>
  <c r="H156"/>
  <c r="I156" s="1"/>
  <c r="H155"/>
  <c r="I155" s="1"/>
  <c r="H152"/>
  <c r="I152" s="1"/>
  <c r="H151"/>
  <c r="I151" s="1"/>
  <c r="H150"/>
  <c r="I150" s="1"/>
  <c r="H149"/>
  <c r="I149" s="1"/>
  <c r="H148"/>
  <c r="I148" s="1"/>
  <c r="H147"/>
  <c r="I147" s="1"/>
  <c r="H146"/>
  <c r="I146" s="1"/>
  <c r="H145"/>
  <c r="I145" s="1"/>
  <c r="H144"/>
  <c r="I144" s="1"/>
  <c r="H143"/>
  <c r="I143" s="1"/>
  <c r="H142"/>
  <c r="I142" s="1"/>
  <c r="H139"/>
  <c r="I139" s="1"/>
  <c r="H138"/>
  <c r="I138" s="1"/>
  <c r="H137"/>
  <c r="I137" s="1"/>
  <c r="H136"/>
  <c r="I136" s="1"/>
  <c r="H135"/>
  <c r="I135" s="1"/>
  <c r="H134"/>
  <c r="I134" s="1"/>
  <c r="H133"/>
  <c r="I133" s="1"/>
  <c r="H132"/>
  <c r="I132" s="1"/>
  <c r="H131"/>
  <c r="I131" s="1"/>
  <c r="H130"/>
  <c r="I130" s="1"/>
  <c r="H129"/>
  <c r="I129" s="1"/>
  <c r="H126"/>
  <c r="I126" s="1"/>
  <c r="H125"/>
  <c r="I125" s="1"/>
  <c r="H124"/>
  <c r="H123"/>
  <c r="I123" s="1"/>
  <c r="H122"/>
  <c r="I122" s="1"/>
  <c r="H121"/>
  <c r="I121" s="1"/>
  <c r="H120"/>
  <c r="I120" s="1"/>
  <c r="H119"/>
  <c r="I119" s="1"/>
  <c r="H118"/>
  <c r="I118" s="1"/>
  <c r="H117"/>
  <c r="I117" s="1"/>
  <c r="H116"/>
  <c r="I116" s="1"/>
  <c r="H113"/>
  <c r="I113" s="1"/>
  <c r="H112"/>
  <c r="I112" s="1"/>
  <c r="H111"/>
  <c r="I111" s="1"/>
  <c r="H110"/>
  <c r="I110" s="1"/>
  <c r="H109"/>
  <c r="I109" s="1"/>
  <c r="H108"/>
  <c r="I108" s="1"/>
  <c r="H107"/>
  <c r="I107" s="1"/>
  <c r="H106"/>
  <c r="I106" s="1"/>
  <c r="H105"/>
  <c r="I105" s="1"/>
  <c r="H104"/>
  <c r="I104" s="1"/>
  <c r="H103"/>
  <c r="I103" s="1"/>
  <c r="H98"/>
  <c r="I98" s="1"/>
  <c r="H95"/>
  <c r="I95" s="1"/>
  <c r="H92"/>
  <c r="I92" s="1"/>
  <c r="H89"/>
  <c r="I89" s="1"/>
  <c r="H84"/>
  <c r="I84" s="1"/>
  <c r="H83"/>
  <c r="I83" s="1"/>
  <c r="H82"/>
  <c r="I82" s="1"/>
  <c r="H81"/>
  <c r="I81" s="1"/>
  <c r="H80"/>
  <c r="I80" s="1"/>
  <c r="H79"/>
  <c r="I79" s="1"/>
  <c r="H78"/>
  <c r="I78" s="1"/>
  <c r="H74"/>
  <c r="I74" s="1"/>
  <c r="H73"/>
  <c r="I73" s="1"/>
  <c r="H72"/>
  <c r="I72" s="1"/>
  <c r="H71"/>
  <c r="I71" s="1"/>
  <c r="H70"/>
  <c r="I70" s="1"/>
  <c r="H69"/>
  <c r="I69" s="1"/>
  <c r="H68"/>
  <c r="I68" s="1"/>
  <c r="H67"/>
  <c r="I67" s="1"/>
  <c r="H66"/>
  <c r="I66" s="1"/>
  <c r="H65"/>
  <c r="I65" s="1"/>
  <c r="H64"/>
  <c r="I64" s="1"/>
  <c r="H63"/>
  <c r="I63" s="1"/>
  <c r="H62"/>
  <c r="I62" s="1"/>
  <c r="H61"/>
  <c r="I61" s="1"/>
  <c r="H60"/>
  <c r="I60" s="1"/>
  <c r="H59"/>
  <c r="I59" s="1"/>
  <c r="H58"/>
  <c r="I58" s="1"/>
  <c r="H57"/>
  <c r="I57" s="1"/>
  <c r="H56"/>
  <c r="I56" s="1"/>
  <c r="H55"/>
  <c r="I55" s="1"/>
  <c r="H54"/>
  <c r="I54" s="1"/>
  <c r="H53"/>
  <c r="I53" s="1"/>
  <c r="H52"/>
  <c r="I52" s="1"/>
  <c r="H51"/>
  <c r="I51" s="1"/>
  <c r="H50"/>
  <c r="I50" s="1"/>
  <c r="H49"/>
  <c r="I49" s="1"/>
  <c r="H48"/>
  <c r="I48" s="1"/>
  <c r="H47"/>
  <c r="I47" s="1"/>
  <c r="H46"/>
  <c r="I46" s="1"/>
  <c r="H43"/>
  <c r="I43" s="1"/>
  <c r="H42"/>
  <c r="I42" s="1"/>
  <c r="H41"/>
  <c r="I41" s="1"/>
  <c r="H40"/>
  <c r="I40" s="1"/>
  <c r="H39"/>
  <c r="I39" s="1"/>
  <c r="H38"/>
  <c r="I38" s="1"/>
  <c r="H35"/>
  <c r="I35" s="1"/>
  <c r="H34"/>
  <c r="I34" s="1"/>
  <c r="H33"/>
  <c r="I33" s="1"/>
  <c r="H32"/>
  <c r="I32" s="1"/>
  <c r="H31"/>
  <c r="I31" s="1"/>
  <c r="H30"/>
  <c r="I30" s="1"/>
  <c r="H29"/>
  <c r="I29" s="1"/>
  <c r="H28"/>
  <c r="I28" s="1"/>
  <c r="H27"/>
  <c r="I27" s="1"/>
  <c r="H26"/>
  <c r="I26" s="1"/>
  <c r="H25"/>
  <c r="I25" s="1"/>
  <c r="H22"/>
  <c r="I22" s="1"/>
  <c r="H21"/>
  <c r="I21" s="1"/>
  <c r="H20"/>
  <c r="I20" s="1"/>
  <c r="H19"/>
  <c r="I19" s="1"/>
  <c r="H18"/>
  <c r="I18" s="1"/>
  <c r="H17"/>
  <c r="I17" s="1"/>
  <c r="H16"/>
  <c r="I16" s="1"/>
  <c r="H15"/>
  <c r="I15" s="1"/>
  <c r="F2079"/>
  <c r="E2079"/>
  <c r="F2078"/>
  <c r="E2078"/>
  <c r="F2077"/>
  <c r="E2077"/>
  <c r="F2073"/>
  <c r="E2073"/>
  <c r="F2072"/>
  <c r="E2072"/>
  <c r="F2066"/>
  <c r="E2066"/>
  <c r="F2065"/>
  <c r="E2065"/>
  <c r="F2064"/>
  <c r="E2064"/>
  <c r="F2060"/>
  <c r="E2060"/>
  <c r="F2059"/>
  <c r="E2059"/>
  <c r="F2058"/>
  <c r="E2058"/>
  <c r="F2055"/>
  <c r="E2055"/>
  <c r="F2054"/>
  <c r="E2054"/>
  <c r="F2053"/>
  <c r="E2053"/>
  <c r="F2049"/>
  <c r="E2049"/>
  <c r="F2048"/>
  <c r="E2048"/>
  <c r="F2045"/>
  <c r="E2045"/>
  <c r="F2044"/>
  <c r="E2044"/>
  <c r="F2043"/>
  <c r="E2043"/>
  <c r="F2040"/>
  <c r="E2040"/>
  <c r="F2039"/>
  <c r="E2039"/>
  <c r="F2038"/>
  <c r="E2038"/>
  <c r="F2034"/>
  <c r="E2034"/>
  <c r="F2033"/>
  <c r="E2033"/>
  <c r="F2029"/>
  <c r="E2029"/>
  <c r="F2028"/>
  <c r="E2028"/>
  <c r="F2024"/>
  <c r="E2024"/>
  <c r="F2023"/>
  <c r="E2023"/>
  <c r="F2019"/>
  <c r="E2019"/>
  <c r="F2018"/>
  <c r="E2018"/>
  <c r="F2012"/>
  <c r="E2012"/>
  <c r="F2011"/>
  <c r="E2011"/>
  <c r="F2010"/>
  <c r="E2010"/>
  <c r="F2006"/>
  <c r="E2006"/>
  <c r="F2005"/>
  <c r="E2005"/>
  <c r="F2001"/>
  <c r="E2001"/>
  <c r="F2000"/>
  <c r="E2000"/>
  <c r="F1997"/>
  <c r="E1997"/>
  <c r="F1992"/>
  <c r="E1992"/>
  <c r="F1991"/>
  <c r="E1991"/>
  <c r="F1990"/>
  <c r="E1990"/>
  <c r="F1989"/>
  <c r="E1989"/>
  <c r="F1988"/>
  <c r="E1988"/>
  <c r="F1985"/>
  <c r="E1985"/>
  <c r="F1984"/>
  <c r="E1984"/>
  <c r="F1981"/>
  <c r="E1981"/>
  <c r="F1978"/>
  <c r="E1978"/>
  <c r="F1977"/>
  <c r="E1977"/>
  <c r="F1974"/>
  <c r="E1974"/>
  <c r="F1971"/>
  <c r="E1971"/>
  <c r="F1968"/>
  <c r="E1968"/>
  <c r="F1965"/>
  <c r="E1965"/>
  <c r="F1961"/>
  <c r="E1961"/>
  <c r="F1960"/>
  <c r="E1960"/>
  <c r="F1956"/>
  <c r="E1956"/>
  <c r="F1955"/>
  <c r="E1955"/>
  <c r="F1951"/>
  <c r="E1951"/>
  <c r="F1950"/>
  <c r="E1950"/>
  <c r="F1947"/>
  <c r="E1947"/>
  <c r="F1944"/>
  <c r="E1944"/>
  <c r="F1943"/>
  <c r="E1943"/>
  <c r="F1939"/>
  <c r="E1939"/>
  <c r="F1938"/>
  <c r="E1938"/>
  <c r="F1934"/>
  <c r="E1934"/>
  <c r="F1933"/>
  <c r="E1933"/>
  <c r="F1929"/>
  <c r="E1929"/>
  <c r="F1928"/>
  <c r="E1928"/>
  <c r="F1924"/>
  <c r="E1924"/>
  <c r="F1923"/>
  <c r="E1923"/>
  <c r="F1922"/>
  <c r="E1922"/>
  <c r="F1918"/>
  <c r="E1918"/>
  <c r="F1917"/>
  <c r="E1917"/>
  <c r="F1914"/>
  <c r="E1914"/>
  <c r="F1913"/>
  <c r="E1913"/>
  <c r="F1912"/>
  <c r="E1912"/>
  <c r="F1911"/>
  <c r="E1911"/>
  <c r="F1910"/>
  <c r="E1910"/>
  <c r="F1909"/>
  <c r="E1909"/>
  <c r="F1908"/>
  <c r="E1908"/>
  <c r="F1907"/>
  <c r="E1907"/>
  <c r="F1904"/>
  <c r="E1904"/>
  <c r="F1903"/>
  <c r="E1903"/>
  <c r="F1902"/>
  <c r="E1902"/>
  <c r="F1901"/>
  <c r="E1901"/>
  <c r="F1900"/>
  <c r="E1900"/>
  <c r="F1896"/>
  <c r="E1896"/>
  <c r="F1895"/>
  <c r="E1895"/>
  <c r="F1891"/>
  <c r="E1891"/>
  <c r="F1890"/>
  <c r="E1890"/>
  <c r="F1886"/>
  <c r="E1886"/>
  <c r="F1885"/>
  <c r="E1885"/>
  <c r="F1880"/>
  <c r="E1880"/>
  <c r="F1879"/>
  <c r="E1879"/>
  <c r="F1878"/>
  <c r="E1878"/>
  <c r="F1875"/>
  <c r="E1875"/>
  <c r="F1872"/>
  <c r="E1872"/>
  <c r="F1869"/>
  <c r="E1869"/>
  <c r="F1866"/>
  <c r="E1866"/>
  <c r="F1863"/>
  <c r="E1863"/>
  <c r="F1860"/>
  <c r="E1860"/>
  <c r="F1857"/>
  <c r="E1857"/>
  <c r="F1855"/>
  <c r="E1855"/>
  <c r="F1854"/>
  <c r="E1854"/>
  <c r="F1851"/>
  <c r="E1851"/>
  <c r="F1850"/>
  <c r="E1850"/>
  <c r="F1847"/>
  <c r="E1847"/>
  <c r="F1846"/>
  <c r="E1846"/>
  <c r="F1843"/>
  <c r="E1843"/>
  <c r="F1842"/>
  <c r="E1842"/>
  <c r="F1841"/>
  <c r="E1841"/>
  <c r="F1838"/>
  <c r="E1838"/>
  <c r="F1837"/>
  <c r="E1837"/>
  <c r="F1836"/>
  <c r="E1836"/>
  <c r="F1830"/>
  <c r="E1830"/>
  <c r="F1829"/>
  <c r="E1829"/>
  <c r="F1825"/>
  <c r="E1825"/>
  <c r="F1824"/>
  <c r="E1824"/>
  <c r="F1820"/>
  <c r="E1820"/>
  <c r="F1819"/>
  <c r="E1819"/>
  <c r="F1815"/>
  <c r="E1815"/>
  <c r="F1814"/>
  <c r="E1814"/>
  <c r="F1808"/>
  <c r="E1808"/>
  <c r="F1807"/>
  <c r="E1807"/>
  <c r="F1803"/>
  <c r="E1803"/>
  <c r="F1802"/>
  <c r="E1802"/>
  <c r="F1798"/>
  <c r="E1798"/>
  <c r="F1797"/>
  <c r="E1797"/>
  <c r="F1796"/>
  <c r="E1796"/>
  <c r="F1792"/>
  <c r="E1792"/>
  <c r="F1791"/>
  <c r="E1791"/>
  <c r="F1788"/>
  <c r="E1788"/>
  <c r="F1787"/>
  <c r="E1787"/>
  <c r="F1786"/>
  <c r="E1786"/>
  <c r="F1783"/>
  <c r="E1783"/>
  <c r="F1782"/>
  <c r="E1782"/>
  <c r="F1781"/>
  <c r="E1781"/>
  <c r="F1778"/>
  <c r="E1778"/>
  <c r="F1777"/>
  <c r="E1777"/>
  <c r="F1776"/>
  <c r="E1776"/>
  <c r="F1773"/>
  <c r="E1773"/>
  <c r="F1770"/>
  <c r="E1770"/>
  <c r="F1767"/>
  <c r="E1767"/>
  <c r="F1766"/>
  <c r="E1766"/>
  <c r="F1765"/>
  <c r="E1765"/>
  <c r="F1761"/>
  <c r="E1761"/>
  <c r="F1760"/>
  <c r="E1760"/>
  <c r="F1757"/>
  <c r="E1757"/>
  <c r="F1756"/>
  <c r="E1756"/>
  <c r="F1755"/>
  <c r="E1755"/>
  <c r="F1752"/>
  <c r="E1752"/>
  <c r="F1749"/>
  <c r="E1749"/>
  <c r="F1748"/>
  <c r="E1748"/>
  <c r="F1747"/>
  <c r="E1747"/>
  <c r="F1743"/>
  <c r="E1743"/>
  <c r="F1742"/>
  <c r="E1742"/>
  <c r="F1739"/>
  <c r="E1739"/>
  <c r="F1735"/>
  <c r="E1735"/>
  <c r="F1734"/>
  <c r="E1734"/>
  <c r="F1730"/>
  <c r="E1730"/>
  <c r="F1729"/>
  <c r="E1729"/>
  <c r="F1725"/>
  <c r="E1725"/>
  <c r="F1724"/>
  <c r="E1724"/>
  <c r="F1720"/>
  <c r="E1720"/>
  <c r="F1719"/>
  <c r="E1719"/>
  <c r="F1715"/>
  <c r="E1715"/>
  <c r="F1714"/>
  <c r="E1714"/>
  <c r="F1710"/>
  <c r="E1710"/>
  <c r="F1709"/>
  <c r="E1709"/>
  <c r="F1705"/>
  <c r="E1705"/>
  <c r="F1704"/>
  <c r="E1704"/>
  <c r="F1700"/>
  <c r="E1700"/>
  <c r="F1699"/>
  <c r="E1699"/>
  <c r="F1695"/>
  <c r="E1695"/>
  <c r="F1694"/>
  <c r="E1694"/>
  <c r="F1690"/>
  <c r="E1690"/>
  <c r="F1689"/>
  <c r="E1689"/>
  <c r="F1686"/>
  <c r="E1686"/>
  <c r="F1681"/>
  <c r="E1681"/>
  <c r="F1680"/>
  <c r="E1680"/>
  <c r="F1674"/>
  <c r="E1674"/>
  <c r="F1673"/>
  <c r="E1673"/>
  <c r="F1669"/>
  <c r="E1669"/>
  <c r="F1668"/>
  <c r="E1668"/>
  <c r="F1664"/>
  <c r="E1664"/>
  <c r="F1663"/>
  <c r="E1663"/>
  <c r="F1660"/>
  <c r="E1660"/>
  <c r="F1658"/>
  <c r="E1658"/>
  <c r="F1657"/>
  <c r="E1657"/>
  <c r="F1654"/>
  <c r="E1654"/>
  <c r="F1653"/>
  <c r="E1653"/>
  <c r="F1652"/>
  <c r="E1652"/>
  <c r="F1651"/>
  <c r="E1651"/>
  <c r="F1648"/>
  <c r="E1648"/>
  <c r="F1647"/>
  <c r="E1647"/>
  <c r="F1646"/>
  <c r="E1646"/>
  <c r="F1645"/>
  <c r="E1645"/>
  <c r="F1644"/>
  <c r="E1644"/>
  <c r="F1643"/>
  <c r="E1643"/>
  <c r="F1640"/>
  <c r="E1640"/>
  <c r="F1639"/>
  <c r="E1639"/>
  <c r="F1638"/>
  <c r="E1638"/>
  <c r="F1637"/>
  <c r="E1637"/>
  <c r="F1636"/>
  <c r="E1636"/>
  <c r="F1635"/>
  <c r="E1635"/>
  <c r="F1632"/>
  <c r="E1632"/>
  <c r="F1631"/>
  <c r="E1631"/>
  <c r="F1630"/>
  <c r="E1630"/>
  <c r="F1627"/>
  <c r="E1627"/>
  <c r="F1623"/>
  <c r="E1623"/>
  <c r="F1619"/>
  <c r="E1619"/>
  <c r="F1615"/>
  <c r="E1615"/>
  <c r="F1612"/>
  <c r="E1612"/>
  <c r="F1609"/>
  <c r="E1609"/>
  <c r="F1606"/>
  <c r="E1606"/>
  <c r="F1603"/>
  <c r="E1603"/>
  <c r="F1600"/>
  <c r="E1600"/>
  <c r="F1597"/>
  <c r="E1597"/>
  <c r="F1593"/>
  <c r="E1593"/>
  <c r="F1592"/>
  <c r="E1592"/>
  <c r="F1588"/>
  <c r="E1588"/>
  <c r="F1587"/>
  <c r="E1587"/>
  <c r="F1583"/>
  <c r="E1583"/>
  <c r="F1582"/>
  <c r="E1582"/>
  <c r="F1578"/>
  <c r="E1578"/>
  <c r="F1577"/>
  <c r="E1577"/>
  <c r="F1573"/>
  <c r="E1573"/>
  <c r="F1572"/>
  <c r="E1572"/>
  <c r="F1568"/>
  <c r="E1568"/>
  <c r="F1567"/>
  <c r="E1567"/>
  <c r="F1563"/>
  <c r="E1563"/>
  <c r="F1562"/>
  <c r="E1562"/>
  <c r="F1558"/>
  <c r="E1558"/>
  <c r="F1557"/>
  <c r="E1557"/>
  <c r="F1553"/>
  <c r="E1553"/>
  <c r="F1552"/>
  <c r="E1552"/>
  <c r="F1548"/>
  <c r="E1548"/>
  <c r="F1547"/>
  <c r="E1547"/>
  <c r="F1543"/>
  <c r="E1543"/>
  <c r="F1542"/>
  <c r="E1542"/>
  <c r="F1538"/>
  <c r="E1538"/>
  <c r="F1537"/>
  <c r="E1537"/>
  <c r="F1533"/>
  <c r="E1533"/>
  <c r="F1532"/>
  <c r="E1532"/>
  <c r="F1528"/>
  <c r="E1528"/>
  <c r="F1527"/>
  <c r="E1527"/>
  <c r="F1523"/>
  <c r="E1523"/>
  <c r="F1522"/>
  <c r="E1522"/>
  <c r="F1518"/>
  <c r="E1518"/>
  <c r="F1517"/>
  <c r="E1517"/>
  <c r="F1514"/>
  <c r="E1514"/>
  <c r="F1511"/>
  <c r="E1511"/>
  <c r="F1508"/>
  <c r="E1508"/>
  <c r="F1505"/>
  <c r="E1505"/>
  <c r="F1502"/>
  <c r="E1502"/>
  <c r="F1499"/>
  <c r="E1499"/>
  <c r="F1496"/>
  <c r="E1496"/>
  <c r="F1493"/>
  <c r="E1493"/>
  <c r="F1490"/>
  <c r="E1490"/>
  <c r="F1487"/>
  <c r="E1487"/>
  <c r="F1484"/>
  <c r="E1484"/>
  <c r="F1481"/>
  <c r="E1481"/>
  <c r="F1478"/>
  <c r="E1478"/>
  <c r="F1475"/>
  <c r="E1475"/>
  <c r="F1472"/>
  <c r="E1472"/>
  <c r="F1469"/>
  <c r="E1469"/>
  <c r="F1466"/>
  <c r="E1466"/>
  <c r="F1465"/>
  <c r="E1465"/>
  <c r="F1464"/>
  <c r="E1464"/>
  <c r="F1461"/>
  <c r="E1461"/>
  <c r="F1460"/>
  <c r="E1460"/>
  <c r="F1459"/>
  <c r="E1459"/>
  <c r="F1456"/>
  <c r="E1456"/>
  <c r="F1455"/>
  <c r="E1455"/>
  <c r="F1454"/>
  <c r="E1454"/>
  <c r="F1451"/>
  <c r="E1451"/>
  <c r="F1450"/>
  <c r="E1450"/>
  <c r="F1449"/>
  <c r="E1449"/>
  <c r="F1446"/>
  <c r="E1446"/>
  <c r="F1445"/>
  <c r="E1445"/>
  <c r="F1444"/>
  <c r="E1444"/>
  <c r="F1441"/>
  <c r="E1441"/>
  <c r="F1440"/>
  <c r="E1440"/>
  <c r="F1439"/>
  <c r="E1439"/>
  <c r="F1436"/>
  <c r="E1436"/>
  <c r="F1435"/>
  <c r="E1435"/>
  <c r="F1434"/>
  <c r="E1434"/>
  <c r="F1431"/>
  <c r="E1431"/>
  <c r="F1430"/>
  <c r="E1430"/>
  <c r="F1429"/>
  <c r="E1429"/>
  <c r="F1426"/>
  <c r="E1426"/>
  <c r="F1423"/>
  <c r="E1423"/>
  <c r="F1420"/>
  <c r="E1420"/>
  <c r="F1417"/>
  <c r="E1417"/>
  <c r="F1414"/>
  <c r="E1414"/>
  <c r="F1411"/>
  <c r="E1411"/>
  <c r="F1408"/>
  <c r="E1408"/>
  <c r="F1407"/>
  <c r="E1407"/>
  <c r="F1406"/>
  <c r="E1406"/>
  <c r="F1403"/>
  <c r="E1403"/>
  <c r="F1402"/>
  <c r="E1402"/>
  <c r="F1401"/>
  <c r="E1401"/>
  <c r="F1398"/>
  <c r="E1398"/>
  <c r="F1397"/>
  <c r="E1397"/>
  <c r="F1396"/>
  <c r="E1396"/>
  <c r="F1395"/>
  <c r="E1395"/>
  <c r="F1392"/>
  <c r="E1392"/>
  <c r="F1391"/>
  <c r="E1391"/>
  <c r="F1390"/>
  <c r="E1390"/>
  <c r="F1389"/>
  <c r="E1389"/>
  <c r="F1386"/>
  <c r="E1386"/>
  <c r="F1385"/>
  <c r="E1385"/>
  <c r="F1384"/>
  <c r="E1384"/>
  <c r="F1383"/>
  <c r="E1383"/>
  <c r="F1380"/>
  <c r="E1380"/>
  <c r="F1379"/>
  <c r="E1379"/>
  <c r="F1378"/>
  <c r="E1378"/>
  <c r="F1377"/>
  <c r="E1377"/>
  <c r="F1374"/>
  <c r="E1374"/>
  <c r="F1373"/>
  <c r="E1373"/>
  <c r="F1372"/>
  <c r="E1372"/>
  <c r="F1371"/>
  <c r="E1371"/>
  <c r="F1368"/>
  <c r="E1368"/>
  <c r="F1367"/>
  <c r="E1367"/>
  <c r="F1366"/>
  <c r="E1366"/>
  <c r="F1365"/>
  <c r="E1365"/>
  <c r="F1362"/>
  <c r="E1362"/>
  <c r="F1361"/>
  <c r="E1361"/>
  <c r="F1360"/>
  <c r="E1360"/>
  <c r="F1359"/>
  <c r="E1359"/>
  <c r="F1356"/>
  <c r="E1356"/>
  <c r="F1353"/>
  <c r="E1353"/>
  <c r="F1352"/>
  <c r="E1352"/>
  <c r="F1351"/>
  <c r="E1351"/>
  <c r="F1350"/>
  <c r="E1350"/>
  <c r="F1347"/>
  <c r="E1347"/>
  <c r="F1344"/>
  <c r="E1344"/>
  <c r="F1341"/>
  <c r="E1341"/>
  <c r="F1338"/>
  <c r="E1338"/>
  <c r="F1334"/>
  <c r="E1334"/>
  <c r="F1333"/>
  <c r="E1333"/>
  <c r="F1332"/>
  <c r="E1332"/>
  <c r="F1329"/>
  <c r="E1329"/>
  <c r="F1328"/>
  <c r="E1328"/>
  <c r="F1327"/>
  <c r="E1327"/>
  <c r="F1326"/>
  <c r="E1326"/>
  <c r="F1323"/>
  <c r="E1323"/>
  <c r="F1320"/>
  <c r="E1320"/>
  <c r="F1317"/>
  <c r="E1317"/>
  <c r="F1314"/>
  <c r="E1314"/>
  <c r="F1311"/>
  <c r="E1311"/>
  <c r="F1308"/>
  <c r="E1308"/>
  <c r="F1307"/>
  <c r="E1307"/>
  <c r="F1306"/>
  <c r="E1306"/>
  <c r="F1305"/>
  <c r="E1305"/>
  <c r="F1302"/>
  <c r="E1302"/>
  <c r="F1299"/>
  <c r="E1299"/>
  <c r="F1296"/>
  <c r="E1296"/>
  <c r="F1293"/>
  <c r="E1293"/>
  <c r="F1290"/>
  <c r="E1290"/>
  <c r="F1287"/>
  <c r="E1287"/>
  <c r="F1284"/>
  <c r="E1284"/>
  <c r="F1280"/>
  <c r="E1280"/>
  <c r="F1277"/>
  <c r="E1277"/>
  <c r="F1276"/>
  <c r="E1276"/>
  <c r="F1275"/>
  <c r="E1275"/>
  <c r="F1272"/>
  <c r="E1272"/>
  <c r="F1271"/>
  <c r="E1271"/>
  <c r="F1270"/>
  <c r="E1270"/>
  <c r="F1267"/>
  <c r="E1267"/>
  <c r="F1266"/>
  <c r="E1266"/>
  <c r="F1265"/>
  <c r="E1265"/>
  <c r="F1262"/>
  <c r="E1262"/>
  <c r="F1261"/>
  <c r="E1261"/>
  <c r="F1260"/>
  <c r="E1260"/>
  <c r="F1255"/>
  <c r="E1255"/>
  <c r="F1254"/>
  <c r="E1254"/>
  <c r="F1251"/>
  <c r="E1251"/>
  <c r="F1250"/>
  <c r="E1250"/>
  <c r="F1247"/>
  <c r="E1247"/>
  <c r="F1246"/>
  <c r="E1246"/>
  <c r="F1243"/>
  <c r="E1243"/>
  <c r="F1242"/>
  <c r="E1242"/>
  <c r="F1238"/>
  <c r="E1238"/>
  <c r="F1235"/>
  <c r="E1235"/>
  <c r="F1232"/>
  <c r="E1232"/>
  <c r="F1229"/>
  <c r="E1229"/>
  <c r="F1226"/>
  <c r="E1226"/>
  <c r="F1225"/>
  <c r="E1225"/>
  <c r="F1224"/>
  <c r="E1224"/>
  <c r="F1221"/>
  <c r="E1221"/>
  <c r="F1220"/>
  <c r="E1220"/>
  <c r="F1219"/>
  <c r="E1219"/>
  <c r="F1216"/>
  <c r="E1216"/>
  <c r="F1215"/>
  <c r="E1215"/>
  <c r="F1214"/>
  <c r="E1214"/>
  <c r="F1211"/>
  <c r="E1211"/>
  <c r="F1208"/>
  <c r="E1208"/>
  <c r="F1207"/>
  <c r="E1207"/>
  <c r="F1206"/>
  <c r="E1206"/>
  <c r="F1203"/>
  <c r="E1203"/>
  <c r="F1202"/>
  <c r="E1202"/>
  <c r="F1201"/>
  <c r="E1201"/>
  <c r="F1198"/>
  <c r="E1198"/>
  <c r="F1197"/>
  <c r="E1197"/>
  <c r="F1196"/>
  <c r="E1196"/>
  <c r="F1193"/>
  <c r="E1193"/>
  <c r="F1192"/>
  <c r="E1192"/>
  <c r="F1191"/>
  <c r="E1191"/>
  <c r="F1188"/>
  <c r="E1188"/>
  <c r="F1187"/>
  <c r="E1187"/>
  <c r="F1186"/>
  <c r="E1186"/>
  <c r="F1183"/>
  <c r="E1183"/>
  <c r="F1182"/>
  <c r="E1182"/>
  <c r="F1181"/>
  <c r="E1181"/>
  <c r="F1178"/>
  <c r="E1178"/>
  <c r="F1177"/>
  <c r="E1177"/>
  <c r="F1176"/>
  <c r="E1176"/>
  <c r="F1173"/>
  <c r="E1173"/>
  <c r="F1172"/>
  <c r="E1172"/>
  <c r="F1169"/>
  <c r="E1169"/>
  <c r="F1168"/>
  <c r="E1168"/>
  <c r="F1167"/>
  <c r="E1167"/>
  <c r="F1166"/>
  <c r="E1166"/>
  <c r="F1163"/>
  <c r="E1163"/>
  <c r="F1160"/>
  <c r="E1160"/>
  <c r="F1157"/>
  <c r="E1157"/>
  <c r="F1156"/>
  <c r="E1156"/>
  <c r="F1155"/>
  <c r="E1155"/>
  <c r="F1152"/>
  <c r="E1152"/>
  <c r="F1149"/>
  <c r="E1149"/>
  <c r="F1146"/>
  <c r="E1146"/>
  <c r="F1143"/>
  <c r="E1143"/>
  <c r="F1140"/>
  <c r="E1140"/>
  <c r="F1135"/>
  <c r="E1135"/>
  <c r="F1133"/>
  <c r="E1133"/>
  <c r="F1130"/>
  <c r="E1130"/>
  <c r="F1128"/>
  <c r="E1128"/>
  <c r="F1125"/>
  <c r="E1125"/>
  <c r="F1124"/>
  <c r="E1124"/>
  <c r="F1120"/>
  <c r="E1120"/>
  <c r="F1119"/>
  <c r="E1119"/>
  <c r="F1118"/>
  <c r="E1118"/>
  <c r="F1115"/>
  <c r="E1115"/>
  <c r="F1114"/>
  <c r="E1114"/>
  <c r="F1113"/>
  <c r="E1113"/>
  <c r="F1112"/>
  <c r="E1112"/>
  <c r="F1109"/>
  <c r="E1109"/>
  <c r="F1108"/>
  <c r="E1108"/>
  <c r="F1104"/>
  <c r="E1104"/>
  <c r="F1103"/>
  <c r="E1103"/>
  <c r="F1102"/>
  <c r="E1102"/>
  <c r="F1101"/>
  <c r="E1101"/>
  <c r="F1100"/>
  <c r="E1100"/>
  <c r="F1097"/>
  <c r="E1097"/>
  <c r="F1096"/>
  <c r="E1096"/>
  <c r="F1095"/>
  <c r="E1095"/>
  <c r="F1093"/>
  <c r="E1093"/>
  <c r="F1090"/>
  <c r="E1090"/>
  <c r="F1089"/>
  <c r="E1089"/>
  <c r="F1088"/>
  <c r="E1088"/>
  <c r="F1087"/>
  <c r="E1087"/>
  <c r="F1086"/>
  <c r="E1086"/>
  <c r="F1083"/>
  <c r="E1083"/>
  <c r="F1082"/>
  <c r="E1082"/>
  <c r="F1081"/>
  <c r="E1081"/>
  <c r="F1079"/>
  <c r="E1079"/>
  <c r="F1078"/>
  <c r="E1078"/>
  <c r="F1075"/>
  <c r="E1075"/>
  <c r="F1074"/>
  <c r="E1074"/>
  <c r="F1073"/>
  <c r="E1073"/>
  <c r="F1070"/>
  <c r="E1070"/>
  <c r="F1069"/>
  <c r="E1069"/>
  <c r="F1068"/>
  <c r="E1068"/>
  <c r="F1065"/>
  <c r="E1065"/>
  <c r="F1064"/>
  <c r="E1064"/>
  <c r="F1063"/>
  <c r="E1063"/>
  <c r="F1060"/>
  <c r="E1060"/>
  <c r="F1059"/>
  <c r="E1059"/>
  <c r="F1058"/>
  <c r="E1058"/>
  <c r="F1055"/>
  <c r="E1055"/>
  <c r="F1054"/>
  <c r="E1054"/>
  <c r="F1053"/>
  <c r="E1053"/>
  <c r="F1052"/>
  <c r="E1052"/>
  <c r="F1049"/>
  <c r="E1049"/>
  <c r="F1048"/>
  <c r="E1048"/>
  <c r="F1047"/>
  <c r="E1047"/>
  <c r="F1046"/>
  <c r="E1046"/>
  <c r="F1045"/>
  <c r="E1045"/>
  <c r="F1042"/>
  <c r="E1042"/>
  <c r="F1041"/>
  <c r="E1041"/>
  <c r="F1040"/>
  <c r="E1040"/>
  <c r="F1037"/>
  <c r="E1037"/>
  <c r="F1036"/>
  <c r="E1036"/>
  <c r="F1035"/>
  <c r="E1035"/>
  <c r="F1034"/>
  <c r="E1034"/>
  <c r="F1033"/>
  <c r="E1033"/>
  <c r="F1030"/>
  <c r="E1030"/>
  <c r="F1029"/>
  <c r="E1029"/>
  <c r="F1028"/>
  <c r="E1028"/>
  <c r="F1025"/>
  <c r="E1025"/>
  <c r="F1024"/>
  <c r="E1024"/>
  <c r="F1023"/>
  <c r="E1023"/>
  <c r="F1022"/>
  <c r="E1022"/>
  <c r="F1021"/>
  <c r="E1021"/>
  <c r="F1020"/>
  <c r="E1020"/>
  <c r="F1014"/>
  <c r="E1014"/>
  <c r="F1013"/>
  <c r="E1013"/>
  <c r="F1011"/>
  <c r="E1011"/>
  <c r="F1008"/>
  <c r="E1008"/>
  <c r="F1007"/>
  <c r="E1007"/>
  <c r="F1004"/>
  <c r="E1004"/>
  <c r="F1001"/>
  <c r="E1001"/>
  <c r="F997"/>
  <c r="E997"/>
  <c r="F996"/>
  <c r="E996"/>
  <c r="F993"/>
  <c r="E993"/>
  <c r="F990"/>
  <c r="E990"/>
  <c r="F989"/>
  <c r="E989"/>
  <c r="F986"/>
  <c r="E986"/>
  <c r="F985"/>
  <c r="E985"/>
  <c r="F982"/>
  <c r="E982"/>
  <c r="F981"/>
  <c r="E981"/>
  <c r="F978"/>
  <c r="E978"/>
  <c r="F977"/>
  <c r="E977"/>
  <c r="F976"/>
  <c r="E976"/>
  <c r="F975"/>
  <c r="E975"/>
  <c r="F974"/>
  <c r="E974"/>
  <c r="F970"/>
  <c r="E970"/>
  <c r="F969"/>
  <c r="E969"/>
  <c r="F966"/>
  <c r="E966"/>
  <c r="F965"/>
  <c r="E965"/>
  <c r="F964"/>
  <c r="E964"/>
  <c r="F961"/>
  <c r="E961"/>
  <c r="F960"/>
  <c r="E960"/>
  <c r="F959"/>
  <c r="E959"/>
  <c r="F956"/>
  <c r="E956"/>
  <c r="F953"/>
  <c r="E953"/>
  <c r="F949"/>
  <c r="E949"/>
  <c r="F946"/>
  <c r="E946"/>
  <c r="F943"/>
  <c r="E943"/>
  <c r="F942"/>
  <c r="E942"/>
  <c r="F941"/>
  <c r="E941"/>
  <c r="F940"/>
  <c r="E940"/>
  <c r="F939"/>
  <c r="E939"/>
  <c r="F938"/>
  <c r="E938"/>
  <c r="F934"/>
  <c r="E934"/>
  <c r="F933"/>
  <c r="E933"/>
  <c r="F929"/>
  <c r="E929"/>
  <c r="F928"/>
  <c r="E928"/>
  <c r="F927"/>
  <c r="E927"/>
  <c r="F926"/>
  <c r="E926"/>
  <c r="F923"/>
  <c r="E923"/>
  <c r="F920"/>
  <c r="E920"/>
  <c r="F919"/>
  <c r="E919"/>
  <c r="F916"/>
  <c r="E916"/>
  <c r="F913"/>
  <c r="E913"/>
  <c r="F908"/>
  <c r="E908"/>
  <c r="F905"/>
  <c r="E905"/>
  <c r="F902"/>
  <c r="E902"/>
  <c r="F901"/>
  <c r="E901"/>
  <c r="F900"/>
  <c r="E900"/>
  <c r="F899"/>
  <c r="E899"/>
  <c r="F898"/>
  <c r="E898"/>
  <c r="F897"/>
  <c r="E897"/>
  <c r="F894"/>
  <c r="E894"/>
  <c r="F891"/>
  <c r="E891"/>
  <c r="F888"/>
  <c r="E888"/>
  <c r="F885"/>
  <c r="E885"/>
  <c r="F884"/>
  <c r="E884"/>
  <c r="F883"/>
  <c r="E883"/>
  <c r="F882"/>
  <c r="E882"/>
  <c r="F881"/>
  <c r="E881"/>
  <c r="F880"/>
  <c r="E880"/>
  <c r="F879"/>
  <c r="E879"/>
  <c r="F878"/>
  <c r="E878"/>
  <c r="F875"/>
  <c r="E875"/>
  <c r="F872"/>
  <c r="E872"/>
  <c r="F871"/>
  <c r="E871"/>
  <c r="F870"/>
  <c r="E870"/>
  <c r="F869"/>
  <c r="E869"/>
  <c r="F866"/>
  <c r="E866"/>
  <c r="F863"/>
  <c r="E863"/>
  <c r="F862"/>
  <c r="E862"/>
  <c r="F861"/>
  <c r="E861"/>
  <c r="F860"/>
  <c r="E860"/>
  <c r="F855"/>
  <c r="E855"/>
  <c r="F852"/>
  <c r="E852"/>
  <c r="F851"/>
  <c r="E851"/>
  <c r="F850"/>
  <c r="E850"/>
  <c r="F849"/>
  <c r="E849"/>
  <c r="F848"/>
  <c r="E848"/>
  <c r="F847"/>
  <c r="E847"/>
  <c r="F844"/>
  <c r="E844"/>
  <c r="F839"/>
  <c r="E839"/>
  <c r="F836"/>
  <c r="E836"/>
  <c r="F833"/>
  <c r="E833"/>
  <c r="F830"/>
  <c r="E830"/>
  <c r="F827"/>
  <c r="E827"/>
  <c r="F824"/>
  <c r="E824"/>
  <c r="F821"/>
  <c r="E821"/>
  <c r="F818"/>
  <c r="E818"/>
  <c r="F815"/>
  <c r="E815"/>
  <c r="F812"/>
  <c r="E812"/>
  <c r="F811"/>
  <c r="E811"/>
  <c r="F810"/>
  <c r="E810"/>
  <c r="F809"/>
  <c r="E809"/>
  <c r="F808"/>
  <c r="E808"/>
  <c r="F807"/>
  <c r="E807"/>
  <c r="F804"/>
  <c r="E804"/>
  <c r="F801"/>
  <c r="E801"/>
  <c r="F797"/>
  <c r="E797"/>
  <c r="F796"/>
  <c r="E796"/>
  <c r="F795"/>
  <c r="E795"/>
  <c r="F792"/>
  <c r="E792"/>
  <c r="F791"/>
  <c r="E791"/>
  <c r="F790"/>
  <c r="E790"/>
  <c r="F789"/>
  <c r="E789"/>
  <c r="F788"/>
  <c r="E788"/>
  <c r="F785"/>
  <c r="E785"/>
  <c r="F782"/>
  <c r="E782"/>
  <c r="F781"/>
  <c r="E781"/>
  <c r="F779"/>
  <c r="E779"/>
  <c r="F778"/>
  <c r="E778"/>
  <c r="F777"/>
  <c r="E777"/>
  <c r="F774"/>
  <c r="E774"/>
  <c r="F771"/>
  <c r="E771"/>
  <c r="F770"/>
  <c r="E770"/>
  <c r="F768"/>
  <c r="E768"/>
  <c r="F767"/>
  <c r="E767"/>
  <c r="F766"/>
  <c r="E766"/>
  <c r="F763"/>
  <c r="E763"/>
  <c r="F762"/>
  <c r="E762"/>
  <c r="F761"/>
  <c r="E761"/>
  <c r="F760"/>
  <c r="E760"/>
  <c r="F759"/>
  <c r="E759"/>
  <c r="F758"/>
  <c r="E758"/>
  <c r="F754"/>
  <c r="E754"/>
  <c r="F751"/>
  <c r="E751"/>
  <c r="F748"/>
  <c r="E748"/>
  <c r="F745"/>
  <c r="E745"/>
  <c r="F744"/>
  <c r="E744"/>
  <c r="F743"/>
  <c r="E743"/>
  <c r="F742"/>
  <c r="E742"/>
  <c r="F741"/>
  <c r="E741"/>
  <c r="F740"/>
  <c r="E740"/>
  <c r="F737"/>
  <c r="E737"/>
  <c r="F734"/>
  <c r="E734"/>
  <c r="F731"/>
  <c r="E731"/>
  <c r="F728"/>
  <c r="E728"/>
  <c r="F727"/>
  <c r="E727"/>
  <c r="F726"/>
  <c r="E726"/>
  <c r="F725"/>
  <c r="E725"/>
  <c r="F724"/>
  <c r="E724"/>
  <c r="F723"/>
  <c r="E723"/>
  <c r="F720"/>
  <c r="E720"/>
  <c r="F719"/>
  <c r="E719"/>
  <c r="F718"/>
  <c r="E718"/>
  <c r="F717"/>
  <c r="E717"/>
  <c r="F716"/>
  <c r="E716"/>
  <c r="F715"/>
  <c r="E715"/>
  <c r="F712"/>
  <c r="E712"/>
  <c r="F709"/>
  <c r="E709"/>
  <c r="F708"/>
  <c r="E708"/>
  <c r="F707"/>
  <c r="E707"/>
  <c r="F706"/>
  <c r="E706"/>
  <c r="F705"/>
  <c r="E705"/>
  <c r="F704"/>
  <c r="E704"/>
  <c r="F701"/>
  <c r="E701"/>
  <c r="F700"/>
  <c r="E700"/>
  <c r="F699"/>
  <c r="E699"/>
  <c r="F698"/>
  <c r="E698"/>
  <c r="F697"/>
  <c r="E697"/>
  <c r="F696"/>
  <c r="E696"/>
  <c r="F693"/>
  <c r="E693"/>
  <c r="F692"/>
  <c r="E692"/>
  <c r="F691"/>
  <c r="E691"/>
  <c r="F690"/>
  <c r="E690"/>
  <c r="F689"/>
  <c r="E689"/>
  <c r="F688"/>
  <c r="E688"/>
  <c r="F685"/>
  <c r="E685"/>
  <c r="F684"/>
  <c r="E684"/>
  <c r="F683"/>
  <c r="E683"/>
  <c r="F682"/>
  <c r="E682"/>
  <c r="F681"/>
  <c r="E681"/>
  <c r="F680"/>
  <c r="E680"/>
  <c r="F677"/>
  <c r="E677"/>
  <c r="F674"/>
  <c r="E674"/>
  <c r="F673"/>
  <c r="E673"/>
  <c r="F672"/>
  <c r="E672"/>
  <c r="F671"/>
  <c r="E671"/>
  <c r="F670"/>
  <c r="E670"/>
  <c r="F669"/>
  <c r="E669"/>
  <c r="F666"/>
  <c r="E666"/>
  <c r="F665"/>
  <c r="E665"/>
  <c r="F664"/>
  <c r="E664"/>
  <c r="F663"/>
  <c r="E663"/>
  <c r="F662"/>
  <c r="E662"/>
  <c r="F661"/>
  <c r="E661"/>
  <c r="F658"/>
  <c r="E658"/>
  <c r="F657"/>
  <c r="E657"/>
  <c r="F656"/>
  <c r="E656"/>
  <c r="F655"/>
  <c r="E655"/>
  <c r="F654"/>
  <c r="E654"/>
  <c r="F653"/>
  <c r="E653"/>
  <c r="F650"/>
  <c r="E650"/>
  <c r="F647"/>
  <c r="E647"/>
  <c r="F644"/>
  <c r="E644"/>
  <c r="F641"/>
  <c r="E641"/>
  <c r="F638"/>
  <c r="E638"/>
  <c r="F635"/>
  <c r="E635"/>
  <c r="F632"/>
  <c r="E632"/>
  <c r="F626"/>
  <c r="E626"/>
  <c r="F625"/>
  <c r="E625"/>
  <c r="F624"/>
  <c r="E624"/>
  <c r="F623"/>
  <c r="E623"/>
  <c r="F620"/>
  <c r="E620"/>
  <c r="F619"/>
  <c r="E619"/>
  <c r="F616"/>
  <c r="E616"/>
  <c r="F615"/>
  <c r="E615"/>
  <c r="F612"/>
  <c r="E612"/>
  <c r="F609"/>
  <c r="E609"/>
  <c r="F604"/>
  <c r="E604"/>
  <c r="F601"/>
  <c r="E601"/>
  <c r="F600"/>
  <c r="E600"/>
  <c r="F599"/>
  <c r="E599"/>
  <c r="F598"/>
  <c r="E598"/>
  <c r="F597"/>
  <c r="E597"/>
  <c r="F594"/>
  <c r="E594"/>
  <c r="F590"/>
  <c r="E590"/>
  <c r="F589"/>
  <c r="E589"/>
  <c r="F588"/>
  <c r="E588"/>
  <c r="F587"/>
  <c r="E587"/>
  <c r="F586"/>
  <c r="E586"/>
  <c r="F582"/>
  <c r="E582"/>
  <c r="F581"/>
  <c r="E581"/>
  <c r="F580"/>
  <c r="E580"/>
  <c r="F579"/>
  <c r="E579"/>
  <c r="F578"/>
  <c r="E578"/>
  <c r="F575"/>
  <c r="E575"/>
  <c r="F572"/>
  <c r="E572"/>
  <c r="F571"/>
  <c r="E571"/>
  <c r="F570"/>
  <c r="E570"/>
  <c r="F567"/>
  <c r="E567"/>
  <c r="F566"/>
  <c r="E566"/>
  <c r="F565"/>
  <c r="E565"/>
  <c r="F564"/>
  <c r="E564"/>
  <c r="F563"/>
  <c r="E563"/>
  <c r="F562"/>
  <c r="E562"/>
  <c r="F561"/>
  <c r="E561"/>
  <c r="F560"/>
  <c r="E560"/>
  <c r="F559"/>
  <c r="E559"/>
  <c r="F558"/>
  <c r="E558"/>
  <c r="F554"/>
  <c r="E554"/>
  <c r="F553"/>
  <c r="E553"/>
  <c r="F552"/>
  <c r="E552"/>
  <c r="F549"/>
  <c r="E549"/>
  <c r="F546"/>
  <c r="E546"/>
  <c r="F545"/>
  <c r="E545"/>
  <c r="F544"/>
  <c r="E544"/>
  <c r="F543"/>
  <c r="E543"/>
  <c r="F540"/>
  <c r="E540"/>
  <c r="F537"/>
  <c r="E537"/>
  <c r="F534"/>
  <c r="E534"/>
  <c r="F533"/>
  <c r="E533"/>
  <c r="F532"/>
  <c r="E532"/>
  <c r="F531"/>
  <c r="E531"/>
  <c r="F528"/>
  <c r="E528"/>
  <c r="F527"/>
  <c r="E527"/>
  <c r="F526"/>
  <c r="E526"/>
  <c r="F525"/>
  <c r="E525"/>
  <c r="F524"/>
  <c r="E524"/>
  <c r="F521"/>
  <c r="E521"/>
  <c r="F520"/>
  <c r="E520"/>
  <c r="F519"/>
  <c r="E519"/>
  <c r="F518"/>
  <c r="E518"/>
  <c r="F517"/>
  <c r="E517"/>
  <c r="F514"/>
  <c r="E514"/>
  <c r="F513"/>
  <c r="E513"/>
  <c r="F512"/>
  <c r="E512"/>
  <c r="F509"/>
  <c r="E509"/>
  <c r="F506"/>
  <c r="E506"/>
  <c r="F501"/>
  <c r="E501"/>
  <c r="F500"/>
  <c r="E500"/>
  <c r="F499"/>
  <c r="E499"/>
  <c r="F496"/>
  <c r="E496"/>
  <c r="F493"/>
  <c r="E493"/>
  <c r="F492"/>
  <c r="E492"/>
  <c r="F490"/>
  <c r="E490"/>
  <c r="F489"/>
  <c r="E489"/>
  <c r="F486"/>
  <c r="E486"/>
  <c r="F485"/>
  <c r="E485"/>
  <c r="F483"/>
  <c r="E483"/>
  <c r="F482"/>
  <c r="E482"/>
  <c r="F479"/>
  <c r="E479"/>
  <c r="F478"/>
  <c r="E478"/>
  <c r="F476"/>
  <c r="E476"/>
  <c r="F475"/>
  <c r="E475"/>
  <c r="F472"/>
  <c r="E472"/>
  <c r="F471"/>
  <c r="E471"/>
  <c r="F469"/>
  <c r="E469"/>
  <c r="F468"/>
  <c r="E468"/>
  <c r="F465"/>
  <c r="E465"/>
  <c r="F464"/>
  <c r="E464"/>
  <c r="F462"/>
  <c r="E462"/>
  <c r="F461"/>
  <c r="E461"/>
  <c r="F458"/>
  <c r="E458"/>
  <c r="F457"/>
  <c r="E457"/>
  <c r="F456"/>
  <c r="E456"/>
  <c r="F455"/>
  <c r="E455"/>
  <c r="F454"/>
  <c r="E454"/>
  <c r="F451"/>
  <c r="E451"/>
  <c r="F450"/>
  <c r="E450"/>
  <c r="F449"/>
  <c r="E449"/>
  <c r="F446"/>
  <c r="E446"/>
  <c r="F445"/>
  <c r="E445"/>
  <c r="F444"/>
  <c r="E444"/>
  <c r="F443"/>
  <c r="E443"/>
  <c r="F438"/>
  <c r="E438"/>
  <c r="F437"/>
  <c r="E437"/>
  <c r="F436"/>
  <c r="E436"/>
  <c r="F435"/>
  <c r="E435"/>
  <c r="F434"/>
  <c r="E434"/>
  <c r="F433"/>
  <c r="E433"/>
  <c r="F432"/>
  <c r="E432"/>
  <c r="F431"/>
  <c r="E431"/>
  <c r="F430"/>
  <c r="E430"/>
  <c r="F428"/>
  <c r="E428"/>
  <c r="F427"/>
  <c r="E427"/>
  <c r="F426"/>
  <c r="E426"/>
  <c r="F425"/>
  <c r="E425"/>
  <c r="F424"/>
  <c r="E424"/>
  <c r="F423"/>
  <c r="E423"/>
  <c r="F422"/>
  <c r="E422"/>
  <c r="F421"/>
  <c r="E421"/>
  <c r="F420"/>
  <c r="E420"/>
  <c r="F415"/>
  <c r="E415"/>
  <c r="F414"/>
  <c r="E414"/>
  <c r="F413"/>
  <c r="E413"/>
  <c r="F412"/>
  <c r="E412"/>
  <c r="F411"/>
  <c r="E411"/>
  <c r="F410"/>
  <c r="E410"/>
  <c r="F409"/>
  <c r="E409"/>
  <c r="F408"/>
  <c r="E408"/>
  <c r="F405"/>
  <c r="E405"/>
  <c r="F403"/>
  <c r="E403"/>
  <c r="F402"/>
  <c r="E402"/>
  <c r="F401"/>
  <c r="E401"/>
  <c r="F398"/>
  <c r="E398"/>
  <c r="F397"/>
  <c r="E397"/>
  <c r="F396"/>
  <c r="E396"/>
  <c r="F395"/>
  <c r="E395"/>
  <c r="F394"/>
  <c r="E394"/>
  <c r="F393"/>
  <c r="E393"/>
  <c r="F390"/>
  <c r="E390"/>
  <c r="F389"/>
  <c r="E389"/>
  <c r="F388"/>
  <c r="E388"/>
  <c r="F387"/>
  <c r="E387"/>
  <c r="F386"/>
  <c r="E386"/>
  <c r="F385"/>
  <c r="E385"/>
  <c r="F384"/>
  <c r="E384"/>
  <c r="F383"/>
  <c r="E383"/>
  <c r="F380"/>
  <c r="E380"/>
  <c r="F379"/>
  <c r="E379"/>
  <c r="F378"/>
  <c r="E378"/>
  <c r="F377"/>
  <c r="E377"/>
  <c r="F375"/>
  <c r="E375"/>
  <c r="F373"/>
  <c r="E373"/>
  <c r="F370"/>
  <c r="E370"/>
  <c r="F369"/>
  <c r="E369"/>
  <c r="F366"/>
  <c r="E366"/>
  <c r="F365"/>
  <c r="E365"/>
  <c r="F364"/>
  <c r="E364"/>
  <c r="F363"/>
  <c r="E363"/>
  <c r="F360"/>
  <c r="E360"/>
  <c r="F359"/>
  <c r="E359"/>
  <c r="F358"/>
  <c r="E358"/>
  <c r="F357"/>
  <c r="E357"/>
  <c r="F354"/>
  <c r="E354"/>
  <c r="F353"/>
  <c r="E353"/>
  <c r="F352"/>
  <c r="E352"/>
  <c r="F351"/>
  <c r="E351"/>
  <c r="F348"/>
  <c r="E348"/>
  <c r="F347"/>
  <c r="E347"/>
  <c r="F346"/>
  <c r="E346"/>
  <c r="F345"/>
  <c r="E345"/>
  <c r="F342"/>
  <c r="E342"/>
  <c r="F341"/>
  <c r="E341"/>
  <c r="F340"/>
  <c r="E340"/>
  <c r="F339"/>
  <c r="E339"/>
  <c r="F338"/>
  <c r="E338"/>
  <c r="F335"/>
  <c r="E335"/>
  <c r="F334"/>
  <c r="E334"/>
  <c r="F333"/>
  <c r="E333"/>
  <c r="F332"/>
  <c r="E332"/>
  <c r="F329"/>
  <c r="E329"/>
  <c r="F328"/>
  <c r="E328"/>
  <c r="F327"/>
  <c r="E327"/>
  <c r="F326"/>
  <c r="E326"/>
  <c r="F323"/>
  <c r="E323"/>
  <c r="F322"/>
  <c r="E322"/>
  <c r="F321"/>
  <c r="E321"/>
  <c r="F320"/>
  <c r="E320"/>
  <c r="F317"/>
  <c r="E317"/>
  <c r="F316"/>
  <c r="E316"/>
  <c r="F315"/>
  <c r="E315"/>
  <c r="F314"/>
  <c r="E314"/>
  <c r="F313"/>
  <c r="E313"/>
  <c r="F310"/>
  <c r="E310"/>
  <c r="F309"/>
  <c r="E309"/>
  <c r="F308"/>
  <c r="E308"/>
  <c r="F307"/>
  <c r="E307"/>
  <c r="F304"/>
  <c r="E304"/>
  <c r="F303"/>
  <c r="E303"/>
  <c r="F302"/>
  <c r="E302"/>
  <c r="F301"/>
  <c r="E301"/>
  <c r="F298"/>
  <c r="E298"/>
  <c r="F297"/>
  <c r="E297"/>
  <c r="F296"/>
  <c r="E296"/>
  <c r="F295"/>
  <c r="E295"/>
  <c r="F294"/>
  <c r="E294"/>
  <c r="F293"/>
  <c r="E293"/>
  <c r="F292"/>
  <c r="E292"/>
  <c r="F291"/>
  <c r="E291"/>
  <c r="F288"/>
  <c r="E288"/>
  <c r="F287"/>
  <c r="E287"/>
  <c r="F286"/>
  <c r="E286"/>
  <c r="F285"/>
  <c r="E285"/>
  <c r="F284"/>
  <c r="E284"/>
  <c r="F283"/>
  <c r="E283"/>
  <c r="F280"/>
  <c r="E280"/>
  <c r="F279"/>
  <c r="E279"/>
  <c r="F278"/>
  <c r="E278"/>
  <c r="F277"/>
  <c r="E277"/>
  <c r="F276"/>
  <c r="E276"/>
  <c r="F275"/>
  <c r="E275"/>
  <c r="F274"/>
  <c r="E274"/>
  <c r="F273"/>
  <c r="E273"/>
  <c r="F271"/>
  <c r="E271"/>
  <c r="F270"/>
  <c r="E270"/>
  <c r="F269"/>
  <c r="E269"/>
  <c r="F268"/>
  <c r="E268"/>
  <c r="F267"/>
  <c r="E267"/>
  <c r="F266"/>
  <c r="E266"/>
  <c r="F265"/>
  <c r="E265"/>
  <c r="F263"/>
  <c r="E263"/>
  <c r="F262"/>
  <c r="E262"/>
  <c r="F261"/>
  <c r="E261"/>
  <c r="F260"/>
  <c r="E260"/>
  <c r="F258"/>
  <c r="E258"/>
  <c r="F257"/>
  <c r="E257"/>
  <c r="F256"/>
  <c r="E256"/>
  <c r="F255"/>
  <c r="E255"/>
  <c r="F253"/>
  <c r="E253"/>
  <c r="F252"/>
  <c r="E252"/>
  <c r="F251"/>
  <c r="E251"/>
  <c r="F250"/>
  <c r="E250"/>
  <c r="F249"/>
  <c r="E249"/>
  <c r="F248"/>
  <c r="E248"/>
  <c r="F246"/>
  <c r="E246"/>
  <c r="F245"/>
  <c r="E245"/>
  <c r="F244"/>
  <c r="E244"/>
  <c r="F243"/>
  <c r="E243"/>
  <c r="F242"/>
  <c r="E242"/>
  <c r="F241"/>
  <c r="E241"/>
  <c r="F238"/>
  <c r="E238"/>
  <c r="F237"/>
  <c r="E237"/>
  <c r="F236"/>
  <c r="E236"/>
  <c r="F235"/>
  <c r="E235"/>
  <c r="F234"/>
  <c r="E234"/>
  <c r="F233"/>
  <c r="E233"/>
  <c r="F230"/>
  <c r="E230"/>
  <c r="F229"/>
  <c r="E229"/>
  <c r="F228"/>
  <c r="E228"/>
  <c r="F227"/>
  <c r="E227"/>
  <c r="F226"/>
  <c r="E226"/>
  <c r="F225"/>
  <c r="E225"/>
  <c r="F222"/>
  <c r="E222"/>
  <c r="F221"/>
  <c r="E221"/>
  <c r="F220"/>
  <c r="E220"/>
  <c r="F219"/>
  <c r="E219"/>
  <c r="F218"/>
  <c r="E218"/>
  <c r="F217"/>
  <c r="E217"/>
  <c r="F214"/>
  <c r="E214"/>
  <c r="F213"/>
  <c r="E213"/>
  <c r="F212"/>
  <c r="E212"/>
  <c r="F211"/>
  <c r="E211"/>
  <c r="F210"/>
  <c r="E210"/>
  <c r="F209"/>
  <c r="E209"/>
  <c r="F206"/>
  <c r="E206"/>
  <c r="F205"/>
  <c r="E205"/>
  <c r="F204"/>
  <c r="E204"/>
  <c r="F203"/>
  <c r="E203"/>
  <c r="F202"/>
  <c r="E202"/>
  <c r="F201"/>
  <c r="E201"/>
  <c r="F198"/>
  <c r="E198"/>
  <c r="F197"/>
  <c r="E197"/>
  <c r="F196"/>
  <c r="E196"/>
  <c r="F195"/>
  <c r="E195"/>
  <c r="F194"/>
  <c r="E194"/>
  <c r="F193"/>
  <c r="E193"/>
  <c r="F190"/>
  <c r="E190"/>
  <c r="F189"/>
  <c r="E189"/>
  <c r="F188"/>
  <c r="E188"/>
  <c r="F187"/>
  <c r="E187"/>
  <c r="F186"/>
  <c r="E186"/>
  <c r="F185"/>
  <c r="E185"/>
  <c r="F182"/>
  <c r="E182"/>
  <c r="F181"/>
  <c r="E181"/>
  <c r="F180"/>
  <c r="E180"/>
  <c r="F177"/>
  <c r="E177"/>
  <c r="F176"/>
  <c r="E176"/>
  <c r="F175"/>
  <c r="E175"/>
  <c r="F171"/>
  <c r="E171"/>
  <c r="F170"/>
  <c r="E170"/>
  <c r="F169"/>
  <c r="E169"/>
  <c r="F168"/>
  <c r="E168"/>
  <c r="F165"/>
  <c r="E165"/>
  <c r="F164"/>
  <c r="E164"/>
  <c r="F163"/>
  <c r="E163"/>
  <c r="F162"/>
  <c r="E162"/>
  <c r="F161"/>
  <c r="E161"/>
  <c r="F160"/>
  <c r="E160"/>
  <c r="F159"/>
  <c r="E159"/>
  <c r="F158"/>
  <c r="E158"/>
  <c r="F157"/>
  <c r="E157"/>
  <c r="F156"/>
  <c r="E156"/>
  <c r="F155"/>
  <c r="E155"/>
  <c r="F152"/>
  <c r="E152"/>
  <c r="F151"/>
  <c r="E151"/>
  <c r="F150"/>
  <c r="E150"/>
  <c r="F149"/>
  <c r="E149"/>
  <c r="F148"/>
  <c r="E148"/>
  <c r="F147"/>
  <c r="E147"/>
  <c r="F146"/>
  <c r="E146"/>
  <c r="F145"/>
  <c r="E145"/>
  <c r="F144"/>
  <c r="E144"/>
  <c r="F143"/>
  <c r="E143"/>
  <c r="F142"/>
  <c r="E142"/>
  <c r="F139"/>
  <c r="E139"/>
  <c r="F138"/>
  <c r="E138"/>
  <c r="F137"/>
  <c r="E137"/>
  <c r="F136"/>
  <c r="E136"/>
  <c r="F135"/>
  <c r="E135"/>
  <c r="F134"/>
  <c r="E134"/>
  <c r="F133"/>
  <c r="E133"/>
  <c r="F132"/>
  <c r="E132"/>
  <c r="F131"/>
  <c r="E131"/>
  <c r="F130"/>
  <c r="E130"/>
  <c r="F129"/>
  <c r="E129"/>
  <c r="F126"/>
  <c r="E126"/>
  <c r="F125"/>
  <c r="E125"/>
  <c r="F124"/>
  <c r="E124"/>
  <c r="F123"/>
  <c r="E123"/>
  <c r="F122"/>
  <c r="E122"/>
  <c r="F121"/>
  <c r="E121"/>
  <c r="F120"/>
  <c r="E120"/>
  <c r="F119"/>
  <c r="E119"/>
  <c r="F118"/>
  <c r="E118"/>
  <c r="F117"/>
  <c r="E117"/>
  <c r="F116"/>
  <c r="E116"/>
  <c r="F113"/>
  <c r="E113"/>
  <c r="F112"/>
  <c r="E112"/>
  <c r="F111"/>
  <c r="E111"/>
  <c r="F110"/>
  <c r="E110"/>
  <c r="F109"/>
  <c r="E109"/>
  <c r="F108"/>
  <c r="E108"/>
  <c r="F107"/>
  <c r="E107"/>
  <c r="F106"/>
  <c r="E106"/>
  <c r="F105"/>
  <c r="E105"/>
  <c r="F104"/>
  <c r="E104"/>
  <c r="F103"/>
  <c r="E103"/>
  <c r="F98"/>
  <c r="E98"/>
  <c r="F95"/>
  <c r="E95"/>
  <c r="F92"/>
  <c r="E92"/>
  <c r="F89"/>
  <c r="E89"/>
  <c r="F84"/>
  <c r="E84"/>
  <c r="F83"/>
  <c r="E83"/>
  <c r="F82"/>
  <c r="E82"/>
  <c r="F81"/>
  <c r="E81"/>
  <c r="F80"/>
  <c r="E80"/>
  <c r="F79"/>
  <c r="E79"/>
  <c r="F78"/>
  <c r="E78"/>
  <c r="F74"/>
  <c r="E74"/>
  <c r="F73"/>
  <c r="E73"/>
  <c r="F72"/>
  <c r="E72"/>
  <c r="F71"/>
  <c r="E71"/>
  <c r="F70"/>
  <c r="E70"/>
  <c r="F69"/>
  <c r="E69"/>
  <c r="F68"/>
  <c r="E68"/>
  <c r="F67"/>
  <c r="E67"/>
  <c r="F66"/>
  <c r="E66"/>
  <c r="F65"/>
  <c r="E65"/>
  <c r="F64"/>
  <c r="E64"/>
  <c r="F63"/>
  <c r="E63"/>
  <c r="F62"/>
  <c r="E62"/>
  <c r="F61"/>
  <c r="E61"/>
  <c r="F60"/>
  <c r="E60"/>
  <c r="F59"/>
  <c r="E59"/>
  <c r="F58"/>
  <c r="E58"/>
  <c r="F57"/>
  <c r="E57"/>
  <c r="F56"/>
  <c r="E56"/>
  <c r="F55"/>
  <c r="E55"/>
  <c r="F54"/>
  <c r="E54"/>
  <c r="F53"/>
  <c r="E53"/>
  <c r="F52"/>
  <c r="E52"/>
  <c r="F51"/>
  <c r="E51"/>
  <c r="F50"/>
  <c r="E50"/>
  <c r="F49"/>
  <c r="E49"/>
  <c r="F48"/>
  <c r="E48"/>
  <c r="F47"/>
  <c r="E47"/>
  <c r="F46"/>
  <c r="E46"/>
  <c r="F43"/>
  <c r="E43"/>
  <c r="F42"/>
  <c r="E42"/>
  <c r="F41"/>
  <c r="E41"/>
  <c r="F40"/>
  <c r="E40"/>
  <c r="F39"/>
  <c r="E39"/>
  <c r="F38"/>
  <c r="E38"/>
  <c r="F35"/>
  <c r="E35"/>
  <c r="F34"/>
  <c r="E34"/>
  <c r="F33"/>
  <c r="E33"/>
  <c r="F32"/>
  <c r="E32"/>
  <c r="F31"/>
  <c r="E31"/>
  <c r="F30"/>
  <c r="E30"/>
  <c r="F29"/>
  <c r="E29"/>
  <c r="F28"/>
  <c r="E28"/>
  <c r="F27"/>
  <c r="E27"/>
  <c r="F26"/>
  <c r="E26"/>
  <c r="F25"/>
  <c r="E25"/>
  <c r="F22"/>
  <c r="E22"/>
  <c r="F21"/>
  <c r="E21"/>
  <c r="F20"/>
  <c r="E20"/>
  <c r="F19"/>
  <c r="E19"/>
  <c r="F18"/>
  <c r="E18"/>
  <c r="F17"/>
  <c r="E17"/>
  <c r="F16"/>
  <c r="E16"/>
  <c r="F15"/>
  <c r="E15"/>
  <c r="E14"/>
  <c r="F14"/>
  <c r="H14"/>
  <c r="C551" i="85"/>
  <c r="C550"/>
  <c r="C541"/>
  <c r="G545"/>
  <c r="J545" s="1"/>
  <c r="G541"/>
  <c r="G560"/>
  <c r="J560" s="1"/>
  <c r="J561" s="1"/>
  <c r="F550" l="1"/>
  <c r="E550"/>
  <c r="F551"/>
  <c r="E551"/>
  <c r="F541"/>
  <c r="E541"/>
  <c r="K545"/>
  <c r="H541"/>
  <c r="J541" s="1"/>
  <c r="K560"/>
  <c r="K561" s="1"/>
  <c r="K535"/>
  <c r="I1996" i="87"/>
  <c r="C55" i="90" l="1"/>
  <c r="C56" i="79"/>
  <c r="J57" s="1"/>
  <c r="K57" s="1"/>
  <c r="I541" i="85"/>
  <c r="K541" s="1"/>
  <c r="G536" l="1"/>
  <c r="J536" s="1"/>
  <c r="C538"/>
  <c r="C537"/>
  <c r="H538" l="1"/>
  <c r="J538" s="1"/>
  <c r="F538"/>
  <c r="E538"/>
  <c r="F537"/>
  <c r="E537"/>
  <c r="K536"/>
  <c r="G527"/>
  <c r="C527"/>
  <c r="C526"/>
  <c r="C523"/>
  <c r="C522"/>
  <c r="C521"/>
  <c r="C520"/>
  <c r="C519"/>
  <c r="C518"/>
  <c r="C517"/>
  <c r="C516"/>
  <c r="C515"/>
  <c r="C514"/>
  <c r="C513"/>
  <c r="C512"/>
  <c r="C510"/>
  <c r="C509"/>
  <c r="C508"/>
  <c r="C507"/>
  <c r="C506"/>
  <c r="C505"/>
  <c r="C504"/>
  <c r="C500"/>
  <c r="C499"/>
  <c r="C498"/>
  <c r="C497"/>
  <c r="C496"/>
  <c r="C495"/>
  <c r="C494"/>
  <c r="C493"/>
  <c r="C492"/>
  <c r="C491"/>
  <c r="C490"/>
  <c r="C489"/>
  <c r="C486"/>
  <c r="C485"/>
  <c r="C484"/>
  <c r="C483"/>
  <c r="C480"/>
  <c r="C479"/>
  <c r="C478"/>
  <c r="C477"/>
  <c r="C476"/>
  <c r="C475"/>
  <c r="C473"/>
  <c r="C470"/>
  <c r="C469"/>
  <c r="C468"/>
  <c r="C472"/>
  <c r="C466"/>
  <c r="C464"/>
  <c r="C463"/>
  <c r="C461"/>
  <c r="C460"/>
  <c r="C459"/>
  <c r="C458"/>
  <c r="C457"/>
  <c r="C456"/>
  <c r="C455"/>
  <c r="C454"/>
  <c r="C453"/>
  <c r="C452"/>
  <c r="C451"/>
  <c r="C447"/>
  <c r="I538" l="1"/>
  <c r="K538" s="1"/>
  <c r="E447"/>
  <c r="F447"/>
  <c r="E454"/>
  <c r="F454"/>
  <c r="E458"/>
  <c r="F458"/>
  <c r="E463"/>
  <c r="F463"/>
  <c r="F468"/>
  <c r="E468"/>
  <c r="E475"/>
  <c r="F475"/>
  <c r="E479"/>
  <c r="F479"/>
  <c r="E485"/>
  <c r="F485"/>
  <c r="E491"/>
  <c r="F491"/>
  <c r="E495"/>
  <c r="F495"/>
  <c r="E499"/>
  <c r="F499"/>
  <c r="E506"/>
  <c r="F506"/>
  <c r="E510"/>
  <c r="F510"/>
  <c r="E515"/>
  <c r="F515"/>
  <c r="E519"/>
  <c r="F519"/>
  <c r="E523"/>
  <c r="F523"/>
  <c r="F451"/>
  <c r="E451"/>
  <c r="F455"/>
  <c r="E455"/>
  <c r="F459"/>
  <c r="E459"/>
  <c r="F464"/>
  <c r="E464"/>
  <c r="E469"/>
  <c r="F469"/>
  <c r="F476"/>
  <c r="E476"/>
  <c r="E480"/>
  <c r="F480"/>
  <c r="F486"/>
  <c r="E486"/>
  <c r="F492"/>
  <c r="E492"/>
  <c r="F496"/>
  <c r="E496"/>
  <c r="F500"/>
  <c r="E500"/>
  <c r="F507"/>
  <c r="E507"/>
  <c r="F512"/>
  <c r="E512"/>
  <c r="F516"/>
  <c r="E516"/>
  <c r="E520"/>
  <c r="F520"/>
  <c r="F526"/>
  <c r="E526"/>
  <c r="E452"/>
  <c r="F452"/>
  <c r="E456"/>
  <c r="F456"/>
  <c r="E460"/>
  <c r="F460"/>
  <c r="E466"/>
  <c r="F466"/>
  <c r="F470"/>
  <c r="E470"/>
  <c r="E477"/>
  <c r="F477"/>
  <c r="E483"/>
  <c r="F483"/>
  <c r="E489"/>
  <c r="F489"/>
  <c r="E493"/>
  <c r="F493"/>
  <c r="E497"/>
  <c r="F497"/>
  <c r="E504"/>
  <c r="F504"/>
  <c r="E508"/>
  <c r="F508"/>
  <c r="E513"/>
  <c r="F513"/>
  <c r="E517"/>
  <c r="F517"/>
  <c r="E521"/>
  <c r="F521"/>
  <c r="E527"/>
  <c r="F527"/>
  <c r="E453"/>
  <c r="F453"/>
  <c r="E457"/>
  <c r="F457"/>
  <c r="E461"/>
  <c r="F461"/>
  <c r="E472"/>
  <c r="F472"/>
  <c r="E473"/>
  <c r="F473"/>
  <c r="F478"/>
  <c r="E478"/>
  <c r="E484"/>
  <c r="F484"/>
  <c r="F490"/>
  <c r="E490"/>
  <c r="E494"/>
  <c r="F494"/>
  <c r="E498"/>
  <c r="F498"/>
  <c r="E505"/>
  <c r="F505"/>
  <c r="F509"/>
  <c r="E509"/>
  <c r="E514"/>
  <c r="F514"/>
  <c r="F518"/>
  <c r="E518"/>
  <c r="E522"/>
  <c r="F522"/>
  <c r="C441"/>
  <c r="C440"/>
  <c r="C439"/>
  <c r="C438"/>
  <c r="C437"/>
  <c r="C436"/>
  <c r="C435"/>
  <c r="C434"/>
  <c r="C433"/>
  <c r="C432"/>
  <c r="C430"/>
  <c r="C431"/>
  <c r="F431" l="1"/>
  <c r="E431"/>
  <c r="E434"/>
  <c r="F434"/>
  <c r="E438"/>
  <c r="F438"/>
  <c r="E430"/>
  <c r="F430"/>
  <c r="E435"/>
  <c r="F435"/>
  <c r="F439"/>
  <c r="E439"/>
  <c r="E432"/>
  <c r="F432"/>
  <c r="E436"/>
  <c r="F436"/>
  <c r="E440"/>
  <c r="F440"/>
  <c r="F433"/>
  <c r="E433"/>
  <c r="E437"/>
  <c r="F437"/>
  <c r="F441"/>
  <c r="E441"/>
  <c r="C429"/>
  <c r="C428"/>
  <c r="C426"/>
  <c r="C425"/>
  <c r="C424"/>
  <c r="C423"/>
  <c r="C422"/>
  <c r="C421"/>
  <c r="C420"/>
  <c r="C419"/>
  <c r="C418"/>
  <c r="C417"/>
  <c r="C416"/>
  <c r="C415"/>
  <c r="C414"/>
  <c r="C413"/>
  <c r="C412"/>
  <c r="C411"/>
  <c r="C409"/>
  <c r="C408"/>
  <c r="C407"/>
  <c r="C406"/>
  <c r="C405"/>
  <c r="C404"/>
  <c r="C403"/>
  <c r="C402"/>
  <c r="C401"/>
  <c r="C400"/>
  <c r="C399"/>
  <c r="C398"/>
  <c r="C396"/>
  <c r="C395"/>
  <c r="C394"/>
  <c r="C393"/>
  <c r="C392"/>
  <c r="C391"/>
  <c r="C390"/>
  <c r="C389"/>
  <c r="C388"/>
  <c r="C387"/>
  <c r="C386"/>
  <c r="C385"/>
  <c r="C384"/>
  <c r="C383"/>
  <c r="C382"/>
  <c r="C381"/>
  <c r="C380"/>
  <c r="C379"/>
  <c r="C377"/>
  <c r="C376"/>
  <c r="C375"/>
  <c r="C374"/>
  <c r="C373"/>
  <c r="C372"/>
  <c r="C371"/>
  <c r="C370"/>
  <c r="C369"/>
  <c r="C368"/>
  <c r="C367"/>
  <c r="C366"/>
  <c r="C365"/>
  <c r="C364"/>
  <c r="C363"/>
  <c r="C362"/>
  <c r="C361"/>
  <c r="C360"/>
  <c r="C359"/>
  <c r="C358"/>
  <c r="C357"/>
  <c r="C356"/>
  <c r="C355"/>
  <c r="C354"/>
  <c r="C353"/>
  <c r="C352"/>
  <c r="C351"/>
  <c r="C350"/>
  <c r="C349"/>
  <c r="C348"/>
  <c r="C346"/>
  <c r="C345"/>
  <c r="C344"/>
  <c r="C343"/>
  <c r="C342"/>
  <c r="C326"/>
  <c r="C338"/>
  <c r="C337"/>
  <c r="C336"/>
  <c r="C335"/>
  <c r="C334"/>
  <c r="C333"/>
  <c r="C332"/>
  <c r="C331"/>
  <c r="C330"/>
  <c r="C329"/>
  <c r="C328"/>
  <c r="C327"/>
  <c r="C325"/>
  <c r="C324"/>
  <c r="C323"/>
  <c r="C322"/>
  <c r="C321"/>
  <c r="C320"/>
  <c r="C319"/>
  <c r="C318"/>
  <c r="C317"/>
  <c r="C316"/>
  <c r="C315"/>
  <c r="C314"/>
  <c r="C312"/>
  <c r="C313"/>
  <c r="I1145" i="87"/>
  <c r="C311" i="85"/>
  <c r="C310"/>
  <c r="C307"/>
  <c r="C306"/>
  <c r="C305"/>
  <c r="C304"/>
  <c r="C303"/>
  <c r="C302"/>
  <c r="C301"/>
  <c r="C300"/>
  <c r="C299"/>
  <c r="C298"/>
  <c r="C297"/>
  <c r="C296"/>
  <c r="C295"/>
  <c r="C294"/>
  <c r="C293"/>
  <c r="C292"/>
  <c r="C291"/>
  <c r="C290"/>
  <c r="C289"/>
  <c r="C288"/>
  <c r="C285"/>
  <c r="C284"/>
  <c r="C283"/>
  <c r="C282"/>
  <c r="C281"/>
  <c r="C280"/>
  <c r="C279"/>
  <c r="C278"/>
  <c r="C277"/>
  <c r="C273"/>
  <c r="C272"/>
  <c r="C271"/>
  <c r="C270"/>
  <c r="C269"/>
  <c r="C268"/>
  <c r="C266"/>
  <c r="C267"/>
  <c r="C263"/>
  <c r="C262"/>
  <c r="C260"/>
  <c r="C258"/>
  <c r="C257"/>
  <c r="C256"/>
  <c r="C255"/>
  <c r="C252"/>
  <c r="C251"/>
  <c r="C250"/>
  <c r="C248"/>
  <c r="C247"/>
  <c r="C246"/>
  <c r="C245"/>
  <c r="C243"/>
  <c r="C240"/>
  <c r="C239"/>
  <c r="C231"/>
  <c r="C219"/>
  <c r="I843" i="87"/>
  <c r="C223" i="85"/>
  <c r="C222"/>
  <c r="C210"/>
  <c r="C209"/>
  <c r="C208"/>
  <c r="C207"/>
  <c r="C206"/>
  <c r="C205"/>
  <c r="C204"/>
  <c r="C203"/>
  <c r="C202"/>
  <c r="C201"/>
  <c r="C200"/>
  <c r="C199"/>
  <c r="C197"/>
  <c r="C196"/>
  <c r="C194"/>
  <c r="C193"/>
  <c r="C192"/>
  <c r="C191"/>
  <c r="C189"/>
  <c r="C186"/>
  <c r="C185"/>
  <c r="C184"/>
  <c r="C180"/>
  <c r="C179"/>
  <c r="C178"/>
  <c r="C177"/>
  <c r="C175"/>
  <c r="C176"/>
  <c r="C172"/>
  <c r="C161"/>
  <c r="C160"/>
  <c r="C159"/>
  <c r="C158"/>
  <c r="C157"/>
  <c r="C156"/>
  <c r="C155"/>
  <c r="C154"/>
  <c r="C153"/>
  <c r="C152"/>
  <c r="C145"/>
  <c r="C144"/>
  <c r="C143"/>
  <c r="C142"/>
  <c r="C141"/>
  <c r="C130"/>
  <c r="C127"/>
  <c r="I611" i="87"/>
  <c r="C129" i="85"/>
  <c r="C128"/>
  <c r="C125"/>
  <c r="C122"/>
  <c r="C121"/>
  <c r="C120"/>
  <c r="C119"/>
  <c r="C118"/>
  <c r="C117"/>
  <c r="C116"/>
  <c r="C115"/>
  <c r="C113"/>
  <c r="C112"/>
  <c r="C111"/>
  <c r="C110"/>
  <c r="C109"/>
  <c r="C108"/>
  <c r="C107"/>
  <c r="C106"/>
  <c r="C104"/>
  <c r="C103"/>
  <c r="C102"/>
  <c r="C98"/>
  <c r="C97"/>
  <c r="C96"/>
  <c r="C95"/>
  <c r="C94"/>
  <c r="C93"/>
  <c r="C92"/>
  <c r="C91"/>
  <c r="C90"/>
  <c r="C89"/>
  <c r="C80"/>
  <c r="C79"/>
  <c r="C78"/>
  <c r="C77"/>
  <c r="C75"/>
  <c r="C74"/>
  <c r="C73"/>
  <c r="C71"/>
  <c r="C70"/>
  <c r="C69"/>
  <c r="C68"/>
  <c r="C67"/>
  <c r="C66"/>
  <c r="C65"/>
  <c r="C64"/>
  <c r="C63"/>
  <c r="C62"/>
  <c r="C61"/>
  <c r="C60"/>
  <c r="C59"/>
  <c r="C58"/>
  <c r="C57"/>
  <c r="C56"/>
  <c r="C54"/>
  <c r="C53"/>
  <c r="C52"/>
  <c r="C50"/>
  <c r="C49"/>
  <c r="C48"/>
  <c r="C47"/>
  <c r="C46"/>
  <c r="C45"/>
  <c r="C44"/>
  <c r="C42"/>
  <c r="C40"/>
  <c r="C39"/>
  <c r="C38"/>
  <c r="C37"/>
  <c r="C36"/>
  <c r="C35"/>
  <c r="C34"/>
  <c r="C30"/>
  <c r="C29"/>
  <c r="C28"/>
  <c r="C26"/>
  <c r="C15"/>
  <c r="C14"/>
  <c r="C13"/>
  <c r="C12"/>
  <c r="C11"/>
  <c r="I2069" i="87"/>
  <c r="I2068"/>
  <c r="I2067"/>
  <c r="I2050"/>
  <c r="I2035"/>
  <c r="I2030"/>
  <c r="I2025"/>
  <c r="I2020"/>
  <c r="I2007"/>
  <c r="E2007"/>
  <c r="I2002"/>
  <c r="I1980"/>
  <c r="H527" i="85" s="1"/>
  <c r="J527" s="1"/>
  <c r="I1973" i="87"/>
  <c r="H523" i="85" s="1"/>
  <c r="J523" s="1"/>
  <c r="I1970" i="87"/>
  <c r="H522" i="85" s="1"/>
  <c r="J522" s="1"/>
  <c r="I1967" i="87"/>
  <c r="H521" i="85" s="1"/>
  <c r="J521" s="1"/>
  <c r="I1964" i="87"/>
  <c r="H520" i="85" s="1"/>
  <c r="J520" s="1"/>
  <c r="I1962" i="87"/>
  <c r="I1957"/>
  <c r="I1952"/>
  <c r="I1946"/>
  <c r="H517" i="85" s="1"/>
  <c r="J517" s="1"/>
  <c r="I1940" i="87"/>
  <c r="I1935"/>
  <c r="I1930"/>
  <c r="I1925"/>
  <c r="I1919"/>
  <c r="I1897"/>
  <c r="I1892"/>
  <c r="I1887"/>
  <c r="I1874"/>
  <c r="H499" i="85" s="1"/>
  <c r="J499" s="1"/>
  <c r="I1871" i="87"/>
  <c r="H498" i="85" s="1"/>
  <c r="J498" s="1"/>
  <c r="I1868" i="87"/>
  <c r="H497" i="85" s="1"/>
  <c r="J497" s="1"/>
  <c r="I1865" i="87"/>
  <c r="H496" i="85" s="1"/>
  <c r="J496" s="1"/>
  <c r="I1862" i="87"/>
  <c r="H495" i="85" s="1"/>
  <c r="J495" s="1"/>
  <c r="I1859" i="87"/>
  <c r="H494" i="85" s="1"/>
  <c r="J494" s="1"/>
  <c r="I1856" i="87"/>
  <c r="I1831"/>
  <c r="I1826"/>
  <c r="I1821"/>
  <c r="I1816"/>
  <c r="I1809"/>
  <c r="I1804"/>
  <c r="I1799"/>
  <c r="I1793"/>
  <c r="I1772"/>
  <c r="H476" i="85" s="1"/>
  <c r="J476" s="1"/>
  <c r="I1769" i="87"/>
  <c r="H475" i="85" s="1"/>
  <c r="J475" s="1"/>
  <c r="I1762" i="87"/>
  <c r="I1751"/>
  <c r="H468" i="85" s="1"/>
  <c r="J468" s="1"/>
  <c r="I1744" i="87"/>
  <c r="I1738"/>
  <c r="H463" i="85" s="1"/>
  <c r="J463" s="1"/>
  <c r="I1736" i="87"/>
  <c r="I1731"/>
  <c r="I1726"/>
  <c r="I1721"/>
  <c r="I1716"/>
  <c r="I1711"/>
  <c r="I1706"/>
  <c r="I1701"/>
  <c r="I1696"/>
  <c r="I1691"/>
  <c r="I1685"/>
  <c r="H451" i="85" s="1"/>
  <c r="J451" s="1"/>
  <c r="I1675" i="87"/>
  <c r="I1670"/>
  <c r="I1665"/>
  <c r="I1659"/>
  <c r="I1626"/>
  <c r="I1622"/>
  <c r="I1618"/>
  <c r="I1614"/>
  <c r="H434" i="85" s="1"/>
  <c r="J434" s="1"/>
  <c r="I1611" i="87"/>
  <c r="H433" i="85" s="1"/>
  <c r="J433" s="1"/>
  <c r="I1608" i="87"/>
  <c r="H432" i="85" s="1"/>
  <c r="J432" s="1"/>
  <c r="I1605" i="87"/>
  <c r="H431" i="85" s="1"/>
  <c r="J431" s="1"/>
  <c r="I1602" i="87"/>
  <c r="H430" i="85" s="1"/>
  <c r="J430" s="1"/>
  <c r="I1599" i="87"/>
  <c r="I1596"/>
  <c r="I1594"/>
  <c r="I1589"/>
  <c r="I1584"/>
  <c r="I1579"/>
  <c r="I1574"/>
  <c r="I1569"/>
  <c r="I1564"/>
  <c r="I1559"/>
  <c r="I1554"/>
  <c r="I1549"/>
  <c r="I1544"/>
  <c r="I1539"/>
  <c r="I1534"/>
  <c r="I1529"/>
  <c r="I1524"/>
  <c r="I1519"/>
  <c r="I1513"/>
  <c r="I1510"/>
  <c r="I1507"/>
  <c r="I1504"/>
  <c r="I1501"/>
  <c r="I1498"/>
  <c r="I1495"/>
  <c r="I1492"/>
  <c r="I1489"/>
  <c r="I1486"/>
  <c r="I1483"/>
  <c r="I1480"/>
  <c r="I1477"/>
  <c r="I1474"/>
  <c r="I1471"/>
  <c r="H473" i="85" s="1"/>
  <c r="J473" s="1"/>
  <c r="I1468" i="87"/>
  <c r="I1425"/>
  <c r="I1422"/>
  <c r="I1419"/>
  <c r="I1416"/>
  <c r="I1413"/>
  <c r="I1410"/>
  <c r="I1355"/>
  <c r="I1346"/>
  <c r="I1343"/>
  <c r="I1340"/>
  <c r="I1337"/>
  <c r="I1322"/>
  <c r="I1319"/>
  <c r="I1316"/>
  <c r="I1313"/>
  <c r="I1310"/>
  <c r="I1301"/>
  <c r="I1298"/>
  <c r="I1295"/>
  <c r="I1292"/>
  <c r="I1289"/>
  <c r="I1286"/>
  <c r="I1283"/>
  <c r="I1279"/>
  <c r="I1239"/>
  <c r="I1234"/>
  <c r="I1231"/>
  <c r="I1228"/>
  <c r="I1210"/>
  <c r="I1162"/>
  <c r="I1159"/>
  <c r="I1151"/>
  <c r="I1148"/>
  <c r="I1142"/>
  <c r="I1139"/>
  <c r="I1134"/>
  <c r="I1129"/>
  <c r="I1123"/>
  <c r="I1107"/>
  <c r="I1094"/>
  <c r="I1080"/>
  <c r="I1012"/>
  <c r="I1003"/>
  <c r="I1000"/>
  <c r="I998"/>
  <c r="I992"/>
  <c r="I971"/>
  <c r="I955"/>
  <c r="I952"/>
  <c r="I950"/>
  <c r="I945"/>
  <c r="I935"/>
  <c r="I930"/>
  <c r="I922"/>
  <c r="I915"/>
  <c r="I912"/>
  <c r="I907"/>
  <c r="I904"/>
  <c r="I893"/>
  <c r="I890"/>
  <c r="I887"/>
  <c r="I865"/>
  <c r="I854"/>
  <c r="I838"/>
  <c r="I835"/>
  <c r="I832"/>
  <c r="I829"/>
  <c r="I826"/>
  <c r="I823"/>
  <c r="I820"/>
  <c r="I817"/>
  <c r="I814"/>
  <c r="I803"/>
  <c r="I800"/>
  <c r="I798"/>
  <c r="I784"/>
  <c r="I780"/>
  <c r="I773"/>
  <c r="I769"/>
  <c r="I753"/>
  <c r="I750"/>
  <c r="I747"/>
  <c r="I736"/>
  <c r="I733"/>
  <c r="I730"/>
  <c r="I711"/>
  <c r="I676"/>
  <c r="I649"/>
  <c r="I646"/>
  <c r="I643"/>
  <c r="I640"/>
  <c r="I637"/>
  <c r="I634"/>
  <c r="I631"/>
  <c r="I608"/>
  <c r="I603"/>
  <c r="I593"/>
  <c r="I591"/>
  <c r="I583"/>
  <c r="I574"/>
  <c r="I555"/>
  <c r="I548"/>
  <c r="I539"/>
  <c r="I536"/>
  <c r="I508"/>
  <c r="I505"/>
  <c r="I495"/>
  <c r="I491"/>
  <c r="I484"/>
  <c r="I477"/>
  <c r="I470"/>
  <c r="I463"/>
  <c r="H404"/>
  <c r="I404" s="1"/>
  <c r="G403"/>
  <c r="I403" s="1"/>
  <c r="I374"/>
  <c r="I372"/>
  <c r="I371"/>
  <c r="G296"/>
  <c r="I296" s="1"/>
  <c r="G295"/>
  <c r="I295" s="1"/>
  <c r="G294"/>
  <c r="I294" s="1"/>
  <c r="G288"/>
  <c r="I288" s="1"/>
  <c r="G276"/>
  <c r="I276" s="1"/>
  <c r="G269"/>
  <c r="I269" s="1"/>
  <c r="G249"/>
  <c r="I249" s="1"/>
  <c r="G242"/>
  <c r="I242" s="1"/>
  <c r="I172"/>
  <c r="G124"/>
  <c r="I124" s="1"/>
  <c r="I97"/>
  <c r="I94"/>
  <c r="I91"/>
  <c r="I88"/>
  <c r="I14"/>
  <c r="F145" i="85" l="1"/>
  <c r="E145"/>
  <c r="E179"/>
  <c r="F179"/>
  <c r="F203"/>
  <c r="E203"/>
  <c r="F75"/>
  <c r="E75"/>
  <c r="F207"/>
  <c r="E207"/>
  <c r="E71"/>
  <c r="F71"/>
  <c r="F175"/>
  <c r="E175"/>
  <c r="E180"/>
  <c r="F180"/>
  <c r="E194"/>
  <c r="F194"/>
  <c r="E200"/>
  <c r="F200"/>
  <c r="E204"/>
  <c r="F204"/>
  <c r="E208"/>
  <c r="F208"/>
  <c r="E176"/>
  <c r="F176"/>
  <c r="E193"/>
  <c r="F193"/>
  <c r="E29"/>
  <c r="F29"/>
  <c r="F73"/>
  <c r="E73"/>
  <c r="F177"/>
  <c r="E177"/>
  <c r="F191"/>
  <c r="E191"/>
  <c r="F196"/>
  <c r="E196"/>
  <c r="F201"/>
  <c r="E201"/>
  <c r="E205"/>
  <c r="F205"/>
  <c r="E199"/>
  <c r="F199"/>
  <c r="F30"/>
  <c r="E30"/>
  <c r="E74"/>
  <c r="F74"/>
  <c r="E144"/>
  <c r="F144"/>
  <c r="E172"/>
  <c r="F172"/>
  <c r="E178"/>
  <c r="F178"/>
  <c r="E192"/>
  <c r="F192"/>
  <c r="E197"/>
  <c r="F197"/>
  <c r="E202"/>
  <c r="F202"/>
  <c r="E206"/>
  <c r="F206"/>
  <c r="H30"/>
  <c r="J30" s="1"/>
  <c r="H74"/>
  <c r="J74" s="1"/>
  <c r="H144"/>
  <c r="J144" s="1"/>
  <c r="H172"/>
  <c r="J172" s="1"/>
  <c r="H178"/>
  <c r="J178" s="1"/>
  <c r="I498"/>
  <c r="K498" s="1"/>
  <c r="H179"/>
  <c r="J179" s="1"/>
  <c r="I495"/>
  <c r="K495" s="1"/>
  <c r="I523"/>
  <c r="K523" s="1"/>
  <c r="I473"/>
  <c r="K473" s="1"/>
  <c r="I499"/>
  <c r="K499" s="1"/>
  <c r="I517"/>
  <c r="K517" s="1"/>
  <c r="H145"/>
  <c r="J145" s="1"/>
  <c r="I520"/>
  <c r="K520" s="1"/>
  <c r="I476"/>
  <c r="K476" s="1"/>
  <c r="H194"/>
  <c r="J194" s="1"/>
  <c r="I468"/>
  <c r="K468" s="1"/>
  <c r="I451"/>
  <c r="K451" s="1"/>
  <c r="I497"/>
  <c r="K497" s="1"/>
  <c r="I521"/>
  <c r="K521" s="1"/>
  <c r="I522"/>
  <c r="K522" s="1"/>
  <c r="I496"/>
  <c r="K496" s="1"/>
  <c r="H29"/>
  <c r="J29" s="1"/>
  <c r="H73"/>
  <c r="J73" s="1"/>
  <c r="H177"/>
  <c r="J177" s="1"/>
  <c r="I475"/>
  <c r="K475" s="1"/>
  <c r="I494"/>
  <c r="K494" s="1"/>
  <c r="I527"/>
  <c r="K527" s="1"/>
  <c r="I463"/>
  <c r="K463" s="1"/>
  <c r="E50"/>
  <c r="F50"/>
  <c r="E56"/>
  <c r="F56"/>
  <c r="E68"/>
  <c r="F68"/>
  <c r="F11"/>
  <c r="E11"/>
  <c r="F15"/>
  <c r="E15"/>
  <c r="F37"/>
  <c r="E37"/>
  <c r="F47"/>
  <c r="E47"/>
  <c r="F61"/>
  <c r="E61"/>
  <c r="I144"/>
  <c r="K144" s="1"/>
  <c r="F13"/>
  <c r="E13"/>
  <c r="H28"/>
  <c r="J28" s="1"/>
  <c r="F28"/>
  <c r="E28"/>
  <c r="F35"/>
  <c r="E35"/>
  <c r="F39"/>
  <c r="E39"/>
  <c r="F45"/>
  <c r="E45"/>
  <c r="F49"/>
  <c r="E49"/>
  <c r="F54"/>
  <c r="E54"/>
  <c r="F59"/>
  <c r="E59"/>
  <c r="F63"/>
  <c r="E63"/>
  <c r="F67"/>
  <c r="E67"/>
  <c r="E77"/>
  <c r="F77"/>
  <c r="F89"/>
  <c r="E89"/>
  <c r="F93"/>
  <c r="E93"/>
  <c r="H97"/>
  <c r="J97" s="1"/>
  <c r="F97"/>
  <c r="E97"/>
  <c r="F104"/>
  <c r="E104"/>
  <c r="H109"/>
  <c r="J109" s="1"/>
  <c r="F109"/>
  <c r="E109"/>
  <c r="F113"/>
  <c r="E113"/>
  <c r="F118"/>
  <c r="E118"/>
  <c r="H122"/>
  <c r="J122" s="1"/>
  <c r="F122"/>
  <c r="E122"/>
  <c r="H142"/>
  <c r="J142" s="1"/>
  <c r="E142"/>
  <c r="F142"/>
  <c r="H152"/>
  <c r="J152" s="1"/>
  <c r="E152"/>
  <c r="F152"/>
  <c r="E156"/>
  <c r="F156"/>
  <c r="E160"/>
  <c r="F160"/>
  <c r="F189"/>
  <c r="E189"/>
  <c r="H200"/>
  <c r="J200" s="1"/>
  <c r="H204"/>
  <c r="J204" s="1"/>
  <c r="H208"/>
  <c r="J208" s="1"/>
  <c r="H223"/>
  <c r="J223" s="1"/>
  <c r="E223"/>
  <c r="F223"/>
  <c r="H239"/>
  <c r="J239" s="1"/>
  <c r="E239"/>
  <c r="F239"/>
  <c r="H246"/>
  <c r="J246" s="1"/>
  <c r="E246"/>
  <c r="F246"/>
  <c r="H251"/>
  <c r="J251" s="1"/>
  <c r="E251"/>
  <c r="F251"/>
  <c r="E257"/>
  <c r="F257"/>
  <c r="E263"/>
  <c r="F263"/>
  <c r="H269"/>
  <c r="J269" s="1"/>
  <c r="E269"/>
  <c r="F269"/>
  <c r="E273"/>
  <c r="F273"/>
  <c r="H280"/>
  <c r="J280" s="1"/>
  <c r="E280"/>
  <c r="F280"/>
  <c r="E284"/>
  <c r="F284"/>
  <c r="E290"/>
  <c r="F290"/>
  <c r="F294"/>
  <c r="E294"/>
  <c r="F298"/>
  <c r="E298"/>
  <c r="F302"/>
  <c r="E302"/>
  <c r="F306"/>
  <c r="E306"/>
  <c r="E315"/>
  <c r="F315"/>
  <c r="E319"/>
  <c r="F319"/>
  <c r="E323"/>
  <c r="F323"/>
  <c r="F328"/>
  <c r="E328"/>
  <c r="H332"/>
  <c r="J332" s="1"/>
  <c r="F332"/>
  <c r="E332"/>
  <c r="E336"/>
  <c r="F336"/>
  <c r="F342"/>
  <c r="E342"/>
  <c r="H346"/>
  <c r="J346" s="1"/>
  <c r="E346"/>
  <c r="F346"/>
  <c r="H351"/>
  <c r="J351" s="1"/>
  <c r="F351"/>
  <c r="E351"/>
  <c r="E355"/>
  <c r="F355"/>
  <c r="H359"/>
  <c r="J359" s="1"/>
  <c r="F359"/>
  <c r="E359"/>
  <c r="H363"/>
  <c r="J363" s="1"/>
  <c r="E363"/>
  <c r="F363"/>
  <c r="H367"/>
  <c r="J367" s="1"/>
  <c r="F367"/>
  <c r="E367"/>
  <c r="E371"/>
  <c r="F371"/>
  <c r="F375"/>
  <c r="E375"/>
  <c r="H380"/>
  <c r="J380" s="1"/>
  <c r="F380"/>
  <c r="E380"/>
  <c r="H384"/>
  <c r="J384" s="1"/>
  <c r="F384"/>
  <c r="E384"/>
  <c r="F388"/>
  <c r="E388"/>
  <c r="F392"/>
  <c r="E392"/>
  <c r="H396"/>
  <c r="J396" s="1"/>
  <c r="F396"/>
  <c r="E396"/>
  <c r="H401"/>
  <c r="J401" s="1"/>
  <c r="E401"/>
  <c r="F401"/>
  <c r="H405"/>
  <c r="J405" s="1"/>
  <c r="F405"/>
  <c r="E405"/>
  <c r="H409"/>
  <c r="J409" s="1"/>
  <c r="F409"/>
  <c r="E409"/>
  <c r="F414"/>
  <c r="E414"/>
  <c r="F418"/>
  <c r="E418"/>
  <c r="F422"/>
  <c r="E422"/>
  <c r="F426"/>
  <c r="E426"/>
  <c r="I434"/>
  <c r="K434" s="1"/>
  <c r="E40"/>
  <c r="F40"/>
  <c r="F78"/>
  <c r="E78"/>
  <c r="E90"/>
  <c r="F90"/>
  <c r="E94"/>
  <c r="F94"/>
  <c r="E98"/>
  <c r="F98"/>
  <c r="E106"/>
  <c r="F106"/>
  <c r="H110"/>
  <c r="J110" s="1"/>
  <c r="E110"/>
  <c r="F110"/>
  <c r="E115"/>
  <c r="F115"/>
  <c r="E119"/>
  <c r="F119"/>
  <c r="H125"/>
  <c r="J125" s="1"/>
  <c r="E125"/>
  <c r="F125"/>
  <c r="H127"/>
  <c r="J127" s="1"/>
  <c r="F127"/>
  <c r="E127"/>
  <c r="H143"/>
  <c r="J143" s="1"/>
  <c r="F143"/>
  <c r="E143"/>
  <c r="H153"/>
  <c r="J153" s="1"/>
  <c r="F153"/>
  <c r="E153"/>
  <c r="H157"/>
  <c r="J157" s="1"/>
  <c r="F157"/>
  <c r="E157"/>
  <c r="F161"/>
  <c r="E161"/>
  <c r="H184"/>
  <c r="J184" s="1"/>
  <c r="E184"/>
  <c r="F184"/>
  <c r="H205"/>
  <c r="J205" s="1"/>
  <c r="H209"/>
  <c r="J209" s="1"/>
  <c r="E209"/>
  <c r="F209"/>
  <c r="F240"/>
  <c r="E240"/>
  <c r="H247"/>
  <c r="J247" s="1"/>
  <c r="F247"/>
  <c r="E247"/>
  <c r="H252"/>
  <c r="J252" s="1"/>
  <c r="F252"/>
  <c r="E252"/>
  <c r="H258"/>
  <c r="J258" s="1"/>
  <c r="F258"/>
  <c r="E258"/>
  <c r="E267"/>
  <c r="F267"/>
  <c r="F270"/>
  <c r="E270"/>
  <c r="E277"/>
  <c r="F277"/>
  <c r="E281"/>
  <c r="F281"/>
  <c r="E285"/>
  <c r="F285"/>
  <c r="E291"/>
  <c r="F291"/>
  <c r="E295"/>
  <c r="F295"/>
  <c r="E299"/>
  <c r="F299"/>
  <c r="E303"/>
  <c r="F303"/>
  <c r="E307"/>
  <c r="F307"/>
  <c r="H313"/>
  <c r="J313" s="1"/>
  <c r="E313"/>
  <c r="F313"/>
  <c r="H316"/>
  <c r="J316" s="1"/>
  <c r="F316"/>
  <c r="E316"/>
  <c r="F320"/>
  <c r="E320"/>
  <c r="F324"/>
  <c r="E324"/>
  <c r="E329"/>
  <c r="F329"/>
  <c r="H333"/>
  <c r="J333" s="1"/>
  <c r="E333"/>
  <c r="F333"/>
  <c r="F337"/>
  <c r="E337"/>
  <c r="E343"/>
  <c r="F343"/>
  <c r="H348"/>
  <c r="J348" s="1"/>
  <c r="E348"/>
  <c r="F348"/>
  <c r="E352"/>
  <c r="H352"/>
  <c r="J352" s="1"/>
  <c r="F352"/>
  <c r="E356"/>
  <c r="H356"/>
  <c r="J356" s="1"/>
  <c r="F356"/>
  <c r="E360"/>
  <c r="H360"/>
  <c r="J360" s="1"/>
  <c r="F360"/>
  <c r="H364"/>
  <c r="J364" s="1"/>
  <c r="E364"/>
  <c r="F364"/>
  <c r="E368"/>
  <c r="F368"/>
  <c r="E372"/>
  <c r="F372"/>
  <c r="E376"/>
  <c r="F376"/>
  <c r="H381"/>
  <c r="J381" s="1"/>
  <c r="E381"/>
  <c r="F381"/>
  <c r="E385"/>
  <c r="F385"/>
  <c r="E389"/>
  <c r="F389"/>
  <c r="H393"/>
  <c r="J393" s="1"/>
  <c r="E393"/>
  <c r="F393"/>
  <c r="E398"/>
  <c r="H398"/>
  <c r="J398" s="1"/>
  <c r="F398"/>
  <c r="E402"/>
  <c r="H402"/>
  <c r="J402" s="1"/>
  <c r="F402"/>
  <c r="E406"/>
  <c r="H406"/>
  <c r="J406" s="1"/>
  <c r="F406"/>
  <c r="E411"/>
  <c r="F411"/>
  <c r="E415"/>
  <c r="F415"/>
  <c r="E419"/>
  <c r="F419"/>
  <c r="E423"/>
  <c r="F423"/>
  <c r="E428"/>
  <c r="H428"/>
  <c r="J428" s="1"/>
  <c r="F428"/>
  <c r="I432"/>
  <c r="K432" s="1"/>
  <c r="I30"/>
  <c r="K30" s="1"/>
  <c r="F42"/>
  <c r="E42"/>
  <c r="F52"/>
  <c r="E52"/>
  <c r="F57"/>
  <c r="E57"/>
  <c r="F65"/>
  <c r="E65"/>
  <c r="F69"/>
  <c r="E69"/>
  <c r="E79"/>
  <c r="F79"/>
  <c r="F95"/>
  <c r="E95"/>
  <c r="F111"/>
  <c r="E111"/>
  <c r="F116"/>
  <c r="E116"/>
  <c r="E128"/>
  <c r="F128"/>
  <c r="E130"/>
  <c r="F130"/>
  <c r="E158"/>
  <c r="F158"/>
  <c r="H185"/>
  <c r="J185" s="1"/>
  <c r="F185"/>
  <c r="E185"/>
  <c r="H192"/>
  <c r="J192" s="1"/>
  <c r="H202"/>
  <c r="J202" s="1"/>
  <c r="H206"/>
  <c r="J206" s="1"/>
  <c r="H210"/>
  <c r="J210" s="1"/>
  <c r="F210"/>
  <c r="E210"/>
  <c r="H219"/>
  <c r="J219" s="1"/>
  <c r="E219"/>
  <c r="F219"/>
  <c r="E243"/>
  <c r="F243"/>
  <c r="H248"/>
  <c r="J248" s="1"/>
  <c r="E248"/>
  <c r="F248"/>
  <c r="H255"/>
  <c r="J255" s="1"/>
  <c r="E255"/>
  <c r="F255"/>
  <c r="E260"/>
  <c r="F260"/>
  <c r="H266"/>
  <c r="J266" s="1"/>
  <c r="F266"/>
  <c r="E266"/>
  <c r="E271"/>
  <c r="F271"/>
  <c r="E278"/>
  <c r="F278"/>
  <c r="H282"/>
  <c r="J282" s="1"/>
  <c r="E282"/>
  <c r="F282"/>
  <c r="E288"/>
  <c r="F288"/>
  <c r="F292"/>
  <c r="E292"/>
  <c r="F296"/>
  <c r="E296"/>
  <c r="F300"/>
  <c r="E300"/>
  <c r="F304"/>
  <c r="E304"/>
  <c r="H310"/>
  <c r="J310" s="1"/>
  <c r="F310"/>
  <c r="E310"/>
  <c r="H312"/>
  <c r="J312" s="1"/>
  <c r="F312"/>
  <c r="E312"/>
  <c r="H317"/>
  <c r="J317" s="1"/>
  <c r="E317"/>
  <c r="F317"/>
  <c r="E321"/>
  <c r="F321"/>
  <c r="E325"/>
  <c r="F325"/>
  <c r="F330"/>
  <c r="E330"/>
  <c r="F334"/>
  <c r="E334"/>
  <c r="E338"/>
  <c r="F338"/>
  <c r="F344"/>
  <c r="E344"/>
  <c r="H349"/>
  <c r="J349" s="1"/>
  <c r="F349"/>
  <c r="E349"/>
  <c r="H353"/>
  <c r="J353" s="1"/>
  <c r="F353"/>
  <c r="E353"/>
  <c r="H357"/>
  <c r="J357" s="1"/>
  <c r="F357"/>
  <c r="E357"/>
  <c r="H361"/>
  <c r="J361" s="1"/>
  <c r="F361"/>
  <c r="E361"/>
  <c r="F365"/>
  <c r="E365"/>
  <c r="F369"/>
  <c r="E369"/>
  <c r="F373"/>
  <c r="E373"/>
  <c r="E377"/>
  <c r="F377"/>
  <c r="H382"/>
  <c r="J382" s="1"/>
  <c r="E382"/>
  <c r="F382"/>
  <c r="E386"/>
  <c r="F386"/>
  <c r="F390"/>
  <c r="E390"/>
  <c r="H394"/>
  <c r="J394" s="1"/>
  <c r="E394"/>
  <c r="F394"/>
  <c r="H399"/>
  <c r="J399" s="1"/>
  <c r="F399"/>
  <c r="E399"/>
  <c r="H403"/>
  <c r="J403" s="1"/>
  <c r="E403"/>
  <c r="F403"/>
  <c r="H407"/>
  <c r="J407" s="1"/>
  <c r="F407"/>
  <c r="E407"/>
  <c r="E412"/>
  <c r="F412"/>
  <c r="E416"/>
  <c r="F416"/>
  <c r="E420"/>
  <c r="F420"/>
  <c r="F424"/>
  <c r="E424"/>
  <c r="H429"/>
  <c r="J429" s="1"/>
  <c r="E429"/>
  <c r="F429"/>
  <c r="I430"/>
  <c r="K430" s="1"/>
  <c r="E14"/>
  <c r="F14"/>
  <c r="E36"/>
  <c r="F36"/>
  <c r="E46"/>
  <c r="F46"/>
  <c r="E60"/>
  <c r="F60"/>
  <c r="E64"/>
  <c r="F64"/>
  <c r="F91"/>
  <c r="E91"/>
  <c r="H102"/>
  <c r="J102" s="1"/>
  <c r="F102"/>
  <c r="E102"/>
  <c r="F107"/>
  <c r="E107"/>
  <c r="H120"/>
  <c r="J120" s="1"/>
  <c r="F120"/>
  <c r="E120"/>
  <c r="E154"/>
  <c r="F154"/>
  <c r="E12"/>
  <c r="F12"/>
  <c r="H26"/>
  <c r="J26" s="1"/>
  <c r="E26"/>
  <c r="F26"/>
  <c r="E34"/>
  <c r="F34"/>
  <c r="E38"/>
  <c r="F38"/>
  <c r="E44"/>
  <c r="F44"/>
  <c r="E48"/>
  <c r="F48"/>
  <c r="E53"/>
  <c r="F53"/>
  <c r="E58"/>
  <c r="F58"/>
  <c r="E62"/>
  <c r="F62"/>
  <c r="E66"/>
  <c r="F66"/>
  <c r="E70"/>
  <c r="F70"/>
  <c r="F80"/>
  <c r="E80"/>
  <c r="E92"/>
  <c r="F92"/>
  <c r="E96"/>
  <c r="F96"/>
  <c r="H103"/>
  <c r="J103" s="1"/>
  <c r="E103"/>
  <c r="F103"/>
  <c r="E108"/>
  <c r="F108"/>
  <c r="E112"/>
  <c r="H112"/>
  <c r="J112" s="1"/>
  <c r="F112"/>
  <c r="H117"/>
  <c r="J117" s="1"/>
  <c r="E117"/>
  <c r="F117"/>
  <c r="E121"/>
  <c r="F121"/>
  <c r="F129"/>
  <c r="E129"/>
  <c r="H141"/>
  <c r="J141" s="1"/>
  <c r="F141"/>
  <c r="E141"/>
  <c r="F155"/>
  <c r="E155"/>
  <c r="F159"/>
  <c r="E159"/>
  <c r="I179"/>
  <c r="K179" s="1"/>
  <c r="H186"/>
  <c r="J186" s="1"/>
  <c r="E186"/>
  <c r="F186"/>
  <c r="H199"/>
  <c r="J199" s="1"/>
  <c r="H203"/>
  <c r="J203" s="1"/>
  <c r="H207"/>
  <c r="J207" s="1"/>
  <c r="F222"/>
  <c r="E222"/>
  <c r="F231"/>
  <c r="E231"/>
  <c r="E245"/>
  <c r="F245"/>
  <c r="F250"/>
  <c r="E250"/>
  <c r="H256"/>
  <c r="J256" s="1"/>
  <c r="E256"/>
  <c r="F256"/>
  <c r="F262"/>
  <c r="E262"/>
  <c r="H268"/>
  <c r="J268" s="1"/>
  <c r="E268"/>
  <c r="F268"/>
  <c r="F272"/>
  <c r="E272"/>
  <c r="E279"/>
  <c r="F279"/>
  <c r="H283"/>
  <c r="J283" s="1"/>
  <c r="E283"/>
  <c r="F283"/>
  <c r="E289"/>
  <c r="F289"/>
  <c r="E293"/>
  <c r="F293"/>
  <c r="E297"/>
  <c r="F297"/>
  <c r="E301"/>
  <c r="F301"/>
  <c r="E305"/>
  <c r="F305"/>
  <c r="H311"/>
  <c r="J311" s="1"/>
  <c r="E311"/>
  <c r="F311"/>
  <c r="H314"/>
  <c r="J314" s="1"/>
  <c r="F314"/>
  <c r="E314"/>
  <c r="F318"/>
  <c r="E318"/>
  <c r="F322"/>
  <c r="E322"/>
  <c r="H327"/>
  <c r="J327" s="1"/>
  <c r="E327"/>
  <c r="F327"/>
  <c r="H331"/>
  <c r="J331" s="1"/>
  <c r="E331"/>
  <c r="F331"/>
  <c r="E335"/>
  <c r="F335"/>
  <c r="F326"/>
  <c r="E326"/>
  <c r="E345"/>
  <c r="F345"/>
  <c r="E350"/>
  <c r="H350"/>
  <c r="J350" s="1"/>
  <c r="F350"/>
  <c r="H354"/>
  <c r="J354" s="1"/>
  <c r="E354"/>
  <c r="F354"/>
  <c r="E358"/>
  <c r="H358"/>
  <c r="J358" s="1"/>
  <c r="F358"/>
  <c r="E362"/>
  <c r="H362"/>
  <c r="J362" s="1"/>
  <c r="F362"/>
  <c r="E366"/>
  <c r="F366"/>
  <c r="E370"/>
  <c r="F370"/>
  <c r="E374"/>
  <c r="F374"/>
  <c r="E379"/>
  <c r="H379"/>
  <c r="J379" s="1"/>
  <c r="F379"/>
  <c r="H383"/>
  <c r="J383" s="1"/>
  <c r="E383"/>
  <c r="F383"/>
  <c r="E387"/>
  <c r="F387"/>
  <c r="E391"/>
  <c r="F391"/>
  <c r="E395"/>
  <c r="H395"/>
  <c r="J395" s="1"/>
  <c r="F395"/>
  <c r="E400"/>
  <c r="H400"/>
  <c r="J400" s="1"/>
  <c r="F400"/>
  <c r="H404"/>
  <c r="J404" s="1"/>
  <c r="E404"/>
  <c r="F404"/>
  <c r="E408"/>
  <c r="H408"/>
  <c r="J408" s="1"/>
  <c r="F408"/>
  <c r="E413"/>
  <c r="F413"/>
  <c r="E417"/>
  <c r="F417"/>
  <c r="E421"/>
  <c r="F421"/>
  <c r="E425"/>
  <c r="F425"/>
  <c r="I433"/>
  <c r="K433" s="1"/>
  <c r="I431"/>
  <c r="K431" s="1"/>
  <c r="E584"/>
  <c r="F584"/>
  <c r="F581"/>
  <c r="F580"/>
  <c r="E572"/>
  <c r="F577"/>
  <c r="F573"/>
  <c r="E580"/>
  <c r="F572"/>
  <c r="E581"/>
  <c r="E573"/>
  <c r="E577"/>
  <c r="E567"/>
  <c r="F567"/>
  <c r="E570"/>
  <c r="E564"/>
  <c r="E568"/>
  <c r="E569"/>
  <c r="F569"/>
  <c r="F565"/>
  <c r="E565"/>
  <c r="F570"/>
  <c r="E566"/>
  <c r="F568"/>
  <c r="F566"/>
  <c r="F564"/>
  <c r="I1546" i="87"/>
  <c r="H417" i="85" s="1"/>
  <c r="J417" s="1"/>
  <c r="I1154" i="87"/>
  <c r="H315" i="85" s="1"/>
  <c r="J315" s="1"/>
  <c r="I846" i="87"/>
  <c r="H222" i="85" s="1"/>
  <c r="J222" s="1"/>
  <c r="I739" i="87"/>
  <c r="H180" i="85" s="1"/>
  <c r="I932" i="87"/>
  <c r="H262" i="85" s="1"/>
  <c r="J262" s="1"/>
  <c r="I1205" i="87"/>
  <c r="H326" i="85" s="1"/>
  <c r="J326" s="1"/>
  <c r="I254" i="87"/>
  <c r="H54" i="85" s="1"/>
  <c r="J54" s="1"/>
  <c r="I1027" i="87"/>
  <c r="H289" i="85" s="1"/>
  <c r="J289" s="1"/>
  <c r="I1039" i="87"/>
  <c r="H291" i="85" s="1"/>
  <c r="J291" s="1"/>
  <c r="I1185" i="87"/>
  <c r="H322" i="85" s="1"/>
  <c r="J322" s="1"/>
  <c r="I1840" i="87"/>
  <c r="H490" i="85" s="1"/>
  <c r="I511" i="87"/>
  <c r="H104" i="85" s="1"/>
  <c r="J104" s="1"/>
  <c r="I585" i="87"/>
  <c r="H119" i="85" s="1"/>
  <c r="J119" s="1"/>
  <c r="I1443" i="87"/>
  <c r="H388" i="85" s="1"/>
  <c r="J388" s="1"/>
  <c r="I1463" i="87"/>
  <c r="H392" i="85" s="1"/>
  <c r="J392" s="1"/>
  <c r="I1713" i="87"/>
  <c r="H457" i="85" s="1"/>
  <c r="I282" i="87"/>
  <c r="H58" i="85" s="1"/>
  <c r="J58" s="1"/>
  <c r="I1067" i="87"/>
  <c r="H296" i="85" s="1"/>
  <c r="J296" s="1"/>
  <c r="I1175" i="87"/>
  <c r="H320" i="85" s="1"/>
  <c r="J320" s="1"/>
  <c r="I1195" i="87"/>
  <c r="H324" i="85" s="1"/>
  <c r="J324" s="1"/>
  <c r="I1218" i="87"/>
  <c r="H329" i="85" s="1"/>
  <c r="J329" s="1"/>
  <c r="I179" i="87"/>
  <c r="H42" i="85" s="1"/>
  <c r="J42" s="1"/>
  <c r="I1428" i="87"/>
  <c r="H385" i="85" s="1"/>
  <c r="J385" s="1"/>
  <c r="I988" i="87"/>
  <c r="H279" i="85" s="1"/>
  <c r="J279" s="1"/>
  <c r="I963" i="87"/>
  <c r="H271" i="85" s="1"/>
  <c r="J271" s="1"/>
  <c r="I973" i="87"/>
  <c r="H273" i="85" s="1"/>
  <c r="J273" s="1"/>
  <c r="I1241" i="87"/>
  <c r="H335" i="85" s="1"/>
  <c r="J335" s="1"/>
  <c r="I1249" i="87"/>
  <c r="H337" i="85" s="1"/>
  <c r="J337" s="1"/>
  <c r="I1983" i="87"/>
  <c r="H537" i="85" s="1"/>
  <c r="I2004" i="87"/>
  <c r="H551" i="85" s="1"/>
  <c r="I337" i="87"/>
  <c r="H66" i="85" s="1"/>
  <c r="J66" s="1"/>
  <c r="I1556" i="87"/>
  <c r="H419" i="85" s="1"/>
  <c r="J419" s="1"/>
  <c r="I1642" i="87"/>
  <c r="H440" i="85" s="1"/>
  <c r="J440" s="1"/>
  <c r="I1828" i="87"/>
  <c r="H486" i="85" s="1"/>
  <c r="I1877" i="87"/>
  <c r="H500" i="85" s="1"/>
  <c r="I695" i="87"/>
  <c r="H160" i="85" s="1"/>
  <c r="J160" s="1"/>
  <c r="I1099" i="87"/>
  <c r="H301" i="85" s="1"/>
  <c r="J301" s="1"/>
  <c r="I474" i="87"/>
  <c r="H94" i="85" s="1"/>
  <c r="J94" s="1"/>
  <c r="I1223" i="87"/>
  <c r="H330" i="85" s="1"/>
  <c r="J330" s="1"/>
  <c r="I1269" i="87"/>
  <c r="H344" i="85" s="1"/>
  <c r="J344" s="1"/>
  <c r="I2071" i="87"/>
  <c r="H581" i="85" s="1"/>
  <c r="I787" i="87"/>
  <c r="H196" i="85" s="1"/>
  <c r="J196" s="1"/>
  <c r="I1057" i="87"/>
  <c r="H294" i="85" s="1"/>
  <c r="J294" s="1"/>
  <c r="I1077" i="87"/>
  <c r="H298" i="85" s="1"/>
  <c r="J298" s="1"/>
  <c r="I1370" i="87"/>
  <c r="H371" i="85" s="1"/>
  <c r="J371" s="1"/>
  <c r="I1376" i="87"/>
  <c r="H372" i="85" s="1"/>
  <c r="J372" s="1"/>
  <c r="I1394" i="87"/>
  <c r="H375" i="85" s="1"/>
  <c r="J375" s="1"/>
  <c r="I1679" i="87"/>
  <c r="H447" i="85" s="1"/>
  <c r="I1775" i="87"/>
  <c r="H477" i="85" s="1"/>
  <c r="I2057" i="87"/>
  <c r="H573" i="85" s="1"/>
  <c r="I362" i="87"/>
  <c r="H70" i="85" s="1"/>
  <c r="J70" s="1"/>
  <c r="I1044" i="87"/>
  <c r="H292" i="85" s="1"/>
  <c r="J292" s="1"/>
  <c r="I1259" i="87"/>
  <c r="H342" i="85" s="1"/>
  <c r="I1304" i="87"/>
  <c r="H355" i="85" s="1"/>
  <c r="J355" s="1"/>
  <c r="I874" i="87"/>
  <c r="H243" i="85" s="1"/>
  <c r="J243" s="1"/>
  <c r="I948" i="87"/>
  <c r="H267" i="85" s="1"/>
  <c r="J267" s="1"/>
  <c r="I1019" i="87"/>
  <c r="H288" i="85" s="1"/>
  <c r="J288" s="1"/>
  <c r="I1703" i="87"/>
  <c r="H455" i="85" s="1"/>
  <c r="I1400" i="87"/>
  <c r="H376" i="85" s="1"/>
  <c r="J376" s="1"/>
  <c r="I1516" i="87"/>
  <c r="H411" i="85" s="1"/>
  <c r="J411" s="1"/>
  <c r="I1617" i="87"/>
  <c r="H435" i="85" s="1"/>
  <c r="J435" s="1"/>
  <c r="I1656" i="87"/>
  <c r="I1741"/>
  <c r="H464" i="85" s="1"/>
  <c r="I1849" i="87"/>
  <c r="H492" i="85" s="1"/>
  <c r="I1999" i="87"/>
  <c r="H550" i="85" s="1"/>
  <c r="I2063" i="87"/>
  <c r="H580" i="85" s="1"/>
  <c r="I551" i="87"/>
  <c r="H113" i="85" s="1"/>
  <c r="J113" s="1"/>
  <c r="I618" i="87"/>
  <c r="H129" i="85" s="1"/>
  <c r="J129" s="1"/>
  <c r="I668" i="87"/>
  <c r="H156" i="85" s="1"/>
  <c r="J156" s="1"/>
  <c r="I714" i="87"/>
  <c r="H175" i="85" s="1"/>
  <c r="I877" i="87"/>
  <c r="H245" i="85" s="1"/>
  <c r="J245" s="1"/>
  <c r="I918" i="87"/>
  <c r="H257" i="85" s="1"/>
  <c r="J257" s="1"/>
  <c r="I958" i="87"/>
  <c r="H270" i="85" s="1"/>
  <c r="J270" s="1"/>
  <c r="I984" i="87"/>
  <c r="H278" i="85" s="1"/>
  <c r="J278" s="1"/>
  <c r="I1062" i="87"/>
  <c r="H295" i="85" s="1"/>
  <c r="J295" s="1"/>
  <c r="I1122" i="87"/>
  <c r="H305" i="85" s="1"/>
  <c r="J305" s="1"/>
  <c r="I1245" i="87"/>
  <c r="H336" i="85" s="1"/>
  <c r="J336" s="1"/>
  <c r="I1405" i="87"/>
  <c r="H377" i="85" s="1"/>
  <c r="J377" s="1"/>
  <c r="I1621" i="87"/>
  <c r="H436" i="85" s="1"/>
  <c r="J436" s="1"/>
  <c r="I1625" i="87"/>
  <c r="H437" i="85" s="1"/>
  <c r="I1006" i="87"/>
  <c r="H284" i="85" s="1"/>
  <c r="J284" s="1"/>
  <c r="I1117" i="87"/>
  <c r="H304" i="85" s="1"/>
  <c r="J304" s="1"/>
  <c r="I1127" i="87"/>
  <c r="H306" i="85" s="1"/>
  <c r="J306" s="1"/>
  <c r="I1213" i="87"/>
  <c r="H328" i="85" s="1"/>
  <c r="J328" s="1"/>
  <c r="I1358" i="87"/>
  <c r="H369" i="85" s="1"/>
  <c r="J369" s="1"/>
  <c r="I1448" i="87"/>
  <c r="H389" i="85" s="1"/>
  <c r="J389" s="1"/>
  <c r="I1561" i="87"/>
  <c r="H420" i="85" s="1"/>
  <c r="J420" s="1"/>
  <c r="I1581" i="87"/>
  <c r="H424" i="85" s="1"/>
  <c r="J424" s="1"/>
  <c r="I1591" i="87"/>
  <c r="H426" i="85" s="1"/>
  <c r="J426" s="1"/>
  <c r="I1733" i="87"/>
  <c r="H461" i="85" s="1"/>
  <c r="I1785" i="87"/>
  <c r="H479" i="85" s="1"/>
  <c r="I1845" i="87"/>
  <c r="H491" i="85" s="1"/>
  <c r="I2047" i="87"/>
  <c r="H570" i="85" s="1"/>
  <c r="I312" i="87"/>
  <c r="H62" i="85" s="1"/>
  <c r="J62" s="1"/>
  <c r="I557" i="87"/>
  <c r="H115" i="85" s="1"/>
  <c r="J115" s="1"/>
  <c r="I154" i="87"/>
  <c r="H38" i="85" s="1"/>
  <c r="J38" s="1"/>
  <c r="I407" i="87"/>
  <c r="H80" i="85" s="1"/>
  <c r="J80" s="1"/>
  <c r="I530" i="87"/>
  <c r="H108" i="85" s="1"/>
  <c r="J108" s="1"/>
  <c r="I652" i="87"/>
  <c r="H154" i="85" s="1"/>
  <c r="J154" s="1"/>
  <c r="I868" i="87"/>
  <c r="H240" i="85" s="1"/>
  <c r="J240" s="1"/>
  <c r="I1629" i="87"/>
  <c r="H438" i="85" s="1"/>
  <c r="J438" s="1"/>
  <c r="I1650" i="87"/>
  <c r="H441" i="85" s="1"/>
  <c r="I1906" i="87"/>
  <c r="H508" i="85" s="1"/>
  <c r="I208" i="87"/>
  <c r="H47" i="85" s="1"/>
  <c r="J47" s="1"/>
  <c r="I45" i="87"/>
  <c r="H15" i="85" s="1"/>
  <c r="J15" s="1"/>
  <c r="I240" i="87"/>
  <c r="H52" i="85" s="1"/>
  <c r="J52" s="1"/>
  <c r="I442" i="87"/>
  <c r="H89" i="85" s="1"/>
  <c r="J89" s="1"/>
  <c r="I679" i="87"/>
  <c r="H158" i="85" s="1"/>
  <c r="J158" s="1"/>
  <c r="I896" i="87"/>
  <c r="H250" i="85" s="1"/>
  <c r="J250" s="1"/>
  <c r="I1959" i="87"/>
  <c r="H519" i="85" s="1"/>
  <c r="I488" i="87"/>
  <c r="H96" i="85" s="1"/>
  <c r="J96" s="1"/>
  <c r="I115" i="87"/>
  <c r="H35" i="85" s="1"/>
  <c r="J35" s="1"/>
  <c r="I174" i="87"/>
  <c r="H40" i="85" s="1"/>
  <c r="J40" s="1"/>
  <c r="I460" i="87"/>
  <c r="H92" i="85" s="1"/>
  <c r="J92" s="1"/>
  <c r="I467" i="87"/>
  <c r="H93" i="85" s="1"/>
  <c r="J93" s="1"/>
  <c r="I523" i="87"/>
  <c r="H107" i="85" s="1"/>
  <c r="J107" s="1"/>
  <c r="I542" i="87"/>
  <c r="H111" i="85" s="1"/>
  <c r="J111" s="1"/>
  <c r="I569" i="87"/>
  <c r="H116" i="85" s="1"/>
  <c r="J116" s="1"/>
  <c r="I577" i="87"/>
  <c r="H118" i="85" s="1"/>
  <c r="J118" s="1"/>
  <c r="I614" i="87"/>
  <c r="H128" i="85" s="1"/>
  <c r="J128" s="1"/>
  <c r="I937" i="87"/>
  <c r="H263" i="85" s="1"/>
  <c r="J263" s="1"/>
  <c r="I1092" i="87"/>
  <c r="H300" i="85" s="1"/>
  <c r="J300" s="1"/>
  <c r="I1106" i="87"/>
  <c r="H302" i="85" s="1"/>
  <c r="J302" s="1"/>
  <c r="I1132" i="87"/>
  <c r="H307" i="85" s="1"/>
  <c r="J307" s="1"/>
  <c r="I1180" i="87"/>
  <c r="H321" i="85" s="1"/>
  <c r="J321" s="1"/>
  <c r="I1200" i="87"/>
  <c r="H325" i="85" s="1"/>
  <c r="J325" s="1"/>
  <c r="I1349" i="87"/>
  <c r="H366" i="85" s="1"/>
  <c r="J366" s="1"/>
  <c r="I1536" i="87"/>
  <c r="H415" i="85" s="1"/>
  <c r="J415" s="1"/>
  <c r="I1806" i="87"/>
  <c r="I1889"/>
  <c r="H505" i="85" s="1"/>
  <c r="I1942" i="87"/>
  <c r="H515" i="85" s="1"/>
  <c r="I1853" i="87"/>
  <c r="H493" i="85" s="1"/>
  <c r="I247" i="87"/>
  <c r="H53" i="85" s="1"/>
  <c r="J53" s="1"/>
  <c r="I264" i="87"/>
  <c r="H56" i="85" s="1"/>
  <c r="J56" s="1"/>
  <c r="I400" i="87"/>
  <c r="H79" i="85" s="1"/>
  <c r="J79" s="1"/>
  <c r="I596" i="87"/>
  <c r="H121" i="85" s="1"/>
  <c r="J121" s="1"/>
  <c r="I765" i="87"/>
  <c r="H191" i="85" s="1"/>
  <c r="I925" i="87"/>
  <c r="H260" i="85" s="1"/>
  <c r="J260" s="1"/>
  <c r="I1010" i="87"/>
  <c r="H285" i="85" s="1"/>
  <c r="J285" s="1"/>
  <c r="I1072" i="87"/>
  <c r="H297" i="85" s="1"/>
  <c r="J297" s="1"/>
  <c r="I1085" i="87"/>
  <c r="H299" i="85" s="1"/>
  <c r="J299" s="1"/>
  <c r="I1884" i="87"/>
  <c r="H504" i="85" s="1"/>
  <c r="I1894" i="87"/>
  <c r="H506" i="85" s="1"/>
  <c r="I1927" i="87"/>
  <c r="H512" i="85" s="1"/>
  <c r="I1937" i="87"/>
  <c r="H514" i="85" s="1"/>
  <c r="I1949" i="87"/>
  <c r="H516" i="85" s="1"/>
  <c r="I2032" i="87"/>
  <c r="H567" i="85" s="1"/>
  <c r="I2042" i="87"/>
  <c r="H569" i="85" s="1"/>
  <c r="I2052" i="87"/>
  <c r="H572" i="85" s="1"/>
  <c r="I1051" i="87"/>
  <c r="H293" i="85" s="1"/>
  <c r="J293" s="1"/>
  <c r="I1526" i="87"/>
  <c r="H413" i="85" s="1"/>
  <c r="J413" s="1"/>
  <c r="I1698" i="87"/>
  <c r="H454" i="85" s="1"/>
  <c r="I1780" i="87"/>
  <c r="H478" i="85" s="1"/>
  <c r="I1795" i="87"/>
  <c r="I1818"/>
  <c r="H484" i="85" s="1"/>
  <c r="I1835" i="87"/>
  <c r="H489" i="85" s="1"/>
  <c r="I2022" i="87"/>
  <c r="H565" i="85" s="1"/>
  <c r="I968" i="87"/>
  <c r="H272" i="85" s="1"/>
  <c r="J272" s="1"/>
  <c r="I1171" i="87"/>
  <c r="H319" i="85" s="1"/>
  <c r="J319" s="1"/>
  <c r="I1331" i="87"/>
  <c r="I1566"/>
  <c r="H421" i="85" s="1"/>
  <c r="J421" s="1"/>
  <c r="I1576" i="87"/>
  <c r="H423" i="85" s="1"/>
  <c r="J423" s="1"/>
  <c r="I1586" i="87"/>
  <c r="H425" i="85" s="1"/>
  <c r="J425" s="1"/>
  <c r="I1667" i="87"/>
  <c r="I1688"/>
  <c r="H452" i="85" s="1"/>
  <c r="I1718" i="87"/>
  <c r="H458" i="85" s="1"/>
  <c r="I1728" i="87"/>
  <c r="H460" i="85" s="1"/>
  <c r="I1754" i="87"/>
  <c r="H469" i="85" s="1"/>
  <c r="I1764" i="87"/>
  <c r="H472" i="85" s="1"/>
  <c r="I1813" i="87"/>
  <c r="H483" i="85" s="1"/>
  <c r="I1823" i="87"/>
  <c r="H485" i="85" s="1"/>
  <c r="I1237" i="87"/>
  <c r="H334" i="85" s="1"/>
  <c r="J334" s="1"/>
  <c r="I1438" i="87"/>
  <c r="H387" i="85" s="1"/>
  <c r="J387" s="1"/>
  <c r="I1458" i="87"/>
  <c r="H391" i="85" s="1"/>
  <c r="J391" s="1"/>
  <c r="I1521" i="87"/>
  <c r="H412" i="85" s="1"/>
  <c r="J412" s="1"/>
  <c r="I1541" i="87"/>
  <c r="H416" i="85" s="1"/>
  <c r="J416" s="1"/>
  <c r="I1551" i="87"/>
  <c r="H418" i="85" s="1"/>
  <c r="J418" s="1"/>
  <c r="I1662" i="87"/>
  <c r="I1672"/>
  <c r="I1708"/>
  <c r="H456" i="85" s="1"/>
  <c r="I1916" i="87"/>
  <c r="H509" i="85" s="1"/>
  <c r="I2037" i="87"/>
  <c r="H568" i="85" s="1"/>
  <c r="I2076" i="87"/>
  <c r="H584" i="85" s="1"/>
  <c r="I77" i="87"/>
  <c r="H11" i="85" s="1"/>
  <c r="J11" s="1"/>
  <c r="I128" i="87"/>
  <c r="H36" i="85" s="1"/>
  <c r="J36" s="1"/>
  <c r="I184" i="87"/>
  <c r="H44" i="85" s="1"/>
  <c r="J44" s="1"/>
  <c r="I200" i="87"/>
  <c r="H46" i="85" s="1"/>
  <c r="J46" s="1"/>
  <c r="I224" i="87"/>
  <c r="H49" i="85" s="1"/>
  <c r="J49" s="1"/>
  <c r="I259" i="87"/>
  <c r="I272"/>
  <c r="H57" i="85" s="1"/>
  <c r="J57" s="1"/>
  <c r="I300" i="87"/>
  <c r="H60" i="85" s="1"/>
  <c r="J60" s="1"/>
  <c r="I306" i="87"/>
  <c r="H61" i="85" s="1"/>
  <c r="J61" s="1"/>
  <c r="I368" i="87"/>
  <c r="H71" i="85" s="1"/>
  <c r="J71" s="1"/>
  <c r="I453" i="87"/>
  <c r="H91" i="85" s="1"/>
  <c r="J91" s="1"/>
  <c r="I516" i="87"/>
  <c r="H106" i="85" s="1"/>
  <c r="J106" s="1"/>
  <c r="I24" i="87"/>
  <c r="H13" i="85" s="1"/>
  <c r="J13" s="1"/>
  <c r="I102" i="87"/>
  <c r="H34" i="85" s="1"/>
  <c r="J34" s="1"/>
  <c r="I141" i="87"/>
  <c r="H37" i="85" s="1"/>
  <c r="J37" s="1"/>
  <c r="I319" i="87"/>
  <c r="H63" i="85" s="1"/>
  <c r="J63" s="1"/>
  <c r="I325" i="87"/>
  <c r="H64" i="85" s="1"/>
  <c r="J64" s="1"/>
  <c r="I331" i="87"/>
  <c r="H65" i="85" s="1"/>
  <c r="J65" s="1"/>
  <c r="I376" i="87"/>
  <c r="H75" i="85" s="1"/>
  <c r="I382" i="87"/>
  <c r="H77" i="85" s="1"/>
  <c r="J77" s="1"/>
  <c r="I392" i="87"/>
  <c r="H78" i="85" s="1"/>
  <c r="J78" s="1"/>
  <c r="I429" i="87"/>
  <c r="H84" i="85" s="1"/>
  <c r="I13" i="87"/>
  <c r="H12" i="85" s="1"/>
  <c r="I37" i="87"/>
  <c r="H14" i="85" s="1"/>
  <c r="J14" s="1"/>
  <c r="I167" i="87"/>
  <c r="H39" i="85" s="1"/>
  <c r="J39" s="1"/>
  <c r="I192" i="87"/>
  <c r="H45" i="85" s="1"/>
  <c r="J45" s="1"/>
  <c r="I216" i="87"/>
  <c r="H48" i="85" s="1"/>
  <c r="J48" s="1"/>
  <c r="I232" i="87"/>
  <c r="H50" i="85" s="1"/>
  <c r="J50" s="1"/>
  <c r="I344" i="87"/>
  <c r="H67" i="85" s="1"/>
  <c r="J67" s="1"/>
  <c r="I350" i="87"/>
  <c r="H68" i="85" s="1"/>
  <c r="J68" s="1"/>
  <c r="I356" i="87"/>
  <c r="H69" i="85" s="1"/>
  <c r="J69" s="1"/>
  <c r="I419" i="87"/>
  <c r="H83" i="85" s="1"/>
  <c r="I448" i="87"/>
  <c r="H90" i="85" s="1"/>
  <c r="J90" s="1"/>
  <c r="I481" i="87"/>
  <c r="H95" i="85" s="1"/>
  <c r="J95" s="1"/>
  <c r="I498" i="87"/>
  <c r="H98" i="85" s="1"/>
  <c r="J98" s="1"/>
  <c r="I622" i="87"/>
  <c r="H130" i="85" s="1"/>
  <c r="J130" s="1"/>
  <c r="I703" i="87"/>
  <c r="H161" i="85" s="1"/>
  <c r="J161" s="1"/>
  <c r="I757" i="87"/>
  <c r="H189" i="85" s="1"/>
  <c r="J189" s="1"/>
  <c r="I776" i="87"/>
  <c r="H193" i="85" s="1"/>
  <c r="J193" s="1"/>
  <c r="I794" i="87"/>
  <c r="H197" i="85" s="1"/>
  <c r="J197" s="1"/>
  <c r="I806" i="87"/>
  <c r="H201" i="85" s="1"/>
  <c r="J201" s="1"/>
  <c r="I980" i="87"/>
  <c r="H277" i="85" s="1"/>
  <c r="J277" s="1"/>
  <c r="I995" i="87"/>
  <c r="H281" i="85" s="1"/>
  <c r="J281" s="1"/>
  <c r="I660" i="87"/>
  <c r="H155" i="85" s="1"/>
  <c r="J155" s="1"/>
  <c r="I687" i="87"/>
  <c r="H159" i="85" s="1"/>
  <c r="J159" s="1"/>
  <c r="I722" i="87"/>
  <c r="H176" i="85" s="1"/>
  <c r="I859" i="87"/>
  <c r="H231" i="85" s="1"/>
  <c r="J231" s="1"/>
  <c r="I1165" i="87"/>
  <c r="H318" i="85" s="1"/>
  <c r="J318" s="1"/>
  <c r="I1723" i="87"/>
  <c r="H459" i="85" s="1"/>
  <c r="I1987" i="87"/>
  <c r="H546" i="85" s="1"/>
  <c r="I1433" i="87"/>
  <c r="H386" i="85" s="1"/>
  <c r="J386" s="1"/>
  <c r="I1453" i="87"/>
  <c r="H390" i="85" s="1"/>
  <c r="J390" s="1"/>
  <c r="I1264" i="87"/>
  <c r="H343" i="85" s="1"/>
  <c r="J343" s="1"/>
  <c r="I1693" i="87"/>
  <c r="H453" i="85" s="1"/>
  <c r="I1325" i="87"/>
  <c r="H365" i="85" s="1"/>
  <c r="J365" s="1"/>
  <c r="I1382" i="87"/>
  <c r="H373" i="85" s="1"/>
  <c r="J373" s="1"/>
  <c r="I1032" i="87"/>
  <c r="H290" i="85" s="1"/>
  <c r="J290" s="1"/>
  <c r="I1111" i="87"/>
  <c r="H303" i="85" s="1"/>
  <c r="J303" s="1"/>
  <c r="I1190" i="87"/>
  <c r="H323" i="85" s="1"/>
  <c r="J323" s="1"/>
  <c r="I1253" i="87"/>
  <c r="H338" i="85" s="1"/>
  <c r="J338" s="1"/>
  <c r="I1388" i="87"/>
  <c r="H374" i="85" s="1"/>
  <c r="J374" s="1"/>
  <c r="I1531" i="87"/>
  <c r="H414" i="85" s="1"/>
  <c r="J414" s="1"/>
  <c r="I1571" i="87"/>
  <c r="H422" i="85" s="1"/>
  <c r="J422" s="1"/>
  <c r="I1634" i="87"/>
  <c r="H439" i="85" s="1"/>
  <c r="J439" s="1"/>
  <c r="I1790" i="87"/>
  <c r="H480" i="85" s="1"/>
  <c r="I1976" i="87"/>
  <c r="H526" i="85" s="1"/>
  <c r="I2017" i="87"/>
  <c r="H566" i="85" s="1"/>
  <c r="I1274" i="87"/>
  <c r="H345" i="85" s="1"/>
  <c r="J345" s="1"/>
  <c r="I1364" i="87"/>
  <c r="H370" i="85" s="1"/>
  <c r="J370" s="1"/>
  <c r="I1899" i="87"/>
  <c r="H507" i="85" s="1"/>
  <c r="I1746" i="87"/>
  <c r="H466" i="85" s="1"/>
  <c r="I1759" i="87"/>
  <c r="H470" i="85" s="1"/>
  <c r="I1801" i="87"/>
  <c r="I1921"/>
  <c r="H510" i="85" s="1"/>
  <c r="I1932" i="87"/>
  <c r="H513" i="85" s="1"/>
  <c r="I1954" i="87"/>
  <c r="H518" i="85" s="1"/>
  <c r="I2009" i="87"/>
  <c r="H553" i="85" s="1"/>
  <c r="I2027" i="87"/>
  <c r="H564" i="85" s="1"/>
  <c r="I145" l="1"/>
  <c r="K145" s="1"/>
  <c r="I178"/>
  <c r="K178" s="1"/>
  <c r="I177"/>
  <c r="K177" s="1"/>
  <c r="I172"/>
  <c r="K172" s="1"/>
  <c r="I74"/>
  <c r="K74" s="1"/>
  <c r="I546"/>
  <c r="K546" s="1"/>
  <c r="J546"/>
  <c r="I194"/>
  <c r="K194" s="1"/>
  <c r="I73"/>
  <c r="K73" s="1"/>
  <c r="I440"/>
  <c r="K440" s="1"/>
  <c r="I438"/>
  <c r="K438" s="1"/>
  <c r="I29"/>
  <c r="K29" s="1"/>
  <c r="J553"/>
  <c r="I553"/>
  <c r="K553" s="1"/>
  <c r="J459"/>
  <c r="I459"/>
  <c r="K459" s="1"/>
  <c r="J466"/>
  <c r="I466"/>
  <c r="K466" s="1"/>
  <c r="J568"/>
  <c r="I568"/>
  <c r="K568" s="1"/>
  <c r="J504"/>
  <c r="I504"/>
  <c r="K504" s="1"/>
  <c r="J519"/>
  <c r="I519"/>
  <c r="K519" s="1"/>
  <c r="J441"/>
  <c r="I441"/>
  <c r="K441" s="1"/>
  <c r="J580"/>
  <c r="I580"/>
  <c r="K580" s="1"/>
  <c r="J176"/>
  <c r="I176"/>
  <c r="K176" s="1"/>
  <c r="J191"/>
  <c r="I191"/>
  <c r="K191" s="1"/>
  <c r="J469"/>
  <c r="I469"/>
  <c r="K469" s="1"/>
  <c r="J454"/>
  <c r="I454"/>
  <c r="K454" s="1"/>
  <c r="J512"/>
  <c r="I512"/>
  <c r="K512" s="1"/>
  <c r="J491"/>
  <c r="I491"/>
  <c r="K491" s="1"/>
  <c r="J492"/>
  <c r="I492"/>
  <c r="K492" s="1"/>
  <c r="J447"/>
  <c r="J448" s="1"/>
  <c r="I447"/>
  <c r="K447" s="1"/>
  <c r="K448" s="1"/>
  <c r="C41" i="90" s="1"/>
  <c r="J457" i="85"/>
  <c r="I457"/>
  <c r="K457" s="1"/>
  <c r="J180"/>
  <c r="I180"/>
  <c r="K180" s="1"/>
  <c r="J480"/>
  <c r="I480"/>
  <c r="K480" s="1"/>
  <c r="H577"/>
  <c r="H368"/>
  <c r="J368" s="1"/>
  <c r="I489"/>
  <c r="K489" s="1"/>
  <c r="J489"/>
  <c r="J569"/>
  <c r="I569"/>
  <c r="K569" s="1"/>
  <c r="J493"/>
  <c r="I493"/>
  <c r="K493" s="1"/>
  <c r="J437"/>
  <c r="I437"/>
  <c r="K437" s="1"/>
  <c r="J456"/>
  <c r="I456"/>
  <c r="K456" s="1"/>
  <c r="J513"/>
  <c r="I513"/>
  <c r="K513" s="1"/>
  <c r="J566"/>
  <c r="I566"/>
  <c r="K566" s="1"/>
  <c r="J75"/>
  <c r="I75"/>
  <c r="K75" s="1"/>
  <c r="I483"/>
  <c r="K483" s="1"/>
  <c r="J483"/>
  <c r="J458"/>
  <c r="I458"/>
  <c r="K458" s="1"/>
  <c r="J516"/>
  <c r="I516"/>
  <c r="K516" s="1"/>
  <c r="J505"/>
  <c r="I505"/>
  <c r="K505" s="1"/>
  <c r="J461"/>
  <c r="I461"/>
  <c r="K461" s="1"/>
  <c r="J175"/>
  <c r="I175"/>
  <c r="K175" s="1"/>
  <c r="J455"/>
  <c r="I455"/>
  <c r="K455" s="1"/>
  <c r="J573"/>
  <c r="I573"/>
  <c r="K573" s="1"/>
  <c r="J486"/>
  <c r="I486"/>
  <c r="K486" s="1"/>
  <c r="J551"/>
  <c r="I551"/>
  <c r="K551" s="1"/>
  <c r="J518"/>
  <c r="I518"/>
  <c r="K518" s="1"/>
  <c r="J470"/>
  <c r="I470"/>
  <c r="K470" s="1"/>
  <c r="J83"/>
  <c r="I83"/>
  <c r="K83" s="1"/>
  <c r="J584"/>
  <c r="I584"/>
  <c r="K584" s="1"/>
  <c r="J485"/>
  <c r="I485"/>
  <c r="K485" s="1"/>
  <c r="J460"/>
  <c r="I460"/>
  <c r="K460" s="1"/>
  <c r="J484"/>
  <c r="I484"/>
  <c r="K484" s="1"/>
  <c r="J567"/>
  <c r="I567"/>
  <c r="K567" s="1"/>
  <c r="J506"/>
  <c r="I506"/>
  <c r="K506" s="1"/>
  <c r="J515"/>
  <c r="I515"/>
  <c r="K515" s="1"/>
  <c r="J508"/>
  <c r="I508"/>
  <c r="K508" s="1"/>
  <c r="J479"/>
  <c r="I479"/>
  <c r="K479" s="1"/>
  <c r="J464"/>
  <c r="I464"/>
  <c r="K464" s="1"/>
  <c r="J500"/>
  <c r="I500"/>
  <c r="K500" s="1"/>
  <c r="J490"/>
  <c r="I490"/>
  <c r="K490" s="1"/>
  <c r="J564"/>
  <c r="I564"/>
  <c r="K564" s="1"/>
  <c r="J510"/>
  <c r="I510"/>
  <c r="K510" s="1"/>
  <c r="J507"/>
  <c r="I507"/>
  <c r="K507" s="1"/>
  <c r="J526"/>
  <c r="J531" s="1"/>
  <c r="I526"/>
  <c r="K526" s="1"/>
  <c r="K531" s="1"/>
  <c r="C51" i="90" s="1"/>
  <c r="J453" i="85"/>
  <c r="I453"/>
  <c r="K453" s="1"/>
  <c r="J84"/>
  <c r="I84"/>
  <c r="K84" s="1"/>
  <c r="J509"/>
  <c r="I509"/>
  <c r="K509" s="1"/>
  <c r="J472"/>
  <c r="I472"/>
  <c r="K472" s="1"/>
  <c r="J452"/>
  <c r="I452"/>
  <c r="K452" s="1"/>
  <c r="J565"/>
  <c r="I565"/>
  <c r="K565" s="1"/>
  <c r="J478"/>
  <c r="I478"/>
  <c r="K478" s="1"/>
  <c r="J572"/>
  <c r="I572"/>
  <c r="K572" s="1"/>
  <c r="J514"/>
  <c r="I514"/>
  <c r="K514" s="1"/>
  <c r="J570"/>
  <c r="I570"/>
  <c r="K570" s="1"/>
  <c r="J550"/>
  <c r="I550"/>
  <c r="K550" s="1"/>
  <c r="J477"/>
  <c r="I477"/>
  <c r="K477" s="1"/>
  <c r="J581"/>
  <c r="I581"/>
  <c r="K581" s="1"/>
  <c r="J537"/>
  <c r="I537"/>
  <c r="K537" s="1"/>
  <c r="I435"/>
  <c r="K435" s="1"/>
  <c r="I436"/>
  <c r="K436" s="1"/>
  <c r="I439"/>
  <c r="K439" s="1"/>
  <c r="J31"/>
  <c r="J99"/>
  <c r="J253"/>
  <c r="J342"/>
  <c r="J224"/>
  <c r="I12"/>
  <c r="K12" s="1"/>
  <c r="J12"/>
  <c r="J16" s="1"/>
  <c r="J123"/>
  <c r="J339"/>
  <c r="J286"/>
  <c r="J308"/>
  <c r="J131"/>
  <c r="I413"/>
  <c r="K413" s="1"/>
  <c r="I395"/>
  <c r="K395" s="1"/>
  <c r="I391"/>
  <c r="K391" s="1"/>
  <c r="I379"/>
  <c r="K379" s="1"/>
  <c r="I374"/>
  <c r="K374" s="1"/>
  <c r="I362"/>
  <c r="K362" s="1"/>
  <c r="I345"/>
  <c r="K345" s="1"/>
  <c r="I326"/>
  <c r="K326" s="1"/>
  <c r="I322"/>
  <c r="K322" s="1"/>
  <c r="I305"/>
  <c r="K305" s="1"/>
  <c r="I289"/>
  <c r="K289" s="1"/>
  <c r="I268"/>
  <c r="K268" s="1"/>
  <c r="I245"/>
  <c r="K245" s="1"/>
  <c r="I203"/>
  <c r="K203" s="1"/>
  <c r="I141"/>
  <c r="K141" s="1"/>
  <c r="I92"/>
  <c r="K92" s="1"/>
  <c r="I70"/>
  <c r="K70" s="1"/>
  <c r="I53"/>
  <c r="K53" s="1"/>
  <c r="I34"/>
  <c r="K34" s="1"/>
  <c r="I120"/>
  <c r="K120" s="1"/>
  <c r="I46"/>
  <c r="K46" s="1"/>
  <c r="I424"/>
  <c r="K424" s="1"/>
  <c r="I407"/>
  <c r="K407" s="1"/>
  <c r="I390"/>
  <c r="K390" s="1"/>
  <c r="I373"/>
  <c r="K373" s="1"/>
  <c r="I357"/>
  <c r="K357" s="1"/>
  <c r="I321"/>
  <c r="K321" s="1"/>
  <c r="I304"/>
  <c r="K304" s="1"/>
  <c r="I288"/>
  <c r="K288" s="1"/>
  <c r="I266"/>
  <c r="K266" s="1"/>
  <c r="I243"/>
  <c r="K243" s="1"/>
  <c r="I202"/>
  <c r="K202" s="1"/>
  <c r="I158"/>
  <c r="K158" s="1"/>
  <c r="I111"/>
  <c r="K111" s="1"/>
  <c r="I65"/>
  <c r="K65" s="1"/>
  <c r="I42"/>
  <c r="K42" s="1"/>
  <c r="I415"/>
  <c r="K415" s="1"/>
  <c r="I411"/>
  <c r="K411" s="1"/>
  <c r="I398"/>
  <c r="K398" s="1"/>
  <c r="I393"/>
  <c r="K393" s="1"/>
  <c r="I324"/>
  <c r="K324" s="1"/>
  <c r="I307"/>
  <c r="K307" s="1"/>
  <c r="I291"/>
  <c r="K291" s="1"/>
  <c r="I270"/>
  <c r="K270" s="1"/>
  <c r="I247"/>
  <c r="K247" s="1"/>
  <c r="I201"/>
  <c r="K201" s="1"/>
  <c r="I184"/>
  <c r="K184" s="1"/>
  <c r="I157"/>
  <c r="K157" s="1"/>
  <c r="I125"/>
  <c r="K125" s="1"/>
  <c r="I106"/>
  <c r="K106" s="1"/>
  <c r="I78"/>
  <c r="K78" s="1"/>
  <c r="I418"/>
  <c r="K418" s="1"/>
  <c r="I401"/>
  <c r="K401" s="1"/>
  <c r="I384"/>
  <c r="K384" s="1"/>
  <c r="I367"/>
  <c r="K367" s="1"/>
  <c r="I351"/>
  <c r="K351" s="1"/>
  <c r="I336"/>
  <c r="K336" s="1"/>
  <c r="I332"/>
  <c r="K332" s="1"/>
  <c r="I315"/>
  <c r="K315" s="1"/>
  <c r="I294"/>
  <c r="K294" s="1"/>
  <c r="I273"/>
  <c r="K273" s="1"/>
  <c r="I251"/>
  <c r="K251" s="1"/>
  <c r="I208"/>
  <c r="K208" s="1"/>
  <c r="I152"/>
  <c r="K152" s="1"/>
  <c r="I113"/>
  <c r="K113" s="1"/>
  <c r="I93"/>
  <c r="K93" s="1"/>
  <c r="I49"/>
  <c r="K49" s="1"/>
  <c r="I28"/>
  <c r="K28" s="1"/>
  <c r="I61"/>
  <c r="K61" s="1"/>
  <c r="I50"/>
  <c r="K50" s="1"/>
  <c r="I400"/>
  <c r="K400" s="1"/>
  <c r="I366"/>
  <c r="K366" s="1"/>
  <c r="I350"/>
  <c r="K350" s="1"/>
  <c r="I327"/>
  <c r="K327" s="1"/>
  <c r="I311"/>
  <c r="K311" s="1"/>
  <c r="I293"/>
  <c r="K293" s="1"/>
  <c r="I272"/>
  <c r="K272" s="1"/>
  <c r="I250"/>
  <c r="K250" s="1"/>
  <c r="I207"/>
  <c r="K207" s="1"/>
  <c r="I186"/>
  <c r="K186" s="1"/>
  <c r="I117"/>
  <c r="K117" s="1"/>
  <c r="I96"/>
  <c r="K96" s="1"/>
  <c r="I58"/>
  <c r="K58" s="1"/>
  <c r="I38"/>
  <c r="K38" s="1"/>
  <c r="I154"/>
  <c r="K154" s="1"/>
  <c r="I91"/>
  <c r="K91" s="1"/>
  <c r="I60"/>
  <c r="K60" s="1"/>
  <c r="I429"/>
  <c r="K429" s="1"/>
  <c r="I412"/>
  <c r="K412" s="1"/>
  <c r="I394"/>
  <c r="K394" s="1"/>
  <c r="I377"/>
  <c r="K377" s="1"/>
  <c r="I361"/>
  <c r="K361" s="1"/>
  <c r="I344"/>
  <c r="K344" s="1"/>
  <c r="I325"/>
  <c r="K325" s="1"/>
  <c r="I310"/>
  <c r="K310" s="1"/>
  <c r="I292"/>
  <c r="K292" s="1"/>
  <c r="I271"/>
  <c r="K271" s="1"/>
  <c r="I248"/>
  <c r="K248" s="1"/>
  <c r="I206"/>
  <c r="K206" s="1"/>
  <c r="I185"/>
  <c r="K185" s="1"/>
  <c r="I116"/>
  <c r="K116" s="1"/>
  <c r="I69"/>
  <c r="K69" s="1"/>
  <c r="I402"/>
  <c r="K402" s="1"/>
  <c r="I381"/>
  <c r="K381" s="1"/>
  <c r="I364"/>
  <c r="K364" s="1"/>
  <c r="I352"/>
  <c r="K352" s="1"/>
  <c r="I348"/>
  <c r="K348" s="1"/>
  <c r="I329"/>
  <c r="K329" s="1"/>
  <c r="I313"/>
  <c r="K313" s="1"/>
  <c r="I295"/>
  <c r="K295" s="1"/>
  <c r="I277"/>
  <c r="K277" s="1"/>
  <c r="I252"/>
  <c r="K252" s="1"/>
  <c r="I205"/>
  <c r="K205" s="1"/>
  <c r="I161"/>
  <c r="K161" s="1"/>
  <c r="I127"/>
  <c r="K127" s="1"/>
  <c r="I110"/>
  <c r="K110" s="1"/>
  <c r="I90"/>
  <c r="K90" s="1"/>
  <c r="I40"/>
  <c r="K40" s="1"/>
  <c r="I422"/>
  <c r="K422" s="1"/>
  <c r="I405"/>
  <c r="K405" s="1"/>
  <c r="I388"/>
  <c r="K388" s="1"/>
  <c r="I371"/>
  <c r="K371" s="1"/>
  <c r="I355"/>
  <c r="K355" s="1"/>
  <c r="I319"/>
  <c r="K319" s="1"/>
  <c r="I298"/>
  <c r="K298" s="1"/>
  <c r="I280"/>
  <c r="K280" s="1"/>
  <c r="I257"/>
  <c r="K257" s="1"/>
  <c r="I223"/>
  <c r="K223" s="1"/>
  <c r="I156"/>
  <c r="K156" s="1"/>
  <c r="I118"/>
  <c r="K118" s="1"/>
  <c r="I97"/>
  <c r="K97" s="1"/>
  <c r="I71"/>
  <c r="K71" s="1"/>
  <c r="I54"/>
  <c r="K54" s="1"/>
  <c r="I35"/>
  <c r="K35" s="1"/>
  <c r="I15"/>
  <c r="K15" s="1"/>
  <c r="I417"/>
  <c r="K417" s="1"/>
  <c r="I383"/>
  <c r="K383" s="1"/>
  <c r="I370"/>
  <c r="K370" s="1"/>
  <c r="I331"/>
  <c r="K331" s="1"/>
  <c r="I314"/>
  <c r="K314" s="1"/>
  <c r="I297"/>
  <c r="K297" s="1"/>
  <c r="I279"/>
  <c r="K279" s="1"/>
  <c r="I256"/>
  <c r="K256" s="1"/>
  <c r="I222"/>
  <c r="K222" s="1"/>
  <c r="I193"/>
  <c r="K193" s="1"/>
  <c r="I159"/>
  <c r="K159" s="1"/>
  <c r="I121"/>
  <c r="K121" s="1"/>
  <c r="I103"/>
  <c r="K103" s="1"/>
  <c r="I62"/>
  <c r="K62" s="1"/>
  <c r="I44"/>
  <c r="K44" s="1"/>
  <c r="I102"/>
  <c r="K102" s="1"/>
  <c r="I64"/>
  <c r="K64" s="1"/>
  <c r="I14"/>
  <c r="K14" s="1"/>
  <c r="I420"/>
  <c r="K420" s="1"/>
  <c r="I416"/>
  <c r="K416" s="1"/>
  <c r="I399"/>
  <c r="K399" s="1"/>
  <c r="I382"/>
  <c r="K382" s="1"/>
  <c r="I365"/>
  <c r="K365" s="1"/>
  <c r="I349"/>
  <c r="K349" s="1"/>
  <c r="I330"/>
  <c r="K330" s="1"/>
  <c r="I312"/>
  <c r="K312" s="1"/>
  <c r="I296"/>
  <c r="K296" s="1"/>
  <c r="I278"/>
  <c r="K278" s="1"/>
  <c r="I255"/>
  <c r="K255" s="1"/>
  <c r="I210"/>
  <c r="K210" s="1"/>
  <c r="I192"/>
  <c r="K192" s="1"/>
  <c r="I128"/>
  <c r="K128" s="1"/>
  <c r="I79"/>
  <c r="K79" s="1"/>
  <c r="I52"/>
  <c r="K52" s="1"/>
  <c r="I419"/>
  <c r="K419" s="1"/>
  <c r="I406"/>
  <c r="K406" s="1"/>
  <c r="I389"/>
  <c r="K389" s="1"/>
  <c r="I385"/>
  <c r="K385" s="1"/>
  <c r="I372"/>
  <c r="K372" s="1"/>
  <c r="I356"/>
  <c r="K356" s="1"/>
  <c r="I333"/>
  <c r="K333" s="1"/>
  <c r="I316"/>
  <c r="K316" s="1"/>
  <c r="I299"/>
  <c r="K299" s="1"/>
  <c r="I281"/>
  <c r="K281" s="1"/>
  <c r="I258"/>
  <c r="K258" s="1"/>
  <c r="I209"/>
  <c r="K209" s="1"/>
  <c r="I143"/>
  <c r="K143" s="1"/>
  <c r="I115"/>
  <c r="K115" s="1"/>
  <c r="I94"/>
  <c r="K94" s="1"/>
  <c r="I426"/>
  <c r="K426" s="1"/>
  <c r="I409"/>
  <c r="K409" s="1"/>
  <c r="I392"/>
  <c r="K392" s="1"/>
  <c r="I375"/>
  <c r="K375" s="1"/>
  <c r="I359"/>
  <c r="K359" s="1"/>
  <c r="I342"/>
  <c r="K342" s="1"/>
  <c r="I323"/>
  <c r="K323" s="1"/>
  <c r="I302"/>
  <c r="K302" s="1"/>
  <c r="I284"/>
  <c r="K284" s="1"/>
  <c r="I263"/>
  <c r="K263" s="1"/>
  <c r="I239"/>
  <c r="K239" s="1"/>
  <c r="I200"/>
  <c r="K200" s="1"/>
  <c r="I160"/>
  <c r="K160" s="1"/>
  <c r="I122"/>
  <c r="K122" s="1"/>
  <c r="I104"/>
  <c r="K104" s="1"/>
  <c r="I77"/>
  <c r="K77" s="1"/>
  <c r="I67"/>
  <c r="K67" s="1"/>
  <c r="I39"/>
  <c r="K39" s="1"/>
  <c r="I37"/>
  <c r="K37" s="1"/>
  <c r="I56"/>
  <c r="K56" s="1"/>
  <c r="I421"/>
  <c r="K421" s="1"/>
  <c r="I425"/>
  <c r="K425" s="1"/>
  <c r="I408"/>
  <c r="K408" s="1"/>
  <c r="I404"/>
  <c r="K404" s="1"/>
  <c r="I387"/>
  <c r="K387" s="1"/>
  <c r="I358"/>
  <c r="K358" s="1"/>
  <c r="I354"/>
  <c r="K354" s="1"/>
  <c r="I335"/>
  <c r="K335" s="1"/>
  <c r="I318"/>
  <c r="K318" s="1"/>
  <c r="I301"/>
  <c r="K301" s="1"/>
  <c r="I283"/>
  <c r="K283" s="1"/>
  <c r="I262"/>
  <c r="K262" s="1"/>
  <c r="I231"/>
  <c r="K231" s="1"/>
  <c r="I199"/>
  <c r="K199" s="1"/>
  <c r="I155"/>
  <c r="K155" s="1"/>
  <c r="I129"/>
  <c r="K129" s="1"/>
  <c r="I112"/>
  <c r="K112" s="1"/>
  <c r="I108"/>
  <c r="K108" s="1"/>
  <c r="I80"/>
  <c r="K80" s="1"/>
  <c r="I66"/>
  <c r="K66" s="1"/>
  <c r="I48"/>
  <c r="K48" s="1"/>
  <c r="I26"/>
  <c r="K26" s="1"/>
  <c r="I107"/>
  <c r="K107" s="1"/>
  <c r="I36"/>
  <c r="K36" s="1"/>
  <c r="I403"/>
  <c r="K403" s="1"/>
  <c r="I386"/>
  <c r="K386" s="1"/>
  <c r="I369"/>
  <c r="K369" s="1"/>
  <c r="I353"/>
  <c r="K353" s="1"/>
  <c r="I338"/>
  <c r="K338" s="1"/>
  <c r="I334"/>
  <c r="K334" s="1"/>
  <c r="I317"/>
  <c r="K317" s="1"/>
  <c r="I300"/>
  <c r="K300" s="1"/>
  <c r="I282"/>
  <c r="K282" s="1"/>
  <c r="I260"/>
  <c r="K260" s="1"/>
  <c r="I219"/>
  <c r="K219" s="1"/>
  <c r="I197"/>
  <c r="K197" s="1"/>
  <c r="I130"/>
  <c r="K130" s="1"/>
  <c r="I95"/>
  <c r="K95" s="1"/>
  <c r="I57"/>
  <c r="K57" s="1"/>
  <c r="I428"/>
  <c r="K428" s="1"/>
  <c r="I423"/>
  <c r="K423" s="1"/>
  <c r="I376"/>
  <c r="K376" s="1"/>
  <c r="I360"/>
  <c r="K360" s="1"/>
  <c r="I343"/>
  <c r="K343" s="1"/>
  <c r="I337"/>
  <c r="K337" s="1"/>
  <c r="I320"/>
  <c r="K320" s="1"/>
  <c r="I303"/>
  <c r="K303" s="1"/>
  <c r="I285"/>
  <c r="K285" s="1"/>
  <c r="I267"/>
  <c r="K267" s="1"/>
  <c r="I240"/>
  <c r="K240" s="1"/>
  <c r="I196"/>
  <c r="K196" s="1"/>
  <c r="I153"/>
  <c r="K153" s="1"/>
  <c r="I119"/>
  <c r="K119" s="1"/>
  <c r="I98"/>
  <c r="K98" s="1"/>
  <c r="I414"/>
  <c r="K414" s="1"/>
  <c r="I396"/>
  <c r="K396" s="1"/>
  <c r="I380"/>
  <c r="K380" s="1"/>
  <c r="I363"/>
  <c r="K363" s="1"/>
  <c r="I346"/>
  <c r="K346" s="1"/>
  <c r="I328"/>
  <c r="K328" s="1"/>
  <c r="I306"/>
  <c r="K306" s="1"/>
  <c r="I290"/>
  <c r="K290" s="1"/>
  <c r="I269"/>
  <c r="K269" s="1"/>
  <c r="I246"/>
  <c r="K246" s="1"/>
  <c r="I204"/>
  <c r="K204" s="1"/>
  <c r="I189"/>
  <c r="K189" s="1"/>
  <c r="I142"/>
  <c r="K142" s="1"/>
  <c r="I109"/>
  <c r="K109" s="1"/>
  <c r="I89"/>
  <c r="K89" s="1"/>
  <c r="I63"/>
  <c r="K63" s="1"/>
  <c r="I45"/>
  <c r="K45" s="1"/>
  <c r="I13"/>
  <c r="K13" s="1"/>
  <c r="I47"/>
  <c r="K47" s="1"/>
  <c r="I11"/>
  <c r="K11" s="1"/>
  <c r="I68"/>
  <c r="K68" s="1"/>
  <c r="I290" i="87"/>
  <c r="H59" i="85" s="1"/>
  <c r="J59" s="1"/>
  <c r="J81" s="1"/>
  <c r="K31" l="1"/>
  <c r="C15" i="90" s="1"/>
  <c r="I368" i="85"/>
  <c r="K368" s="1"/>
  <c r="K442" s="1"/>
  <c r="C39" i="90" s="1"/>
  <c r="K224" i="85"/>
  <c r="C29" i="90" s="1"/>
  <c r="J554" i="85"/>
  <c r="J211"/>
  <c r="J442"/>
  <c r="K481"/>
  <c r="C43" i="90" s="1"/>
  <c r="I59" i="85"/>
  <c r="K59" s="1"/>
  <c r="K81" s="1"/>
  <c r="C17" i="90" s="1"/>
  <c r="K554" i="85"/>
  <c r="C53" i="90" s="1"/>
  <c r="K85" i="85"/>
  <c r="C19" i="90" s="1"/>
  <c r="J487" i="85"/>
  <c r="J501"/>
  <c r="J85"/>
  <c r="K487"/>
  <c r="C45" i="90" s="1"/>
  <c r="K501" i="85"/>
  <c r="C47" i="90" s="1"/>
  <c r="K524" i="85"/>
  <c r="C49" i="90" s="1"/>
  <c r="J481" i="85"/>
  <c r="J577"/>
  <c r="J587" s="1"/>
  <c r="I577"/>
  <c r="K577" s="1"/>
  <c r="K587" s="1"/>
  <c r="C57" i="90" s="1"/>
  <c r="J524" i="85"/>
  <c r="K16"/>
  <c r="C11" i="90" s="1"/>
  <c r="K99" i="85"/>
  <c r="C21" i="90" s="1"/>
  <c r="K253" i="85"/>
  <c r="C31" i="90" s="1"/>
  <c r="K286" i="85"/>
  <c r="C33" i="90" s="1"/>
  <c r="K123" i="85"/>
  <c r="C23" i="90" s="1"/>
  <c r="K339" i="85"/>
  <c r="C37" i="90" s="1"/>
  <c r="K131" i="85"/>
  <c r="C25" i="90" s="1"/>
  <c r="K308" i="85"/>
  <c r="C35" i="90" s="1"/>
  <c r="K211" i="85"/>
  <c r="C27" i="90" s="1"/>
  <c r="B60" i="79"/>
  <c r="B58"/>
  <c r="B54"/>
  <c r="B52"/>
  <c r="B50"/>
  <c r="B48"/>
  <c r="B46"/>
  <c r="B44"/>
  <c r="B42"/>
  <c r="B40"/>
  <c r="B38"/>
  <c r="B36"/>
  <c r="B34"/>
  <c r="B32"/>
  <c r="B30"/>
  <c r="B28"/>
  <c r="B26"/>
  <c r="B24"/>
  <c r="B22"/>
  <c r="B20"/>
  <c r="B18"/>
  <c r="B16"/>
  <c r="B14"/>
  <c r="B12"/>
  <c r="J589" i="85"/>
  <c r="K34" i="79"/>
  <c r="K46"/>
  <c r="K52"/>
  <c r="J593" i="85" l="1"/>
  <c r="J595" s="1"/>
  <c r="K589"/>
  <c r="K593" l="1"/>
  <c r="K596" l="1"/>
  <c r="C59" i="90"/>
  <c r="C61" s="1"/>
  <c r="C60" i="79"/>
  <c r="J60" l="1"/>
  <c r="F61"/>
  <c r="I61"/>
  <c r="E61"/>
  <c r="G61"/>
  <c r="H61"/>
  <c r="D59" i="90"/>
  <c r="C26" i="79"/>
  <c r="C44"/>
  <c r="C28"/>
  <c r="C46"/>
  <c r="C30"/>
  <c r="E31" s="1"/>
  <c r="C52"/>
  <c r="C14"/>
  <c r="E15" s="1"/>
  <c r="K15" s="1"/>
  <c r="I53" l="1"/>
  <c r="E53"/>
  <c r="K53" s="1"/>
  <c r="J53"/>
  <c r="I27"/>
  <c r="F27"/>
  <c r="H27"/>
  <c r="G27"/>
  <c r="G29"/>
  <c r="F29"/>
  <c r="H45"/>
  <c r="I45"/>
  <c r="F47"/>
  <c r="I47"/>
  <c r="D21" i="90"/>
  <c r="D37"/>
  <c r="D27"/>
  <c r="D57"/>
  <c r="D39"/>
  <c r="D19"/>
  <c r="D13"/>
  <c r="D29"/>
  <c r="D35"/>
  <c r="D15"/>
  <c r="D47"/>
  <c r="D25"/>
  <c r="D41"/>
  <c r="D51"/>
  <c r="D31"/>
  <c r="D53"/>
  <c r="D17"/>
  <c r="D43"/>
  <c r="D23"/>
  <c r="D55"/>
  <c r="D11"/>
  <c r="D33"/>
  <c r="D45"/>
  <c r="D49"/>
  <c r="K26" i="79"/>
  <c r="K14"/>
  <c r="K28"/>
  <c r="K60"/>
  <c r="K44"/>
  <c r="C42"/>
  <c r="K61"/>
  <c r="C48"/>
  <c r="K31"/>
  <c r="C40"/>
  <c r="K47" l="1"/>
  <c r="K27"/>
  <c r="K45"/>
  <c r="J49"/>
  <c r="I49"/>
  <c r="I41"/>
  <c r="F41"/>
  <c r="H41"/>
  <c r="E41"/>
  <c r="G41"/>
  <c r="J41"/>
  <c r="K42"/>
  <c r="F43"/>
  <c r="K43" s="1"/>
  <c r="D61" i="90"/>
  <c r="K30" i="79"/>
  <c r="C16"/>
  <c r="F17" s="1"/>
  <c r="K29"/>
  <c r="K40"/>
  <c r="C22"/>
  <c r="C32"/>
  <c r="C20"/>
  <c r="I23" l="1"/>
  <c r="E23"/>
  <c r="H23"/>
  <c r="G23"/>
  <c r="F23"/>
  <c r="H33"/>
  <c r="G33"/>
  <c r="E21"/>
  <c r="H21"/>
  <c r="F21"/>
  <c r="G21"/>
  <c r="C24"/>
  <c r="K48"/>
  <c r="K32"/>
  <c r="K41"/>
  <c r="C18"/>
  <c r="C36"/>
  <c r="F37" s="1"/>
  <c r="C38"/>
  <c r="K49"/>
  <c r="C34"/>
  <c r="K33" l="1"/>
  <c r="J25"/>
  <c r="I25"/>
  <c r="G25"/>
  <c r="H25"/>
  <c r="K38"/>
  <c r="E39"/>
  <c r="F39"/>
  <c r="H35"/>
  <c r="G35"/>
  <c r="I19"/>
  <c r="G19"/>
  <c r="F19"/>
  <c r="E19"/>
  <c r="H19"/>
  <c r="J19"/>
  <c r="K20"/>
  <c r="K17"/>
  <c r="K16"/>
  <c r="K23"/>
  <c r="K22"/>
  <c r="K37"/>
  <c r="K21"/>
  <c r="C50"/>
  <c r="K50" l="1"/>
  <c r="I51"/>
  <c r="J51"/>
  <c r="K18"/>
  <c r="C12"/>
  <c r="E13" s="1"/>
  <c r="K36"/>
  <c r="K35"/>
  <c r="C54"/>
  <c r="K19"/>
  <c r="K39"/>
  <c r="K13" l="1"/>
  <c r="G55"/>
  <c r="G62" s="1"/>
  <c r="F55"/>
  <c r="E55"/>
  <c r="E62" s="1"/>
  <c r="E64" s="1"/>
  <c r="H55"/>
  <c r="H62" s="1"/>
  <c r="K12"/>
  <c r="K51"/>
  <c r="C58"/>
  <c r="F59" l="1"/>
  <c r="F62" s="1"/>
  <c r="F64" s="1"/>
  <c r="G64" s="1"/>
  <c r="H64" s="1"/>
  <c r="I59"/>
  <c r="I62" s="1"/>
  <c r="J59"/>
  <c r="J62" s="1"/>
  <c r="K54"/>
  <c r="K55"/>
  <c r="C62"/>
  <c r="D56" s="1"/>
  <c r="I64" l="1"/>
  <c r="J64" s="1"/>
  <c r="K58"/>
  <c r="F63"/>
  <c r="D28"/>
  <c r="D40"/>
  <c r="D48"/>
  <c r="D20"/>
  <c r="D32"/>
  <c r="D24"/>
  <c r="D44"/>
  <c r="D52"/>
  <c r="D16"/>
  <c r="D54"/>
  <c r="J63"/>
  <c r="D60"/>
  <c r="D38"/>
  <c r="D42"/>
  <c r="D22"/>
  <c r="D50"/>
  <c r="D26"/>
  <c r="D12"/>
  <c r="D18"/>
  <c r="D30"/>
  <c r="D36"/>
  <c r="D46"/>
  <c r="G63"/>
  <c r="H63"/>
  <c r="D58"/>
  <c r="D34"/>
  <c r="D14"/>
  <c r="K59"/>
  <c r="E63"/>
  <c r="D62" l="1"/>
  <c r="I63" l="1"/>
  <c r="K25" l="1"/>
  <c r="K62" s="1"/>
  <c r="K64" s="1"/>
  <c r="K24"/>
  <c r="K63" l="1"/>
</calcChain>
</file>

<file path=xl/sharedStrings.xml><?xml version="1.0" encoding="utf-8"?>
<sst xmlns="http://schemas.openxmlformats.org/spreadsheetml/2006/main" count="50516" uniqueCount="14681">
  <si>
    <t>M</t>
  </si>
  <si>
    <t>UN</t>
  </si>
  <si>
    <t>M2</t>
  </si>
  <si>
    <t>H</t>
  </si>
  <si>
    <t>M3</t>
  </si>
  <si>
    <t>ASSENTAMENTO DE GUIA (MEIO-FIO) EM TRECHO RETO, CONFECCIONADA EM CONCRETO PRÉ-FABRICADO, DIMENSÕES 100X15X13X30 CM (COMPRIMENTO X BASE INFERIOR X BASE SUPERIOR X ALTURA), PARA VIAS URBANAS (USO VIÁRIO). AF_06/2016</t>
  </si>
  <si>
    <t>ATERRO MANUAL DE VALAS COM SOLO ARGILO-ARENOSO E COMPACTAÇÃO MECANIZADA. AF_05/2016</t>
  </si>
  <si>
    <t>M3XKM</t>
  </si>
  <si>
    <t>CAIACAO EM MEIO FIO</t>
  </si>
  <si>
    <t>APLICAÇÃO MANUAL DE FUNDO SELADOR ACRÍLICO EM PAREDES EXTERNAS DE CASAS. AF_06/2014</t>
  </si>
  <si>
    <t>APLICAÇÃO MANUAL DE PINTURA COM TINTA LÁTEX ACRÍLICA EM PAREDES, DUAS DEMÃOS. AF_06/2014</t>
  </si>
  <si>
    <t>PLANTIO DE GRAMA EM PLACAS. AF_05/2018</t>
  </si>
  <si>
    <t>VIGIA NOTURNO COM ENCARGOS COMPLEMENTARES</t>
  </si>
  <si>
    <t>ENGENHEIRO CIVIL DE OBRA JUNIOR COM ENCARGOS COMPLEMENTARES</t>
  </si>
  <si>
    <t xml:space="preserve">UN    </t>
  </si>
  <si>
    <t xml:space="preserve">H     </t>
  </si>
  <si>
    <t>CÓDIGO</t>
  </si>
  <si>
    <t>1.2</t>
  </si>
  <si>
    <t>CP-REM-01</t>
  </si>
  <si>
    <t xml:space="preserve">Instalação provisória de água </t>
  </si>
  <si>
    <t>SINAPI</t>
  </si>
  <si>
    <t>1.3</t>
  </si>
  <si>
    <t>CP-REM-02</t>
  </si>
  <si>
    <t xml:space="preserve">Instalação provisória de energia elétrica em baixa tensão </t>
  </si>
  <si>
    <t>1.4</t>
  </si>
  <si>
    <t>CP-REM-03</t>
  </si>
  <si>
    <t>Instalações provisórias de esgoto</t>
  </si>
  <si>
    <t>1.5</t>
  </si>
  <si>
    <t>CP-REM-04</t>
  </si>
  <si>
    <t>Barracões provisórios (depósito, escritório, vestiário e refeitório) com piso cimentado</t>
  </si>
  <si>
    <t>MERCADO</t>
  </si>
  <si>
    <t>Armação aço CA-50, Diam. 6,3 (1/4) á 12,5mm(1/2) -Fornecimento/corte perda de 10%) / dobra / colocação.</t>
  </si>
  <si>
    <t>Armação de aço  CA-60 Diam. 3,4 a 6,0mm-Fornecimento/corte perda de 10%) / dobra / colocação.</t>
  </si>
  <si>
    <t xml:space="preserve">SUPERESTRUTURA </t>
  </si>
  <si>
    <t>Forma madeira comp. plastificada 12mm p/ Estrutura corte/ Montagem/ Escoramento/ Desforma</t>
  </si>
  <si>
    <t>Concreto Bombeado fck=25MPa, incluindo preparo, lançamento e adensamento.</t>
  </si>
  <si>
    <t>SISTEMA DE VEDAÇÃO VERTICAL INTERNO E EXTERNO (PAREDES)</t>
  </si>
  <si>
    <t>CP-VED-01</t>
  </si>
  <si>
    <t>Cobogó de concreto (elemento vazado)  - (6x40x40cm) assentado com argamassa traço 1:4 (cimento, areia)</t>
  </si>
  <si>
    <t>CP-VED-02</t>
  </si>
  <si>
    <t>Alvenaria de vedação de 1 vez em tijolos cerâmicos de 08 furos (dimensões nominais: 19x19x09); assentamento em argamassa no traço 1:2:8 (cimento, cal e areia)</t>
  </si>
  <si>
    <t xml:space="preserve">ESQUADRIAS </t>
  </si>
  <si>
    <t>CP-ESQ-01</t>
  </si>
  <si>
    <t xml:space="preserve">Porta de Madeira - PM1 - 70x210, folha lisa com chapa metalica, incluso ferragens, conforme projeto de esquadrias </t>
  </si>
  <si>
    <t>CP-ESQ-02</t>
  </si>
  <si>
    <t>Porta de Madeira - PM2 - 80x210, com veneziana, incluso ferragens, conforme projeto de esquadrias</t>
  </si>
  <si>
    <t>CP-ESQ-03</t>
  </si>
  <si>
    <t>Porta de Madeira - PM3 - 80x210, barra e chapa metálica, incluso ferragens, conforme projeto de esquadrias</t>
  </si>
  <si>
    <t>CP-ESQ-04</t>
  </si>
  <si>
    <t xml:space="preserve">Porta de Madeira - PM4 - 80x210, folha lisa com chapa metalica, incluso ferragens, conforme projeto de esquadrias </t>
  </si>
  <si>
    <t>CP-ESQ-05</t>
  </si>
  <si>
    <t>Porta de Madeira - PM5 - 80x210, com barra e chapa metálica e visor, incluso ferragens, conforme projeto de esquadrias</t>
  </si>
  <si>
    <t>CP-ESQ-06</t>
  </si>
  <si>
    <t>Fechadura de embutir completa, para portas internas</t>
  </si>
  <si>
    <t>CP-ESQ-07</t>
  </si>
  <si>
    <t>Porta de abrir - PA1 - 100x210 em chapa de alumínio e veneziana- conforme projeto de esquadrias, inclusive ferragens</t>
  </si>
  <si>
    <t>CP-ESQ-08</t>
  </si>
  <si>
    <t>Porta de abrir - PA2 - 80x210 em chapa de alumínio com veneziana- conforme projeto de esquadrias, inclusive ferragens</t>
  </si>
  <si>
    <t>CP-ESQ-09</t>
  </si>
  <si>
    <t>Porta de abrir - PA3 - 160x210 em chapa de alumínio com veneziana- conforme projeto de esquadrias, inclusive ferragens</t>
  </si>
  <si>
    <t>CP-ESQ-10</t>
  </si>
  <si>
    <t>Porta de correr - PA4 - 450x210  conforme projeto de esquadrias, inclusive ferragens</t>
  </si>
  <si>
    <t>CP-ESQ-11</t>
  </si>
  <si>
    <t>Porta de correr - PA5 - 240x210  com vidro - conforme projeto de esquadrias, inclusive ferragens</t>
  </si>
  <si>
    <t>CP-ESQ-12</t>
  </si>
  <si>
    <t>Porta de abrir - PA6 - 120x185 - veneziana- conforme projeto de esquadrias, inclusive ferragens</t>
  </si>
  <si>
    <t>CP-ESQ-13</t>
  </si>
  <si>
    <t>Porta de abrir - PA7 - 160+90x210 - veneziana- conforme projeto de esquadrias, inclusive ferragens</t>
  </si>
  <si>
    <t>CP-ESQ-14</t>
  </si>
  <si>
    <t>Janela de Alumínio - JA-01, 70x125, completa conforme projeto de esquadrias - Guilhotina</t>
  </si>
  <si>
    <t>CP-ESQ-15</t>
  </si>
  <si>
    <t>Janela de Alumínio - JA-02, 110x145, completa conforme projeto de esquadrias - Guilhotina</t>
  </si>
  <si>
    <t>CP-ESQ-16</t>
  </si>
  <si>
    <t>Vidro fixo - JA-03, 140x115, completa conforme projeto de esquadrias</t>
  </si>
  <si>
    <t>CP-ESQ-17</t>
  </si>
  <si>
    <t>Janela de Alumínio - JA-04, 140x145, completa conforme projeto de esquadrias - Guilhotina</t>
  </si>
  <si>
    <t>CP-ESQ-18</t>
  </si>
  <si>
    <t>Janela de Alumínio - JA-05, 200x105, completa conforme projeto de esquadrias - Fixa</t>
  </si>
  <si>
    <t>CP-ESQ-19</t>
  </si>
  <si>
    <t>Janela de Alumínio - JA-06, 210x50, completa conforme projeto de esquadrias - Maxim-ar - incluso vidro liso incolor, espessura 6mm</t>
  </si>
  <si>
    <t>CP-ESQ-20</t>
  </si>
  <si>
    <t>Janela de Alumínio - JA-07, 210x75, completa conforme projeto de esquadrias - Maxim-ar - incluso vidro liso incolor, espessura 6mm</t>
  </si>
  <si>
    <t>CP-ESQ-21</t>
  </si>
  <si>
    <t>Janela de Alumínio - JA-08, 210x100, completa conforme projeto de esquadrias - Maxim-ar - incluso vidro liso incolor, espessura 6mm</t>
  </si>
  <si>
    <t>CP-ESQ-22</t>
  </si>
  <si>
    <t>Janela de Alumínio - JA-09, 210x150, completa conforme projeto de esquadrias - Maxim-ar - incluso vidro liso incolor, espessura 6mm</t>
  </si>
  <si>
    <t>CP-ESQ-23</t>
  </si>
  <si>
    <t>Janela de Alumínio - JA-10, 140x150, completa conforme projeto de esquadrias - Maxim-ar - incluso vidro liso incolor, espessura 6mm</t>
  </si>
  <si>
    <t>CP-ESQ-24</t>
  </si>
  <si>
    <t>Janela de Alumínio - JA-11, 140x75, completa conforme projeto de esquadrias - Maxim-ar - incluso vidro liso incolor, espessura 6mm</t>
  </si>
  <si>
    <t>CP-ESQ-25</t>
  </si>
  <si>
    <t>Janela de Alumínio - JA-12, 420x50, completa conforme projeto de esquadrias - Maxim-ar - incluso vidro liso incolor, espessura 6mm</t>
  </si>
  <si>
    <t>CP-ESQ-26</t>
  </si>
  <si>
    <t>Janela de Alumínio - JA-13, 420x150, completa conforme projeto de esquadrias - Maxim-ar - incluso vidro liso incolor, espessura 6mm</t>
  </si>
  <si>
    <t>CP-ESQ-27</t>
  </si>
  <si>
    <t>Janela de Alumínio - JA-14, 560x100, completa conforme projeto de esquadrias - Maxim-ar - incluso vidro liso incolor, espessura 6mm</t>
  </si>
  <si>
    <t>CP-ESQ-28</t>
  </si>
  <si>
    <t>Janela de Alumínio - JA-15, 560x150, completa conforme projeto de esquadrias - Maxim-ar -incluso vidro liso incolor, espessura 6mm</t>
  </si>
  <si>
    <t>Gradil metalico e tela de aço galvanizado , inclusive pintura - fornecimento e instalação (GR1, GR2, GR3, GR4)</t>
  </si>
  <si>
    <t>Portão de abrir com gradil metálico e tela de aço galvanizado, inclusive pintura - fornecimento e instalação</t>
  </si>
  <si>
    <t xml:space="preserve">SISTEMAS DE COBERTURA </t>
  </si>
  <si>
    <t>Rufo em chapa de aço galvanizado nr. 24, desenvolvimento 25 cm</t>
  </si>
  <si>
    <t>REVESTIMENTOS INTERNOS E EXTERNOS</t>
  </si>
  <si>
    <t>8.3</t>
  </si>
  <si>
    <t>CP-REV-01</t>
  </si>
  <si>
    <t xml:space="preserve">Emboço paulista para paredes externas traço 1:2:9 - preparo manual - espessura 2,5 cm </t>
  </si>
  <si>
    <t>8.4</t>
  </si>
  <si>
    <t>CP-REV-02</t>
  </si>
  <si>
    <t>Reboco para paredes internas, externas, pórticos, vigas, traço 1:4,5  - espessura 0,5 cm</t>
  </si>
  <si>
    <t>CP-REV-03</t>
  </si>
  <si>
    <t>Forro de gesso acartonado estruturado - montagem e instalação</t>
  </si>
  <si>
    <t>SISTEMAS DE PISOS INTERNOS E EXTERNOS (PAVIMENTAÇÃO)</t>
  </si>
  <si>
    <t>9.1.1</t>
  </si>
  <si>
    <t>CP-PAV-01</t>
  </si>
  <si>
    <t>Contrapiso e=5,0cm</t>
  </si>
  <si>
    <t>9.1.2</t>
  </si>
  <si>
    <t>CP-PAV-02</t>
  </si>
  <si>
    <t xml:space="preserve">Camada regularizadora e=2,0cm </t>
  </si>
  <si>
    <t>9.1.3</t>
  </si>
  <si>
    <t>CP-PAV-03</t>
  </si>
  <si>
    <t>Piso cimentado desempenado com acabamento liso e=3,0cm com junta plastica acabada 1,2m</t>
  </si>
  <si>
    <t>9.1.6</t>
  </si>
  <si>
    <t>CP-PAV-04</t>
  </si>
  <si>
    <t xml:space="preserve">Piso cerâmico antiderrapante PEI V - 60 x 60 cm - incl. rejunte - conforme projeto </t>
  </si>
  <si>
    <t>9.1.7</t>
  </si>
  <si>
    <t>CP-PAV-05</t>
  </si>
  <si>
    <t>Piso vinílico em manta e=2,0mm</t>
  </si>
  <si>
    <t>9.1.8</t>
  </si>
  <si>
    <t>CP-PAV-06</t>
  </si>
  <si>
    <t>Piso podotátil de alerta em borracha integrado 30x30cm, assentamento com argamassa (fornecimento e assentamento)</t>
  </si>
  <si>
    <t>9.1.9</t>
  </si>
  <si>
    <t>CP-PAV-07</t>
  </si>
  <si>
    <t>Piso podotátil direcional em borracha integrado 30x30cm, assentamento com argamassa (fornecimento e assentamento)</t>
  </si>
  <si>
    <t>9.1.10</t>
  </si>
  <si>
    <t>CP-PAV-08</t>
  </si>
  <si>
    <t>RODAPÉ VINILICO H=5CM</t>
  </si>
  <si>
    <t>9.1.11</t>
  </si>
  <si>
    <t>CP-PAV-09</t>
  </si>
  <si>
    <t xml:space="preserve">Soleira em granito cinza andorinha, L=15cm, E=2cm </t>
  </si>
  <si>
    <t>9.1.12</t>
  </si>
  <si>
    <t>CP-PAV-10</t>
  </si>
  <si>
    <t xml:space="preserve">Soleira em granito cinza andorinha, L=30cm, E=2cm </t>
  </si>
  <si>
    <t>9.2.1</t>
  </si>
  <si>
    <t>CP-PAV-11</t>
  </si>
  <si>
    <t>Passeio em concreto desempenado com junta plastica a cada 1,20m, e=7cm</t>
  </si>
  <si>
    <t>9.2.2</t>
  </si>
  <si>
    <t>CP-PAV-12</t>
  </si>
  <si>
    <t>Rampa de acesso em concreto não estrutural</t>
  </si>
  <si>
    <t>9.2.3</t>
  </si>
  <si>
    <t>CP-PAV-13</t>
  </si>
  <si>
    <t>Pavimetação em blocos intertravado de concreto, e= 6,0cm, FCK 35MPa, assentados sobre colchão de areia</t>
  </si>
  <si>
    <t>9.2.4</t>
  </si>
  <si>
    <t>CP-PAV-14</t>
  </si>
  <si>
    <t>Piso tátil de alerta em placas pré-moldadas - 5MPa</t>
  </si>
  <si>
    <t>9.2.5</t>
  </si>
  <si>
    <t>CP-PAV-15</t>
  </si>
  <si>
    <t>Piso tátil direcional em placas pré-moldadas - 5MPa</t>
  </si>
  <si>
    <t>9.2.6</t>
  </si>
  <si>
    <t>CP-PAV-16</t>
  </si>
  <si>
    <t>9.2.7</t>
  </si>
  <si>
    <t>CP-PAV-17</t>
  </si>
  <si>
    <t>Colchão de areia e=10cm</t>
  </si>
  <si>
    <t>9.2.8</t>
  </si>
  <si>
    <t>CP-PAV-18</t>
  </si>
  <si>
    <t>Grama batatais em placas</t>
  </si>
  <si>
    <t>10.1</t>
  </si>
  <si>
    <t>CP-PIN-01</t>
  </si>
  <si>
    <t xml:space="preserve">Emassamento de paredes internas com massa acrílica - 02 demãos </t>
  </si>
  <si>
    <t xml:space="preserve">INSTALAÇÃO HIDRÁULICA </t>
  </si>
  <si>
    <t>CP-HID-01</t>
  </si>
  <si>
    <t>Adaptador soldavel com flange livre para caixa d'agua - 100mm - 4", fornecimento e instalação</t>
  </si>
  <si>
    <t>CP-HID-02</t>
  </si>
  <si>
    <t>Adaptador soldavel com flange livre para caixa d'agua - 85mm - 3", fornecimento e instalação</t>
  </si>
  <si>
    <t>CP-HID-03</t>
  </si>
  <si>
    <t>Adaptador soldavel com flange livre para caixa d'agua - 20mm - 1/2", fornecimento e instalação</t>
  </si>
  <si>
    <t>CP-HID-04</t>
  </si>
  <si>
    <t>Bucha de redução sold. curta 32mm - 25mm, fornecimento e instalação</t>
  </si>
  <si>
    <t>CP-HID-30</t>
  </si>
  <si>
    <t>CP-HID-31</t>
  </si>
  <si>
    <t>CP-HID-05</t>
  </si>
  <si>
    <t>CP-HID-06</t>
  </si>
  <si>
    <t>CP-HID-07</t>
  </si>
  <si>
    <t>CP-HID-08</t>
  </si>
  <si>
    <t>CP-HID-09</t>
  </si>
  <si>
    <t>CP-HID-10</t>
  </si>
  <si>
    <t>CP-HID-11</t>
  </si>
  <si>
    <t>CP-HID-12</t>
  </si>
  <si>
    <t>Tê 90 soldável - 60mm, fornecimento e instalação</t>
  </si>
  <si>
    <t>CP-HID-13</t>
  </si>
  <si>
    <t>Tê 90 soldável - 75mm, fornecimento e instalação</t>
  </si>
  <si>
    <t>CP-HID-14</t>
  </si>
  <si>
    <t>Tê 90 soldável - 85mm, fornecimento e instalação</t>
  </si>
  <si>
    <t>CP-HID-16</t>
  </si>
  <si>
    <t>Tê de redução 90 soldavel - 50mm - 32mm, fornecimento e instalação</t>
  </si>
  <si>
    <t>CP-HID-17</t>
  </si>
  <si>
    <t>Tê de redução 90 soldavel - 85mm - 60mm, fornecimento e instalação</t>
  </si>
  <si>
    <t>CP-HID-18</t>
  </si>
  <si>
    <t>Tê de redução 90 soldavel - 85mm - 75mm, fornecimento e instalação</t>
  </si>
  <si>
    <t>CP-HID-19</t>
  </si>
  <si>
    <t>Registro de esfera 1/2", fornecimento e instalação</t>
  </si>
  <si>
    <t>CP-HID-20</t>
  </si>
  <si>
    <t>Registro de gaveta com canopla cromada - 1/2", fornecimento e instalação</t>
  </si>
  <si>
    <t>CP-HID-21</t>
  </si>
  <si>
    <t>Registro bruto de gaveta 2", fornecimento e instalação</t>
  </si>
  <si>
    <t>CP-HID-22</t>
  </si>
  <si>
    <t>Registro bruto de gaveta 2 1/2", fornecimento e instalação</t>
  </si>
  <si>
    <t>CP-HID-23</t>
  </si>
  <si>
    <t>Registro bruto de gaveta 3", fornecimento e instalação</t>
  </si>
  <si>
    <t>CP-HID-24</t>
  </si>
  <si>
    <t>Registro bruto de gaveta 3/4", fornecimento e instalação</t>
  </si>
  <si>
    <t>CP-HID-25</t>
  </si>
  <si>
    <t>Registro bruto de gaveta 4", fornecimento e instalação</t>
  </si>
  <si>
    <t>CP-HID-26</t>
  </si>
  <si>
    <t>Registro de gaveta com canopla cromada 1", fornecimento e instalação</t>
  </si>
  <si>
    <t>CP-HID-27</t>
  </si>
  <si>
    <t>Registro de gaveta com canopla cromada 1 1/2", fornecimento e instalação</t>
  </si>
  <si>
    <t>CP-HID-28</t>
  </si>
  <si>
    <t>Registro de gaveta com canopla cromada 3/4", fornecimento e instalação</t>
  </si>
  <si>
    <t>CP-HID-29</t>
  </si>
  <si>
    <t>Registro de pressão com canopla cromada 3/4", fornecimento e instalação</t>
  </si>
  <si>
    <t>DRENAGEM DE ÁGUAS PLUVIAIS</t>
  </si>
  <si>
    <t>CP-DRE-01</t>
  </si>
  <si>
    <t>Tê sanitario - 100mm - 100mm, fornecimento e instalação</t>
  </si>
  <si>
    <t>CP-DRE-02</t>
  </si>
  <si>
    <t xml:space="preserve">INSTALAÇÃO SANITÁRIA </t>
  </si>
  <si>
    <t>13.6</t>
  </si>
  <si>
    <t>CP-SNT-01</t>
  </si>
  <si>
    <t>Bucha de redução PVC longa 50mm-40mm</t>
  </si>
  <si>
    <t>13.18</t>
  </si>
  <si>
    <t>CP-SNT-02</t>
  </si>
  <si>
    <t>Junção PVC simples 100mm-50mm - fornecimento e instalação</t>
  </si>
  <si>
    <t>CP-SNT-03</t>
  </si>
  <si>
    <t>CP-SNT-04</t>
  </si>
  <si>
    <t>Caixa de gordura simples - CG 37cm</t>
  </si>
  <si>
    <t>CP-SNT-05</t>
  </si>
  <si>
    <t>Caixa de inspeção 60x60cm</t>
  </si>
  <si>
    <t>CP-SNT-06</t>
  </si>
  <si>
    <t>Caixa de passagem modulada DN 30cm</t>
  </si>
  <si>
    <t>CP-SNT-07</t>
  </si>
  <si>
    <t>Sumidouro em alvenaria 2,40 x 2,40 m</t>
  </si>
  <si>
    <t>CP-SNT-08</t>
  </si>
  <si>
    <t>Fossa séptica 2,30 x 2,30 m</t>
  </si>
  <si>
    <t xml:space="preserve">LOUÇAS E METAIS </t>
  </si>
  <si>
    <t>14.1</t>
  </si>
  <si>
    <t>CP-LOU-01</t>
  </si>
  <si>
    <t>Bacia Sanitária Vogue Plus, Linha Conforto com abertura, cor Branco Gelo, código P.51,  DECA, ou equivalente p/ de descarga, com acessórios, bolsa de borracha para ligacao, tubo pvc ligacao - fornecimento e instalação</t>
  </si>
  <si>
    <t>14.2</t>
  </si>
  <si>
    <t>CP-LOU-02</t>
  </si>
  <si>
    <t>Bacia Sanitária Convencional, código Izy P.11, DECA, ou equivalente com acessórios- fornecimento e instalação</t>
  </si>
  <si>
    <t>14.13</t>
  </si>
  <si>
    <t>CP-LOU-03</t>
  </si>
  <si>
    <t>Assento Poliéster com abertura frontal Vogue Plus, Linha Conforto, cor Branco Gelo, código AP.52, DECA, ou equivalente</t>
  </si>
  <si>
    <t>14.19</t>
  </si>
  <si>
    <t>CP-LOU-04</t>
  </si>
  <si>
    <t>Torneira Acabamento para registro pequeno Linha Izy, código: 4900.C37.PQ, DECA ou equivalente (para chuveiros), Deca ou equivalente</t>
  </si>
  <si>
    <t>INSTALAÇÃO DE GÁS COMBUSTÍVEL</t>
  </si>
  <si>
    <t>15.2</t>
  </si>
  <si>
    <t>CP-GÁS-02</t>
  </si>
  <si>
    <t>Tela metálica para ventilação com requadro em alumínio</t>
  </si>
  <si>
    <t>15.3</t>
  </si>
  <si>
    <t>CP-GÁS-03</t>
  </si>
  <si>
    <t>Tubo de Aço Galvanizado Ø 3/4", inclusive conexões</t>
  </si>
  <si>
    <t>15.4</t>
  </si>
  <si>
    <t>CP-GÁS-04</t>
  </si>
  <si>
    <t>Envelopamento de concreto - 3cm</t>
  </si>
  <si>
    <t>SISTEMA DE PROTEÇÃO CONTRA INCÊNDIO</t>
  </si>
  <si>
    <t>16.3</t>
  </si>
  <si>
    <t>CP-INC-01</t>
  </si>
  <si>
    <t>Cotovelo 45º galvanizado 2 1/2"</t>
  </si>
  <si>
    <t>16.4</t>
  </si>
  <si>
    <t>CP-INC-02</t>
  </si>
  <si>
    <t>Cotovelo 90º galvanizado 2 1/2"</t>
  </si>
  <si>
    <t>CP-INC-03</t>
  </si>
  <si>
    <t>CP-INC-04</t>
  </si>
  <si>
    <t>Niple duplo aço galvanizado 2 1/2"</t>
  </si>
  <si>
    <t>CP-INC-05</t>
  </si>
  <si>
    <t>Tê aço galvanizado 2 1/2"</t>
  </si>
  <si>
    <t>CP-INC-06</t>
  </si>
  <si>
    <t>Tubo aço galvanizado 65mm - 2 1/2"2 1/2"</t>
  </si>
  <si>
    <t>CP-INC-07</t>
  </si>
  <si>
    <t>Niple paralelo em ferro maleavél 2 1/2"</t>
  </si>
  <si>
    <t>CP-INC-08</t>
  </si>
  <si>
    <t>CP-INC-09</t>
  </si>
  <si>
    <t>Placa de sinalização em pvc cod 25 - (200x200) Hidrante de incendio</t>
  </si>
  <si>
    <t>CP-INC-10</t>
  </si>
  <si>
    <t>Placa de sinalização em pvc cod 12 e 13- (250x125) Saída de emergência</t>
  </si>
  <si>
    <t>CP-INC-11</t>
  </si>
  <si>
    <t>Placa de sinalização em pvc cod 17 - (250x125) Mensagem "Saída"</t>
  </si>
  <si>
    <t>CP-INC-12</t>
  </si>
  <si>
    <t>Placa de sinalização em pvc cod 23 - (200x200) Extintor de Incêndio</t>
  </si>
  <si>
    <t>CP-ELE-10</t>
  </si>
  <si>
    <t>CP-ELE-11</t>
  </si>
  <si>
    <t>CP-ELE-12</t>
  </si>
  <si>
    <t>CP-ELE-13</t>
  </si>
  <si>
    <t>CP-ELE-14</t>
  </si>
  <si>
    <t>CP-ELE-15</t>
  </si>
  <si>
    <t>CP-ELE-16</t>
  </si>
  <si>
    <t>CP-ELE-17</t>
  </si>
  <si>
    <t>CP-ELE-18</t>
  </si>
  <si>
    <t>CP-ELE-19</t>
  </si>
  <si>
    <t>CP-ELE-20</t>
  </si>
  <si>
    <t>CP-ELE-21</t>
  </si>
  <si>
    <t>CP-ELE-22</t>
  </si>
  <si>
    <t>CP-ELE-23</t>
  </si>
  <si>
    <t>CP-ELE-24</t>
  </si>
  <si>
    <t>CP-ELE-25</t>
  </si>
  <si>
    <t>CP-ELE-26</t>
  </si>
  <si>
    <t>CP-ELE-27</t>
  </si>
  <si>
    <t>CP-ELE-28</t>
  </si>
  <si>
    <t>CP-ELE-29</t>
  </si>
  <si>
    <t>CP-ELE-30</t>
  </si>
  <si>
    <t>CP-ELE-31</t>
  </si>
  <si>
    <t>CP-ELE-32</t>
  </si>
  <si>
    <t>CP-ELE-33</t>
  </si>
  <si>
    <t>CP-ELE-34</t>
  </si>
  <si>
    <t>CP-ELE-35</t>
  </si>
  <si>
    <t>CP-ELE-36</t>
  </si>
  <si>
    <t>CP-ELE-37</t>
  </si>
  <si>
    <t>CP-ELE-38</t>
  </si>
  <si>
    <t>CP-ELE-39</t>
  </si>
  <si>
    <t>CP-ELE-40</t>
  </si>
  <si>
    <t>CP-ELE-41</t>
  </si>
  <si>
    <t>CP-ELE-42</t>
  </si>
  <si>
    <t>CP-ELE-43</t>
  </si>
  <si>
    <t>CP-ELE-44</t>
  </si>
  <si>
    <t>CP-ELE-45</t>
  </si>
  <si>
    <t>CP-ELE-46</t>
  </si>
  <si>
    <t>CP-ELE-47</t>
  </si>
  <si>
    <t>CP-ELE-48</t>
  </si>
  <si>
    <t>CP-ELE-49</t>
  </si>
  <si>
    <t>CP-ELE-50</t>
  </si>
  <si>
    <t>CP-ELE-51</t>
  </si>
  <si>
    <t>CP-ELE-52</t>
  </si>
  <si>
    <t>CP-ELE-53</t>
  </si>
  <si>
    <t>CP-ELE-54</t>
  </si>
  <si>
    <t>CP-ELE-55</t>
  </si>
  <si>
    <t>CP-ELE-56</t>
  </si>
  <si>
    <t>CP-ELE-57</t>
  </si>
  <si>
    <t>CP-ELE-58</t>
  </si>
  <si>
    <t>CP-ELE-59</t>
  </si>
  <si>
    <t>CP-ELE-60</t>
  </si>
  <si>
    <t>CP-ELE-61</t>
  </si>
  <si>
    <t>CP-ELE-62</t>
  </si>
  <si>
    <t>CP-ELE-63</t>
  </si>
  <si>
    <t>INSTALAÇÕES DE REDE ESTRUTURADA</t>
  </si>
  <si>
    <t>CP-RED-01</t>
  </si>
  <si>
    <t>CP-RED-02</t>
  </si>
  <si>
    <t>CP-RED-03</t>
  </si>
  <si>
    <t>Guias de cabos simples</t>
  </si>
  <si>
    <t>CP-RED-04</t>
  </si>
  <si>
    <t>CP-RED-05</t>
  </si>
  <si>
    <t>CP-RED-06</t>
  </si>
  <si>
    <t>CP-RED-07</t>
  </si>
  <si>
    <t>CP-RED-08</t>
  </si>
  <si>
    <t>CP-RED-09</t>
  </si>
  <si>
    <t>CP-RED-10</t>
  </si>
  <si>
    <t>CP-RED-11</t>
  </si>
  <si>
    <t>CP-RED-12</t>
  </si>
  <si>
    <t>CP-RED-13</t>
  </si>
  <si>
    <t>Eletroduto PVC flexivel 1", inclusive conexões</t>
  </si>
  <si>
    <t>CP-RED-14</t>
  </si>
  <si>
    <t>Eletroduto PVC flexivel 3/4", inclusive conexões</t>
  </si>
  <si>
    <t>CP-RED-15</t>
  </si>
  <si>
    <t>Eletroduto Aço Galvanizado , Ø 1", fornecimento e instalação</t>
  </si>
  <si>
    <t>CP-RED-16</t>
  </si>
  <si>
    <t>Eletroduto Aço Galvanizado , Ø 1.1/4", fornecimento e instalação</t>
  </si>
  <si>
    <t>CP-RED-17</t>
  </si>
  <si>
    <t>Eletroduto Aço Galvanizado , Ø 2", fornecimento e instalação</t>
  </si>
  <si>
    <t>CP-RED-18</t>
  </si>
  <si>
    <t>Eletrocalha lisa com tampa 50 x 25 mm, inclusive conexões</t>
  </si>
  <si>
    <t>SISTEMA DE PROTEÇÃO CONTRA DESCARGAS ATMOSFÉRICAS (SPDA)</t>
  </si>
  <si>
    <t>21.1</t>
  </si>
  <si>
    <t>Pára-raios tipo Franklin em aço inox 3 pontas em haste de 3 m. x 1.1/2" tipo simples</t>
  </si>
  <si>
    <t>21.2</t>
  </si>
  <si>
    <t>Conector mini-Bar em bronze estanhado Tel-583</t>
  </si>
  <si>
    <t>Escavação de vala para aterramento</t>
  </si>
  <si>
    <t>Cabo de cobre nu 16 mm2</t>
  </si>
  <si>
    <t>Cabo de cobre nu 35 mm2</t>
  </si>
  <si>
    <t>Cabo de cobre nu 50 mm2</t>
  </si>
  <si>
    <t>SERVIÇOS COMPLEMENTARES</t>
  </si>
  <si>
    <t>22.1.1</t>
  </si>
  <si>
    <t>CP-SCP-01</t>
  </si>
  <si>
    <t>22.1.2</t>
  </si>
  <si>
    <t>CP-SCP-02</t>
  </si>
  <si>
    <t>22.1.3</t>
  </si>
  <si>
    <t>CP-SCP-03</t>
  </si>
  <si>
    <t>22.1.4</t>
  </si>
  <si>
    <t>CP-SCP-04</t>
  </si>
  <si>
    <t>22.1.5</t>
  </si>
  <si>
    <t>CP-SCP-05</t>
  </si>
  <si>
    <t>22.1.6</t>
  </si>
  <si>
    <t>CP-SCP-06</t>
  </si>
  <si>
    <t>CP-SCP-07</t>
  </si>
  <si>
    <t/>
  </si>
  <si>
    <t xml:space="preserve">PLACA DE INAUGURAÇÃO DE ALUMINIO </t>
  </si>
  <si>
    <t>CP-PTR-05</t>
  </si>
  <si>
    <t>kg</t>
  </si>
  <si>
    <t>m</t>
  </si>
  <si>
    <t xml:space="preserve"> </t>
  </si>
  <si>
    <t>m²</t>
  </si>
  <si>
    <t>Parafuso cobreado de Ø 3/8"</t>
  </si>
  <si>
    <t>VIGIA DIURNO COM ENCARGOS COMPLEMENTARES</t>
  </si>
  <si>
    <t>ITEM</t>
  </si>
  <si>
    <t>FONTE</t>
  </si>
  <si>
    <t>DESCRIÇÃO DOS SERVIÇOS</t>
  </si>
  <si>
    <t>UNID.</t>
  </si>
  <si>
    <t>QUANT.</t>
  </si>
  <si>
    <t>PR. UNIT.(R$) COM BDI</t>
  </si>
  <si>
    <t>VALOR TOTAL COM BDI (R$)</t>
  </si>
  <si>
    <t xml:space="preserve">SERVIÇOS PRELIMINARES </t>
  </si>
  <si>
    <t>1.1</t>
  </si>
  <si>
    <t>Placa da obra - padrão Governo Federal</t>
  </si>
  <si>
    <t>PRÓPRIA</t>
  </si>
  <si>
    <t>un</t>
  </si>
  <si>
    <t xml:space="preserve">SUB-TOTAL </t>
  </si>
  <si>
    <t>m³</t>
  </si>
  <si>
    <t>CONCRETO ARMADO - MURETA - PILARES</t>
  </si>
  <si>
    <t>5.1</t>
  </si>
  <si>
    <t>ELEMENTOS VAZADOS</t>
  </si>
  <si>
    <t>5.2</t>
  </si>
  <si>
    <t>ALVENARIA DE VEDAÇÃO</t>
  </si>
  <si>
    <t>Alvenaria de vedação horizontal em tijolos cerâmicos Dimensões nominais: 14x19x39; assentamento em argamassa no traço 1:2:8 (cimento, cal e areia) para parede externa</t>
  </si>
  <si>
    <t>Divisória de banheiros e sanitários em granito com espessura de 2cm polido assentado com argamassa traço 1:4</t>
  </si>
  <si>
    <t>6.1</t>
  </si>
  <si>
    <t>PORTAS DE MADEIRA</t>
  </si>
  <si>
    <t>Porta de compesando de madeira - PM6 - 60x100, folha lisa revestida com laminado melamínico, incluso ferragens, conforme projeto de esquadrias</t>
  </si>
  <si>
    <t>Chapa metalica (alumínio) 0,8*0,5x 1mm para as portas - fornecimento e instalação</t>
  </si>
  <si>
    <t>6.2</t>
  </si>
  <si>
    <t>FERRAGENS E ACESSÓRIOS</t>
  </si>
  <si>
    <t>6.3</t>
  </si>
  <si>
    <t>PORTAS EM ALUMÍNIO</t>
  </si>
  <si>
    <t>6.4</t>
  </si>
  <si>
    <t>PORTAS DE VIDRO - PV</t>
  </si>
  <si>
    <t xml:space="preserve">Porta de Vidro temperado - PV1 - 175x230, com ferragens, conforme projeto de esquadrias </t>
  </si>
  <si>
    <t>6.5</t>
  </si>
  <si>
    <t xml:space="preserve">JANELAS DE ALUMÍNIO - JA </t>
  </si>
  <si>
    <t>Tela de nylon de proteção- fixada na esquadria</t>
  </si>
  <si>
    <t>6.6</t>
  </si>
  <si>
    <t>VIDROS</t>
  </si>
  <si>
    <t>Vidro liso temperado incolor, espessura 6mm- fornecimento e instalação</t>
  </si>
  <si>
    <t>Vidro liso temperado incolor, espessura 10mm- fornecimento e instalação</t>
  </si>
  <si>
    <t>Espelho cristal esp. 4mm sem moldura de madeira</t>
  </si>
  <si>
    <t>6.7</t>
  </si>
  <si>
    <t>ESQUADRIA - GRADIL METÁLICO</t>
  </si>
  <si>
    <t>Portão de abrir em chapa de aço perfurada, inclusive pintura - fornecimento e instalação (PF1 e PF2)</t>
  </si>
  <si>
    <t>Fechamento com chapa de aço perfurada, inclusive perfis metálicos para suporte e pintura - fornecimento e instalação</t>
  </si>
  <si>
    <t>Pingadeira (chapim) em concreto</t>
  </si>
  <si>
    <t>8.1</t>
  </si>
  <si>
    <t>Chapisco de aderência em paredes internas, externas, vigas, platibanda e calhas</t>
  </si>
  <si>
    <t>8.2</t>
  </si>
  <si>
    <t xml:space="preserve">Emboço para paredes internas e externas traço 1:2:9 - preparo manual - espessura 2,0 cm </t>
  </si>
  <si>
    <t>8.5</t>
  </si>
  <si>
    <t>Revestimento cerâmico de paredes PEI IV- cerâmica 30 x 40 cm - incl. rejunte - conforme projeto - branca</t>
  </si>
  <si>
    <t>8.6</t>
  </si>
  <si>
    <t>Revestimento cerâmico de paredes PEI IV - cerâmica 10 x 10 cm - incl. rejunte - conforme projeto - azul</t>
  </si>
  <si>
    <t>Revestimento cerâmico de paredes PEI IV - cerâmica 10 x 10 cm - incl. rejunte - conforme projeto - vermelho</t>
  </si>
  <si>
    <t>Revestimento cerâmico de paredes PEI IV - cerâmica 10 x 10 cm - incl. rejunte - conforme projeto - branco</t>
  </si>
  <si>
    <t>Revestimento cerâmico de paredes PEI IV - cerâmica 10 x 10 cm - incl. rejunte - conforme projeto - amarelo</t>
  </si>
  <si>
    <t>Roda meio em madeira (largura=10cm)</t>
  </si>
  <si>
    <t>Forro em fibra mineral removível (1250x625x16mm) apoiado sobre perfil metálico "T" invertido 24mm</t>
  </si>
  <si>
    <t>9.1</t>
  </si>
  <si>
    <t>PAVIMENTAÇÃO INTERNA</t>
  </si>
  <si>
    <t>9.1.4</t>
  </si>
  <si>
    <t>Pintura de base epoxi sobre piso</t>
  </si>
  <si>
    <t>9.1.5</t>
  </si>
  <si>
    <t xml:space="preserve">Piso cerâmico antiderrapante PEI V - 40 x 40 cm - incl. rejunte - conforme projeto </t>
  </si>
  <si>
    <t>9.2</t>
  </si>
  <si>
    <t>PAVIMENTAÇÃO EXTERNA</t>
  </si>
  <si>
    <t xml:space="preserve">PINTURA </t>
  </si>
  <si>
    <t>10.2</t>
  </si>
  <si>
    <t>Pintura em latex acrílico 02 demãos sobre paredes internas, externas</t>
  </si>
  <si>
    <t>Pintura em latex PVA 02 demãos sobre teto</t>
  </si>
  <si>
    <t>Pintura em esmalte sintético 02 demãos em rodameio de madeira</t>
  </si>
  <si>
    <t>Pintura epoxi - 02 demãos</t>
  </si>
  <si>
    <t>11.1</t>
  </si>
  <si>
    <t>TUBULAÇÕES E CONEXÕES DE PVC RÍGIDO</t>
  </si>
  <si>
    <t>Tubo PVC soldável Ø 20 mm, fornecimento e instalação</t>
  </si>
  <si>
    <t>Tubo PVC soldável Ø 25 mm, fornecimento e instalação</t>
  </si>
  <si>
    <t>Tubo PVC soldável Ø 32 mm, fornecimento e instalação</t>
  </si>
  <si>
    <t>Tubo PVC soldável Ø 50 mm, fornecimento e instalação</t>
  </si>
  <si>
    <t>Tubo PVC soldável Ø 75mm, fornecimento e instalação</t>
  </si>
  <si>
    <t>Tubo PVC soldável Ø 85mm, fornecimento e instalação</t>
  </si>
  <si>
    <t>Tubo PVC soldável Ø 110mm, fornecimento e instalação</t>
  </si>
  <si>
    <t>Adaptador sol. curto com bolsa-rosca para registro - 110mm - 4", fornecimento e instalação</t>
  </si>
  <si>
    <t>Adaptador sol. curto com bolsa-rosca para registro - 20mm - 1/2", fornecimento e instalação</t>
  </si>
  <si>
    <t>Adaptador sol. curto com bolsa-rosca para registro - 25mm - 3/4", fornecimento e instalação</t>
  </si>
  <si>
    <t>Adaptador sol. curto com bolsa-rosca para registro - 32mm - 1", fornecimento e instalação</t>
  </si>
  <si>
    <t>Adaptador sol. curto com bolsa-rosca para registro - 50mm - 1 1/2", fornecimento e instalação</t>
  </si>
  <si>
    <t>Adaptador sol. curto com bolsa-rosca para registro - 60mm - 2", fornecimento e instalação</t>
  </si>
  <si>
    <t>Adaptador sol. curto com bolsa-rosca para registro - 75mm - 2 1/2", fornecimento e instalação</t>
  </si>
  <si>
    <t>Adaptador sol. curto com bolsa-rosca para registro - 85mm - 3", fornecimento e instalação</t>
  </si>
  <si>
    <t>Joelho 45 soldável - 25mm, fornecimento e instalação</t>
  </si>
  <si>
    <t>Joelho 45 soldável - 32mm, fornecimento e instalação</t>
  </si>
  <si>
    <t>Joelho 45 soldável - 50mm, fornecimento e instalação</t>
  </si>
  <si>
    <t>Joelho 45 soldável - 75mm, fornecimento e instalação</t>
  </si>
  <si>
    <t>Joelho 45 soldável - 85mm, fornecimento e instalação</t>
  </si>
  <si>
    <t>Joelho 90 soldável - 20mm, fornecimento e instalação</t>
  </si>
  <si>
    <t>Joelho 90 soldável - 25mm, fornecimento e instalação</t>
  </si>
  <si>
    <t>Joelho 90 soldável - 32mm, fornecimento e instalação</t>
  </si>
  <si>
    <t>Joelho 90 soldável - 50mm, fornecimento e instalação</t>
  </si>
  <si>
    <t>Joelho 90 soldável - 60mm, fornecimento e instalação</t>
  </si>
  <si>
    <t>Joelho 90 soldável - 75mm, fornecimento e instalação</t>
  </si>
  <si>
    <t>Joelho 90 soldável - 85mm, fornecimento e instalação</t>
  </si>
  <si>
    <t>Joelho 90 soldável - 110mm, fornecimento e instalação</t>
  </si>
  <si>
    <t>Joelho de redução 90º soldavel 32mm-25mm, fornecimento e instalação</t>
  </si>
  <si>
    <t>Joelho 90 soldavel com rosca 20mm - 1/2", fornecimento e instalação</t>
  </si>
  <si>
    <t>Joelho 90º soldavel com bucha de latão - 25mm - 3/4", fornecimento e instalação</t>
  </si>
  <si>
    <t>Joelho de redução 90º soldavel com bucha latão - 25mm - 1/2", fornecimento e instalação</t>
  </si>
  <si>
    <t>Luva soldável com rosca 25mm - 3/4"</t>
  </si>
  <si>
    <t>Luva de redução soldavel com bucha latão - 25mm - 1/2", fornecimento e instalação</t>
  </si>
  <si>
    <t>Tê 90 soldável - 25mm, fornecimento e instalação</t>
  </si>
  <si>
    <t>Tê 90 soldável - 32mm, fornecimento e instalação</t>
  </si>
  <si>
    <t>Tê 90 soldável - 50mm, fornecimento e instalação</t>
  </si>
  <si>
    <t>Tê de redução 90 soldavel - 32mm - 25mm, fornecimento e instalação</t>
  </si>
  <si>
    <t>Tê de redução 90 soldavel - 50mm - 25mm, fornecimento e instalação</t>
  </si>
  <si>
    <t>Tê de redução 90 soldavel - 75mm - 50mm, fornecimento e instalação</t>
  </si>
  <si>
    <t>Tê de redução 90 soldavel - 75mm - 60mm, fornecimento e instalação</t>
  </si>
  <si>
    <t>Tê redução 90º soldavel com bucha latão B central - 25mm - 1/2", fornecimento e instalação</t>
  </si>
  <si>
    <t>Tê soldavel com bucha latão bolsa central - 25mm - 3/4", fornecimento e instalação</t>
  </si>
  <si>
    <t xml:space="preserve">Tubo de descarga vde 38mm Fornecimento e instalação </t>
  </si>
  <si>
    <t>Tubo de ligação latao cromado com canopla para vaso sanitario</t>
  </si>
  <si>
    <t>11.2</t>
  </si>
  <si>
    <t>TUBULAÇÕES E CONEXÕES - METAIS</t>
  </si>
  <si>
    <t>Registro esfera borboleta bruto PVC - 1/2", fornecimento e instalação</t>
  </si>
  <si>
    <t>12.1</t>
  </si>
  <si>
    <t>TUBULAÇÕES E CONEXÕES DE PVC</t>
  </si>
  <si>
    <t>Tubo de PVC Ø100mm, fornecimento e instalação</t>
  </si>
  <si>
    <t>Tubo de PVC Ø150mm, fornecimento e instalação</t>
  </si>
  <si>
    <t>Curva curta 90 - 100mm, fornecimento e instalação</t>
  </si>
  <si>
    <t>Joelho 45 - 100mm, fornecimento e instalação</t>
  </si>
  <si>
    <t>Joelho 90 - 100mm, fornecimento e instalação</t>
  </si>
  <si>
    <t>Junção simples - 100mm - 100mm, fornecimento e instalação</t>
  </si>
  <si>
    <t>12.2</t>
  </si>
  <si>
    <t>ACESSÓRIOS</t>
  </si>
  <si>
    <t>Ralo hemisférico (formato abacaxi) de ferro fundido, Ø100mm</t>
  </si>
  <si>
    <t>13.1</t>
  </si>
  <si>
    <t>Tubo de PVC rígido 100mm, fornec. e instalação</t>
  </si>
  <si>
    <t>13.2</t>
  </si>
  <si>
    <t>Tubo de PVC rígido 40mm, fornec. e instalação</t>
  </si>
  <si>
    <t>13.3</t>
  </si>
  <si>
    <t>Tubo de PVC rígido 50mm, fornec. e instalação</t>
  </si>
  <si>
    <t>13.4</t>
  </si>
  <si>
    <t>Tubo de PVC rígido 75mm, fornec. e instalação</t>
  </si>
  <si>
    <t>13.5</t>
  </si>
  <si>
    <t>Tubo de PVC rígido 150mm, fornec. e instalação</t>
  </si>
  <si>
    <t>13.7</t>
  </si>
  <si>
    <t>Curva PVC 90º curta - 40mm - fornecimento e instalação</t>
  </si>
  <si>
    <t>13.8</t>
  </si>
  <si>
    <t>Curva PVC 90º curta - 75mm - fornecimento e instalação</t>
  </si>
  <si>
    <t>13.9</t>
  </si>
  <si>
    <t>Joelho PVC 45º 50mm - fornecimento e instalação</t>
  </si>
  <si>
    <t>13.10</t>
  </si>
  <si>
    <t>Joelho PVC 45º 40mm - fornecimento e instalação</t>
  </si>
  <si>
    <t>13.11</t>
  </si>
  <si>
    <t>Joelho PVC 90º 100mm - fornecimento e instalação</t>
  </si>
  <si>
    <t>13.12</t>
  </si>
  <si>
    <t>Joelho PVC 90º 75mm - fornecimento e instalação</t>
  </si>
  <si>
    <t>13.13</t>
  </si>
  <si>
    <t>Joelho PVC 90º 40mm - fornecimento e instalação</t>
  </si>
  <si>
    <t>13.14</t>
  </si>
  <si>
    <t>Joelho PVC 90 com anel para esgoto secundario - 40mm - 1 1/2" - fornecimento e instalação</t>
  </si>
  <si>
    <t>13.15</t>
  </si>
  <si>
    <t>13.16</t>
  </si>
  <si>
    <t>Junção PVC simples 100mm-100mm - fornecimento e instalação</t>
  </si>
  <si>
    <t>13.17</t>
  </si>
  <si>
    <t>Tê PVC 90º - 40mm - fornecimento e instalação</t>
  </si>
  <si>
    <t>13.19</t>
  </si>
  <si>
    <t>Tê PVC sanitario 50mm-50mm - fornecimento e instalação</t>
  </si>
  <si>
    <t>13.20</t>
  </si>
  <si>
    <t>Caixa sifonada 150x150x50mm</t>
  </si>
  <si>
    <t>Ralo sifonado, PVC 100x100X40mm</t>
  </si>
  <si>
    <t>Terminal de Ventilação 50mm</t>
  </si>
  <si>
    <t>14.3</t>
  </si>
  <si>
    <t>Bacia Convencional Studio Kids, código PI.16, para valvula de descarga, em louca branca,  assento plastico, anel de vedação, tubo pvc ligacao - fornecimento e instalacao, Deca ou equivalente</t>
  </si>
  <si>
    <t>14.4</t>
  </si>
  <si>
    <t>Valvula de descarga 1 1/2", com registro, acabamento em metal cromado - fornecimento e instalação</t>
  </si>
  <si>
    <t>14.5</t>
  </si>
  <si>
    <t>Cuba de Embutir Oval cor Branco Gelo, código L.37, DECA, ou equivalente, em bancada  ecomplementos (válvula, sifao e engate flexível cromados), exceto torneira.</t>
  </si>
  <si>
    <t>14.6</t>
  </si>
  <si>
    <t>Cuba industrial 50x40 profundidade 30 – HIDRONOX, ou equivalente, com sifão em metal cromado 1.1/2x1.1/2", válvula em metal cromado tipo americana 3.1/2"x1.1/2" para pia - fornecimento e instalação</t>
  </si>
  <si>
    <t>14.7</t>
  </si>
  <si>
    <t>Cuba Inox Embutir 40x34x17cm, cuba 3, básica aço inoxidável, com válvula, FRANKE, ou equivalente, com sifão em metal cromado 1.1/2x1.1/2", válvula em metal cromado tipo americana 3.1/2"x1.1/2" para pia - fornecimento e instalação</t>
  </si>
  <si>
    <t>un.</t>
  </si>
  <si>
    <t>14.8</t>
  </si>
  <si>
    <t>Banheira Embutir em plástico tipo PVC, 77x45x20cm, Burigotto ou equivalente</t>
  </si>
  <si>
    <t>14.9</t>
  </si>
  <si>
    <t>Lavatório de canto suspenso com mesa, linha Izy código L101.17, DECA ou equivalente, com válvula, sifão e engate flexivel cromados, fornecimento e instalação</t>
  </si>
  <si>
    <t>14.10</t>
  </si>
  <si>
    <t>Lavatório pequeno Ravena/Izy cor branco gelo, com coluna suspensa, código L915 DECA ou equivalente</t>
  </si>
  <si>
    <t>14.11</t>
  </si>
  <si>
    <t>Tanque Grande (40 L) cor Branco Gelo, código TQ.03, DECA, ou equivalente incluso torneira cromada</t>
  </si>
  <si>
    <t>14.12</t>
  </si>
  <si>
    <t xml:space="preserve">Chuveiro Maxi Ducha, LORENZETTI, com Mangueira plástica/desviador para duchas elétricas, cógigo 8010-A, LORENZETTI,  ou equivalente </t>
  </si>
  <si>
    <t>14.14</t>
  </si>
  <si>
    <t>Assento plástico Izy, código AP.01, DECA, fornecimento e instalação</t>
  </si>
  <si>
    <t>14.15</t>
  </si>
  <si>
    <t>Papeleira Metálica Linha Izy, código 2020.C37, DECA ou equivalente, fornecimento e instalação</t>
  </si>
  <si>
    <t>14.16</t>
  </si>
  <si>
    <t>Ducha Higiênica com registro e derivação Izy, código 1984.C37. ACT.CR, DECA, ou equivalente, fornecimento e instalação</t>
  </si>
  <si>
    <t>14.17</t>
  </si>
  <si>
    <t>Torneira elétrica LorenEasy, LORENZETTI ou equivalente, fornecimento e instalação</t>
  </si>
  <si>
    <t>14.18</t>
  </si>
  <si>
    <t>Torneira elétrica Fortti Maxi, com mangueira plastica, código 79004, LORENZETTI ou equivalente, fornecimento e instalação</t>
  </si>
  <si>
    <t>14.20</t>
  </si>
  <si>
    <t>Torneira para cozinha de mesa bica móvel Izy, código 1167.C37, DECA, ou equivalente</t>
  </si>
  <si>
    <t>14.21</t>
  </si>
  <si>
    <t>Torneira de parede de uso geral para jardim ou tanque</t>
  </si>
  <si>
    <t>14.22</t>
  </si>
  <si>
    <t>Torneira para lavatório de mesa bica baixa Izy, código 1193.C37, Deca ou equivalente</t>
  </si>
  <si>
    <t>14.23</t>
  </si>
  <si>
    <t>Dispenser Saboneteira Linha Excellence, código 7009, Melhoramentos ou equivalente, fornecimento e instalação</t>
  </si>
  <si>
    <t>14.24</t>
  </si>
  <si>
    <t>Dispenser Toalha Linha Excellence, código 7007, Melhoramentos ou equivalente, fornecimento e instalação</t>
  </si>
  <si>
    <t>14.25</t>
  </si>
  <si>
    <t>Cabide metálico Izy, código 2060.C37, Deca ou equivalente, fornecimento e instalação</t>
  </si>
  <si>
    <t>14.26</t>
  </si>
  <si>
    <t>Barra de apoio, Linha conforto, código 2310.I.080.ESC, aço inox polido, DECA ou equivalente, fornecimento e instalação</t>
  </si>
  <si>
    <t>14.27</t>
  </si>
  <si>
    <t>Barra de apoio de canto para lavatório, aço inox polido,Celite ou equivalente, fornecimento e instalação</t>
  </si>
  <si>
    <t>14.28</t>
  </si>
  <si>
    <t>Barra de apoio de chuveiro PNE, em "L", Linha conforto código 2335.I.ESC, fornecimento e instalação</t>
  </si>
  <si>
    <t>14.29</t>
  </si>
  <si>
    <t>Cadeira articulada para banho, fornecimento e instalação</t>
  </si>
  <si>
    <t>Gancho metálico para mochilas, fornecimento e instalação</t>
  </si>
  <si>
    <t>Fita anticorrosiva 5cmx30m (2 camadas)</t>
  </si>
  <si>
    <t>Válvula esfera Ø 3/4" NPT 300</t>
  </si>
  <si>
    <t>União 3/4" NPT 300</t>
  </si>
  <si>
    <t>Niple 3/4" NPT 300</t>
  </si>
  <si>
    <t>Niple 1/2" NPT 300</t>
  </si>
  <si>
    <t>Niple 1/4" NPT 300</t>
  </si>
  <si>
    <t>Tê redução 3/4"x1/2"</t>
  </si>
  <si>
    <t>Redução 1/2" x 1/4"</t>
  </si>
  <si>
    <t xml:space="preserve">Luva de redução 3/4 x 1/2" </t>
  </si>
  <si>
    <t>Luva de redução 1/4" x 1/2"</t>
  </si>
  <si>
    <t>Joelho 1/2" NPT 300</t>
  </si>
  <si>
    <t>Regulador 1º estagio com manometro</t>
  </si>
  <si>
    <t>Manômetro NPT 1/4", 0 a 300 psi</t>
  </si>
  <si>
    <t>Mangueira Flexivel</t>
  </si>
  <si>
    <t>Regulador 2º estágio com registro</t>
  </si>
  <si>
    <t>Placa de sinalização em pvc cod 1 - (348x348) Proibido fumar</t>
  </si>
  <si>
    <t>Placa de sinalização em pvc cod 6 - (348x348) Perigo Inflamável</t>
  </si>
  <si>
    <t>16.1</t>
  </si>
  <si>
    <t>Extintor ABC - 6KG</t>
  </si>
  <si>
    <t>16.2</t>
  </si>
  <si>
    <t>Extintor CO2 - 6KG</t>
  </si>
  <si>
    <t>Adaptador storz - roscas internas 2 1/2"</t>
  </si>
  <si>
    <t>Caixa para abrigo de mangueira - 90x60v17cm</t>
  </si>
  <si>
    <t>Chave para conexão de mangueira tipo stroz engate rápido - dupla 1 1/2" x 1 1/2"</t>
  </si>
  <si>
    <t>Esguicho jato solido 1 1/2" 16mm</t>
  </si>
  <si>
    <t>Mangueiras de incêndio de nylon -  1 1/2" 16mm</t>
  </si>
  <si>
    <t>Redução giratória tipo Storz - 2 1/2 x 1 1/2"</t>
  </si>
  <si>
    <t>Registro globo 2 1/2" 45º</t>
  </si>
  <si>
    <t>Tampão cego com corrente tipo storz 1 1/2"</t>
  </si>
  <si>
    <t>Tampão de FoFo 50x50cm</t>
  </si>
  <si>
    <t>Registro bruto de gaveta insutrial 2 1/2"</t>
  </si>
  <si>
    <t>Válvula de retenção vertical 2 1/2"</t>
  </si>
  <si>
    <t>União de ferro conico macho-femea  2 1/2"</t>
  </si>
  <si>
    <t>Marcação no Piso - 1 x 1m para extintor</t>
  </si>
  <si>
    <t>Marcação no Piso - 1 x 1m para hidrante</t>
  </si>
  <si>
    <t>Conjunto motobomba trifasico BC-21 R 1 1/2 3 CV</t>
  </si>
  <si>
    <t>INSTALAÇÕES ELÉTRICAS - 220V</t>
  </si>
  <si>
    <t>17.1</t>
  </si>
  <si>
    <t>CENTRO DE DISTRIBUIÇÃO</t>
  </si>
  <si>
    <t>17.1.1</t>
  </si>
  <si>
    <t>17.1.2</t>
  </si>
  <si>
    <t>17.1.3</t>
  </si>
  <si>
    <t>17.1.4</t>
  </si>
  <si>
    <t>17.1.5</t>
  </si>
  <si>
    <t>DISJUNTORES</t>
  </si>
  <si>
    <t>ELETRODUTOS E ACESSÓRIOS</t>
  </si>
  <si>
    <t>CABOS E FIOS (CONDUTORES)</t>
  </si>
  <si>
    <t>ELETROCALHAS</t>
  </si>
  <si>
    <t>ILUMINAÇÃO E TOMADAS</t>
  </si>
  <si>
    <t>INSTALAÇÕES DE CLIMATIZAÇÃO</t>
  </si>
  <si>
    <t>18.1</t>
  </si>
  <si>
    <t>Tubo PVC soldável Ø 25 mm, inclusive conexões</t>
  </si>
  <si>
    <t>18.2</t>
  </si>
  <si>
    <t>Joelho 45 - 25mm, fornecimento e instalação</t>
  </si>
  <si>
    <t>18.3</t>
  </si>
  <si>
    <t>Joelho 90 - 25mm, fornecimento e instalação</t>
  </si>
  <si>
    <t>18.4</t>
  </si>
  <si>
    <t>19.1</t>
  </si>
  <si>
    <t>EQUIPAMENTOS PASSIVOS</t>
  </si>
  <si>
    <t>Patch Panel 19"  - 24 portas, Categoria 6</t>
  </si>
  <si>
    <t>Switch de 48 portas</t>
  </si>
  <si>
    <t xml:space="preserve">Guia de Cabos Vertical, fechado </t>
  </si>
  <si>
    <t>Guia de Cabos Vertical</t>
  </si>
  <si>
    <t xml:space="preserve">Guia de Cabos Superior, fechado </t>
  </si>
  <si>
    <t>Perfil de montagem</t>
  </si>
  <si>
    <t>Anel organizador de cabos</t>
  </si>
  <si>
    <t>Bandeja deslizante perfurada</t>
  </si>
  <si>
    <t>Mini-rack de parede 19" x 8u x 450mm - fornecimento e instalação</t>
  </si>
  <si>
    <t>Access Point Wireless 2.4 GHz - 300Mpbs - fornecimento e instalação</t>
  </si>
  <si>
    <t>19.2</t>
  </si>
  <si>
    <t>CABOS EM PAR TRANÇADOS</t>
  </si>
  <si>
    <t>Cabo UTP -6 (24AWG)</t>
  </si>
  <si>
    <t>Cabo coaxial</t>
  </si>
  <si>
    <t>19.3</t>
  </si>
  <si>
    <t>CABOS DE CONEXÃO</t>
  </si>
  <si>
    <t>Cabos de conexões – Patch cord categoria 6  - 2,5 metros</t>
  </si>
  <si>
    <t>19.4</t>
  </si>
  <si>
    <t>TOMADAS</t>
  </si>
  <si>
    <t>Tomada modular RJ-45 Categoria 6 (completa)</t>
  </si>
  <si>
    <t>Conector de TV Tipo F (Coaxial) com placa</t>
  </si>
  <si>
    <t>Central PABX 24 portas</t>
  </si>
  <si>
    <t>19.5</t>
  </si>
  <si>
    <t>CAIXAS E ACESSÓRIOS</t>
  </si>
  <si>
    <t>19.6</t>
  </si>
  <si>
    <t>SISTEMA DE EXAUSTÃO MECÂNICA</t>
  </si>
  <si>
    <t>20.1</t>
  </si>
  <si>
    <t>Coifa de Centro em Aço Inox de 1500x1000x600</t>
  </si>
  <si>
    <t>20.2</t>
  </si>
  <si>
    <t>Duto de ligação 1000 X 0.80mm</t>
  </si>
  <si>
    <t>Chapéu chines em aluminio</t>
  </si>
  <si>
    <t>Exaustor mecânico para banheiro 80m3/h com duto flexível - kit</t>
  </si>
  <si>
    <t>21.3</t>
  </si>
  <si>
    <t>Parafuso fenda em aço inox 4,2 x 32mm e bucha de nylon</t>
  </si>
  <si>
    <t>cj</t>
  </si>
  <si>
    <t>21.4</t>
  </si>
  <si>
    <t>Presilha em latão</t>
  </si>
  <si>
    <t>21.5</t>
  </si>
  <si>
    <t>Conector de bronze para haste de 5/8" e cabo de 50 mm²</t>
  </si>
  <si>
    <t>22.1</t>
  </si>
  <si>
    <t>GERAIS</t>
  </si>
  <si>
    <t>Conjunto de mastros para bandeiras em tubo ferro galvanizado telescópico (alt= 7m (3mx2" + 4mx1 1/2")</t>
  </si>
  <si>
    <t xml:space="preserve">Prateleiras e escaninhos em mdf </t>
  </si>
  <si>
    <t>Bancos de concreto</t>
  </si>
  <si>
    <t>Banco e acabamento em granito</t>
  </si>
  <si>
    <t>22.2</t>
  </si>
  <si>
    <t>CAIXA DÁGUA - 30.000L</t>
  </si>
  <si>
    <t>22.2.1</t>
  </si>
  <si>
    <t>Alça de içamento</t>
  </si>
  <si>
    <t>22.2.2</t>
  </si>
  <si>
    <t>Suporte de luz piloto</t>
  </si>
  <si>
    <t>22.2.3</t>
  </si>
  <si>
    <t>Suporte para cinto de segurança</t>
  </si>
  <si>
    <t>22.2.4</t>
  </si>
  <si>
    <t>Suporte para Pára-raio</t>
  </si>
  <si>
    <t>22.2.5</t>
  </si>
  <si>
    <t>22.2.6</t>
  </si>
  <si>
    <t>Guarda corpo de 1,0m de altura</t>
  </si>
  <si>
    <t>Sistema de ancoragem com 6 nichos, conforme projeto</t>
  </si>
  <si>
    <t>Preparo de superfície: jateamento abrasivo ao metal branco (interno e externo), padrão AS 3.</t>
  </si>
  <si>
    <t>Acabamento interno: duas demãos de espessura seca de primer Epóxi</t>
  </si>
  <si>
    <t>Acabamento externo: uma demão de espessura seca de primer Epóxi</t>
  </si>
  <si>
    <t>Pintura Externa: uma demão de poliuretano na cor amarelo</t>
  </si>
  <si>
    <t>SERVIÇOS FINAIS</t>
  </si>
  <si>
    <t>23.1</t>
  </si>
  <si>
    <t>Limpeza final da obra</t>
  </si>
  <si>
    <t>MURO E CALÇADA</t>
  </si>
  <si>
    <t>24.1</t>
  </si>
  <si>
    <t>CALÇADA E MEIO FIO</t>
  </si>
  <si>
    <t>DIVERSOS</t>
  </si>
  <si>
    <t>Confecção e Instalação de Letras Caixa de aço galvanizado com 4 letras com altura de 40 cm e 17 letras 20 cm.</t>
  </si>
  <si>
    <t>Confecção e Instalação de Brasão da Prefeitura de Várzea Grande em relevo em aço galvanizado com altura de 30cm.</t>
  </si>
  <si>
    <t>25.1</t>
  </si>
  <si>
    <t>ud</t>
  </si>
  <si>
    <t>25.2</t>
  </si>
  <si>
    <t>25.3</t>
  </si>
  <si>
    <t>25.4</t>
  </si>
  <si>
    <t xml:space="preserve">ADMINISTRAÇÃO LOCAL </t>
  </si>
  <si>
    <t>VALOR TOTAL COM BDI</t>
  </si>
  <si>
    <t>CRONOGRAMA FÍSICO-FINANCEIRO</t>
  </si>
  <si>
    <t>VALOR (R$)</t>
  </si>
  <si>
    <t>% ITEM</t>
  </si>
  <si>
    <t>TOTAL</t>
  </si>
  <si>
    <t xml:space="preserve">OBRA: FINALIZAÇÃO DO REMANESCENTE DA CONSTRUÇÃO DE CRECHE PROINFÂNCIA TIPO 1- PADRÃO FNDE,  URBANIZAÇÃO E EXECUÇÃO DE REDE DE DISTRIBUIÇÃO PRIMÁRIA 13.8KV E POSTO DE TRANSFORMAÇÃO DE 112,5KVA. </t>
  </si>
  <si>
    <t>%</t>
  </si>
  <si>
    <t xml:space="preserve">PR. UNIT.(R$) SEM BDI </t>
  </si>
  <si>
    <t>CP-MER-01</t>
  </si>
  <si>
    <t>CP-MER-02</t>
  </si>
  <si>
    <t>CP-MER-03</t>
  </si>
  <si>
    <t>PROPRIETÁRIO: PREFEITURA MUNICIPAL DE VÁRZEA GRANDE</t>
  </si>
  <si>
    <t>VALOR TOTAL SEM BDI (R$)</t>
  </si>
  <si>
    <t>CÓDIGO DA COMPOSIÇÃO</t>
  </si>
  <si>
    <t>DESCRIÇÃO</t>
  </si>
  <si>
    <t>UNIDADE</t>
  </si>
  <si>
    <t>COEF.</t>
  </si>
  <si>
    <t>PREÇO. UNI</t>
  </si>
  <si>
    <t>PREÇO. TOT</t>
  </si>
  <si>
    <t>TIPO</t>
  </si>
  <si>
    <t>REFERENCIA</t>
  </si>
  <si>
    <t>COMPOSIÇÕES PARA INSTALAÇÕES PROVISÓRIAS</t>
  </si>
  <si>
    <t>COMPOSIÇÃO</t>
  </si>
  <si>
    <t xml:space="preserve">INSUMO </t>
  </si>
  <si>
    <t xml:space="preserve">COMPOSIÇÃO </t>
  </si>
  <si>
    <t>COMPOSICAO</t>
  </si>
  <si>
    <t xml:space="preserve">M2    </t>
  </si>
  <si>
    <t>CP-REM-05</t>
  </si>
  <si>
    <t>INSUMO</t>
  </si>
  <si>
    <t>CP-VED-03</t>
  </si>
  <si>
    <t>PORTA EM COMPENSADO DE MADEIRA 60 X 100 CM (E=2 CM) REVESTIDA COM LAMINADO MELAMÍNICO NAS CORES ESTABELECIDAS NO PROJETO DE ESQUADRIAS, INCLUSO MARCO E ALISAR EM PERFIL ALUMÍNIO NATURAL FOSCO E ELEMENTO DE FIXAÇÃO CROMADO COM PARAFUSOS.</t>
  </si>
  <si>
    <t>CP-PVD-01</t>
  </si>
  <si>
    <t>CP-PVD-02</t>
  </si>
  <si>
    <t xml:space="preserve">Porta de Vidro temperado - PV2 - 110x230, com ferragens e bandeiras fixa  conforme projeto de esquadrias </t>
  </si>
  <si>
    <t>CP-PVD-03</t>
  </si>
  <si>
    <t>Bandeiras fixas de vidro para porta PV2, conf projeto 175x35</t>
  </si>
  <si>
    <t>CP-VID-01</t>
  </si>
  <si>
    <t>Vidro liso temperado incolor, esp  10mm- fornec e instalação</t>
  </si>
  <si>
    <t>TELA DE NYLON TIPO MOSQUETEIRO, COR CINZA, COM REQUADRO EM ALUMÍNIO COR NATURAL</t>
  </si>
  <si>
    <t>CP-VID-02</t>
  </si>
  <si>
    <t>CP-ESP-01</t>
  </si>
  <si>
    <t>Tubo Quadrado Metalon 50 X 50 2.00 Fina Quente</t>
  </si>
  <si>
    <t xml:space="preserve">M     </t>
  </si>
  <si>
    <t>SISTEMAS DE COBERTURA</t>
  </si>
  <si>
    <t>CP-COB-01</t>
  </si>
  <si>
    <t>CP-COB-02</t>
  </si>
  <si>
    <t>CP-REV-04</t>
  </si>
  <si>
    <t>CP-REV-05</t>
  </si>
  <si>
    <t>CP-REV-06</t>
  </si>
  <si>
    <t>CP-REV-07</t>
  </si>
  <si>
    <t>CP-REV-08</t>
  </si>
  <si>
    <t>RODA MEIO EM MADEIRA L=10CM MADEIRA TAUARI</t>
  </si>
  <si>
    <t xml:space="preserve">SOLEIRA EM GRANITO CINZA ANDORINHA, L=30CM, E=2CM                                  </t>
  </si>
  <si>
    <t xml:space="preserve">PISO TÁTIL DE ALERTA EM PLACAS PRÉ-MOLDADAS - 5MPA                 </t>
  </si>
  <si>
    <t>PINTURA</t>
  </si>
  <si>
    <t>CP-PIN-02</t>
  </si>
  <si>
    <t>L</t>
  </si>
  <si>
    <t>CP-PIN-03</t>
  </si>
  <si>
    <t>Pintura em esmalte sint. 02 demãos em esquadrias de madeira</t>
  </si>
  <si>
    <t>CP-PIN-04</t>
  </si>
  <si>
    <t>Bucha de redução sold. curta 60mm - 50mm, fornec e instalação</t>
  </si>
  <si>
    <t>Bucha de redução sold. longa 75mm-50mm, fornec e instalação</t>
  </si>
  <si>
    <t>Bucha de redução sold. curta 75mm - 60mm, fornec e instalação</t>
  </si>
  <si>
    <t>Bucha de redução sold. curta 85mm - 75mm, fornec e instalação</t>
  </si>
  <si>
    <t>Bucha de redução sold. curta 110mm - 85mm, fornec e instalação</t>
  </si>
  <si>
    <t>Bucha de redução sold. longa 85mm-60mm, fornec e instalação</t>
  </si>
  <si>
    <t>TUBO DE LIGAÇÃO EM LATÃO CROMADO COM CANOPLA</t>
  </si>
  <si>
    <t>CP-HID-32</t>
  </si>
  <si>
    <t>CP-HID-34</t>
  </si>
  <si>
    <t>CP-HID-35</t>
  </si>
  <si>
    <t>CP-HID-36</t>
  </si>
  <si>
    <t>CP-HID-37</t>
  </si>
  <si>
    <t>CP-HID-38</t>
  </si>
  <si>
    <t>CP-HID-39</t>
  </si>
  <si>
    <t>CP-HID-40</t>
  </si>
  <si>
    <t>CP-HID-41</t>
  </si>
  <si>
    <t>CP-HID-42</t>
  </si>
  <si>
    <t>CP-HID-43</t>
  </si>
  <si>
    <t>CP-HID-44</t>
  </si>
  <si>
    <t>Caixa de areia sem grelha 80x80cm</t>
  </si>
  <si>
    <t>CP-SNT-09</t>
  </si>
  <si>
    <t>CP-SNT-10</t>
  </si>
  <si>
    <t>CP-SNT-11</t>
  </si>
  <si>
    <t>CUBA DE AÇO INOX, LINHA INDUSTRIAL (50 x 40 CM ,profundidade 30 CM) – HIDRONOX OU EQUIVALENTE</t>
  </si>
  <si>
    <t>BANHEIRA EMBUTIR EM PLÁSTICO TIPO PVC, 77x45x20 CM, BURIGOTTO OU EQUIVALENTE</t>
  </si>
  <si>
    <t>TORNEIRA ELÉTRICA FORTTI MAXI, COM MANGUEIRA PLASTICA, CÓDIGO 79004, LORENZETTI OU EQUIVALENTE</t>
  </si>
  <si>
    <t>BARRA DE APOIO DE CANTO PARA LAVATÓRIO, AÇO INOX POLIDO,CELITE OU EQUIVALENTE</t>
  </si>
  <si>
    <t>BARRA METALICA COM PINTURA AZUL PARA PROTEÇÃO DOS ESPELHOS E CHUVEIRO INFANTIL D= 1 1/4'' COMPLETO PARA FIXAÇÃO</t>
  </si>
  <si>
    <t>CP-LOU-05</t>
  </si>
  <si>
    <t>CP-LOU-06</t>
  </si>
  <si>
    <t>CP-LOU-07</t>
  </si>
  <si>
    <t>REDUÇÃO 1/2" x 1/4"</t>
  </si>
  <si>
    <t>LUVA DE REDUÇÃO 1/4" x 1/2"</t>
  </si>
  <si>
    <t>REGULADOR DE 1° ESTAGIO COM MANOMETRO</t>
  </si>
  <si>
    <t>REGULADOR DE 2° ESTÁGIO COM REGISTRO</t>
  </si>
  <si>
    <t>PLACA DE SINALIZAÇÃO EM PVC COD 1 - (348x348) PROIBIDO FUMAR</t>
  </si>
  <si>
    <t>PLACA DE SINALIZAÇÃO EM PVC COD 6 - (348x348) PERIGO INFLAMÁVEL</t>
  </si>
  <si>
    <t>UNI</t>
  </si>
  <si>
    <t>CP-INC-13</t>
  </si>
  <si>
    <t>CP-INC-14</t>
  </si>
  <si>
    <t>CP-INC-15</t>
  </si>
  <si>
    <t>CP-INC-16</t>
  </si>
  <si>
    <t>CP-INC-17</t>
  </si>
  <si>
    <t>INSTALAÇÕES ELÉTRICAS - 110V</t>
  </si>
  <si>
    <t>CP-ELE-71</t>
  </si>
  <si>
    <t>Quadro de Distribuição de embutir, completo, (para 08 disjuntores monopolares, com barramento para as fases, neutro e para proteção, metálico, pintura eletrostática epóxi cor bege, c/ porta, trinco e acessórios)</t>
  </si>
  <si>
    <t>CP-ELE-72</t>
  </si>
  <si>
    <t>Quadro de Distribuição de embutir, completo, (para 18 disjuntores monopolares, com barramento para as fases, neutro e para proteção, metálico, pintura eletrostática epóxi cor bege, c/ porta, trinco e acessórios)</t>
  </si>
  <si>
    <t>CP-ELE-73</t>
  </si>
  <si>
    <t>Quadro de Distribuição de embutir, completo, (para 24 disjuntores monopolares, com barramento para as fases, neutro e para proteção, metálico, pintura eletrostática epóxi cor bege, c/ porta, trinco e acessórios)</t>
  </si>
  <si>
    <t>CP-ELE-74</t>
  </si>
  <si>
    <t>Quadro de Distribuição de embutir, completo, (para 50 disjuntores monopolares, com barramento para as fases, neutro e para proteção, metálico, pintura eletrostática epóxi cor bege, c/ porta, trinco e acessórios)</t>
  </si>
  <si>
    <t>CP-ELE-75</t>
  </si>
  <si>
    <t>Quadro de medição - fornecimento e instalação</t>
  </si>
  <si>
    <t>CP-ELE-76</t>
  </si>
  <si>
    <t>Disjuntor unipolar termomagnético 10A</t>
  </si>
  <si>
    <t>CP-ELE-77</t>
  </si>
  <si>
    <t>Disjuntor unipolar termomagnético 16A</t>
  </si>
  <si>
    <t>CP-ELE-78</t>
  </si>
  <si>
    <t>Disjuntor unipolar termomagnético 20A</t>
  </si>
  <si>
    <t>CP-ELE-79</t>
  </si>
  <si>
    <t>Disjuntor unipolar termomagnético 25A</t>
  </si>
  <si>
    <t>CP-ELE-80</t>
  </si>
  <si>
    <t>Disjuntor unipolar termomagnético 32A</t>
  </si>
  <si>
    <t>CP-ELE-81</t>
  </si>
  <si>
    <t>Disjuntor unipolar termomagnético 40A</t>
  </si>
  <si>
    <t>CP-ELE-82</t>
  </si>
  <si>
    <t>Disjuntor tripolar termomagnético 10A</t>
  </si>
  <si>
    <t>CP-ELE-83</t>
  </si>
  <si>
    <t>Disjuntor tripolar termomagnético 25A</t>
  </si>
  <si>
    <t>CP-ELE-84</t>
  </si>
  <si>
    <t>Disjuntor tripolar termomagnético 32A</t>
  </si>
  <si>
    <t>CP-ELE-85</t>
  </si>
  <si>
    <t>Disjuntor tripolar termomagnético 80A</t>
  </si>
  <si>
    <t>Disjuntor tripolar termomagnético 175A</t>
  </si>
  <si>
    <t>Disjuntor tripolar termomagnético 225A</t>
  </si>
  <si>
    <t>Eletroduto PVC flexível corrugado reforçado, Ø25mm (DN 1"), inclusive conexões</t>
  </si>
  <si>
    <t>Eletroduto Aço Galvanizado DN 25mm (1"), inclusive conexões</t>
  </si>
  <si>
    <t>Caixa de passagem 30x30cm em alvenaria com tampa de ferro fundido tipo leve</t>
  </si>
  <si>
    <t>Caixa de Passagem PVC 4x2" - fornecimento e instalaçao</t>
  </si>
  <si>
    <t>Caixa de Passagem PVC 4x4" - fornecimento e instalaçao</t>
  </si>
  <si>
    <t>Condutor de cobre unipolar, isolação em PVC/70ºC, camada de proteção em PVC, não propagador de chamas, classe de tensão 750V, encordoamento classe 5, flexível, com a seguinte seção nominal: #2,5 mm²</t>
  </si>
  <si>
    <t>Condutor de cobre unipolar, isolação em PVC/70ºC, camada de proteção em PVC, não propagador de chamas, classe de tensão 750V, encordoamento classe 5, flexível, com a seguinte seção nominal: #4 mm²</t>
  </si>
  <si>
    <t>Condutor de cobre unipolar, isolação em PVC/70ºC, camada de proteção em PVC, não propagador de chamas, classe de tensão 750V, encordoamento classe 5, flexível, com a seguinte seção nominal: #6 mm²</t>
  </si>
  <si>
    <t>Condutor de cobre unipolar, isolação em PVC/70ºC, camada de proteção em PVC, não propagador de chamas, classe de tensão 750V, encordoamento classe 5, flexível, com a seguinte seção nominal: #16 mm²</t>
  </si>
  <si>
    <t>Condutor de cobre unipolar, isolação em PVC/70ºC, camada de proteção em PVC, não propagador de chamas, classe de tensão 750V, encordoamento classe 5, flexível, com a seguinte seção nominal: #25 mm²</t>
  </si>
  <si>
    <t>Condutor de cobre unipolar, isolação em PVC/70ºC, camada de proteção em PVC, não propagador de chamas, classe de tensão 750V, encordoamento classe 5, flexível, com a seguinte seção nominal: #35 mm²</t>
  </si>
  <si>
    <t>Condutor de cobre unipolar, isolação em PVC/70ºC, camada de proteção em PVC, não propagador de chamas, classe de tensão 750V, encordoamento classe 5, flexível, com a seguinte seção nominal: #50 mm²</t>
  </si>
  <si>
    <t>Condutor de cobre unipolar, isolação em PVC/70ºC, camada de proteção em PVC, não propagador de chamas, classe de tensão 750V, encordoamento classe 5, flexível, com a seguinte seção nominal: #70 mm²</t>
  </si>
  <si>
    <t>Condutor de cobre unipolar, isolação em PVC/70ºC, camada de proteção em PVC, não propagador de chamas, classe de tensão 750V, encordoamento classe 5, flexível, com a seguinte seção nominal: #95 mm²</t>
  </si>
  <si>
    <t>Condutor de cobre unipolar, isolação em PVC/70ºC, camada de proteção em PVC, não propagador de chamas, classe de tensão 750V, encordoamento classe 5, flexível, com a seguinte seção nominal: #120 mm²</t>
  </si>
  <si>
    <t>Eletroduto Aço Galvanizado DN 100mm (2"), inclusive conexões</t>
  </si>
  <si>
    <t>Eletroduto Aço Galvanizado DN 62mm (2 1/2"), inclusive conexões</t>
  </si>
  <si>
    <t>Eletroduto Aço Galvanizado DN 125mm (3"), inclusive conexões</t>
  </si>
  <si>
    <t>Caixa de passagem 40x40cm em alvenaria com tampa de ferro fundido tipo leve</t>
  </si>
  <si>
    <t>Caixa inspeção aterramento 250x250x400mm</t>
  </si>
  <si>
    <t>Eletrocalha lisa tipo U 50x50mm com tampa, inclusive conexões</t>
  </si>
  <si>
    <t>Eletrocalha lisa tipo U 75x50mm com tampa, inclusive conexões</t>
  </si>
  <si>
    <t>Eletrocalha lisa tipo U 75x75mm com tampa, inclusive conexões</t>
  </si>
  <si>
    <t>Eletrocalha lisa tipo U 100x50mm com tampa, inclusive conexões</t>
  </si>
  <si>
    <t>Suporte vertical eletrocalha 120x146mm</t>
  </si>
  <si>
    <t xml:space="preserve">SUPORTE VERTICAL ELETROCALHA 120X146MM </t>
  </si>
  <si>
    <t>Suporte vertical eletrocalha 120x160mm</t>
  </si>
  <si>
    <t xml:space="preserve">SUPORTE VERTICAL ELETROCALHA 120X160MM </t>
  </si>
  <si>
    <t>Suporte vertical eletrocalha 70x125mm</t>
  </si>
  <si>
    <t xml:space="preserve">SUPORTE VERTICAL ELETROCALHA 70X125MM </t>
  </si>
  <si>
    <t xml:space="preserve">SUPORTE VERTICAL ELETROCALHA 70X81MM </t>
  </si>
  <si>
    <t>Suporte vertical eletrocalha 70x96mm</t>
  </si>
  <si>
    <t xml:space="preserve">SUPORTE VERTICAL ELETROCALHA 70X96MM </t>
  </si>
  <si>
    <t>Suporte vertical eletrocalha 95x114mm</t>
  </si>
  <si>
    <t xml:space="preserve">SUPORTE VERTICAL ELETROCALHA 95X114MM </t>
  </si>
  <si>
    <t>Tala plana perfurada 50mm</t>
  </si>
  <si>
    <t xml:space="preserve">TALA PLANA PERFURADA 50MM                                    </t>
  </si>
  <si>
    <t>Tala plana perfurada 75mm</t>
  </si>
  <si>
    <t xml:space="preserve">TALA PLANA PERFURADA 75MM                               </t>
  </si>
  <si>
    <t>Tala plana perfurada 100mm</t>
  </si>
  <si>
    <t xml:space="preserve">TALA PLANA PERFURADA 100MM                                   </t>
  </si>
  <si>
    <t>Tomada universal, circular, 2P+T, 10A, cor branca, completa</t>
  </si>
  <si>
    <t>Tomada universal, circular, 2P+T, 20A, cor branca, completa</t>
  </si>
  <si>
    <t>Interruptor 1 tecla paralela</t>
  </si>
  <si>
    <t>Interruptor 1 tecla paralela e tomada</t>
  </si>
  <si>
    <t>Interruptor 1 tecla simples</t>
  </si>
  <si>
    <t>Luminárias sobrepor 2x36W completa</t>
  </si>
  <si>
    <t>Luminárias embutir 2x16W completa</t>
  </si>
  <si>
    <t>Luminárias embutir 2x36W completa</t>
  </si>
  <si>
    <t>Luminária com aletas embutir 2x36 completa</t>
  </si>
  <si>
    <t>Luminária de piso, com lâmpada vapor metálico 70W</t>
  </si>
  <si>
    <t>Projetor com lâmpada de vapor metálico 150W</t>
  </si>
  <si>
    <t>Projetor com lâmpada de vapor metálico 250W</t>
  </si>
  <si>
    <t>CAIXA ENTERRADA ELÉTRICA RETANGULAR, EM CONCRETO PRÉ-MOLDADO, FUNDO COM BRITA, DIMENSÕES INTERNAS: 0,4X0,4X0,4 M. AF_12/2020</t>
  </si>
  <si>
    <t>CP-RED-19</t>
  </si>
  <si>
    <t>CP-RED-20</t>
  </si>
  <si>
    <t>CP-RED-21</t>
  </si>
  <si>
    <t>CP-RED-22</t>
  </si>
  <si>
    <t>CENTRAL PABX 24 PORTAS</t>
  </si>
  <si>
    <t xml:space="preserve">CAIXA DE EQUALIZALÇAO DE POTENCIAS- 200X200-AÇO COM BARRAMENTO E </t>
  </si>
  <si>
    <t xml:space="preserve">CONJUNTO DE MASTROS PARA BANDEIRAS EM TUBO FERRO GALVANIZADO TELESCÓPICO (ALT= 7M (3MX2" + 4MX1 1/2") </t>
  </si>
  <si>
    <t>Bancada em granito cinza andorinha - esp.  2cm, conf projeto</t>
  </si>
  <si>
    <t>BANCADA EM GRANITO CINZA ANDORINHA - ESPESSURA 2CM</t>
  </si>
  <si>
    <t>Prateleira,acabamentos em granito cinza andorinha - esp. 2cm, conf projeto</t>
  </si>
  <si>
    <t>PRATELEIRA,ACABAMENTOS EM GRANITO CINZA ANDORINHA - ESPESSURA 2CM</t>
  </si>
  <si>
    <t xml:space="preserve">BANCO E ACABAMENTO EM GRANITO </t>
  </si>
  <si>
    <t>Peitoril em granito cinza, larg=17,00cm esp variável e pingadeira</t>
  </si>
  <si>
    <t xml:space="preserve">MERCADO </t>
  </si>
  <si>
    <t xml:space="preserve">PEITORIL EM GRANITO CINZA, LARGURA=17,00CM ESPESSURA VARIÁVEL E PINGADEIRA        </t>
  </si>
  <si>
    <t>ALÇA DE IÇAMENTO</t>
  </si>
  <si>
    <t>LUZ DE PILOTO</t>
  </si>
  <si>
    <t>SUPORTE PARA CINTO DE SEGURANÇA</t>
  </si>
  <si>
    <t>CP-CAL-01</t>
  </si>
  <si>
    <t>POSTO DE TRANSFORMAÇÃO</t>
  </si>
  <si>
    <t xml:space="preserve">BARRAMENTO DE COBRE PARA 146A </t>
  </si>
  <si>
    <t>Barra Chata de Cobre Eletrolítico 3/4 X 1/8 146 Amperes </t>
  </si>
  <si>
    <t>CP-PTR-10</t>
  </si>
  <si>
    <t xml:space="preserve">BARRAMENTO DE COBRE PARA 96A </t>
  </si>
  <si>
    <t>Barra Chata de Cobre Eletrolítico 1/2 X 1/8 97 Amperes </t>
  </si>
  <si>
    <t>CP-PTR-12</t>
  </si>
  <si>
    <t>BARRAMENTO DE COBRE PARA 400A</t>
  </si>
  <si>
    <t>Barra Chata de Cobre Eletrolítico 2 X 1/8</t>
  </si>
  <si>
    <t>PARA RAIO BAIXA TENSÃO PRBT, REDE ISOLADA</t>
  </si>
  <si>
    <t>CONECTOR DERIVAÇÃO CUNHA</t>
  </si>
  <si>
    <t>CONECTOR DERIVAÇÃO PERFURANTE</t>
  </si>
  <si>
    <t>ISOLADOR EPOXI 3/4"</t>
  </si>
  <si>
    <t>PÇ</t>
  </si>
  <si>
    <t>CHAPA ACRÍLICA TRANSPARENTE</t>
  </si>
  <si>
    <t>PARAFUSO SEXTAVADO INOXIDÁVEL DE Ø5/16"</t>
  </si>
  <si>
    <t>PARAFUSO COBREADO DE Ø 3/8"</t>
  </si>
  <si>
    <t>TERMINAL METALICO A PRESSAO PARA 1 CABO DE 185 MM2, COM 1 FURO DE FIXACAO</t>
  </si>
  <si>
    <t xml:space="preserve">TERMINAL METALICO A PRESSAO PARA 1 CABO DE 95 MM2, COM 1 FURO DE FIXACAO </t>
  </si>
  <si>
    <t>ISOLADOR DE PORCELANA, TIPO ROLDANA, DIMENSOES DE *72* X *72* MM, PARA USO EM BAIXA TENSAO</t>
  </si>
  <si>
    <t>DISJUNTOR BIPOLAR TIPO DIN, CORRENTE NOMINAL DE 25A - FORNECIMENTO E INSTALAÇÃO. AF_10/2020</t>
  </si>
  <si>
    <t xml:space="preserve">PINTURA DE LOGOMARCA  E NOMENCLATURA </t>
  </si>
  <si>
    <t>m2</t>
  </si>
  <si>
    <t>CP-VED-04</t>
  </si>
  <si>
    <t xml:space="preserve">un    </t>
  </si>
  <si>
    <t>CP-VID-03</t>
  </si>
  <si>
    <t>CP-GRD-01</t>
  </si>
  <si>
    <t>CP-GRD-02</t>
  </si>
  <si>
    <t>CP-GRD-03</t>
  </si>
  <si>
    <t>CP-GRD-04</t>
  </si>
  <si>
    <t xml:space="preserve">REVESTIMENTO CERAMICO DE PAREDE PEI V - 10 x 10 cm - incl. rejunte - conforme projeto </t>
  </si>
  <si>
    <t>CP-REV-09</t>
  </si>
  <si>
    <t>CP-REV-10</t>
  </si>
  <si>
    <t xml:space="preserve">Meio -fio (guia) de concreto pré-moldado, rejuntado com argamassa, incluindo escavação e reaterro </t>
  </si>
  <si>
    <t>m3</t>
  </si>
  <si>
    <t>CP-PAV-19</t>
  </si>
  <si>
    <t>CP-PIN-05</t>
  </si>
  <si>
    <t>Bucha de redução sold. curta 50mm-25mm, fornec e instalação</t>
  </si>
  <si>
    <t>Bucha de redução sold. curta 50mm-32mm, fornec e instalação</t>
  </si>
  <si>
    <t>Bucha de redução sold. curta 60mm - 25mm, fornecimento e instalação</t>
  </si>
  <si>
    <t>CP-HID-15</t>
  </si>
  <si>
    <t>TE DE REDUCAO, PVC, SOLDAVEL, 90 GRAUS, 75 MM X 60 MM, PARA AGUA FRIA PREDIAL</t>
  </si>
  <si>
    <t>TE DE REDUCAO, PVC, SOLDAVEL, 90 GRAUS, 85 MM X 75 MM, PARA AGUA FRIA PREDIAL</t>
  </si>
  <si>
    <t>CP-HID-33</t>
  </si>
  <si>
    <t>INSTALAÇÕES SANITÁRIAS</t>
  </si>
  <si>
    <t>CP-LOU-08</t>
  </si>
  <si>
    <t>CP-LOU-09</t>
  </si>
  <si>
    <t>CP-LOU-10</t>
  </si>
  <si>
    <t>CP-LOU-11</t>
  </si>
  <si>
    <t>CP-LOU-12</t>
  </si>
  <si>
    <t>CP-LOU-13</t>
  </si>
  <si>
    <t>CP-LOU-14</t>
  </si>
  <si>
    <t>CP-LOU-15</t>
  </si>
  <si>
    <t>CP-LOU-16</t>
  </si>
  <si>
    <t>CP-LOU-17</t>
  </si>
  <si>
    <t>CP-LOU-18</t>
  </si>
  <si>
    <t>CP-LOU-19</t>
  </si>
  <si>
    <t>CP-LOU-20</t>
  </si>
  <si>
    <t>CP-LOU-21</t>
  </si>
  <si>
    <t>CP-LOU-22</t>
  </si>
  <si>
    <t>CP-LOU-23</t>
  </si>
  <si>
    <t>CP-LOU-24</t>
  </si>
  <si>
    <t>Barra metálica c/ pintura azul para proteção dos espelhos e chuv.  infantil d=1 1/4"</t>
  </si>
  <si>
    <t>CP-GÁS-01</t>
  </si>
  <si>
    <t>CP-GÁS-05</t>
  </si>
  <si>
    <t>CP-GÁS-06</t>
  </si>
  <si>
    <t>CP-GÁS-07</t>
  </si>
  <si>
    <t>CP-GÁS-08</t>
  </si>
  <si>
    <t>CP-GÁS-09</t>
  </si>
  <si>
    <t>CP-GÁS-10</t>
  </si>
  <si>
    <t>CP-GÁS-11</t>
  </si>
  <si>
    <t>CP-GÁS-12</t>
  </si>
  <si>
    <t>CP-GÁS-13</t>
  </si>
  <si>
    <t>CP-GÁS-14</t>
  </si>
  <si>
    <t>CP-GÁS-15</t>
  </si>
  <si>
    <t>CP-GÁS-16</t>
  </si>
  <si>
    <t>CP-GÁS-17</t>
  </si>
  <si>
    <t>CP-GÁS-18</t>
  </si>
  <si>
    <t>CP-GÁS-19</t>
  </si>
  <si>
    <t>CP-GÁS-20</t>
  </si>
  <si>
    <t>TUBO AÇO CARBONO 2 1/2"</t>
  </si>
  <si>
    <t>CP-INC-18</t>
  </si>
  <si>
    <t>CP-INC-19</t>
  </si>
  <si>
    <t>CP-INC-20</t>
  </si>
  <si>
    <t>CP-INC-21</t>
  </si>
  <si>
    <t>Luminária de emergência com lampada fluorescente 9W de 1h</t>
  </si>
  <si>
    <t>CP-INC-22</t>
  </si>
  <si>
    <t>CP-INC-23</t>
  </si>
  <si>
    <t>CP-INC-24</t>
  </si>
  <si>
    <t>Conjunto motobomba trifasico BC-21 R 1 1/2 3 CV - INCLUSIVE JOCKEY</t>
  </si>
  <si>
    <t>CP-INC-25</t>
  </si>
  <si>
    <t>CP-INC-26</t>
  </si>
  <si>
    <t>CP-INC-27</t>
  </si>
  <si>
    <t>CP-INC-28</t>
  </si>
  <si>
    <t>CP-ELE-1</t>
  </si>
  <si>
    <t>CP-ELE-2</t>
  </si>
  <si>
    <t>CP-ELE-3</t>
  </si>
  <si>
    <t>CP-ELE-4</t>
  </si>
  <si>
    <t>CP-ELE-5</t>
  </si>
  <si>
    <t>CP-ELE-6</t>
  </si>
  <si>
    <t>CP-ELE-7</t>
  </si>
  <si>
    <t>CP-ELE-8</t>
  </si>
  <si>
    <t>CP-ELE-9</t>
  </si>
  <si>
    <t>CP-DIJ-01</t>
  </si>
  <si>
    <t>Disjuntor unipolar termomagnético 50A</t>
  </si>
  <si>
    <t>CP-DIJ-02</t>
  </si>
  <si>
    <t>Disjuntor unipolar termomagnético 63A</t>
  </si>
  <si>
    <t>CP-DIJ-03</t>
  </si>
  <si>
    <t>Disjuntor bipolar termomagnético 16A</t>
  </si>
  <si>
    <t>CP-DIJ-04</t>
  </si>
  <si>
    <t>Disjuntor bipolar termomagnético 20A</t>
  </si>
  <si>
    <t>CP-DIJ-05</t>
  </si>
  <si>
    <t>Disjuntor bipolar termomagnético 25A</t>
  </si>
  <si>
    <t>CP-DIJ-06</t>
  </si>
  <si>
    <t>Disjuntor tripolar termomagnético 40A</t>
  </si>
  <si>
    <t>CP-DIJ-07</t>
  </si>
  <si>
    <t>Disjuntor tripolar termomagnético 125A</t>
  </si>
  <si>
    <t>CP-DIJ-08</t>
  </si>
  <si>
    <t>Disjuntor tripolar termomagnético 150A</t>
  </si>
  <si>
    <t>CP-DIJ-09</t>
  </si>
  <si>
    <t>Disjuntor tripolar termomagnético 350A</t>
  </si>
  <si>
    <t>Interruptor bipolar DR - 100A</t>
  </si>
  <si>
    <t>Interruptor bipolar DR - 25A</t>
  </si>
  <si>
    <t>Interruptor bipolar DR - 63A</t>
  </si>
  <si>
    <t>Interruptor bipolar DR - 80A</t>
  </si>
  <si>
    <t>CP-INT-01</t>
  </si>
  <si>
    <t>Interruptor tetrapolar DR - 25A</t>
  </si>
  <si>
    <t>CP-INT-02</t>
  </si>
  <si>
    <t>Interruptor tetrapolar DR - 40A</t>
  </si>
  <si>
    <t>CP-INT-03</t>
  </si>
  <si>
    <t>Interruptor tetrapolar DR - 100A</t>
  </si>
  <si>
    <t>Dispositivo de proteção contra surto - 175V - 40KA</t>
  </si>
  <si>
    <t>Dispositivo de proteção contra surto - 175V - 80KA</t>
  </si>
  <si>
    <t>Eletroduto PVC flexível corrugado reforçado, Ø20mm (DN 3/4"), inclusive conexões</t>
  </si>
  <si>
    <t>Eletroduto PVC flexível corrugado reforçado, Ø16mm (DN 1/2"), incl. conexões</t>
  </si>
  <si>
    <t>Eletroduto PVC flexível corrugado reforçado, Ø32mm (DN 1 1/4"), inclusive conexões</t>
  </si>
  <si>
    <t>Eletroduto PVC flexível rigido roscavel, Ø40mm (DN 1 1/2"), inclusive conexões</t>
  </si>
  <si>
    <t>Eletroduto PVC flexível rig roscavel, Ø50mm (DN 2"), incl com</t>
  </si>
  <si>
    <t>Eletroduto Aço Galvanizado DN 32mm (1 1/4"), incl. conexões</t>
  </si>
  <si>
    <t>CP-EAG-01</t>
  </si>
  <si>
    <t>Eletroduto Aço Galvanizado DN 200mm (4"), inclusive conexões</t>
  </si>
  <si>
    <t>Caixa de Passagem PVC Octogonal 3" - fornecimento e instalaçao</t>
  </si>
  <si>
    <t>Condutor de cobre unipolar, isolação em PVC/70ºC, camada de proteção em PVC, não propagador de chamas, classe de tensão 750V, encordoamento classe 5, flexível, com a seguinte seção nominal: #10 mm²</t>
  </si>
  <si>
    <t>CP-CND-01</t>
  </si>
  <si>
    <t>Condutor de cobre unipolar, isolação em PVC/70ºC, camada de proteção em PVC, não propagador de chamas, classe de tensão 750V, encordoamento classe 5, flexível, com a seguinte seção nominal: #240 mm²</t>
  </si>
  <si>
    <t xml:space="preserve">ELETROCALHA LISA TIPO U 50X50MM COM TAMPA, INCLUSIVE CONEXÕES  E SUPORTE   </t>
  </si>
  <si>
    <t xml:space="preserve">ELETROCALHA LISA TIPO U 75X50MM COM TAMPA, INCLUSIVE CONEXÕES E SUPORTE   </t>
  </si>
  <si>
    <t xml:space="preserve">ELETROCALHA LISA TIPO U 75X75MM COM TAMPA, INCLUSIVE CONEXÕES E SUPORTE   </t>
  </si>
  <si>
    <t>ELETROCALHA LISA COM TAMPA 100 X 50 MM, INCLUSIVE CONEXÕES</t>
  </si>
  <si>
    <t>Eletrocalha lisa tipo U 100x100mm com tampa, incl. conexões</t>
  </si>
  <si>
    <t xml:space="preserve">ELETROCALHA LISA TIPO U 100X100MM COM TAMPA, INCLUSIVE CONEXÕES E SUPORTE   </t>
  </si>
  <si>
    <t>Eletrocalha lisa tipo U 150x50mm com tampa, inclusive conexões</t>
  </si>
  <si>
    <t xml:space="preserve">ELETROCALHA LISA TIPO U 150X50MM COM TAMPA, INCLUSIVE CONEXÕES E SUPORTE   </t>
  </si>
  <si>
    <t>Eletrocalha lisa tipo U 200x50mm com tampa, incl.  conexões</t>
  </si>
  <si>
    <t>ELETROCALHA LISA TIPO U 200X50MM COM TAMPA, INCLUSIVE CONEXÕES E SUPORTE</t>
  </si>
  <si>
    <t xml:space="preserve">Suporte vertical eletrocalha 70x81mm  </t>
  </si>
  <si>
    <t>CP-ELE-64</t>
  </si>
  <si>
    <t>CP-ELE-65</t>
  </si>
  <si>
    <t>CP-ELE-66</t>
  </si>
  <si>
    <t>CP-ELE-67</t>
  </si>
  <si>
    <t>CP-ELE-68</t>
  </si>
  <si>
    <t>CP-ELE-69</t>
  </si>
  <si>
    <t>CP-ELE-70</t>
  </si>
  <si>
    <t>Interruptor 2 tecla simples</t>
  </si>
  <si>
    <t>LUMINÁRIA TIPO CALHA, DE EMBUTIR, COM 2 LÂMPADAS TUBULARES LED DE 16 W, BASE G13 SEM ALETAS INCLUSO LAMPADA DE LED</t>
  </si>
  <si>
    <t>LUMINÁRIA TIPO CALHA, DE EMBUTIR, COM 2 LÂMPADAS TUBULARES LED DE 36 W, BASE G13 SEM ALETA INCLUSO LAMPADA DE LED</t>
  </si>
  <si>
    <t>LUMINÁRIA TIPO CALHA, DE EMBUTIR, COM 2 LÂMPADAS TUBULARES LED DE 36 W, BASE G13 COM ALETAS INCLUSO LAMBADAS DE LED</t>
  </si>
  <si>
    <t>Arandelas de sobrepor com 1 lâmpada fluoresc compacta de 60W</t>
  </si>
  <si>
    <t>DUTO PERFURADO-ELETROCALHA CHAPA DE AÇO (150X75)MM</t>
  </si>
  <si>
    <t>TE HORIZONTAL 90° 150 x 75mm (PARA ELETROCALHA)</t>
  </si>
  <si>
    <t>TE HORIZONTAL 90°</t>
  </si>
  <si>
    <t>COTOVELO RETO 150 X 75 mm (PARA ELETROCALHA)</t>
  </si>
  <si>
    <t>COTOVELO RETO 150 X 75 mm</t>
  </si>
  <si>
    <t>TALA PLANA 150 X 75 mm (PARA ELETROCALHA)</t>
  </si>
  <si>
    <t>TALA PLANA 150X75 MM ELETROCALHA</t>
  </si>
  <si>
    <t>SISTEMA DE CLIMATIZAÇÃO</t>
  </si>
  <si>
    <t>CP-CRV-01</t>
  </si>
  <si>
    <t>Caixa de areia 40x40x40 com fundo de brita nº 1</t>
  </si>
  <si>
    <t>GUIAS DE CABOS SIMPLES - FORNECIMENTO E INSTALAÇÃO</t>
  </si>
  <si>
    <t>GUIAS DE CABOS VERTICAL FECHADO - FORNECIMENTO E INSTALAÇÃO</t>
  </si>
  <si>
    <t>GUIAS DE CABOS VERTICAL - FORNECIMENTO E INSTALAÇÃO</t>
  </si>
  <si>
    <t>GUIAS DE CABOS SUPERIOR FECHADO - FORNECIMENTO E INSTALAÇÃO</t>
  </si>
  <si>
    <t>ANEL ORGANIZADOR DE CABOS - FORNECIMENTO E INSTALAÇÃO</t>
  </si>
  <si>
    <t>BANDEJA DESLIZANTE PERFURADA - FORNECIMENTO E INSTALAÇÃO</t>
  </si>
  <si>
    <t>MINI-RACK DE PAREDE 19" X 8U X 450MM - FORNECIMENTO E INSTALAÇÃO</t>
  </si>
  <si>
    <t>ACCESS POINT WIRELESS 2.4 GHZ - 300MPBS - FORNECIMENTO E INSTALAÇÃO</t>
  </si>
  <si>
    <t>CABO COAXIAL - FORNECIMENTO E INSTALAÇÃO</t>
  </si>
  <si>
    <t>Caixa de passagem em alv 30x30x12 com tampa de ferro fundido</t>
  </si>
  <si>
    <t>CP-RED-23</t>
  </si>
  <si>
    <t>CP-RED-24</t>
  </si>
  <si>
    <t xml:space="preserve">ELETROCALHA LISA TIPO U 50X25MM COM TAMPA, INCLUSIVE CONEXÕES  E SUPORTE   </t>
  </si>
  <si>
    <t>CP-RED-25</t>
  </si>
  <si>
    <t>ELETROCALHA LISA COM TAMPA 100 X 50 MM, INCLUSIVE CONEXÕES - FORNECIMENTO E INSTALAÇÃO</t>
  </si>
  <si>
    <t>CP-RED-26</t>
  </si>
  <si>
    <t xml:space="preserve">TE HORIZONTAL 90° 100 x 50mm (PARA ELETROCALHA) </t>
  </si>
  <si>
    <t>CP-RED-27</t>
  </si>
  <si>
    <t xml:space="preserve">TALA PLANA 100 X 50 mm (PARA ELETROCALHA) </t>
  </si>
  <si>
    <t>CP-EXM-01</t>
  </si>
  <si>
    <t>Coifa de Centro em Aço Inox de 1500x1000x600 INCLUSIVE CABOS E CONEXÕES PARA FIXAÇÃO E INSTALAÇÃO</t>
  </si>
  <si>
    <t>CP-EXM-02</t>
  </si>
  <si>
    <t>Duto de ligação 1000 X 0.80mm INCLUSIVE FIXAÇÃO COM REBITE OU SOLDA COM ESTANHO</t>
  </si>
  <si>
    <t>CP-EXM-03</t>
  </si>
  <si>
    <t>CHAPÉU CÔNICO EM ALUMINIO COM FIXAÇÃO EM REBITE OU SODA COM ESTANHO (CHAPÉU CHINES)</t>
  </si>
  <si>
    <t>CP-EXM-04</t>
  </si>
  <si>
    <t>Exaustor mecânico para banheiro 80m3/h com duto flexível inclusive fixação</t>
  </si>
  <si>
    <t>CP-SPDA-01</t>
  </si>
  <si>
    <t>CP-SPDA-02</t>
  </si>
  <si>
    <t>CP-SPDA-03</t>
  </si>
  <si>
    <t>CP-SPDA-04</t>
  </si>
  <si>
    <t>CP-SPDA-05</t>
  </si>
  <si>
    <t>CP-SPDA-06</t>
  </si>
  <si>
    <t>Cx. de equalização de potências 200x200mm em aço com barramento, exp= 6 mm</t>
  </si>
  <si>
    <t>CP-SPDA-07</t>
  </si>
  <si>
    <t>CP-SPDA-08</t>
  </si>
  <si>
    <t>Haste tipo coopperweld 5/8" x 2,40m</t>
  </si>
  <si>
    <t>CP-SPDA-09</t>
  </si>
  <si>
    <t>CP-SPDA-10</t>
  </si>
  <si>
    <t>CP-SPDA-11</t>
  </si>
  <si>
    <t>CP-SPDA-12</t>
  </si>
  <si>
    <t>Caixa de inspeção, PVC de 12", com tampa de ferro fundido, conf det. no projeto</t>
  </si>
  <si>
    <t>CP-CXA-01</t>
  </si>
  <si>
    <t>CP-CXA-02</t>
  </si>
  <si>
    <t>CP-CXA-03</t>
  </si>
  <si>
    <t>CP-CXA-04</t>
  </si>
  <si>
    <t>CP-CXA-06</t>
  </si>
  <si>
    <t>CP-CXA-05</t>
  </si>
  <si>
    <t>Escada interna e externa tipo marinheiro, inclusive pintura</t>
  </si>
  <si>
    <t>CP-CXA-07</t>
  </si>
  <si>
    <t>Chapa de aço carbono de alta resistência a corrosão e de qualidade estrutural e solda interna e externa, para confecção do reservatorio conforme projeto</t>
  </si>
  <si>
    <t xml:space="preserve">CONFECÇÃO DO RESERVATORIO TUBULAR 30.000 LITROS EM CHAPA DE AÇO CARBONO DE ALTA RESISTÊNCIA A CORROSÃO E DE QUALIDADE ESTRUTURAL E SOLDA INTERNA E EXTERNA </t>
  </si>
  <si>
    <t>KG</t>
  </si>
  <si>
    <t>CP-CXA-08</t>
  </si>
  <si>
    <t>NICHO DE FIXAÇÃO</t>
  </si>
  <si>
    <t>CP-CXA-09</t>
  </si>
  <si>
    <t>CP-CXA-10</t>
  </si>
  <si>
    <t>CP-CXA-11</t>
  </si>
  <si>
    <t>CP-CXA-12</t>
  </si>
  <si>
    <t>CP-LMP-01</t>
  </si>
  <si>
    <t>CP-LMP-02</t>
  </si>
  <si>
    <t>Limpeza de esquadrias com pano umido</t>
  </si>
  <si>
    <t>CP-MUR-01</t>
  </si>
  <si>
    <t>PINTURA TINTA DE ACABAMENTO (PIGMENTADA) ESMALTE BRILHANTE BASE B2, 3 DEMÃOS.</t>
  </si>
  <si>
    <t>PISO PODOTATIL DE CONCRETO - DIRECIONAL E ALERTA, *40 X 40 X 2,5* CM FORNECIMENTO E INSTALAÇÃO</t>
  </si>
  <si>
    <t>SERVIÇOS DIVERSOS</t>
  </si>
  <si>
    <t>CP-SDV-01</t>
  </si>
  <si>
    <t>CP-SDV-02</t>
  </si>
  <si>
    <t>CP-SDV-03</t>
  </si>
  <si>
    <t>CP-PTR-01</t>
  </si>
  <si>
    <t>CP-PTR-02</t>
  </si>
  <si>
    <t>CP-PTR-03</t>
  </si>
  <si>
    <t>CP-PTR-04</t>
  </si>
  <si>
    <t>CP-PTR-06</t>
  </si>
  <si>
    <t>CP-PTR-07</t>
  </si>
  <si>
    <t>CP-PTR-08</t>
  </si>
  <si>
    <t>CP-PTR-09</t>
  </si>
  <si>
    <t>CP-PTR-11</t>
  </si>
  <si>
    <t>PARA-RAIOS BAIXA TENSÃO 10KA</t>
  </si>
  <si>
    <t>CP-NOM-01</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</si>
  <si>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</si>
  <si>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</si>
  <si>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</si>
  <si>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</si>
  <si>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</si>
  <si>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</si>
  <si>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</si>
  <si>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</si>
  <si>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</si>
  <si>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</si>
  <si>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</si>
  <si>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</si>
  <si>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</si>
  <si>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</si>
  <si>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</si>
  <si>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</si>
  <si>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</si>
  <si>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</si>
  <si>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</si>
  <si>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</si>
  <si>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</si>
  <si>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</si>
  <si>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</si>
  <si>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</si>
  <si>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</si>
  <si>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</si>
  <si>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</si>
  <si>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</si>
  <si>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</si>
  <si>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</si>
  <si>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</si>
  <si>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</si>
  <si>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</si>
  <si>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</si>
  <si>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</si>
  <si>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</si>
  <si>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</si>
  <si>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</si>
  <si>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</si>
  <si>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</si>
  <si>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</si>
  <si>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</si>
  <si>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</si>
  <si>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</si>
  <si>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</si>
  <si>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</si>
  <si>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</si>
  <si>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</si>
  <si>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</si>
  <si>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</si>
  <si>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</si>
  <si>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</si>
  <si>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</si>
  <si>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</si>
  <si>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</si>
  <si>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</si>
  <si>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</si>
  <si>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</si>
  <si>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</si>
  <si>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</si>
  <si>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</si>
  <si>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</si>
  <si>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</si>
  <si>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</si>
  <si>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</si>
  <si>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</si>
  <si>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</si>
  <si>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</si>
  <si>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</si>
  <si>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</si>
  <si>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</si>
  <si>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</si>
  <si>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</si>
  <si>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</si>
  <si>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</si>
  <si>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</si>
  <si>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</si>
  <si>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</si>
  <si>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</si>
  <si>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</si>
  <si>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</si>
  <si>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</si>
  <si>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</si>
  <si>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</si>
  <si>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</si>
  <si>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</si>
  <si>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</si>
  <si>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</si>
  <si>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</si>
  <si>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</si>
  <si>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</si>
  <si>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</si>
  <si>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</si>
  <si>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</si>
  <si>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</si>
  <si>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</si>
  <si>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</si>
  <si>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</si>
  <si>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</si>
  <si>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</si>
  <si>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</si>
  <si>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</si>
  <si>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</si>
  <si>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</si>
  <si>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</si>
  <si>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</si>
  <si>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</si>
  <si>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</si>
  <si>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</si>
  <si>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</si>
  <si>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</si>
  <si>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</si>
  <si>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</si>
  <si>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</si>
  <si>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</si>
  <si>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</si>
  <si>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</si>
  <si>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</si>
  <si>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</si>
  <si>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</si>
  <si>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</si>
  <si>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</si>
  <si>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</si>
  <si>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</si>
  <si>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TUBO DE CONCRETO PARA REDES COLETORAS DE ESGOTO SANITÁRIO, DIÂMETRO DE 800 MM, JUNTA ELÁSTICA, INSTALADO EM LOCAL COM BAIXO NÍVEL DE INTERFERÊNCIAS - FORNECIMENTO E ASSENTAMENTO. AF_12/2015</t>
  </si>
  <si>
    <t>ASSENTAMENTO DE TUBO DE CONCRETO PARA REDES COLETORAS DE ESGOTO SANITÁRIO, DIÂMETRO DE 800 MM, JUNTA ELÁSTICA, INSTALADO EM LOCAL COM BAIXO NÍVEL DE INTERFERÊNCIAS (NÃO INCLUI FORNECIMENTO). AF_12/2015</t>
  </si>
  <si>
    <t>TUBO DE CONCRETO PARA REDES COLETORAS DE ESGOTO SANITÁRIO, DIÂMETRO DE 900 MM, JUNTA ELÁSTICA, INSTALADO EM LOCAL COM BAIXO NÍVEL DE INTERFERÊNCIAS - FORNECIMENTO E ASSENTAMENTO.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</si>
  <si>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</si>
  <si>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</si>
  <si>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</si>
  <si>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</si>
  <si>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</si>
  <si>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</si>
  <si>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</si>
  <si>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</si>
  <si>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</si>
  <si>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</si>
  <si>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</si>
  <si>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</si>
  <si>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</si>
  <si>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TUBO DE CONCRETO PARA REDES COLETORAS DE ESGOTO SANITÁRIO, DIÂMETRO DE 800 MM, JUNTA ELÁSTICA, INSTALADO EM LOCAL COM ALTO NÍVEL DE INTERFERÊNCIAS - FORNECIMENTO E ASSENTAMENTO. AF_12/2015</t>
  </si>
  <si>
    <t>ASSENTAMENTO DE TUBO DE CONCRETO PARA REDES COLETORAS DE ESGOTO SANITÁRIO, DIÂMETRO DE 800 MM, JUNTA ELÁSTICA, INSTALADO EM LOCAL COM ALTO NÍVEL DE INTERFERÊNCIAS (NÃO INCLUI FORNECIMENTO). AF_12/2015</t>
  </si>
  <si>
    <t>TUBO DE CONCRETO PARA REDES COLETORAS DE ESGOTO SANITÁRIO, DIÂMETRO DE 900 MM, JUNTA ELÁSTICA, INSTALADO EM LOCAL COM ALTO NÍVEL DE INTERFERÊNCIAS - FORNECIMENTO E ASSENTAMENTO.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</si>
  <si>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</si>
  <si>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</si>
  <si>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</si>
  <si>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</si>
  <si>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</si>
  <si>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</si>
  <si>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</si>
  <si>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</si>
  <si>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</si>
  <si>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</si>
  <si>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</si>
  <si>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</si>
  <si>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</si>
  <si>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</si>
  <si>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</si>
  <si>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</si>
  <si>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</si>
  <si>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</si>
  <si>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</si>
  <si>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</si>
  <si>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</si>
  <si>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</si>
  <si>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</si>
  <si>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</si>
  <si>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</si>
  <si>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</si>
  <si>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</si>
  <si>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</si>
  <si>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</si>
  <si>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</si>
  <si>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</si>
  <si>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</si>
  <si>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</si>
  <si>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</si>
  <si>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</si>
  <si>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</si>
  <si>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</si>
  <si>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</si>
  <si>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</si>
  <si>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</si>
  <si>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</si>
  <si>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</si>
  <si>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</si>
  <si>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</si>
  <si>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</si>
  <si>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</si>
  <si>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</si>
  <si>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</si>
  <si>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</si>
  <si>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</si>
  <si>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</si>
  <si>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</si>
  <si>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</si>
  <si>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</si>
  <si>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</si>
  <si>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</si>
  <si>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</si>
  <si>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</si>
  <si>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</si>
  <si>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</si>
  <si>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</si>
  <si>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</si>
  <si>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</si>
  <si>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</si>
  <si>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</si>
  <si>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</si>
  <si>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</si>
  <si>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</si>
  <si>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</si>
  <si>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</si>
  <si>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</si>
  <si>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</si>
  <si>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</si>
  <si>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</si>
  <si>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</si>
  <si>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</si>
  <si>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</si>
  <si>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</si>
  <si>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</si>
  <si>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</si>
  <si>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</si>
  <si>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</si>
  <si>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</si>
  <si>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</si>
  <si>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</si>
  <si>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</si>
  <si>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</si>
  <si>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</si>
  <si>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</si>
  <si>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</si>
  <si>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</si>
  <si>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</si>
  <si>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</si>
  <si>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</si>
  <si>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</si>
  <si>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</si>
  <si>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 ÁGUA ELEVADA DE 1000 LITROS. AF_05/2018_P</t>
  </si>
  <si>
    <t>ESTRUTURA DE MADEIRA PROVISÓRIA PARA SUPORTE DE CAIXA D ÁGUA ELEVADA DE 3000 LITROS. AF_05/2018_P</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</si>
  <si>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</si>
  <si>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</si>
  <si>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</si>
  <si>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</si>
  <si>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</si>
  <si>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</si>
  <si>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</si>
  <si>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</si>
  <si>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</si>
  <si>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</si>
  <si>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</si>
  <si>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</si>
  <si>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</si>
  <si>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</si>
  <si>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</si>
  <si>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</si>
  <si>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</si>
  <si>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</si>
  <si>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</si>
  <si>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</si>
  <si>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</si>
  <si>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</si>
  <si>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</si>
  <si>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</si>
  <si>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</si>
  <si>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</si>
  <si>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</si>
  <si>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</si>
  <si>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</si>
  <si>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</si>
  <si>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</si>
  <si>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</si>
  <si>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</si>
  <si>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</si>
  <si>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</si>
  <si>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</si>
  <si>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</si>
  <si>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</si>
  <si>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</si>
  <si>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</si>
  <si>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</si>
  <si>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</si>
  <si>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</si>
  <si>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</si>
  <si>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</si>
  <si>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</si>
  <si>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</si>
  <si>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</si>
  <si>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</si>
  <si>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</si>
  <si>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</si>
  <si>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</si>
  <si>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</si>
  <si>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</si>
  <si>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</si>
  <si>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</si>
  <si>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</si>
  <si>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</si>
  <si>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</si>
  <si>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</si>
  <si>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</si>
  <si>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</si>
  <si>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</si>
  <si>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</si>
  <si>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</si>
  <si>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</si>
  <si>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</si>
  <si>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</si>
  <si>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</si>
  <si>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</si>
  <si>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</si>
  <si>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</si>
  <si>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</si>
  <si>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</si>
  <si>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</si>
  <si>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</si>
  <si>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</si>
  <si>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</si>
  <si>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</si>
  <si>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</si>
  <si>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</si>
  <si>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</si>
  <si>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</si>
  <si>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</si>
  <si>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</si>
  <si>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</si>
  <si>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</si>
  <si>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</si>
  <si>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</si>
  <si>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</si>
  <si>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</si>
  <si>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</si>
  <si>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</si>
  <si>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</si>
  <si>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</si>
  <si>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</si>
  <si>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</si>
  <si>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</si>
  <si>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</si>
  <si>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</si>
  <si>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</si>
  <si>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</si>
  <si>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</si>
  <si>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</si>
  <si>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</si>
  <si>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</si>
  <si>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</si>
  <si>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</si>
  <si>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CAMARA DE 1 SAIDA, CAPACIDADE 280 L, DIAMETRO 670 MM, BICO DE JATO CURTO VENTURI DE 5/16'' , MANGUEIRA DE 1'' COM COMPRESSOR DE AR REBOCÁVEL 189 PCM E MOTOR DIESEL 63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</si>
  <si>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</si>
  <si>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</si>
  <si>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</si>
  <si>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</si>
  <si>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</si>
  <si>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</si>
  <si>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</si>
  <si>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</si>
  <si>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</si>
  <si>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</si>
  <si>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</si>
  <si>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</si>
  <si>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</si>
  <si>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</si>
  <si>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</si>
  <si>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</si>
  <si>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</si>
  <si>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</si>
  <si>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</si>
  <si>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</si>
  <si>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</si>
  <si>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</si>
  <si>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</si>
  <si>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</si>
  <si>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</si>
  <si>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</si>
  <si>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</si>
  <si>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</si>
  <si>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</si>
  <si>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</si>
  <si>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</si>
  <si>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</si>
  <si>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</si>
  <si>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</si>
  <si>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</si>
  <si>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USINA DE MISTURA ASFÁLTICA À QUENTE, TIPO CONTRA FLUXO, PROD 100 A 140 TON/HORA - CHP DIURNO. AF_12/2019</t>
  </si>
  <si>
    <t>USINA DE ASFALTO, TIPO GRAVIMÉTRICA, PROD 150 TON/HORA - CHP DIURNO. AF_12/2019</t>
  </si>
  <si>
    <t>MARTELO DEMOLIDOR ELÉTRICO, COM POTÊNCIA DE 2.000 W, 1.000 IMPACTOS POR MINUTO, PESO DE 30 KG - CHP DIURNO. AF_01/2021</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</si>
  <si>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</si>
  <si>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</si>
  <si>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</si>
  <si>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</si>
  <si>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</si>
  <si>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</si>
  <si>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</si>
  <si>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</si>
  <si>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</si>
  <si>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</si>
  <si>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</si>
  <si>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</si>
  <si>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</si>
  <si>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</si>
  <si>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</si>
  <si>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</si>
  <si>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</si>
  <si>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</si>
  <si>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</si>
  <si>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</si>
  <si>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</si>
  <si>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</si>
  <si>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</si>
  <si>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</si>
  <si>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</si>
  <si>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</si>
  <si>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</si>
  <si>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</si>
  <si>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</si>
  <si>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</si>
  <si>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</si>
  <si>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</si>
  <si>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</si>
  <si>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</si>
  <si>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</si>
  <si>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</si>
  <si>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</si>
  <si>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</si>
  <si>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</si>
  <si>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</si>
  <si>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</si>
  <si>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</si>
  <si>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</si>
  <si>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</si>
  <si>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</si>
  <si>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</si>
  <si>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</si>
  <si>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</si>
  <si>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</si>
  <si>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</si>
  <si>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</si>
  <si>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</si>
  <si>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</si>
  <si>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</si>
  <si>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</si>
  <si>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</si>
  <si>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</si>
  <si>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</si>
  <si>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</si>
  <si>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</si>
  <si>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</si>
  <si>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</si>
  <si>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</si>
  <si>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</si>
  <si>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</si>
  <si>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</si>
  <si>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</si>
  <si>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</si>
  <si>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</si>
  <si>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</si>
  <si>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</si>
  <si>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</si>
  <si>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</si>
  <si>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</si>
  <si>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</si>
  <si>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</si>
  <si>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</si>
  <si>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</si>
  <si>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</si>
  <si>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</si>
  <si>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</si>
  <si>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</si>
  <si>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</si>
  <si>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</si>
  <si>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</si>
  <si>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</si>
  <si>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</si>
  <si>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</si>
  <si>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</si>
  <si>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</si>
  <si>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</si>
  <si>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</si>
  <si>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</si>
  <si>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</si>
  <si>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</si>
  <si>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</si>
  <si>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</si>
  <si>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</si>
  <si>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</si>
  <si>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</si>
  <si>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</si>
  <si>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</si>
  <si>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</si>
  <si>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</si>
  <si>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</si>
  <si>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</si>
  <si>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</si>
  <si>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</si>
  <si>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CAMARA DE 1 SAIDA, CAPACIDADE 280 L, DIAMETRO 670 MM, BICO DE JATO CURTO VENTURI DE 5/16'' , MANGUEIRA DE 1'' COM COMPRESSOR DE AR REBOCÁVEL 189 PCM E MOTOR DIESEL 63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</si>
  <si>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</si>
  <si>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</si>
  <si>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</si>
  <si>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</si>
  <si>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</si>
  <si>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</si>
  <si>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</si>
  <si>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</si>
  <si>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</si>
  <si>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</si>
  <si>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</si>
  <si>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</si>
  <si>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</si>
  <si>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</si>
  <si>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</si>
  <si>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</si>
  <si>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</si>
  <si>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</si>
  <si>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</si>
  <si>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</si>
  <si>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</si>
  <si>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</si>
  <si>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</si>
  <si>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</si>
  <si>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</si>
  <si>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</si>
  <si>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</si>
  <si>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</si>
  <si>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</si>
  <si>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</si>
  <si>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</si>
  <si>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</si>
  <si>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</si>
  <si>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</si>
  <si>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</si>
  <si>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USINA DE MISTURA ASFÁLTICA À QUENTE, TIPO CONTRA FLUXO, PROD 100 A 140 TON/HORA - CHI DIURNO. AF_12/2019</t>
  </si>
  <si>
    <t>USINA DE ASFALTO, TIPO GRAVIMÉTRICA, PROD 150 TON/HORA - CHI DIURNO. AF_12/2019</t>
  </si>
  <si>
    <t>MARTELO DEMOLIDOR ELÉTRICO, COM POTÊNCIA DE 2.000 W, 1.000 IMPACTOS POR MINUTO, PESO DE 30 KG -  CHI DIURNO. AF_01/2021</t>
  </si>
  <si>
    <t>ROLO COMPACTADOR VIBRATÓRIO PÉ DE CARNEIRO PARA SOLOS, POTÊNCIA 80 HP, PESO OPERACIONAL SEM/COM LASTRO 7,4 / 8,8 T, LARGURA DE TRABALHO 1,68 M - MANUTENÇÃO. AF_02/2016</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</si>
  <si>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</si>
  <si>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</si>
  <si>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</si>
  <si>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</si>
  <si>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</si>
  <si>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</si>
  <si>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</si>
  <si>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</si>
  <si>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</si>
  <si>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</si>
  <si>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</si>
  <si>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</si>
  <si>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</si>
  <si>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</si>
  <si>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</si>
  <si>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</si>
  <si>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</si>
  <si>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</si>
  <si>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</si>
  <si>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</si>
  <si>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</si>
  <si>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</si>
  <si>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</si>
  <si>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</si>
  <si>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</si>
  <si>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</si>
  <si>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</si>
  <si>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</si>
  <si>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</si>
  <si>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</si>
  <si>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</si>
  <si>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</si>
  <si>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</si>
  <si>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</si>
  <si>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</si>
  <si>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</si>
  <si>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</si>
  <si>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</si>
  <si>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</si>
  <si>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</si>
  <si>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</si>
  <si>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</si>
  <si>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</si>
  <si>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</si>
  <si>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</si>
  <si>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</si>
  <si>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</si>
  <si>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</si>
  <si>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</si>
  <si>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</si>
  <si>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</si>
  <si>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</si>
  <si>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</si>
  <si>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</si>
  <si>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</si>
  <si>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</si>
  <si>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</si>
  <si>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</si>
  <si>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</si>
  <si>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</si>
  <si>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</si>
  <si>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</si>
  <si>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</si>
  <si>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</si>
  <si>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</si>
  <si>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</si>
  <si>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</si>
  <si>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</si>
  <si>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</si>
  <si>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</si>
  <si>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</si>
  <si>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</si>
  <si>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</si>
  <si>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</si>
  <si>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</si>
  <si>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</si>
  <si>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</si>
  <si>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</si>
  <si>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</si>
  <si>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</si>
  <si>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</si>
  <si>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</si>
  <si>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</si>
  <si>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</si>
  <si>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</si>
  <si>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</si>
  <si>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</si>
  <si>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</si>
  <si>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</si>
  <si>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</si>
  <si>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</si>
  <si>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</si>
  <si>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</si>
  <si>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</si>
  <si>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</si>
  <si>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</si>
  <si>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</si>
  <si>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</si>
  <si>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</si>
  <si>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</si>
  <si>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</si>
  <si>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</si>
  <si>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</si>
  <si>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</si>
  <si>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</si>
  <si>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</si>
  <si>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</si>
  <si>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</si>
  <si>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</si>
  <si>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</si>
  <si>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</si>
  <si>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</si>
  <si>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</si>
  <si>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</si>
  <si>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</si>
  <si>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</si>
  <si>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</si>
  <si>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</si>
  <si>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</si>
  <si>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</si>
  <si>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</si>
  <si>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</si>
  <si>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</si>
  <si>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</si>
  <si>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</si>
  <si>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</si>
  <si>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</si>
  <si>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</si>
  <si>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</si>
  <si>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</si>
  <si>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</si>
  <si>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</si>
  <si>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</si>
  <si>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</si>
  <si>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</si>
  <si>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</si>
  <si>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</si>
  <si>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</si>
  <si>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</si>
  <si>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</si>
  <si>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</si>
  <si>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</si>
  <si>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</si>
  <si>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</si>
  <si>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</si>
  <si>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</si>
  <si>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</si>
  <si>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</si>
  <si>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</si>
  <si>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</si>
  <si>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</si>
  <si>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</si>
  <si>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</si>
  <si>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</si>
  <si>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</si>
  <si>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</si>
  <si>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</si>
  <si>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</si>
  <si>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</si>
  <si>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</si>
  <si>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</si>
  <si>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</si>
  <si>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</si>
  <si>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</si>
  <si>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</si>
  <si>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</si>
  <si>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</si>
  <si>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</si>
  <si>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</si>
  <si>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</si>
  <si>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</si>
  <si>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</si>
  <si>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</si>
  <si>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</si>
  <si>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</si>
  <si>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</si>
  <si>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</si>
  <si>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</si>
  <si>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</si>
  <si>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</si>
  <si>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</si>
  <si>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</si>
  <si>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</si>
  <si>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</si>
  <si>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</si>
  <si>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</si>
  <si>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</si>
  <si>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</si>
  <si>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</si>
  <si>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</si>
  <si>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</si>
  <si>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</si>
  <si>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</si>
  <si>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</si>
  <si>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</si>
  <si>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</si>
  <si>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</si>
  <si>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</si>
  <si>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</si>
  <si>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</si>
  <si>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</si>
  <si>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</si>
  <si>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</si>
  <si>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</si>
  <si>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</si>
  <si>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</si>
  <si>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</si>
  <si>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</si>
  <si>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</si>
  <si>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</si>
  <si>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</si>
  <si>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</si>
  <si>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</si>
  <si>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</si>
  <si>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</si>
  <si>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</si>
  <si>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</si>
  <si>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</si>
  <si>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</si>
  <si>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</si>
  <si>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</si>
  <si>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</si>
  <si>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</si>
  <si>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</si>
  <si>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</si>
  <si>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</si>
  <si>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</si>
  <si>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</si>
  <si>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</si>
  <si>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</si>
  <si>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</si>
  <si>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</si>
  <si>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</si>
  <si>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</si>
  <si>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</si>
  <si>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</si>
  <si>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</si>
  <si>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</si>
  <si>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</si>
  <si>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</si>
  <si>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</si>
  <si>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</si>
  <si>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</si>
  <si>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</si>
  <si>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</si>
  <si>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</si>
  <si>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</si>
  <si>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</si>
  <si>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</si>
  <si>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</si>
  <si>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</si>
  <si>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</si>
  <si>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</si>
  <si>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</si>
  <si>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</si>
  <si>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</si>
  <si>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</si>
  <si>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</si>
  <si>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</si>
  <si>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</si>
  <si>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</si>
  <si>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</si>
  <si>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</si>
  <si>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</si>
  <si>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</si>
  <si>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</si>
  <si>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</si>
  <si>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</si>
  <si>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</si>
  <si>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</si>
  <si>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</si>
  <si>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</si>
  <si>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</si>
  <si>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</si>
  <si>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</si>
  <si>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</si>
  <si>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</si>
  <si>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</si>
  <si>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</si>
  <si>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</si>
  <si>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</si>
  <si>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</si>
  <si>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</si>
  <si>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</si>
  <si>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</si>
  <si>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</si>
  <si>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</si>
  <si>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</si>
  <si>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</si>
  <si>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</si>
  <si>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</si>
  <si>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</si>
  <si>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</si>
  <si>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</si>
  <si>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</si>
  <si>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</si>
  <si>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</si>
  <si>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</si>
  <si>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</si>
  <si>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</si>
  <si>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</si>
  <si>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</si>
  <si>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</si>
  <si>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</si>
  <si>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</si>
  <si>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</si>
  <si>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</si>
  <si>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</si>
  <si>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</si>
  <si>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</si>
  <si>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</si>
  <si>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</si>
  <si>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</si>
  <si>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</si>
  <si>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</si>
  <si>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</si>
  <si>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</si>
  <si>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</si>
  <si>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</si>
  <si>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</si>
  <si>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</si>
  <si>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</si>
  <si>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</si>
  <si>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</si>
  <si>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</si>
  <si>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</si>
  <si>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</si>
  <si>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</si>
  <si>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</si>
  <si>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</si>
  <si>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</si>
  <si>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</si>
  <si>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</si>
  <si>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</si>
  <si>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</si>
  <si>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</si>
  <si>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</si>
  <si>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</si>
  <si>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</si>
  <si>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</si>
  <si>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</si>
  <si>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</si>
  <si>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</si>
  <si>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</si>
  <si>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</si>
  <si>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</si>
  <si>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</si>
  <si>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</si>
  <si>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</si>
  <si>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</si>
  <si>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</si>
  <si>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</si>
  <si>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</si>
  <si>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</si>
  <si>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</si>
  <si>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</si>
  <si>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</si>
  <si>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</si>
  <si>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</si>
  <si>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</si>
  <si>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</si>
  <si>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</si>
  <si>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</si>
  <si>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</si>
  <si>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</si>
  <si>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</si>
  <si>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</si>
  <si>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</si>
  <si>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</si>
  <si>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</si>
  <si>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</si>
  <si>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</si>
  <si>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</si>
  <si>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</si>
  <si>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</si>
  <si>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</si>
  <si>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</si>
  <si>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</si>
  <si>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</si>
  <si>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</si>
  <si>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</si>
  <si>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</si>
  <si>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</si>
  <si>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</si>
  <si>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</si>
  <si>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</si>
  <si>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</si>
  <si>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</si>
  <si>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</si>
  <si>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</si>
  <si>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</si>
  <si>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</si>
  <si>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</si>
  <si>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</si>
  <si>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</si>
  <si>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</si>
  <si>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</si>
  <si>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</si>
  <si>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</si>
  <si>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</si>
  <si>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</si>
  <si>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</si>
  <si>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</si>
  <si>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</si>
  <si>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</si>
  <si>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</si>
  <si>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</si>
  <si>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</si>
  <si>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</si>
  <si>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</si>
  <si>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</si>
  <si>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</si>
  <si>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</si>
  <si>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</si>
  <si>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</si>
  <si>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</si>
  <si>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</si>
  <si>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</si>
  <si>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</si>
  <si>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</si>
  <si>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</si>
  <si>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</si>
  <si>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</si>
  <si>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</si>
  <si>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</si>
  <si>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</si>
  <si>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</si>
  <si>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</si>
  <si>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</si>
  <si>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</si>
  <si>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</si>
  <si>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</si>
  <si>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</si>
  <si>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</si>
  <si>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</si>
  <si>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</si>
  <si>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</si>
  <si>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</si>
  <si>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</si>
  <si>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</si>
  <si>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</si>
  <si>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</si>
  <si>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</si>
  <si>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</si>
  <si>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</si>
  <si>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</si>
  <si>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</si>
  <si>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</si>
  <si>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</si>
  <si>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</si>
  <si>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</si>
  <si>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</si>
  <si>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</si>
  <si>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</si>
  <si>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</si>
  <si>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</si>
  <si>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</si>
  <si>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</si>
  <si>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</si>
  <si>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</si>
  <si>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</si>
  <si>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</si>
  <si>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</si>
  <si>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</si>
  <si>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</si>
  <si>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</si>
  <si>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</si>
  <si>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</si>
  <si>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</si>
  <si>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</si>
  <si>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</si>
  <si>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</si>
  <si>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</si>
  <si>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</si>
  <si>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</si>
  <si>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</si>
  <si>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</si>
  <si>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</si>
  <si>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</si>
  <si>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</si>
  <si>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</si>
  <si>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</si>
  <si>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</si>
  <si>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</si>
  <si>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</si>
  <si>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</si>
  <si>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</si>
  <si>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</si>
  <si>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</si>
  <si>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</si>
  <si>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</si>
  <si>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</si>
  <si>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</si>
  <si>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</si>
  <si>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</si>
  <si>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</si>
  <si>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</si>
  <si>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</si>
  <si>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</si>
  <si>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</si>
  <si>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</si>
  <si>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</si>
  <si>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</si>
  <si>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</si>
  <si>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</si>
  <si>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</si>
  <si>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</si>
  <si>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</si>
  <si>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</si>
  <si>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</si>
  <si>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</si>
  <si>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</si>
  <si>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</si>
  <si>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</si>
  <si>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</si>
  <si>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</si>
  <si>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</si>
  <si>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</si>
  <si>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</si>
  <si>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</si>
  <si>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</si>
  <si>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</si>
  <si>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</si>
  <si>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</si>
  <si>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</si>
  <si>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</si>
  <si>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</si>
  <si>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</si>
  <si>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</si>
  <si>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</si>
  <si>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</si>
  <si>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</si>
  <si>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</si>
  <si>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</si>
  <si>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</si>
  <si>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</si>
  <si>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</si>
  <si>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</si>
  <si>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</si>
  <si>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</si>
  <si>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</si>
  <si>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</si>
  <si>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</si>
  <si>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</si>
  <si>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</si>
  <si>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</si>
  <si>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</si>
  <si>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</si>
  <si>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</si>
  <si>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</si>
  <si>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</si>
  <si>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</si>
  <si>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</si>
  <si>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</si>
  <si>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</si>
  <si>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</si>
  <si>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</si>
  <si>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</si>
  <si>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</si>
  <si>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</si>
  <si>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</si>
  <si>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</si>
  <si>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</si>
  <si>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</si>
  <si>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</si>
  <si>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</si>
  <si>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</si>
  <si>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</si>
  <si>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</si>
  <si>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</si>
  <si>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</si>
  <si>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</si>
  <si>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</si>
  <si>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</si>
  <si>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</si>
  <si>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</si>
  <si>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</si>
  <si>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</si>
  <si>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</si>
  <si>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</si>
  <si>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</si>
  <si>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</si>
  <si>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</si>
  <si>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</si>
  <si>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</si>
  <si>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</si>
  <si>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</si>
  <si>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</si>
  <si>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</si>
  <si>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</si>
  <si>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</si>
  <si>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</si>
  <si>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</si>
  <si>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</si>
  <si>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</si>
  <si>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</si>
  <si>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</si>
  <si>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</si>
  <si>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</si>
  <si>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</si>
  <si>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</si>
  <si>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</si>
  <si>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</si>
  <si>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</si>
  <si>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</si>
  <si>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</si>
  <si>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</si>
  <si>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</si>
  <si>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</si>
  <si>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</si>
  <si>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</si>
  <si>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</si>
  <si>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</si>
  <si>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</si>
  <si>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</si>
  <si>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</si>
  <si>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</si>
  <si>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</si>
  <si>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</si>
  <si>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</si>
  <si>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</si>
  <si>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</si>
  <si>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</si>
  <si>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</si>
  <si>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</si>
  <si>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</si>
  <si>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</si>
  <si>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</si>
  <si>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</si>
  <si>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</si>
  <si>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</si>
  <si>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</si>
  <si>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</si>
  <si>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</si>
  <si>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</si>
  <si>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</si>
  <si>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</si>
  <si>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</si>
  <si>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</si>
  <si>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</si>
  <si>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</si>
  <si>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</si>
  <si>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</si>
  <si>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</si>
  <si>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</si>
  <si>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</si>
  <si>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</si>
  <si>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</si>
  <si>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</si>
  <si>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</si>
  <si>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</si>
  <si>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</si>
  <si>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</si>
  <si>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</si>
  <si>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</si>
  <si>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</si>
  <si>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</si>
  <si>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</si>
  <si>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</si>
  <si>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</si>
  <si>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</si>
  <si>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</si>
  <si>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</si>
  <si>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</si>
  <si>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</si>
  <si>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</si>
  <si>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8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</si>
  <si>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</si>
  <si>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</si>
  <si>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</si>
  <si>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</si>
  <si>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</si>
  <si>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</si>
  <si>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</si>
  <si>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</si>
  <si>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</si>
  <si>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</si>
  <si>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</si>
  <si>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</si>
  <si>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</si>
  <si>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</si>
  <si>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</si>
  <si>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</si>
  <si>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</si>
  <si>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</si>
  <si>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</si>
  <si>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</si>
  <si>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</si>
  <si>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</si>
  <si>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</si>
  <si>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</si>
  <si>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</si>
  <si>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</si>
  <si>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</si>
  <si>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</si>
  <si>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</si>
  <si>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</si>
  <si>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</si>
  <si>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</si>
  <si>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</si>
  <si>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</si>
  <si>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</si>
  <si>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</si>
  <si>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</si>
  <si>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</si>
  <si>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</si>
  <si>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</si>
  <si>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</si>
  <si>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</si>
  <si>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</si>
  <si>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</si>
  <si>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</si>
  <si>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</si>
  <si>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</si>
  <si>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</si>
  <si>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</si>
  <si>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</si>
  <si>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</si>
  <si>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</si>
  <si>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</si>
  <si>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</si>
  <si>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</si>
  <si>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</si>
  <si>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</si>
  <si>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</si>
  <si>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</si>
  <si>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</si>
  <si>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</si>
  <si>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</si>
  <si>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</si>
  <si>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</si>
  <si>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</si>
  <si>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</si>
  <si>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</si>
  <si>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</si>
  <si>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</si>
  <si>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</si>
  <si>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</si>
  <si>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</si>
  <si>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</si>
  <si>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</si>
  <si>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</si>
  <si>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</si>
  <si>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</si>
  <si>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</si>
  <si>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</si>
  <si>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</si>
  <si>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</si>
  <si>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</si>
  <si>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</si>
  <si>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</si>
  <si>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73881/1</t>
  </si>
  <si>
    <t>EXECUCAO DE DRENO COM MANTA GEOTEXTIL 200 G/M2</t>
  </si>
  <si>
    <t>73883/2</t>
  </si>
  <si>
    <t>EXECUCAO DE DRENO FRANCES COM BRITA NUM 2</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</si>
  <si>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</si>
  <si>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</si>
  <si>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</si>
  <si>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</si>
  <si>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</si>
  <si>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</si>
  <si>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</si>
  <si>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</si>
  <si>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</si>
  <si>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</si>
  <si>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</si>
  <si>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</si>
  <si>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</si>
  <si>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</si>
  <si>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</si>
  <si>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</si>
  <si>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</si>
  <si>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</si>
  <si>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</si>
  <si>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</si>
  <si>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</si>
  <si>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</si>
  <si>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</si>
  <si>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</si>
  <si>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</si>
  <si>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</si>
  <si>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</si>
  <si>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</si>
  <si>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</si>
  <si>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</si>
  <si>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</si>
  <si>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</si>
  <si>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</si>
  <si>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</si>
  <si>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</si>
  <si>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</si>
  <si>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</si>
  <si>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</si>
  <si>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</si>
  <si>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</si>
  <si>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</si>
  <si>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</si>
  <si>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</si>
  <si>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</si>
  <si>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</si>
  <si>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</si>
  <si>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</si>
  <si>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</si>
  <si>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</si>
  <si>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</si>
  <si>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</si>
  <si>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</si>
  <si>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</si>
  <si>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</si>
  <si>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</si>
  <si>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</si>
  <si>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</si>
  <si>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</si>
  <si>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</si>
  <si>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</si>
  <si>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</si>
  <si>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</si>
  <si>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</si>
  <si>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</si>
  <si>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</si>
  <si>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</si>
  <si>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</si>
  <si>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</si>
  <si>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</si>
  <si>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</si>
  <si>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</si>
  <si>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</si>
  <si>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</si>
  <si>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</si>
  <si>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</si>
  <si>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</si>
  <si>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</si>
  <si>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</si>
  <si>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</si>
  <si>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</si>
  <si>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</si>
  <si>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</si>
  <si>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</si>
  <si>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</si>
  <si>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</si>
  <si>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</si>
  <si>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</si>
  <si>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</si>
  <si>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</si>
  <si>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</si>
  <si>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GRELHA FF 30X90CM, 135KG, P/ CX RALO COM ASSENTAMENTO DE ARGAMASSA CIMENTO/AREIA 1:4 - FORNECIMENTO E INSTALAÇÃO</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</si>
  <si>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</si>
  <si>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</si>
  <si>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</si>
  <si>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</si>
  <si>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</si>
  <si>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</si>
  <si>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</si>
  <si>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</si>
  <si>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</si>
  <si>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</si>
  <si>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</si>
  <si>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</si>
  <si>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</si>
  <si>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</si>
  <si>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</si>
  <si>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</si>
  <si>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</si>
  <si>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</si>
  <si>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</si>
  <si>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</si>
  <si>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</si>
  <si>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</si>
  <si>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</si>
  <si>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</si>
  <si>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</si>
  <si>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</si>
  <si>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</si>
  <si>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</si>
  <si>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</si>
  <si>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</si>
  <si>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</si>
  <si>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</si>
  <si>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</si>
  <si>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</si>
  <si>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</si>
  <si>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</si>
  <si>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</si>
  <si>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</si>
  <si>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</si>
  <si>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</si>
  <si>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</si>
  <si>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</si>
  <si>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</si>
  <si>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</si>
  <si>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</si>
  <si>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</si>
  <si>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</si>
  <si>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</si>
  <si>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</si>
  <si>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</si>
  <si>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</si>
  <si>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</si>
  <si>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</si>
  <si>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</si>
  <si>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</si>
  <si>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</si>
  <si>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</si>
  <si>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</si>
  <si>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</si>
  <si>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</si>
  <si>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</si>
  <si>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</si>
  <si>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</si>
  <si>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</si>
  <si>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</si>
  <si>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</si>
  <si>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</si>
  <si>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</si>
  <si>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</si>
  <si>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</si>
  <si>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</si>
  <si>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</si>
  <si>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</si>
  <si>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</si>
  <si>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</si>
  <si>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</si>
  <si>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</si>
  <si>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</si>
  <si>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</si>
  <si>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</si>
  <si>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</si>
  <si>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</si>
  <si>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</si>
  <si>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</si>
  <si>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</si>
  <si>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</si>
  <si>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</si>
  <si>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</si>
  <si>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</si>
  <si>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</si>
  <si>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</si>
  <si>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</si>
  <si>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</si>
  <si>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</si>
  <si>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</si>
  <si>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</si>
  <si>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</si>
  <si>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</si>
  <si>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</si>
  <si>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</si>
  <si>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</si>
  <si>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</si>
  <si>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</si>
  <si>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</si>
  <si>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</si>
  <si>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</si>
  <si>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</si>
  <si>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</si>
  <si>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</si>
  <si>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</si>
  <si>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</si>
  <si>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</si>
  <si>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</si>
  <si>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</si>
  <si>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</si>
  <si>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</si>
  <si>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</si>
  <si>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</si>
  <si>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</si>
  <si>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</si>
  <si>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</si>
  <si>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</si>
  <si>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</si>
  <si>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</si>
  <si>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</si>
  <si>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</si>
  <si>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</si>
  <si>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</si>
  <si>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</si>
  <si>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</si>
  <si>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</si>
  <si>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</si>
  <si>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</si>
  <si>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</si>
  <si>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</si>
  <si>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</si>
  <si>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</si>
  <si>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</si>
  <si>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</si>
  <si>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</si>
  <si>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</si>
  <si>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</si>
  <si>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</si>
  <si>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</si>
  <si>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</si>
  <si>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</si>
  <si>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</si>
  <si>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</si>
  <si>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CIRCULAR PARA DRENAGEM, EM CONCRETO PRÉ-MOLDADO, DIÂMETRO INTERNO = 1 M, PROFUNDIDADE = 1,45 M, EXCLUINDO TAMPÃO. AF_05/2018</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</si>
  <si>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</si>
  <si>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</si>
  <si>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</si>
  <si>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</si>
  <si>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</si>
  <si>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</si>
  <si>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</si>
  <si>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</si>
  <si>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</si>
  <si>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</si>
  <si>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</si>
  <si>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</si>
  <si>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</si>
  <si>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</si>
  <si>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</si>
  <si>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</si>
  <si>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</si>
  <si>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</si>
  <si>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</si>
  <si>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</si>
  <si>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</si>
  <si>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</si>
  <si>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</si>
  <si>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</si>
  <si>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</si>
  <si>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</si>
  <si>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</si>
  <si>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</si>
  <si>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</si>
  <si>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</si>
  <si>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</si>
  <si>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</si>
  <si>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</si>
  <si>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</si>
  <si>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</si>
  <si>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</si>
  <si>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</si>
  <si>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</si>
  <si>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</si>
  <si>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</si>
  <si>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</si>
  <si>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</si>
  <si>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</si>
  <si>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</si>
  <si>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</si>
  <si>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</si>
  <si>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</si>
  <si>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</si>
  <si>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</si>
  <si>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</si>
  <si>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</si>
  <si>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</si>
  <si>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</si>
  <si>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</si>
  <si>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</si>
  <si>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</si>
  <si>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</si>
  <si>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</si>
  <si>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</si>
  <si>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</si>
  <si>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</si>
  <si>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</si>
  <si>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</si>
  <si>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</si>
  <si>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</si>
  <si>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</si>
  <si>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</si>
  <si>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</si>
  <si>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</si>
  <si>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</si>
  <si>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</si>
  <si>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</si>
  <si>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</si>
  <si>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</si>
  <si>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</si>
  <si>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</si>
  <si>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</si>
  <si>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</si>
  <si>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</si>
  <si>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</si>
  <si>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</si>
  <si>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</si>
  <si>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</si>
  <si>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</si>
  <si>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</si>
  <si>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</si>
  <si>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</si>
  <si>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</si>
  <si>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</si>
  <si>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</si>
  <si>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</si>
  <si>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</si>
  <si>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</si>
  <si>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</si>
  <si>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</si>
  <si>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</si>
  <si>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</si>
  <si>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</si>
  <si>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</si>
  <si>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</si>
  <si>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</si>
  <si>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</si>
  <si>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</si>
  <si>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</si>
  <si>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</si>
  <si>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</si>
  <si>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</si>
  <si>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</si>
  <si>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</si>
  <si>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</si>
  <si>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</si>
  <si>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</si>
  <si>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</si>
  <si>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</si>
  <si>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</si>
  <si>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</si>
  <si>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</si>
  <si>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</si>
  <si>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</si>
  <si>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</si>
  <si>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</si>
  <si>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</si>
  <si>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</si>
  <si>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</si>
  <si>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</si>
  <si>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</si>
  <si>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</si>
  <si>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</si>
  <si>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</si>
  <si>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</si>
  <si>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</si>
  <si>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</si>
  <si>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</si>
  <si>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</si>
  <si>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</si>
  <si>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</si>
  <si>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</si>
  <si>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</si>
  <si>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</si>
  <si>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</si>
  <si>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</si>
  <si>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</si>
  <si>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</si>
  <si>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</si>
  <si>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</si>
  <si>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</si>
  <si>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</si>
  <si>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</si>
  <si>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</si>
  <si>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</si>
  <si>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</si>
  <si>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</si>
  <si>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</si>
  <si>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</si>
  <si>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</si>
  <si>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</si>
  <si>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</si>
  <si>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</si>
  <si>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</si>
  <si>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</si>
  <si>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</si>
  <si>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</si>
  <si>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</si>
  <si>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</si>
  <si>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</si>
  <si>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</si>
  <si>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</si>
  <si>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</si>
  <si>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</si>
  <si>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</si>
  <si>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</si>
  <si>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</si>
  <si>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</si>
  <si>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</si>
  <si>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</si>
  <si>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</si>
  <si>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</si>
  <si>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</si>
  <si>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</si>
  <si>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</si>
  <si>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</si>
  <si>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</si>
  <si>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</si>
  <si>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</si>
  <si>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</si>
  <si>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</si>
  <si>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</si>
  <si>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</si>
  <si>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</si>
  <si>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</si>
  <si>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</si>
  <si>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</si>
  <si>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</si>
  <si>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</si>
  <si>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</si>
  <si>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</si>
  <si>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</si>
  <si>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</si>
  <si>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</si>
  <si>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</si>
  <si>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</si>
  <si>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</si>
  <si>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</si>
  <si>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</si>
  <si>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</si>
  <si>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</si>
  <si>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</si>
  <si>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</si>
  <si>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</si>
  <si>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</si>
  <si>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</si>
  <si>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</si>
  <si>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</si>
  <si>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</si>
  <si>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</si>
  <si>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</si>
  <si>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</si>
  <si>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</si>
  <si>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</si>
  <si>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</si>
  <si>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</si>
  <si>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</si>
  <si>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</si>
  <si>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</si>
  <si>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</si>
  <si>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</si>
  <si>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</si>
  <si>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</si>
  <si>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</si>
  <si>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</si>
  <si>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</si>
  <si>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</si>
  <si>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</si>
  <si>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</si>
  <si>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</si>
  <si>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</si>
  <si>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</si>
  <si>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</si>
  <si>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</si>
  <si>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</si>
  <si>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</si>
  <si>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</si>
  <si>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</si>
  <si>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</si>
  <si>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</si>
  <si>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</si>
  <si>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</si>
  <si>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</si>
  <si>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</si>
  <si>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</si>
  <si>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</si>
  <si>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</si>
  <si>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</si>
  <si>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</si>
  <si>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</si>
  <si>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</si>
  <si>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</si>
  <si>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</si>
  <si>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</si>
  <si>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</si>
  <si>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</si>
  <si>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</si>
  <si>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</si>
  <si>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</si>
  <si>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</si>
  <si>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</si>
  <si>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</si>
  <si>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</si>
  <si>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</si>
  <si>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</si>
  <si>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</si>
  <si>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</si>
  <si>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</si>
  <si>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</si>
  <si>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</si>
  <si>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</si>
  <si>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</si>
  <si>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</si>
  <si>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</si>
  <si>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</si>
  <si>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</si>
  <si>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</si>
  <si>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</si>
  <si>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</si>
  <si>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</si>
  <si>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</si>
  <si>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</si>
  <si>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</si>
  <si>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</si>
  <si>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</si>
  <si>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</si>
  <si>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</si>
  <si>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</si>
  <si>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</si>
  <si>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</si>
  <si>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</si>
  <si>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</si>
  <si>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</si>
  <si>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</si>
  <si>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</si>
  <si>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</si>
  <si>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</si>
  <si>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</si>
  <si>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</si>
  <si>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</si>
  <si>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</si>
  <si>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</si>
  <si>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</si>
  <si>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</si>
  <si>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</si>
  <si>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</si>
  <si>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</si>
  <si>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</si>
  <si>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</si>
  <si>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</si>
  <si>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</si>
  <si>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</si>
  <si>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</si>
  <si>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</si>
  <si>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</si>
  <si>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</si>
  <si>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</si>
  <si>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</si>
  <si>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</si>
  <si>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</si>
  <si>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</si>
  <si>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</si>
  <si>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</si>
  <si>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</si>
  <si>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</si>
  <si>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</si>
  <si>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</si>
  <si>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</si>
  <si>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</si>
  <si>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</si>
  <si>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</si>
  <si>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</si>
  <si>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</si>
  <si>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</si>
  <si>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</si>
  <si>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</si>
  <si>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</si>
  <si>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</si>
  <si>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</si>
  <si>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</si>
  <si>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</si>
  <si>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LASTRO DE CONCRETO MAGRO, APLICADO EM PISOS, LAJES SOBRE SOLO OU RADIERS, ESPESSURA DE 3 CM. AF_07/2016</t>
  </si>
  <si>
    <t>LASTRO DE CONCRETO MAGRO, APLICADO EM PISOS, LAJES SOBRE SOLO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</si>
  <si>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</si>
  <si>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</si>
  <si>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</si>
  <si>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LAJES SOBRE SOLO OU RADIERS. AF_08/2017</t>
  </si>
  <si>
    <t>LASTRO COM MATERIAL GRANULAR, APLICAÇÃO EM BLOCOS DE COROAMENTO, ESPESSURA DE *5 CM*. AF_08/2017</t>
  </si>
  <si>
    <t>LASTRO COM MATERIAL GRANULAR, APLICADO EM PISOS OU LAJES SOBRE SOLO, ESPESSURA DE *5 CM*. AF_08/2017</t>
  </si>
  <si>
    <t>LASTRO COM MATERIAL GRANULAR, APLICADO EM BLOCOS DE COROAMENTO, ESPESSURA DE *10 CM*. AF_08/2017</t>
  </si>
  <si>
    <t>LASTRO COM MATERIAL GRANULAR (PEDRA BRITADA N.2), APLICADO EM PISOS OU LAJES SOBRE SOLO,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</si>
  <si>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</si>
  <si>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</si>
  <si>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</si>
  <si>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</si>
  <si>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</si>
  <si>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</si>
  <si>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</si>
  <si>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</si>
  <si>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</si>
  <si>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</si>
  <si>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</si>
  <si>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</si>
  <si>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</si>
  <si>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</si>
  <si>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ACABAMENTO POLIDO PARA PISO DE CONCRETO ARMADO DE ALTA RESISTÊNCIA.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</si>
  <si>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</si>
  <si>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</si>
  <si>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</si>
  <si>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</si>
  <si>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</si>
  <si>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</si>
  <si>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</si>
  <si>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</si>
  <si>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</si>
  <si>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</si>
  <si>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</si>
  <si>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</si>
  <si>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</si>
  <si>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</si>
  <si>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</si>
  <si>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</si>
  <si>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</si>
  <si>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</si>
  <si>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</si>
  <si>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</si>
  <si>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</si>
  <si>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</si>
  <si>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</si>
  <si>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</si>
  <si>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</si>
  <si>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</si>
  <si>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</si>
  <si>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</si>
  <si>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</si>
  <si>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</si>
  <si>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</si>
  <si>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</si>
  <si>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</si>
  <si>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</si>
  <si>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</si>
  <si>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</si>
  <si>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</si>
  <si>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</si>
  <si>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</si>
  <si>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</si>
  <si>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</si>
  <si>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</si>
  <si>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</si>
  <si>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</si>
  <si>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</si>
  <si>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</si>
  <si>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</si>
  <si>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</si>
  <si>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</si>
  <si>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</si>
  <si>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</si>
  <si>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</si>
  <si>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</si>
  <si>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</si>
  <si>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</si>
  <si>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</si>
  <si>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</si>
  <si>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</si>
  <si>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</si>
  <si>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</si>
  <si>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</si>
  <si>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</si>
  <si>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</si>
  <si>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</si>
  <si>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</si>
  <si>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</si>
  <si>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</si>
  <si>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</si>
  <si>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</si>
  <si>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</si>
  <si>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</si>
  <si>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</si>
  <si>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</si>
  <si>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</si>
  <si>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</si>
  <si>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</si>
  <si>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</si>
  <si>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</si>
  <si>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</si>
  <si>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</si>
  <si>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</si>
  <si>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</si>
  <si>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</si>
  <si>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</si>
  <si>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</si>
  <si>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</si>
  <si>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</si>
  <si>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</si>
  <si>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</si>
  <si>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</si>
  <si>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</si>
  <si>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</si>
  <si>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</si>
  <si>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</si>
  <si>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</si>
  <si>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</si>
  <si>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</si>
  <si>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</si>
  <si>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</si>
  <si>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</si>
  <si>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</si>
  <si>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</si>
  <si>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</si>
  <si>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</si>
  <si>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</si>
  <si>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</si>
  <si>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</si>
  <si>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</si>
  <si>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</si>
  <si>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</si>
  <si>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</si>
  <si>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</si>
  <si>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</si>
  <si>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</si>
  <si>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</si>
  <si>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</si>
  <si>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</si>
  <si>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</si>
  <si>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</si>
  <si>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</si>
  <si>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</si>
  <si>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</si>
  <si>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</si>
  <si>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</si>
  <si>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</si>
  <si>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</si>
  <si>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</si>
  <si>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</si>
  <si>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</si>
  <si>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</si>
  <si>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</si>
  <si>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</si>
  <si>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</si>
  <si>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</si>
  <si>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</si>
  <si>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</si>
  <si>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</si>
  <si>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</si>
  <si>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</si>
  <si>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</si>
  <si>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</si>
  <si>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</si>
  <si>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</si>
  <si>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</si>
  <si>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</si>
  <si>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</si>
  <si>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</si>
  <si>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</si>
  <si>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</si>
  <si>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</si>
  <si>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</si>
  <si>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</si>
  <si>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</si>
  <si>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</si>
  <si>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</si>
  <si>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</si>
  <si>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</si>
  <si>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</si>
  <si>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</si>
  <si>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</si>
  <si>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</si>
  <si>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</si>
  <si>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</si>
  <si>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</si>
  <si>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</si>
  <si>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</si>
  <si>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</si>
  <si>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</si>
  <si>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</si>
  <si>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</si>
  <si>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</si>
  <si>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</si>
  <si>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</si>
  <si>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</si>
  <si>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</si>
  <si>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</si>
  <si>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</si>
  <si>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</si>
  <si>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</si>
  <si>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</si>
  <si>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</si>
  <si>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</si>
  <si>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</si>
  <si>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</si>
  <si>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</si>
  <si>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</si>
  <si>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</si>
  <si>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</si>
  <si>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</si>
  <si>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</si>
  <si>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</si>
  <si>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</si>
  <si>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</si>
  <si>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</si>
  <si>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</si>
  <si>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</si>
  <si>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</si>
  <si>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</si>
  <si>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</si>
  <si>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</si>
  <si>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</si>
  <si>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</si>
  <si>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</si>
  <si>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</si>
  <si>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</si>
  <si>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</si>
  <si>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</si>
  <si>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</si>
  <si>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</si>
  <si>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</si>
  <si>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</si>
  <si>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</si>
  <si>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</si>
  <si>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</si>
  <si>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</si>
  <si>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</si>
  <si>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</si>
  <si>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</si>
  <si>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</si>
  <si>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</si>
  <si>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</si>
  <si>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</si>
  <si>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</si>
  <si>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</si>
  <si>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</si>
  <si>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</si>
  <si>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</si>
  <si>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</si>
  <si>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</si>
  <si>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</si>
  <si>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</si>
  <si>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</si>
  <si>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</si>
  <si>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</si>
  <si>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</si>
  <si>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</si>
  <si>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</si>
  <si>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</si>
  <si>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</si>
  <si>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</si>
  <si>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</si>
  <si>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</si>
  <si>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</si>
  <si>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</si>
  <si>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</si>
  <si>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</si>
  <si>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</si>
  <si>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</si>
  <si>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</si>
  <si>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</si>
  <si>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</si>
  <si>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</si>
  <si>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</si>
  <si>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</si>
  <si>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</si>
  <si>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</si>
  <si>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</si>
  <si>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</si>
  <si>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</si>
  <si>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</si>
  <si>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</si>
  <si>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</si>
  <si>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</si>
  <si>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</si>
  <si>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</si>
  <si>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</si>
  <si>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</si>
  <si>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</si>
  <si>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</si>
  <si>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</si>
  <si>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</si>
  <si>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</si>
  <si>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</si>
  <si>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</si>
  <si>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</si>
  <si>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</si>
  <si>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</si>
  <si>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</si>
  <si>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</si>
  <si>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</si>
  <si>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</si>
  <si>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</si>
  <si>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</si>
  <si>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</si>
  <si>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</si>
  <si>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</si>
  <si>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</si>
  <si>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</si>
  <si>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</si>
  <si>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</si>
  <si>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</si>
  <si>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</si>
  <si>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</si>
  <si>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</si>
  <si>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</si>
  <si>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</si>
  <si>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</si>
  <si>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</si>
  <si>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</si>
  <si>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</si>
  <si>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</si>
  <si>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</si>
  <si>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</si>
  <si>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</si>
  <si>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</si>
  <si>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</si>
  <si>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</si>
  <si>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</si>
  <si>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</si>
  <si>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</si>
  <si>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CORTE E DOBRA DE AÇO CA-50, DIÂMERO DE 32 MM, UTILIZADO EM ESTRUTURAS DIVERSAS, EXCETO LAJE.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</si>
  <si>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</si>
  <si>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</si>
  <si>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</si>
  <si>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</si>
  <si>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</si>
  <si>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</si>
  <si>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LONGITUDINAL DE ESTACAS DE SEÇÃO CIRCULAR, DIÂMETRO = 32,0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</si>
  <si>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</si>
  <si>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</si>
  <si>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</si>
  <si>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</si>
  <si>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</si>
  <si>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</si>
  <si>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</si>
  <si>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</si>
  <si>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LONGITUDINAL DE ESTACAS DE SEÇÃO RETANGULAR (BARRETE), DIÂMETRO = 32,0 MM. AF_11/2016</t>
  </si>
  <si>
    <t>MONTAGEM DE ARMADURA TRANSVERSAL DE ESTACAS DE SEÇÃO RETANGULAR (BARRETE), DIÂMETRO = 5,0 MM. AF_11/2016</t>
  </si>
  <si>
    <t>MONTAGEM DE ARMADURA TRANSVERSAL DE ESTACAS DE SEÇÃO RETANGULAR (BARRETE), DIÂMETRO = 6,3 MM. AF_11/2016</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</si>
  <si>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</si>
  <si>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</si>
  <si>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</si>
  <si>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</si>
  <si>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</si>
  <si>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</si>
  <si>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</si>
  <si>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</si>
  <si>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</si>
  <si>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</si>
  <si>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</si>
  <si>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</si>
  <si>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</si>
  <si>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ARMAÇÃO DO SISTEMA DE PAREDES DE CONCRETO, EXECUTADA COMO ARMADURA POSITIVA DE LAJES, TELA Q-159.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</si>
  <si>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</si>
  <si>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</si>
  <si>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</si>
  <si>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</si>
  <si>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</si>
  <si>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</si>
  <si>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</si>
  <si>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</si>
  <si>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</si>
  <si>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</si>
  <si>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</si>
  <si>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</si>
  <si>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</si>
  <si>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</si>
  <si>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</si>
  <si>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</si>
  <si>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</si>
  <si>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</si>
  <si>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</si>
  <si>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</si>
  <si>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</si>
  <si>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</si>
  <si>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</si>
  <si>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</si>
  <si>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</si>
  <si>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</si>
  <si>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</si>
  <si>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</si>
  <si>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</si>
  <si>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</si>
  <si>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</si>
  <si>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</si>
  <si>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</si>
  <si>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</si>
  <si>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</si>
  <si>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</si>
  <si>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</si>
  <si>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</si>
  <si>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</si>
  <si>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</si>
  <si>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</si>
  <si>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</si>
  <si>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</si>
  <si>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</si>
  <si>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</si>
  <si>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</si>
  <si>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</si>
  <si>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</si>
  <si>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</si>
  <si>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</si>
  <si>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</si>
  <si>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</si>
  <si>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</si>
  <si>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</si>
  <si>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</si>
  <si>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</si>
  <si>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</si>
  <si>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</si>
  <si>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</si>
  <si>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</si>
  <si>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</si>
  <si>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</si>
  <si>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</si>
  <si>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</si>
  <si>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</si>
  <si>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</si>
  <si>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</si>
  <si>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</si>
  <si>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</si>
  <si>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</si>
  <si>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</si>
  <si>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</si>
  <si>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</si>
  <si>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</si>
  <si>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</si>
  <si>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</si>
  <si>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</si>
  <si>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</si>
  <si>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</si>
  <si>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</si>
  <si>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</si>
  <si>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</si>
  <si>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</si>
  <si>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</si>
  <si>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</si>
  <si>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</si>
  <si>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</si>
  <si>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</si>
  <si>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</si>
  <si>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</si>
  <si>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</si>
  <si>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</si>
  <si>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</si>
  <si>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</si>
  <si>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</si>
  <si>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</si>
  <si>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</si>
  <si>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</si>
  <si>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</si>
  <si>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</si>
  <si>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</si>
  <si>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</si>
  <si>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</si>
  <si>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</si>
  <si>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</si>
  <si>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</si>
  <si>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</si>
  <si>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</si>
  <si>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</si>
  <si>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</si>
  <si>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</si>
  <si>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</si>
  <si>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</si>
  <si>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</si>
  <si>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</si>
  <si>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</si>
  <si>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</si>
  <si>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</si>
  <si>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</si>
  <si>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</si>
  <si>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</si>
  <si>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</si>
  <si>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</si>
  <si>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</si>
  <si>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</si>
  <si>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</si>
  <si>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</si>
  <si>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</si>
  <si>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</si>
  <si>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</si>
  <si>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</si>
  <si>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</si>
  <si>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</si>
  <si>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</si>
  <si>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</si>
  <si>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</si>
  <si>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</si>
  <si>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</si>
  <si>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</si>
  <si>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</si>
  <si>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</si>
  <si>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</si>
  <si>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</si>
  <si>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</si>
  <si>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</si>
  <si>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</si>
  <si>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</si>
  <si>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</si>
  <si>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</si>
  <si>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</si>
  <si>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</si>
  <si>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</si>
  <si>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</si>
  <si>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</si>
  <si>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</si>
  <si>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</si>
  <si>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</si>
  <si>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</si>
  <si>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</si>
  <si>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</si>
  <si>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</si>
  <si>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</si>
  <si>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</si>
  <si>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</si>
  <si>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</si>
  <si>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</si>
  <si>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</si>
  <si>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</si>
  <si>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</si>
  <si>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MEMBRANA À BASE DE POLIURETANO, 2 DEMÃOS. AF_06/2018</t>
  </si>
  <si>
    <t>IMPERMEABILIZAÇÃO DE SUPERFÍCIE COM MEMBRANA À BASE DE RESINA ACRÍLICA, 3 DEMÃOS.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</si>
  <si>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</si>
  <si>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</si>
  <si>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</si>
  <si>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</si>
  <si>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</si>
  <si>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</si>
  <si>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</si>
  <si>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</si>
  <si>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</si>
  <si>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</si>
  <si>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</si>
  <si>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</si>
  <si>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</si>
  <si>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REFORÇADO,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</si>
  <si>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</si>
  <si>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REFORÇADO, PVC, DN 25 MM (3/4"), PARA CIRCUITOS TERMINAIS, INSTALADO EM FORRO - FORNECIMENTO E INSTALAÇÃO. AF_12/2015</t>
  </si>
  <si>
    <t>ELETRODUTO FLEXÍVEL CORRUGADO, PVC, DN 32 MM (1"),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</si>
  <si>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</si>
  <si>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</si>
  <si>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</si>
  <si>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</si>
  <si>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PVC, DN 20 MM (1/2"), PARA CIRCUITOS TERMINAIS, INSTALADO EM LAJE - FORNECIMENTO E INSTALAÇÃO. AF_12/2015</t>
  </si>
  <si>
    <t>ELETRODUTO FLEXÍVEL CORRUGADO REFORÇADO, PVC, DN 20 MM (1/2"), PARA CIRCUITOS TERMINAIS, INSTALADO EM LAJE - FORNECIMENTO E INSTALAÇÃO. AF_12/2015</t>
  </si>
  <si>
    <t>ELETRODUTO FLEXÍVEL CORRUGADO, PVC, DN 25 MM (3/4"), PARA CIRCUITOS TERMINAIS, INSTALADO EM LAJE - FORNECIMENTO E INSTALAÇÃO. AF_12/2015</t>
  </si>
  <si>
    <t>ELETRODUTO FLEXÍVEL CORRUGADO REFORÇADO, PVC, DN 25 MM (3/4"), PARA CIRCUITOS TERMINAIS, INSTALADO EM LAJE - FORNECIMENTO E INSTALAÇÃO. AF_12/2015</t>
  </si>
  <si>
    <t>ELETRODUTO FLEXÍVEL CORRUGADO, PVC, DN 32 MM (1"),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</si>
  <si>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</si>
  <si>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</si>
  <si>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</si>
  <si>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</si>
  <si>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PVC, DN 20 MM (1/2"), PARA CIRCUITOS TERMINAIS, INSTALADO EM PAREDE - FORNECIMENTO E INSTALAÇÃO. AF_12/2015</t>
  </si>
  <si>
    <t>ELETRODUTO FLEXÍVEL CORRUGADO REFORÇADO,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</si>
  <si>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</si>
  <si>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REFORÇADO, PVC, DN 25 MM (3/4"), PARA CIRCUITOS TERMINAIS, INSTALADO EM PAREDE - FORNECIMENTO E INSTALAÇÃO. AF_12/2015</t>
  </si>
  <si>
    <t>ELETRODUTO FLEXÍVEL CORRUGADO, PVC, DN 32 MM (1"),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</si>
  <si>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</si>
  <si>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</si>
  <si>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</si>
  <si>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</si>
  <si>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</si>
  <si>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</si>
  <si>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</si>
  <si>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</si>
  <si>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</si>
  <si>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</si>
  <si>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</si>
  <si>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</si>
  <si>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</si>
  <si>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</si>
  <si>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</si>
  <si>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</si>
  <si>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</si>
  <si>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</si>
  <si>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</si>
  <si>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</si>
  <si>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</si>
  <si>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</si>
  <si>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</si>
  <si>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</si>
  <si>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</si>
  <si>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</si>
  <si>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</si>
  <si>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</si>
  <si>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</si>
  <si>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</si>
  <si>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</si>
  <si>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</si>
  <si>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</si>
  <si>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</si>
  <si>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</si>
  <si>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</si>
  <si>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</si>
  <si>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</si>
  <si>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</si>
  <si>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</si>
  <si>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</si>
  <si>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</si>
  <si>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</si>
  <si>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</si>
  <si>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</si>
  <si>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</si>
  <si>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</si>
  <si>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</si>
  <si>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</si>
  <si>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</si>
  <si>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</si>
  <si>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</si>
  <si>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</si>
  <si>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</si>
  <si>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</si>
  <si>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</si>
  <si>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</si>
  <si>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</si>
  <si>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</si>
  <si>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</si>
  <si>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</si>
  <si>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</si>
  <si>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</si>
  <si>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</si>
  <si>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</si>
  <si>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180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</si>
  <si>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</si>
  <si>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</si>
  <si>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</si>
  <si>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</si>
  <si>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</si>
  <si>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</si>
  <si>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</si>
  <si>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</si>
  <si>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</si>
  <si>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</si>
  <si>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</si>
  <si>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</si>
  <si>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</si>
  <si>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</si>
  <si>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</si>
  <si>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</si>
  <si>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</si>
  <si>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</si>
  <si>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</si>
  <si>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</si>
  <si>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</si>
  <si>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</si>
  <si>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</si>
  <si>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</si>
  <si>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</si>
  <si>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</si>
  <si>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</si>
  <si>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</si>
  <si>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</si>
  <si>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</si>
  <si>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</si>
  <si>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</si>
  <si>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</si>
  <si>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</si>
  <si>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</si>
  <si>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</si>
  <si>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</si>
  <si>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</si>
  <si>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</si>
  <si>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</si>
  <si>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</si>
  <si>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</si>
  <si>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</si>
  <si>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</si>
  <si>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</si>
  <si>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</si>
  <si>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</si>
  <si>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</si>
  <si>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</si>
  <si>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</si>
  <si>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</si>
  <si>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</si>
  <si>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</si>
  <si>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</si>
  <si>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</si>
  <si>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</si>
  <si>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</si>
  <si>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</si>
  <si>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</si>
  <si>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</si>
  <si>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</si>
  <si>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</si>
  <si>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</si>
  <si>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</si>
  <si>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</si>
  <si>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</si>
  <si>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</si>
  <si>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</si>
  <si>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</si>
  <si>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</si>
  <si>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</si>
  <si>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</si>
  <si>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</si>
  <si>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</si>
  <si>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</si>
  <si>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</si>
  <si>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</si>
  <si>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</si>
  <si>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</si>
  <si>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</si>
  <si>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</si>
  <si>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</si>
  <si>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</si>
  <si>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</si>
  <si>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</si>
  <si>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</si>
  <si>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</si>
  <si>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</si>
  <si>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</si>
  <si>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</si>
  <si>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</si>
  <si>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</si>
  <si>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</si>
  <si>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</si>
  <si>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</si>
  <si>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</si>
  <si>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</si>
  <si>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</si>
  <si>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</si>
  <si>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</si>
  <si>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</si>
  <si>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</si>
  <si>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</si>
  <si>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</si>
  <si>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</si>
  <si>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</si>
  <si>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</si>
  <si>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</si>
  <si>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</si>
  <si>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</si>
  <si>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</si>
  <si>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</si>
  <si>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</si>
  <si>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</si>
  <si>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</si>
  <si>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</si>
  <si>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</si>
  <si>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</si>
  <si>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</si>
  <si>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</si>
  <si>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</si>
  <si>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</si>
  <si>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</si>
  <si>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</si>
  <si>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</si>
  <si>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ENTERRADA ELÉTRICA RETANGULAR, EM CONCRETO PRÉ-MOLDADO, FUNDO COM BRITA, DIMENSÕES INTERNAS: 0,3X0,3X0,3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</si>
  <si>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</si>
  <si>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</si>
  <si>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</si>
  <si>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</si>
  <si>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</si>
  <si>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</si>
  <si>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</si>
  <si>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</si>
  <si>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</si>
  <si>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</si>
  <si>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</si>
  <si>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</si>
  <si>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</si>
  <si>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</si>
  <si>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</si>
  <si>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</si>
  <si>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</si>
  <si>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</si>
  <si>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</si>
  <si>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</si>
  <si>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</si>
  <si>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</si>
  <si>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</si>
  <si>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</si>
  <si>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</si>
  <si>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</si>
  <si>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</si>
  <si>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</si>
  <si>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</si>
  <si>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</si>
  <si>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</si>
  <si>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</si>
  <si>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</si>
  <si>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</si>
  <si>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</si>
  <si>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</si>
  <si>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</si>
  <si>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</si>
  <si>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</si>
  <si>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</si>
  <si>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</si>
  <si>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</si>
  <si>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</si>
  <si>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</si>
  <si>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</si>
  <si>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</si>
  <si>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</si>
  <si>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</si>
  <si>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</si>
  <si>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</si>
  <si>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</si>
  <si>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</si>
  <si>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</si>
  <si>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</si>
  <si>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</si>
  <si>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</si>
  <si>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</si>
  <si>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</si>
  <si>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</si>
  <si>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</si>
  <si>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</si>
  <si>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</si>
  <si>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</si>
  <si>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</si>
  <si>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</si>
  <si>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</si>
  <si>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</si>
  <si>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</si>
  <si>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</si>
  <si>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</si>
  <si>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</si>
  <si>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</si>
  <si>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</si>
  <si>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</si>
  <si>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</si>
  <si>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</si>
  <si>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</si>
  <si>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</si>
  <si>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</si>
  <si>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</si>
  <si>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</si>
  <si>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</si>
  <si>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</si>
  <si>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</si>
  <si>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</si>
  <si>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</si>
  <si>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</si>
  <si>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</si>
  <si>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</si>
  <si>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</si>
  <si>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</si>
  <si>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</si>
  <si>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</si>
  <si>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</si>
  <si>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</si>
  <si>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</si>
  <si>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</si>
  <si>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</si>
  <si>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</si>
  <si>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</si>
  <si>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</si>
  <si>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</si>
  <si>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</si>
  <si>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</si>
  <si>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</si>
  <si>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</si>
  <si>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</si>
  <si>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</si>
  <si>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</si>
  <si>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</si>
  <si>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</si>
  <si>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</si>
  <si>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</si>
  <si>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</si>
  <si>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</si>
  <si>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</si>
  <si>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</si>
  <si>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</si>
  <si>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</si>
  <si>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</si>
  <si>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</si>
  <si>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</si>
  <si>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</si>
  <si>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</si>
  <si>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</si>
  <si>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</si>
  <si>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</si>
  <si>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</si>
  <si>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</si>
  <si>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</si>
  <si>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</si>
  <si>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</si>
  <si>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</si>
  <si>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</si>
  <si>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</si>
  <si>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</si>
  <si>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</si>
  <si>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</si>
  <si>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</si>
  <si>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</si>
  <si>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</si>
  <si>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</si>
  <si>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</si>
  <si>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</si>
  <si>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</si>
  <si>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</si>
  <si>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</si>
  <si>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</si>
  <si>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</si>
  <si>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</si>
  <si>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</si>
  <si>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</si>
  <si>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</si>
  <si>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</si>
  <si>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</si>
  <si>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</si>
  <si>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</si>
  <si>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</si>
  <si>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</si>
  <si>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</si>
  <si>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</si>
  <si>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</si>
  <si>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</si>
  <si>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</si>
  <si>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</si>
  <si>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</si>
  <si>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</si>
  <si>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</si>
  <si>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</si>
  <si>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</si>
  <si>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</si>
  <si>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</si>
  <si>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</si>
  <si>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</si>
  <si>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</si>
  <si>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</si>
  <si>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</si>
  <si>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</si>
  <si>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</si>
  <si>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</si>
  <si>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</si>
  <si>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</si>
  <si>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</si>
  <si>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LUMINÁRIA TIPO CALHA, DE SOBREPOR, COM 1 LÂMPADA TUBULAR LED DE 9 W, SEM REATOR - FORNECIMENTO E INSTALAÇÃO. AF_02/2020</t>
  </si>
  <si>
    <t>LUMINÁRIA TIPO CALHA, DE SOBREPOR, COM 2 LÂMPADAS TUBULARES LED DE 9 W, SEM REATOR -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</si>
  <si>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</si>
  <si>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</si>
  <si>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</si>
  <si>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</si>
  <si>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</si>
  <si>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</si>
  <si>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</si>
  <si>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</si>
  <si>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</si>
  <si>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</si>
  <si>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</si>
  <si>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</si>
  <si>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</si>
  <si>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</si>
  <si>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</si>
  <si>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</si>
  <si>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</si>
  <si>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</si>
  <si>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</si>
  <si>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</si>
  <si>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</si>
  <si>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</si>
  <si>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</si>
  <si>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</si>
  <si>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</si>
  <si>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</si>
  <si>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</si>
  <si>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</si>
  <si>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</si>
  <si>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</si>
  <si>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</si>
  <si>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</si>
  <si>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</si>
  <si>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</si>
  <si>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</si>
  <si>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</si>
  <si>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</si>
  <si>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</si>
  <si>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</si>
  <si>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</si>
  <si>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</si>
  <si>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</si>
  <si>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</si>
  <si>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</si>
  <si>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</si>
  <si>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</si>
  <si>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</si>
  <si>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</si>
  <si>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</si>
  <si>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</si>
  <si>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</si>
  <si>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</si>
  <si>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</si>
  <si>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</si>
  <si>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</si>
  <si>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</si>
  <si>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</si>
  <si>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</si>
  <si>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</si>
  <si>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</si>
  <si>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</si>
  <si>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</si>
  <si>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</si>
  <si>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</si>
  <si>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</si>
  <si>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</si>
  <si>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</si>
  <si>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</si>
  <si>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</si>
  <si>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</si>
  <si>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</si>
  <si>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</si>
  <si>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</si>
  <si>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</si>
  <si>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</si>
  <si>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</si>
  <si>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</si>
  <si>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</si>
  <si>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</si>
  <si>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</si>
  <si>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</si>
  <si>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</si>
  <si>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</si>
  <si>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</si>
  <si>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</si>
  <si>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</si>
  <si>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</si>
  <si>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</si>
  <si>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</si>
  <si>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</si>
  <si>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</si>
  <si>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</si>
  <si>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</si>
  <si>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</si>
  <si>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</si>
  <si>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</si>
  <si>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</si>
  <si>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</si>
  <si>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</si>
  <si>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</si>
  <si>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</si>
  <si>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</si>
  <si>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</si>
  <si>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</si>
  <si>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</si>
  <si>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</si>
  <si>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</si>
  <si>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</si>
  <si>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</si>
  <si>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</si>
  <si>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</si>
  <si>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</si>
  <si>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</si>
  <si>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</si>
  <si>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</si>
  <si>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</si>
  <si>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</si>
  <si>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</si>
  <si>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</si>
  <si>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</si>
  <si>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</si>
  <si>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</si>
  <si>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</si>
  <si>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</si>
  <si>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</si>
  <si>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</si>
  <si>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</si>
  <si>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</si>
  <si>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</si>
  <si>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</si>
  <si>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</si>
  <si>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</si>
  <si>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</si>
  <si>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</si>
  <si>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</si>
  <si>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</si>
  <si>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</si>
  <si>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</si>
  <si>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</si>
  <si>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</si>
  <si>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</si>
  <si>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</si>
  <si>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</si>
  <si>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</si>
  <si>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</si>
  <si>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</si>
  <si>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</si>
  <si>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</si>
  <si>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</si>
  <si>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</si>
  <si>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</si>
  <si>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</si>
  <si>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</si>
  <si>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</si>
  <si>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</si>
  <si>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</si>
  <si>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</si>
  <si>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</si>
  <si>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</si>
  <si>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</si>
  <si>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</si>
  <si>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</si>
  <si>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</si>
  <si>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</si>
  <si>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</si>
  <si>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</si>
  <si>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</si>
  <si>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</si>
  <si>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</si>
  <si>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</si>
  <si>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</si>
  <si>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</si>
  <si>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</si>
  <si>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</si>
  <si>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</si>
  <si>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</si>
  <si>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</si>
  <si>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</si>
  <si>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</si>
  <si>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</si>
  <si>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</si>
  <si>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</si>
  <si>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</si>
  <si>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</si>
  <si>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</si>
  <si>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</si>
  <si>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</si>
  <si>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</si>
  <si>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</si>
  <si>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</si>
  <si>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</si>
  <si>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</si>
  <si>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</si>
  <si>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</si>
  <si>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</si>
  <si>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</si>
  <si>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</si>
  <si>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</si>
  <si>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</si>
  <si>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</si>
  <si>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</si>
  <si>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</si>
  <si>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</si>
  <si>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</si>
  <si>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</si>
  <si>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</si>
  <si>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</si>
  <si>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</si>
  <si>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</si>
  <si>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</si>
  <si>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</si>
  <si>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</si>
  <si>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</si>
  <si>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</si>
  <si>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</si>
  <si>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</si>
  <si>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</si>
  <si>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</si>
  <si>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</si>
  <si>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</si>
  <si>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</si>
  <si>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</si>
  <si>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</si>
  <si>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</si>
  <si>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</si>
  <si>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</si>
  <si>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</si>
  <si>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</si>
  <si>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</si>
  <si>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</si>
  <si>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</si>
  <si>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</si>
  <si>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</si>
  <si>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</si>
  <si>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</si>
  <si>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</si>
  <si>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</si>
  <si>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</si>
  <si>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</si>
  <si>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</si>
  <si>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</si>
  <si>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</si>
  <si>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</si>
  <si>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</si>
  <si>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</si>
  <si>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</si>
  <si>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</si>
  <si>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</si>
  <si>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</si>
  <si>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</si>
  <si>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</si>
  <si>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</si>
  <si>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</si>
  <si>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</si>
  <si>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</si>
  <si>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</si>
  <si>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</si>
  <si>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</si>
  <si>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</si>
  <si>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</si>
  <si>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</si>
  <si>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</si>
  <si>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</si>
  <si>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</si>
  <si>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PINTURA ANTICORROSIVA DE DUTO METÁLICO. AF_04/2018</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</si>
  <si>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</si>
  <si>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</si>
  <si>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</si>
  <si>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</si>
  <si>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</si>
  <si>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</si>
  <si>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</si>
  <si>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</si>
  <si>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</si>
  <si>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</si>
  <si>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</si>
  <si>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</si>
  <si>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</si>
  <si>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</si>
  <si>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</si>
  <si>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</si>
  <si>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</si>
  <si>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</si>
  <si>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</si>
  <si>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</si>
  <si>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</si>
  <si>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</si>
  <si>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</si>
  <si>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</si>
  <si>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</si>
  <si>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</si>
  <si>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</si>
  <si>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</si>
  <si>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</si>
  <si>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</si>
  <si>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</si>
  <si>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</si>
  <si>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</si>
  <si>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</si>
  <si>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</si>
  <si>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</si>
  <si>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</si>
  <si>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</si>
  <si>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</si>
  <si>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</si>
  <si>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</si>
  <si>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</si>
  <si>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</si>
  <si>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</si>
  <si>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</si>
  <si>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</si>
  <si>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</si>
  <si>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</si>
  <si>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</si>
  <si>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</si>
  <si>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</si>
  <si>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</si>
  <si>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</si>
  <si>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</si>
  <si>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</si>
  <si>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</si>
  <si>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</si>
  <si>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</si>
  <si>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</si>
  <si>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</si>
  <si>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</si>
  <si>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</si>
  <si>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</si>
  <si>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</si>
  <si>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</si>
  <si>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</si>
  <si>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</si>
  <si>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</si>
  <si>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</si>
  <si>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</si>
  <si>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</si>
  <si>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</si>
  <si>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</si>
  <si>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</si>
  <si>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</si>
  <si>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</si>
  <si>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</si>
  <si>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</si>
  <si>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</si>
  <si>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</si>
  <si>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</si>
  <si>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</si>
  <si>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</si>
  <si>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</si>
  <si>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</si>
  <si>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</si>
  <si>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</si>
  <si>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</si>
  <si>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</si>
  <si>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</si>
  <si>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</si>
  <si>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</si>
  <si>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</si>
  <si>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</si>
  <si>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</si>
  <si>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</si>
  <si>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</si>
  <si>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</si>
  <si>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</si>
  <si>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</si>
  <si>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</si>
  <si>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</si>
  <si>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</si>
  <si>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</si>
  <si>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</si>
  <si>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</si>
  <si>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</si>
  <si>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</si>
  <si>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</si>
  <si>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</si>
  <si>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</si>
  <si>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</si>
  <si>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</si>
  <si>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</si>
  <si>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</si>
  <si>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</si>
  <si>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</si>
  <si>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</si>
  <si>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</si>
  <si>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</si>
  <si>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</si>
  <si>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</si>
  <si>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</si>
  <si>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</si>
  <si>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</si>
  <si>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</si>
  <si>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</si>
  <si>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</si>
  <si>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</si>
  <si>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</si>
  <si>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</si>
  <si>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</si>
  <si>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</si>
  <si>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</si>
  <si>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</si>
  <si>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</si>
  <si>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</si>
  <si>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</si>
  <si>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</si>
  <si>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</si>
  <si>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</si>
  <si>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</si>
  <si>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</si>
  <si>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AF_10/2020</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</si>
  <si>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</si>
  <si>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</si>
  <si>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</si>
  <si>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</si>
  <si>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</si>
  <si>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</si>
  <si>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</si>
  <si>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</si>
  <si>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</si>
  <si>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</si>
  <si>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</si>
  <si>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</si>
  <si>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</si>
  <si>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</si>
  <si>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</si>
  <si>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</si>
  <si>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</si>
  <si>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</si>
  <si>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</si>
  <si>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</si>
  <si>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</si>
  <si>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</si>
  <si>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</si>
  <si>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</si>
  <si>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</si>
  <si>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</si>
  <si>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</si>
  <si>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</si>
  <si>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</si>
  <si>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</si>
  <si>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</si>
  <si>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</si>
  <si>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</si>
  <si>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</si>
  <si>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</si>
  <si>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</si>
  <si>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</si>
  <si>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</si>
  <si>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</si>
  <si>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</si>
  <si>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</si>
  <si>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</si>
  <si>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</si>
  <si>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</si>
  <si>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</si>
  <si>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</si>
  <si>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</si>
  <si>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</si>
  <si>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</si>
  <si>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</si>
  <si>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</si>
  <si>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</si>
  <si>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</si>
  <si>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</si>
  <si>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</si>
  <si>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</si>
  <si>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</si>
  <si>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</si>
  <si>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</si>
  <si>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</si>
  <si>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</si>
  <si>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</si>
  <si>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</si>
  <si>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</si>
  <si>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</si>
  <si>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</si>
  <si>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</si>
  <si>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</si>
  <si>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</si>
  <si>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</si>
  <si>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</si>
  <si>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</si>
  <si>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</si>
  <si>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</si>
  <si>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</si>
  <si>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</si>
  <si>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</si>
  <si>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</si>
  <si>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</si>
  <si>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</si>
  <si>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</si>
  <si>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</si>
  <si>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</si>
  <si>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</si>
  <si>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</si>
  <si>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</si>
  <si>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</si>
  <si>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</si>
  <si>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</si>
  <si>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</si>
  <si>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</si>
  <si>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</si>
  <si>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</si>
  <si>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</si>
  <si>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</si>
  <si>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</si>
  <si>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</si>
  <si>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</si>
  <si>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</si>
  <si>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</si>
  <si>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</si>
  <si>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</si>
  <si>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</si>
  <si>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</si>
  <si>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</si>
  <si>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</si>
  <si>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</si>
  <si>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</si>
  <si>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</si>
  <si>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</si>
  <si>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</si>
  <si>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</si>
  <si>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</si>
  <si>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</si>
  <si>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</si>
  <si>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</si>
  <si>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</si>
  <si>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</si>
  <si>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</si>
  <si>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</si>
  <si>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</si>
  <si>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</si>
  <si>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</si>
  <si>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</si>
  <si>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</si>
  <si>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</si>
  <si>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</si>
  <si>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</si>
  <si>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</si>
  <si>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</si>
  <si>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</si>
  <si>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</si>
  <si>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</si>
  <si>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</si>
  <si>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</si>
  <si>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</si>
  <si>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</si>
  <si>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</si>
  <si>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</si>
  <si>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</si>
  <si>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</si>
  <si>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</si>
  <si>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</si>
  <si>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</si>
  <si>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</si>
  <si>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</si>
  <si>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</si>
  <si>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</si>
  <si>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</si>
  <si>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</si>
  <si>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</si>
  <si>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</si>
  <si>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</si>
  <si>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</si>
  <si>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</si>
  <si>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</si>
  <si>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</si>
  <si>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</si>
  <si>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</si>
  <si>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</si>
  <si>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</si>
  <si>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</si>
  <si>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</si>
  <si>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</si>
  <si>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</si>
  <si>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</si>
  <si>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</si>
  <si>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</si>
  <si>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</si>
  <si>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</si>
  <si>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</si>
  <si>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</si>
  <si>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</si>
  <si>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</si>
  <si>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</si>
  <si>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</si>
  <si>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</si>
  <si>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</si>
  <si>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</si>
  <si>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</si>
  <si>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</si>
  <si>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</si>
  <si>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</si>
  <si>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</si>
  <si>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</si>
  <si>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</si>
  <si>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</si>
  <si>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</si>
  <si>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</si>
  <si>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</si>
  <si>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</si>
  <si>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</si>
  <si>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</si>
  <si>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</si>
  <si>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</si>
  <si>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</si>
  <si>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</si>
  <si>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</si>
  <si>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</si>
  <si>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</si>
  <si>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</si>
  <si>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</si>
  <si>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</si>
  <si>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</si>
  <si>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</si>
  <si>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</si>
  <si>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</si>
  <si>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</si>
  <si>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</si>
  <si>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</si>
  <si>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</si>
  <si>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</si>
  <si>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</si>
  <si>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</si>
  <si>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</si>
  <si>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</si>
  <si>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</si>
  <si>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</si>
  <si>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</si>
  <si>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</si>
  <si>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</si>
  <si>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</si>
  <si>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</si>
  <si>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</si>
  <si>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</si>
  <si>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</si>
  <si>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</si>
  <si>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</si>
  <si>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</si>
  <si>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</si>
  <si>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</si>
  <si>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</si>
  <si>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</si>
  <si>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</si>
  <si>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</si>
  <si>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</si>
  <si>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</si>
  <si>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</si>
  <si>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</si>
  <si>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</si>
  <si>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</si>
  <si>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</si>
  <si>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</si>
  <si>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</si>
  <si>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</si>
  <si>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</si>
  <si>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</si>
  <si>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</si>
  <si>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</si>
  <si>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</si>
  <si>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CURVAR 45 GRAUS, PVC, SERIE R, ÁGUA PLUVIAL, DN 100 MM, JUNTA ELÁSTICA, FORNECIDO E INSTALADO EM RAMAL DE ENCAMINHAMENTO.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</si>
  <si>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</si>
  <si>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</si>
  <si>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</si>
  <si>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</si>
  <si>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</si>
  <si>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</si>
  <si>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</si>
  <si>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</si>
  <si>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</si>
  <si>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</si>
  <si>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</si>
  <si>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</si>
  <si>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</si>
  <si>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</si>
  <si>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</si>
  <si>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</si>
  <si>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</si>
  <si>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</si>
  <si>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</si>
  <si>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</si>
  <si>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</si>
  <si>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</si>
  <si>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</si>
  <si>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</si>
  <si>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</si>
  <si>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</si>
  <si>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</si>
  <si>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</si>
  <si>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</si>
  <si>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</si>
  <si>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</si>
  <si>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</si>
  <si>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</si>
  <si>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</si>
  <si>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</si>
  <si>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</si>
  <si>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</si>
  <si>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</si>
  <si>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</si>
  <si>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</si>
  <si>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</si>
  <si>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</si>
  <si>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</si>
  <si>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CURVAR 45 GRAUS,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</si>
  <si>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</si>
  <si>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</si>
  <si>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</si>
  <si>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</si>
  <si>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</si>
  <si>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</si>
  <si>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</si>
  <si>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</si>
  <si>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</si>
  <si>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</si>
  <si>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</si>
  <si>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</si>
  <si>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</si>
  <si>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</si>
  <si>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</si>
  <si>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</si>
  <si>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</si>
  <si>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</si>
  <si>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</si>
  <si>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</si>
  <si>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</si>
  <si>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</si>
  <si>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</si>
  <si>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</si>
  <si>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</si>
  <si>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</si>
  <si>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</si>
  <si>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</si>
  <si>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</si>
  <si>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</si>
  <si>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</si>
  <si>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</si>
  <si>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</si>
  <si>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</si>
  <si>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</si>
  <si>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</si>
  <si>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</si>
  <si>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</si>
  <si>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</si>
  <si>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DE TRANSIÇÃO, 90 GRAUS, CPVC, SOLDÁVEL, DN 15MM X 1/2",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</si>
  <si>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</si>
  <si>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</si>
  <si>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</si>
  <si>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</si>
  <si>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</si>
  <si>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</si>
  <si>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</si>
  <si>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</si>
  <si>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</si>
  <si>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</si>
  <si>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</si>
  <si>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</si>
  <si>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</si>
  <si>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</si>
  <si>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</si>
  <si>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</si>
  <si>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</si>
  <si>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</si>
  <si>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</si>
  <si>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</si>
  <si>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</si>
  <si>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</si>
  <si>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</si>
  <si>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</si>
  <si>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</si>
  <si>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</si>
  <si>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</si>
  <si>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</si>
  <si>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</si>
  <si>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</si>
  <si>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</si>
  <si>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</si>
  <si>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</si>
  <si>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</si>
  <si>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</si>
  <si>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</si>
  <si>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</si>
  <si>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</si>
  <si>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</si>
  <si>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</si>
  <si>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</si>
  <si>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</si>
  <si>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TÊ DE INSPEÇÃO, PVC, SERIE R, ÁGUA PLUVIAL, DN 150 X 100 MM, JUNTA ELÁSTICA, FORNECIDO E INSTALADO EM CONDUTORES VERTICAIS DE ÁGUAS PLUVIAIS.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</si>
  <si>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</si>
  <si>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</si>
  <si>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</si>
  <si>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</si>
  <si>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</si>
  <si>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</si>
  <si>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</si>
  <si>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</si>
  <si>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</si>
  <si>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</si>
  <si>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</si>
  <si>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</si>
  <si>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</si>
  <si>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</si>
  <si>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</si>
  <si>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</si>
  <si>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</si>
  <si>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</si>
  <si>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</si>
  <si>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</si>
  <si>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</si>
  <si>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</si>
  <si>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</si>
  <si>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</si>
  <si>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</si>
  <si>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</si>
  <si>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DE TRANSIÇÃO, 90 GRAUS, CPVC, SOLDÁVEL, DN 22MM X 1/2", INSTALADO EM RAMAL DE ALIMENTAÇAÕ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</si>
  <si>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</si>
  <si>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</si>
  <si>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</si>
  <si>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</si>
  <si>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</si>
  <si>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</si>
  <si>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</si>
  <si>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</si>
  <si>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</si>
  <si>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</si>
  <si>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</si>
  <si>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</si>
  <si>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</si>
  <si>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</si>
  <si>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</si>
  <si>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</si>
  <si>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</si>
  <si>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</si>
  <si>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</si>
  <si>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</si>
  <si>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</si>
  <si>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</si>
  <si>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</si>
  <si>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</si>
  <si>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</si>
  <si>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</si>
  <si>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</si>
  <si>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</si>
  <si>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</si>
  <si>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</si>
  <si>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</si>
  <si>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</si>
  <si>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</si>
  <si>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</si>
  <si>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</si>
  <si>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</si>
  <si>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</si>
  <si>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</si>
  <si>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</si>
  <si>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</si>
  <si>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</si>
  <si>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</si>
  <si>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</si>
  <si>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</si>
  <si>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</si>
  <si>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</si>
  <si>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</si>
  <si>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</si>
  <si>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</si>
  <si>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</si>
  <si>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</si>
  <si>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</si>
  <si>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</si>
  <si>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</si>
  <si>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</si>
  <si>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</si>
  <si>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</si>
  <si>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</si>
  <si>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</si>
  <si>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</si>
  <si>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</si>
  <si>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</si>
  <si>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</si>
  <si>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</si>
  <si>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</si>
  <si>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</si>
  <si>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</si>
  <si>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</si>
  <si>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</si>
  <si>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</si>
  <si>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</si>
  <si>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</si>
  <si>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</si>
  <si>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</si>
  <si>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</si>
  <si>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</si>
  <si>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</si>
  <si>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</si>
  <si>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</si>
  <si>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</si>
  <si>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</si>
  <si>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</si>
  <si>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</si>
  <si>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</si>
  <si>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</si>
  <si>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</si>
  <si>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</si>
  <si>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</si>
  <si>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</si>
  <si>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</si>
  <si>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</si>
  <si>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</si>
  <si>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</si>
  <si>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</si>
  <si>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</si>
  <si>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</si>
  <si>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</si>
  <si>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</si>
  <si>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</si>
  <si>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</si>
  <si>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</si>
  <si>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</si>
  <si>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</si>
  <si>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</si>
  <si>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</si>
  <si>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</si>
  <si>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</si>
  <si>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</si>
  <si>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</si>
  <si>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</si>
  <si>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</si>
  <si>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</si>
  <si>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</si>
  <si>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</si>
  <si>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</si>
  <si>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</si>
  <si>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</si>
  <si>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</si>
  <si>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</si>
  <si>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</si>
  <si>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</si>
  <si>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</si>
  <si>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</si>
  <si>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</si>
  <si>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</si>
  <si>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</si>
  <si>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</si>
  <si>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</si>
  <si>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</si>
  <si>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</si>
  <si>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</si>
  <si>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</si>
  <si>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</si>
  <si>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</si>
  <si>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</si>
  <si>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</si>
  <si>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</si>
  <si>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</si>
  <si>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</si>
  <si>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</si>
  <si>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</si>
  <si>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</si>
  <si>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</si>
  <si>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</si>
  <si>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</si>
  <si>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</si>
  <si>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</si>
  <si>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</si>
  <si>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</si>
  <si>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</si>
  <si>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</si>
  <si>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</si>
  <si>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</si>
  <si>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</si>
  <si>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</si>
  <si>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</si>
  <si>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</si>
  <si>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</si>
  <si>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</si>
  <si>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</si>
  <si>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</si>
  <si>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</si>
  <si>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</si>
  <si>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</si>
  <si>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</si>
  <si>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</si>
  <si>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</si>
  <si>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</si>
  <si>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</si>
  <si>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</si>
  <si>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</si>
  <si>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</si>
  <si>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</si>
  <si>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</si>
  <si>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</si>
  <si>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</si>
  <si>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</si>
  <si>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</si>
  <si>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</si>
  <si>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</si>
  <si>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</si>
  <si>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</si>
  <si>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</si>
  <si>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</si>
  <si>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</si>
  <si>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</si>
  <si>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</si>
  <si>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</si>
  <si>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</si>
  <si>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</si>
  <si>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</si>
  <si>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</si>
  <si>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</si>
  <si>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</si>
  <si>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</si>
  <si>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</si>
  <si>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</si>
  <si>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</si>
  <si>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</si>
  <si>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</si>
  <si>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</si>
  <si>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</si>
  <si>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</si>
  <si>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</si>
  <si>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</si>
  <si>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</si>
  <si>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</si>
  <si>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</si>
  <si>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</si>
  <si>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</si>
  <si>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</si>
  <si>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</si>
  <si>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</si>
  <si>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</si>
  <si>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</si>
  <si>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</si>
  <si>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</si>
  <si>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</si>
  <si>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</si>
  <si>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</si>
  <si>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</si>
  <si>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</si>
  <si>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</si>
  <si>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</si>
  <si>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</si>
  <si>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</si>
  <si>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</si>
  <si>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</si>
  <si>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</si>
  <si>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</si>
  <si>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</si>
  <si>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</si>
  <si>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</si>
  <si>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</si>
  <si>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</si>
  <si>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</si>
  <si>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</si>
  <si>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</si>
  <si>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</si>
  <si>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</si>
  <si>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</si>
  <si>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</si>
  <si>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</si>
  <si>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</si>
  <si>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</si>
  <si>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</si>
  <si>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</si>
  <si>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</si>
  <si>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</si>
  <si>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</si>
  <si>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</si>
  <si>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</si>
  <si>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</si>
  <si>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</si>
  <si>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</si>
  <si>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</si>
  <si>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</si>
  <si>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</si>
  <si>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</si>
  <si>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</si>
  <si>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</si>
  <si>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</si>
  <si>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</si>
  <si>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</si>
  <si>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</si>
  <si>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</si>
  <si>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</si>
  <si>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</si>
  <si>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</si>
  <si>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</si>
  <si>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</si>
  <si>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</si>
  <si>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</si>
  <si>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</si>
  <si>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</si>
  <si>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</si>
  <si>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</si>
  <si>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</si>
  <si>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</si>
  <si>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</si>
  <si>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</si>
  <si>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</si>
  <si>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</si>
  <si>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</si>
  <si>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</si>
  <si>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</si>
  <si>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</si>
  <si>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</si>
  <si>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</si>
  <si>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</si>
  <si>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</si>
  <si>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</si>
  <si>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</si>
  <si>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</si>
  <si>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</si>
  <si>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</si>
  <si>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</si>
  <si>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</si>
  <si>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</si>
  <si>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</si>
  <si>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</si>
  <si>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</si>
  <si>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</si>
  <si>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</si>
  <si>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</si>
  <si>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</si>
  <si>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</si>
  <si>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</si>
  <si>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</si>
  <si>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</si>
  <si>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</si>
  <si>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</si>
  <si>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</si>
  <si>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</si>
  <si>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</si>
  <si>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</si>
  <si>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</si>
  <si>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</si>
  <si>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</si>
  <si>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</si>
  <si>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</si>
  <si>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</si>
  <si>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</si>
  <si>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</si>
  <si>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</si>
  <si>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</si>
  <si>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</si>
  <si>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</si>
  <si>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</si>
  <si>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</si>
  <si>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</si>
  <si>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</si>
  <si>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</si>
  <si>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</si>
  <si>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</si>
  <si>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</si>
  <si>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</si>
  <si>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</si>
  <si>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</si>
  <si>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</si>
  <si>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</si>
  <si>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</si>
  <si>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</si>
  <si>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</si>
  <si>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</si>
  <si>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</si>
  <si>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</si>
  <si>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</si>
  <si>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</si>
  <si>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</si>
  <si>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</si>
  <si>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</si>
  <si>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</si>
  <si>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</si>
  <si>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</si>
  <si>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</si>
  <si>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</si>
  <si>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</si>
  <si>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</si>
  <si>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</si>
  <si>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</si>
  <si>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</si>
  <si>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</si>
  <si>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</si>
  <si>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</si>
  <si>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</si>
  <si>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</si>
  <si>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</si>
  <si>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</si>
  <si>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</si>
  <si>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</si>
  <si>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</si>
  <si>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</si>
  <si>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</si>
  <si>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</si>
  <si>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</si>
  <si>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</si>
  <si>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</si>
  <si>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</si>
  <si>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</si>
  <si>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</si>
  <si>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</si>
  <si>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</si>
  <si>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</si>
  <si>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</si>
  <si>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</si>
  <si>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</si>
  <si>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</si>
  <si>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</si>
  <si>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</si>
  <si>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</si>
  <si>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</si>
  <si>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</si>
  <si>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</si>
  <si>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</si>
  <si>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</si>
  <si>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</si>
  <si>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</si>
  <si>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</si>
  <si>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</si>
  <si>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</si>
  <si>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</si>
  <si>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</si>
  <si>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</si>
  <si>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</si>
  <si>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</si>
  <si>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</si>
  <si>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</si>
  <si>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</si>
  <si>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</si>
  <si>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</si>
  <si>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</si>
  <si>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</si>
  <si>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</si>
  <si>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</si>
  <si>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</si>
  <si>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</si>
  <si>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</si>
  <si>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</si>
  <si>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</si>
  <si>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</si>
  <si>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</si>
  <si>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</si>
  <si>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</si>
  <si>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</si>
  <si>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</si>
  <si>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</si>
  <si>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</si>
  <si>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</si>
  <si>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</si>
  <si>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</si>
  <si>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</si>
  <si>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</si>
  <si>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</si>
  <si>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</si>
  <si>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</si>
  <si>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</si>
  <si>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</si>
  <si>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</si>
  <si>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</si>
  <si>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</si>
  <si>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</si>
  <si>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</si>
  <si>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</si>
  <si>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</si>
  <si>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</si>
  <si>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</si>
  <si>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</si>
  <si>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</si>
  <si>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</si>
  <si>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</si>
  <si>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</si>
  <si>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</si>
  <si>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</si>
  <si>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</si>
  <si>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</si>
  <si>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</si>
  <si>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</si>
  <si>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</si>
  <si>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</si>
  <si>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</si>
  <si>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</si>
  <si>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</si>
  <si>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</si>
  <si>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</si>
  <si>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</si>
  <si>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</si>
  <si>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</si>
  <si>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</si>
  <si>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</si>
  <si>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</si>
  <si>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</si>
  <si>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</si>
  <si>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</si>
  <si>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</si>
  <si>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</si>
  <si>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</si>
  <si>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</si>
  <si>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</si>
  <si>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</si>
  <si>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</si>
  <si>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</si>
  <si>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</si>
  <si>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</si>
  <si>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</si>
  <si>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</si>
  <si>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</si>
  <si>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</si>
  <si>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</si>
  <si>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</si>
  <si>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</si>
  <si>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</si>
  <si>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</si>
  <si>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</si>
  <si>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</si>
  <si>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</si>
  <si>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</si>
  <si>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</si>
  <si>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</si>
  <si>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</si>
  <si>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</si>
  <si>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</si>
  <si>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</si>
  <si>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</si>
  <si>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</si>
  <si>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</si>
  <si>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</si>
  <si>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</si>
  <si>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</si>
  <si>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</si>
  <si>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</si>
  <si>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</si>
  <si>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</si>
  <si>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</si>
  <si>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</si>
  <si>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</si>
  <si>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</si>
  <si>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</si>
  <si>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</si>
  <si>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</si>
  <si>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</si>
  <si>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</si>
  <si>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</si>
  <si>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</si>
  <si>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</si>
  <si>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</si>
  <si>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</si>
  <si>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</si>
  <si>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</si>
  <si>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(1/2") - FORNECIMENTO E INSTALAÇÃO. AF_10/2020</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</si>
  <si>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</si>
  <si>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</si>
  <si>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</si>
  <si>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</si>
  <si>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</si>
  <si>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</si>
  <si>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</si>
  <si>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</si>
  <si>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</si>
  <si>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</si>
  <si>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</si>
  <si>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</si>
  <si>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</si>
  <si>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</si>
  <si>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</si>
  <si>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</si>
  <si>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</si>
  <si>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</si>
  <si>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</si>
  <si>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</si>
  <si>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</si>
  <si>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</si>
  <si>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</si>
  <si>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</si>
  <si>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</si>
  <si>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</si>
  <si>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</si>
  <si>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</si>
  <si>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</si>
  <si>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</si>
  <si>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</si>
  <si>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</si>
  <si>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</si>
  <si>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</si>
  <si>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</si>
  <si>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</si>
  <si>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</si>
  <si>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</si>
  <si>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</si>
  <si>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</si>
  <si>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</si>
  <si>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</si>
  <si>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</si>
  <si>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</si>
  <si>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</si>
  <si>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</si>
  <si>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</si>
  <si>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</si>
  <si>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</si>
  <si>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</si>
  <si>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</si>
  <si>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</si>
  <si>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</si>
  <si>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</si>
  <si>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</si>
  <si>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</si>
  <si>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</si>
  <si>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</si>
  <si>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</si>
  <si>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</si>
  <si>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</si>
  <si>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</si>
  <si>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</si>
  <si>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</si>
  <si>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</si>
  <si>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</si>
  <si>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</si>
  <si>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</si>
  <si>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</si>
  <si>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</si>
  <si>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</si>
  <si>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</si>
  <si>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</si>
  <si>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</si>
  <si>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</si>
  <si>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</si>
  <si>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</si>
  <si>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</si>
  <si>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</si>
  <si>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</si>
  <si>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</si>
  <si>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</si>
  <si>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</si>
  <si>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</si>
  <si>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</si>
  <si>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</si>
  <si>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</si>
  <si>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</si>
  <si>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</si>
  <si>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</si>
  <si>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</si>
  <si>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</si>
  <si>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</si>
  <si>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</si>
  <si>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</si>
  <si>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</si>
  <si>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</si>
  <si>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</si>
  <si>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</si>
  <si>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</si>
  <si>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</si>
  <si>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</si>
  <si>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</si>
  <si>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</si>
  <si>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</si>
  <si>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</si>
  <si>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</si>
  <si>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</si>
  <si>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</si>
  <si>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</si>
  <si>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</si>
  <si>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</si>
  <si>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</si>
  <si>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</si>
  <si>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</si>
  <si>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</si>
  <si>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</si>
  <si>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</si>
  <si>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</si>
  <si>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</si>
  <si>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</si>
  <si>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</si>
  <si>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</si>
  <si>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</si>
  <si>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</si>
  <si>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</si>
  <si>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</si>
  <si>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</si>
  <si>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</si>
  <si>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</si>
  <si>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</si>
  <si>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</si>
  <si>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</si>
  <si>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</si>
  <si>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</si>
  <si>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</si>
  <si>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</si>
  <si>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</si>
  <si>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</si>
  <si>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</si>
  <si>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</si>
  <si>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</si>
  <si>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</si>
  <si>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</si>
  <si>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</si>
  <si>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</si>
  <si>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</si>
  <si>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</si>
  <si>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</si>
  <si>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</si>
  <si>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</si>
  <si>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</si>
  <si>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</si>
  <si>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</si>
  <si>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</si>
  <si>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</si>
  <si>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</si>
  <si>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</si>
  <si>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</si>
  <si>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</si>
  <si>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</si>
  <si>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</si>
  <si>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</si>
  <si>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</si>
  <si>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</si>
  <si>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</si>
  <si>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</si>
  <si>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</si>
  <si>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</si>
  <si>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</si>
  <si>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</si>
  <si>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</si>
  <si>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</si>
  <si>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</si>
  <si>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</si>
  <si>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</si>
  <si>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</si>
  <si>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</si>
  <si>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</si>
  <si>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</si>
  <si>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</si>
  <si>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</si>
  <si>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</si>
  <si>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</si>
  <si>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</si>
  <si>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</si>
  <si>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</si>
  <si>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</si>
  <si>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</si>
  <si>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</si>
  <si>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</si>
  <si>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</si>
  <si>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</si>
  <si>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</si>
  <si>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</si>
  <si>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</si>
  <si>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</si>
  <si>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</si>
  <si>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</si>
  <si>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</si>
  <si>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</si>
  <si>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</si>
  <si>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</si>
  <si>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</si>
  <si>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</si>
  <si>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</si>
  <si>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</si>
  <si>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</si>
  <si>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</si>
  <si>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</si>
  <si>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</si>
  <si>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</si>
  <si>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</si>
  <si>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</si>
  <si>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</si>
  <si>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</si>
  <si>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</si>
  <si>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</si>
  <si>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</si>
  <si>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</si>
  <si>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</si>
  <si>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</si>
  <si>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</si>
  <si>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</si>
  <si>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</si>
  <si>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</si>
  <si>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</si>
  <si>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</si>
  <si>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</si>
  <si>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</si>
  <si>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</si>
  <si>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</si>
  <si>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</si>
  <si>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</si>
  <si>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</si>
  <si>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</si>
  <si>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</si>
  <si>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</si>
  <si>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</si>
  <si>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</si>
  <si>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</si>
  <si>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</si>
  <si>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</si>
  <si>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</si>
  <si>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</si>
  <si>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</si>
  <si>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</si>
  <si>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</si>
  <si>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</si>
  <si>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</si>
  <si>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</si>
  <si>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</si>
  <si>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</si>
  <si>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</si>
  <si>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</si>
  <si>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</si>
  <si>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</si>
  <si>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</si>
  <si>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</si>
  <si>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</si>
  <si>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</si>
  <si>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</si>
  <si>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</si>
  <si>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</si>
  <si>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</si>
  <si>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</si>
  <si>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</si>
  <si>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</si>
  <si>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</si>
  <si>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</si>
  <si>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</si>
  <si>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</si>
  <si>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</si>
  <si>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</si>
  <si>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CONECTOR EM BRONZE/LATÃO, DN 22 MM X 1/2", SEM ANEL DE SOLDA, BOLSA X ROSCA F, INSTALADO EM PRUMADA  FORNECIMENTO E INSTALAÇÃO. AF_01/2016</t>
  </si>
  <si>
    <t>CAIXA D´ÁGUA EM POLIETILENO, 1000 LITROS, COM ACESSÓRIOS</t>
  </si>
  <si>
    <t>CAIXA D´AGUA EM POLIETILENO, 500 LITROS, COM ACESSÓRIOS</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</si>
  <si>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</si>
  <si>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</si>
  <si>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</si>
  <si>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</si>
  <si>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</si>
  <si>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</si>
  <si>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</si>
  <si>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</si>
  <si>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</si>
  <si>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</si>
  <si>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</si>
  <si>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</si>
  <si>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</si>
  <si>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</si>
  <si>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</si>
  <si>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</si>
  <si>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</si>
  <si>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</si>
  <si>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</si>
  <si>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</si>
  <si>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</si>
  <si>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</si>
  <si>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</si>
  <si>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</si>
  <si>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</si>
  <si>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</si>
  <si>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</si>
  <si>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</si>
  <si>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</si>
  <si>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</si>
  <si>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</si>
  <si>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</si>
  <si>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</si>
  <si>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</si>
  <si>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</si>
  <si>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</si>
  <si>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</si>
  <si>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</si>
  <si>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</si>
  <si>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</si>
  <si>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</si>
  <si>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</si>
  <si>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</si>
  <si>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</si>
  <si>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</si>
  <si>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</si>
  <si>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</si>
  <si>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</si>
  <si>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</si>
  <si>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</si>
  <si>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</si>
  <si>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</si>
  <si>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</si>
  <si>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</si>
  <si>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</si>
  <si>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</si>
  <si>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</si>
  <si>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</si>
  <si>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</si>
  <si>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</si>
  <si>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</si>
  <si>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</si>
  <si>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</si>
  <si>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</si>
  <si>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</si>
  <si>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</si>
  <si>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</si>
  <si>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</si>
  <si>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</si>
  <si>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</si>
  <si>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</si>
  <si>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</si>
  <si>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</si>
  <si>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</si>
  <si>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</si>
  <si>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</si>
  <si>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</si>
  <si>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</si>
  <si>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</si>
  <si>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</si>
  <si>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</si>
  <si>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</si>
  <si>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</si>
  <si>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</si>
  <si>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</si>
  <si>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</si>
  <si>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</si>
  <si>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</si>
  <si>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</si>
  <si>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</si>
  <si>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</si>
  <si>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</si>
  <si>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</si>
  <si>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</si>
  <si>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</si>
  <si>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</si>
  <si>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</si>
  <si>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</si>
  <si>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</si>
  <si>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</si>
  <si>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</si>
  <si>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</si>
  <si>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</si>
  <si>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</si>
  <si>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</si>
  <si>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</si>
  <si>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</si>
  <si>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</si>
  <si>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</si>
  <si>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</si>
  <si>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</si>
  <si>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</si>
  <si>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</si>
  <si>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</si>
  <si>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</si>
  <si>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</si>
  <si>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</si>
  <si>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</si>
  <si>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</si>
  <si>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</si>
  <si>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</si>
  <si>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</si>
  <si>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</si>
  <si>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</si>
  <si>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</si>
  <si>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</si>
  <si>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</si>
  <si>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</si>
  <si>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</si>
  <si>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</si>
  <si>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</si>
  <si>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</si>
  <si>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</si>
  <si>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</si>
  <si>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</si>
  <si>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</si>
  <si>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</si>
  <si>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</si>
  <si>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</si>
  <si>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</si>
  <si>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</si>
  <si>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</si>
  <si>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</si>
  <si>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</si>
  <si>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</si>
  <si>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</si>
  <si>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</si>
  <si>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</si>
  <si>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</si>
  <si>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</si>
  <si>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</si>
  <si>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</si>
  <si>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</si>
  <si>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</si>
  <si>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</si>
  <si>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</si>
  <si>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</si>
  <si>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</si>
  <si>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</si>
  <si>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</si>
  <si>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</si>
  <si>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</si>
  <si>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</si>
  <si>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</si>
  <si>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</si>
  <si>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</si>
  <si>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</si>
  <si>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</si>
  <si>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</si>
  <si>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</si>
  <si>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</si>
  <si>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</si>
  <si>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</si>
  <si>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</si>
  <si>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</si>
  <si>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</si>
  <si>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</si>
  <si>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</si>
  <si>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</si>
  <si>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</si>
  <si>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</si>
  <si>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</si>
  <si>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</si>
  <si>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</si>
  <si>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</si>
  <si>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</si>
  <si>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</si>
  <si>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</si>
  <si>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</si>
  <si>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 DE PRESSÃO BRUTO, LATÃO, ROSCÁVEL, 1/2", FORNECIDO E INSTALADO EM RAMAL DE ÁGUA. AF_12/2014</t>
  </si>
  <si>
    <t>REGISTRO DE PRESSÃO BRUTO, LATÃO,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</si>
  <si>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</si>
  <si>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</si>
  <si>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</si>
  <si>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</si>
  <si>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</si>
  <si>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</si>
  <si>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</si>
  <si>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</si>
  <si>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</si>
  <si>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</si>
  <si>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</si>
  <si>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</si>
  <si>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</si>
  <si>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</si>
  <si>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</si>
  <si>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</si>
  <si>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</si>
  <si>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</si>
  <si>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</si>
  <si>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</si>
  <si>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</si>
  <si>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</si>
  <si>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</si>
  <si>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</si>
  <si>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</si>
  <si>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</si>
  <si>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</si>
  <si>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</si>
  <si>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</si>
  <si>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</si>
  <si>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</si>
  <si>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</si>
  <si>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</si>
  <si>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</si>
  <si>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</si>
  <si>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</si>
  <si>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</si>
  <si>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</si>
  <si>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</si>
  <si>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</si>
  <si>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</si>
  <si>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</si>
  <si>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</si>
  <si>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</si>
  <si>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</si>
  <si>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</si>
  <si>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</si>
  <si>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</si>
  <si>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</si>
  <si>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</si>
  <si>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</si>
  <si>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</si>
  <si>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</si>
  <si>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</si>
  <si>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</si>
  <si>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</si>
  <si>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</si>
  <si>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</si>
  <si>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</si>
  <si>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</si>
  <si>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</si>
  <si>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KIT CAVALETE PARA MEDIÇÃO DE ÁGUA - ENTRADA PRINCIPAL, EM AÇO GALVANIZADO DN 25 (1 )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</si>
  <si>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</si>
  <si>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</si>
  <si>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</si>
  <si>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</si>
  <si>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</si>
  <si>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</si>
  <si>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</si>
  <si>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</si>
  <si>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</si>
  <si>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</si>
  <si>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</si>
  <si>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</si>
  <si>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</si>
  <si>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</si>
  <si>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</si>
  <si>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</si>
  <si>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</si>
  <si>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</si>
  <si>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</si>
  <si>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</si>
  <si>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</si>
  <si>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</si>
  <si>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</si>
  <si>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</si>
  <si>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</si>
  <si>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</si>
  <si>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</si>
  <si>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</si>
  <si>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</si>
  <si>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</si>
  <si>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</si>
  <si>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</si>
  <si>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</si>
  <si>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</si>
  <si>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</si>
  <si>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</si>
  <si>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</si>
  <si>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</si>
  <si>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</si>
  <si>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</si>
  <si>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</si>
  <si>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</si>
  <si>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</si>
  <si>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</si>
  <si>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</si>
  <si>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</si>
  <si>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</si>
  <si>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</si>
  <si>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</si>
  <si>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</si>
  <si>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</si>
  <si>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</si>
  <si>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</si>
  <si>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</si>
  <si>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</si>
  <si>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</si>
  <si>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</si>
  <si>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</si>
  <si>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</si>
  <si>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</si>
  <si>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</si>
  <si>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</si>
  <si>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</si>
  <si>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</si>
  <si>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</si>
  <si>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</si>
  <si>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</si>
  <si>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</si>
  <si>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</si>
  <si>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</si>
  <si>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</si>
  <si>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</si>
  <si>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</si>
  <si>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</si>
  <si>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</si>
  <si>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</si>
  <si>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</si>
  <si>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</si>
  <si>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</si>
  <si>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</si>
  <si>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</si>
  <si>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</si>
  <si>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</si>
  <si>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</si>
  <si>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</si>
  <si>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</si>
  <si>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</si>
  <si>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</si>
  <si>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</si>
  <si>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</si>
  <si>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</si>
  <si>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</si>
  <si>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</si>
  <si>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</si>
  <si>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</si>
  <si>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</si>
  <si>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</si>
  <si>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</si>
  <si>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</si>
  <si>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</si>
  <si>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</si>
  <si>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</si>
  <si>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</si>
  <si>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</si>
  <si>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</si>
  <si>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</si>
  <si>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</si>
  <si>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</si>
  <si>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</si>
  <si>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</si>
  <si>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</si>
  <si>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</si>
  <si>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</si>
  <si>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</si>
  <si>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</si>
  <si>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</si>
  <si>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</si>
  <si>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</si>
  <si>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</si>
  <si>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</si>
  <si>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</si>
  <si>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</si>
  <si>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</si>
  <si>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</si>
  <si>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</si>
  <si>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</si>
  <si>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</si>
  <si>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</si>
  <si>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</si>
  <si>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</si>
  <si>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</si>
  <si>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</si>
  <si>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</si>
  <si>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</si>
  <si>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</si>
  <si>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</si>
  <si>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</si>
  <si>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</si>
  <si>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</si>
  <si>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</si>
  <si>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</si>
  <si>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</si>
  <si>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</si>
  <si>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</si>
  <si>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</si>
  <si>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</si>
  <si>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</si>
  <si>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</si>
  <si>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</si>
  <si>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</si>
  <si>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</si>
  <si>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</si>
  <si>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</si>
  <si>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</si>
  <si>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</si>
  <si>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</si>
  <si>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</si>
  <si>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</si>
  <si>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</si>
  <si>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</si>
  <si>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</si>
  <si>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</si>
  <si>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</si>
  <si>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</si>
  <si>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</si>
  <si>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</si>
  <si>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</si>
  <si>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</si>
  <si>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</si>
  <si>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</si>
  <si>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</si>
  <si>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</si>
  <si>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</si>
  <si>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</si>
  <si>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</si>
  <si>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</si>
  <si>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</si>
  <si>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</si>
  <si>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</si>
  <si>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</si>
  <si>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</si>
  <si>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</si>
  <si>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</si>
  <si>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</si>
  <si>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</si>
  <si>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</si>
  <si>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</si>
  <si>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</si>
  <si>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</si>
  <si>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</si>
  <si>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</si>
  <si>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</si>
  <si>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</si>
  <si>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</si>
  <si>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</si>
  <si>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</si>
  <si>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</si>
  <si>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</si>
  <si>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</si>
  <si>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</si>
  <si>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</si>
  <si>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</si>
  <si>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</si>
  <si>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</si>
  <si>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</si>
  <si>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</si>
  <si>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</si>
  <si>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</si>
  <si>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</si>
  <si>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</si>
  <si>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</si>
  <si>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</si>
  <si>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</si>
  <si>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</si>
  <si>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</si>
  <si>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</si>
  <si>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</si>
  <si>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</si>
  <si>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</si>
  <si>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</si>
  <si>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</si>
  <si>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</si>
  <si>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</si>
  <si>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</si>
  <si>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</si>
  <si>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</si>
  <si>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</si>
  <si>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</si>
  <si>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</si>
  <si>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</si>
  <si>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</si>
  <si>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</si>
  <si>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</si>
  <si>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</si>
  <si>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</si>
  <si>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</si>
  <si>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</si>
  <si>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</si>
  <si>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</si>
  <si>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</si>
  <si>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</si>
  <si>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</si>
  <si>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</si>
  <si>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</si>
  <si>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</si>
  <si>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</si>
  <si>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</si>
  <si>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</si>
  <si>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</si>
  <si>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</si>
  <si>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</si>
  <si>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</si>
  <si>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</si>
  <si>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</si>
  <si>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</si>
  <si>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</si>
  <si>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</si>
  <si>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</si>
  <si>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</si>
  <si>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</si>
  <si>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</si>
  <si>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</si>
  <si>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</si>
  <si>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4,5 M ATÉ 6,0 M (MÉDIA ENTRE MONTANTE E JUSANTE/UMA COMPOSIÇÃO POR TRECHO), COM ESCAVADEIRA HIDRÁULICA (0,8 M3/111 HP),LARG. MENOR QUE 1,5 M, EM SOLO DE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</si>
  <si>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</si>
  <si>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</si>
  <si>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</si>
  <si>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</si>
  <si>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</si>
  <si>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</si>
  <si>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</si>
  <si>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</si>
  <si>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</si>
  <si>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</si>
  <si>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</si>
  <si>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</si>
  <si>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</si>
  <si>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</si>
  <si>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</si>
  <si>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</si>
  <si>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</si>
  <si>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</si>
  <si>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</si>
  <si>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</si>
  <si>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</si>
  <si>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</si>
  <si>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</si>
  <si>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</si>
  <si>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</si>
  <si>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</si>
  <si>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</si>
  <si>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</si>
  <si>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</si>
  <si>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</si>
  <si>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</si>
  <si>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</si>
  <si>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</si>
  <si>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</si>
  <si>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</si>
  <si>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</si>
  <si>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</si>
  <si>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</si>
  <si>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</si>
  <si>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</si>
  <si>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</si>
  <si>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</si>
  <si>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</si>
  <si>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</si>
  <si>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</si>
  <si>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</si>
  <si>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</si>
  <si>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</si>
  <si>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</si>
  <si>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</si>
  <si>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</si>
  <si>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</si>
  <si>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</si>
  <si>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</si>
  <si>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</si>
  <si>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</si>
  <si>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</si>
  <si>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</si>
  <si>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</si>
  <si>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</si>
  <si>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</si>
  <si>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</si>
  <si>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</si>
  <si>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</si>
  <si>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</si>
  <si>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</si>
  <si>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</si>
  <si>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</si>
  <si>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</si>
  <si>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</si>
  <si>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</si>
  <si>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</si>
  <si>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</si>
  <si>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</si>
  <si>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</si>
  <si>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</si>
  <si>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</si>
  <si>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</si>
  <si>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</si>
  <si>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</si>
  <si>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</si>
  <si>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</si>
  <si>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</si>
  <si>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</si>
  <si>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</si>
  <si>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</si>
  <si>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</si>
  <si>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</si>
  <si>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</si>
  <si>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</si>
  <si>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</si>
  <si>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</si>
  <si>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 CAMINHÃO BASCULANTE DE 6 M³, EM VIA URBANA EM LEITO NATURAL (UNIDADE: TXKM). AF_07/2020</t>
  </si>
  <si>
    <t>TXKM</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</si>
  <si>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</si>
  <si>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</si>
  <si>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</si>
  <si>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</si>
  <si>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</si>
  <si>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</si>
  <si>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</si>
  <si>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</si>
  <si>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</si>
  <si>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</si>
  <si>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</si>
  <si>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</si>
  <si>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</si>
  <si>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UMIDIFICAÇÃO DE MATERIAL PARA VALAS COM CAMINHÃO PIPA 10000L. AF_11/2016</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</si>
  <si>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</si>
  <si>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</si>
  <si>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</si>
  <si>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</si>
  <si>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</si>
  <si>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</si>
  <si>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</si>
  <si>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</si>
  <si>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</si>
  <si>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</si>
  <si>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</si>
  <si>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</si>
  <si>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</si>
  <si>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</si>
  <si>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</si>
  <si>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</si>
  <si>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</si>
  <si>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</si>
  <si>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</si>
  <si>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</si>
  <si>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</si>
  <si>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</si>
  <si>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</si>
  <si>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</si>
  <si>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</si>
  <si>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</si>
  <si>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</si>
  <si>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</si>
  <si>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</si>
  <si>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</si>
  <si>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</si>
  <si>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</si>
  <si>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</si>
  <si>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</si>
  <si>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</si>
  <si>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</si>
  <si>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</si>
  <si>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</si>
  <si>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</si>
  <si>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</si>
  <si>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</si>
  <si>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</si>
  <si>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</si>
  <si>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</si>
  <si>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</si>
  <si>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</si>
  <si>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</si>
  <si>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</si>
  <si>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</si>
  <si>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</si>
  <si>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</si>
  <si>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</si>
  <si>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</si>
  <si>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</si>
  <si>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</si>
  <si>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</si>
  <si>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</si>
  <si>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</si>
  <si>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</si>
  <si>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VEDAÇÃO DE BLOCOS CERÂMICOS MACIÇOS DE 5X10X20CM (ESPESSURA 10CM) E ARGAMASSA DE ASSENTAMENTO COM PREPARO EM BETONEIRA. AF_05/2020</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</si>
  <si>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</si>
  <si>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</si>
  <si>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</si>
  <si>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</si>
  <si>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</si>
  <si>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</si>
  <si>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</si>
  <si>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</si>
  <si>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</si>
  <si>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</si>
  <si>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</si>
  <si>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</si>
  <si>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</si>
  <si>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</si>
  <si>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</si>
  <si>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</si>
  <si>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</si>
  <si>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</si>
  <si>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</si>
  <si>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</si>
  <si>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</si>
  <si>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</si>
  <si>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</si>
  <si>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</si>
  <si>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</si>
  <si>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</si>
  <si>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</si>
  <si>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</si>
  <si>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</si>
  <si>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</si>
  <si>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</si>
  <si>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</si>
  <si>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VEDAÇÃO COM ELEMENTO VAZADO DE CERÂMICA (COBOGÓ) DE 7X20X20CM E ARGAMASSA DE ASSENTAMENTO COM PREPARO EM BETONEIRA. AF_05/2020</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</si>
  <si>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</si>
  <si>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</si>
  <si>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</si>
  <si>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</si>
  <si>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</si>
  <si>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</si>
  <si>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</si>
  <si>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</si>
  <si>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</si>
  <si>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</si>
  <si>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</si>
  <si>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</si>
  <si>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</si>
  <si>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</si>
  <si>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</si>
  <si>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</si>
  <si>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</si>
  <si>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</si>
  <si>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</si>
  <si>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</si>
  <si>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</si>
  <si>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</si>
  <si>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</si>
  <si>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</si>
  <si>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</si>
  <si>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</si>
  <si>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</si>
  <si>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</si>
  <si>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</si>
  <si>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</si>
  <si>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</si>
  <si>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</si>
  <si>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</si>
  <si>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</si>
  <si>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</si>
  <si>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</si>
  <si>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</si>
  <si>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</si>
  <si>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</si>
  <si>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</si>
  <si>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</si>
  <si>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</si>
  <si>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</si>
  <si>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</si>
  <si>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</si>
  <si>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</si>
  <si>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</si>
  <si>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</si>
  <si>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</si>
  <si>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</si>
  <si>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</si>
  <si>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</si>
  <si>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</si>
  <si>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</si>
  <si>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</si>
  <si>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</si>
  <si>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</si>
  <si>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</si>
  <si>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</si>
  <si>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</si>
  <si>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</si>
  <si>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</si>
  <si>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</si>
  <si>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</si>
  <si>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</si>
  <si>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</si>
  <si>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</si>
  <si>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</si>
  <si>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</si>
  <si>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</si>
  <si>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</si>
  <si>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</si>
  <si>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</si>
  <si>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</si>
  <si>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</si>
  <si>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</si>
  <si>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</si>
  <si>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</si>
  <si>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</si>
  <si>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</si>
  <si>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</si>
  <si>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</si>
  <si>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</si>
  <si>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</si>
  <si>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</si>
  <si>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</si>
  <si>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</si>
  <si>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</si>
  <si>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</si>
  <si>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</si>
  <si>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</si>
  <si>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</si>
  <si>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</si>
  <si>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AF_12/2020</t>
  </si>
  <si>
    <t>RECOMPOSIÇÃO DE REVESTIMENTO EM PRÉ MISTURADO A FRIO (USINAGEM PRÓPRIA), PARA FECHAMENTO DE VALAS. AF_12/2020</t>
  </si>
  <si>
    <t>RECOMPOSIÇÃO DE PAVIMENTOS EM PEDRA POLIÉDRICA, REJUNTAMENTO COM PÓ DE PEDRA, COM REAPROVEITAMENTO DAS PEDRAS POLIÉDRICAS PARA O FECHAMENTO DE VALAS. AF_12/2020</t>
  </si>
  <si>
    <t>RECOMPOSIÇÃO DE PAVIMENTO EM PEDRAS POLIÉDRICAS, REJUNTAMENTO COM PEDRISCO E EMULSÃO ASFÁLTICA COM REAPROVEITAMENTO DAS PEDRAS POLIÉDRICAS, PARA O FECHAMENTO DE VALAS. AF_12/2020</t>
  </si>
  <si>
    <t>RECOMPOSIÇÃO DE PAVIMENTO EM PEDRAS POLIÉDRICAS, REJUNTAMENTO COM ARGAMASSA, COM REAPROVEITAMENTO DAS PEDRAS POLIÉDRICAS, PARA O FECHAMENTO DE VALAS. AF_12/2020</t>
  </si>
  <si>
    <t>RECOMPOSIÇÃO DE PAVIMENTO EM PARALELEPÍPEDOS, REJUNTAMENTO COM PÓ DE PEDRA, COM REAPROVEITAMENTO DOS PARALELEPÍPEDOS, PARA O FECHAMENTO DE VALAS. AF_12/2020</t>
  </si>
  <si>
    <t>RECOMPOSIÇÃO DE PAVIMENTO EM PARALELEPÍPEDOS, REJUNTAMENTO COM PEDRISCO E EMULSÃO ASFÁLTICA, COM REAPROVEITAMENTO DOS PARALELEPÍPEDOS, PARA O FECHAMENTO DE VALAS. AF_12/2020</t>
  </si>
  <si>
    <t>RECOMPOSIÇÃO DE PAVIMENTO EM PARALELEPÍPEDOS, REJUNTAMENTO COM ARGAMASSA, COM REAPROVEITAMENTO DOS PARALELEPÍPEDOS, PARA O FECHAMENTO DE VALAS. AF_12/2020</t>
  </si>
  <si>
    <t>RECOMPOSIÇÃO DE PAVIMENTO EM PISO INTERTRAVADO SEXTAVADO, COM REAPROVEITAMENTO DOS BLOCOS SEXTAVADO, PARA O FECHAMENTO DE VALAS. AF_12/2020</t>
  </si>
  <si>
    <t>RECOMPOSIÇÃO DE PAVIMENTO EM PISO INTERTRAVADO, COM REAPROVEITAMENTO DOS BLOCOS INTERTRAVADOS, PARA O FECHAMENTO DE VALAS. AF_12/2020</t>
  </si>
  <si>
    <t>RECOMPOSIÇÃO DE BASE E OU SUB-BASE PARA REMENDO PROFUNDO DE SOLOS DE COMPORTAMENTO LATERÍTICO (ARENOSO). AF_12/2020</t>
  </si>
  <si>
    <t>RECOMPOSIÇÃO DE BASE E OU SUB-BASE PARA REMENDO PROFUNDO DE SOLO MELHORADO COM CIMENTO (TEOR DE 2%). AF_12/2020</t>
  </si>
  <si>
    <t>RECOMPOSIÇÃO DE BASE E OU SUB-BASE PARA REMENDO PROFUNDO DE SOLO MELHORADO COM CIMENTO (TEOR DE 4%). AF_12/2020</t>
  </si>
  <si>
    <t>RECOMPOSIÇÃO DE BASE E OU SUB-BASE PARA REMENDO PROFUNDO DE SOLO COM CIMENTO (TEOR DE 6%). AF_12/2020</t>
  </si>
  <si>
    <t>RECOMPOSIÇÃO DE BASE E OU SUB-BASE PARA REMENDO PROFUNDO DE SOLO COM CIMENTO (TEOR DE 8%). AF_12/2020</t>
  </si>
  <si>
    <t>RECOMPOSIÇÃO DE BASE E OU SUB-BASE PARA REMENDO PROFUNDO DE SOLO BRITA (40/60). AF_12/2020</t>
  </si>
  <si>
    <t>RECOMPOSIÇÃO DE BASE E OU SUB-BASE PARA REMENDO PROFUNDO DE SOLO BRITA (50/50). AF_12/2020</t>
  </si>
  <si>
    <t>RECOMPOSIÇÃO DE BASE E OU SUB-BASE PARA REMENDO PROFUNDO DE SOLO BRITA (60/40) COM CIMENTO (TEOR DE 4%). AF_12/2020</t>
  </si>
  <si>
    <t>RECOMPOSIÇÃO DE BASE E OU SUB-BASE PARA REMENDO PROFUNDO DE SOLO BRITA (60/40) COM CIMENTO (TEOR DE 6%). AF_12/2020</t>
  </si>
  <si>
    <t>RECOMPOSIÇÃO DE BASE E OU SUB-BASE PARA REMENDO PROFUNDO DE SOLO BRITA (60/40) COM CIMENTO (TEOR DE 8%). AF_12/2020</t>
  </si>
  <si>
    <t>RECOMPOSIÇÃO DE BASE E OU SUB-BASE PARA REMENDO PROFUNDO DE SOLO BRITA (50/50) COM CIMENTO (TEOR DE 4%). AF_12/2020</t>
  </si>
  <si>
    <t>RECOMPOSIÇÃO DE BASE E OU SUB-BASE PARA REMENDO PROFUNDO DE SOLO BRITA (50/50) COM CIMENTO (TEOR DE 6%). AF_12/2020</t>
  </si>
  <si>
    <t>RECOMPOSIÇÃO DE BASE E OU SUB-BASE PARA REMENDO PROFUNDO DE SOLO BRITA (50/50) COM CIMENTO (TEOR DE 8%). AF_12/2020</t>
  </si>
  <si>
    <t>RECOMPOSIÇÃO DE BASE E OU SUB-BASE PARA REMENDO PROFUNDO DE BRITA GRADUADA SIMPLES. AF_12/2020</t>
  </si>
  <si>
    <t>RECOMPOSIÇÃO DE BASE E OU SUB-BASE PARA FECHAMENTO DE VALAS DE SOLOS DE COMPORTAMENTO LATERÍTICO (ARENOSO). AF_12/2020</t>
  </si>
  <si>
    <t>RECOMPOSIÇÃO DE BASE E OU SUB-BASE PARA FECHAMENTO DE VALAS DE SOLO MELHORADO COM CIMENTO (TEOR DE 2%). AF_12/2020</t>
  </si>
  <si>
    <t>RECOMPOSIÇÃO DE BASE E OU SUB-BASE PARA FECHAMENTO DE VALAS DE SOLO MELHORADO COM CIMENTO (TEOR DE 4%). AF_12/2020</t>
  </si>
  <si>
    <t>RECOMPOSIÇÃO DE BASE E OU SUB-BASE PARA FECHAMENTO DE VALAS DE SOLO COM CIMENTO (TEOR DE 6%). AF_12/2020</t>
  </si>
  <si>
    <t>RECOMPOSIÇÃO DE BASE E OU SUB-BASE PARA FECHAMENTO DE VALAS DE SOLO COM CIMENTO (TEOR DE 8%). AF_12/2020</t>
  </si>
  <si>
    <t>RECOMPOSIÇÃO DE BASE E OU SUB-BASE PARA FECHAMENTO DE VALAS DE SOLO BRITA (40/60). AF_12/2020</t>
  </si>
  <si>
    <t>RECOMPOSIÇÃO DE BASE E OU SUB-BASE PARA FECHAMENTO DE VALAS DE SOLO BRITA (50/50). AF_12/2020</t>
  </si>
  <si>
    <t>RECOMPOSIÇÃO DE BASE E OU SUB-BASE PARA FECHAMENTO DE VALAS DE SOLO BRITA (60/40) COM CIMENTO (TEOR DE 4%). AF_12/2020</t>
  </si>
  <si>
    <t>RECOMPOSIÇÃO DE BASE E OU SUB-BASE PARA FECHAMENTO DE VALAS DE SOLO BRITA (60/40) COM CIMENTO (TEOR DE 6%). AF_12/2020</t>
  </si>
  <si>
    <t>RECOMPOSIÇÃO DE BASE E OU SUB-BASE PARA FECHAMENTO DE VALAS DE SOLO BRITA (60/40) COM CIMENTO (TEOR DE 8%). AF_12/2020</t>
  </si>
  <si>
    <t>RECOMPOSIÇÃO DE BASE E OU SUB-BASE PARA FECHAMENTO DE VALAS DE SOLO BRITA (50/50) COM CIMENTO (TEOR DE 4%). AF_12/2020</t>
  </si>
  <si>
    <t>RECOMPOSIÇÃO DE BASE E OU SUB-BASE PARA FECHAMENTO DE VALAS DE SOLO BRITA (50/50) COM CIMENTO (TEOR DE 6%). AF_12/2020</t>
  </si>
  <si>
    <t>RECOMPOSIÇÃO DE BASE E OU SUB-BASE PARA FECHAMENTO DE VALAS DE SOLO BRITA (50/50) COM CIMENTO (TEOR DE 8%). AF_12/2020</t>
  </si>
  <si>
    <t>RECOMPOSIÇÃO DE BASE E OU SUB-BASE PARA FECHAMENTO DE VALAS DE BRITA GRADUADA SIMPLES. AF_12/2020</t>
  </si>
  <si>
    <t>REASSENTAMENTO DE PARALELEPÍPEDOS, REJUNTAMENTO COM PÓ DE PEDRA, COM REAPROVEITAMENTO DOS PARALELEPÍPEDOS. AF_12/2020</t>
  </si>
  <si>
    <t>REASSENTAMENTO DE PARALELEPÍPEDOS, REJUNTAMENTO COM PEDRISCO E EMULSÃO ASFÁLTICA, COM REAPROVEITAMENTO DOS PARALELEPÍPEDOS. AF_12/2020_P</t>
  </si>
  <si>
    <t>REASSENTAMENTO DE PARALELEPÍPEDOS, REJUNTAMENTO COM ARGAMASSA, COM REAPROVEITAMENTO DOS PARALELEPÍPEDOS. AF_12/2020</t>
  </si>
  <si>
    <t>REASSENTAMENTO DE PEDRAS POLIÉDRICAS, REJUNTAMENTO COM PÓ DE PEDRA, COM REAPROVEITAMENTO DAS PEDRAS POLIÉDRICAS. AF_12/2020</t>
  </si>
  <si>
    <t>REASSENTAMENTO DE PEDRAS POLIÉDRICAS, REJUNTAMENTO COM PEDRISCO E EMULSÃO ASFÁLTICA, COM REAPROVEITAMENTO DAS PEDRAS POLIÉDRICAS. AF_12/2020_P</t>
  </si>
  <si>
    <t>REASSENTAMENTO DE PEDRAS POLIÉDRICAS, REJUNTAMENTO COM ARGAMASSA, COM REAPROVEITAMENTO DAS PEDRAS POLIÉDRICAS. AF_12/2020</t>
  </si>
  <si>
    <t>REASSENTAMENTO DE BLOCOS PISOGRAMA PARA PISO INTERTRAVADO, COM REAPROVEITAMENTO DOS BLOCOS PISOGRAMA. AF_12/2020</t>
  </si>
  <si>
    <t>REASSENTAMENTO DE BLOCOS SEXTAVADO PARA PISO INTERTRAVADO, ESPESSURA DE 6 CM, EM CALÇADA, COM REAPROVEITAMENTO DOS BLOCOS SEXTAVADOS. AF_12/2020</t>
  </si>
  <si>
    <t>REASSENTAMENTO DE BLOCOS SEXTAVADO PARA PISO INTERTRAVADO, ESPESSURA DE 6 CM, EM VIA/ESTACIONAMENTO, COM REAPROVEITAMENTO DOS BLOCOS SEXTAVADO. AF_12/2020</t>
  </si>
  <si>
    <t>REASSENTAMENTO DE BLOCOS SEXTAVADO PARA PISO INTERTRAVADO, ESPESSURA DE 8 CM, EM VIA/ESTACIONAMENTO, COM REAPROVEITAMENTO DOS BLOCOS SEXTAVADO. AF_12/2020</t>
  </si>
  <si>
    <t>REASSENTAMENTO DE BLOCOS SEXTAVADO PARA PISO INTERTRAVADO, ESPESSURA DE 10 CM, EM VIA/ESTACIONAMENTO, COM REAPROVEITAMENTO DOS BLOCOS SEXTAVADO. AF_12/2020</t>
  </si>
  <si>
    <t>REASSENTAMENTO DE BLOCOS RETANGULAR PARA PISO INTERTRAVADO, ESPESSURA DE 4  CM, EM CALÇADA, COM REAPROVEITAMENTO DOS BLOCOS RETANGULAR. AF_12/2020</t>
  </si>
  <si>
    <t>REASSENTAMENTO DE BLOCOS RETANGULAR PARA PISO INTERTRAVADO, ESPESSURA DE 6 CM, EM CALÇADA, COM REAPROVEITAMENTO DOS BLOCOS RETANGULAR. AF_12/2020</t>
  </si>
  <si>
    <t>REASSENTAMENTO DE BLOCOS RETANGULAR PARA PISO INTERTRAVADO, ESPESSURA DE 6 CM, EM VIA/ESTACIONAMENTO, COM REAPROVEITAMENTO DOS BLOCOS RETANGULAR. AF_12/2020</t>
  </si>
  <si>
    <t>REASSENTAMENTO DE BLOCOS RETANGULAR PARA PISO INTERTRAVADO, ESPESSURA DE 8 CM, EM VIA/ESTACIONAMENTO, COM REAPROVEITAMENTO DOS BLOCOS RETANGULAR. AF_12/2020</t>
  </si>
  <si>
    <t>REASSENTAMENTO DE BLOCOS RETANGULAR PARA PISO INTERTRAVADO, ESPESSURA DE 10 CM, EM VIA/ESTACIONAMENTO, COM REAPROVEITAMENTO DOS BLOCOS RETANGULAR. AF_12/2020</t>
  </si>
  <si>
    <t>REASSENTAMENTO DE BLOCOS 16 FACES PARA PISO INTERTRAVADO, ESPESSURA DE 4  CM, EM CALÇADA, COM REAPROVEITAMENTO DOS BLOCOS 16 FACES. AF_12/2020</t>
  </si>
  <si>
    <t>REASSENTAMENTO DE BLOCOS 16 FACES PARA PISO INTERTRAVADO, ESPESSURA DE 6 CM, EM CALÇADA, COM REAPROVEITAMENTO DOS BLOCOS 16 FACES. AF_12/2020</t>
  </si>
  <si>
    <t>REASSENTAMENTO DE BLOCOS 16 FACES PARA PISO INTERTRAVADO, ESPESSURA DE 6 CM, EM VIA/ESTACIONAMENTO, COM REAPROVEITAMENTO DOS BLOCOS 16 FACES. AF_12/2020</t>
  </si>
  <si>
    <t>REASSENTAMENTO DE BLOCOS 16 FACES PARA PISO INTERTRAVADO, ESPESSURA DE 8 CM, EM VIA/ESTACIONAMENTO, COM REAPROVEITAMENTO DOS BLOCOS 16 FACES. AF_12/2020</t>
  </si>
  <si>
    <t>REASSENTAMENTO DE BLOCOS 16 FACES PARA PISO INTERTRAVADO, ESPESSURA DE 10 CM, EM VIA/ESTACIONAMENTO, COM REAPROVEITAMENTO DOS BLOCOS 16 FACES. AF_12/2020</t>
  </si>
  <si>
    <t>EXECUÇÃO DE TAPA BURACO COM APLICAÇÃO DE CONCRETO ASFÁLTICO (AQUISIÇÃO EM USINA) E PINTURA DE LIGAÇÃO. AF_12/2020</t>
  </si>
  <si>
    <t>RECOMPOSIÇÃO DE REVESTIMENTO EM CONCRETO ASFÁLTICO (AQUISIÇÃO EM USINA), PARA O FECHAMENTO DE VALAS. AF_12/2020</t>
  </si>
  <si>
    <t>EXECUÇÃO DE IMPRIMAÇÃO IMPERMEABILIZANTE COM ASFALTO DILUÍDO CM-30, PARA O FECHAMENTO DE VALAS. AF_12/2020</t>
  </si>
  <si>
    <t>EXECUÇÃO DE PINTURA DE LIGAÇÃO COM EMULSÃO ASFÁLTICA RR-2C, PARA O FECHAMENTO DE VALAS. AF_12/2020</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</si>
  <si>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</si>
  <si>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</si>
  <si>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</si>
  <si>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</si>
  <si>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</si>
  <si>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</si>
  <si>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</si>
  <si>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</si>
  <si>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</si>
  <si>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</si>
  <si>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</si>
  <si>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</si>
  <si>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</si>
  <si>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</si>
  <si>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</si>
  <si>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</si>
  <si>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</si>
  <si>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</si>
  <si>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</si>
  <si>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</si>
  <si>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</si>
  <si>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</si>
  <si>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</si>
  <si>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</si>
  <si>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</si>
  <si>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</si>
  <si>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</si>
  <si>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</si>
  <si>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</si>
  <si>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</si>
  <si>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</si>
  <si>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</si>
  <si>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</si>
  <si>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</si>
  <si>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</si>
  <si>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</si>
  <si>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</si>
  <si>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</si>
  <si>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</si>
  <si>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</si>
  <si>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</si>
  <si>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</si>
  <si>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</si>
  <si>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</si>
  <si>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</si>
  <si>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</si>
  <si>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</si>
  <si>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</si>
  <si>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</si>
  <si>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</si>
  <si>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</si>
  <si>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</si>
  <si>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</si>
  <si>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</si>
  <si>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</si>
  <si>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</si>
  <si>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</si>
  <si>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</si>
  <si>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</si>
  <si>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EXECUÇÃO DE JUNTAS DE CONTRAÇÃO PARA PAVIMENTOS DE CONCRETO. AF_11/2017</t>
  </si>
  <si>
    <t>APLICAÇÃO DE GRAXA EM BARRAS DE TRANSFERÊNCIA PARA EXECUÇÃO DE PAVIMENTO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</si>
  <si>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</si>
  <si>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</si>
  <si>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</si>
  <si>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</si>
  <si>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BARRAS DE LIGAÇÃO, AÇO CA-50 DE 10 MM, PARA EXECUÇÃO DE PAVIMENTO DE CONCRETO  FORNECIMENTO E INSTALAÇÃO. AF_11/2017</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</si>
  <si>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</si>
  <si>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</si>
  <si>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</si>
  <si>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</si>
  <si>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</si>
  <si>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</si>
  <si>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</si>
  <si>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</si>
  <si>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</si>
  <si>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</si>
  <si>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</si>
  <si>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</si>
  <si>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</si>
  <si>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</si>
  <si>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SINALIZACAO HORIZONTAL COM TINTA RETRORREFLETIVA A BASE DE RESINA ACRILICA COM MICROESFERAS DE VIDRO</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</si>
  <si>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</si>
  <si>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</si>
  <si>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</si>
  <si>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</si>
  <si>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</si>
  <si>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</si>
  <si>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</si>
  <si>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</si>
  <si>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</si>
  <si>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T</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</si>
  <si>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</si>
  <si>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</si>
  <si>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</si>
  <si>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</si>
  <si>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</si>
  <si>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</si>
  <si>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</si>
  <si>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</si>
  <si>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</si>
  <si>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</si>
  <si>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</si>
  <si>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</si>
  <si>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</si>
  <si>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</si>
  <si>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</si>
  <si>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</si>
  <si>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</si>
  <si>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</si>
  <si>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</si>
  <si>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</si>
  <si>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</si>
  <si>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</si>
  <si>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</si>
  <si>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APLICAÇÃO DE FUNDO SELADOR ACRÍLICO EM PAREDES, UMA DEMÃO. AF_06/2014</t>
  </si>
  <si>
    <t>APLICAÇÃO MANUAL DE PINTURA COM TINTA LÁTEX ACRÍLICA EM TETO,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</si>
  <si>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</si>
  <si>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</si>
  <si>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</si>
  <si>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</si>
  <si>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</si>
  <si>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</si>
  <si>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</si>
  <si>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</si>
  <si>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</si>
  <si>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</si>
  <si>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</si>
  <si>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</si>
  <si>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</si>
  <si>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</si>
  <si>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</si>
  <si>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</si>
  <si>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</si>
  <si>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</si>
  <si>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</si>
  <si>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</si>
  <si>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</si>
  <si>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</si>
  <si>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</si>
  <si>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</si>
  <si>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</si>
  <si>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</si>
  <si>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</si>
  <si>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</si>
  <si>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</si>
  <si>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</si>
  <si>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</si>
  <si>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</si>
  <si>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</si>
  <si>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</si>
  <si>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</si>
  <si>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</si>
  <si>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</si>
  <si>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</si>
  <si>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</si>
  <si>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</si>
  <si>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</si>
  <si>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</si>
  <si>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</si>
  <si>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</si>
  <si>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</si>
  <si>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</si>
  <si>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</si>
  <si>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</si>
  <si>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</si>
  <si>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</si>
  <si>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</si>
  <si>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</si>
  <si>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</si>
  <si>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</si>
  <si>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</si>
  <si>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</si>
  <si>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</si>
  <si>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</si>
  <si>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</si>
  <si>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</si>
  <si>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</si>
  <si>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</si>
  <si>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</si>
  <si>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</si>
  <si>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</si>
  <si>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</si>
  <si>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</si>
  <si>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</si>
  <si>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</si>
  <si>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</si>
  <si>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</si>
  <si>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</si>
  <si>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</si>
  <si>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</si>
  <si>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</si>
  <si>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</si>
  <si>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</si>
  <si>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</si>
  <si>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</si>
  <si>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</si>
  <si>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</si>
  <si>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</si>
  <si>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</si>
  <si>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</si>
  <si>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</si>
  <si>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</si>
  <si>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</si>
  <si>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</si>
  <si>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</si>
  <si>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</si>
  <si>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</si>
  <si>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</si>
  <si>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PINTURA ACRILICA DE FAIXAS DE DEMARCACAO EM QUADRA POLIESPORTIVA, 5 CM DE LARGURA</t>
  </si>
  <si>
    <t>74245/1</t>
  </si>
  <si>
    <t>PINTURA ACRILICA EM PISO CIMENTADO DUAS DEMAOS</t>
  </si>
  <si>
    <t>PINTURA COM TINTA A BASE DE BORRACHA CLORADA , DE FAIXAS DE DEMARCACAO, EM QUADRA POLIESPORTIVA, 5 CM DE LARGURA.</t>
  </si>
  <si>
    <t>ML</t>
  </si>
  <si>
    <t>79500/2</t>
  </si>
  <si>
    <t>PINTURA ACRILICA EM PISO CIMENTADO, TRES DEMAOS</t>
  </si>
  <si>
    <t>PINTURA ACRILICA PARA SINALIZAÇÃO HORIZONTAL EM PISO CIMENTADO</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</si>
  <si>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</si>
  <si>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</si>
  <si>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</si>
  <si>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</si>
  <si>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</si>
  <si>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</si>
  <si>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</si>
  <si>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</si>
  <si>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</si>
  <si>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</si>
  <si>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</si>
  <si>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</si>
  <si>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</si>
  <si>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</si>
  <si>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</si>
  <si>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</si>
  <si>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</si>
  <si>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</si>
  <si>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</si>
  <si>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</si>
  <si>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</si>
  <si>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</si>
  <si>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</si>
  <si>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</si>
  <si>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</si>
  <si>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PISO EM LADRILHO HIDRÁULICO APLICADO EM AMBIENTES INTERNOS, INCLUSO APLICAÇÃO DE RESINA. AF_06/2018</t>
  </si>
  <si>
    <t>PISO EM GRANITO APLICADO EM AMBIENTES INTERNOS. AF_09/2020</t>
  </si>
  <si>
    <t>PISO EM MÁRMORE APLICADO EM AMBIENTES INTERNOS. AF_09/2020</t>
  </si>
  <si>
    <t>PISO VINÍLICO SEMI-FLEXÍVEL EM PLACAS, PADRÃO LISO, ESPESSURA 3,2 MM, FIXADO COM COLA. AF_06/2018</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</si>
  <si>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</si>
  <si>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</si>
  <si>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</si>
  <si>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</si>
  <si>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</si>
  <si>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</si>
  <si>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</si>
  <si>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</si>
  <si>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</si>
  <si>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</si>
  <si>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</si>
  <si>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</si>
  <si>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</si>
  <si>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</si>
  <si>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</si>
  <si>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</si>
  <si>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</si>
  <si>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</si>
  <si>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</si>
  <si>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</si>
  <si>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</si>
  <si>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</si>
  <si>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</si>
  <si>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</si>
  <si>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APLICACAO DE TINTA A BASE DE EPOXI SOBRE PISO</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</si>
  <si>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</si>
  <si>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</si>
  <si>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</si>
  <si>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</si>
  <si>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</si>
  <si>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</si>
  <si>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</si>
  <si>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</si>
  <si>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</si>
  <si>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</si>
  <si>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RODAPÉ EM ARDÓSIA ALTURA 10CM. AF_09/2020</t>
  </si>
  <si>
    <t>RODAPÉ EM MARMORITE, ALTURA 10CM. AF_09/2020</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</si>
  <si>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</si>
  <si>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</si>
  <si>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</si>
  <si>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</si>
  <si>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</si>
  <si>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</si>
  <si>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</si>
  <si>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</si>
  <si>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</si>
  <si>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</si>
  <si>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PISO EM CONCRETO 20 MPA PREPARO MECÂNICO, ESPESSURA 7CM. AF_09/2020</t>
  </si>
  <si>
    <t>PISO TÊXTIL (CARPETE) EM PLACA. AF_09/2020</t>
  </si>
  <si>
    <t>PISO TÊXTIL (CARPETE) EM MANTA (ROLO) E = 6 A 7 MM. AF_09/2020</t>
  </si>
  <si>
    <t>PISO TÊXTIL (CARPETE) EM MANTA (ROLO) E = 9 A 10 MM. AF_09/2020</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</si>
  <si>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</si>
  <si>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</si>
  <si>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</si>
  <si>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</si>
  <si>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</si>
  <si>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</si>
  <si>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</si>
  <si>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</si>
  <si>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</si>
  <si>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</si>
  <si>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</si>
  <si>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</si>
  <si>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</si>
  <si>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</si>
  <si>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</si>
  <si>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</si>
  <si>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</si>
  <si>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</si>
  <si>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</si>
  <si>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</si>
  <si>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</si>
  <si>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</si>
  <si>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</si>
  <si>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</si>
  <si>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</si>
  <si>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</si>
  <si>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</si>
  <si>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</si>
  <si>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</si>
  <si>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</si>
  <si>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</si>
  <si>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</si>
  <si>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</si>
  <si>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</si>
  <si>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</si>
  <si>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</si>
  <si>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</si>
  <si>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</si>
  <si>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</si>
  <si>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</si>
  <si>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</si>
  <si>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</si>
  <si>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</si>
  <si>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</si>
  <si>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</si>
  <si>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</si>
  <si>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</si>
  <si>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</si>
  <si>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</si>
  <si>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</si>
  <si>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</si>
  <si>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</si>
  <si>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</si>
  <si>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</si>
  <si>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</si>
  <si>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</si>
  <si>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</si>
  <si>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</si>
  <si>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</si>
  <si>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</si>
  <si>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</si>
  <si>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</si>
  <si>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</si>
  <si>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</si>
  <si>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</si>
  <si>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</si>
  <si>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</si>
  <si>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</si>
  <si>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</si>
  <si>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</si>
  <si>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</si>
  <si>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</si>
  <si>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</si>
  <si>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</si>
  <si>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RODAPÉ BORRACHA LISO, ALTURA = 7CM, ESPESSURA = 2 MM, PARA ARGAMASSA. AF_09/2020</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</si>
  <si>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</si>
  <si>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</si>
  <si>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</si>
  <si>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</si>
  <si>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</si>
  <si>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</si>
  <si>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</si>
  <si>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</si>
  <si>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</si>
  <si>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</si>
  <si>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</si>
  <si>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</si>
  <si>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</si>
  <si>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</si>
  <si>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</si>
  <si>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</si>
  <si>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</si>
  <si>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</si>
  <si>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</si>
  <si>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</si>
  <si>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</si>
  <si>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</si>
  <si>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</si>
  <si>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</si>
  <si>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</si>
  <si>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</si>
  <si>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</si>
  <si>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</si>
  <si>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</si>
  <si>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</si>
  <si>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</si>
  <si>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</si>
  <si>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</si>
  <si>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</si>
  <si>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</si>
  <si>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</si>
  <si>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</si>
  <si>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</si>
  <si>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</si>
  <si>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</si>
  <si>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</si>
  <si>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</si>
  <si>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</si>
  <si>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</si>
  <si>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</si>
  <si>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</si>
  <si>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</si>
  <si>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</si>
  <si>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</si>
  <si>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</si>
  <si>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</si>
  <si>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</si>
  <si>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</si>
  <si>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</si>
  <si>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</si>
  <si>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</si>
  <si>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</si>
  <si>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</si>
  <si>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</si>
  <si>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</si>
  <si>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</si>
  <si>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</si>
  <si>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</si>
  <si>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</si>
  <si>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</si>
  <si>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</si>
  <si>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</si>
  <si>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</si>
  <si>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</si>
  <si>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</si>
  <si>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</si>
  <si>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</si>
  <si>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</si>
  <si>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</si>
  <si>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</si>
  <si>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</si>
  <si>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</si>
  <si>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</si>
  <si>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</si>
  <si>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</si>
  <si>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</si>
  <si>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</si>
  <si>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</si>
  <si>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</si>
  <si>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</si>
  <si>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</si>
  <si>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</si>
  <si>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</si>
  <si>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</si>
  <si>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</si>
  <si>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</si>
  <si>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</si>
  <si>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</si>
  <si>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</si>
  <si>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</si>
  <si>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</si>
  <si>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</si>
  <si>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</si>
  <si>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</si>
  <si>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</si>
  <si>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</si>
  <si>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</si>
  <si>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</si>
  <si>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</si>
  <si>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</si>
  <si>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</si>
  <si>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</si>
  <si>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</si>
  <si>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</si>
  <si>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</si>
  <si>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</si>
  <si>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</si>
  <si>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</si>
  <si>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</si>
  <si>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</si>
  <si>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</si>
  <si>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</si>
  <si>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</si>
  <si>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</si>
  <si>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</si>
  <si>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</si>
  <si>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</si>
  <si>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</si>
  <si>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</si>
  <si>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</si>
  <si>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</si>
  <si>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</si>
  <si>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</si>
  <si>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</si>
  <si>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</si>
  <si>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</si>
  <si>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</si>
  <si>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</si>
  <si>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</si>
  <si>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</si>
  <si>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</si>
  <si>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</si>
  <si>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</si>
  <si>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</si>
  <si>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</si>
  <si>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</si>
  <si>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</si>
  <si>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</si>
  <si>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</si>
  <si>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</si>
  <si>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</si>
  <si>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</si>
  <si>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</si>
  <si>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</si>
  <si>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</si>
  <si>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</si>
  <si>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</si>
  <si>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</si>
  <si>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</si>
  <si>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</si>
  <si>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</si>
  <si>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</si>
  <si>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</si>
  <si>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</si>
  <si>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</si>
  <si>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</si>
  <si>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</si>
  <si>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</si>
  <si>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</si>
  <si>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</si>
  <si>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</si>
  <si>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</si>
  <si>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</si>
  <si>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</si>
  <si>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</si>
  <si>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</si>
  <si>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</si>
  <si>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</si>
  <si>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</si>
  <si>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</si>
  <si>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</si>
  <si>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</si>
  <si>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</si>
  <si>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</si>
  <si>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</si>
  <si>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</si>
  <si>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</si>
  <si>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</si>
  <si>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</si>
  <si>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</si>
  <si>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</si>
  <si>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</si>
  <si>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</si>
  <si>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</si>
  <si>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</si>
  <si>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</si>
  <si>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</si>
  <si>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</si>
  <si>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</si>
  <si>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</si>
  <si>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</si>
  <si>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</si>
  <si>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</si>
  <si>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</si>
  <si>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</si>
  <si>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</si>
  <si>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</si>
  <si>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</si>
  <si>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</si>
  <si>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</si>
  <si>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</si>
  <si>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</si>
  <si>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</si>
  <si>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</si>
  <si>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</si>
  <si>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</si>
  <si>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</si>
  <si>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</si>
  <si>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</si>
  <si>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</si>
  <si>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</si>
  <si>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</si>
  <si>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</si>
  <si>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</si>
  <si>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</si>
  <si>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</si>
  <si>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</si>
  <si>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</si>
  <si>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</si>
  <si>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</si>
  <si>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</si>
  <si>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</si>
  <si>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</si>
  <si>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</si>
  <si>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</si>
  <si>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</si>
  <si>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</si>
  <si>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</si>
  <si>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</si>
  <si>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</si>
  <si>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</si>
  <si>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</si>
  <si>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</si>
  <si>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</si>
  <si>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</si>
  <si>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</si>
  <si>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</si>
  <si>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</si>
  <si>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</si>
  <si>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</si>
  <si>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</si>
  <si>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</si>
  <si>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</si>
  <si>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</si>
  <si>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</si>
  <si>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</si>
  <si>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</si>
  <si>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</si>
  <si>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</si>
  <si>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</si>
  <si>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</si>
  <si>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</si>
  <si>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</si>
  <si>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</si>
  <si>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</si>
  <si>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</si>
  <si>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</si>
  <si>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</si>
  <si>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</si>
  <si>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</si>
  <si>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</si>
  <si>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</si>
  <si>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</si>
  <si>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</si>
  <si>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</si>
  <si>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</si>
  <si>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</si>
  <si>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</si>
  <si>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</si>
  <si>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</si>
  <si>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</si>
  <si>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</si>
  <si>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</si>
  <si>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</si>
  <si>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</si>
  <si>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</si>
  <si>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</si>
  <si>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</si>
  <si>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</si>
  <si>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</si>
  <si>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</si>
  <si>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</si>
  <si>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</si>
  <si>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</si>
  <si>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</si>
  <si>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</si>
  <si>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</si>
  <si>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</si>
  <si>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</si>
  <si>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</si>
  <si>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</si>
  <si>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</si>
  <si>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</si>
  <si>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</si>
  <si>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</si>
  <si>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</si>
  <si>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</si>
  <si>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</si>
  <si>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</si>
  <si>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</si>
  <si>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</si>
  <si>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</si>
  <si>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</si>
  <si>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</si>
  <si>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</si>
  <si>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</si>
  <si>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</si>
  <si>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</si>
  <si>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</si>
  <si>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</si>
  <si>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</si>
  <si>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</si>
  <si>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</si>
  <si>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</si>
  <si>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</si>
  <si>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</si>
  <si>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</si>
  <si>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</si>
  <si>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</si>
  <si>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</si>
  <si>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</si>
  <si>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PARA REVESTIMENTO DECORATIVO MONOCAMADA (MONOCAPA), MISTURA E PROJEÇÃO DE 2 M3/H DE ARGAMASSA. AF_06/2014</t>
  </si>
  <si>
    <t>ARGAMASSA INDUSTRIALIZADA PARA REVESTIMENTOS, MISTURA E PROJEÇÃO DE 1,5 M³/H DE ARGAMASSA. AF_08/2019</t>
  </si>
  <si>
    <t>ARGAMASSA INDUSTRIALIZADA PARA REVESTIMENTOS, MISTURA E PROJEÇÃO DE 2 M³/H DE ARGAMASSA. AF_06/2014</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</si>
  <si>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</si>
  <si>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</si>
  <si>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</si>
  <si>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</si>
  <si>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</si>
  <si>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(CIMENTO E AREIA MÉDIA), PREPARO MECÂNICO COM BETONEIRA 400 L. AF_08/2014</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</si>
  <si>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</si>
  <si>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</si>
  <si>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1:1,93 (EM VOLUME DE CIMENTO E AREIA MÉDIA ÚMIDA), FCK 20 MPA, PREPARO MECÂNICO COM MISTURADOR DUPLO HORIZONTAL DE ALTA TURBULÊNCIA. AF_03/2020</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</si>
  <si>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</si>
  <si>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</si>
  <si>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</si>
  <si>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</si>
  <si>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</si>
  <si>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</si>
  <si>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</si>
  <si>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</si>
  <si>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</si>
  <si>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</si>
  <si>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</si>
  <si>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</si>
  <si>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</si>
  <si>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</si>
  <si>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</si>
  <si>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</si>
  <si>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</si>
  <si>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</si>
  <si>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</si>
  <si>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</si>
  <si>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</si>
  <si>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</si>
  <si>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</si>
  <si>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</si>
  <si>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</si>
  <si>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PENEIRAMENTO DE AREIA COM PENEIRA ELÉTRICA. AF_11/2015</t>
  </si>
  <si>
    <t>PENEIRAMENTO DE AREIA COM PENEIRA MANUAL. AF_11/2015</t>
  </si>
  <si>
    <t>ENSACAMENTO DE AREIA. AF_11/2015</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</si>
  <si>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</si>
  <si>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</si>
  <si>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</si>
  <si>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</si>
  <si>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</si>
  <si>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</si>
  <si>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</si>
  <si>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</si>
  <si>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</si>
  <si>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</si>
  <si>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</si>
  <si>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</si>
  <si>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</si>
  <si>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</si>
  <si>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</si>
  <si>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</si>
  <si>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</si>
  <si>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</si>
  <si>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</si>
  <si>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</si>
  <si>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</si>
  <si>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</si>
  <si>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</si>
  <si>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</si>
  <si>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</si>
  <si>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</si>
  <si>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</si>
  <si>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</si>
  <si>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</si>
  <si>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</si>
  <si>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</si>
  <si>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</si>
  <si>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</si>
  <si>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</si>
  <si>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</si>
  <si>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</si>
  <si>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</si>
  <si>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</si>
  <si>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</si>
  <si>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</si>
  <si>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</si>
  <si>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</si>
  <si>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</si>
  <si>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</si>
  <si>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</si>
  <si>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</si>
  <si>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</si>
  <si>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</si>
  <si>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</si>
  <si>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</si>
  <si>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</si>
  <si>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</si>
  <si>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</si>
  <si>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</si>
  <si>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</si>
  <si>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</si>
  <si>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</si>
  <si>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</si>
  <si>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</si>
  <si>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</si>
  <si>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</si>
  <si>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</si>
  <si>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</si>
  <si>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</si>
  <si>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</si>
  <si>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</si>
  <si>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</si>
  <si>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</si>
  <si>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</si>
  <si>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</si>
  <si>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</si>
  <si>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</si>
  <si>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</si>
  <si>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</si>
  <si>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</si>
  <si>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</si>
  <si>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</si>
  <si>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</si>
  <si>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</si>
  <si>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</si>
  <si>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</si>
  <si>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</si>
  <si>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</si>
  <si>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</si>
  <si>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</si>
  <si>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</si>
  <si>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</si>
  <si>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</si>
  <si>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</si>
  <si>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</si>
  <si>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</si>
  <si>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</si>
  <si>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</si>
  <si>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</si>
  <si>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</si>
  <si>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</si>
  <si>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</si>
  <si>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</si>
  <si>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</si>
  <si>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</si>
  <si>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</si>
  <si>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</si>
  <si>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</si>
  <si>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</si>
  <si>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</si>
  <si>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</si>
  <si>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</si>
  <si>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</si>
  <si>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</si>
  <si>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CONCRETO CICLOPICO FCK=10MPA 30% PEDRA DE MAO INCLUSIVE LANCAMENTO</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</si>
  <si>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</si>
  <si>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</si>
  <si>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</si>
  <si>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</si>
  <si>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</si>
  <si>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</si>
  <si>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</si>
  <si>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</si>
  <si>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</si>
  <si>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</si>
  <si>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</si>
  <si>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</si>
  <si>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</si>
  <si>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</si>
  <si>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</si>
  <si>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</si>
  <si>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</si>
  <si>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</si>
  <si>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</si>
  <si>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</si>
  <si>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</si>
  <si>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INSTALAÇÃO DE SINALIZADOR NOTURNO LED.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</si>
  <si>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</si>
  <si>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</si>
  <si>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</si>
  <si>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</si>
  <si>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</si>
  <si>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</si>
  <si>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</si>
  <si>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</si>
  <si>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</si>
  <si>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</si>
  <si>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</si>
  <si>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</si>
  <si>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</si>
  <si>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</si>
  <si>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</si>
  <si>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</si>
  <si>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</si>
  <si>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</si>
  <si>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</si>
  <si>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</si>
  <si>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</si>
  <si>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</si>
  <si>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</si>
  <si>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</si>
  <si>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</si>
  <si>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</si>
  <si>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</si>
  <si>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</si>
  <si>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</si>
  <si>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</si>
  <si>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</si>
  <si>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</si>
  <si>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</si>
  <si>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</si>
  <si>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</si>
  <si>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</si>
  <si>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</si>
  <si>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</si>
  <si>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</si>
  <si>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</si>
  <si>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</si>
  <si>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</si>
  <si>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</si>
  <si>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</si>
  <si>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</si>
  <si>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</si>
  <si>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</si>
  <si>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</si>
  <si>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</si>
  <si>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</si>
  <si>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</si>
  <si>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</si>
  <si>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</si>
  <si>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LOCAÇÃO COM CAVALETE COM ALTURA DE 1,00 M - 2 UTILIZAÇÕES. AF_10/2018</t>
  </si>
  <si>
    <t>LOCAÇÃO COM CAVALETE COM ALTURA DE 0,50 M - 2 UTILIZAÇÕES. AF_10/2018</t>
  </si>
  <si>
    <t>MARCAÇÃO DE PONTOS EM GABARITO OU CAVALETE. AF_10/2018</t>
  </si>
  <si>
    <t>LOCAÇÃO DE REDE DE ÁGUA OU ESGOTO. AF_10/2018</t>
  </si>
  <si>
    <t>LOCAÇÃO DE PAVIMENTAÇÃO.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</si>
  <si>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</si>
  <si>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</si>
  <si>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</si>
  <si>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</si>
  <si>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</si>
  <si>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</si>
  <si>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</si>
  <si>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</si>
  <si>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</si>
  <si>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</si>
  <si>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</si>
  <si>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</si>
  <si>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</si>
  <si>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</si>
  <si>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</si>
  <si>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</si>
  <si>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</si>
  <si>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</si>
  <si>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</si>
  <si>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</si>
  <si>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</si>
  <si>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</si>
  <si>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</si>
  <si>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</si>
  <si>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</si>
  <si>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</si>
  <si>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</si>
  <si>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</si>
  <si>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</si>
  <si>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</si>
  <si>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</si>
  <si>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</si>
  <si>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</si>
  <si>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</si>
  <si>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</si>
  <si>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</si>
  <si>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</si>
  <si>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</si>
  <si>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</si>
  <si>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</si>
  <si>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</si>
  <si>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</si>
  <si>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</si>
  <si>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</si>
  <si>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</si>
  <si>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</si>
  <si>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</si>
  <si>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</si>
  <si>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</si>
  <si>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</si>
  <si>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</si>
  <si>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</si>
  <si>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</si>
  <si>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</si>
  <si>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</si>
  <si>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</si>
  <si>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</si>
  <si>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</si>
  <si>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</si>
  <si>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</si>
  <si>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</si>
  <si>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</si>
  <si>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</si>
  <si>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</si>
  <si>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</si>
  <si>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</si>
  <si>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</si>
  <si>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</si>
  <si>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</si>
  <si>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</si>
  <si>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</si>
  <si>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</si>
  <si>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</si>
  <si>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</si>
  <si>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</si>
  <si>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</si>
  <si>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</si>
  <si>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</si>
  <si>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</si>
  <si>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</si>
  <si>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</si>
  <si>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</si>
  <si>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</si>
  <si>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</si>
  <si>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</si>
  <si>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</si>
  <si>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</si>
  <si>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</si>
  <si>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</si>
  <si>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</si>
  <si>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</si>
  <si>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</si>
  <si>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</si>
  <si>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</si>
  <si>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</si>
  <si>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</si>
  <si>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</si>
  <si>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</si>
  <si>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</si>
  <si>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</si>
  <si>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</si>
  <si>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</si>
  <si>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</si>
  <si>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</si>
  <si>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</si>
  <si>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</si>
  <si>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</si>
  <si>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</si>
  <si>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</si>
  <si>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</si>
  <si>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</si>
  <si>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</si>
  <si>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</si>
  <si>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</si>
  <si>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</si>
  <si>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</si>
  <si>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</si>
  <si>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</si>
  <si>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</si>
  <si>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</si>
  <si>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</si>
  <si>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</si>
  <si>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</si>
  <si>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</si>
  <si>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</si>
  <si>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</si>
  <si>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</si>
  <si>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</si>
  <si>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</si>
  <si>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</si>
  <si>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</si>
  <si>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</si>
  <si>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</si>
  <si>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</si>
  <si>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</si>
  <si>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</si>
  <si>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</si>
  <si>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</si>
  <si>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</si>
  <si>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</si>
  <si>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</si>
  <si>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</si>
  <si>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</si>
  <si>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</si>
  <si>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</si>
  <si>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</si>
  <si>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</si>
  <si>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</si>
  <si>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</si>
  <si>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</si>
  <si>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</si>
  <si>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</si>
  <si>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</si>
  <si>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</si>
  <si>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</si>
  <si>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</si>
  <si>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</si>
  <si>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</si>
  <si>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</si>
  <si>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</si>
  <si>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</si>
  <si>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</si>
  <si>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</si>
  <si>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</si>
  <si>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</si>
  <si>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</si>
  <si>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</si>
  <si>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</si>
  <si>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</si>
  <si>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</si>
  <si>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</si>
  <si>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</si>
  <si>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</si>
  <si>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</si>
  <si>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</si>
  <si>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</si>
  <si>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</si>
  <si>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</si>
  <si>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</si>
  <si>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</si>
  <si>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</si>
  <si>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</si>
  <si>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</si>
  <si>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</si>
  <si>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</si>
  <si>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</si>
  <si>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</si>
  <si>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</si>
  <si>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</si>
  <si>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</si>
  <si>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</si>
  <si>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</si>
  <si>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</si>
  <si>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</si>
  <si>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</si>
  <si>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</si>
  <si>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</si>
  <si>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</si>
  <si>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</si>
  <si>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</si>
  <si>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</si>
  <si>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</si>
  <si>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</si>
  <si>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</si>
  <si>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</si>
  <si>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</si>
  <si>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</si>
  <si>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</si>
  <si>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</si>
  <si>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</si>
  <si>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</si>
  <si>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</si>
  <si>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</si>
  <si>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</si>
  <si>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</si>
  <si>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</si>
  <si>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</si>
  <si>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</si>
  <si>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</si>
  <si>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</si>
  <si>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</si>
  <si>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</si>
  <si>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</si>
  <si>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</si>
  <si>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</si>
  <si>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</si>
  <si>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</si>
  <si>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</si>
  <si>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</si>
  <si>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</si>
  <si>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</si>
  <si>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</si>
  <si>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</si>
  <si>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</si>
  <si>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</si>
  <si>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</si>
  <si>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</si>
  <si>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</si>
  <si>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</si>
  <si>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</si>
  <si>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</si>
  <si>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</si>
  <si>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</si>
  <si>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</si>
  <si>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</si>
  <si>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</si>
  <si>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</si>
  <si>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</si>
  <si>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</si>
  <si>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</si>
  <si>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</si>
  <si>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</si>
  <si>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</si>
  <si>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</si>
  <si>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</si>
  <si>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</si>
  <si>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</si>
  <si>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</si>
  <si>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</si>
  <si>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</si>
  <si>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</si>
  <si>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</si>
  <si>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</si>
  <si>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</si>
  <si>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</si>
  <si>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</si>
  <si>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</si>
  <si>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</si>
  <si>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</si>
  <si>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</si>
  <si>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</si>
  <si>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</si>
  <si>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MES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</si>
  <si>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</si>
  <si>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</si>
  <si>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</si>
  <si>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</si>
  <si>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</si>
  <si>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</si>
  <si>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</si>
  <si>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</si>
  <si>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</si>
  <si>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</si>
  <si>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</si>
  <si>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</si>
  <si>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</si>
  <si>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</si>
  <si>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</si>
  <si>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</si>
  <si>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</si>
  <si>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</si>
  <si>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</si>
  <si>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</si>
  <si>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</si>
  <si>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</si>
  <si>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</si>
  <si>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</si>
  <si>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</si>
  <si>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</si>
  <si>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</si>
  <si>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</si>
  <si>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</si>
  <si>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</si>
  <si>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</si>
  <si>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</si>
  <si>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</si>
  <si>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</si>
  <si>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</si>
  <si>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</si>
  <si>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</si>
  <si>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</si>
  <si>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</si>
  <si>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</si>
  <si>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</si>
  <si>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</si>
  <si>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</si>
  <si>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</si>
  <si>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</si>
  <si>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</si>
  <si>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</si>
  <si>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</si>
  <si>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</si>
  <si>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</si>
  <si>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</si>
  <si>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</si>
  <si>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</si>
  <si>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</si>
  <si>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</si>
  <si>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</si>
  <si>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</si>
  <si>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</si>
  <si>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</si>
  <si>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</si>
  <si>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</si>
  <si>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</si>
  <si>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</si>
  <si>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</si>
  <si>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</si>
  <si>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</si>
  <si>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</si>
  <si>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</si>
  <si>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</si>
  <si>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</si>
  <si>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</si>
  <si>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</si>
  <si>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</si>
  <si>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</si>
  <si>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</si>
  <si>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</si>
  <si>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</si>
  <si>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</si>
  <si>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</si>
  <si>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</si>
  <si>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</si>
  <si>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</si>
  <si>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</si>
  <si>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</si>
  <si>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</si>
  <si>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</si>
  <si>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</si>
  <si>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</si>
  <si>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</si>
  <si>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</si>
  <si>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</si>
  <si>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</si>
  <si>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</si>
  <si>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</si>
  <si>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</si>
  <si>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</si>
  <si>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</si>
  <si>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</si>
  <si>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</si>
  <si>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</si>
  <si>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</si>
  <si>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</si>
  <si>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</si>
  <si>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</si>
  <si>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</si>
  <si>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</si>
  <si>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</si>
  <si>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</si>
  <si>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</si>
  <si>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</si>
  <si>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</si>
  <si>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</si>
  <si>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</si>
  <si>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</si>
  <si>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</si>
  <si>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</si>
  <si>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</si>
  <si>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</si>
  <si>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</si>
  <si>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</si>
  <si>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</si>
  <si>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</si>
  <si>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</si>
  <si>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</si>
  <si>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</si>
  <si>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</si>
  <si>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</si>
  <si>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</si>
  <si>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</si>
  <si>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</si>
  <si>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</si>
  <si>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</si>
  <si>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</si>
  <si>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</si>
  <si>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</si>
  <si>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</si>
  <si>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</si>
  <si>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TÉCNICO EM SEGURANÇA DO TRABALHO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</si>
  <si>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</si>
  <si>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</si>
  <si>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</si>
  <si>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</si>
  <si>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</si>
  <si>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</si>
  <si>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</si>
  <si>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</si>
  <si>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</si>
  <si>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</si>
  <si>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</si>
  <si>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</si>
  <si>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</si>
  <si>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</si>
  <si>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</si>
  <si>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</si>
  <si>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</si>
  <si>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</si>
  <si>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</si>
  <si>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</si>
  <si>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</si>
  <si>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</si>
  <si>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</si>
  <si>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</si>
  <si>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</si>
  <si>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</si>
  <si>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</si>
  <si>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</si>
  <si>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</si>
  <si>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</si>
  <si>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</si>
  <si>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</si>
  <si>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</si>
  <si>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</si>
  <si>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</si>
  <si>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</si>
  <si>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</si>
  <si>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</si>
  <si>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</si>
  <si>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</si>
  <si>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</si>
  <si>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</si>
  <si>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</si>
  <si>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</si>
  <si>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</si>
  <si>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</si>
  <si>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</si>
  <si>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</si>
  <si>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</si>
  <si>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</si>
  <si>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</si>
  <si>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</si>
  <si>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</si>
  <si>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</si>
  <si>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</si>
  <si>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</si>
  <si>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</si>
  <si>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</si>
  <si>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</si>
  <si>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</si>
  <si>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</si>
  <si>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</si>
  <si>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</si>
  <si>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</si>
  <si>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</si>
  <si>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</si>
  <si>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</si>
  <si>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</si>
  <si>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</si>
  <si>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</si>
  <si>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</si>
  <si>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</si>
  <si>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</si>
  <si>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</si>
  <si>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</si>
  <si>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</si>
  <si>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</si>
  <si>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</si>
  <si>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</si>
  <si>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</si>
  <si>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</si>
  <si>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</si>
  <si>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</si>
  <si>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</si>
  <si>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</si>
  <si>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</si>
  <si>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</si>
  <si>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</si>
  <si>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</si>
  <si>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</si>
  <si>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</si>
  <si>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</si>
  <si>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</si>
  <si>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</si>
  <si>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</si>
  <si>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</si>
  <si>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</si>
  <si>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</si>
  <si>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</si>
  <si>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</si>
  <si>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</si>
  <si>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</si>
  <si>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</si>
  <si>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</si>
  <si>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</si>
  <si>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</si>
  <si>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</si>
  <si>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</si>
  <si>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</si>
  <si>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</si>
  <si>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</si>
  <si>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</si>
  <si>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</si>
  <si>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</si>
  <si>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</si>
  <si>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</si>
  <si>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</si>
  <si>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</si>
  <si>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</si>
  <si>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</si>
  <si>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</si>
  <si>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</si>
  <si>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</si>
  <si>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</si>
  <si>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</si>
  <si>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</si>
  <si>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</si>
  <si>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</si>
  <si>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</si>
  <si>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</si>
  <si>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</si>
  <si>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</si>
  <si>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</si>
  <si>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</si>
  <si>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</si>
  <si>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</si>
  <si>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</si>
  <si>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</si>
  <si>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</si>
  <si>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</si>
  <si>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</si>
  <si>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</si>
  <si>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</si>
  <si>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</si>
  <si>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</si>
  <si>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</si>
  <si>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20 MM</t>
  </si>
  <si>
    <t>!EM PROCESSO DE DESATIVACAO! CHAPA DE MADEIRA COMPENSADA RESINADA PARA FORMA DE CONCRETO, DE *2,2 X 1,1* M, E = 6 MM</t>
  </si>
  <si>
    <t>!EM PROCESSO DE DESATIVACAO! DOBRADICA EM ACO/FERRO, 3" X 2 1/2", E= 1,2 A 1,8 MM, SEM ANEL,  CROMADO OU ZINCADO, TAMPA BOLA, COM PARAFUSOS</t>
  </si>
  <si>
    <t>!EM PROCESSO DE DESATIVACAO! FUNDO SINTETICO NIVELADOR BRANCO FOSCO PARA MADEIRA</t>
  </si>
  <si>
    <t xml:space="preserve">GL    </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</si>
  <si>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</si>
  <si>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</si>
  <si>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</si>
  <si>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</si>
  <si>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</si>
  <si>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LUMINARIA FECHADA P/ ILUMINACAO PUBLICA, TIPO ABL 50/F OU EQUIV, P/ LAMPADA A VAPOR DE MERCURIO 400W</t>
  </si>
  <si>
    <t>!EM PROCESSO DE DESATIVACAO! MASSA CORRIDA PVA PARA PAREDES INTERNAS</t>
  </si>
  <si>
    <t>!EM PROCESSO DE DESATIVACAO! TINTA LATEX PVA PREMIUM, COR BRANCA</t>
  </si>
  <si>
    <t>!EM PROCESSO DE DESATIVACAO! VERNIZ POLIURETANO BRILHANTE PARA MADEIRA, SEM FILTRO SOLAR, USO INTERNO E EXTERNO</t>
  </si>
  <si>
    <t xml:space="preserve">L     </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</si>
  <si>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</si>
  <si>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</si>
  <si>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</si>
  <si>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</si>
  <si>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</si>
  <si>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</si>
  <si>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</si>
  <si>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</si>
  <si>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</si>
  <si>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</si>
  <si>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</si>
  <si>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</si>
  <si>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</si>
  <si>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</si>
  <si>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</si>
  <si>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</si>
  <si>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</si>
  <si>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</si>
  <si>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</si>
  <si>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</si>
  <si>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</si>
  <si>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</si>
  <si>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</si>
  <si>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</si>
  <si>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</si>
  <si>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</si>
  <si>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</si>
  <si>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</si>
  <si>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</si>
  <si>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</si>
  <si>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</si>
  <si>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</si>
  <si>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</si>
  <si>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</si>
  <si>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</si>
  <si>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</si>
  <si>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</si>
  <si>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</si>
  <si>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</si>
  <si>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</si>
  <si>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</si>
  <si>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</si>
  <si>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</si>
  <si>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</si>
  <si>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</si>
  <si>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</si>
  <si>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</si>
  <si>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</si>
  <si>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</si>
  <si>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</si>
  <si>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</si>
  <si>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</si>
  <si>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</si>
  <si>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</si>
  <si>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 xml:space="preserve">KG    </t>
  </si>
  <si>
    <t>ACIDO MURIATICO, DILUICAO 10% A 12% PARA USO EM LIMPEZA</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</si>
  <si>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</si>
  <si>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</si>
  <si>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</si>
  <si>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</si>
  <si>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</si>
  <si>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</si>
  <si>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</si>
  <si>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</si>
  <si>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</si>
  <si>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</si>
  <si>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</si>
  <si>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</si>
  <si>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</si>
  <si>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</si>
  <si>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</si>
  <si>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</si>
  <si>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</si>
  <si>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</si>
  <si>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</si>
  <si>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</si>
  <si>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</si>
  <si>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</si>
  <si>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</si>
  <si>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</si>
  <si>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</si>
  <si>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</si>
  <si>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</si>
  <si>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</si>
  <si>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</si>
  <si>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</si>
  <si>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</si>
  <si>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</si>
  <si>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</si>
  <si>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</si>
  <si>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</si>
  <si>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</si>
  <si>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</si>
  <si>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</si>
  <si>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</si>
  <si>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</si>
  <si>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</si>
  <si>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</si>
  <si>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</si>
  <si>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</si>
  <si>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</si>
  <si>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</si>
  <si>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</si>
  <si>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</si>
  <si>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</si>
  <si>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</si>
  <si>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</si>
  <si>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</si>
  <si>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</si>
  <si>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</si>
  <si>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</si>
  <si>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</si>
  <si>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</si>
  <si>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</si>
  <si>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</si>
  <si>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</si>
  <si>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</si>
  <si>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</si>
  <si>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</si>
  <si>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</si>
  <si>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</si>
  <si>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</si>
  <si>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</si>
  <si>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</si>
  <si>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</si>
  <si>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</si>
  <si>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</si>
  <si>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</si>
  <si>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</si>
  <si>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</si>
  <si>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</si>
  <si>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</si>
  <si>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</si>
  <si>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</si>
  <si>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</si>
  <si>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</si>
  <si>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</si>
  <si>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</si>
  <si>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</si>
  <si>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</si>
  <si>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</si>
  <si>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</si>
  <si>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</si>
  <si>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</si>
  <si>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</si>
  <si>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</si>
  <si>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</si>
  <si>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</si>
  <si>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</si>
  <si>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</si>
  <si>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</si>
  <si>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</si>
  <si>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</si>
  <si>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</si>
  <si>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</si>
  <si>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</si>
  <si>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</si>
  <si>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</si>
  <si>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</si>
  <si>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</si>
  <si>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</si>
  <si>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</si>
  <si>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AFASTADOR PARA TELHA DE FIBROCIMENTO CANALETE 90 OU KALHETAO</t>
  </si>
  <si>
    <t>AGENTE DE CURA, PROTETOR DA EVAPORACAO DA AGUA DE HIDRATACAO DO CONCRETO</t>
  </si>
  <si>
    <t>AGREGADO RECICLADO, TIPO RACHAO RECICLADO CINZA, CLASSE A</t>
  </si>
  <si>
    <t xml:space="preserve">M3    </t>
  </si>
  <si>
    <t>AJUDANTE DE ARMADOR</t>
  </si>
  <si>
    <t>AJUDANTE DE ARMADOR (MENSALISTA)</t>
  </si>
  <si>
    <t xml:space="preserve">MES   </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</si>
  <si>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</si>
  <si>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</si>
  <si>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</si>
  <si>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</si>
  <si>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</si>
  <si>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</si>
  <si>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</si>
  <si>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</si>
  <si>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</si>
  <si>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</si>
  <si>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</si>
  <si>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</si>
  <si>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</si>
  <si>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</si>
  <si>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</si>
  <si>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</si>
  <si>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</si>
  <si>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</si>
  <si>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</si>
  <si>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</si>
  <si>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</si>
  <si>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</si>
  <si>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</si>
  <si>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</si>
  <si>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</si>
  <si>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</si>
  <si>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</si>
  <si>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</si>
  <si>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</si>
  <si>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</si>
  <si>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</si>
  <si>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</si>
  <si>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</si>
  <si>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</si>
  <si>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</si>
  <si>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</si>
  <si>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</si>
  <si>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</si>
  <si>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</si>
  <si>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</si>
  <si>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</si>
  <si>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</si>
  <si>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</si>
  <si>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</si>
  <si>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</si>
  <si>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</si>
  <si>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</si>
  <si>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</si>
  <si>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</si>
  <si>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</si>
  <si>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</si>
  <si>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</si>
  <si>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</si>
  <si>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</si>
  <si>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</si>
  <si>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</si>
  <si>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</si>
  <si>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</si>
  <si>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</si>
  <si>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</si>
  <si>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</si>
  <si>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</si>
  <si>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</si>
  <si>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</si>
  <si>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</si>
  <si>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</si>
  <si>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</si>
  <si>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</si>
  <si>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</si>
  <si>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</si>
  <si>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</si>
  <si>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</si>
  <si>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</si>
  <si>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</si>
  <si>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</si>
  <si>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</si>
  <si>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</si>
  <si>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</si>
  <si>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</si>
  <si>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</si>
  <si>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</si>
  <si>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</si>
  <si>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</si>
  <si>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</si>
  <si>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</si>
  <si>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</si>
  <si>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</si>
  <si>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</si>
  <si>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</si>
  <si>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</si>
  <si>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</si>
  <si>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</si>
  <si>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</si>
  <si>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</si>
  <si>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</si>
  <si>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</si>
  <si>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</si>
  <si>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</si>
  <si>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</si>
  <si>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</si>
  <si>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</si>
  <si>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</si>
  <si>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</si>
  <si>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</si>
  <si>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 xml:space="preserve">DM3   </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</si>
  <si>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</si>
  <si>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</si>
  <si>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</si>
  <si>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</si>
  <si>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</si>
  <si>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</si>
  <si>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</si>
  <si>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</si>
  <si>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</si>
  <si>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</si>
  <si>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</si>
  <si>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</si>
  <si>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</si>
  <si>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</si>
  <si>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</si>
  <si>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</si>
  <si>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</si>
  <si>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</si>
  <si>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</si>
  <si>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</si>
  <si>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</si>
  <si>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</si>
  <si>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</si>
  <si>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</si>
  <si>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</si>
  <si>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</si>
  <si>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</si>
  <si>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</si>
  <si>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</si>
  <si>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</si>
  <si>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</si>
  <si>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</si>
  <si>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</si>
  <si>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</si>
  <si>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</si>
  <si>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</si>
  <si>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</si>
  <si>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</si>
  <si>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</si>
  <si>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</si>
  <si>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</si>
  <si>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</si>
  <si>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</si>
  <si>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</si>
  <si>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</si>
  <si>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</si>
  <si>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</si>
  <si>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</si>
  <si>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</si>
  <si>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</si>
  <si>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</si>
  <si>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</si>
  <si>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</si>
  <si>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</si>
  <si>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</si>
  <si>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</si>
  <si>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</si>
  <si>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</si>
  <si>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</si>
  <si>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</si>
  <si>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</si>
  <si>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</si>
  <si>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</si>
  <si>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</si>
  <si>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ARAME RECOZIDO 16 BWG, D = 1,65 MM (0,016 KG/M) OU 18 BWG, D = 1,25 MM (0,01 KG/M)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</si>
  <si>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</si>
  <si>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</si>
  <si>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</si>
  <si>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</si>
  <si>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</si>
  <si>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</si>
  <si>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COLANTE AC II</t>
  </si>
  <si>
    <t>ARGAMASSA COLANTE TIPO AC III</t>
  </si>
  <si>
    <t>ARGAMASSA COLANTE TIPO AC 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</si>
  <si>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</si>
  <si>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</si>
  <si>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</si>
  <si>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</si>
  <si>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</si>
  <si>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</si>
  <si>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</si>
  <si>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</si>
  <si>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</si>
  <si>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</si>
  <si>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</si>
  <si>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</si>
  <si>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</si>
  <si>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</si>
  <si>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</si>
  <si>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</si>
  <si>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</si>
  <si>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</si>
  <si>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</si>
  <si>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</si>
  <si>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</si>
  <si>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</si>
  <si>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</si>
  <si>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</si>
  <si>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</si>
  <si>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</si>
  <si>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</si>
  <si>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</si>
  <si>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</si>
  <si>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</si>
  <si>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</si>
  <si>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</si>
  <si>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</si>
  <si>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</si>
  <si>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</si>
  <si>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</si>
  <si>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</si>
  <si>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</si>
  <si>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</si>
  <si>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</si>
  <si>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</si>
  <si>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</si>
  <si>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LISA, REDONDA, DE LATAO POLIDO, DIAMETRO NOMINAL 5/8", DIAMETRO EXTERNO = 34 MM, DIAMETRO DO FURO = 17 MM, ESPESSURA = *2,5* MM</t>
  </si>
  <si>
    <t>ARRUELA QUADRADA EM ACO GALVANIZADO, DIMENSAO = 38 MM, ESPESSURA = 3MM, DIAMETRO DO FURO= 18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</si>
  <si>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</si>
  <si>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</si>
  <si>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</si>
  <si>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</si>
  <si>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</si>
  <si>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</si>
  <si>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</si>
  <si>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</si>
  <si>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</si>
  <si>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</si>
  <si>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</si>
  <si>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</si>
  <si>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</si>
  <si>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</si>
  <si>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</si>
  <si>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</si>
  <si>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</si>
  <si>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</si>
  <si>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</si>
  <si>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</si>
  <si>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</si>
  <si>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</si>
  <si>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</si>
  <si>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</si>
  <si>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</si>
  <si>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</si>
  <si>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</si>
  <si>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</si>
  <si>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</si>
  <si>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</si>
  <si>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</si>
  <si>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</si>
  <si>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</si>
  <si>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</si>
  <si>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</si>
  <si>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</si>
  <si>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</si>
  <si>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</si>
  <si>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</si>
  <si>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</si>
  <si>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</si>
  <si>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</si>
  <si>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</si>
  <si>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</si>
  <si>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</si>
  <si>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</si>
  <si>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</si>
  <si>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</si>
  <si>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</si>
  <si>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</si>
  <si>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</si>
  <si>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</si>
  <si>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</si>
  <si>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</si>
  <si>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</si>
  <si>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EM LADO OPOSTO, COR CINZA</t>
  </si>
  <si>
    <t xml:space="preserve">PAR   </t>
  </si>
  <si>
    <t>BARRA ANTIPANICO DUPLA, PARA PORTA DE VIDRO, COR CINZA</t>
  </si>
  <si>
    <t>BARRA ANTIPANICO SIMPLES, CEGA EM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</si>
  <si>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</si>
  <si>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</si>
  <si>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</si>
  <si>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</si>
  <si>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</si>
  <si>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</si>
  <si>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</si>
  <si>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</si>
  <si>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</si>
  <si>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</si>
  <si>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</si>
  <si>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</si>
  <si>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</si>
  <si>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</si>
  <si>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</si>
  <si>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</si>
  <si>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</si>
  <si>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</si>
  <si>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</si>
  <si>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</si>
  <si>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</si>
  <si>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</si>
  <si>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</si>
  <si>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</si>
  <si>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</si>
  <si>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</si>
  <si>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</si>
  <si>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</si>
  <si>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</si>
  <si>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</si>
  <si>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</si>
  <si>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</si>
  <si>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 xml:space="preserve">JG    </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</si>
  <si>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</si>
  <si>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</si>
  <si>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</si>
  <si>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</si>
  <si>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</si>
  <si>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</si>
  <si>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</si>
  <si>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</si>
  <si>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</si>
  <si>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</si>
  <si>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</si>
  <si>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</si>
  <si>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</si>
  <si>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</si>
  <si>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</si>
  <si>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</si>
  <si>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</si>
  <si>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</si>
  <si>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CERAMICO VAZADO PARA ALVENARIA DE VEDACAO, DE 9 X 19 X 19 CM (L X A X C)</t>
  </si>
  <si>
    <t xml:space="preserve">MIL   </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</si>
  <si>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</si>
  <si>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</si>
  <si>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</si>
  <si>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</si>
  <si>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</si>
  <si>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</si>
  <si>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</si>
  <si>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</si>
  <si>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</si>
  <si>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</si>
  <si>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</si>
  <si>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</si>
  <si>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</si>
  <si>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</si>
  <si>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</si>
  <si>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</si>
  <si>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</si>
  <si>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</si>
  <si>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</si>
  <si>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</si>
  <si>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</si>
  <si>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</si>
  <si>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</si>
  <si>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</si>
  <si>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</si>
  <si>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</si>
  <si>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</si>
  <si>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ESPUMA MULTIUSO *23 X 13 X 8* CM</t>
  </si>
  <si>
    <t>BLOCO DE GESSO COMPACTO / MACICO, BRANCO, E = 10 CM, DIMENSOES *67 X 50* CM</t>
  </si>
  <si>
    <t>BLOCO DE GESSO VAZADO, BRANCO, E = *7* CM, DIMENSOES *67 X 50* CM</t>
  </si>
  <si>
    <t>BLOCO DE POLIETILENO ALTA DENSIDADE, *27* X *30* X *100* CM, ACOMPANHADOS PLACAS  TERMINAIS  E LONGARINAS, PARA FUNDO DE FILTRO</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</si>
  <si>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</si>
  <si>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</si>
  <si>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</si>
  <si>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</si>
  <si>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</si>
  <si>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</si>
  <si>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</si>
  <si>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</si>
  <si>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</si>
  <si>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</si>
  <si>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</si>
  <si>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</si>
  <si>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</si>
  <si>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</si>
  <si>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</si>
  <si>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</si>
  <si>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</si>
  <si>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</si>
  <si>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</si>
  <si>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</si>
  <si>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</si>
  <si>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</si>
  <si>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</si>
  <si>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</si>
  <si>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</si>
  <si>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</si>
  <si>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</si>
  <si>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</si>
  <si>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</si>
  <si>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</si>
  <si>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</si>
  <si>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</si>
  <si>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</si>
  <si>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</si>
  <si>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</si>
  <si>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</si>
  <si>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</si>
  <si>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</si>
  <si>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</si>
  <si>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</si>
  <si>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</si>
  <si>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</si>
  <si>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</si>
  <si>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</si>
  <si>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</si>
  <si>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</si>
  <si>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</si>
  <si>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</si>
  <si>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</si>
  <si>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</si>
  <si>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</si>
  <si>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</si>
  <si>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</si>
  <si>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</si>
  <si>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</si>
  <si>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</si>
  <si>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</si>
  <si>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</si>
  <si>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</si>
  <si>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</si>
  <si>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</si>
  <si>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</si>
  <si>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</si>
  <si>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</si>
  <si>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</si>
  <si>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</si>
  <si>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PARA JANELA TIPO GUILHOTINA, EM ZAMAC CROMADO</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</si>
  <si>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</si>
  <si>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</si>
  <si>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</si>
  <si>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</si>
  <si>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</si>
  <si>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</si>
  <si>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</si>
  <si>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</si>
  <si>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</si>
  <si>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</si>
  <si>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</si>
  <si>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</si>
  <si>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</si>
  <si>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</si>
  <si>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</si>
  <si>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</si>
  <si>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</si>
  <si>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</si>
  <si>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</si>
  <si>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</si>
  <si>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</si>
  <si>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</si>
  <si>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</si>
  <si>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</si>
  <si>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</si>
  <si>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</si>
  <si>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</si>
  <si>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</si>
  <si>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</si>
  <si>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</si>
  <si>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</si>
  <si>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</si>
  <si>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</si>
  <si>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</si>
  <si>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</si>
  <si>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</si>
  <si>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</si>
  <si>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</si>
  <si>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</si>
  <si>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</si>
  <si>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</si>
  <si>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</si>
  <si>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</si>
  <si>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</si>
  <si>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</si>
  <si>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</si>
  <si>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</si>
  <si>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</si>
  <si>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</si>
  <si>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</si>
  <si>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</si>
  <si>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</si>
  <si>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</si>
  <si>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</si>
  <si>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</si>
  <si>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</si>
  <si>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</si>
  <si>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</si>
  <si>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</si>
  <si>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</si>
  <si>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</si>
  <si>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</si>
  <si>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</si>
  <si>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</si>
  <si>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</si>
  <si>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</si>
  <si>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</si>
  <si>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</si>
  <si>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</si>
  <si>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</si>
  <si>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</si>
  <si>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</si>
  <si>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</si>
  <si>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</si>
  <si>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</si>
  <si>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</si>
  <si>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</si>
  <si>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</si>
  <si>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</si>
  <si>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</si>
  <si>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</si>
  <si>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</si>
  <si>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</si>
  <si>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</si>
  <si>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</si>
  <si>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</si>
  <si>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</si>
  <si>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</si>
  <si>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</si>
  <si>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</si>
  <si>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</si>
  <si>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</si>
  <si>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</si>
  <si>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</si>
  <si>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</si>
  <si>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</si>
  <si>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</si>
  <si>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</si>
  <si>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</si>
  <si>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</si>
  <si>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</si>
  <si>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</si>
  <si>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</si>
  <si>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</si>
  <si>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</si>
  <si>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</si>
  <si>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</si>
  <si>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</si>
  <si>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</si>
  <si>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</si>
  <si>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</si>
  <si>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</si>
  <si>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</si>
  <si>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</si>
  <si>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</si>
  <si>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</si>
  <si>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OU AGUAS PLUVIAIS PREDIAIS</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</si>
  <si>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</si>
  <si>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</si>
  <si>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</si>
  <si>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</si>
  <si>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</si>
  <si>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</si>
  <si>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</si>
  <si>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</si>
  <si>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</si>
  <si>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</si>
  <si>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</si>
  <si>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</si>
  <si>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</si>
  <si>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</si>
  <si>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</si>
  <si>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</si>
  <si>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</si>
  <si>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</si>
  <si>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</si>
  <si>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</si>
  <si>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</si>
  <si>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</si>
  <si>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</si>
  <si>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</si>
  <si>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</si>
  <si>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</si>
  <si>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</si>
  <si>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</si>
  <si>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</si>
  <si>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</si>
  <si>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</si>
  <si>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</si>
  <si>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</si>
  <si>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</si>
  <si>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</si>
  <si>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</si>
  <si>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</si>
  <si>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</si>
  <si>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</si>
  <si>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</si>
  <si>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</si>
  <si>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</si>
  <si>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</si>
  <si>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</si>
  <si>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</si>
  <si>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</si>
  <si>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</si>
  <si>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</si>
  <si>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</si>
  <si>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</si>
  <si>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</si>
  <si>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</si>
  <si>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</si>
  <si>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</si>
  <si>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</si>
  <si>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</si>
  <si>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</si>
  <si>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</si>
  <si>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</si>
  <si>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</si>
  <si>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</si>
  <si>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</si>
  <si>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</si>
  <si>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</si>
  <si>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</si>
  <si>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</si>
  <si>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</si>
  <si>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</si>
  <si>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</si>
  <si>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</si>
  <si>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</si>
  <si>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</si>
  <si>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</si>
  <si>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</si>
  <si>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</si>
  <si>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</si>
  <si>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</si>
  <si>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</si>
  <si>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</si>
  <si>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</si>
  <si>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</si>
  <si>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</si>
  <si>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</si>
  <si>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</si>
  <si>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</si>
  <si>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</si>
  <si>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</si>
  <si>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</si>
  <si>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</si>
  <si>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</si>
  <si>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</si>
  <si>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</si>
  <si>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</si>
  <si>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</si>
  <si>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</si>
  <si>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</si>
  <si>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</si>
  <si>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</si>
  <si>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</si>
  <si>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</si>
  <si>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</si>
  <si>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</si>
  <si>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</si>
  <si>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</si>
  <si>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</si>
  <si>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</si>
  <si>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</si>
  <si>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</si>
  <si>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</si>
  <si>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</si>
  <si>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</si>
  <si>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</si>
  <si>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</si>
  <si>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</si>
  <si>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</si>
  <si>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</si>
  <si>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</si>
  <si>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</si>
  <si>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</si>
  <si>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</si>
  <si>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</si>
  <si>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</si>
  <si>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</si>
  <si>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</si>
  <si>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</si>
  <si>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</si>
  <si>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</si>
  <si>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</si>
  <si>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</si>
  <si>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</si>
  <si>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</si>
  <si>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</si>
  <si>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</si>
  <si>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</si>
  <si>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</si>
  <si>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</si>
  <si>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</si>
  <si>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</si>
  <si>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</si>
  <si>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</si>
  <si>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</si>
  <si>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</si>
  <si>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</si>
  <si>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</si>
  <si>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</si>
  <si>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</si>
  <si>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</si>
  <si>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</si>
  <si>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</si>
  <si>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</si>
  <si>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</si>
  <si>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</si>
  <si>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</si>
  <si>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</si>
  <si>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</si>
  <si>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</si>
  <si>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</si>
  <si>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</si>
  <si>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</si>
  <si>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</si>
  <si>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</si>
  <si>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</si>
  <si>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</si>
  <si>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</si>
  <si>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</si>
  <si>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</si>
  <si>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</si>
  <si>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</si>
  <si>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</si>
  <si>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</si>
  <si>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</si>
  <si>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</si>
  <si>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</si>
  <si>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</si>
  <si>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</si>
  <si>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CADEIRA SUSPENSA MANUAL / BALANCIM INDIVIDUAL (NBR 14751)</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</si>
  <si>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</si>
  <si>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</si>
  <si>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</si>
  <si>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</si>
  <si>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</si>
  <si>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CAIBRO ROLICO DE MADEIRA TRATADA, D = 4 A 7 CM, H = 3,00 M, EM EUCALIPTO OU EQUIVALENTE DA REGIAO</t>
  </si>
  <si>
    <t>CAIBRO 5 X 5 CM EM PINUS, MISTA OU EQUIVALENTE DA REGIAO - BRUTA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</si>
  <si>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</si>
  <si>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</si>
  <si>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</si>
  <si>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</si>
  <si>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</si>
  <si>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</si>
  <si>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</si>
  <si>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</si>
  <si>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</si>
  <si>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</si>
  <si>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</si>
  <si>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</si>
  <si>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</si>
  <si>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</si>
  <si>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</si>
  <si>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</si>
  <si>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</si>
  <si>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</si>
  <si>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</si>
  <si>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</si>
  <si>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</si>
  <si>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</si>
  <si>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</si>
  <si>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</si>
  <si>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</si>
  <si>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</si>
  <si>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</si>
  <si>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</si>
  <si>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</si>
  <si>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CILINDRICA EM CONCRETO SIMPLES,  PRE-MOLDADA, COM DIAMETRO DE 40 CM E ALTURA DE 45 CM, COM TAMPA</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</si>
  <si>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</si>
  <si>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</si>
  <si>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</si>
  <si>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</si>
  <si>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</si>
  <si>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</si>
  <si>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</si>
  <si>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</si>
  <si>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</si>
  <si>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</si>
  <si>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</si>
  <si>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</si>
  <si>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</si>
  <si>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</si>
  <si>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</si>
  <si>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</si>
  <si>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</si>
  <si>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</si>
  <si>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</si>
  <si>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</si>
  <si>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</si>
  <si>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</si>
  <si>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</si>
  <si>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</si>
  <si>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</si>
  <si>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</si>
  <si>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</si>
  <si>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</si>
  <si>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</si>
  <si>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</si>
  <si>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</si>
  <si>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</si>
  <si>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</si>
  <si>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</si>
  <si>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</si>
  <si>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</si>
  <si>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</si>
  <si>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</si>
  <si>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</si>
  <si>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</si>
  <si>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</si>
  <si>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</si>
  <si>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</si>
  <si>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</si>
  <si>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</si>
  <si>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</si>
  <si>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</si>
  <si>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</si>
  <si>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</si>
  <si>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</si>
  <si>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</si>
  <si>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</si>
  <si>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</si>
  <si>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</si>
  <si>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</si>
  <si>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</si>
  <si>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250 X 230 X 75 MM, COM TAMPA E PORTA TAMPA QUADRADA BRANCA</t>
  </si>
  <si>
    <t>CAL HIDRATADA CH-I PARA ARGAMASSAS</t>
  </si>
  <si>
    <t>CAL HIDRATADA PARA PINTURA</t>
  </si>
  <si>
    <t>CAL VIRGEM COMUM PARA ARGAMASSAS (NBR 6453)</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</si>
  <si>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</si>
  <si>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</si>
  <si>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</si>
  <si>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</si>
  <si>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</si>
  <si>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</si>
  <si>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</si>
  <si>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</si>
  <si>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</si>
  <si>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</si>
  <si>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</si>
  <si>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</si>
  <si>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</si>
  <si>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</si>
  <si>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</si>
  <si>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</si>
  <si>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</si>
  <si>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</si>
  <si>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</si>
  <si>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</si>
  <si>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</si>
  <si>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</si>
  <si>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</si>
  <si>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</si>
  <si>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</si>
  <si>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</si>
  <si>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</si>
  <si>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</si>
  <si>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</si>
  <si>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</si>
  <si>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</si>
  <si>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</si>
  <si>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</si>
  <si>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</si>
  <si>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</si>
  <si>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</si>
  <si>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</si>
  <si>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</si>
  <si>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</si>
  <si>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</si>
  <si>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</si>
  <si>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</si>
  <si>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</si>
  <si>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</si>
  <si>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</si>
  <si>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</si>
  <si>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</si>
  <si>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</si>
  <si>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</si>
  <si>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</si>
  <si>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</si>
  <si>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</si>
  <si>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</si>
  <si>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</si>
  <si>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</si>
  <si>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</si>
  <si>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</si>
  <si>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</si>
  <si>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</si>
  <si>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</si>
  <si>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</si>
  <si>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</si>
  <si>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</si>
  <si>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</si>
  <si>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</si>
  <si>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</si>
  <si>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</si>
  <si>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</si>
  <si>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</si>
  <si>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</si>
  <si>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</si>
  <si>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</si>
  <si>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</si>
  <si>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</si>
  <si>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</si>
  <si>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</si>
  <si>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</si>
  <si>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</si>
  <si>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</si>
  <si>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</si>
  <si>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</si>
  <si>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</si>
  <si>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</si>
  <si>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</si>
  <si>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</si>
  <si>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</si>
  <si>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</si>
  <si>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</si>
  <si>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</si>
  <si>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</si>
  <si>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OU AGUAS PLUVIAIS PREDIAIS</t>
  </si>
  <si>
    <t>CAP PVC, SERIE R, DN 150 MM, PARA ESGOTO OU AGUAS PLUVIAIS PREDIAIS</t>
  </si>
  <si>
    <t>CAP PVC, SERIE R, DN 75 MM, PARA ESGOTO OU AGUAS PLUVIAIS PREDIAIS</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</si>
  <si>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</si>
  <si>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</si>
  <si>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</si>
  <si>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</si>
  <si>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</si>
  <si>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</si>
  <si>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</si>
  <si>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</si>
  <si>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</si>
  <si>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</si>
  <si>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</si>
  <si>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</si>
  <si>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</si>
  <si>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</si>
  <si>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</si>
  <si>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</si>
  <si>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</si>
  <si>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</si>
  <si>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</si>
  <si>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</si>
  <si>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</si>
  <si>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</si>
  <si>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</si>
  <si>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</si>
  <si>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</si>
  <si>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</si>
  <si>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</si>
  <si>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</si>
  <si>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</si>
  <si>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</si>
  <si>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</si>
  <si>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</si>
  <si>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</si>
  <si>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</si>
  <si>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</si>
  <si>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</si>
  <si>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</si>
  <si>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</si>
  <si>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</si>
  <si>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</si>
  <si>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</si>
  <si>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</si>
  <si>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</si>
  <si>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</si>
  <si>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</si>
  <si>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 xml:space="preserve">T     </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</si>
  <si>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</si>
  <si>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</si>
  <si>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</si>
  <si>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</si>
  <si>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</si>
  <si>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</si>
  <si>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</si>
  <si>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</si>
  <si>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</si>
  <si>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</si>
  <si>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</si>
  <si>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</si>
  <si>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</si>
  <si>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</si>
  <si>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</si>
  <si>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</si>
  <si>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</si>
  <si>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</si>
  <si>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</si>
  <si>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</si>
  <si>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</si>
  <si>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</si>
  <si>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</si>
  <si>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</si>
  <si>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</si>
  <si>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</si>
  <si>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</si>
  <si>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</si>
  <si>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</si>
  <si>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</si>
  <si>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</si>
  <si>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</si>
  <si>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</si>
  <si>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</si>
  <si>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</si>
  <si>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</si>
  <si>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</si>
  <si>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</si>
  <si>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</si>
  <si>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</si>
  <si>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</si>
  <si>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</si>
  <si>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</si>
  <si>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</si>
  <si>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</si>
  <si>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</si>
  <si>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</si>
  <si>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</si>
  <si>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</si>
  <si>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</si>
  <si>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</si>
  <si>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</si>
  <si>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</si>
  <si>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</si>
  <si>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</si>
  <si>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</si>
  <si>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</si>
  <si>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</si>
  <si>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</si>
  <si>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</si>
  <si>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</si>
  <si>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</si>
  <si>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</si>
  <si>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</si>
  <si>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</si>
  <si>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</si>
  <si>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</si>
  <si>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</si>
  <si>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</si>
  <si>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</si>
  <si>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</si>
  <si>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</si>
  <si>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</si>
  <si>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</si>
  <si>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</si>
  <si>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</si>
  <si>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</si>
  <si>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</si>
  <si>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</si>
  <si>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</si>
  <si>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</si>
  <si>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</si>
  <si>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</si>
  <si>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</si>
  <si>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</si>
  <si>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</si>
  <si>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</si>
  <si>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CHAPA/BOBINA LISA EM ALUMINIO, LIGA 1.200 - H14, QUALQUER ESPESSURA, QUALQUER LARGURA</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</si>
  <si>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</si>
  <si>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</si>
  <si>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</si>
  <si>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</si>
  <si>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</si>
  <si>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</si>
  <si>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</si>
  <si>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</si>
  <si>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</si>
  <si>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</si>
  <si>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</si>
  <si>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</si>
  <si>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</si>
  <si>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</si>
  <si>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</si>
  <si>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</si>
  <si>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</si>
  <si>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</si>
  <si>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</si>
  <si>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</si>
  <si>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</si>
  <si>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</si>
  <si>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</si>
  <si>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DE ALTO FORNO (AF) CP III-40</t>
  </si>
  <si>
    <t>CIMENTO PORTLAND ESTRUTURAL BRANCO CPB-32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</si>
  <si>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</si>
  <si>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</si>
  <si>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</si>
  <si>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</si>
  <si>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</si>
  <si>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</si>
  <si>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</si>
  <si>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</si>
  <si>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</si>
  <si>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</si>
  <si>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</si>
  <si>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</si>
  <si>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</si>
  <si>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</si>
  <si>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</si>
  <si>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</si>
  <si>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</si>
  <si>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</si>
  <si>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</si>
  <si>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</si>
  <si>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</si>
  <si>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</si>
  <si>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</si>
  <si>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</si>
  <si>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</si>
  <si>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</si>
  <si>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</si>
  <si>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</si>
  <si>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</si>
  <si>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</si>
  <si>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</si>
  <si>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</si>
  <si>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</si>
  <si>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</si>
  <si>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</si>
  <si>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</si>
  <si>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</si>
  <si>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</si>
  <si>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</si>
  <si>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</si>
  <si>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</si>
  <si>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</si>
  <si>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</si>
  <si>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</si>
  <si>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</si>
  <si>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</si>
  <si>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</si>
  <si>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</si>
  <si>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</si>
  <si>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</si>
  <si>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</si>
  <si>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</si>
  <si>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</si>
  <si>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</si>
  <si>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</si>
  <si>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</si>
  <si>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</si>
  <si>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</si>
  <si>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C30, COM BRITA 0 E 1, SLUMP = 220 +/- 30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</si>
  <si>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</si>
  <si>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</si>
  <si>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</si>
  <si>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</si>
  <si>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</si>
  <si>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</si>
  <si>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</si>
  <si>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</si>
  <si>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</si>
  <si>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</si>
  <si>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</si>
  <si>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</si>
  <si>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</si>
  <si>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</si>
  <si>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</si>
  <si>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</si>
  <si>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</si>
  <si>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</si>
  <si>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</si>
  <si>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</si>
  <si>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</si>
  <si>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</si>
  <si>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</si>
  <si>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</si>
  <si>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</si>
  <si>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</si>
  <si>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</si>
  <si>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</si>
  <si>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</si>
  <si>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</si>
  <si>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</si>
  <si>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</si>
  <si>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</si>
  <si>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</si>
  <si>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</si>
  <si>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</si>
  <si>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</si>
  <si>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</si>
  <si>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</si>
  <si>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</si>
  <si>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</si>
  <si>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</si>
  <si>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</si>
  <si>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</si>
  <si>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</si>
  <si>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</si>
  <si>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</si>
  <si>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</si>
  <si>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</si>
  <si>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</si>
  <si>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</si>
  <si>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</si>
  <si>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</si>
  <si>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</si>
  <si>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</si>
  <si>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</si>
  <si>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</si>
  <si>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</si>
  <si>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</si>
  <si>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</si>
  <si>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</si>
  <si>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</si>
  <si>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</si>
  <si>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</si>
  <si>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</si>
  <si>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</si>
  <si>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</si>
  <si>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</si>
  <si>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</si>
  <si>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</si>
  <si>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</si>
  <si>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</si>
  <si>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</si>
  <si>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</si>
  <si>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</si>
  <si>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</si>
  <si>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</si>
  <si>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</si>
  <si>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</si>
  <si>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</si>
  <si>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</si>
  <si>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</si>
  <si>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</si>
  <si>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</si>
  <si>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</si>
  <si>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</si>
  <si>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</si>
  <si>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</si>
  <si>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</si>
  <si>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</si>
  <si>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</si>
  <si>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</si>
  <si>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</si>
  <si>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</si>
  <si>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</si>
  <si>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</si>
  <si>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</si>
  <si>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</si>
  <si>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</si>
  <si>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</si>
  <si>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</si>
  <si>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</si>
  <si>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</si>
  <si>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</si>
  <si>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</si>
  <si>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</si>
  <si>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</si>
  <si>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</si>
  <si>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</si>
  <si>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</si>
  <si>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</si>
  <si>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</si>
  <si>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</si>
  <si>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</si>
  <si>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</si>
  <si>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</si>
  <si>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</si>
  <si>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</si>
  <si>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</si>
  <si>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</si>
  <si>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</si>
  <si>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</si>
  <si>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</si>
  <si>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</si>
  <si>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</si>
  <si>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</si>
  <si>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</si>
  <si>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</si>
  <si>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</si>
  <si>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</si>
  <si>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</si>
  <si>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</si>
  <si>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</si>
  <si>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</si>
  <si>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</si>
  <si>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</si>
  <si>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</si>
  <si>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</si>
  <si>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</si>
  <si>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</si>
  <si>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</si>
  <si>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</si>
  <si>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</si>
  <si>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</si>
  <si>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</si>
  <si>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</si>
  <si>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</si>
  <si>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</si>
  <si>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</si>
  <si>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</si>
  <si>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</si>
  <si>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</si>
  <si>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</si>
  <si>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</si>
  <si>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</si>
  <si>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</si>
  <si>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</si>
  <si>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</si>
  <si>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</si>
  <si>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 DE FERRAGENS PARA PORTA DE VIDRO TEMPERADO, EM ZAMAC CROMADO, CONTEMPLANDO: DOBRADICA INF.; DOBRADICA SUP.; PIVO PARA DOBRADICA INF.; PIVO PARA DOBRADICA SUP.; FECHADURA CENTRAL EM ZAMC CROMADO; CONTRA FECHADURA DE PRESSAO</t>
  </si>
  <si>
    <t xml:space="preserve">CJ    </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</si>
  <si>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</si>
  <si>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</si>
  <si>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</si>
  <si>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</si>
  <si>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</si>
  <si>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</si>
  <si>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</si>
  <si>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CONJUNTO PRE-MOLDADO COMPOSTO POR GRELHA (0,99 X 0,45 M), QUADRO (1,10 X 0,52 M) E CANTONEIRA (1,10 X 0,35 M), EM CONCRETO ARMADO, COM FCK DE 21 MPA</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</si>
  <si>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</si>
  <si>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</si>
  <si>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</si>
  <si>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</si>
  <si>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</si>
  <si>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</si>
  <si>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</si>
  <si>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</si>
  <si>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</si>
  <si>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</si>
  <si>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</si>
  <si>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</si>
  <si>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</si>
  <si>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</si>
  <si>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</si>
  <si>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</si>
  <si>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</si>
  <si>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</si>
  <si>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</si>
  <si>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</si>
  <si>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</si>
  <si>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</si>
  <si>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</si>
  <si>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 xml:space="preserve">100M  </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</si>
  <si>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</si>
  <si>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</si>
  <si>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</si>
  <si>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</si>
  <si>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</si>
  <si>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</si>
  <si>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</si>
  <si>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</si>
  <si>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</si>
  <si>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</si>
  <si>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</si>
  <si>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</si>
  <si>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</si>
  <si>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</si>
  <si>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</si>
  <si>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</si>
  <si>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</si>
  <si>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</si>
  <si>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</si>
  <si>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</si>
  <si>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</si>
  <si>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</si>
  <si>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</si>
  <si>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</si>
  <si>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</si>
  <si>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</si>
  <si>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</si>
  <si>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</si>
  <si>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</si>
  <si>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</si>
  <si>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</si>
  <si>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</si>
  <si>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</si>
  <si>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</si>
  <si>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</si>
  <si>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</si>
  <si>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</si>
  <si>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</si>
  <si>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</si>
  <si>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</si>
  <si>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</si>
  <si>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</si>
  <si>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</si>
  <si>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</si>
  <si>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</si>
  <si>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</si>
  <si>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</si>
  <si>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</si>
  <si>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</si>
  <si>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</si>
  <si>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</si>
  <si>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</si>
  <si>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</si>
  <si>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</si>
  <si>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</si>
  <si>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</si>
  <si>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</si>
  <si>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</si>
  <si>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</si>
  <si>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</si>
  <si>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</si>
  <si>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</si>
  <si>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</si>
  <si>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</si>
  <si>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</si>
  <si>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</si>
  <si>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</si>
  <si>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</si>
  <si>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</si>
  <si>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</si>
  <si>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</si>
  <si>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</si>
  <si>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</si>
  <si>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</si>
  <si>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RETANGULAR INJETADA LISA COM CHAVE, COM CASTANHA / ALCA, EM LATAO, COM ACABAMENTO CROMADO, DE SOBREPOR / EMBUTIR</t>
  </si>
  <si>
    <t>CREMONA RETANGULAR INJETADA LISA, COM CASTANHA / ALCA, EM LATAO, COM ACABAMENTO CROMADO, DE SOBREPOR / EMBUTIR</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</si>
  <si>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</si>
  <si>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</si>
  <si>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</si>
  <si>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</si>
  <si>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</si>
  <si>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</si>
  <si>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</si>
  <si>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</si>
  <si>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</si>
  <si>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MADEIRA TRATADA, *90 X 115 X 2400* MM, EM EUCALIPTO OU EQUIVALENTE DA REGIAO</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</si>
  <si>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</si>
  <si>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</si>
  <si>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</si>
  <si>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</si>
  <si>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</si>
  <si>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</si>
  <si>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</si>
  <si>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</si>
  <si>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</si>
  <si>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</si>
  <si>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</si>
  <si>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</si>
  <si>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</si>
  <si>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</si>
  <si>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</si>
  <si>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</si>
  <si>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</si>
  <si>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</si>
  <si>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</si>
  <si>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</si>
  <si>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</si>
  <si>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</si>
  <si>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</si>
  <si>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</si>
  <si>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</si>
  <si>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</si>
  <si>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</si>
  <si>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</si>
  <si>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</si>
  <si>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</si>
  <si>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</si>
  <si>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</si>
  <si>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</si>
  <si>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</si>
  <si>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</si>
  <si>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</si>
  <si>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</si>
  <si>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</si>
  <si>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</si>
  <si>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</si>
  <si>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</si>
  <si>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</si>
  <si>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</si>
  <si>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</si>
  <si>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</si>
  <si>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</si>
  <si>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</si>
  <si>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</si>
  <si>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</si>
  <si>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</si>
  <si>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</si>
  <si>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</si>
  <si>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</si>
  <si>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</si>
  <si>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</si>
  <si>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</si>
  <si>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</si>
  <si>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</si>
  <si>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</si>
  <si>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</si>
  <si>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</si>
  <si>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</si>
  <si>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</si>
  <si>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</si>
  <si>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</si>
  <si>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</si>
  <si>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</si>
  <si>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</si>
  <si>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</si>
  <si>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</si>
  <si>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</si>
  <si>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</si>
  <si>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</si>
  <si>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</si>
  <si>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</si>
  <si>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</si>
  <si>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</si>
  <si>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</si>
  <si>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</si>
  <si>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</si>
  <si>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</si>
  <si>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</si>
  <si>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</si>
  <si>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</si>
  <si>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</si>
  <si>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</si>
  <si>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</si>
  <si>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</si>
  <si>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</si>
  <si>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</si>
  <si>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</si>
  <si>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</si>
  <si>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</si>
  <si>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</si>
  <si>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</si>
  <si>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</si>
  <si>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</si>
  <si>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</si>
  <si>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</si>
  <si>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</si>
  <si>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</si>
  <si>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</si>
  <si>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</si>
  <si>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</si>
  <si>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</si>
  <si>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</si>
  <si>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</si>
  <si>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</si>
  <si>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</si>
  <si>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</si>
  <si>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</si>
  <si>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</si>
  <si>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</si>
  <si>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</si>
  <si>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</si>
  <si>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</si>
  <si>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</si>
  <si>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</si>
  <si>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</si>
  <si>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</si>
  <si>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</si>
  <si>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</si>
  <si>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</si>
  <si>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</si>
  <si>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</si>
  <si>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</si>
  <si>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</si>
  <si>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</si>
  <si>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</si>
  <si>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</si>
  <si>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</si>
  <si>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</si>
  <si>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</si>
  <si>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</si>
  <si>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</si>
  <si>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</si>
  <si>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</si>
  <si>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</si>
  <si>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</si>
  <si>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</si>
  <si>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</si>
  <si>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</si>
  <si>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</si>
  <si>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</si>
  <si>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</si>
  <si>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</si>
  <si>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</si>
  <si>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</si>
  <si>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</si>
  <si>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</si>
  <si>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</si>
  <si>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</si>
  <si>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</si>
  <si>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</si>
  <si>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</si>
  <si>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</si>
  <si>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</si>
  <si>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</si>
  <si>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</si>
  <si>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</si>
  <si>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</si>
  <si>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</si>
  <si>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</si>
  <si>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</si>
  <si>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</si>
  <si>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</si>
  <si>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</si>
  <si>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</si>
  <si>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</si>
  <si>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</si>
  <si>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</si>
  <si>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</si>
  <si>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</si>
  <si>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</si>
  <si>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</si>
  <si>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</si>
  <si>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</si>
  <si>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</si>
  <si>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</si>
  <si>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</si>
  <si>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</si>
  <si>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</si>
  <si>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</si>
  <si>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</si>
  <si>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</si>
  <si>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</si>
  <si>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</si>
  <si>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</si>
  <si>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</si>
  <si>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</si>
  <si>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</si>
  <si>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</si>
  <si>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</si>
  <si>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</si>
  <si>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</si>
  <si>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</si>
  <si>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</si>
  <si>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</si>
  <si>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</si>
  <si>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</si>
  <si>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</si>
  <si>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</si>
  <si>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</si>
  <si>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</si>
  <si>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</si>
  <si>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</si>
  <si>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</si>
  <si>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</si>
  <si>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</si>
  <si>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</si>
  <si>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</si>
  <si>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</si>
  <si>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</si>
  <si>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</si>
  <si>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</si>
  <si>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</si>
  <si>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</si>
  <si>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</si>
  <si>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</si>
  <si>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</si>
  <si>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CONCRETO ESTAMPADO</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</si>
  <si>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</si>
  <si>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</si>
  <si>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</si>
  <si>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</si>
  <si>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</si>
  <si>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</si>
  <si>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</si>
  <si>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</si>
  <si>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</si>
  <si>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</si>
  <si>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</si>
  <si>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</si>
  <si>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</si>
  <si>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</si>
  <si>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</si>
  <si>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</si>
  <si>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</si>
  <si>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</si>
  <si>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</si>
  <si>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</si>
  <si>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</si>
  <si>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</si>
  <si>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</si>
  <si>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</si>
  <si>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</si>
  <si>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</si>
  <si>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</si>
  <si>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</si>
  <si>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</si>
  <si>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</si>
  <si>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</si>
  <si>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</si>
  <si>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</si>
  <si>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</si>
  <si>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</si>
  <si>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</si>
  <si>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</si>
  <si>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</si>
  <si>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</si>
  <si>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</si>
  <si>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</si>
  <si>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</si>
  <si>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</si>
  <si>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</si>
  <si>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</si>
  <si>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</si>
  <si>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</si>
  <si>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</si>
  <si>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</si>
  <si>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</si>
  <si>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</si>
  <si>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</si>
  <si>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</si>
  <si>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</si>
  <si>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</si>
  <si>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</si>
  <si>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</si>
  <si>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</si>
  <si>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</si>
  <si>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</si>
  <si>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</si>
  <si>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</si>
  <si>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</si>
  <si>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</si>
  <si>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</si>
  <si>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</si>
  <si>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</si>
  <si>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</si>
  <si>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</si>
  <si>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</si>
  <si>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</si>
  <si>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</si>
  <si>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</si>
  <si>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</si>
  <si>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</si>
  <si>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</si>
  <si>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</si>
  <si>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</si>
  <si>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</si>
  <si>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</si>
  <si>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</si>
  <si>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</si>
  <si>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</si>
  <si>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</si>
  <si>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</si>
  <si>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</si>
  <si>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</si>
  <si>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</si>
  <si>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</si>
  <si>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</si>
  <si>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</si>
  <si>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</si>
  <si>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</si>
  <si>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</si>
  <si>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</si>
  <si>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</si>
  <si>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</si>
  <si>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</si>
  <si>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</si>
  <si>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</si>
  <si>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</si>
  <si>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DIAGONAL (TIPO FLOR/QUADRADO/XIS) 25 X 18 X 7 CM</t>
  </si>
  <si>
    <t>ELEMENTO VAZADO CERAMICO QUADRADO (RETO OU REDONDO), *7 A 9 X 20 X 20* CM (L X A X C)</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</si>
  <si>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</si>
  <si>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</si>
  <si>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</si>
  <si>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</si>
  <si>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</si>
  <si>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</si>
  <si>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</si>
  <si>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</si>
  <si>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</si>
  <si>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</si>
  <si>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</si>
  <si>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</si>
  <si>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</si>
  <si>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</si>
  <si>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</si>
  <si>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</si>
  <si>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</si>
  <si>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</si>
  <si>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</si>
  <si>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</si>
  <si>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</si>
  <si>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</si>
  <si>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</si>
  <si>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</si>
  <si>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</si>
  <si>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</si>
  <si>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</si>
  <si>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</si>
  <si>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</si>
  <si>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</si>
  <si>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</si>
  <si>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</si>
  <si>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</si>
  <si>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</si>
  <si>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</si>
  <si>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</si>
  <si>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</si>
  <si>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</si>
  <si>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</si>
  <si>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</si>
  <si>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</si>
  <si>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</si>
  <si>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</si>
  <si>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</si>
  <si>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</si>
  <si>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</si>
  <si>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</si>
  <si>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</si>
  <si>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</si>
  <si>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</si>
  <si>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</si>
  <si>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</si>
  <si>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</si>
  <si>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</si>
  <si>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</si>
  <si>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</si>
  <si>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</si>
  <si>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</si>
  <si>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</si>
  <si>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</si>
  <si>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</si>
  <si>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</si>
  <si>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</si>
  <si>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</si>
  <si>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</si>
  <si>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</si>
  <si>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</si>
  <si>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</si>
  <si>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</si>
  <si>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</si>
  <si>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</si>
  <si>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</si>
  <si>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</si>
  <si>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</si>
  <si>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</si>
  <si>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</si>
  <si>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</si>
  <si>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</si>
  <si>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</si>
  <si>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</si>
  <si>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</si>
  <si>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</si>
  <si>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</si>
  <si>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</si>
  <si>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</si>
  <si>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ENDURECEDOR MINERAL DE BASE CIMENTICIA PARA PISO DE CONCRETO</t>
  </si>
  <si>
    <t>ENERGIA ELETRICA ATE 2000 KWH INDUSTRIAL, SEM DEMANDA</t>
  </si>
  <si>
    <t xml:space="preserve">KW/H  </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</si>
  <si>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</si>
  <si>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</si>
  <si>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</si>
  <si>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</si>
  <si>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</si>
  <si>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</si>
  <si>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</si>
  <si>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</si>
  <si>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</si>
  <si>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</si>
  <si>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</si>
  <si>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</si>
  <si>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</si>
  <si>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</si>
  <si>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</si>
  <si>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</si>
  <si>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</si>
  <si>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</si>
  <si>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</si>
  <si>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</si>
  <si>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</si>
  <si>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</si>
  <si>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</si>
  <si>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</si>
  <si>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</si>
  <si>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</si>
  <si>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</si>
  <si>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</si>
  <si>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</si>
  <si>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</si>
  <si>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</si>
  <si>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</si>
  <si>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</si>
  <si>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</si>
  <si>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</si>
  <si>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</si>
  <si>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</si>
  <si>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</si>
  <si>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</si>
  <si>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</si>
  <si>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</si>
  <si>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</si>
  <si>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</si>
  <si>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</si>
  <si>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</si>
  <si>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</si>
  <si>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</si>
  <si>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</si>
  <si>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</si>
  <si>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</si>
  <si>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</si>
  <si>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</si>
  <si>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</si>
  <si>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</si>
  <si>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</si>
  <si>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</si>
  <si>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</si>
  <si>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</si>
  <si>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</si>
  <si>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</si>
  <si>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</si>
  <si>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</si>
  <si>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</si>
  <si>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</si>
  <si>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</si>
  <si>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</si>
  <si>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</si>
  <si>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</si>
  <si>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</si>
  <si>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</si>
  <si>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</si>
  <si>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</si>
  <si>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</si>
  <si>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</si>
  <si>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</si>
  <si>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</si>
  <si>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</si>
  <si>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</si>
  <si>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</si>
  <si>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</si>
  <si>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</si>
  <si>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</si>
  <si>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</si>
  <si>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</si>
  <si>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</si>
  <si>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</si>
  <si>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</si>
  <si>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</si>
  <si>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</si>
  <si>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</si>
  <si>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</si>
  <si>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</si>
  <si>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</si>
  <si>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</si>
  <si>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</si>
  <si>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</si>
  <si>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</si>
  <si>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</si>
  <si>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</si>
  <si>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</si>
  <si>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</si>
  <si>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</si>
  <si>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</si>
  <si>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</si>
  <si>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</si>
  <si>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</si>
  <si>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</si>
  <si>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</si>
  <si>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</si>
  <si>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</si>
  <si>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</si>
  <si>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</si>
  <si>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</si>
  <si>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</si>
  <si>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</si>
  <si>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</si>
  <si>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</si>
  <si>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</si>
  <si>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</si>
  <si>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</si>
  <si>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</si>
  <si>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</si>
  <si>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</si>
  <si>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</si>
  <si>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</si>
  <si>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</si>
  <si>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</si>
  <si>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</si>
  <si>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</si>
  <si>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</si>
  <si>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</si>
  <si>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</si>
  <si>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</si>
  <si>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</si>
  <si>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</si>
  <si>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</si>
  <si>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</si>
  <si>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</si>
  <si>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</si>
  <si>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</si>
  <si>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</si>
  <si>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</si>
  <si>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</si>
  <si>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</si>
  <si>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</si>
  <si>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</si>
  <si>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</si>
  <si>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</si>
  <si>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</si>
  <si>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</si>
  <si>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</si>
  <si>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</si>
  <si>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</si>
  <si>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</si>
  <si>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</si>
  <si>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FECHADURA COM PUXADOR CONCHA, COM TRANCA TIPO TRAVA, PARA JANELA / PORTA DE CORRER (INCLUI TESTA, FECHADURA, PUXADOR) - COMPLETA</t>
  </si>
  <si>
    <t>FECHO / TRINCO TIPO AVIAO, EM ZAMAC CROMADO, *60* MM, PARA JANELAS - INCLUI PARAFUSOS</t>
  </si>
  <si>
    <t>FECHO DE SEGURANCA, TIPO BATOM, EM LATAO / ZAMAC, CROMADO, PARA PORTAS E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</si>
  <si>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</si>
  <si>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</si>
  <si>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</si>
  <si>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</si>
  <si>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</si>
  <si>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</si>
  <si>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</si>
  <si>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</si>
  <si>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</si>
  <si>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</si>
  <si>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</si>
  <si>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</si>
  <si>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</si>
  <si>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</si>
  <si>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</si>
  <si>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</si>
  <si>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</si>
  <si>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</si>
  <si>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</si>
  <si>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</si>
  <si>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</si>
  <si>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</si>
  <si>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</si>
  <si>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</si>
  <si>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</si>
  <si>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</si>
  <si>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</si>
  <si>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</si>
  <si>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</si>
  <si>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</si>
  <si>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</si>
  <si>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</si>
  <si>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</si>
  <si>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</si>
  <si>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</si>
  <si>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</si>
  <si>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</si>
  <si>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</si>
  <si>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</si>
  <si>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</si>
  <si>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</si>
  <si>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</si>
  <si>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</si>
  <si>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</si>
  <si>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</si>
  <si>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</si>
  <si>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</si>
  <si>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</si>
  <si>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</si>
  <si>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</si>
  <si>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 xml:space="preserve">CENTO </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</si>
  <si>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</si>
  <si>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</si>
  <si>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</si>
  <si>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</si>
  <si>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</si>
  <si>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</si>
  <si>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</si>
  <si>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</si>
  <si>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</si>
  <si>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</si>
  <si>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</si>
  <si>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</si>
  <si>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</si>
  <si>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</si>
  <si>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</si>
  <si>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</si>
  <si>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</si>
  <si>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</si>
  <si>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</si>
  <si>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</si>
  <si>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</si>
  <si>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</si>
  <si>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</si>
  <si>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</si>
  <si>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</si>
  <si>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</si>
  <si>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</si>
  <si>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</si>
  <si>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</si>
  <si>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</si>
  <si>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</si>
  <si>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</si>
  <si>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</si>
  <si>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</si>
  <si>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</si>
  <si>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</si>
  <si>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</si>
  <si>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</si>
  <si>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</si>
  <si>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</si>
  <si>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</si>
  <si>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</si>
  <si>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</si>
  <si>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</si>
  <si>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</si>
  <si>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</si>
  <si>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</si>
  <si>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</si>
  <si>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</si>
  <si>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</si>
  <si>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</si>
  <si>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</si>
  <si>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</si>
  <si>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</si>
  <si>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</si>
  <si>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</si>
  <si>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</si>
  <si>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</si>
  <si>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</si>
  <si>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</si>
  <si>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</si>
  <si>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</si>
  <si>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</si>
  <si>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</si>
  <si>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</si>
  <si>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</si>
  <si>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</si>
  <si>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</si>
  <si>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</si>
  <si>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</si>
  <si>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</si>
  <si>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</si>
  <si>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</si>
  <si>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</si>
  <si>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</si>
  <si>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</si>
  <si>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</si>
  <si>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</si>
  <si>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</si>
  <si>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</si>
  <si>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</si>
  <si>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</si>
  <si>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</si>
  <si>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</si>
  <si>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</si>
  <si>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</si>
  <si>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</si>
  <si>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</si>
  <si>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</si>
  <si>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</si>
  <si>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</si>
  <si>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</si>
  <si>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</si>
  <si>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</si>
  <si>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</si>
  <si>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</si>
  <si>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</si>
  <si>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</si>
  <si>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</si>
  <si>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</si>
  <si>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</si>
  <si>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</si>
  <si>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</si>
  <si>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</si>
  <si>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</si>
  <si>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</si>
  <si>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</si>
  <si>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</si>
  <si>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</si>
  <si>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</si>
  <si>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</si>
  <si>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</si>
  <si>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</si>
  <si>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</si>
  <si>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</si>
  <si>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</si>
  <si>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</si>
  <si>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</si>
  <si>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</si>
  <si>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</si>
  <si>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 E USO GERAL</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</si>
  <si>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</si>
  <si>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</si>
  <si>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</si>
  <si>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</si>
  <si>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</si>
  <si>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</si>
  <si>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</si>
  <si>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</si>
  <si>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</si>
  <si>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</si>
  <si>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</si>
  <si>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</si>
  <si>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</si>
  <si>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</si>
  <si>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</si>
  <si>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</si>
  <si>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</si>
  <si>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</si>
  <si>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</si>
  <si>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SC25KG</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</si>
  <si>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</si>
  <si>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</si>
  <si>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</si>
  <si>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</si>
  <si>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</si>
  <si>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</si>
  <si>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</si>
  <si>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</si>
  <si>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</si>
  <si>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</si>
  <si>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</si>
  <si>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</si>
  <si>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</si>
  <si>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</si>
  <si>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</si>
  <si>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</si>
  <si>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</si>
  <si>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</si>
  <si>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</si>
  <si>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</si>
  <si>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</si>
  <si>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</si>
  <si>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</si>
  <si>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</si>
  <si>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</si>
  <si>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</si>
  <si>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</si>
  <si>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</si>
  <si>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</si>
  <si>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</si>
  <si>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</si>
  <si>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</si>
  <si>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</si>
  <si>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</si>
  <si>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</si>
  <si>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</si>
  <si>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</si>
  <si>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</si>
  <si>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</si>
  <si>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</si>
  <si>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</si>
  <si>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</si>
  <si>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</si>
  <si>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</si>
  <si>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</si>
  <si>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</si>
  <si>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</si>
  <si>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</si>
  <si>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</si>
  <si>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</si>
  <si>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</si>
  <si>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</si>
  <si>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</si>
  <si>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</si>
  <si>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</si>
  <si>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</si>
  <si>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</si>
  <si>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</si>
  <si>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</si>
  <si>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</si>
  <si>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</si>
  <si>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</si>
  <si>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</si>
  <si>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</si>
  <si>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</si>
  <si>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</si>
  <si>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</si>
  <si>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</si>
  <si>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</si>
  <si>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</si>
  <si>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</si>
  <si>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</si>
  <si>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</si>
  <si>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</si>
  <si>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</si>
  <si>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</si>
  <si>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</si>
  <si>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</si>
  <si>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</si>
  <si>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</si>
  <si>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</si>
  <si>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</si>
  <si>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</si>
  <si>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</si>
  <si>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</si>
  <si>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</si>
  <si>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</si>
  <si>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</si>
  <si>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</si>
  <si>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</si>
  <si>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</si>
  <si>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</si>
  <si>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</si>
  <si>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</si>
  <si>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</si>
  <si>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</si>
  <si>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</si>
  <si>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</si>
  <si>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</si>
  <si>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</si>
  <si>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</si>
  <si>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</si>
  <si>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</si>
  <si>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</si>
  <si>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</si>
  <si>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</si>
  <si>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</si>
  <si>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</si>
  <si>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</si>
  <si>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</si>
  <si>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</si>
  <si>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</si>
  <si>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</si>
  <si>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JANELA BASCULANTE EM ALUMINIO, 80 X 60 CM (A X L), ACABAMENTO ACET OU BRILHANTE,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</si>
  <si>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</si>
  <si>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</si>
  <si>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</si>
  <si>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</si>
  <si>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</si>
  <si>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</si>
  <si>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</si>
  <si>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</si>
  <si>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</si>
  <si>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</si>
  <si>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</si>
  <si>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120 X 150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</si>
  <si>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</si>
  <si>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</si>
  <si>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</si>
  <si>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</si>
  <si>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</si>
  <si>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</si>
  <si>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</si>
  <si>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</si>
  <si>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</si>
  <si>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</si>
  <si>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COM VISITA, PVC SERIE R, 90 GRAUS, 100 X 75 MM, PARA ESGOTO OU AGUAS PLUVIAIS PREDIAIS</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</si>
  <si>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</si>
  <si>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</si>
  <si>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</si>
  <si>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</si>
  <si>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</si>
  <si>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</si>
  <si>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</si>
  <si>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</si>
  <si>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</si>
  <si>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</si>
  <si>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</si>
  <si>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</si>
  <si>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</si>
  <si>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</si>
  <si>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</si>
  <si>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</si>
  <si>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</si>
  <si>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</si>
  <si>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</si>
  <si>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</si>
  <si>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</si>
  <si>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</si>
  <si>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</si>
  <si>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</si>
  <si>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</si>
  <si>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</si>
  <si>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</si>
  <si>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</si>
  <si>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</si>
  <si>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</si>
  <si>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</si>
  <si>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</si>
  <si>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</si>
  <si>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</si>
  <si>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</si>
  <si>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</si>
  <si>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</si>
  <si>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</si>
  <si>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</si>
  <si>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</si>
  <si>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</si>
  <si>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</si>
  <si>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</si>
  <si>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</si>
  <si>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</si>
  <si>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</si>
  <si>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</si>
  <si>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</si>
  <si>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</si>
  <si>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</si>
  <si>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</si>
  <si>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</si>
  <si>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</si>
  <si>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</si>
  <si>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</si>
  <si>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</si>
  <si>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</si>
  <si>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</si>
  <si>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</si>
  <si>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</si>
  <si>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</si>
  <si>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</si>
  <si>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</si>
  <si>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</si>
  <si>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</si>
  <si>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</si>
  <si>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</si>
  <si>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</si>
  <si>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</si>
  <si>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</si>
  <si>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</si>
  <si>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</si>
  <si>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</si>
  <si>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</si>
  <si>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</si>
  <si>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</si>
  <si>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</si>
  <si>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</si>
  <si>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</si>
  <si>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</si>
  <si>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</si>
  <si>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</si>
  <si>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</si>
  <si>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</si>
  <si>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</si>
  <si>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</si>
  <si>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</si>
  <si>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</si>
  <si>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</si>
  <si>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</si>
  <si>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</si>
  <si>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</si>
  <si>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</si>
  <si>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</si>
  <si>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</si>
  <si>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</si>
  <si>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</si>
  <si>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</si>
  <si>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</si>
  <si>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</si>
  <si>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</si>
  <si>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</si>
  <si>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</si>
  <si>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</si>
  <si>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</si>
  <si>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</si>
  <si>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</si>
  <si>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</si>
  <si>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</si>
  <si>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</si>
  <si>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</si>
  <si>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</si>
  <si>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</si>
  <si>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</si>
  <si>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</si>
  <si>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</si>
  <si>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</si>
  <si>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</si>
  <si>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</si>
  <si>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</si>
  <si>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</si>
  <si>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</si>
  <si>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</si>
  <si>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</si>
  <si>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</si>
  <si>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</si>
  <si>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</si>
  <si>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</si>
  <si>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</si>
  <si>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</si>
  <si>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</si>
  <si>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</si>
  <si>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</si>
  <si>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</si>
  <si>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</si>
  <si>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</si>
  <si>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</si>
  <si>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</si>
  <si>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</si>
  <si>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</si>
  <si>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</si>
  <si>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</si>
  <si>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</si>
  <si>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</si>
  <si>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</si>
  <si>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</si>
  <si>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</si>
  <si>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</si>
  <si>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</si>
  <si>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</si>
  <si>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</si>
  <si>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OU AGUAS PLUVIAIS PREDIAIS</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</si>
  <si>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</si>
  <si>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</si>
  <si>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</si>
  <si>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</si>
  <si>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</si>
  <si>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</si>
  <si>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</si>
  <si>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</si>
  <si>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</si>
  <si>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</si>
  <si>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</si>
  <si>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</si>
  <si>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</si>
  <si>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</si>
  <si>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</si>
  <si>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</si>
  <si>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</si>
  <si>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</si>
  <si>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</si>
  <si>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</si>
  <si>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</si>
  <si>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</si>
  <si>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</si>
  <si>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</si>
  <si>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</si>
  <si>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</si>
  <si>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</si>
  <si>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</si>
  <si>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</si>
  <si>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</si>
  <si>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</si>
  <si>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</si>
  <si>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</si>
  <si>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</si>
  <si>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</si>
  <si>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</si>
  <si>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</si>
  <si>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</si>
  <si>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</si>
  <si>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</si>
  <si>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</si>
  <si>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</si>
  <si>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</si>
  <si>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</si>
  <si>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</si>
  <si>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</si>
  <si>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</si>
  <si>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</si>
  <si>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</si>
  <si>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</si>
  <si>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</si>
  <si>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</si>
  <si>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</si>
  <si>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</si>
  <si>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</si>
  <si>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</si>
  <si>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</si>
  <si>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</si>
  <si>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</si>
  <si>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</si>
  <si>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</si>
  <si>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</si>
  <si>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</si>
  <si>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</si>
  <si>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</si>
  <si>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</si>
  <si>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</si>
  <si>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</si>
  <si>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</si>
  <si>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</si>
  <si>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</si>
  <si>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</si>
  <si>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</si>
  <si>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</si>
  <si>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</si>
  <si>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</si>
  <si>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</si>
  <si>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</si>
  <si>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</si>
  <si>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</si>
  <si>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</si>
  <si>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</si>
  <si>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</si>
  <si>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</si>
  <si>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</si>
  <si>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</si>
  <si>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</si>
  <si>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</si>
  <si>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</si>
  <si>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</si>
  <si>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</si>
  <si>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</si>
  <si>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</si>
  <si>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</si>
  <si>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</si>
  <si>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</si>
  <si>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</si>
  <si>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</si>
  <si>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</si>
  <si>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</si>
  <si>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</si>
  <si>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</si>
  <si>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</si>
  <si>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</si>
  <si>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</si>
  <si>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</si>
  <si>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</si>
  <si>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</si>
  <si>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</si>
  <si>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</si>
  <si>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</si>
  <si>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</si>
  <si>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</si>
  <si>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</si>
  <si>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</si>
  <si>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</si>
  <si>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</si>
  <si>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 - JATO) PARA AGUA FRIA, PRESSAO DE OPERACAO ENTRE 1400 E 1900 LIB/POL2, VAZAO MAXIMA ENTRE  400 E 700 L/H, POTENCIA DE OPERACAO ENTRE 2,50 E 3,00 CV</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</si>
  <si>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</si>
  <si>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</si>
  <si>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</si>
  <si>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</si>
  <si>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</si>
  <si>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</si>
  <si>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</si>
  <si>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</si>
  <si>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</si>
  <si>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</si>
  <si>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</si>
  <si>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</si>
  <si>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</si>
  <si>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</si>
  <si>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</si>
  <si>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</si>
  <si>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</si>
  <si>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</si>
  <si>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</si>
  <si>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</si>
  <si>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</si>
  <si>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</si>
  <si>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</si>
  <si>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</si>
  <si>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</si>
  <si>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</si>
  <si>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</si>
  <si>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M2XMES</t>
  </si>
  <si>
    <t>LOCACAO DE ANDAIME METALICO TUBULAR DE ENCAIXE, TIPO DE TORRE, COM LARGURA DE 1 ATE 1,5 M E ALTURA DE *1,00* M (INCLUSO SAPATAS FIXAS OU RODIZIOS)</t>
  </si>
  <si>
    <t xml:space="preserve">MXMES </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</si>
  <si>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</si>
  <si>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</si>
  <si>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</si>
  <si>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</si>
  <si>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</si>
  <si>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</si>
  <si>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</si>
  <si>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</si>
  <si>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</si>
  <si>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</si>
  <si>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</si>
  <si>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</si>
  <si>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</si>
  <si>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</si>
  <si>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</si>
  <si>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</si>
  <si>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</si>
  <si>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</si>
  <si>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</si>
  <si>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</si>
  <si>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</si>
  <si>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</si>
  <si>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DE *260*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</si>
  <si>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</si>
  <si>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</si>
  <si>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</si>
  <si>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</si>
  <si>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</si>
  <si>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</si>
  <si>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</si>
  <si>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</si>
  <si>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EXTRA FORTE PRETA, E = 200 MICRA</t>
  </si>
  <si>
    <t>LONA PLASTICA PESADA PRETA, E =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</si>
  <si>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</si>
  <si>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</si>
  <si>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</si>
  <si>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</si>
  <si>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</si>
  <si>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</si>
  <si>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</si>
  <si>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</si>
  <si>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</si>
  <si>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</si>
  <si>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</si>
  <si>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</si>
  <si>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</si>
  <si>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</si>
  <si>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</si>
  <si>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</si>
  <si>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</si>
  <si>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</si>
  <si>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</si>
  <si>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</si>
  <si>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</si>
  <si>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</si>
  <si>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</si>
  <si>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</si>
  <si>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</si>
  <si>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</si>
  <si>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</si>
  <si>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</si>
  <si>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</si>
  <si>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</si>
  <si>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</si>
  <si>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</si>
  <si>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</si>
  <si>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</si>
  <si>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</si>
  <si>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</si>
  <si>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</si>
  <si>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</si>
  <si>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</si>
  <si>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</si>
  <si>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</si>
  <si>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</si>
  <si>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</si>
  <si>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</si>
  <si>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</si>
  <si>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</si>
  <si>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</si>
  <si>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</si>
  <si>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</si>
  <si>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</si>
  <si>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</si>
  <si>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</si>
  <si>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</si>
  <si>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</si>
  <si>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</si>
  <si>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</si>
  <si>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</si>
  <si>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</si>
  <si>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</si>
  <si>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</si>
  <si>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</si>
  <si>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</si>
  <si>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</si>
  <si>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</si>
  <si>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</si>
  <si>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</si>
  <si>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</si>
  <si>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</si>
  <si>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</si>
  <si>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</si>
  <si>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</si>
  <si>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</si>
  <si>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</si>
  <si>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</si>
  <si>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</si>
  <si>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</si>
  <si>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</si>
  <si>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</si>
  <si>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</si>
  <si>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</si>
  <si>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</si>
  <si>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</si>
  <si>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 100 MM, PARA ESGOTO OU AGUAS PLUVIAIS PREDIAIS</t>
  </si>
  <si>
    <t>LUVA DE CORRER, PVC SERIE R, 150 MM, PARA ESGOTO OU AGUAS PLUVIAIS PREDIAIS</t>
  </si>
  <si>
    <t>LUVA DE CORRER, PVC SERIE R, 75 MM, PARA ESGOTO OU AGUAS PLUVIAIS PREDIAIS</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</si>
  <si>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</si>
  <si>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</si>
  <si>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</si>
  <si>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</si>
  <si>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</si>
  <si>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</si>
  <si>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</si>
  <si>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</si>
  <si>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</si>
  <si>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</si>
  <si>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</si>
  <si>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</si>
  <si>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</si>
  <si>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</si>
  <si>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</si>
  <si>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</si>
  <si>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</si>
  <si>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</si>
  <si>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</si>
  <si>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</si>
  <si>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</si>
  <si>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</si>
  <si>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</si>
  <si>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</si>
  <si>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</si>
  <si>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</si>
  <si>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</si>
  <si>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</si>
  <si>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</si>
  <si>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</si>
  <si>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</si>
  <si>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</si>
  <si>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</si>
  <si>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</si>
  <si>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</si>
  <si>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</si>
  <si>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</si>
  <si>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</si>
  <si>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</si>
  <si>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</si>
  <si>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</si>
  <si>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</si>
  <si>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</si>
  <si>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</si>
  <si>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</si>
  <si>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</si>
  <si>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</si>
  <si>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</si>
  <si>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</si>
  <si>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</si>
  <si>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</si>
  <si>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</si>
  <si>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</si>
  <si>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</si>
  <si>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</si>
  <si>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</si>
  <si>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</si>
  <si>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</si>
  <si>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</si>
  <si>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</si>
  <si>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</si>
  <si>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</si>
  <si>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</si>
  <si>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</si>
  <si>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</si>
  <si>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</si>
  <si>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</si>
  <si>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</si>
  <si>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</si>
  <si>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</si>
  <si>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</si>
  <si>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</si>
  <si>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</si>
  <si>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</si>
  <si>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</si>
  <si>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</si>
  <si>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</si>
  <si>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</si>
  <si>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</si>
  <si>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</si>
  <si>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</si>
  <si>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</si>
  <si>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</si>
  <si>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</si>
  <si>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</si>
  <si>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</si>
  <si>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</si>
  <si>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</si>
  <si>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</si>
  <si>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</si>
  <si>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</si>
  <si>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</si>
  <si>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</si>
  <si>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</si>
  <si>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</si>
  <si>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</si>
  <si>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</si>
  <si>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</si>
  <si>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</si>
  <si>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</si>
  <si>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</si>
  <si>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</si>
  <si>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</si>
  <si>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</si>
  <si>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</si>
  <si>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</si>
  <si>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</si>
  <si>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</si>
  <si>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</si>
  <si>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</si>
  <si>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</si>
  <si>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</si>
  <si>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</si>
  <si>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</si>
  <si>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</si>
  <si>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</si>
  <si>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</si>
  <si>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</si>
  <si>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</si>
  <si>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</si>
  <si>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</si>
  <si>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</si>
  <si>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</si>
  <si>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</si>
  <si>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</si>
  <si>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</si>
  <si>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</si>
  <si>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</si>
  <si>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</si>
  <si>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</si>
  <si>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</si>
  <si>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</si>
  <si>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</si>
  <si>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</si>
  <si>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</si>
  <si>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</si>
  <si>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</si>
  <si>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</si>
  <si>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</si>
  <si>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</si>
  <si>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</si>
  <si>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</si>
  <si>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</si>
  <si>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</si>
  <si>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</si>
  <si>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</si>
  <si>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</si>
  <si>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</si>
  <si>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</si>
  <si>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</si>
  <si>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</si>
  <si>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</si>
  <si>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</si>
  <si>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</si>
  <si>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</si>
  <si>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</si>
  <si>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</si>
  <si>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</si>
  <si>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</si>
  <si>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</si>
  <si>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</si>
  <si>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</si>
  <si>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</si>
  <si>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</si>
  <si>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</si>
  <si>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</si>
  <si>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</si>
  <si>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</si>
  <si>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OCA, EM ZAMAC COM ACABAMENTO CROMADO, COMPRIMENTO APROX DE 15 CM</t>
  </si>
  <si>
    <t>MACANETA ALAVANCA, RETA SIMPLES / OCA, CROMADA, COMPRIMENTO DE 10 A 16 CM, ACABAMENTO PADRAO POPULAR - SOMENTE MACANETAS</t>
  </si>
  <si>
    <t>MACANETA BOLA, EM ZAMAC COM ACABAMENTO CROMADO, DIAMETRO DE APROX 2 1/2"</t>
  </si>
  <si>
    <t>MACARICO DE SOLDA 201 PARA EXTENSAO GLP OU ACETILENO</t>
  </si>
  <si>
    <t>MACARIQUEIRO</t>
  </si>
  <si>
    <t>MACARIQUEIRO (MENSALISTA)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</si>
  <si>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</si>
  <si>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</si>
  <si>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</si>
  <si>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</si>
  <si>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</si>
  <si>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</si>
  <si>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</si>
  <si>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</si>
  <si>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</si>
  <si>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</si>
  <si>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</si>
  <si>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</si>
  <si>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</si>
  <si>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</si>
  <si>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</si>
  <si>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</si>
  <si>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</si>
  <si>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</si>
  <si>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</si>
  <si>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</si>
  <si>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</si>
  <si>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</si>
  <si>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</si>
  <si>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</si>
  <si>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</si>
  <si>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</si>
  <si>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</si>
  <si>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</si>
  <si>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</si>
  <si>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</si>
  <si>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</si>
  <si>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</si>
  <si>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</si>
  <si>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</si>
  <si>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</si>
  <si>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</si>
  <si>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</si>
  <si>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</si>
  <si>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</si>
  <si>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</si>
  <si>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</si>
  <si>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</si>
  <si>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</si>
  <si>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</si>
  <si>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</si>
  <si>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</si>
  <si>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</si>
  <si>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</si>
  <si>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</si>
  <si>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</si>
  <si>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</si>
  <si>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</si>
  <si>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</si>
  <si>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</si>
  <si>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</si>
  <si>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</si>
  <si>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</si>
  <si>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</si>
  <si>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</si>
  <si>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</si>
  <si>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</si>
  <si>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</si>
  <si>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</si>
  <si>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</si>
  <si>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</si>
  <si>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</si>
  <si>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</si>
  <si>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</si>
  <si>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</si>
  <si>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</si>
  <si>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</si>
  <si>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</si>
  <si>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</si>
  <si>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</si>
  <si>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</si>
  <si>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</si>
  <si>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</si>
  <si>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</si>
  <si>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</si>
  <si>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</si>
  <si>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</si>
  <si>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</si>
  <si>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</si>
  <si>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</si>
  <si>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</si>
  <si>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</si>
  <si>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</si>
  <si>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EM PO PARA DRYWALL, A BASE DE GESSO, SECAGEM RAPIDA, PARA TRATAMENTO DE JUNTAS DE CHAPA DE GESSO (NECESSITA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</si>
  <si>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</si>
  <si>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</si>
  <si>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</si>
  <si>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</si>
  <si>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</si>
  <si>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</si>
  <si>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</si>
  <si>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</si>
  <si>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</si>
  <si>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</si>
  <si>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</si>
  <si>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</si>
  <si>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</si>
  <si>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</si>
  <si>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</si>
  <si>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</si>
  <si>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</si>
  <si>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</si>
  <si>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</si>
  <si>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</si>
  <si>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</si>
  <si>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</si>
  <si>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</si>
  <si>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</si>
  <si>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</si>
  <si>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</si>
  <si>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</si>
  <si>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</si>
  <si>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</si>
  <si>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</si>
  <si>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</si>
  <si>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 BLOCO ESTRUTURAL CERAMICO 14 X 19 X 14 CM, 6,0 MPA (NBR 15270)</t>
  </si>
  <si>
    <t>MEIO BLOCO ESTRUTURAL CERAMICO 14 X 19 X 19 CM, 6,0 MPA (NBR 15270)</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</si>
  <si>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</si>
  <si>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</si>
  <si>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</si>
  <si>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</si>
  <si>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</si>
  <si>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</si>
  <si>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</si>
  <si>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1 M, *30 X 15* CM (H X L)</t>
  </si>
  <si>
    <t>MEIO-FIO OU GUIA DE CONCRETO, PRE-MOLDADO, COMP 80 CM, *45 X 12/18* CM (H X L1/L2)</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</si>
  <si>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</si>
  <si>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</si>
  <si>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</si>
  <si>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</si>
  <si>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</si>
  <si>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</si>
  <si>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</si>
  <si>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</si>
  <si>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</si>
  <si>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</si>
  <si>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</si>
  <si>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</si>
  <si>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</si>
  <si>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</si>
  <si>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</si>
  <si>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</si>
  <si>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</si>
  <si>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</si>
  <si>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</si>
  <si>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</si>
  <si>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</si>
  <si>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</si>
  <si>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</si>
  <si>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</si>
  <si>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</si>
  <si>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</si>
  <si>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</si>
  <si>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</si>
  <si>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</si>
  <si>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</si>
  <si>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</si>
  <si>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</si>
  <si>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</si>
  <si>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</si>
  <si>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</si>
  <si>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</si>
  <si>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</si>
  <si>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</si>
  <si>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</si>
  <si>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</si>
  <si>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</si>
  <si>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</si>
  <si>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</si>
  <si>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</si>
  <si>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</si>
  <si>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</si>
  <si>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</si>
  <si>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</si>
  <si>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</si>
  <si>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</si>
  <si>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</si>
  <si>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</si>
  <si>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</si>
  <si>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</si>
  <si>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</si>
  <si>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</si>
  <si>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</si>
  <si>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</si>
  <si>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</si>
  <si>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</si>
  <si>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</si>
  <si>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</si>
  <si>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</si>
  <si>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</si>
  <si>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</si>
  <si>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</si>
  <si>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</si>
  <si>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 *10 X 10* CM, H= *2,60* M + CURVA DE 0,40 M</t>
  </si>
  <si>
    <t>MOURAO DE CONCRETO RETO, SECAO QUADARA *10 X 10* CM, H= *2,30* M</t>
  </si>
  <si>
    <t>MOURAO DE CONCRETO RETO, SECAO QUADRADA, *10 X 10* CM, H= 3,00 M</t>
  </si>
  <si>
    <t>MOURAO DE CONCRETO RETO, TIPO ESTICADOR, *10 X 10* CM, H= 2,50 M</t>
  </si>
  <si>
    <t>MOURAO ROLICO DE MADEIRA TRATADA, D = 16 A 20 CM, H = 2,20 M, EM EUCALIPTO OU EQUIVALENTE DA REGIAO (PARA CERCA)</t>
  </si>
  <si>
    <t>MOURAO ROLICO DE MADEIRA TRATADA, D = 8 A 11 CM, H = 2,20 M, EM EUCALIPTO OU EQUIVALENTE DA REGIAO (PARA CERCA)</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</si>
  <si>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</si>
  <si>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</si>
  <si>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</si>
  <si>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</si>
  <si>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</si>
  <si>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</si>
  <si>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</si>
  <si>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</si>
  <si>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</si>
  <si>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</si>
  <si>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</si>
  <si>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</si>
  <si>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</si>
  <si>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</si>
  <si>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</si>
  <si>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</si>
  <si>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</si>
  <si>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</si>
  <si>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</si>
  <si>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</si>
  <si>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</si>
  <si>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</si>
  <si>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</si>
  <si>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</si>
  <si>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</si>
  <si>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</si>
  <si>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</si>
  <si>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</si>
  <si>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</si>
  <si>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</si>
  <si>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</si>
  <si>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</si>
  <si>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</si>
  <si>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</si>
  <si>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</si>
  <si>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</si>
  <si>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</si>
  <si>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</si>
  <si>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</si>
  <si>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</si>
  <si>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</si>
  <si>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</si>
  <si>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</si>
  <si>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</si>
  <si>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</si>
  <si>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</si>
  <si>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</si>
  <si>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</si>
  <si>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</si>
  <si>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</si>
  <si>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</si>
  <si>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</si>
  <si>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</si>
  <si>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</si>
  <si>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</si>
  <si>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</si>
  <si>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RESIDENCIA (FACHADA), EM ZAMAC, COM ALTURA DE APROX *45* MM, INCLUSIVE PARAFUSOS</t>
  </si>
  <si>
    <t>NUMERO / ALGARISMO PARA RESIDENCIA (FACHADA), EM ZAMAC, COM ALTURA DE APROX 125 MM, INCLUSIVE PARAFUSOS</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</si>
  <si>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</si>
  <si>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</si>
  <si>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</si>
  <si>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</si>
  <si>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OLHO MAGICO PARA PORTAS, EM LATAO, COM LENTE DE POLICARBONATO, ANGULO DE *200* GRAUS, ESPESSURA ENTRE *25 E 46* MM, INCLUINDO FECHO JANELA</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</si>
  <si>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</si>
  <si>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</si>
  <si>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</si>
  <si>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</si>
  <si>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</si>
  <si>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</si>
  <si>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</si>
  <si>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</si>
  <si>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</si>
  <si>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</si>
  <si>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</si>
  <si>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</si>
  <si>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</si>
  <si>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</si>
  <si>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</si>
  <si>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</si>
  <si>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</si>
  <si>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</si>
  <si>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</si>
  <si>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</si>
  <si>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</si>
  <si>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</si>
  <si>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</si>
  <si>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</si>
  <si>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</si>
  <si>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</si>
  <si>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</si>
  <si>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</si>
  <si>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t>
  </si>
  <si>
    <t>OPERADOR DE PAVIMENTADORA / 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</si>
  <si>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</si>
  <si>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</si>
  <si>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</si>
  <si>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</si>
  <si>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</si>
  <si>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</si>
  <si>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</si>
  <si>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</si>
  <si>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</si>
  <si>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</si>
  <si>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</si>
  <si>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</si>
  <si>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</si>
  <si>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</si>
  <si>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</si>
  <si>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</si>
  <si>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</si>
  <si>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</si>
  <si>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</si>
  <si>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</si>
  <si>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</si>
  <si>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</si>
  <si>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</si>
  <si>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</si>
  <si>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</si>
  <si>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</si>
  <si>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</si>
  <si>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</si>
  <si>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</si>
  <si>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</si>
  <si>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</si>
  <si>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</si>
  <si>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</si>
  <si>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</si>
  <si>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</si>
  <si>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</si>
  <si>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</si>
  <si>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</si>
  <si>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</si>
  <si>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</si>
  <si>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</si>
  <si>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</si>
  <si>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</si>
  <si>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</si>
  <si>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</si>
  <si>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</si>
  <si>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</si>
  <si>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</si>
  <si>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</si>
  <si>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</si>
  <si>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</si>
  <si>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</si>
  <si>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</si>
  <si>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</si>
  <si>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</si>
  <si>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</si>
  <si>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</si>
  <si>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</si>
  <si>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</si>
  <si>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</si>
  <si>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</si>
  <si>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</si>
  <si>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</si>
  <si>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</si>
  <si>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</si>
  <si>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</si>
  <si>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</si>
  <si>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</si>
  <si>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</si>
  <si>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</si>
  <si>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</si>
  <si>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</si>
  <si>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</si>
  <si>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</si>
  <si>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</si>
  <si>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</si>
  <si>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</si>
  <si>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</si>
  <si>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</si>
  <si>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</si>
  <si>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</si>
  <si>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</si>
  <si>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</si>
  <si>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</si>
  <si>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</si>
  <si>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</si>
  <si>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</si>
  <si>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</si>
  <si>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</si>
  <si>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</si>
  <si>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</si>
  <si>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</si>
  <si>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</si>
  <si>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</si>
  <si>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</si>
  <si>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</si>
  <si>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</si>
  <si>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</si>
  <si>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</si>
  <si>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(VARIACAO REGIONAL DE PECAS POR M2)</t>
  </si>
  <si>
    <t>PASTA LUBRIFICANTE PARA TUBOS E CONEXOES COM JUNTA ELASTICA (USO EM PVC, ACO, POLIETILENO E OUTROS) ( DE *400*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</si>
  <si>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</si>
  <si>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</si>
  <si>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</si>
  <si>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</si>
  <si>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</si>
  <si>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</si>
  <si>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</si>
  <si>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</si>
  <si>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</si>
  <si>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</si>
  <si>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</si>
  <si>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</si>
  <si>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</si>
  <si>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</si>
  <si>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</si>
  <si>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</si>
  <si>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</si>
  <si>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</si>
  <si>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</si>
  <si>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</si>
  <si>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</si>
  <si>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</si>
  <si>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</si>
  <si>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</si>
  <si>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</si>
  <si>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</si>
  <si>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</si>
  <si>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</si>
  <si>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</si>
  <si>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</si>
  <si>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</si>
  <si>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</si>
  <si>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</si>
  <si>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</si>
  <si>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</si>
  <si>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</si>
  <si>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</si>
  <si>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</si>
  <si>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</si>
  <si>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</si>
  <si>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</si>
  <si>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</si>
  <si>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</si>
  <si>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</si>
  <si>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</si>
  <si>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</si>
  <si>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</si>
  <si>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</si>
  <si>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</si>
  <si>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</si>
  <si>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</si>
  <si>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</si>
  <si>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</si>
  <si>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</si>
  <si>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</si>
  <si>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</si>
  <si>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</si>
  <si>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</si>
  <si>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</si>
  <si>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</si>
  <si>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</si>
  <si>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</si>
  <si>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</si>
  <si>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</si>
  <si>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</si>
  <si>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</si>
  <si>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</si>
  <si>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</si>
  <si>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</si>
  <si>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</si>
  <si>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</si>
  <si>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</si>
  <si>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</si>
  <si>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</si>
  <si>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</si>
  <si>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</si>
  <si>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</si>
  <si>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</si>
  <si>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DE ABAS IGUAIS, EM ALUMINIO,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</si>
  <si>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</si>
  <si>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</si>
  <si>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</si>
  <si>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</si>
  <si>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</si>
  <si>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</si>
  <si>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</si>
  <si>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</si>
  <si>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</si>
  <si>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</si>
  <si>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</si>
  <si>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</si>
  <si>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</si>
  <si>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</si>
  <si>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</si>
  <si>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</si>
  <si>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</si>
  <si>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</si>
  <si>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</si>
  <si>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</si>
  <si>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</si>
  <si>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</si>
  <si>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</si>
  <si>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</si>
  <si>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</si>
  <si>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EM LATAO, CHAPA COM 3 MM DE ESPESSURA E GUIA COM ROLETE DE 9 MM</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</si>
  <si>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</si>
  <si>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</si>
  <si>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</si>
  <si>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</si>
  <si>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</si>
  <si>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</si>
  <si>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</si>
  <si>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</si>
  <si>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</si>
  <si>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</si>
  <si>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</si>
  <si>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</si>
  <si>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</si>
  <si>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</si>
  <si>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</si>
  <si>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</si>
  <si>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</si>
  <si>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</si>
  <si>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</si>
  <si>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</si>
  <si>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</si>
  <si>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</si>
  <si>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</si>
  <si>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</si>
  <si>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</si>
  <si>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</si>
  <si>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</si>
  <si>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</si>
  <si>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</si>
  <si>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</si>
  <si>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</si>
  <si>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</si>
  <si>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</si>
  <si>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</si>
  <si>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</si>
  <si>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</si>
  <si>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</si>
  <si>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</si>
  <si>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</si>
  <si>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</si>
  <si>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</si>
  <si>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</si>
  <si>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</si>
  <si>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</si>
  <si>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</si>
  <si>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</si>
  <si>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</si>
  <si>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</si>
  <si>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</si>
  <si>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</si>
  <si>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</si>
  <si>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</si>
  <si>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</si>
  <si>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</si>
  <si>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</si>
  <si>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</si>
  <si>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*60 X 60* CM, ESPESSURA DE 12 MM (SEM COLOCACAO)</t>
  </si>
  <si>
    <t>PLACA DE INAUGURACAO EM BRONZE *35X 50*CM</t>
  </si>
  <si>
    <t>PLACA DE INAUGURACAO METALICA, *40* CM X *60* CM</t>
  </si>
  <si>
    <t>PLACA DE OBRA (PARA CONSTRUCAO CIVIL) EM CHAPA GALVANIZADA *N. 22*, ADESIVADA, DE *2,0 X 1,125* M</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</si>
  <si>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</si>
  <si>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</si>
  <si>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</si>
  <si>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</si>
  <si>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</si>
  <si>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</si>
  <si>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</si>
  <si>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</si>
  <si>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</si>
  <si>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</si>
  <si>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</si>
  <si>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</si>
  <si>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</si>
  <si>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</si>
  <si>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</si>
  <si>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</si>
  <si>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</si>
  <si>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</si>
  <si>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</si>
  <si>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</si>
  <si>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</si>
  <si>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</si>
  <si>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</si>
  <si>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</si>
  <si>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</si>
  <si>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</si>
  <si>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</si>
  <si>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</si>
  <si>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</si>
  <si>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</si>
  <si>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</si>
  <si>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</si>
  <si>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</si>
  <si>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</si>
  <si>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</si>
  <si>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</si>
  <si>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</si>
  <si>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</si>
  <si>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</si>
  <si>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</si>
  <si>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</si>
  <si>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</si>
  <si>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</si>
  <si>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</si>
  <si>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</si>
  <si>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</si>
  <si>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</si>
  <si>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</si>
  <si>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</si>
  <si>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</si>
  <si>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</si>
  <si>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</si>
  <si>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</si>
  <si>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PONTEIRO PARA MARTELO ROMPEDOR, DIAMETRO = *28* MM, COMPRIMENTO = *520* MM, ENCAIXE SEXTAVADO</t>
  </si>
  <si>
    <t>PORCA OLHAL EM ACO GALVANIZADO, ESPESSURA 16MM, ABERTURA 21MM</t>
  </si>
  <si>
    <t>PORCA OLHAL M 16,  EM ACO GALVANIZADO, DIAMETRO = 16 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</si>
  <si>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</si>
  <si>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</si>
  <si>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</si>
  <si>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</si>
  <si>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</si>
  <si>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</si>
  <si>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</si>
  <si>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</si>
  <si>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</si>
  <si>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EM ACO GALVANIZADO, COMPRIMENTO DE 3  1/2"</t>
  </si>
  <si>
    <t>PORTA CORTA-FOGO PARA SAIDA DE EMERGENCIA, COM FECHADURA, VAO LUZ DE 90 X 210 CM, CLASSE P-90 (NBR 11742)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</si>
  <si>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</si>
  <si>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</si>
  <si>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</si>
  <si>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</si>
  <si>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</si>
  <si>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</si>
  <si>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</si>
  <si>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</si>
  <si>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</si>
  <si>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</si>
  <si>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</si>
  <si>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</si>
  <si>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</si>
  <si>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</si>
  <si>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</si>
  <si>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</si>
  <si>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</si>
  <si>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</si>
  <si>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</si>
  <si>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</si>
  <si>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</si>
  <si>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</si>
  <si>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</si>
  <si>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</si>
  <si>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</si>
  <si>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</si>
  <si>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</si>
  <si>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</si>
  <si>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</si>
  <si>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</si>
  <si>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</si>
  <si>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</si>
  <si>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</si>
  <si>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</si>
  <si>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</si>
  <si>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</si>
  <si>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</si>
  <si>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</si>
  <si>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</si>
  <si>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</si>
  <si>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</si>
  <si>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</si>
  <si>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</si>
  <si>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</si>
  <si>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</si>
  <si>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</si>
  <si>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</si>
  <si>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</si>
  <si>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</si>
  <si>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</si>
  <si>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</si>
  <si>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</si>
  <si>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</si>
  <si>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</si>
  <si>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</si>
  <si>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</si>
  <si>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</si>
  <si>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</si>
  <si>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</si>
  <si>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</si>
  <si>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</si>
  <si>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</si>
  <si>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</si>
  <si>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</si>
  <si>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</si>
  <si>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</si>
  <si>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</si>
  <si>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</si>
  <si>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</si>
  <si>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</si>
  <si>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</si>
  <si>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</si>
  <si>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</si>
  <si>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POSTE ROLICO DE MADEIRA TRATADA, D = 20 A 25 CM, H = 12,00 M, EM EUCALIPTO OU EQUIVALENTE DA REGIAO</t>
  </si>
  <si>
    <t>POZOLANA DE CLASSE C</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</si>
  <si>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</si>
  <si>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</si>
  <si>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</si>
  <si>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</si>
  <si>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</si>
  <si>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</si>
  <si>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</si>
  <si>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</si>
  <si>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</si>
  <si>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</si>
  <si>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</si>
  <si>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</si>
  <si>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</si>
  <si>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</si>
  <si>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</si>
  <si>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</si>
  <si>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</si>
  <si>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</si>
  <si>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</si>
  <si>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</si>
  <si>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</si>
  <si>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</si>
  <si>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</si>
  <si>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</si>
  <si>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</si>
  <si>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</si>
  <si>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</si>
  <si>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</si>
  <si>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</si>
  <si>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</si>
  <si>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</si>
  <si>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</si>
  <si>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</si>
  <si>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</si>
  <si>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</si>
  <si>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</si>
  <si>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</si>
  <si>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</si>
  <si>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</si>
  <si>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</si>
  <si>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</si>
  <si>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</si>
  <si>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</si>
  <si>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</si>
  <si>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</si>
  <si>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</si>
  <si>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</si>
  <si>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</si>
  <si>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</si>
  <si>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</si>
  <si>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</si>
  <si>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</si>
  <si>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</si>
  <si>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</si>
  <si>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</si>
  <si>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</si>
  <si>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</si>
  <si>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</si>
  <si>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</si>
  <si>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</si>
  <si>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</si>
  <si>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</si>
  <si>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</si>
  <si>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</si>
  <si>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*42*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</si>
  <si>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</si>
  <si>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</si>
  <si>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</si>
  <si>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</si>
  <si>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</si>
  <si>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</si>
  <si>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</si>
  <si>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</si>
  <si>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</si>
  <si>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</si>
  <si>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</si>
  <si>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</si>
  <si>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</si>
  <si>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</si>
  <si>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</si>
  <si>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</si>
  <si>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</si>
  <si>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</si>
  <si>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</si>
  <si>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</si>
  <si>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</si>
  <si>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</si>
  <si>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</si>
  <si>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</si>
  <si>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</si>
  <si>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</si>
  <si>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</si>
  <si>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</si>
  <si>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</si>
  <si>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</si>
  <si>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</si>
  <si>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</si>
  <si>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</si>
  <si>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</si>
  <si>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</si>
  <si>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</si>
  <si>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</si>
  <si>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</si>
  <si>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</si>
  <si>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</si>
  <si>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</si>
  <si>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</si>
  <si>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</si>
  <si>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</si>
  <si>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</si>
  <si>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</si>
  <si>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</si>
  <si>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</si>
  <si>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</si>
  <si>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</si>
  <si>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</si>
  <si>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</si>
  <si>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</si>
  <si>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</si>
  <si>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</si>
  <si>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</si>
  <si>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</si>
  <si>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</si>
  <si>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</si>
  <si>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</si>
  <si>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</si>
  <si>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</si>
  <si>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</si>
  <si>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</si>
  <si>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</si>
  <si>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</si>
  <si>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</si>
  <si>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</si>
  <si>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</si>
  <si>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</si>
  <si>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</si>
  <si>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</si>
  <si>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</si>
  <si>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</si>
  <si>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</si>
  <si>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</si>
  <si>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</si>
  <si>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</si>
  <si>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</si>
  <si>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</si>
  <si>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</si>
  <si>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</si>
  <si>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</si>
  <si>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</si>
  <si>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</si>
  <si>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</si>
  <si>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</si>
  <si>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</si>
  <si>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</si>
  <si>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</si>
  <si>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</si>
  <si>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</si>
  <si>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</si>
  <si>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</si>
  <si>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</si>
  <si>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</si>
  <si>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</si>
  <si>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</si>
  <si>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</si>
  <si>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</si>
  <si>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</si>
  <si>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</si>
  <si>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</si>
  <si>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</si>
  <si>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</si>
  <si>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</si>
  <si>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</si>
  <si>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</si>
  <si>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</si>
  <si>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</si>
  <si>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</si>
  <si>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</si>
  <si>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CIMENTICIO, QUALQUER COR</t>
  </si>
  <si>
    <t>REJUNTE EPOXI, QUALQUER COR</t>
  </si>
  <si>
    <t>RELE FOTOELETRICO INTERNO E EXTERNO BIVOLT 1000 W, DE CONECTOR, SEM BASE</t>
  </si>
  <si>
    <t>RELE TERMICO BIMETAL PARA USO EM MOTORES TRIFASICOS, TENSAO 380 V, POTENCIA ATE 15 CV, CORRENTE NOMINAL MAXIMA 22 A</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</si>
  <si>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</si>
  <si>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</si>
  <si>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</si>
  <si>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</si>
  <si>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</si>
  <si>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</si>
  <si>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</si>
  <si>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</si>
  <si>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</si>
  <si>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</si>
  <si>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</si>
  <si>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</si>
  <si>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</si>
  <si>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APARELHADA *1,5 X 5* CM, EM MACARANDUBA, ANGELIM OU EQUIVALENTE DA REGIAO</t>
  </si>
  <si>
    <t>RIPA NAO APARELHADA  *1 X 3* CM, EM MACARANDUBA, ANGELIM OU EQUIVALENTE DA REGIAO - BRUTA</t>
  </si>
  <si>
    <t>RIPA NAO APARELHADA,  *1,5 X 5* CM, EM MACARANDUBA, ANGELIM OU EQUIVALENTE DA REGIAO -  BRUTA</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</si>
  <si>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</si>
  <si>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</si>
  <si>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</si>
  <si>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</si>
  <si>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</si>
  <si>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</si>
  <si>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</si>
  <si>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</si>
  <si>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</si>
  <si>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</si>
  <si>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</si>
  <si>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TIPO NAPOLEAO PARA JANELAS DE CORRER, EM ZAMAC, COMPRIMENTO DE APROX 60 CM, COM ROLAMENTO EM ACO</t>
  </si>
  <si>
    <t>RODO PARA CHAO 40 CM COM CABO</t>
  </si>
  <si>
    <t>ROLDANA CONCAVA DUPLA, 4 RODAS, EM ZAMAC COM CHAPA DE LATAO, ROLAMENTOS EM ACO, PARA PORTAS E JANELAS DE CORRER</t>
  </si>
  <si>
    <t>ROLDANA CONCAVA DUPLA, 4 RODAS, PARA PORTA DE CORRER, EM ZAMAC COM CHAPA DE ACO,  ROLAMENTO INTERNO BLINDADO DE ACO REVESTIDO EM NYLON</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</si>
  <si>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</si>
  <si>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</si>
  <si>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</si>
  <si>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</si>
  <si>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</si>
  <si>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</si>
  <si>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</si>
  <si>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</si>
  <si>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</si>
  <si>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</si>
  <si>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</si>
  <si>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</si>
  <si>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</si>
  <si>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</si>
  <si>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</si>
  <si>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</si>
  <si>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</si>
  <si>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</si>
  <si>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</si>
  <si>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</si>
  <si>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</si>
  <si>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</si>
  <si>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</si>
  <si>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</si>
  <si>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</si>
  <si>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</si>
  <si>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</si>
  <si>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</si>
  <si>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</si>
  <si>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</si>
  <si>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</si>
  <si>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</si>
  <si>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</si>
  <si>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*2,5 X 10* CM EM PINUS, MISTA OU EQUIVALENTE DA REGIAO - BRUTA</t>
  </si>
  <si>
    <t>SARRAFO *2,5 X 5* CM EM PINUS, MISTA OU EQUIVALENTE DA REGIAO - BRUTA</t>
  </si>
  <si>
    <t>SARRAFO *2,5 X 7,5* CM EM PINUS, MISTA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</si>
  <si>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</si>
  <si>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</si>
  <si>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</si>
  <si>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</si>
  <si>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SEGURO - HORISTA (COLETADO CAIXA)</t>
  </si>
  <si>
    <t>SEGURO - MENSALISTA (COLETADO CAIXA)</t>
  </si>
  <si>
    <t>SEIXO ROLADO PARA APLICACAO EM CONCRETO (POSTO PEDREIRA/FORNECEDOR, SEM FRETE)</t>
  </si>
  <si>
    <t>SELADOR ACRILICO PAREDES INTERNAS/EXTERNAS</t>
  </si>
  <si>
    <t>SELADOR HORIZONTAL PARA FITA DE ACO 1 "</t>
  </si>
  <si>
    <t>SELANTE A BASE DE ALCATRAO E POLIURETANO PARA JUNTAS HORIZONTAIS</t>
  </si>
  <si>
    <t>SELANTE ACRILICO PARA TRATAMENTO / ACABAMENTO SUPERFICIAL DE CONCRETO ESTAMPADO, APARENTE, PEDRAS E OUTROS</t>
  </si>
  <si>
    <t>SELANTE DE BASE ASFALTICA PARA VEDACAO</t>
  </si>
  <si>
    <t>SELANTE ELASTICO MONOCOMPONENTE A BASE DE POLIURETANO (PU) PARA JUNTAS DIVERSAS</t>
  </si>
  <si>
    <t xml:space="preserve">310ML </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</si>
  <si>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</si>
  <si>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</si>
  <si>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</si>
  <si>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</si>
  <si>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</si>
  <si>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</si>
  <si>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</si>
  <si>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</si>
  <si>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</si>
  <si>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</si>
  <si>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</si>
  <si>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</si>
  <si>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</si>
  <si>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</si>
  <si>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</si>
  <si>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</si>
  <si>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</si>
  <si>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</si>
  <si>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</si>
  <si>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</si>
  <si>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</si>
  <si>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</si>
  <si>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</si>
  <si>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</si>
  <si>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</si>
  <si>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</si>
  <si>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</si>
  <si>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</si>
  <si>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</si>
  <si>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</si>
  <si>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</si>
  <si>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</si>
  <si>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</si>
  <si>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</si>
  <si>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</si>
  <si>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</si>
  <si>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</si>
  <si>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</si>
  <si>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</si>
  <si>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</si>
  <si>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</si>
  <si>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</si>
  <si>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</si>
  <si>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</si>
  <si>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</si>
  <si>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</si>
  <si>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</si>
  <si>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</si>
  <si>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</si>
  <si>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</si>
  <si>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</si>
  <si>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</si>
  <si>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</si>
  <si>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</si>
  <si>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</si>
  <si>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</si>
  <si>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</si>
  <si>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</si>
  <si>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</si>
  <si>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</si>
  <si>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</si>
  <si>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</si>
  <si>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</si>
  <si>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</si>
  <si>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</si>
  <si>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</si>
  <si>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</si>
  <si>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</si>
  <si>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</si>
  <si>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</si>
  <si>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</si>
  <si>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</si>
  <si>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</si>
  <si>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</si>
  <si>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</si>
  <si>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</si>
  <si>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</si>
  <si>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</si>
  <si>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</si>
  <si>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</si>
  <si>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</si>
  <si>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NAO  APARELHADA  *2,5 X 20* CM, EM MACARANDUBA, ANGELIM OU EQUIVALENTE DA REGIAO - BRUTA</t>
  </si>
  <si>
    <t>TABUA *2,5 X 15 CM EM PINUS, MISTA OU EQUIVALENTE DA REGIAO - BRUTA</t>
  </si>
  <si>
    <t>TABUA *2,5 X 23* CM EM PINUS, MISTA OU EQUIVALENTE DA REGIAO - BRUTA</t>
  </si>
  <si>
    <t>TABUA *2,5 X 30 CM EM PINUS, MISTA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</si>
  <si>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</si>
  <si>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</si>
  <si>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</si>
  <si>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</si>
  <si>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</si>
  <si>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</si>
  <si>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NAO APARELHADA *2,5 X 15* CM, EM MACARANDUBA, ANGELIM OU EQUIVALENTE DA REGIAO - BRUTA</t>
  </si>
  <si>
    <t>TABUA NAO APARELHADA *2,5 X 30* CM, EM MACARANDUBA, ANGELIM OU EQUIVALENTE DA REGIAO - BRUTA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</si>
  <si>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</si>
  <si>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</si>
  <si>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</si>
  <si>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</si>
  <si>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</si>
  <si>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</si>
  <si>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</si>
  <si>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</si>
  <si>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</si>
  <si>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</si>
  <si>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</si>
  <si>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</si>
  <si>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</si>
  <si>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</si>
  <si>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</si>
  <si>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</si>
  <si>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</si>
  <si>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</si>
  <si>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</si>
  <si>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</si>
  <si>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</si>
  <si>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</si>
  <si>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</si>
  <si>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</si>
  <si>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</si>
  <si>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</si>
  <si>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</si>
  <si>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</si>
  <si>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</si>
  <si>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</si>
  <si>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</si>
  <si>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</si>
  <si>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</si>
  <si>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</si>
  <si>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</si>
  <si>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</si>
  <si>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</si>
  <si>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</si>
  <si>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</si>
  <si>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</si>
  <si>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</si>
  <si>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</si>
  <si>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</si>
  <si>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</si>
  <si>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</si>
  <si>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</si>
  <si>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400 X 400 MM, REDE PLUVIAL/ESGOTO/ELETRICA</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</si>
  <si>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</si>
  <si>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</si>
  <si>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</si>
  <si>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</si>
  <si>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</si>
  <si>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</si>
  <si>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</si>
  <si>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</si>
  <si>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</si>
  <si>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</si>
  <si>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</si>
  <si>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</si>
  <si>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</si>
  <si>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</si>
  <si>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</si>
  <si>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</si>
  <si>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</si>
  <si>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</si>
  <si>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</si>
  <si>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</si>
  <si>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</si>
  <si>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</si>
  <si>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</si>
  <si>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</si>
  <si>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</si>
  <si>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LIVRE / OCUPADO PARA PORTA DE BANHEIRO, CORPO EM ZAMAC E ESPELHO EM LATAO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</si>
  <si>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</si>
  <si>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</si>
  <si>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</si>
  <si>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</si>
  <si>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</si>
  <si>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</si>
  <si>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</si>
  <si>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</si>
  <si>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</si>
  <si>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</si>
  <si>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</si>
  <si>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</si>
  <si>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</si>
  <si>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</si>
  <si>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</si>
  <si>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</si>
  <si>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</si>
  <si>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</si>
  <si>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</si>
  <si>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</si>
  <si>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</si>
  <si>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</si>
  <si>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</si>
  <si>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</si>
  <si>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</si>
  <si>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</si>
  <si>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</si>
  <si>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</si>
  <si>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</si>
  <si>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OU AGUAS PLUVIAIS PREDIAIS</t>
  </si>
  <si>
    <t>TE DE INSPECAO, PVC, SERIE R, 150 X 100 MM, PARA ESGOTO OU AGUAS PLUVIAIS PREDIAIS</t>
  </si>
  <si>
    <t>TE DE INSPECAO, PVC, SERIE R, 75 X 75 MM, PARA ESGOTO OU AGUAS PLUVIAIS PREDIAIS</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</si>
  <si>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</si>
  <si>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</si>
  <si>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</si>
  <si>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</si>
  <si>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</si>
  <si>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</si>
  <si>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</si>
  <si>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</si>
  <si>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</si>
  <si>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</si>
  <si>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</si>
  <si>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</si>
  <si>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</si>
  <si>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</si>
  <si>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</si>
  <si>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</si>
  <si>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</si>
  <si>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</si>
  <si>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</si>
  <si>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</si>
  <si>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</si>
  <si>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</si>
  <si>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</si>
  <si>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</si>
  <si>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</si>
  <si>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</si>
  <si>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</si>
  <si>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</si>
  <si>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</si>
  <si>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</si>
  <si>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</si>
  <si>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</si>
  <si>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</si>
  <si>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</si>
  <si>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</si>
  <si>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</si>
  <si>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</si>
  <si>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</si>
  <si>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</si>
  <si>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</si>
  <si>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</si>
  <si>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</si>
  <si>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</si>
  <si>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</si>
  <si>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</si>
  <si>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</si>
  <si>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</si>
  <si>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</si>
  <si>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</si>
  <si>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</si>
  <si>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</si>
  <si>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</si>
  <si>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</si>
  <si>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</si>
  <si>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</si>
  <si>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</si>
  <si>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</si>
  <si>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</si>
  <si>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</si>
  <si>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</si>
  <si>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</si>
  <si>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</si>
  <si>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</si>
  <si>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</si>
  <si>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</si>
  <si>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</si>
  <si>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</si>
  <si>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</si>
  <si>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</si>
  <si>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</si>
  <si>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</si>
  <si>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</si>
  <si>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</si>
  <si>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</si>
  <si>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</si>
  <si>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</si>
  <si>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</si>
  <si>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</si>
  <si>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</si>
  <si>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</si>
  <si>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</si>
  <si>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</si>
  <si>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</si>
  <si>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</si>
  <si>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</si>
  <si>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</si>
  <si>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</si>
  <si>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</si>
  <si>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</si>
  <si>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</si>
  <si>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</si>
  <si>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</si>
  <si>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</si>
  <si>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</si>
  <si>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</si>
  <si>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</si>
  <si>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</si>
  <si>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</si>
  <si>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</si>
  <si>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</si>
  <si>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</si>
  <si>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</si>
  <si>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</si>
  <si>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</si>
  <si>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</si>
  <si>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</si>
  <si>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</si>
  <si>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</si>
  <si>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</si>
  <si>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</si>
  <si>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</si>
  <si>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</si>
  <si>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</si>
  <si>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</si>
  <si>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</si>
  <si>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</si>
  <si>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</si>
  <si>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</si>
  <si>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</si>
  <si>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</si>
  <si>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</si>
  <si>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</si>
  <si>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</si>
  <si>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</si>
  <si>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</si>
  <si>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</si>
  <si>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</si>
  <si>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</si>
  <si>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</si>
  <si>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</si>
  <si>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</si>
  <si>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</si>
  <si>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</si>
  <si>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</si>
  <si>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</si>
  <si>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</si>
  <si>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</si>
  <si>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</si>
  <si>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</si>
  <si>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</si>
  <si>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</si>
  <si>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</si>
  <si>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</si>
  <si>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</si>
  <si>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</si>
  <si>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</si>
  <si>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</si>
  <si>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</si>
  <si>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</si>
  <si>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</si>
  <si>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</si>
  <si>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</si>
  <si>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</si>
  <si>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</si>
  <si>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</si>
  <si>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</si>
  <si>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</si>
  <si>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</si>
  <si>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</si>
  <si>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</si>
  <si>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</si>
  <si>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</si>
  <si>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</si>
  <si>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</si>
  <si>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</si>
  <si>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</si>
  <si>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</si>
  <si>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</si>
  <si>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</si>
  <si>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</si>
  <si>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</si>
  <si>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</si>
  <si>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</si>
  <si>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</si>
  <si>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</si>
  <si>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</si>
  <si>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</si>
  <si>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</si>
  <si>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</si>
  <si>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</si>
  <si>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</si>
  <si>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</si>
  <si>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</si>
  <si>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</si>
  <si>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</si>
  <si>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</si>
  <si>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</si>
  <si>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</si>
  <si>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</si>
  <si>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</si>
  <si>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</si>
  <si>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</si>
  <si>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</si>
  <si>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</si>
  <si>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</si>
  <si>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</si>
  <si>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</si>
  <si>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</si>
  <si>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</si>
  <si>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</si>
  <si>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</si>
  <si>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</si>
  <si>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</si>
  <si>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</si>
  <si>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</si>
  <si>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</si>
  <si>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</si>
  <si>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</si>
  <si>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</si>
  <si>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</si>
  <si>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</si>
  <si>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</si>
  <si>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</si>
  <si>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</si>
  <si>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</si>
  <si>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</si>
  <si>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</si>
  <si>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</si>
  <si>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</si>
  <si>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</si>
  <si>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</si>
  <si>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</si>
  <si>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</si>
  <si>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NAO ESMALTADA, TIPO ROMANA, AMERICANA, PORTUGUESA, FRANCESA, COMPRIMENTO DE *41* CM,  RENDIMENTO DE *16* TELHAS/M2</t>
  </si>
  <si>
    <t>TELHA DE CONCRETO TIPO CLASSICA, COR CINZA, COMPRIMENTO DE *42* CM,  RENDIMENTO DE *10*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</si>
  <si>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</si>
  <si>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</si>
  <si>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</si>
  <si>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</si>
  <si>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</si>
  <si>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</si>
  <si>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</si>
  <si>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</si>
  <si>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</si>
  <si>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</si>
  <si>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</si>
  <si>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</si>
  <si>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</si>
  <si>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</si>
  <si>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</si>
  <si>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</si>
  <si>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</si>
  <si>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</si>
  <si>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</si>
  <si>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</si>
  <si>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</si>
  <si>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</si>
  <si>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</si>
  <si>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</si>
  <si>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</si>
  <si>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</si>
  <si>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</si>
  <si>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</si>
  <si>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</si>
  <si>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</si>
  <si>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</si>
  <si>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</si>
  <si>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</si>
  <si>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</si>
  <si>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</si>
  <si>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</si>
  <si>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COM DUAS FACES TRAPEZOIDAIS, ACABAMENTO NATURAL (NAO INCLUI ACESSORIOS DE FIXACAO)</t>
  </si>
  <si>
    <t>TELHA ONDULADA EM ACO ZINCADO, ALTURA DE 17 MM, ESPESSURA DE 0,50 MM, LARGURA UTIL DE APROXIMADAMENTE 985 MM, SEM PINTURA</t>
  </si>
  <si>
    <t>TELHA TERMOISOLANTE REVESTIDA EM ACO GALVALUME, FACE SUPERIOR TRAPEZOIDAL E FACE INFERIOR PLANA (NAO INCLUI ACESSORIOS DE FIXACAO), REVEST COM ESPESSURA DE 0,50 MM, COM PRE-PINTURA DE COR BRANCA NAS DUAS FACES, NUCLEO EM POLIIOCIANURATO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</si>
  <si>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</si>
  <si>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</si>
  <si>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</si>
  <si>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</si>
  <si>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</si>
  <si>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</si>
  <si>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</si>
  <si>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</si>
  <si>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</si>
  <si>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</si>
  <si>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</si>
  <si>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</si>
  <si>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</si>
  <si>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</si>
  <si>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</si>
  <si>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</si>
  <si>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</si>
  <si>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</si>
  <si>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</si>
  <si>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</si>
  <si>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</si>
  <si>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</si>
  <si>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</si>
  <si>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</si>
  <si>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</si>
  <si>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</si>
  <si>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</si>
  <si>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</si>
  <si>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</si>
  <si>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</si>
  <si>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</si>
  <si>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</si>
  <si>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</si>
  <si>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</si>
  <si>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</si>
  <si>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</si>
  <si>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</si>
  <si>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</si>
  <si>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</si>
  <si>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</si>
  <si>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</si>
  <si>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</si>
  <si>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</si>
  <si>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</si>
  <si>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t>
  </si>
  <si>
    <t xml:space="preserve">CX    </t>
  </si>
  <si>
    <t>TESTEIRA ANTIDERRAPANTE PARA PISO VINILICO *5 X 2,5* CM, E = 2 MM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</si>
  <si>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</si>
  <si>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</si>
  <si>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</si>
  <si>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</si>
  <si>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</si>
  <si>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</si>
  <si>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</si>
  <si>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</si>
  <si>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</si>
  <si>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t>
  </si>
  <si>
    <t>TINTA A BASE DE RESINA ACRILICA, PARA SINALIZACAO HORIZONTAL VIARIA (NBR 11862)</t>
  </si>
  <si>
    <t>TINTA A OLEO BRILHANTE, PARA MADEIRAS E METAIS</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</si>
  <si>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</si>
  <si>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</si>
  <si>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</si>
  <si>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</si>
  <si>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</si>
  <si>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</si>
  <si>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</si>
  <si>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</si>
  <si>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BASE AGUA PREMIUM, BRANCA</t>
  </si>
  <si>
    <t>TINTA ESMALTE BASE AGUA PREMIUM ACETINADO</t>
  </si>
  <si>
    <t>TINTA ESMALTE BASE AGUA PREMIUM BRILHANTE</t>
  </si>
  <si>
    <t>TINTA ESMALTE SINTETICO PREMIUM ACETINADO</t>
  </si>
  <si>
    <t>TINTA ESMALTE SINTETICO PREMIUM BRILHANTE</t>
  </si>
  <si>
    <t>TINTA ESMALTE SINTETICO PREMIUM DE DUPLA ACAO GRAFITE FOSCO PARA SUPERFICIES METALICAS FERROSAS</t>
  </si>
  <si>
    <t>TINTA ESMALTE SINTETICO PREMIUM DE EFEITO PROTETOR DE SUPERFICIE METALICA ALUMINIO</t>
  </si>
  <si>
    <t>TINTA ESMALTE SINTETICO PREMIUM FOSCO</t>
  </si>
  <si>
    <t>TINTA ESMALTE SINTETICO STANDARD ACETINADO</t>
  </si>
  <si>
    <t>TINTA ESMALTE SINTETICO STANDARD BRILHANTE</t>
  </si>
  <si>
    <t>TINTA ESMALTE SINTETICO STANDARD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</si>
  <si>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</si>
  <si>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</si>
  <si>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</si>
  <si>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</si>
  <si>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</si>
  <si>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</si>
  <si>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</si>
  <si>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</si>
  <si>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</si>
  <si>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</si>
  <si>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</si>
  <si>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</si>
  <si>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</si>
  <si>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</si>
  <si>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</si>
  <si>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</si>
  <si>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</si>
  <si>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</si>
  <si>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</si>
  <si>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</si>
  <si>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</si>
  <si>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</si>
  <si>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</si>
  <si>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</si>
  <si>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</si>
  <si>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</si>
  <si>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</si>
  <si>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</si>
  <si>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</si>
  <si>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</si>
  <si>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</si>
  <si>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</si>
  <si>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</si>
  <si>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</si>
  <si>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</si>
  <si>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</si>
  <si>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</si>
  <si>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</si>
  <si>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</si>
  <si>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</si>
  <si>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</si>
  <si>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</si>
  <si>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</si>
  <si>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</si>
  <si>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</si>
  <si>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</si>
  <si>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</si>
  <si>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</si>
  <si>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</si>
  <si>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</si>
  <si>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</si>
  <si>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</si>
  <si>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</si>
  <si>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</si>
  <si>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</si>
  <si>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</si>
  <si>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</si>
  <si>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</si>
  <si>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</si>
  <si>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</si>
  <si>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</si>
  <si>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</si>
  <si>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</si>
  <si>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</si>
  <si>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</si>
  <si>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</si>
  <si>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</si>
  <si>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</si>
  <si>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</si>
  <si>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</si>
  <si>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</si>
  <si>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</si>
  <si>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</si>
  <si>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</si>
  <si>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</si>
  <si>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</si>
  <si>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</si>
  <si>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</si>
  <si>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</si>
  <si>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</si>
  <si>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</si>
  <si>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</si>
  <si>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 / PRENDEDOR DE PORTA, EM LATAO CROMADO, MONTADO EM PISO</t>
  </si>
  <si>
    <t>TRAVA-QUEDAS EM ACO PARA CORDA DE 12 MM, EXTENSOR DE 25 X 300 MM, COM MOSQUETAO TIPO GANCHO TRAVA DUPLA</t>
  </si>
  <si>
    <t>TRELICA NERVURADA (ESPACADOR), ALTURA = 120,0 MM, DIAMETRO DOS BANZOS INFERIORES E SUPERIOR = 6,0 MM, DIAMETRO DA DIAGONAL = 4,2 MM</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</si>
  <si>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</si>
  <si>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</si>
  <si>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</si>
  <si>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</si>
  <si>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</si>
  <si>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</si>
  <si>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</si>
  <si>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</si>
  <si>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</si>
  <si>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</si>
  <si>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</si>
  <si>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</si>
  <si>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</si>
  <si>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 1/4", E= *3,56 MM, SCHEDULE 40, *3,38* KG/M</t>
  </si>
  <si>
    <t>TUBO ACO CARBONO SEM COSTURA 1/2", E= *2,77 MM, SCHEDULE 40, *1,27 KG/M</t>
  </si>
  <si>
    <t>TUBO ACO CARBONO SEM COSTURA 1/2", E= *3,73 MM, SCHEDULE 80, *1,62 KG/M</t>
  </si>
  <si>
    <t>TUBO ACO CARBONO SEM COSTURA 1", E= *3,38 MM, SCHEDULE 40, *2,50*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</si>
  <si>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</si>
  <si>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</si>
  <si>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</si>
  <si>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</si>
  <si>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</si>
  <si>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</si>
  <si>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</si>
  <si>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3", E= *5,49 MM, SCHEDULE 40, *11,28* KG/M</t>
  </si>
  <si>
    <t>TUBO ACO CARBONO SEM COSTURA 4", E= *6,02 MM, SCHEDULE 40, *16,06 KG/M</t>
  </si>
  <si>
    <t>TUBO ACO CARBONO SEM COSTURA 4", E= *8,56 MM, SCHEDULE 80, *22,31 KG/M</t>
  </si>
  <si>
    <t>TUBO ACO CARBONO SEM COSTURA 5", E= *6,55 MM, SCHEDULE 40, *21,75*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</si>
  <si>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</si>
  <si>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</si>
  <si>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</si>
  <si>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</si>
  <si>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</si>
  <si>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</si>
  <si>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</si>
  <si>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</si>
  <si>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</si>
  <si>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</si>
  <si>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</si>
  <si>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</si>
  <si>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</si>
  <si>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</si>
  <si>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</si>
  <si>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</si>
  <si>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</si>
  <si>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</si>
  <si>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</si>
  <si>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</si>
  <si>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</si>
  <si>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</si>
  <si>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</si>
  <si>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</si>
  <si>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</si>
  <si>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</si>
  <si>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</si>
  <si>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</si>
  <si>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</si>
  <si>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</si>
  <si>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</si>
  <si>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</si>
  <si>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</si>
  <si>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</si>
  <si>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</si>
  <si>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</si>
  <si>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</si>
  <si>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</si>
  <si>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</si>
  <si>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</si>
  <si>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</si>
  <si>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</si>
  <si>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</si>
  <si>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</si>
  <si>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</si>
  <si>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</si>
  <si>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</si>
  <si>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</si>
  <si>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</si>
  <si>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</si>
  <si>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</si>
  <si>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</si>
  <si>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</si>
  <si>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</si>
  <si>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</si>
  <si>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</si>
  <si>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</si>
  <si>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</si>
  <si>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</si>
  <si>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</si>
  <si>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</si>
  <si>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</si>
  <si>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</si>
  <si>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</si>
  <si>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</si>
  <si>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</si>
  <si>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</si>
  <si>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</si>
  <si>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</si>
  <si>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</si>
  <si>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</si>
  <si>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</si>
  <si>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</si>
  <si>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</si>
  <si>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</si>
  <si>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</si>
  <si>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</si>
  <si>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</si>
  <si>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</si>
  <si>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</si>
  <si>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</si>
  <si>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</si>
  <si>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</si>
  <si>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</si>
  <si>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</si>
  <si>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</si>
  <si>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</si>
  <si>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</si>
  <si>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</si>
  <si>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</si>
  <si>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</si>
  <si>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</si>
  <si>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</si>
  <si>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</si>
  <si>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</si>
  <si>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</si>
  <si>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</si>
  <si>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</si>
  <si>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</si>
  <si>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</si>
  <si>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</si>
  <si>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</si>
  <si>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</si>
  <si>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</si>
  <si>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</si>
  <si>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</si>
  <si>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</si>
  <si>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</si>
  <si>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</si>
  <si>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</si>
  <si>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</si>
  <si>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</si>
  <si>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</si>
  <si>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</si>
  <si>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</si>
  <si>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</si>
  <si>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</si>
  <si>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</si>
  <si>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</si>
  <si>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</si>
  <si>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</si>
  <si>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</si>
  <si>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</si>
  <si>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</si>
  <si>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</si>
  <si>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</si>
  <si>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</si>
  <si>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</si>
  <si>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</si>
  <si>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</si>
  <si>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</si>
  <si>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</si>
  <si>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</si>
  <si>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</si>
  <si>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</si>
  <si>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</si>
  <si>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</si>
  <si>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</si>
  <si>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</si>
  <si>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</si>
  <si>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</si>
  <si>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</si>
  <si>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</si>
  <si>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</si>
  <si>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</si>
  <si>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</si>
  <si>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</si>
  <si>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</si>
  <si>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</si>
  <si>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</si>
  <si>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</si>
  <si>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</si>
  <si>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</si>
  <si>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</si>
  <si>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</si>
  <si>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</si>
  <si>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</si>
  <si>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</si>
  <si>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</si>
  <si>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</si>
  <si>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</si>
  <si>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</si>
  <si>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</si>
  <si>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</si>
  <si>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</si>
  <si>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</si>
  <si>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</si>
  <si>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</si>
  <si>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</si>
  <si>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</si>
  <si>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</si>
  <si>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</si>
  <si>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</si>
  <si>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</si>
  <si>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</si>
  <si>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</si>
  <si>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</si>
  <si>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</si>
  <si>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</si>
  <si>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</si>
  <si>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</si>
  <si>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</si>
  <si>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</si>
  <si>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</si>
  <si>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</si>
  <si>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</si>
  <si>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</si>
  <si>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</si>
  <si>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</si>
  <si>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</si>
  <si>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</si>
  <si>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</si>
  <si>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</si>
  <si>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</si>
  <si>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</si>
  <si>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</si>
  <si>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</si>
  <si>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</si>
  <si>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</si>
  <si>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</si>
  <si>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</si>
  <si>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</si>
  <si>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</si>
  <si>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</si>
  <si>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</si>
  <si>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</si>
  <si>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</si>
  <si>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</si>
  <si>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</si>
  <si>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</si>
  <si>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</si>
  <si>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</si>
  <si>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</si>
  <si>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</si>
  <si>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</si>
  <si>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</si>
  <si>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</si>
  <si>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</si>
  <si>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</si>
  <si>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</si>
  <si>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</si>
  <si>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</si>
  <si>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</si>
  <si>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</si>
  <si>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</si>
  <si>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</si>
  <si>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</si>
  <si>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</si>
  <si>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</si>
  <si>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</si>
  <si>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</si>
  <si>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</si>
  <si>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</si>
  <si>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</si>
  <si>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</si>
  <si>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</si>
  <si>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</si>
  <si>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</si>
  <si>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</si>
  <si>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</si>
  <si>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</si>
  <si>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</si>
  <si>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</si>
  <si>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</si>
  <si>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</si>
  <si>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</si>
  <si>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</si>
  <si>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</si>
  <si>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</si>
  <si>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</si>
  <si>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</si>
  <si>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</si>
  <si>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</si>
  <si>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</si>
  <si>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</si>
  <si>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</si>
  <si>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</si>
  <si>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</si>
  <si>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</si>
  <si>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</si>
  <si>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</si>
  <si>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</si>
  <si>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</si>
  <si>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</si>
  <si>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</si>
  <si>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</si>
  <si>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</si>
  <si>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</si>
  <si>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</si>
  <si>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</si>
  <si>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</si>
  <si>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</si>
  <si>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</si>
  <si>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</si>
  <si>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</si>
  <si>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</si>
  <si>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</si>
  <si>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</si>
  <si>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</si>
  <si>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</si>
  <si>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</si>
  <si>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</si>
  <si>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</si>
  <si>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</si>
  <si>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</si>
  <si>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</si>
  <si>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</si>
  <si>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</si>
  <si>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</si>
  <si>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</si>
  <si>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</si>
  <si>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</si>
  <si>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</si>
  <si>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</si>
  <si>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</si>
  <si>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</si>
  <si>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</si>
  <si>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</si>
  <si>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</si>
  <si>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</si>
  <si>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</si>
  <si>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</si>
  <si>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</si>
  <si>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</si>
  <si>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</si>
  <si>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</si>
  <si>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</si>
  <si>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</si>
  <si>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</si>
  <si>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</si>
  <si>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</si>
  <si>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</si>
  <si>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</si>
  <si>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</si>
  <si>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</si>
  <si>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</si>
  <si>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</si>
  <si>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</si>
  <si>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</si>
  <si>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</si>
  <si>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</si>
  <si>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</si>
  <si>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</si>
  <si>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</si>
  <si>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</si>
  <si>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</si>
  <si>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</si>
  <si>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</si>
  <si>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</si>
  <si>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</si>
  <si>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</si>
  <si>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</si>
  <si>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</si>
  <si>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</si>
  <si>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</si>
  <si>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</si>
  <si>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</si>
  <si>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</si>
  <si>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</si>
  <si>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</si>
  <si>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</si>
  <si>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</si>
  <si>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</si>
  <si>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</si>
  <si>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</si>
  <si>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</si>
  <si>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</si>
  <si>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</si>
  <si>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</si>
  <si>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</si>
  <si>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</si>
  <si>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</si>
  <si>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</si>
  <si>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</si>
  <si>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</si>
  <si>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</si>
  <si>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</si>
  <si>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</si>
  <si>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</si>
  <si>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</si>
  <si>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</si>
  <si>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</si>
  <si>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</si>
  <si>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</si>
  <si>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</si>
  <si>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</si>
  <si>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</si>
  <si>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</si>
  <si>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</si>
  <si>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</si>
  <si>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</si>
  <si>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</si>
  <si>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</si>
  <si>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</si>
  <si>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</si>
  <si>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</si>
  <si>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</si>
  <si>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</si>
  <si>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</si>
  <si>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</si>
  <si>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</si>
  <si>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</si>
  <si>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</si>
  <si>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</si>
  <si>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</si>
  <si>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</si>
  <si>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</si>
  <si>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</si>
  <si>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</si>
  <si>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</si>
  <si>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</si>
  <si>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</si>
  <si>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</si>
  <si>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</si>
  <si>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</si>
  <si>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</si>
  <si>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</si>
  <si>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</si>
  <si>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</si>
  <si>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</si>
  <si>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</si>
  <si>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</si>
  <si>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</si>
  <si>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</si>
  <si>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</si>
  <si>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</si>
  <si>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</si>
  <si>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</si>
  <si>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</si>
  <si>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</si>
  <si>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</si>
  <si>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</si>
  <si>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</si>
  <si>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</si>
  <si>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</si>
  <si>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</si>
  <si>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</si>
  <si>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</si>
  <si>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FINA PARA CREMONA, EM FERRO ZINCADO BRANCO, COM DIAMETRO DE APROX 10 MM E COMPRIMENTO DE 1,20 M</t>
  </si>
  <si>
    <t>VARA FINA PARA CREMONA, EM FERRO ZINCADO BRANCO, COM DIAMETRO DE APROX 10 MM E COMPRIMENTO DE 1,50 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</si>
  <si>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</si>
  <si>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</si>
  <si>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</si>
  <si>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</si>
  <si>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</si>
  <si>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</si>
  <si>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</si>
  <si>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</si>
  <si>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</si>
  <si>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</si>
  <si>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</si>
  <si>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</si>
  <si>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</si>
  <si>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</si>
  <si>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</si>
  <si>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</si>
  <si>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</si>
  <si>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</si>
  <si>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</si>
  <si>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</si>
  <si>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</si>
  <si>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</si>
  <si>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</si>
  <si>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</si>
  <si>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</si>
  <si>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</si>
  <si>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</si>
  <si>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</si>
  <si>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</si>
  <si>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</si>
  <si>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</si>
  <si>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</si>
  <si>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</si>
  <si>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</si>
  <si>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</si>
  <si>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</si>
  <si>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</si>
  <si>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</si>
  <si>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</si>
  <si>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</si>
  <si>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</si>
  <si>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</si>
  <si>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</si>
  <si>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</si>
  <si>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</si>
  <si>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</si>
  <si>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</si>
  <si>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</si>
  <si>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</si>
  <si>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</si>
  <si>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</si>
  <si>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</si>
  <si>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</si>
  <si>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</si>
  <si>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</si>
  <si>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</si>
  <si>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</si>
  <si>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</si>
  <si>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</si>
  <si>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*7,5 X 10* CM EM PINUS, MISTA OU EQUIVALENTE DA REGIAO - BRUTA</t>
  </si>
  <si>
    <t>VIGA *7,5 X 15 CM EM PINUS, MISTA OU EQUIVALENTE DA REGIAO - BRUTA</t>
  </si>
  <si>
    <t>VIGA APARELHADA  *6 X 12* CM, EM MACARANDUBA, ANGELIM OU EQUIVALENTE DA REGIAO</t>
  </si>
  <si>
    <t>VIGA APARELHADA *6 X 16* CM, EM MACARANDUBA, ANGELIM OU EQUIVALENTE DA REGIAO</t>
  </si>
  <si>
    <t>VIGA DE ESCORAMAENTO H20, DE MADEIRA, PESO DE 5,00 A 5,20 KG/M, COM EXTREMIDADES PLASTICAS</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</si>
  <si>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</si>
  <si>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</si>
  <si>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</si>
  <si>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</si>
  <si>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VIGIA DIURNO</t>
  </si>
  <si>
    <t>VIGIA DIURNO (MENSALISTA)</t>
  </si>
  <si>
    <t>VIGIA NOTURNO, HORA EFETIVAMENTE TRABALHADA DE 22 H AS 5 H (COM ADICIONAL NOTURNO)</t>
  </si>
  <si>
    <t>CP-DRE-03</t>
  </si>
  <si>
    <t>2.1</t>
  </si>
  <si>
    <t>2.1.1</t>
  </si>
  <si>
    <t>2.1.2</t>
  </si>
  <si>
    <t>2.1.3</t>
  </si>
  <si>
    <t>2.1.4</t>
  </si>
  <si>
    <t>Junção PVC simples 100mm-75mm - fornecimento e instalação</t>
  </si>
  <si>
    <t>15.1</t>
  </si>
  <si>
    <t>CP-INC-29</t>
  </si>
  <si>
    <t>17.1.6</t>
  </si>
  <si>
    <t>17.1.7</t>
  </si>
  <si>
    <t>17.1.8</t>
  </si>
  <si>
    <t>17.1.9</t>
  </si>
  <si>
    <t>17.1.10</t>
  </si>
  <si>
    <t>17.1.11</t>
  </si>
  <si>
    <t>23.2</t>
  </si>
  <si>
    <t>23.3</t>
  </si>
  <si>
    <t>23.4</t>
  </si>
  <si>
    <t>23.5</t>
  </si>
  <si>
    <t>MURO - PINTURA</t>
  </si>
  <si>
    <t>24.1.1</t>
  </si>
  <si>
    <t>24.1.2</t>
  </si>
  <si>
    <t>24.1.3</t>
  </si>
  <si>
    <t>24.1.4</t>
  </si>
  <si>
    <t>24.1.5</t>
  </si>
  <si>
    <t>24.1.6</t>
  </si>
  <si>
    <t>PAISAGISMO</t>
  </si>
  <si>
    <t>24.1.7</t>
  </si>
  <si>
    <t>CP-DEM-01</t>
  </si>
  <si>
    <t>DEMOLIÇÃO DE CONCRETO</t>
  </si>
  <si>
    <t>COMPLEMENTAR INSTALAÇÕES ELÉTRICA</t>
  </si>
  <si>
    <t>POSTO DE TRANSFORMAÇÃO - QGBT INTERNO</t>
  </si>
  <si>
    <t>POSTO DE TRANSFORMAÇÃO - INTERLIGAÇÃO AO QGBT PROJETADO</t>
  </si>
  <si>
    <t>POSTO DE TRANSFORMAÇÃO - IMPLANTAÇÃO DO POSTO DE TRANSF. DE 112,5kVA</t>
  </si>
  <si>
    <t>CAMINHÃO LINHA VIVA</t>
  </si>
  <si>
    <t>SERVIÇO DE CAMINHÃO LINHA VIVA</t>
  </si>
  <si>
    <t>ATERRAMENTO</t>
  </si>
  <si>
    <t>CONECTOR METALICO TIPO PARAFUSO FENDIDO (SPLIT BOLT)</t>
  </si>
  <si>
    <t>COMPOSIÇÃO DO BDI OBRAS</t>
  </si>
  <si>
    <t>DESPESAS INDIRETAS</t>
  </si>
  <si>
    <t>ADMINISTRAÇÃO CENTRAL</t>
  </si>
  <si>
    <t>SEGURO GARANTIA</t>
  </si>
  <si>
    <t>RISCO</t>
  </si>
  <si>
    <t>TOTAL DO GRUPO A  =</t>
  </si>
  <si>
    <t>BONIFICAÇÃO</t>
  </si>
  <si>
    <t>DESPESAS FINANCEIRAS</t>
  </si>
  <si>
    <t>TOTAL DO GRUPO B  =</t>
  </si>
  <si>
    <t>LUCRO</t>
  </si>
  <si>
    <t>TOTAL DO GRUPO C  =</t>
  </si>
  <si>
    <t>IMPOSTOS</t>
  </si>
  <si>
    <t>PIS</t>
  </si>
  <si>
    <t>COFINS</t>
  </si>
  <si>
    <t>ISSQN</t>
  </si>
  <si>
    <t>CPRB</t>
  </si>
  <si>
    <t>TOTAL DO GRUPO D  =</t>
  </si>
  <si>
    <t>FÓRMULA PARA O CÁLCULO DO B.D.I. (BENEFÍCIO E DESPESAS INDIRETAS)</t>
  </si>
  <si>
    <t>BDI = ((1+AC+S+R+G)(1+DF)(1+L)/(1-I))-1</t>
  </si>
  <si>
    <t>1.0</t>
  </si>
  <si>
    <t>2.0</t>
  </si>
  <si>
    <t>3.0</t>
  </si>
  <si>
    <t>3.1</t>
  </si>
  <si>
    <t>3.1.1</t>
  </si>
  <si>
    <t>3.2</t>
  </si>
  <si>
    <t>3.2.1</t>
  </si>
  <si>
    <t>3.2.2</t>
  </si>
  <si>
    <t>3.2.3</t>
  </si>
  <si>
    <t>4.0</t>
  </si>
  <si>
    <t>4.1</t>
  </si>
  <si>
    <t>4.1.1</t>
  </si>
  <si>
    <t>4.1.2</t>
  </si>
  <si>
    <t>4.1.3</t>
  </si>
  <si>
    <t>4.1.4</t>
  </si>
  <si>
    <t>4.1.5</t>
  </si>
  <si>
    <t>4.1.6</t>
  </si>
  <si>
    <t>4.1.7</t>
  </si>
  <si>
    <t>4.2</t>
  </si>
  <si>
    <t>4.2.1</t>
  </si>
  <si>
    <t>4.3</t>
  </si>
  <si>
    <t>4.3.1</t>
  </si>
  <si>
    <t>4.3.2</t>
  </si>
  <si>
    <t>4.3.3</t>
  </si>
  <si>
    <t>4.3.4</t>
  </si>
  <si>
    <t>4.3.5</t>
  </si>
  <si>
    <t>4.3.6</t>
  </si>
  <si>
    <t>4.3.7</t>
  </si>
  <si>
    <t>4.4</t>
  </si>
  <si>
    <t>4.4.1</t>
  </si>
  <si>
    <t>4.4.2</t>
  </si>
  <si>
    <t>4.4.3</t>
  </si>
  <si>
    <t>4.5</t>
  </si>
  <si>
    <t>4.5.1</t>
  </si>
  <si>
    <t>4.5.2</t>
  </si>
  <si>
    <t>4.5.3</t>
  </si>
  <si>
    <t>4.5.4</t>
  </si>
  <si>
    <t>4.5.5</t>
  </si>
  <si>
    <t>4.5.6</t>
  </si>
  <si>
    <t>4.5.7</t>
  </si>
  <si>
    <t>4.5.8</t>
  </si>
  <si>
    <t>4.5.9</t>
  </si>
  <si>
    <t>4.5.10</t>
  </si>
  <si>
    <t>4.5.11</t>
  </si>
  <si>
    <t>4.5.12</t>
  </si>
  <si>
    <t>4.5.13</t>
  </si>
  <si>
    <t>4.5.14</t>
  </si>
  <si>
    <t>4.5.15</t>
  </si>
  <si>
    <t>4.5.16</t>
  </si>
  <si>
    <t>4.6</t>
  </si>
  <si>
    <t>4.6.1</t>
  </si>
  <si>
    <t>4.6.2</t>
  </si>
  <si>
    <t>4.6.3</t>
  </si>
  <si>
    <t>4.7</t>
  </si>
  <si>
    <t>4.7.1</t>
  </si>
  <si>
    <t>4.7.2</t>
  </si>
  <si>
    <t>4.7.3</t>
  </si>
  <si>
    <t>4.7.4</t>
  </si>
  <si>
    <t>5.0</t>
  </si>
  <si>
    <t>6.0</t>
  </si>
  <si>
    <t>6.8</t>
  </si>
  <si>
    <t>6.9</t>
  </si>
  <si>
    <t>6.10</t>
  </si>
  <si>
    <t>6.11</t>
  </si>
  <si>
    <t>6.12</t>
  </si>
  <si>
    <t>7.0</t>
  </si>
  <si>
    <t>7.1</t>
  </si>
  <si>
    <t>7.1.1</t>
  </si>
  <si>
    <t>7.1.2</t>
  </si>
  <si>
    <t>7.1.3</t>
  </si>
  <si>
    <t>7.1.4</t>
  </si>
  <si>
    <t>7.1.5</t>
  </si>
  <si>
    <t>7.1.6</t>
  </si>
  <si>
    <t>7.1.7</t>
  </si>
  <si>
    <t>7.1.8</t>
  </si>
  <si>
    <t>7.1.9</t>
  </si>
  <si>
    <t>7.1.10</t>
  </si>
  <si>
    <t>7.1.11</t>
  </si>
  <si>
    <t>7.1.12</t>
  </si>
  <si>
    <t>7.2</t>
  </si>
  <si>
    <t>7.2.1</t>
  </si>
  <si>
    <t>7.2.2</t>
  </si>
  <si>
    <t>7.2.3</t>
  </si>
  <si>
    <t>7.2.4</t>
  </si>
  <si>
    <t>7.2.5</t>
  </si>
  <si>
    <t>7.2.6</t>
  </si>
  <si>
    <t>7.2.7</t>
  </si>
  <si>
    <t>7.2.8</t>
  </si>
  <si>
    <t>8.0</t>
  </si>
  <si>
    <t>9.0</t>
  </si>
  <si>
    <t>9.1.13</t>
  </si>
  <si>
    <t>9.1.14</t>
  </si>
  <si>
    <t>9.1.15</t>
  </si>
  <si>
    <t>9.1.16</t>
  </si>
  <si>
    <t>9.1.17</t>
  </si>
  <si>
    <t>9.1.18</t>
  </si>
  <si>
    <t>9.1.19</t>
  </si>
  <si>
    <t>9.1.20</t>
  </si>
  <si>
    <t>9.1.21</t>
  </si>
  <si>
    <t>9.1.22</t>
  </si>
  <si>
    <t>9.1.23</t>
  </si>
  <si>
    <t>9.1.24</t>
  </si>
  <si>
    <t>9.1.25</t>
  </si>
  <si>
    <t>9.1.26</t>
  </si>
  <si>
    <t>9.1.27</t>
  </si>
  <si>
    <t>9.1.28</t>
  </si>
  <si>
    <t>9.1.29</t>
  </si>
  <si>
    <t>9.1.30</t>
  </si>
  <si>
    <t>9.1.31</t>
  </si>
  <si>
    <t>9.1.32</t>
  </si>
  <si>
    <t>9.1.33</t>
  </si>
  <si>
    <t>9.1.34</t>
  </si>
  <si>
    <t>9.1.35</t>
  </si>
  <si>
    <t>9.1.36</t>
  </si>
  <si>
    <t>9.1.37</t>
  </si>
  <si>
    <t>9.1.38</t>
  </si>
  <si>
    <t>9.1.39</t>
  </si>
  <si>
    <t>9.1.40</t>
  </si>
  <si>
    <t>9.1.41</t>
  </si>
  <si>
    <t>9.1.42</t>
  </si>
  <si>
    <t>9.1.43</t>
  </si>
  <si>
    <t>9.1.44</t>
  </si>
  <si>
    <t>9.1.45</t>
  </si>
  <si>
    <t>9.1.46</t>
  </si>
  <si>
    <t>9.1.47</t>
  </si>
  <si>
    <t>9.1.48</t>
  </si>
  <si>
    <t>9.1.49</t>
  </si>
  <si>
    <t>9.1.50</t>
  </si>
  <si>
    <t>9.1.51</t>
  </si>
  <si>
    <t>9.1.52</t>
  </si>
  <si>
    <t>9.1.53</t>
  </si>
  <si>
    <t>9.1.54</t>
  </si>
  <si>
    <t>9.1.55</t>
  </si>
  <si>
    <t>9.1.56</t>
  </si>
  <si>
    <t>9.1.57</t>
  </si>
  <si>
    <t>9.1.58</t>
  </si>
  <si>
    <t>9.1.59</t>
  </si>
  <si>
    <t>9.1.60</t>
  </si>
  <si>
    <t>9.1.61</t>
  </si>
  <si>
    <t>9.1.62</t>
  </si>
  <si>
    <t>9.1.63</t>
  </si>
  <si>
    <t>9.1.64</t>
  </si>
  <si>
    <t>9.2.9</t>
  </si>
  <si>
    <t>9.2.10</t>
  </si>
  <si>
    <t>9.2.11</t>
  </si>
  <si>
    <t>9.2.12</t>
  </si>
  <si>
    <t>10.0</t>
  </si>
  <si>
    <t>10.1.1</t>
  </si>
  <si>
    <t>10.1.2</t>
  </si>
  <si>
    <t>10.1.3</t>
  </si>
  <si>
    <t>10.1.4</t>
  </si>
  <si>
    <t>10.1.5</t>
  </si>
  <si>
    <t>10.1.6</t>
  </si>
  <si>
    <t>10.1.7</t>
  </si>
  <si>
    <t>10.2.1</t>
  </si>
  <si>
    <t>10.2.2</t>
  </si>
  <si>
    <t>11.0</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</si>
  <si>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</si>
  <si>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</si>
  <si>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</si>
  <si>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</si>
  <si>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</si>
  <si>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</si>
  <si>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</si>
  <si>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</si>
  <si>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</si>
  <si>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</si>
  <si>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</si>
  <si>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</si>
  <si>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</si>
  <si>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</si>
  <si>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</si>
  <si>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</si>
  <si>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</si>
  <si>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</si>
  <si>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</si>
  <si>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</si>
  <si>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</si>
  <si>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</si>
  <si>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</si>
  <si>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11.26</t>
  </si>
  <si>
    <t>11.27</t>
  </si>
  <si>
    <t>12.0</t>
  </si>
  <si>
    <t>12.3</t>
  </si>
  <si>
    <t>12.4</t>
  </si>
  <si>
    <t>12.5</t>
  </si>
  <si>
    <t>12.6</t>
  </si>
  <si>
    <t>12.7</t>
  </si>
  <si>
    <t>12.8</t>
  </si>
  <si>
    <t>12.9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</si>
  <si>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</si>
  <si>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</si>
  <si>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</si>
  <si>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</si>
  <si>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</si>
  <si>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</si>
  <si>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</si>
  <si>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</si>
  <si>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</si>
  <si>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</si>
  <si>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</si>
  <si>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</si>
  <si>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</si>
  <si>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</si>
  <si>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</si>
  <si>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</si>
  <si>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</si>
  <si>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</si>
  <si>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</si>
  <si>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</si>
  <si>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</si>
  <si>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</si>
  <si>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13.0</t>
  </si>
  <si>
    <t>14.0</t>
  </si>
  <si>
    <t>15.0</t>
  </si>
  <si>
    <t>15.1.1</t>
  </si>
  <si>
    <t>15.1.2</t>
  </si>
  <si>
    <t>15.1.3</t>
  </si>
  <si>
    <t>15.1.4</t>
  </si>
  <si>
    <t>15.1.5</t>
  </si>
  <si>
    <t>15.2.1</t>
  </si>
  <si>
    <t>15.2.2</t>
  </si>
  <si>
    <t>15.2.3</t>
  </si>
  <si>
    <t>15.2.4</t>
  </si>
  <si>
    <t>15.2.5</t>
  </si>
  <si>
    <t>15.2.6</t>
  </si>
  <si>
    <t>15.2.7</t>
  </si>
  <si>
    <t>15.2.8</t>
  </si>
  <si>
    <t>15.2.9</t>
  </si>
  <si>
    <t>15.2.10</t>
  </si>
  <si>
    <t>15.2.11</t>
  </si>
  <si>
    <t>15.2.12</t>
  </si>
  <si>
    <t>15.2.13</t>
  </si>
  <si>
    <t>15.2.14</t>
  </si>
  <si>
    <t>15.2.15</t>
  </si>
  <si>
    <t>15.2.16</t>
  </si>
  <si>
    <t>15.2.17</t>
  </si>
  <si>
    <t>15.2.18</t>
  </si>
  <si>
    <t>15.2.19</t>
  </si>
  <si>
    <t>15.2.20</t>
  </si>
  <si>
    <t>15.2.21</t>
  </si>
  <si>
    <t>15.2.22</t>
  </si>
  <si>
    <t>15.2.23</t>
  </si>
  <si>
    <t>15.2.24</t>
  </si>
  <si>
    <t>15.2.25</t>
  </si>
  <si>
    <t>15.2.26</t>
  </si>
  <si>
    <t>15.2.27</t>
  </si>
  <si>
    <t>15.2.28</t>
  </si>
  <si>
    <t>15.2.29</t>
  </si>
  <si>
    <t>15.2.30</t>
  </si>
  <si>
    <t>15.3.1</t>
  </si>
  <si>
    <t>15.3.2</t>
  </si>
  <si>
    <t>15.3.3</t>
  </si>
  <si>
    <t>15.3.4</t>
  </si>
  <si>
    <t>15.3.5</t>
  </si>
  <si>
    <t>15.3.6</t>
  </si>
  <si>
    <t>15.3.7</t>
  </si>
  <si>
    <t>15.3.8</t>
  </si>
  <si>
    <t>15.3.9</t>
  </si>
  <si>
    <t>15.3.10</t>
  </si>
  <si>
    <t>15.3.11</t>
  </si>
  <si>
    <t>15.3.12</t>
  </si>
  <si>
    <t>15.4.1</t>
  </si>
  <si>
    <t>15.4.2</t>
  </si>
  <si>
    <t>15.4.3</t>
  </si>
  <si>
    <t>15.4.4</t>
  </si>
  <si>
    <t>15.4.5</t>
  </si>
  <si>
    <t>15.4.6</t>
  </si>
  <si>
    <t>15.4.7</t>
  </si>
  <si>
    <t>15.4.8</t>
  </si>
  <si>
    <t>15.4.9</t>
  </si>
  <si>
    <t>15.4.10</t>
  </si>
  <si>
    <t>15.4.11</t>
  </si>
  <si>
    <t>15.4.12</t>
  </si>
  <si>
    <t>15.4.13</t>
  </si>
  <si>
    <t>15.4.14</t>
  </si>
  <si>
    <t>15.4.15</t>
  </si>
  <si>
    <t>15.4.16</t>
  </si>
  <si>
    <t>16.0</t>
  </si>
  <si>
    <t>17.0</t>
  </si>
  <si>
    <t>17.2</t>
  </si>
  <si>
    <t>17.2.1</t>
  </si>
  <si>
    <t>17.2.2</t>
  </si>
  <si>
    <t>17.3</t>
  </si>
  <si>
    <t>17.3.1</t>
  </si>
  <si>
    <t>17.4</t>
  </si>
  <si>
    <t>17.4.1</t>
  </si>
  <si>
    <t>17.4.2</t>
  </si>
  <si>
    <t>17.4.3</t>
  </si>
  <si>
    <t>17.5</t>
  </si>
  <si>
    <t>17.5.1</t>
  </si>
  <si>
    <t>17.5.2</t>
  </si>
  <si>
    <t>17.6</t>
  </si>
  <si>
    <t>17.6.1</t>
  </si>
  <si>
    <t>17.6.2</t>
  </si>
  <si>
    <t>17.6.3</t>
  </si>
  <si>
    <t>17.6.4</t>
  </si>
  <si>
    <t>17.6.5</t>
  </si>
  <si>
    <t>17.6.6</t>
  </si>
  <si>
    <t>18.0</t>
  </si>
  <si>
    <t>19.0</t>
  </si>
  <si>
    <t>19.7</t>
  </si>
  <si>
    <t>19.8</t>
  </si>
  <si>
    <t>19.9</t>
  </si>
  <si>
    <t>19.10</t>
  </si>
  <si>
    <t>19.11</t>
  </si>
  <si>
    <t>19.12</t>
  </si>
  <si>
    <t>20.0</t>
  </si>
  <si>
    <t>20.1.1</t>
  </si>
  <si>
    <t>20.1.2</t>
  </si>
  <si>
    <t>20.1.3</t>
  </si>
  <si>
    <t>20.1.4</t>
  </si>
  <si>
    <t>20.1.5</t>
  </si>
  <si>
    <t>20.1.6</t>
  </si>
  <si>
    <t>20.1.7</t>
  </si>
  <si>
    <t>20.2.1</t>
  </si>
  <si>
    <t>20.2.2</t>
  </si>
  <si>
    <t>20.2.3</t>
  </si>
  <si>
    <t>20.2.4</t>
  </si>
  <si>
    <t>20.2.5</t>
  </si>
  <si>
    <t>20.2.6</t>
  </si>
  <si>
    <t>20.2.7</t>
  </si>
  <si>
    <t>20.2.8</t>
  </si>
  <si>
    <t>20.2.9</t>
  </si>
  <si>
    <t>20.2.10</t>
  </si>
  <si>
    <t>20.2.11</t>
  </si>
  <si>
    <t>20.2.12</t>
  </si>
  <si>
    <t>21.0</t>
  </si>
  <si>
    <t>22.0</t>
  </si>
  <si>
    <t>22.3</t>
  </si>
  <si>
    <t>22.3.1</t>
  </si>
  <si>
    <t>22.3.2</t>
  </si>
  <si>
    <t>22.3.3</t>
  </si>
  <si>
    <t>22.3.4</t>
  </si>
  <si>
    <t>23.0</t>
  </si>
  <si>
    <t>24.0</t>
  </si>
  <si>
    <t>24.2</t>
  </si>
  <si>
    <t>24.2.1</t>
  </si>
  <si>
    <t>24.2.2</t>
  </si>
  <si>
    <t>24.2.3</t>
  </si>
  <si>
    <t>24.2.4</t>
  </si>
  <si>
    <t>24.3</t>
  </si>
  <si>
    <t>24.3.1</t>
  </si>
  <si>
    <t>24.3.2</t>
  </si>
  <si>
    <t>24.3.3</t>
  </si>
  <si>
    <t>24.3.4</t>
  </si>
  <si>
    <t>24.3.5</t>
  </si>
  <si>
    <t>24.4</t>
  </si>
  <si>
    <t>24.4.1</t>
  </si>
  <si>
    <t>24.4.2</t>
  </si>
  <si>
    <t>24.4.3</t>
  </si>
  <si>
    <t>24.4.4</t>
  </si>
  <si>
    <t>25.0</t>
  </si>
  <si>
    <t>VALOR TOTAL SEM BDI</t>
  </si>
  <si>
    <t>MUNICÍPIO: VARZEA GRANDE - MT</t>
  </si>
  <si>
    <t>PREÇO BASE: SINAPI-MT ABRIL  2021 COM DESONERAÇÃO</t>
  </si>
  <si>
    <t>PLANILHA ORÇAMENTARIA</t>
  </si>
  <si>
    <t>PORCENTAGEM PREVISTA</t>
  </si>
  <si>
    <t>DESEMBOLSO ACUMULADO MENSAL</t>
  </si>
  <si>
    <t>VALOR TOTAL</t>
  </si>
  <si>
    <t>RESUMO</t>
  </si>
  <si>
    <t>ITEM (%)</t>
  </si>
  <si>
    <t xml:space="preserve">ENDEREÇO: AVENIDA A, N. 0, RESIDENCIAL GILSON DE BARROS, CEP 78.132-180  </t>
  </si>
  <si>
    <t>VITOR GUSTAVO VERHALEN</t>
  </si>
  <si>
    <t>ENGENHEIRO CIVIL</t>
  </si>
  <si>
    <t>CREA MT 49989</t>
  </si>
  <si>
    <t>22.2.8</t>
  </si>
  <si>
    <t>22.2.9</t>
  </si>
  <si>
    <t>Valor com BDI =&gt;</t>
  </si>
  <si>
    <t>Valor do BDI =&gt;</t>
  </si>
  <si>
    <t>MO com LS =&gt;</t>
  </si>
  <si>
    <t>LS =&gt;</t>
  </si>
  <si>
    <t>MO sem LS =&gt;</t>
  </si>
  <si>
    <t>KW/H</t>
  </si>
  <si>
    <t>Material</t>
  </si>
  <si>
    <t xml:space="preserve"> 00002705 </t>
  </si>
  <si>
    <t>Insumo</t>
  </si>
  <si>
    <t>CHOR - CUSTOS HORÁRIOS DE MÁQUINAS E EQUIPAMENTOS</t>
  </si>
  <si>
    <t xml:space="preserve"> 90585 </t>
  </si>
  <si>
    <t>Composição</t>
  </si>
  <si>
    <t>Total</t>
  </si>
  <si>
    <t>Valor Unit</t>
  </si>
  <si>
    <t>Quant.</t>
  </si>
  <si>
    <t>Und</t>
  </si>
  <si>
    <t>Tipo</t>
  </si>
  <si>
    <t>Descrição</t>
  </si>
  <si>
    <t>Banco</t>
  </si>
  <si>
    <t>Código</t>
  </si>
  <si>
    <t>Equipamento</t>
  </si>
  <si>
    <t xml:space="preserve"> 00013896 </t>
  </si>
  <si>
    <t xml:space="preserve"> 90584 </t>
  </si>
  <si>
    <t xml:space="preserve"> 90583 </t>
  </si>
  <si>
    <t xml:space="preserve"> 90582 </t>
  </si>
  <si>
    <t>Composição Auxiliar</t>
  </si>
  <si>
    <t xml:space="preserve"> 90586 </t>
  </si>
  <si>
    <t xml:space="preserve"> 90587 </t>
  </si>
  <si>
    <t xml:space="preserve"> 00006138 </t>
  </si>
  <si>
    <t xml:space="preserve"> 00037329 </t>
  </si>
  <si>
    <t xml:space="preserve"> 00004384 </t>
  </si>
  <si>
    <t xml:space="preserve"> 00036520 </t>
  </si>
  <si>
    <t>SEDI - SERVIÇOS DIVERSOS</t>
  </si>
  <si>
    <t xml:space="preserve"> 88316 </t>
  </si>
  <si>
    <t xml:space="preserve"> 88267 </t>
  </si>
  <si>
    <t>INHI - INSTALAÇÕES HIDROS SANITÁRIAS</t>
  </si>
  <si>
    <t xml:space="preserve"> 95471 </t>
  </si>
  <si>
    <t xml:space="preserve"> 00010420 </t>
  </si>
  <si>
    <t xml:space="preserve"> 95469 </t>
  </si>
  <si>
    <t xml:space="preserve"> 00013417 </t>
  </si>
  <si>
    <t xml:space="preserve"> 00003146 </t>
  </si>
  <si>
    <t xml:space="preserve"> 86914 </t>
  </si>
  <si>
    <t xml:space="preserve"> 00038102 </t>
  </si>
  <si>
    <t xml:space="preserve"> 88247 </t>
  </si>
  <si>
    <t xml:space="preserve"> 88264 </t>
  </si>
  <si>
    <t>INEL - INSTALAÇÃO ELÉTRICA/ELETRIFICAÇÃO E ILUMINAÇÃO EXTERNA</t>
  </si>
  <si>
    <t xml:space="preserve"> 91995 </t>
  </si>
  <si>
    <t xml:space="preserve"> 00038101 </t>
  </si>
  <si>
    <t xml:space="preserve"> 91990 </t>
  </si>
  <si>
    <t xml:space="preserve"> 00020271 </t>
  </si>
  <si>
    <t xml:space="preserve"> 00004351 </t>
  </si>
  <si>
    <t xml:space="preserve"> 86872 </t>
  </si>
  <si>
    <t xml:space="preserve"> 00038099 </t>
  </si>
  <si>
    <t xml:space="preserve"> 00038094 </t>
  </si>
  <si>
    <t xml:space="preserve"> 91946 </t>
  </si>
  <si>
    <t xml:space="preserve"> 00006148 </t>
  </si>
  <si>
    <t xml:space="preserve"> 86883 </t>
  </si>
  <si>
    <t xml:space="preserve"> 91691 </t>
  </si>
  <si>
    <t xml:space="preserve"> 00014618 </t>
  </si>
  <si>
    <t xml:space="preserve"> 91690 </t>
  </si>
  <si>
    <t xml:space="preserve"> 91689 </t>
  </si>
  <si>
    <t xml:space="preserve"> 91688 </t>
  </si>
  <si>
    <t xml:space="preserve"> 88297 </t>
  </si>
  <si>
    <t xml:space="preserve"> 91692 </t>
  </si>
  <si>
    <t xml:space="preserve"> 91693 </t>
  </si>
  <si>
    <t xml:space="preserve"> 00004221 </t>
  </si>
  <si>
    <t xml:space="preserve"> 53786 </t>
  </si>
  <si>
    <t xml:space="preserve"> 00036531 </t>
  </si>
  <si>
    <t xml:space="preserve"> 5664 </t>
  </si>
  <si>
    <t xml:space="preserve"> 88858 </t>
  </si>
  <si>
    <t xml:space="preserve"> 88857 </t>
  </si>
  <si>
    <t xml:space="preserve"> 88294 </t>
  </si>
  <si>
    <t xml:space="preserve"> 5678 </t>
  </si>
  <si>
    <t xml:space="preserve"> 5679 </t>
  </si>
  <si>
    <t xml:space="preserve"> 00000370 </t>
  </si>
  <si>
    <t xml:space="preserve"> 88309 </t>
  </si>
  <si>
    <t xml:space="preserve"> 91534 </t>
  </si>
  <si>
    <t xml:space="preserve"> 91533 </t>
  </si>
  <si>
    <t>MOVT - MOVIMENTO DE TERRA</t>
  </si>
  <si>
    <t xml:space="preserve"> 101622 </t>
  </si>
  <si>
    <t xml:space="preserve"> 101618 </t>
  </si>
  <si>
    <t xml:space="preserve"> 101616 </t>
  </si>
  <si>
    <t xml:space="preserve"> 00004720 </t>
  </si>
  <si>
    <t xml:space="preserve"> 101624 </t>
  </si>
  <si>
    <t xml:space="preserve"> 101625 </t>
  </si>
  <si>
    <t xml:space="preserve"> 101617 </t>
  </si>
  <si>
    <t xml:space="preserve"> 00004222 </t>
  </si>
  <si>
    <t xml:space="preserve"> 91276 </t>
  </si>
  <si>
    <t xml:space="preserve"> 00001442 </t>
  </si>
  <si>
    <t xml:space="preserve"> 91275 </t>
  </si>
  <si>
    <t xml:space="preserve"> 91274 </t>
  </si>
  <si>
    <t xml:space="preserve"> 91273 </t>
  </si>
  <si>
    <t xml:space="preserve"> 00020247 </t>
  </si>
  <si>
    <t xml:space="preserve"> 00002692 </t>
  </si>
  <si>
    <t xml:space="preserve"> 00001358 </t>
  </si>
  <si>
    <t xml:space="preserve"> 88239 </t>
  </si>
  <si>
    <t xml:space="preserve"> 88261 </t>
  </si>
  <si>
    <t>FUES - FUNDAÇÕES E ESTRUTURAS</t>
  </si>
  <si>
    <t xml:space="preserve"> 94971 </t>
  </si>
  <si>
    <t xml:space="preserve"> 92783 </t>
  </si>
  <si>
    <t xml:space="preserve"> 97733 </t>
  </si>
  <si>
    <t xml:space="preserve"> 00004517 </t>
  </si>
  <si>
    <t xml:space="preserve"> 94972 </t>
  </si>
  <si>
    <t xml:space="preserve"> 97735 </t>
  </si>
  <si>
    <t xml:space="preserve"> 97734 </t>
  </si>
  <si>
    <t>Serviços</t>
  </si>
  <si>
    <t xml:space="preserve"> 00037371 </t>
  </si>
  <si>
    <t>Taxas</t>
  </si>
  <si>
    <t xml:space="preserve"> 00037373 </t>
  </si>
  <si>
    <t>Mão de Obra</t>
  </si>
  <si>
    <t xml:space="preserve"> 00004251 </t>
  </si>
  <si>
    <t>Outros</t>
  </si>
  <si>
    <t xml:space="preserve"> 00037372 </t>
  </si>
  <si>
    <t xml:space="preserve"> 00043464 </t>
  </si>
  <si>
    <t xml:space="preserve"> 00043488 </t>
  </si>
  <si>
    <t xml:space="preserve"> 00037370 </t>
  </si>
  <si>
    <t xml:space="preserve"> 95368 </t>
  </si>
  <si>
    <t xml:space="preserve"> 88306 </t>
  </si>
  <si>
    <t xml:space="preserve"> 00004230 </t>
  </si>
  <si>
    <t xml:space="preserve"> 95360 </t>
  </si>
  <si>
    <t xml:space="preserve"> 00004253 </t>
  </si>
  <si>
    <t xml:space="preserve"> 95358 </t>
  </si>
  <si>
    <t xml:space="preserve"> 88295 </t>
  </si>
  <si>
    <t xml:space="preserve"> 00004234 </t>
  </si>
  <si>
    <t xml:space="preserve"> 95357 </t>
  </si>
  <si>
    <t xml:space="preserve"> 00037666 </t>
  </si>
  <si>
    <t xml:space="preserve"> 95389 </t>
  </si>
  <si>
    <t xml:space="preserve"> 88377 </t>
  </si>
  <si>
    <t xml:space="preserve"> 93407 </t>
  </si>
  <si>
    <t xml:space="preserve"> 00039813 </t>
  </si>
  <si>
    <t xml:space="preserve"> 00036522 </t>
  </si>
  <si>
    <t xml:space="preserve"> 93406 </t>
  </si>
  <si>
    <t xml:space="preserve"> 93405 </t>
  </si>
  <si>
    <t xml:space="preserve"> 93404 </t>
  </si>
  <si>
    <t xml:space="preserve"> 93408 </t>
  </si>
  <si>
    <t xml:space="preserve"> 93409 </t>
  </si>
  <si>
    <t xml:space="preserve"> 92959 </t>
  </si>
  <si>
    <t xml:space="preserve"> 00013836 </t>
  </si>
  <si>
    <t xml:space="preserve"> 92958 </t>
  </si>
  <si>
    <t xml:space="preserve"> 92957 </t>
  </si>
  <si>
    <t xml:space="preserve"> 92956 </t>
  </si>
  <si>
    <t xml:space="preserve"> 92960 </t>
  </si>
  <si>
    <t xml:space="preserve"> 92961 </t>
  </si>
  <si>
    <t xml:space="preserve"> 00004093 </t>
  </si>
  <si>
    <t xml:space="preserve"> 95347 </t>
  </si>
  <si>
    <t xml:space="preserve"> 88282 </t>
  </si>
  <si>
    <t xml:space="preserve"> 99832 </t>
  </si>
  <si>
    <t xml:space="preserve"> 00000746 </t>
  </si>
  <si>
    <t xml:space="preserve"> 99831 </t>
  </si>
  <si>
    <t xml:space="preserve"> 99830 </t>
  </si>
  <si>
    <t xml:space="preserve"> 99829 </t>
  </si>
  <si>
    <t xml:space="preserve"> 99833 </t>
  </si>
  <si>
    <t xml:space="preserve"> 00025964 </t>
  </si>
  <si>
    <t xml:space="preserve"> 00043465 </t>
  </si>
  <si>
    <t xml:space="preserve"> 00043489 </t>
  </si>
  <si>
    <t xml:space="preserve"> 95390 </t>
  </si>
  <si>
    <t xml:space="preserve"> 88441 </t>
  </si>
  <si>
    <t xml:space="preserve"> 00038112 </t>
  </si>
  <si>
    <t xml:space="preserve"> 91958 </t>
  </si>
  <si>
    <t xml:space="preserve"> 91952 </t>
  </si>
  <si>
    <t xml:space="preserve"> 00038113 </t>
  </si>
  <si>
    <t xml:space="preserve"> 91954 </t>
  </si>
  <si>
    <t xml:space="preserve"> 92028 </t>
  </si>
  <si>
    <t xml:space="preserve"> 00012873 </t>
  </si>
  <si>
    <t xml:space="preserve"> 95338 </t>
  </si>
  <si>
    <t xml:space="preserve"> 88270 </t>
  </si>
  <si>
    <t xml:space="preserve"> 93280 </t>
  </si>
  <si>
    <t xml:space="preserve"> 00036487 </t>
  </si>
  <si>
    <t xml:space="preserve"> 93279 </t>
  </si>
  <si>
    <t xml:space="preserve"> 93278 </t>
  </si>
  <si>
    <t xml:space="preserve"> 93277 </t>
  </si>
  <si>
    <t xml:space="preserve"> 90279 </t>
  </si>
  <si>
    <t xml:space="preserve"> 89993 </t>
  </si>
  <si>
    <t xml:space="preserve"> 89995 </t>
  </si>
  <si>
    <t xml:space="preserve"> 00001379 </t>
  </si>
  <si>
    <t xml:space="preserve"> 00001106 </t>
  </si>
  <si>
    <t xml:space="preserve"> 00000367 </t>
  </si>
  <si>
    <t xml:space="preserve"> 88831 </t>
  </si>
  <si>
    <t xml:space="preserve"> 88830 </t>
  </si>
  <si>
    <t xml:space="preserve"> 95281 </t>
  </si>
  <si>
    <t xml:space="preserve"> 00010658 </t>
  </si>
  <si>
    <t xml:space="preserve"> 95280 </t>
  </si>
  <si>
    <t xml:space="preserve"> 95279 </t>
  </si>
  <si>
    <t xml:space="preserve"> 95278 </t>
  </si>
  <si>
    <t xml:space="preserve"> 95282 </t>
  </si>
  <si>
    <t xml:space="preserve"> 00041776 </t>
  </si>
  <si>
    <t xml:space="preserve"> 95388 </t>
  </si>
  <si>
    <t xml:space="preserve"> 00034345 </t>
  </si>
  <si>
    <t xml:space="preserve"> 100288 </t>
  </si>
  <si>
    <t xml:space="preserve"> 00010489 </t>
  </si>
  <si>
    <t xml:space="preserve"> 95387 </t>
  </si>
  <si>
    <t xml:space="preserve"> 00012869 </t>
  </si>
  <si>
    <t xml:space="preserve"> 95385 </t>
  </si>
  <si>
    <t xml:space="preserve"> 00004763 </t>
  </si>
  <si>
    <t xml:space="preserve"> 95382 </t>
  </si>
  <si>
    <t xml:space="preserve"> 00006160 </t>
  </si>
  <si>
    <t xml:space="preserve"> 95379 </t>
  </si>
  <si>
    <t xml:space="preserve"> 00006111 </t>
  </si>
  <si>
    <t xml:space="preserve"> 95378 </t>
  </si>
  <si>
    <t xml:space="preserve"> 00006110 </t>
  </si>
  <si>
    <t xml:space="preserve"> 95377 </t>
  </si>
  <si>
    <t xml:space="preserve"> 00004785 </t>
  </si>
  <si>
    <t xml:space="preserve"> 95374 </t>
  </si>
  <si>
    <t xml:space="preserve"> 00012874 </t>
  </si>
  <si>
    <t xml:space="preserve"> 95373 </t>
  </si>
  <si>
    <t xml:space="preserve"> 00004783 </t>
  </si>
  <si>
    <t xml:space="preserve"> 95372 </t>
  </si>
  <si>
    <t xml:space="preserve"> 00004750 </t>
  </si>
  <si>
    <t xml:space="preserve"> 95371 </t>
  </si>
  <si>
    <t xml:space="preserve"> 00025957 </t>
  </si>
  <si>
    <t xml:space="preserve"> 95344 </t>
  </si>
  <si>
    <t xml:space="preserve"> 00004755 </t>
  </si>
  <si>
    <t xml:space="preserve"> 95341 </t>
  </si>
  <si>
    <t xml:space="preserve"> 00002706 </t>
  </si>
  <si>
    <t xml:space="preserve"> 95402 </t>
  </si>
  <si>
    <t xml:space="preserve"> 00004083 </t>
  </si>
  <si>
    <t xml:space="preserve"> 95401 </t>
  </si>
  <si>
    <t xml:space="preserve"> 00002696 </t>
  </si>
  <si>
    <t xml:space="preserve"> 95335 </t>
  </si>
  <si>
    <t xml:space="preserve"> 00002436 </t>
  </si>
  <si>
    <t xml:space="preserve"> 95332 </t>
  </si>
  <si>
    <t xml:space="preserve"> 00001213 </t>
  </si>
  <si>
    <t xml:space="preserve"> 95330 </t>
  </si>
  <si>
    <t xml:space="preserve"> 00001214 </t>
  </si>
  <si>
    <t xml:space="preserve"> 95329 </t>
  </si>
  <si>
    <t xml:space="preserve"> 00004759 </t>
  </si>
  <si>
    <t xml:space="preserve"> 95328 </t>
  </si>
  <si>
    <t xml:space="preserve"> 00004760 </t>
  </si>
  <si>
    <t xml:space="preserve"> 95324 </t>
  </si>
  <si>
    <t xml:space="preserve"> 00000252 </t>
  </si>
  <si>
    <t xml:space="preserve"> 95320 </t>
  </si>
  <si>
    <t xml:space="preserve"> 00000246 </t>
  </si>
  <si>
    <t xml:space="preserve"> 95317 </t>
  </si>
  <si>
    <t xml:space="preserve"> 00000247 </t>
  </si>
  <si>
    <t xml:space="preserve"> 95316 </t>
  </si>
  <si>
    <t xml:space="preserve"> 00040331 </t>
  </si>
  <si>
    <t xml:space="preserve"> 95315 </t>
  </si>
  <si>
    <t xml:space="preserve"> 00000378 </t>
  </si>
  <si>
    <t xml:space="preserve"> 95314 </t>
  </si>
  <si>
    <t xml:space="preserve"> 00000242 </t>
  </si>
  <si>
    <t xml:space="preserve"> 95313 </t>
  </si>
  <si>
    <t xml:space="preserve"> 00006117 </t>
  </si>
  <si>
    <t xml:space="preserve"> 95309 </t>
  </si>
  <si>
    <t xml:space="preserve"> 00006114 </t>
  </si>
  <si>
    <t xml:space="preserve"> 95308 </t>
  </si>
  <si>
    <t xml:space="preserve"> 00004823 </t>
  </si>
  <si>
    <t xml:space="preserve"> 00001743 </t>
  </si>
  <si>
    <t xml:space="preserve"> 88274 </t>
  </si>
  <si>
    <t xml:space="preserve"> 86900 </t>
  </si>
  <si>
    <t xml:space="preserve"> 00043059 </t>
  </si>
  <si>
    <t xml:space="preserve"> 88245 </t>
  </si>
  <si>
    <t xml:space="preserve"> 88238 </t>
  </si>
  <si>
    <t xml:space="preserve"> 92800 </t>
  </si>
  <si>
    <t xml:space="preserve"> 92791 </t>
  </si>
  <si>
    <t xml:space="preserve"> 92799 </t>
  </si>
  <si>
    <t xml:space="preserve"> 00043055 </t>
  </si>
  <si>
    <t xml:space="preserve"> 92795 </t>
  </si>
  <si>
    <t xml:space="preserve"> 91282 </t>
  </si>
  <si>
    <t xml:space="preserve"> 00013887 </t>
  </si>
  <si>
    <t xml:space="preserve"> 00011280 </t>
  </si>
  <si>
    <t xml:space="preserve"> 91281 </t>
  </si>
  <si>
    <t xml:space="preserve"> 91280 </t>
  </si>
  <si>
    <t xml:space="preserve"> 91279 </t>
  </si>
  <si>
    <t xml:space="preserve"> 91283 </t>
  </si>
  <si>
    <t xml:space="preserve"> 91285 </t>
  </si>
  <si>
    <t xml:space="preserve"> 00004721 </t>
  </si>
  <si>
    <t xml:space="preserve"> 89226 </t>
  </si>
  <si>
    <t xml:space="preserve"> 89225 </t>
  </si>
  <si>
    <t xml:space="preserve"> 94970 </t>
  </si>
  <si>
    <t xml:space="preserve"> 96307 </t>
  </si>
  <si>
    <t xml:space="preserve"> 96306 </t>
  </si>
  <si>
    <t xml:space="preserve"> 96305 </t>
  </si>
  <si>
    <t xml:space="preserve"> 96304 </t>
  </si>
  <si>
    <t xml:space="preserve"> 96309 </t>
  </si>
  <si>
    <t xml:space="preserve"> 00041991 </t>
  </si>
  <si>
    <t xml:space="preserve"> 96308 </t>
  </si>
  <si>
    <t xml:space="preserve"> 91532 </t>
  </si>
  <si>
    <t xml:space="preserve"> 00013458 </t>
  </si>
  <si>
    <t xml:space="preserve"> 91531 </t>
  </si>
  <si>
    <t xml:space="preserve"> 91530 </t>
  </si>
  <si>
    <t xml:space="preserve"> 91529 </t>
  </si>
  <si>
    <t xml:space="preserve"> 53831 </t>
  </si>
  <si>
    <t xml:space="preserve"> 00037736 </t>
  </si>
  <si>
    <t xml:space="preserve"> 00037747 </t>
  </si>
  <si>
    <t xml:space="preserve"> 5763 </t>
  </si>
  <si>
    <t xml:space="preserve"> 91397 </t>
  </si>
  <si>
    <t xml:space="preserve"> 91398 </t>
  </si>
  <si>
    <t xml:space="preserve"> 91396 </t>
  </si>
  <si>
    <t xml:space="preserve"> 5901 </t>
  </si>
  <si>
    <t xml:space="preserve"> 5903 </t>
  </si>
  <si>
    <t xml:space="preserve"> 88260 </t>
  </si>
  <si>
    <t xml:space="preserve"> 89224 </t>
  </si>
  <si>
    <t xml:space="preserve"> 00036397 </t>
  </si>
  <si>
    <t xml:space="preserve"> 89223 </t>
  </si>
  <si>
    <t xml:space="preserve"> 89222 </t>
  </si>
  <si>
    <t xml:space="preserve"> 89221 </t>
  </si>
  <si>
    <t xml:space="preserve"> 88829 </t>
  </si>
  <si>
    <t xml:space="preserve"> 00010535 </t>
  </si>
  <si>
    <t xml:space="preserve"> 88828 </t>
  </si>
  <si>
    <t xml:space="preserve"> 88827 </t>
  </si>
  <si>
    <t xml:space="preserve"> 88826 </t>
  </si>
  <si>
    <t xml:space="preserve"> 88246 </t>
  </si>
  <si>
    <t xml:space="preserve"> 00000034 </t>
  </si>
  <si>
    <t xml:space="preserve"> 89996 </t>
  </si>
  <si>
    <t xml:space="preserve"> 00039017 </t>
  </si>
  <si>
    <t xml:space="preserve"> 00043132 </t>
  </si>
  <si>
    <t xml:space="preserve"> 92784 </t>
  </si>
  <si>
    <t xml:space="preserve"> 89998 </t>
  </si>
  <si>
    <t xml:space="preserve"> 87316 </t>
  </si>
  <si>
    <t xml:space="preserve"> 100489 </t>
  </si>
  <si>
    <t xml:space="preserve"> 88628 </t>
  </si>
  <si>
    <t xml:space="preserve"> 88629 </t>
  </si>
  <si>
    <t xml:space="preserve"> 87298 </t>
  </si>
  <si>
    <t xml:space="preserve"> 00000123 </t>
  </si>
  <si>
    <t xml:space="preserve"> 100475 </t>
  </si>
  <si>
    <t xml:space="preserve"> 87377 </t>
  </si>
  <si>
    <t xml:space="preserve"> 87292 </t>
  </si>
  <si>
    <t xml:space="preserve"> 00036886 </t>
  </si>
  <si>
    <t xml:space="preserve"> 87399 </t>
  </si>
  <si>
    <t xml:space="preserve"> 00043491 </t>
  </si>
  <si>
    <t xml:space="preserve"> 00043467 </t>
  </si>
  <si>
    <t xml:space="preserve"> 88243 </t>
  </si>
  <si>
    <t>Composições Auxiliares</t>
  </si>
  <si>
    <t xml:space="preserve"> COMPOSIÇÃO </t>
  </si>
  <si>
    <t xml:space="preserve"> 00043466 </t>
  </si>
  <si>
    <t xml:space="preserve"> 00043490 </t>
  </si>
  <si>
    <t xml:space="preserve"> 88312 </t>
  </si>
  <si>
    <t xml:space="preserve"> 00043483 </t>
  </si>
  <si>
    <t xml:space="preserve"> 00043459 </t>
  </si>
  <si>
    <t xml:space="preserve"> 88320 </t>
  </si>
  <si>
    <t xml:space="preserve"> 88278 </t>
  </si>
  <si>
    <t xml:space="preserve"> 88311 </t>
  </si>
  <si>
    <t xml:space="preserve"> 88310 </t>
  </si>
  <si>
    <t xml:space="preserve"> 88631 </t>
  </si>
  <si>
    <t xml:space="preserve"> 88715 </t>
  </si>
  <si>
    <t xml:space="preserve"> 100488 </t>
  </si>
  <si>
    <t xml:space="preserve"> 00007334 </t>
  </si>
  <si>
    <t>PISO - PISOS</t>
  </si>
  <si>
    <t xml:space="preserve"> 87739 </t>
  </si>
  <si>
    <t xml:space="preserve"> 00038546 </t>
  </si>
  <si>
    <t xml:space="preserve"> 88470 </t>
  </si>
  <si>
    <t xml:space="preserve"> 00003767 </t>
  </si>
  <si>
    <t>GL</t>
  </si>
  <si>
    <t xml:space="preserve"> 00004053 </t>
  </si>
  <si>
    <t>PINT - PINTURAS</t>
  </si>
  <si>
    <t xml:space="preserve"> 102200 </t>
  </si>
  <si>
    <t xml:space="preserve"> 00007343 </t>
  </si>
  <si>
    <t xml:space="preserve"> 84665 </t>
  </si>
  <si>
    <t xml:space="preserve"> 00007304 </t>
  </si>
  <si>
    <t xml:space="preserve"> 00005330 </t>
  </si>
  <si>
    <t xml:space="preserve"> 100751 </t>
  </si>
  <si>
    <t xml:space="preserve"> 00036785 </t>
  </si>
  <si>
    <t xml:space="preserve"> 100716 </t>
  </si>
  <si>
    <t xml:space="preserve"> 00038186 </t>
  </si>
  <si>
    <t xml:space="preserve"> 00037595 </t>
  </si>
  <si>
    <t xml:space="preserve"> 101094 </t>
  </si>
  <si>
    <t xml:space="preserve"> 00020232 </t>
  </si>
  <si>
    <t xml:space="preserve"> 98689 </t>
  </si>
  <si>
    <t xml:space="preserve"> 00007292 </t>
  </si>
  <si>
    <t xml:space="preserve"> 00005318 </t>
  </si>
  <si>
    <t xml:space="preserve"> 102230 </t>
  </si>
  <si>
    <t xml:space="preserve"> 00007311 </t>
  </si>
  <si>
    <t xml:space="preserve"> 100757 </t>
  </si>
  <si>
    <t xml:space="preserve"> 87694 </t>
  </si>
  <si>
    <t xml:space="preserve"> 00007356 </t>
  </si>
  <si>
    <t xml:space="preserve"> 88488 </t>
  </si>
  <si>
    <t>PAVI - PAVIMENTAÇÃO</t>
  </si>
  <si>
    <t xml:space="preserve"> 97114 </t>
  </si>
  <si>
    <t xml:space="preserve"> 00004741 </t>
  </si>
  <si>
    <t xml:space="preserve"> 00036156 </t>
  </si>
  <si>
    <t xml:space="preserve"> 91278 </t>
  </si>
  <si>
    <t xml:space="preserve"> 91277 </t>
  </si>
  <si>
    <t xml:space="preserve"> 93680 </t>
  </si>
  <si>
    <t xml:space="preserve"> 00000665 </t>
  </si>
  <si>
    <t>PARE - PAREDES/PAINEIS</t>
  </si>
  <si>
    <t xml:space="preserve"> 101161 </t>
  </si>
  <si>
    <t xml:space="preserve"> 00025976 </t>
  </si>
  <si>
    <t xml:space="preserve"> 00037596 </t>
  </si>
  <si>
    <t xml:space="preserve"> 00000131 </t>
  </si>
  <si>
    <t xml:space="preserve"> 102253 </t>
  </si>
  <si>
    <t xml:space="preserve"> 101619 </t>
  </si>
  <si>
    <t xml:space="preserve"> 00034547 </t>
  </si>
  <si>
    <t>CENTO</t>
  </si>
  <si>
    <t xml:space="preserve"> 00037395 </t>
  </si>
  <si>
    <t xml:space="preserve"> 00037593 </t>
  </si>
  <si>
    <t xml:space="preserve"> 87491 </t>
  </si>
  <si>
    <t xml:space="preserve"> 00034557 </t>
  </si>
  <si>
    <t>MIL</t>
  </si>
  <si>
    <t xml:space="preserve"> 00007266 </t>
  </si>
  <si>
    <t xml:space="preserve"> 87503 </t>
  </si>
  <si>
    <t xml:space="preserve"> 93358 </t>
  </si>
  <si>
    <t xml:space="preserve"> 00039996 </t>
  </si>
  <si>
    <t xml:space="preserve"> 00039997 </t>
  </si>
  <si>
    <t xml:space="preserve"> 00039029 </t>
  </si>
  <si>
    <t xml:space="preserve"> 00011976 </t>
  </si>
  <si>
    <t xml:space="preserve"> 00011267 </t>
  </si>
  <si>
    <t xml:space="preserve"> 88248 </t>
  </si>
  <si>
    <t xml:space="preserve"> 96562 </t>
  </si>
  <si>
    <t xml:space="preserve"> 00034643 </t>
  </si>
  <si>
    <t xml:space="preserve"> 98111 </t>
  </si>
  <si>
    <t xml:space="preserve"> 00000660 </t>
  </si>
  <si>
    <t xml:space="preserve"> 00025067 </t>
  </si>
  <si>
    <t xml:space="preserve"> 98101 </t>
  </si>
  <si>
    <t xml:space="preserve"> 98087 </t>
  </si>
  <si>
    <t xml:space="preserve"> 00007258 </t>
  </si>
  <si>
    <t xml:space="preserve"> 99251 </t>
  </si>
  <si>
    <t xml:space="preserve"> 00041629 </t>
  </si>
  <si>
    <t xml:space="preserve"> 97897 </t>
  </si>
  <si>
    <t xml:space="preserve"> 00009868 </t>
  </si>
  <si>
    <t xml:space="preserve"> 00009869 </t>
  </si>
  <si>
    <t xml:space="preserve"> 00011829 </t>
  </si>
  <si>
    <t xml:space="preserve"> 00007140 </t>
  </si>
  <si>
    <t xml:space="preserve"> 00011675 </t>
  </si>
  <si>
    <t xml:space="preserve"> 00003536 </t>
  </si>
  <si>
    <t xml:space="preserve"> 00034636 </t>
  </si>
  <si>
    <t xml:space="preserve"> 00000119 </t>
  </si>
  <si>
    <t xml:space="preserve"> 00000087 </t>
  </si>
  <si>
    <t xml:space="preserve"> 00000068 </t>
  </si>
  <si>
    <t xml:space="preserve"> 00000067 </t>
  </si>
  <si>
    <t xml:space="preserve"> 88503 </t>
  </si>
  <si>
    <t xml:space="preserve"> 00006142 </t>
  </si>
  <si>
    <t xml:space="preserve"> 95472 </t>
  </si>
  <si>
    <t xml:space="preserve"> 95470 </t>
  </si>
  <si>
    <t xml:space="preserve"> 00040398 </t>
  </si>
  <si>
    <t xml:space="preserve"> 00011002 </t>
  </si>
  <si>
    <t xml:space="preserve"> 88317 </t>
  </si>
  <si>
    <t xml:space="preserve"> 97495 </t>
  </si>
  <si>
    <t xml:space="preserve"> 00011881 </t>
  </si>
  <si>
    <t xml:space="preserve"> 98102 </t>
  </si>
  <si>
    <t xml:space="preserve"> 00020083 </t>
  </si>
  <si>
    <t xml:space="preserve"> 00038383 </t>
  </si>
  <si>
    <t xml:space="preserve"> 00020080 </t>
  </si>
  <si>
    <t xml:space="preserve"> 00000095 </t>
  </si>
  <si>
    <t xml:space="preserve"> 94783 </t>
  </si>
  <si>
    <t xml:space="preserve"> 00000074 </t>
  </si>
  <si>
    <t xml:space="preserve"> 94714 </t>
  </si>
  <si>
    <t xml:space="preserve"> 00000103 </t>
  </si>
  <si>
    <t xml:space="preserve"> 94670 </t>
  </si>
  <si>
    <t xml:space="preserve"> 00000075 </t>
  </si>
  <si>
    <t xml:space="preserve"> 94715 </t>
  </si>
  <si>
    <t xml:space="preserve"> 00007307 </t>
  </si>
  <si>
    <t xml:space="preserve"> 00003148 </t>
  </si>
  <si>
    <t xml:space="preserve"> 00012402 </t>
  </si>
  <si>
    <t xml:space="preserve"> 92389 </t>
  </si>
  <si>
    <t xml:space="preserve"> 00003470 </t>
  </si>
  <si>
    <t xml:space="preserve"> 92390 </t>
  </si>
  <si>
    <t xml:space="preserve"> 00020147 </t>
  </si>
  <si>
    <t xml:space="preserve"> 00000122 </t>
  </si>
  <si>
    <t xml:space="preserve"> 90373 </t>
  </si>
  <si>
    <t xml:space="preserve"> 00007133 </t>
  </si>
  <si>
    <t xml:space="preserve"> 89632 </t>
  </si>
  <si>
    <t xml:space="preserve"> 00003869 </t>
  </si>
  <si>
    <t xml:space="preserve"> 89532 </t>
  </si>
  <si>
    <t xml:space="preserve"> 00007143 </t>
  </si>
  <si>
    <t xml:space="preserve"> 89628 </t>
  </si>
  <si>
    <t xml:space="preserve"> 00038023 </t>
  </si>
  <si>
    <t xml:space="preserve"> 89579 </t>
  </si>
  <si>
    <t xml:space="preserve"> 00003906 </t>
  </si>
  <si>
    <t xml:space="preserve"> 89534 </t>
  </si>
  <si>
    <t xml:space="preserve"> 00007137 </t>
  </si>
  <si>
    <t xml:space="preserve"> 89618 </t>
  </si>
  <si>
    <t xml:space="preserve"> 00003511 </t>
  </si>
  <si>
    <t xml:space="preserve"> 89513 </t>
  </si>
  <si>
    <t xml:space="preserve"> 00007144 </t>
  </si>
  <si>
    <t xml:space="preserve"> 89629 </t>
  </si>
  <si>
    <t xml:space="preserve"> 00007145 </t>
  </si>
  <si>
    <t xml:space="preserve"> 89631 </t>
  </si>
  <si>
    <t xml:space="preserve"> 00003850 </t>
  </si>
  <si>
    <t xml:space="preserve"> 89605 </t>
  </si>
  <si>
    <t xml:space="preserve"> 00000107 </t>
  </si>
  <si>
    <t xml:space="preserve"> 89422 </t>
  </si>
  <si>
    <t xml:space="preserve"> 00003524 </t>
  </si>
  <si>
    <t xml:space="preserve"> 89366 </t>
  </si>
  <si>
    <t xml:space="preserve"> 00021147 </t>
  </si>
  <si>
    <t xml:space="preserve"> 92362 </t>
  </si>
  <si>
    <t xml:space="preserve"> 00007701 </t>
  </si>
  <si>
    <t xml:space="preserve"> 92367 </t>
  </si>
  <si>
    <t xml:space="preserve"> 00038083 </t>
  </si>
  <si>
    <t>INES - INSTALAÇÕES ESPECIAIS</t>
  </si>
  <si>
    <t xml:space="preserve"> 98307 </t>
  </si>
  <si>
    <t xml:space="preserve"> 00039599 </t>
  </si>
  <si>
    <t xml:space="preserve"> 98297 </t>
  </si>
  <si>
    <t xml:space="preserve"> 89402 </t>
  </si>
  <si>
    <t xml:space="preserve"> 00039596 </t>
  </si>
  <si>
    <t xml:space="preserve"> 98302 </t>
  </si>
  <si>
    <t xml:space="preserve"> 00012357 </t>
  </si>
  <si>
    <t xml:space="preserve"> 96988 </t>
  </si>
  <si>
    <t xml:space="preserve"> 00004274 </t>
  </si>
  <si>
    <t xml:space="preserve"> 96989 </t>
  </si>
  <si>
    <t xml:space="preserve"> 00010889 </t>
  </si>
  <si>
    <t xml:space="preserve"> 00004350 </t>
  </si>
  <si>
    <t xml:space="preserve"> 101907 </t>
  </si>
  <si>
    <t xml:space="preserve"> 00010892 </t>
  </si>
  <si>
    <t xml:space="preserve"> 101909 </t>
  </si>
  <si>
    <t xml:space="preserve"> 00000863 </t>
  </si>
  <si>
    <t xml:space="preserve"> 98463 </t>
  </si>
  <si>
    <t xml:space="preserve"> 96973 </t>
  </si>
  <si>
    <t xml:space="preserve"> 00000857 </t>
  </si>
  <si>
    <t xml:space="preserve"> 96971 </t>
  </si>
  <si>
    <t xml:space="preserve"> 00007572 </t>
  </si>
  <si>
    <t xml:space="preserve"> 00004356 </t>
  </si>
  <si>
    <t xml:space="preserve"> 00038060 </t>
  </si>
  <si>
    <t xml:space="preserve"> 96987 </t>
  </si>
  <si>
    <t xml:space="preserve"> 00002510 </t>
  </si>
  <si>
    <t xml:space="preserve"> 00021127 </t>
  </si>
  <si>
    <t xml:space="preserve"> 101632 </t>
  </si>
  <si>
    <t xml:space="preserve"> 00039376 </t>
  </si>
  <si>
    <t xml:space="preserve"> 101641 </t>
  </si>
  <si>
    <t xml:space="preserve"> 00003752 </t>
  </si>
  <si>
    <t xml:space="preserve"> 101640 </t>
  </si>
  <si>
    <t xml:space="preserve"> 00012295 </t>
  </si>
  <si>
    <t xml:space="preserve"> 97614 </t>
  </si>
  <si>
    <t xml:space="preserve"> 00003799 </t>
  </si>
  <si>
    <t xml:space="preserve"> 97586 </t>
  </si>
  <si>
    <t xml:space="preserve"> 00038774 </t>
  </si>
  <si>
    <t xml:space="preserve"> 97599 </t>
  </si>
  <si>
    <t xml:space="preserve"> 92029 </t>
  </si>
  <si>
    <t xml:space="preserve"> 00001575 </t>
  </si>
  <si>
    <t xml:space="preserve"> 00034686 </t>
  </si>
  <si>
    <t xml:space="preserve"> 93659 </t>
  </si>
  <si>
    <t xml:space="preserve"> 00039240 </t>
  </si>
  <si>
    <t xml:space="preserve"> 92999 </t>
  </si>
  <si>
    <t xml:space="preserve"> 00001014 </t>
  </si>
  <si>
    <t xml:space="preserve"> 91926 </t>
  </si>
  <si>
    <t xml:space="preserve"> 00001570 </t>
  </si>
  <si>
    <t xml:space="preserve"> 00034653 </t>
  </si>
  <si>
    <t xml:space="preserve"> 93653 </t>
  </si>
  <si>
    <t xml:space="preserve"> 00001871 </t>
  </si>
  <si>
    <t xml:space="preserve"> 91937 </t>
  </si>
  <si>
    <t xml:space="preserve"> 00001574 </t>
  </si>
  <si>
    <t xml:space="preserve"> 00034709 </t>
  </si>
  <si>
    <t xml:space="preserve"> 93672 </t>
  </si>
  <si>
    <t xml:space="preserve"> 93658 </t>
  </si>
  <si>
    <t xml:space="preserve"> 00039235 </t>
  </si>
  <si>
    <t xml:space="preserve"> 92989 </t>
  </si>
  <si>
    <t xml:space="preserve"> 00001571 </t>
  </si>
  <si>
    <t xml:space="preserve"> 93670 </t>
  </si>
  <si>
    <t xml:space="preserve"> 00034616 </t>
  </si>
  <si>
    <t xml:space="preserve"> 93662 </t>
  </si>
  <si>
    <t xml:space="preserve"> 93655 </t>
  </si>
  <si>
    <t xml:space="preserve"> 00001872 </t>
  </si>
  <si>
    <t xml:space="preserve"> 91939 </t>
  </si>
  <si>
    <t xml:space="preserve"> 00000979 </t>
  </si>
  <si>
    <t xml:space="preserve"> 91934 </t>
  </si>
  <si>
    <t xml:space="preserve"> 00001581 </t>
  </si>
  <si>
    <t xml:space="preserve"> 00002393 </t>
  </si>
  <si>
    <t xml:space="preserve"> 101897 </t>
  </si>
  <si>
    <t xml:space="preserve"> 00001573 </t>
  </si>
  <si>
    <t xml:space="preserve"> 93671 </t>
  </si>
  <si>
    <t xml:space="preserve"> 00001873 </t>
  </si>
  <si>
    <t xml:space="preserve"> 91942 </t>
  </si>
  <si>
    <t xml:space="preserve"> 00039234 </t>
  </si>
  <si>
    <t xml:space="preserve"> 92987 </t>
  </si>
  <si>
    <t xml:space="preserve"> 00039232 </t>
  </si>
  <si>
    <t xml:space="preserve"> 92983 </t>
  </si>
  <si>
    <t xml:space="preserve"> 91997 </t>
  </si>
  <si>
    <t xml:space="preserve"> 93654 </t>
  </si>
  <si>
    <t xml:space="preserve"> 00000982 </t>
  </si>
  <si>
    <t xml:space="preserve"> 91930 </t>
  </si>
  <si>
    <t xml:space="preserve"> 00039237 </t>
  </si>
  <si>
    <t xml:space="preserve"> 92993 </t>
  </si>
  <si>
    <t xml:space="preserve"> 00001578 </t>
  </si>
  <si>
    <t xml:space="preserve"> 00002391 </t>
  </si>
  <si>
    <t xml:space="preserve"> 101895 </t>
  </si>
  <si>
    <t xml:space="preserve"> 93661 </t>
  </si>
  <si>
    <t xml:space="preserve"> 00043429 </t>
  </si>
  <si>
    <t xml:space="preserve"> 97881 </t>
  </si>
  <si>
    <t xml:space="preserve"> 91959 </t>
  </si>
  <si>
    <t xml:space="preserve"> 93667 </t>
  </si>
  <si>
    <t xml:space="preserve"> 00039233 </t>
  </si>
  <si>
    <t xml:space="preserve"> 92985 </t>
  </si>
  <si>
    <t xml:space="preserve"> 00000981 </t>
  </si>
  <si>
    <t xml:space="preserve"> 91928 </t>
  </si>
  <si>
    <t xml:space="preserve"> 91953 </t>
  </si>
  <si>
    <t xml:space="preserve"> 93663 </t>
  </si>
  <si>
    <t xml:space="preserve"> 00039808 </t>
  </si>
  <si>
    <t xml:space="preserve"> 00011950 </t>
  </si>
  <si>
    <t xml:space="preserve"> 101946 </t>
  </si>
  <si>
    <t xml:space="preserve"> 93656 </t>
  </si>
  <si>
    <t xml:space="preserve"> 00000980 </t>
  </si>
  <si>
    <t xml:space="preserve"> 91932 </t>
  </si>
  <si>
    <t xml:space="preserve"> 93657 </t>
  </si>
  <si>
    <t xml:space="preserve"> 97887 </t>
  </si>
  <si>
    <t xml:space="preserve"> 91992 </t>
  </si>
  <si>
    <t xml:space="preserve"> 91955 </t>
  </si>
  <si>
    <t xml:space="preserve"> 00039236 </t>
  </si>
  <si>
    <t xml:space="preserve"> 92991 </t>
  </si>
  <si>
    <t xml:space="preserve"> 00002446 </t>
  </si>
  <si>
    <t xml:space="preserve"> 97668 </t>
  </si>
  <si>
    <t xml:space="preserve"> 00039246 </t>
  </si>
  <si>
    <t xml:space="preserve"> 97667 </t>
  </si>
  <si>
    <t xml:space="preserve"> 00039247 </t>
  </si>
  <si>
    <t xml:space="preserve"> 91170 </t>
  </si>
  <si>
    <t xml:space="preserve"> 91840 </t>
  </si>
  <si>
    <t xml:space="preserve"> 00039245 </t>
  </si>
  <si>
    <t xml:space="preserve"> 91837 </t>
  </si>
  <si>
    <t xml:space="preserve"> 00043148 </t>
  </si>
  <si>
    <t>IMPE - IMPERMEABILIZAÇÕES E PROTEÇÕES DIVERSAS</t>
  </si>
  <si>
    <t xml:space="preserve"> 98553 </t>
  </si>
  <si>
    <t xml:space="preserve"> 00039244 </t>
  </si>
  <si>
    <t xml:space="preserve"> 91835 </t>
  </si>
  <si>
    <t xml:space="preserve"> 00002689 </t>
  </si>
  <si>
    <t xml:space="preserve"> 91831 </t>
  </si>
  <si>
    <t xml:space="preserve"> 00005073 </t>
  </si>
  <si>
    <t xml:space="preserve"> 00004491 </t>
  </si>
  <si>
    <t xml:space="preserve"> 00039995 </t>
  </si>
  <si>
    <t xml:space="preserve"> 00001351 </t>
  </si>
  <si>
    <t xml:space="preserve"> 97740 </t>
  </si>
  <si>
    <t xml:space="preserve"> 00043146 </t>
  </si>
  <si>
    <t xml:space="preserve"> 97097 </t>
  </si>
  <si>
    <t xml:space="preserve"> 00039961 </t>
  </si>
  <si>
    <t xml:space="preserve"> 00004377 </t>
  </si>
  <si>
    <t xml:space="preserve"> 00036896 </t>
  </si>
  <si>
    <t>ESQV - ESQUADRIAS/FERRAGENS/VIDROS</t>
  </si>
  <si>
    <t xml:space="preserve"> 94570 </t>
  </si>
  <si>
    <t xml:space="preserve"> 00010507 </t>
  </si>
  <si>
    <t xml:space="preserve"> 00034360 </t>
  </si>
  <si>
    <t xml:space="preserve"> 00039432 </t>
  </si>
  <si>
    <t xml:space="preserve"> 88325 </t>
  </si>
  <si>
    <t xml:space="preserve"> 102181 </t>
  </si>
  <si>
    <t xml:space="preserve"> 00010505 </t>
  </si>
  <si>
    <t xml:space="preserve"> 102179 </t>
  </si>
  <si>
    <t xml:space="preserve"> 00034381 </t>
  </si>
  <si>
    <t xml:space="preserve"> 94569 </t>
  </si>
  <si>
    <t xml:space="preserve"> 00021013 </t>
  </si>
  <si>
    <t xml:space="preserve"> 00021012 </t>
  </si>
  <si>
    <t xml:space="preserve"> 00011964 </t>
  </si>
  <si>
    <t xml:space="preserve"> 00001332 </t>
  </si>
  <si>
    <t xml:space="preserve"> 00000546 </t>
  </si>
  <si>
    <t xml:space="preserve"> 88315 </t>
  </si>
  <si>
    <t xml:space="preserve"> 88251 </t>
  </si>
  <si>
    <t xml:space="preserve"> 99839 </t>
  </si>
  <si>
    <t xml:space="preserve"> 00034492 </t>
  </si>
  <si>
    <t>DROP - DRENAGEM/OBRAS DE CONTENÇÃO / POÇOS DE VISITA E CAIXAS</t>
  </si>
  <si>
    <t xml:space="preserve"> 94270 </t>
  </si>
  <si>
    <t xml:space="preserve"> 88323 </t>
  </si>
  <si>
    <t xml:space="preserve"> COMPOSICAO </t>
  </si>
  <si>
    <t xml:space="preserve"> 00043492 </t>
  </si>
  <si>
    <t xml:space="preserve"> 00043468 </t>
  </si>
  <si>
    <t xml:space="preserve"> 00043461 </t>
  </si>
  <si>
    <t xml:space="preserve"> 00043485 </t>
  </si>
  <si>
    <t xml:space="preserve"> 88256 </t>
  </si>
  <si>
    <t xml:space="preserve"> 88627 </t>
  </si>
  <si>
    <t xml:space="preserve"> 00039435 </t>
  </si>
  <si>
    <t xml:space="preserve"> 00040547 </t>
  </si>
  <si>
    <t xml:space="preserve"> 00039413 </t>
  </si>
  <si>
    <t xml:space="preserve"> 00039427 </t>
  </si>
  <si>
    <t xml:space="preserve"> 00039430 </t>
  </si>
  <si>
    <t xml:space="preserve"> 00039443 </t>
  </si>
  <si>
    <t xml:space="preserve"> 00039434 </t>
  </si>
  <si>
    <t xml:space="preserve"> 00043131 </t>
  </si>
  <si>
    <t>REVE - REVESTIMENTO E TRATAMENTO DE SUPERFÍCIES</t>
  </si>
  <si>
    <t xml:space="preserve"> 96114 </t>
  </si>
  <si>
    <t xml:space="preserve"> 00003671 </t>
  </si>
  <si>
    <t xml:space="preserve"> 98679 </t>
  </si>
  <si>
    <t xml:space="preserve"> 102121 </t>
  </si>
  <si>
    <t xml:space="preserve"> 00006027 </t>
  </si>
  <si>
    <t xml:space="preserve"> 94501 </t>
  </si>
  <si>
    <t xml:space="preserve"> 00006013 </t>
  </si>
  <si>
    <t xml:space="preserve"> 94792 </t>
  </si>
  <si>
    <t xml:space="preserve"> 00006012 </t>
  </si>
  <si>
    <t xml:space="preserve"> 94500 </t>
  </si>
  <si>
    <t xml:space="preserve"> 00011674 </t>
  </si>
  <si>
    <t xml:space="preserve"> 94489 </t>
  </si>
  <si>
    <t xml:space="preserve"> 00006028 </t>
  </si>
  <si>
    <t xml:space="preserve"> 94498 </t>
  </si>
  <si>
    <t xml:space="preserve"> 00006015 </t>
  </si>
  <si>
    <t xml:space="preserve"> 94794 </t>
  </si>
  <si>
    <t xml:space="preserve"> 00006005 </t>
  </si>
  <si>
    <t xml:space="preserve"> 89987 </t>
  </si>
  <si>
    <t xml:space="preserve"> 00006024 </t>
  </si>
  <si>
    <t xml:space="preserve"> 89985 </t>
  </si>
  <si>
    <t xml:space="preserve"> 00010228 </t>
  </si>
  <si>
    <t xml:space="preserve"> 99635 </t>
  </si>
  <si>
    <t xml:space="preserve"> 00006006 </t>
  </si>
  <si>
    <t xml:space="preserve"> 89986 </t>
  </si>
  <si>
    <t xml:space="preserve"> 00006011 </t>
  </si>
  <si>
    <t xml:space="preserve"> 94499 </t>
  </si>
  <si>
    <t xml:space="preserve"> 00036215 </t>
  </si>
  <si>
    <t xml:space="preserve"> 100875 </t>
  </si>
  <si>
    <t xml:space="preserve"> 00001368 </t>
  </si>
  <si>
    <t xml:space="preserve"> 100860 </t>
  </si>
  <si>
    <t xml:space="preserve"> 00011684 </t>
  </si>
  <si>
    <t xml:space="preserve"> 86887 </t>
  </si>
  <si>
    <t xml:space="preserve"> 00037588 </t>
  </si>
  <si>
    <t xml:space="preserve"> 86877 </t>
  </si>
  <si>
    <t xml:space="preserve"> 00011761 </t>
  </si>
  <si>
    <t xml:space="preserve"> 100851 </t>
  </si>
  <si>
    <t xml:space="preserve"> 00000377 </t>
  </si>
  <si>
    <t xml:space="preserve"> 100849 </t>
  </si>
  <si>
    <t xml:space="preserve"> 00011757 </t>
  </si>
  <si>
    <t xml:space="preserve"> 95545 </t>
  </si>
  <si>
    <t xml:space="preserve"> 00036207 </t>
  </si>
  <si>
    <t xml:space="preserve"> 100863 </t>
  </si>
  <si>
    <t xml:space="preserve"> 00011703 </t>
  </si>
  <si>
    <t xml:space="preserve"> 95544 </t>
  </si>
  <si>
    <t xml:space="preserve"> 99255 </t>
  </si>
  <si>
    <t xml:space="preserve"> 00011786 </t>
  </si>
  <si>
    <t xml:space="preserve"> 100848 </t>
  </si>
  <si>
    <t xml:space="preserve"> 00006157 </t>
  </si>
  <si>
    <t xml:space="preserve"> 86878 </t>
  </si>
  <si>
    <t xml:space="preserve"> 00020179 </t>
  </si>
  <si>
    <t xml:space="preserve"> 00020078 </t>
  </si>
  <si>
    <t xml:space="preserve"> 00000301 </t>
  </si>
  <si>
    <t xml:space="preserve"> 89693 </t>
  </si>
  <si>
    <t xml:space="preserve"> 00020143 </t>
  </si>
  <si>
    <t xml:space="preserve"> 00000298 </t>
  </si>
  <si>
    <t xml:space="preserve"> 89692 </t>
  </si>
  <si>
    <t xml:space="preserve"> 00020154 </t>
  </si>
  <si>
    <t xml:space="preserve"> 89514 </t>
  </si>
  <si>
    <t xml:space="preserve"> 00014112 </t>
  </si>
  <si>
    <t xml:space="preserve"> 101798 </t>
  </si>
  <si>
    <t xml:space="preserve"> 94963 </t>
  </si>
  <si>
    <t xml:space="preserve"> 88262 </t>
  </si>
  <si>
    <t xml:space="preserve"> 92873 </t>
  </si>
  <si>
    <t xml:space="preserve"> 93282 </t>
  </si>
  <si>
    <t xml:space="preserve"> 93281 </t>
  </si>
  <si>
    <t xml:space="preserve"> 00036365 </t>
  </si>
  <si>
    <t>ASTU - ASSENTAMENTO DE TUBOS E PECAS</t>
  </si>
  <si>
    <t xml:space="preserve"> 90694 </t>
  </si>
  <si>
    <t xml:space="preserve"> INSUMO </t>
  </si>
  <si>
    <t xml:space="preserve"> 00043460 </t>
  </si>
  <si>
    <t xml:space="preserve"> 00043484 </t>
  </si>
  <si>
    <t xml:space="preserve"> 00012773 </t>
  </si>
  <si>
    <t xml:space="preserve"> 95674 </t>
  </si>
  <si>
    <t xml:space="preserve"> 00000392 </t>
  </si>
  <si>
    <t xml:space="preserve"> 00036081 </t>
  </si>
  <si>
    <t xml:space="preserve"> 100868 </t>
  </si>
  <si>
    <t xml:space="preserve"> 00006136 </t>
  </si>
  <si>
    <t xml:space="preserve"> 86881 </t>
  </si>
  <si>
    <t xml:space="preserve"> 00001020 </t>
  </si>
  <si>
    <t xml:space="preserve"> 91933 </t>
  </si>
  <si>
    <t xml:space="preserve"> 94969 </t>
  </si>
  <si>
    <t xml:space="preserve"> 00000599 </t>
  </si>
  <si>
    <t xml:space="preserve"> 100674 </t>
  </si>
  <si>
    <t xml:space="preserve"> 00003993 </t>
  </si>
  <si>
    <t xml:space="preserve"> 00003992 </t>
  </si>
  <si>
    <t xml:space="preserve"> 00005061 </t>
  </si>
  <si>
    <t xml:space="preserve"> 00021138 </t>
  </si>
  <si>
    <t xml:space="preserve"> 00004433 </t>
  </si>
  <si>
    <t xml:space="preserve"> 00001350 </t>
  </si>
  <si>
    <t>CANT - CANTEIRO DE OBRAS</t>
  </si>
  <si>
    <t xml:space="preserve"> 98462 </t>
  </si>
  <si>
    <t xml:space="preserve"> 100289 </t>
  </si>
  <si>
    <t xml:space="preserve"> 25.4 </t>
  </si>
  <si>
    <t xml:space="preserve"> 88326 </t>
  </si>
  <si>
    <t xml:space="preserve"> 25.3 </t>
  </si>
  <si>
    <t xml:space="preserve"> 00043463 </t>
  </si>
  <si>
    <t xml:space="preserve"> 00043487 </t>
  </si>
  <si>
    <t xml:space="preserve"> 90776 </t>
  </si>
  <si>
    <t xml:space="preserve"> 25.2 </t>
  </si>
  <si>
    <t xml:space="preserve"> 00043462 </t>
  </si>
  <si>
    <t xml:space="preserve"> 00043486 </t>
  </si>
  <si>
    <t xml:space="preserve"> 90777 </t>
  </si>
  <si>
    <t xml:space="preserve"> 25.1 </t>
  </si>
  <si>
    <t xml:space="preserve"> 00000867 </t>
  </si>
  <si>
    <t xml:space="preserve"> 96977 </t>
  </si>
  <si>
    <t xml:space="preserve"> 24.4.4 </t>
  </si>
  <si>
    <t xml:space="preserve"> 00003379 </t>
  </si>
  <si>
    <t xml:space="preserve"> 96985 </t>
  </si>
  <si>
    <t xml:space="preserve"> 24.4.3 </t>
  </si>
  <si>
    <t xml:space="preserve"> 97886 </t>
  </si>
  <si>
    <t xml:space="preserve"> 24.4.1 </t>
  </si>
  <si>
    <t xml:space="preserve"> 00000998 </t>
  </si>
  <si>
    <t xml:space="preserve"> 92992 </t>
  </si>
  <si>
    <t xml:space="preserve"> 24.2.4 </t>
  </si>
  <si>
    <t xml:space="preserve"> 00001000 </t>
  </si>
  <si>
    <t xml:space="preserve"> 92998 </t>
  </si>
  <si>
    <t xml:space="preserve"> 24.2.3 </t>
  </si>
  <si>
    <t xml:space="preserve"> 00004718 </t>
  </si>
  <si>
    <t xml:space="preserve"> 96624 </t>
  </si>
  <si>
    <t xml:space="preserve"> 23.5 </t>
  </si>
  <si>
    <t xml:space="preserve"> 00000359 </t>
  </si>
  <si>
    <t>URBA - URBANIZAÇÃO</t>
  </si>
  <si>
    <t xml:space="preserve"> 98511 </t>
  </si>
  <si>
    <t xml:space="preserve"> 23.4 </t>
  </si>
  <si>
    <t xml:space="preserve"> 00000358 </t>
  </si>
  <si>
    <t xml:space="preserve"> 98510 </t>
  </si>
  <si>
    <t xml:space="preserve"> 23.3 </t>
  </si>
  <si>
    <t xml:space="preserve"> 00000360 </t>
  </si>
  <si>
    <t xml:space="preserve"> 98505 </t>
  </si>
  <si>
    <t xml:space="preserve"> 23.2 </t>
  </si>
  <si>
    <t xml:space="preserve"> 00003324 </t>
  </si>
  <si>
    <t xml:space="preserve"> 98504 </t>
  </si>
  <si>
    <t xml:space="preserve"> 23.1 </t>
  </si>
  <si>
    <t xml:space="preserve"> 100759 </t>
  </si>
  <si>
    <t xml:space="preserve"> 22.3.3 </t>
  </si>
  <si>
    <t xml:space="preserve"> 00011161 </t>
  </si>
  <si>
    <t xml:space="preserve"> 83693 </t>
  </si>
  <si>
    <t xml:space="preserve"> 22.2.9 </t>
  </si>
  <si>
    <t xml:space="preserve"> 00007348 </t>
  </si>
  <si>
    <t xml:space="preserve"> 79500/002 </t>
  </si>
  <si>
    <t xml:space="preserve"> 22.2.8 </t>
  </si>
  <si>
    <t xml:space="preserve"> 00004460 </t>
  </si>
  <si>
    <t xml:space="preserve"> 94991 </t>
  </si>
  <si>
    <t xml:space="preserve"> 22.2.5 </t>
  </si>
  <si>
    <t xml:space="preserve"> 00007156 </t>
  </si>
  <si>
    <t xml:space="preserve"> 00003777 </t>
  </si>
  <si>
    <t xml:space="preserve"> 94993 </t>
  </si>
  <si>
    <t xml:space="preserve"> 22.2.4 </t>
  </si>
  <si>
    <t xml:space="preserve"> 00004059 </t>
  </si>
  <si>
    <t xml:space="preserve"> 94273 </t>
  </si>
  <si>
    <t xml:space="preserve"> 22.2.3 </t>
  </si>
  <si>
    <t xml:space="preserve"> 00006079 </t>
  </si>
  <si>
    <t xml:space="preserve"> 94319 </t>
  </si>
  <si>
    <t xml:space="preserve"> 22.2.2 </t>
  </si>
  <si>
    <t xml:space="preserve"> 00013388 </t>
  </si>
  <si>
    <t xml:space="preserve"> 00040873 </t>
  </si>
  <si>
    <t>310ML</t>
  </si>
  <si>
    <t xml:space="preserve"> 00000142 </t>
  </si>
  <si>
    <t xml:space="preserve"> 00005104 </t>
  </si>
  <si>
    <t>COBE - COBERTURA</t>
  </si>
  <si>
    <t xml:space="preserve"> 94231 </t>
  </si>
  <si>
    <t xml:space="preserve"> 22.1.6 </t>
  </si>
  <si>
    <t xml:space="preserve"> 00004056 </t>
  </si>
  <si>
    <t xml:space="preserve"> 96135 </t>
  </si>
  <si>
    <t xml:space="preserve"> 22.1.2 </t>
  </si>
  <si>
    <t xml:space="preserve"> 00006085 </t>
  </si>
  <si>
    <t xml:space="preserve"> 88415 </t>
  </si>
  <si>
    <t xml:space="preserve"> 22.1.1 </t>
  </si>
  <si>
    <t xml:space="preserve"> 99814 </t>
  </si>
  <si>
    <t xml:space="preserve"> 21.5 </t>
  </si>
  <si>
    <t xml:space="preserve"> 00000003 </t>
  </si>
  <si>
    <t xml:space="preserve"> 99808 </t>
  </si>
  <si>
    <t xml:space="preserve"> 21.4 </t>
  </si>
  <si>
    <t xml:space="preserve"> 99805 </t>
  </si>
  <si>
    <t xml:space="preserve"> 21.3 </t>
  </si>
  <si>
    <t xml:space="preserve"> 00003529 </t>
  </si>
  <si>
    <t xml:space="preserve"> 89866 </t>
  </si>
  <si>
    <t xml:space="preserve"> 16.3 </t>
  </si>
  <si>
    <t xml:space="preserve"> 00013415 </t>
  </si>
  <si>
    <t xml:space="preserve"> 86906 </t>
  </si>
  <si>
    <t xml:space="preserve"> 12.22 </t>
  </si>
  <si>
    <t xml:space="preserve"> 00011831 </t>
  </si>
  <si>
    <t xml:space="preserve"> 86916 </t>
  </si>
  <si>
    <t xml:space="preserve"> 12.21 </t>
  </si>
  <si>
    <t xml:space="preserve"> 00011772 </t>
  </si>
  <si>
    <t xml:space="preserve"> 86909 </t>
  </si>
  <si>
    <t xml:space="preserve"> 12.20 </t>
  </si>
  <si>
    <t xml:space="preserve"> 86919 </t>
  </si>
  <si>
    <t xml:space="preserve"> 12.11 </t>
  </si>
  <si>
    <t xml:space="preserve"> 00010425 </t>
  </si>
  <si>
    <t xml:space="preserve"> 86904 </t>
  </si>
  <si>
    <t xml:space="preserve"> 12.10 </t>
  </si>
  <si>
    <t xml:space="preserve"> 86936 </t>
  </si>
  <si>
    <t xml:space="preserve"> 12.7 </t>
  </si>
  <si>
    <t xml:space="preserve"> 00020269 </t>
  </si>
  <si>
    <t xml:space="preserve"> 86901 </t>
  </si>
  <si>
    <t xml:space="preserve"> 12.5 </t>
  </si>
  <si>
    <t xml:space="preserve"> 00011739 </t>
  </si>
  <si>
    <t xml:space="preserve"> 89710 </t>
  </si>
  <si>
    <t xml:space="preserve"> 11.24 </t>
  </si>
  <si>
    <t xml:space="preserve"> 00007097 </t>
  </si>
  <si>
    <t xml:space="preserve"> 00000296 </t>
  </si>
  <si>
    <t xml:space="preserve"> 89784 </t>
  </si>
  <si>
    <t xml:space="preserve"> 11.19 </t>
  </si>
  <si>
    <t xml:space="preserve"> 00007141 </t>
  </si>
  <si>
    <t xml:space="preserve"> 89623 </t>
  </si>
  <si>
    <t xml:space="preserve"> 11.17 </t>
  </si>
  <si>
    <t xml:space="preserve"> 00020144 </t>
  </si>
  <si>
    <t xml:space="preserve"> 89690 </t>
  </si>
  <si>
    <t xml:space="preserve"> 11.16 </t>
  </si>
  <si>
    <t xml:space="preserve"> 00003517 </t>
  </si>
  <si>
    <t xml:space="preserve"> 89724 </t>
  </si>
  <si>
    <t xml:space="preserve"> 11.13 </t>
  </si>
  <si>
    <t xml:space="preserve"> 00020156 </t>
  </si>
  <si>
    <t xml:space="preserve"> 89522 </t>
  </si>
  <si>
    <t xml:space="preserve"> 11.12 </t>
  </si>
  <si>
    <t xml:space="preserve"> 00003516 </t>
  </si>
  <si>
    <t xml:space="preserve"> 89726 </t>
  </si>
  <si>
    <t xml:space="preserve"> 11.10 </t>
  </si>
  <si>
    <t xml:space="preserve"> 00003518 </t>
  </si>
  <si>
    <t xml:space="preserve"> 89732 </t>
  </si>
  <si>
    <t xml:space="preserve"> 11.9 </t>
  </si>
  <si>
    <t xml:space="preserve"> 00001960 </t>
  </si>
  <si>
    <t xml:space="preserve"> 89517 </t>
  </si>
  <si>
    <t xml:space="preserve"> 11.8 </t>
  </si>
  <si>
    <t xml:space="preserve"> 00001933 </t>
  </si>
  <si>
    <t xml:space="preserve"> 89728 </t>
  </si>
  <si>
    <t xml:space="preserve"> 11.7 </t>
  </si>
  <si>
    <t xml:space="preserve"> 00009839 </t>
  </si>
  <si>
    <t xml:space="preserve"> 89511 </t>
  </si>
  <si>
    <t xml:space="preserve"> 11.4 </t>
  </si>
  <si>
    <t xml:space="preserve"> 00009838 </t>
  </si>
  <si>
    <t xml:space="preserve"> 89712 </t>
  </si>
  <si>
    <t xml:space="preserve"> 11.3 </t>
  </si>
  <si>
    <t xml:space="preserve"> 00009835 </t>
  </si>
  <si>
    <t xml:space="preserve"> 89711 </t>
  </si>
  <si>
    <t xml:space="preserve"> 11.2 </t>
  </si>
  <si>
    <t xml:space="preserve"> 89567 </t>
  </si>
  <si>
    <t xml:space="preserve"> 10.1.7 </t>
  </si>
  <si>
    <t xml:space="preserve"> 00003520 </t>
  </si>
  <si>
    <t xml:space="preserve"> 89744 </t>
  </si>
  <si>
    <t xml:space="preserve"> 10.1.5 </t>
  </si>
  <si>
    <t xml:space="preserve"> 00003528 </t>
  </si>
  <si>
    <t xml:space="preserve"> 89746 </t>
  </si>
  <si>
    <t xml:space="preserve"> 10.1.4 </t>
  </si>
  <si>
    <t xml:space="preserve"> 00001966 </t>
  </si>
  <si>
    <t xml:space="preserve"> 89811 </t>
  </si>
  <si>
    <t xml:space="preserve"> 10.1.3 </t>
  </si>
  <si>
    <t xml:space="preserve"> 00020065 </t>
  </si>
  <si>
    <t xml:space="preserve"> 89849 </t>
  </si>
  <si>
    <t xml:space="preserve"> 10.1.2 </t>
  </si>
  <si>
    <t xml:space="preserve"> 00009836 </t>
  </si>
  <si>
    <t xml:space="preserve"> 89848 </t>
  </si>
  <si>
    <t xml:space="preserve"> 10.1.1 </t>
  </si>
  <si>
    <t xml:space="preserve"> 00007122 </t>
  </si>
  <si>
    <t xml:space="preserve"> 90374 </t>
  </si>
  <si>
    <t xml:space="preserve"> 9.1.62 </t>
  </si>
  <si>
    <t xml:space="preserve"> 00007132 </t>
  </si>
  <si>
    <t xml:space="preserve"> 89630 </t>
  </si>
  <si>
    <t xml:space="preserve"> 9.1.57 </t>
  </si>
  <si>
    <t xml:space="preserve"> 00007129 </t>
  </si>
  <si>
    <t xml:space="preserve"> 89627 </t>
  </si>
  <si>
    <t xml:space="preserve"> 9.1.55 </t>
  </si>
  <si>
    <t xml:space="preserve"> 00007136 </t>
  </si>
  <si>
    <t xml:space="preserve"> 89622 </t>
  </si>
  <si>
    <t xml:space="preserve"> 9.1.54 </t>
  </si>
  <si>
    <t xml:space="preserve"> 00007142 </t>
  </si>
  <si>
    <t xml:space="preserve"> 89625 </t>
  </si>
  <si>
    <t xml:space="preserve"> 9.1.50 </t>
  </si>
  <si>
    <t xml:space="preserve"> 89443 </t>
  </si>
  <si>
    <t xml:space="preserve"> 9.1.49 </t>
  </si>
  <si>
    <t xml:space="preserve"> 00007139 </t>
  </si>
  <si>
    <t xml:space="preserve"> 89395 </t>
  </si>
  <si>
    <t xml:space="preserve"> 9.1.48 </t>
  </si>
  <si>
    <t xml:space="preserve"> 00020157 </t>
  </si>
  <si>
    <t xml:space="preserve"> 89529 </t>
  </si>
  <si>
    <t xml:space="preserve"> 9.1.41 </t>
  </si>
  <si>
    <t xml:space="preserve"> 00003513 </t>
  </si>
  <si>
    <t xml:space="preserve"> 89521 </t>
  </si>
  <si>
    <t xml:space="preserve"> 9.1.40 </t>
  </si>
  <si>
    <t xml:space="preserve"> 00003539 </t>
  </si>
  <si>
    <t xml:space="preserve"> 89505 </t>
  </si>
  <si>
    <t xml:space="preserve"> 9.1.38 </t>
  </si>
  <si>
    <t xml:space="preserve"> 00003540 </t>
  </si>
  <si>
    <t xml:space="preserve"> 89501 </t>
  </si>
  <si>
    <t xml:space="preserve"> 9.1.37 </t>
  </si>
  <si>
    <t xml:space="preserve"> 89367 </t>
  </si>
  <si>
    <t xml:space="preserve"> 9.1.36 </t>
  </si>
  <si>
    <t xml:space="preserve"> 89362 </t>
  </si>
  <si>
    <t xml:space="preserve"> 9.1.35 </t>
  </si>
  <si>
    <t xml:space="preserve"> 00003542 </t>
  </si>
  <si>
    <t xml:space="preserve"> 89358 </t>
  </si>
  <si>
    <t xml:space="preserve"> 9.1.34 </t>
  </si>
  <si>
    <t xml:space="preserve"> 00003525 </t>
  </si>
  <si>
    <t xml:space="preserve"> 89523 </t>
  </si>
  <si>
    <t xml:space="preserve"> 9.1.33 </t>
  </si>
  <si>
    <t xml:space="preserve"> 00003478 </t>
  </si>
  <si>
    <t xml:space="preserve"> 89515 </t>
  </si>
  <si>
    <t xml:space="preserve"> 9.1.32 </t>
  </si>
  <si>
    <t xml:space="preserve"> 00003503 </t>
  </si>
  <si>
    <t xml:space="preserve"> 89502 </t>
  </si>
  <si>
    <t xml:space="preserve"> 9.1.31 </t>
  </si>
  <si>
    <t xml:space="preserve"> 00003501 </t>
  </si>
  <si>
    <t xml:space="preserve"> 89493 </t>
  </si>
  <si>
    <t xml:space="preserve"> 9.1.30 </t>
  </si>
  <si>
    <t xml:space="preserve"> 00003500 </t>
  </si>
  <si>
    <t xml:space="preserve"> 89485 </t>
  </si>
  <si>
    <t xml:space="preserve"> 9.1.29 </t>
  </si>
  <si>
    <t xml:space="preserve"> 00000102 </t>
  </si>
  <si>
    <t xml:space="preserve"> 89616 </t>
  </si>
  <si>
    <t xml:space="preserve"> 9.1.18 </t>
  </si>
  <si>
    <t xml:space="preserve"> 00000104 </t>
  </si>
  <si>
    <t xml:space="preserve"> 89613 </t>
  </si>
  <si>
    <t xml:space="preserve"> 9.1.17 </t>
  </si>
  <si>
    <t xml:space="preserve"> 00000113 </t>
  </si>
  <si>
    <t xml:space="preserve"> 89610 </t>
  </si>
  <si>
    <t xml:space="preserve"> 9.1.16 </t>
  </si>
  <si>
    <t xml:space="preserve"> 00000112 </t>
  </si>
  <si>
    <t xml:space="preserve"> 89596 </t>
  </si>
  <si>
    <t xml:space="preserve"> 9.1.15 </t>
  </si>
  <si>
    <t xml:space="preserve"> 00000108 </t>
  </si>
  <si>
    <t xml:space="preserve"> 89553 </t>
  </si>
  <si>
    <t xml:space="preserve"> 9.1.14 </t>
  </si>
  <si>
    <t xml:space="preserve"> 00000065 </t>
  </si>
  <si>
    <t xml:space="preserve"> 89538 </t>
  </si>
  <si>
    <t xml:space="preserve"> 9.1.13 </t>
  </si>
  <si>
    <t xml:space="preserve"> 89714 </t>
  </si>
  <si>
    <t xml:space="preserve"> 9.1.7 </t>
  </si>
  <si>
    <t xml:space="preserve"> 00009872 </t>
  </si>
  <si>
    <t xml:space="preserve"> 89452 </t>
  </si>
  <si>
    <t xml:space="preserve"> 9.1.6 </t>
  </si>
  <si>
    <t xml:space="preserve"> 00009871 </t>
  </si>
  <si>
    <t xml:space="preserve"> 89451 </t>
  </si>
  <si>
    <t xml:space="preserve"> 9.1.5 </t>
  </si>
  <si>
    <t xml:space="preserve"> 00009875 </t>
  </si>
  <si>
    <t xml:space="preserve"> 89449 </t>
  </si>
  <si>
    <t xml:space="preserve"> 9.1.4 </t>
  </si>
  <si>
    <t xml:space="preserve"> 89447 </t>
  </si>
  <si>
    <t xml:space="preserve"> 9.1.3 </t>
  </si>
  <si>
    <t xml:space="preserve"> 89446 </t>
  </si>
  <si>
    <t xml:space="preserve"> 9.1.2 </t>
  </si>
  <si>
    <t xml:space="preserve"> 00009867 </t>
  </si>
  <si>
    <t xml:space="preserve"> 89401 </t>
  </si>
  <si>
    <t xml:space="preserve"> 9.1.1 </t>
  </si>
  <si>
    <t xml:space="preserve"> 88489 </t>
  </si>
  <si>
    <t xml:space="preserve"> 8.2 </t>
  </si>
  <si>
    <t xml:space="preserve"> 72815 </t>
  </si>
  <si>
    <t xml:space="preserve"> 7.1.4 </t>
  </si>
  <si>
    <t>Emboço para paredes internas e externas traço 1:2:9 - preparo manual - espessura 2,0 cm</t>
  </si>
  <si>
    <t xml:space="preserve"> 87535 </t>
  </si>
  <si>
    <t xml:space="preserve"> 6.2 </t>
  </si>
  <si>
    <t xml:space="preserve"> 87878 </t>
  </si>
  <si>
    <t xml:space="preserve"> 6.1 </t>
  </si>
  <si>
    <t xml:space="preserve"> 00001527 </t>
  </si>
  <si>
    <t xml:space="preserve"> 92720 </t>
  </si>
  <si>
    <t xml:space="preserve"> 2.1.4 </t>
  </si>
  <si>
    <t xml:space="preserve"> 92759 </t>
  </si>
  <si>
    <t xml:space="preserve"> 2.1.3 </t>
  </si>
  <si>
    <t xml:space="preserve"> 92763 </t>
  </si>
  <si>
    <t xml:space="preserve"> 2.1.2 </t>
  </si>
  <si>
    <t xml:space="preserve"> 00006189 </t>
  </si>
  <si>
    <t xml:space="preserve"> 00005068 </t>
  </si>
  <si>
    <t xml:space="preserve"> 92269 </t>
  </si>
  <si>
    <t xml:space="preserve"> 2.1.1 </t>
  </si>
  <si>
    <t>Composições Principais</t>
  </si>
  <si>
    <t>Composições Analíticas com Preço Unitário</t>
  </si>
  <si>
    <t xml:space="preserve"> 27,7%</t>
  </si>
  <si>
    <t xml:space="preserve">SINAPI - 04/2021 - Mato Grosso
</t>
  </si>
  <si>
    <t>CMEI GILSON DE BARROS</t>
  </si>
  <si>
    <t>B.D.I.</t>
  </si>
  <si>
    <t>Bancos</t>
  </si>
</sst>
</file>

<file path=xl/styles.xml><?xml version="1.0" encoding="utf-8"?>
<styleSheet xmlns="http://schemas.openxmlformats.org/spreadsheetml/2006/main">
  <numFmts count="26">
    <numFmt numFmtId="41" formatCode="_-* #,##0_-;\-* #,##0_-;_-* &quot;-&quot;_-;_-@_-"/>
    <numFmt numFmtId="44" formatCode="_-&quot;R$&quot;\ * #,##0.00_-;\-&quot;R$&quot;\ * #,##0.00_-;_-&quot;R$&quot;\ *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quot; &quot;;&quot; (&quot;#,##0.00&quot;)&quot;;&quot; -&quot;#&quot; &quot;;@&quot; &quot;"/>
    <numFmt numFmtId="169" formatCode="#,##0.00&quot; &quot;;&quot;-&quot;#,##0.00&quot; &quot;;&quot; -&quot;#&quot; &quot;;@&quot; &quot;"/>
    <numFmt numFmtId="170" formatCode="[$R$-416]&quot; &quot;#,##0.00;[Red]&quot;-&quot;[$R$-416]&quot; &quot;#,##0.00"/>
    <numFmt numFmtId="171" formatCode="_-* #,##0.00\ _€_-;\-* #,##0.00\ _€_-;_-* &quot;-&quot;??\ _€_-;_-@_-"/>
    <numFmt numFmtId="172" formatCode="#\,##0."/>
    <numFmt numFmtId="173" formatCode="\$#."/>
    <numFmt numFmtId="174" formatCode="#.00"/>
    <numFmt numFmtId="175" formatCode="0.00_)"/>
    <numFmt numFmtId="176" formatCode="%#.00"/>
    <numFmt numFmtId="177" formatCode="#\,##0.00"/>
    <numFmt numFmtId="178" formatCode="#,"/>
    <numFmt numFmtId="179" formatCode="_(&quot;R$&quot;* #,##0.00_);_(&quot;R$&quot;* \(#,##0.00\);_(&quot;R$&quot;* &quot;-&quot;??_);_(@_)"/>
    <numFmt numFmtId="180" formatCode="&quot;R$ &quot;#,##0_);\(&quot;R$ &quot;#,##0\)"/>
    <numFmt numFmtId="181" formatCode="0.0000"/>
    <numFmt numFmtId="182" formatCode="0.0"/>
    <numFmt numFmtId="183" formatCode="00"/>
    <numFmt numFmtId="184" formatCode="_-&quot;R$&quot;* #,##0.00_-;\-&quot;R$&quot;* #,##0.00_-;_-&quot;R$&quot;* &quot;-&quot;??_-;_-@_-"/>
    <numFmt numFmtId="185" formatCode="_(* #,##0.0000_);_(* \(#,##0.0000\);_(* &quot;-&quot;??_);_(@_)"/>
    <numFmt numFmtId="186" formatCode="#,##0.0000000"/>
  </numFmts>
  <fonts count="91">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Arial"/>
      <family val="2"/>
    </font>
    <font>
      <b/>
      <i/>
      <sz val="10"/>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sz val="11"/>
      <color rgb="FF000000"/>
      <name val="Arial"/>
      <family val="2"/>
    </font>
    <font>
      <sz val="11"/>
      <color indexed="8"/>
      <name val="Calibri"/>
      <family val="2"/>
    </font>
    <font>
      <sz val="10"/>
      <name val="Arial"/>
      <family val="2"/>
    </font>
    <font>
      <u/>
      <sz val="11"/>
      <color indexed="12"/>
      <name val="Arial"/>
      <family val="2"/>
    </font>
    <font>
      <sz val="10"/>
      <name val="Arial"/>
      <family val="2"/>
    </font>
    <font>
      <sz val="10"/>
      <name val="Arial"/>
      <family val="2"/>
    </font>
    <font>
      <sz val="10"/>
      <name val="Arial"/>
      <family val="2"/>
    </font>
    <font>
      <sz val="10"/>
      <name val="MS Sans Serif"/>
      <family val="2"/>
    </font>
    <font>
      <sz val="10"/>
      <name val="Times New Roman"/>
      <family val="1"/>
    </font>
    <font>
      <sz val="10"/>
      <name val="Times New Roman"/>
      <family val="1"/>
    </font>
    <font>
      <sz val="10"/>
      <color indexed="8"/>
      <name val="MS Sans Serif"/>
      <family val="2"/>
    </font>
    <font>
      <sz val="1"/>
      <color indexed="8"/>
      <name val="Courier"/>
      <family val="3"/>
    </font>
    <font>
      <u/>
      <sz val="6"/>
      <color indexed="36"/>
      <name val="MS Sans Serif"/>
      <family val="2"/>
    </font>
    <font>
      <sz val="8"/>
      <name val="Arial"/>
      <family val="2"/>
    </font>
    <font>
      <sz val="10"/>
      <name val="Courier"/>
      <family val="3"/>
    </font>
    <font>
      <sz val="12"/>
      <name val="Times New Roman"/>
      <family val="1"/>
    </font>
    <font>
      <b/>
      <i/>
      <sz val="16"/>
      <name val="Helv"/>
    </font>
    <font>
      <b/>
      <sz val="14"/>
      <name val="Arial"/>
      <family val="2"/>
    </font>
    <font>
      <sz val="1"/>
      <color indexed="18"/>
      <name val="Courier"/>
      <family val="3"/>
    </font>
    <font>
      <b/>
      <sz val="1"/>
      <color indexed="8"/>
      <name val="Courier"/>
      <family val="3"/>
    </font>
    <font>
      <sz val="10"/>
      <color rgb="FF000000"/>
      <name val="Arial"/>
      <family val="2"/>
    </font>
    <font>
      <b/>
      <sz val="10"/>
      <color rgb="FF000000"/>
      <name val="Arial"/>
      <family val="2"/>
    </font>
    <font>
      <b/>
      <sz val="12"/>
      <name val="Arial"/>
      <family val="2"/>
    </font>
    <font>
      <sz val="11"/>
      <color indexed="9"/>
      <name val="Calibri"/>
      <family val="2"/>
    </font>
    <font>
      <sz val="11"/>
      <color indexed="20"/>
      <name val="Calibri"/>
      <family val="2"/>
    </font>
    <font>
      <sz val="11"/>
      <color indexed="17"/>
      <name val="Calibri"/>
      <family val="2"/>
    </font>
    <font>
      <b/>
      <sz val="11"/>
      <color indexed="52"/>
      <name val="Calibri"/>
      <family val="2"/>
    </font>
    <font>
      <b/>
      <sz val="11"/>
      <color indexed="10"/>
      <name val="Calibri"/>
      <family val="2"/>
    </font>
    <font>
      <b/>
      <sz val="11"/>
      <color indexed="9"/>
      <name val="Calibri"/>
      <family val="2"/>
    </font>
    <font>
      <sz val="11"/>
      <color indexed="10"/>
      <name val="Calibri"/>
      <family val="2"/>
    </font>
    <font>
      <sz val="11"/>
      <color indexed="62"/>
      <name val="Calibri"/>
      <family val="2"/>
    </font>
    <font>
      <i/>
      <sz val="11"/>
      <color indexed="23"/>
      <name val="Calibri"/>
      <family val="2"/>
    </font>
    <font>
      <b/>
      <sz val="11"/>
      <color indexed="56"/>
      <name val="Calibri"/>
      <family val="2"/>
    </font>
    <font>
      <sz val="11"/>
      <color indexed="52"/>
      <name val="Calibri"/>
      <family val="2"/>
    </font>
    <font>
      <sz val="11"/>
      <color indexed="19"/>
      <name val="Calibri"/>
      <family val="2"/>
    </font>
    <font>
      <sz val="11"/>
      <color indexed="60"/>
      <name val="Calibri"/>
      <family val="2"/>
    </font>
    <font>
      <sz val="10"/>
      <color rgb="FF000000"/>
      <name val="Times New Roman"/>
      <family val="1"/>
    </font>
    <font>
      <b/>
      <sz val="11"/>
      <color indexed="6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b/>
      <sz val="11"/>
      <color indexed="8"/>
      <name val="Calibri"/>
      <family val="2"/>
    </font>
    <font>
      <sz val="10"/>
      <color rgb="FFFF0000"/>
      <name val="Arial"/>
      <family val="2"/>
    </font>
    <font>
      <sz val="11"/>
      <color theme="1"/>
      <name val="Arial"/>
      <family val="2"/>
    </font>
    <font>
      <sz val="11"/>
      <name val="Arial"/>
      <family val="2"/>
    </font>
    <font>
      <b/>
      <sz val="11"/>
      <name val="Arial"/>
      <family val="2"/>
    </font>
    <font>
      <b/>
      <sz val="14"/>
      <color rgb="FF000000"/>
      <name val="Arial"/>
      <family val="2"/>
    </font>
    <font>
      <b/>
      <sz val="10"/>
      <color rgb="FFFF0000"/>
      <name val="Arial"/>
      <family val="2"/>
    </font>
    <font>
      <sz val="10"/>
      <color theme="1"/>
      <name val="Arial"/>
      <family val="2"/>
    </font>
    <font>
      <sz val="11"/>
      <color rgb="FFFF0000"/>
      <name val="Arial"/>
      <family val="2"/>
    </font>
    <font>
      <b/>
      <u/>
      <sz val="10"/>
      <name val="Arial"/>
      <family val="2"/>
    </font>
    <font>
      <sz val="9"/>
      <name val="Arial"/>
      <family val="2"/>
    </font>
    <font>
      <sz val="11"/>
      <color theme="1"/>
      <name val="Arial Narrow"/>
      <family val="2"/>
    </font>
    <font>
      <sz val="10"/>
      <name val="Courier New"/>
      <family val="3"/>
    </font>
    <font>
      <sz val="11"/>
      <color rgb="FF000000"/>
      <name val="Courier New"/>
      <family val="3"/>
    </font>
    <font>
      <sz val="1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b/>
      <sz val="11"/>
      <color rgb="FFFF0000"/>
      <name val="Arial Narrow"/>
      <family val="2"/>
    </font>
    <font>
      <sz val="11"/>
      <name val="Calibri"/>
      <family val="2"/>
    </font>
    <font>
      <sz val="11"/>
      <name val="Arial"/>
      <family val="1"/>
    </font>
    <font>
      <b/>
      <sz val="10"/>
      <name val="Arial"/>
      <family val="1"/>
    </font>
    <font>
      <sz val="10"/>
      <name val="Arial"/>
      <family val="1"/>
    </font>
    <font>
      <sz val="10"/>
      <color rgb="FF000000"/>
      <name val="Arial"/>
      <family val="1"/>
    </font>
    <font>
      <b/>
      <sz val="11"/>
      <name val="Arial"/>
      <family val="1"/>
    </font>
  </fonts>
  <fills count="43">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indexed="52"/>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rgb="FF00B050"/>
        <bgColor rgb="FF999933"/>
      </patternFill>
    </fill>
    <fill>
      <patternFill patternType="solid">
        <fgColor rgb="FF00B050"/>
        <bgColor indexed="64"/>
      </patternFill>
    </fill>
    <fill>
      <patternFill patternType="solid">
        <fgColor theme="0"/>
        <bgColor rgb="FF999933"/>
      </patternFill>
    </fill>
    <fill>
      <patternFill patternType="solid">
        <fgColor theme="4" tint="0.39997558519241921"/>
        <bgColor indexed="64"/>
      </patternFill>
    </fill>
    <fill>
      <patternFill patternType="solid">
        <fgColor rgb="FF92D050"/>
        <bgColor indexed="64"/>
      </patternFill>
    </fill>
    <fill>
      <patternFill patternType="solid">
        <fgColor rgb="FFFFFFFF"/>
      </patternFill>
    </fill>
    <fill>
      <patternFill patternType="solid">
        <fgColor rgb="FFDFF0D8"/>
      </patternFill>
    </fill>
    <fill>
      <patternFill patternType="solid">
        <fgColor rgb="FFEFEFEF"/>
      </patternFill>
    </fill>
    <fill>
      <patternFill patternType="solid">
        <fgColor rgb="FFD6D6D6"/>
      </patternFill>
    </fill>
  </fills>
  <borders count="5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top style="medium">
        <color indexed="64"/>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s>
  <cellStyleXfs count="308">
    <xf numFmtId="0" fontId="0" fillId="0" borderId="0"/>
    <xf numFmtId="0" fontId="17" fillId="0" borderId="0" applyNumberFormat="0" applyBorder="0" applyProtection="0"/>
    <xf numFmtId="0" fontId="17" fillId="0" borderId="0" applyNumberFormat="0" applyBorder="0" applyProtection="0"/>
    <xf numFmtId="168" fontId="17" fillId="0" borderId="0" applyBorder="0" applyProtection="0"/>
    <xf numFmtId="168" fontId="17" fillId="0" borderId="0" applyBorder="0" applyProtection="0"/>
    <xf numFmtId="0" fontId="18" fillId="0" borderId="0" applyNumberFormat="0" applyBorder="0" applyProtection="0"/>
    <xf numFmtId="0" fontId="17" fillId="0" borderId="0" applyNumberFormat="0" applyBorder="0" applyProtection="0"/>
    <xf numFmtId="169" fontId="18" fillId="0" borderId="0" applyBorder="0" applyProtection="0"/>
    <xf numFmtId="0" fontId="19" fillId="0" borderId="0" applyNumberFormat="0" applyBorder="0" applyProtection="0">
      <alignment horizontal="center"/>
    </xf>
    <xf numFmtId="0" fontId="19" fillId="0" borderId="0" applyNumberFormat="0" applyBorder="0" applyProtection="0">
      <alignment horizontal="center" textRotation="90"/>
    </xf>
    <xf numFmtId="0" fontId="13" fillId="0" borderId="0"/>
    <xf numFmtId="9" fontId="13" fillId="0" borderId="0" applyFont="0" applyFill="0" applyBorder="0" applyAlignment="0" applyProtection="0"/>
    <xf numFmtId="0" fontId="20" fillId="0" borderId="0" applyNumberFormat="0" applyBorder="0" applyProtection="0"/>
    <xf numFmtId="170" fontId="20" fillId="0" borderId="0" applyBorder="0" applyProtection="0"/>
    <xf numFmtId="167" fontId="15" fillId="0" borderId="0" applyFont="0" applyFill="0" applyBorder="0" applyAlignment="0" applyProtection="0"/>
    <xf numFmtId="167" fontId="13" fillId="0" borderId="0" applyFont="0" applyFill="0" applyBorder="0" applyAlignment="0" applyProtection="0"/>
    <xf numFmtId="168" fontId="17" fillId="0" borderId="0" applyBorder="0" applyProtection="0"/>
    <xf numFmtId="0" fontId="13" fillId="0" borderId="0"/>
    <xf numFmtId="0" fontId="13" fillId="0" borderId="0"/>
    <xf numFmtId="0" fontId="13" fillId="0" borderId="0"/>
    <xf numFmtId="0" fontId="21" fillId="0" borderId="0"/>
    <xf numFmtId="167" fontId="13" fillId="0" borderId="0" applyFont="0" applyFill="0" applyBorder="0" applyAlignment="0" applyProtection="0"/>
    <xf numFmtId="167" fontId="15" fillId="0" borderId="0" applyFont="0" applyFill="0" applyBorder="0" applyAlignment="0" applyProtection="0"/>
    <xf numFmtId="0" fontId="12" fillId="0" borderId="0"/>
    <xf numFmtId="0" fontId="11" fillId="0" borderId="0"/>
    <xf numFmtId="0" fontId="23" fillId="0" borderId="0"/>
    <xf numFmtId="167" fontId="15" fillId="0" borderId="0" applyFont="0" applyFill="0" applyBorder="0" applyAlignment="0" applyProtection="0"/>
    <xf numFmtId="0" fontId="21" fillId="0" borderId="0"/>
    <xf numFmtId="167" fontId="13" fillId="0" borderId="0" applyFont="0" applyFill="0" applyBorder="0" applyAlignment="0" applyProtection="0"/>
    <xf numFmtId="9" fontId="13" fillId="0" borderId="0" applyFont="0" applyFill="0" applyBorder="0" applyAlignment="0" applyProtection="0"/>
    <xf numFmtId="0" fontId="18" fillId="0" borderId="0" applyNumberFormat="0" applyBorder="0" applyProtection="0"/>
    <xf numFmtId="0" fontId="24" fillId="0" borderId="0" applyNumberFormat="0" applyFill="0" applyBorder="0" applyAlignment="0" applyProtection="0">
      <alignment vertical="top"/>
      <protection locked="0"/>
    </xf>
    <xf numFmtId="44" fontId="15" fillId="0" borderId="0" applyFont="0" applyFill="0" applyBorder="0" applyAlignment="0" applyProtection="0"/>
    <xf numFmtId="9" fontId="15" fillId="0" borderId="0" applyFont="0" applyFill="0" applyBorder="0" applyAlignment="0" applyProtection="0"/>
    <xf numFmtId="9"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5" fillId="0" borderId="0" applyFont="0" applyFill="0" applyBorder="0" applyAlignment="0" applyProtection="0"/>
    <xf numFmtId="167" fontId="13" fillId="0" borderId="0" applyFont="0" applyFill="0" applyBorder="0" applyAlignment="0" applyProtection="0"/>
    <xf numFmtId="0" fontId="13" fillId="0" borderId="0"/>
    <xf numFmtId="0" fontId="25" fillId="0" borderId="0"/>
    <xf numFmtId="0" fontId="22" fillId="0" borderId="0"/>
    <xf numFmtId="0" fontId="10" fillId="0" borderId="0"/>
    <xf numFmtId="9" fontId="21" fillId="0" borderId="0" applyFont="0" applyFill="0" applyBorder="0" applyAlignment="0" applyProtection="0"/>
    <xf numFmtId="167" fontId="25"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9" fillId="0" borderId="0"/>
    <xf numFmtId="0" fontId="9" fillId="0" borderId="0"/>
    <xf numFmtId="0" fontId="13" fillId="0" borderId="0"/>
    <xf numFmtId="0" fontId="9" fillId="0" borderId="0"/>
    <xf numFmtId="167" fontId="13" fillId="0" borderId="0" applyFont="0" applyFill="0" applyBorder="0" applyAlignment="0" applyProtection="0"/>
    <xf numFmtId="0" fontId="26" fillId="0" borderId="0"/>
    <xf numFmtId="0" fontId="27" fillId="0" borderId="0"/>
    <xf numFmtId="0" fontId="8" fillId="0" borderId="0"/>
    <xf numFmtId="43" fontId="8" fillId="0" borderId="0" applyFont="0" applyFill="0" applyBorder="0" applyAlignment="0" applyProtection="0"/>
    <xf numFmtId="0" fontId="7" fillId="0" borderId="0"/>
    <xf numFmtId="43" fontId="7" fillId="0" borderId="0" applyFont="0" applyFill="0" applyBorder="0" applyAlignment="0" applyProtection="0"/>
    <xf numFmtId="167" fontId="29" fillId="0" borderId="0" applyFont="0" applyFill="0" applyBorder="0" applyAlignment="0" applyProtection="0"/>
    <xf numFmtId="0" fontId="30" fillId="0" borderId="0"/>
    <xf numFmtId="9" fontId="29" fillId="0" borderId="0" applyFont="0" applyFill="0" applyBorder="0" applyAlignment="0" applyProtection="0"/>
    <xf numFmtId="0" fontId="31" fillId="0" borderId="0"/>
    <xf numFmtId="171" fontId="13" fillId="0" borderId="0" applyFont="0" applyFill="0" applyBorder="0" applyAlignment="0" applyProtection="0"/>
    <xf numFmtId="172" fontId="32" fillId="0" borderId="0">
      <protection locked="0"/>
    </xf>
    <xf numFmtId="0" fontId="14" fillId="5" borderId="4" applyFill="0" applyBorder="0" applyAlignment="0" applyProtection="0">
      <alignment vertical="center"/>
      <protection locked="0"/>
    </xf>
    <xf numFmtId="164" fontId="13" fillId="0" borderId="0" applyFont="0" applyFill="0" applyBorder="0" applyAlignment="0" applyProtection="0"/>
    <xf numFmtId="166" fontId="13" fillId="0" borderId="0" applyFont="0" applyFill="0" applyBorder="0" applyAlignment="0" applyProtection="0"/>
    <xf numFmtId="173" fontId="32" fillId="0" borderId="0">
      <protection locked="0"/>
    </xf>
    <xf numFmtId="0" fontId="32" fillId="0" borderId="0">
      <protection locked="0"/>
    </xf>
    <xf numFmtId="0" fontId="32" fillId="0" borderId="0">
      <protection locked="0"/>
    </xf>
    <xf numFmtId="174" fontId="32" fillId="0" borderId="0">
      <protection locked="0"/>
    </xf>
    <xf numFmtId="174" fontId="32" fillId="0" borderId="0">
      <protection locked="0"/>
    </xf>
    <xf numFmtId="0" fontId="33" fillId="0" borderId="0" applyNumberFormat="0" applyFill="0" applyBorder="0" applyAlignment="0" applyProtection="0">
      <alignment vertical="top"/>
      <protection locked="0"/>
    </xf>
    <xf numFmtId="38" fontId="34" fillId="2" borderId="0" applyNumberFormat="0" applyBorder="0" applyAlignment="0" applyProtection="0"/>
    <xf numFmtId="0" fontId="32" fillId="0" borderId="0">
      <protection locked="0"/>
    </xf>
    <xf numFmtId="0" fontId="32" fillId="0" borderId="0">
      <protection locked="0"/>
    </xf>
    <xf numFmtId="0" fontId="35" fillId="0" borderId="0"/>
    <xf numFmtId="10" fontId="34" fillId="6" borderId="1" applyNumberFormat="0" applyBorder="0" applyAlignment="0" applyProtection="0"/>
    <xf numFmtId="0" fontId="13" fillId="0" borderId="0">
      <alignment horizontal="centerContinuous" vertical="justify"/>
    </xf>
    <xf numFmtId="0" fontId="36" fillId="0" borderId="0" applyAlignment="0">
      <alignment horizontal="center"/>
    </xf>
    <xf numFmtId="175" fontId="37" fillId="0" borderId="0"/>
    <xf numFmtId="0" fontId="38" fillId="0" borderId="0">
      <alignment horizontal="left" vertical="center" indent="12"/>
    </xf>
    <xf numFmtId="0" fontId="34" fillId="0" borderId="4" applyBorder="0">
      <alignment horizontal="left" vertical="center" wrapText="1" indent="2"/>
      <protection locked="0"/>
    </xf>
    <xf numFmtId="0" fontId="34" fillId="0" borderId="4" applyBorder="0">
      <alignment horizontal="left" vertical="center" wrapText="1" indent="3"/>
      <protection locked="0"/>
    </xf>
    <xf numFmtId="10" fontId="13" fillId="0" borderId="0" applyFont="0" applyFill="0" applyBorder="0" applyAlignment="0" applyProtection="0"/>
    <xf numFmtId="176" fontId="32" fillId="0" borderId="0">
      <protection locked="0"/>
    </xf>
    <xf numFmtId="176" fontId="32" fillId="0" borderId="0">
      <protection locked="0"/>
    </xf>
    <xf numFmtId="177" fontId="32" fillId="0" borderId="0">
      <protection locked="0"/>
    </xf>
    <xf numFmtId="38" fontId="28" fillId="0" borderId="0" applyFont="0" applyFill="0" applyBorder="0" applyAlignment="0" applyProtection="0"/>
    <xf numFmtId="178" fontId="39" fillId="0" borderId="0">
      <protection locked="0"/>
    </xf>
    <xf numFmtId="165" fontId="29" fillId="0" borderId="0" applyFont="0" applyFill="0" applyBorder="0" applyAlignment="0" applyProtection="0"/>
    <xf numFmtId="0" fontId="28" fillId="0" borderId="0"/>
    <xf numFmtId="0" fontId="40" fillId="0" borderId="0">
      <protection locked="0"/>
    </xf>
    <xf numFmtId="0" fontId="40" fillId="0" borderId="0">
      <protection locked="0"/>
    </xf>
    <xf numFmtId="0" fontId="6" fillId="0" borderId="0"/>
    <xf numFmtId="43" fontId="6" fillId="0" borderId="0" applyFont="0" applyFill="0" applyBorder="0" applyAlignment="0" applyProtection="0"/>
    <xf numFmtId="9" fontId="6"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6" fontId="13" fillId="0" borderId="0" applyFont="0" applyFill="0" applyBorder="0" applyAlignment="0" applyProtection="0"/>
    <xf numFmtId="0" fontId="5" fillId="0" borderId="0"/>
    <xf numFmtId="9" fontId="21" fillId="0" borderId="0" applyFont="0" applyFill="0" applyBorder="0" applyAlignment="0" applyProtection="0"/>
    <xf numFmtId="0" fontId="13" fillId="0" borderId="0"/>
    <xf numFmtId="44" fontId="21" fillId="0" borderId="0" applyFont="0" applyFill="0" applyBorder="0" applyAlignment="0" applyProtection="0"/>
    <xf numFmtId="0" fontId="13" fillId="0" borderId="0"/>
    <xf numFmtId="168" fontId="13" fillId="0" borderId="0" applyFont="0" applyFill="0" applyBorder="0" applyAlignment="0" applyProtection="0"/>
    <xf numFmtId="0"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applyNumberFormat="0" applyFont="0" applyFill="0" applyBorder="0" applyAlignment="0" applyProtection="0">
      <alignment vertical="top"/>
    </xf>
    <xf numFmtId="179" fontId="13" fillId="0" borderId="0" applyFont="0" applyFill="0" applyBorder="0" applyAlignment="0" applyProtection="0"/>
    <xf numFmtId="43" fontId="13" fillId="0" borderId="0" applyFont="0" applyFill="0" applyBorder="0" applyAlignment="0" applyProtection="0"/>
    <xf numFmtId="0" fontId="4" fillId="0" borderId="0"/>
    <xf numFmtId="0" fontId="13" fillId="0" borderId="0"/>
    <xf numFmtId="44" fontId="4" fillId="0" borderId="0" applyFont="0" applyFill="0" applyBorder="0" applyAlignment="0" applyProtection="0"/>
    <xf numFmtId="0" fontId="13" fillId="0" borderId="0"/>
    <xf numFmtId="167" fontId="13" fillId="0" borderId="0" applyFont="0" applyFill="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8" borderId="0" applyNumberFormat="0" applyBorder="0" applyAlignment="0" applyProtection="0"/>
    <xf numFmtId="0" fontId="22" fillId="12"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3"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44" fillId="21" borderId="0" applyNumberFormat="0" applyBorder="0" applyAlignment="0" applyProtection="0"/>
    <xf numFmtId="0" fontId="44" fillId="16"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44" fillId="13" borderId="0" applyNumberFormat="0" applyBorder="0" applyAlignment="0" applyProtection="0"/>
    <xf numFmtId="0" fontId="44" fillId="25" borderId="0" applyNumberFormat="0" applyBorder="0" applyAlignment="0" applyProtection="0"/>
    <xf numFmtId="0" fontId="44" fillId="19" borderId="0" applyNumberFormat="0" applyBorder="0" applyAlignment="0" applyProtection="0"/>
    <xf numFmtId="0" fontId="44" fillId="10" borderId="0" applyNumberFormat="0" applyBorder="0" applyAlignment="0" applyProtection="0"/>
    <xf numFmtId="0" fontId="44" fillId="13" borderId="0" applyNumberFormat="0" applyBorder="0" applyAlignment="0" applyProtection="0"/>
    <xf numFmtId="0" fontId="44" fillId="16" borderId="0" applyNumberFormat="0" applyBorder="0" applyAlignment="0" applyProtection="0"/>
    <xf numFmtId="0" fontId="44"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44" fillId="25" borderId="0" applyNumberFormat="0" applyBorder="0" applyAlignment="0" applyProtection="0"/>
    <xf numFmtId="0" fontId="45" fillId="10" borderId="0" applyNumberFormat="0" applyBorder="0" applyAlignment="0" applyProtection="0"/>
    <xf numFmtId="0" fontId="46" fillId="13" borderId="0" applyNumberFormat="0" applyBorder="0" applyAlignment="0" applyProtection="0"/>
    <xf numFmtId="0" fontId="47" fillId="29" borderId="10" applyNumberFormat="0" applyAlignment="0" applyProtection="0"/>
    <xf numFmtId="0" fontId="48" fillId="30" borderId="10" applyNumberFormat="0" applyAlignment="0" applyProtection="0"/>
    <xf numFmtId="0" fontId="49" fillId="31" borderId="11" applyNumberFormat="0" applyAlignment="0" applyProtection="0"/>
    <xf numFmtId="0" fontId="50" fillId="0" borderId="12" applyNumberFormat="0" applyFill="0" applyAlignment="0" applyProtection="0"/>
    <xf numFmtId="0" fontId="49" fillId="31" borderId="11" applyNumberFormat="0" applyAlignment="0" applyProtection="0"/>
    <xf numFmtId="0" fontId="44" fillId="32" borderId="0" applyNumberFormat="0" applyBorder="0" applyAlignment="0" applyProtection="0"/>
    <xf numFmtId="0" fontId="44" fillId="25" borderId="0" applyNumberFormat="0" applyBorder="0" applyAlignment="0" applyProtection="0"/>
    <xf numFmtId="0" fontId="44" fillId="19" borderId="0" applyNumberFormat="0" applyBorder="0" applyAlignment="0" applyProtection="0"/>
    <xf numFmtId="0" fontId="44" fillId="3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51" fillId="20" borderId="10" applyNumberFormat="0" applyAlignment="0" applyProtection="0"/>
    <xf numFmtId="0" fontId="52" fillId="0" borderId="0" applyNumberFormat="0" applyFill="0" applyBorder="0" applyAlignment="0" applyProtection="0"/>
    <xf numFmtId="0" fontId="46" fillId="11" borderId="0" applyNumberFormat="0" applyBorder="0" applyAlignment="0" applyProtection="0"/>
    <xf numFmtId="0" fontId="53" fillId="0" borderId="13" applyNumberFormat="0" applyFill="0" applyAlignment="0" applyProtection="0"/>
    <xf numFmtId="0" fontId="53" fillId="0" borderId="0" applyNumberFormat="0" applyFill="0" applyBorder="0" applyAlignment="0" applyProtection="0"/>
    <xf numFmtId="0" fontId="45" fillId="12" borderId="0" applyNumberFormat="0" applyBorder="0" applyAlignment="0" applyProtection="0"/>
    <xf numFmtId="0" fontId="51" fillId="14" borderId="10" applyNumberFormat="0" applyAlignment="0" applyProtection="0"/>
    <xf numFmtId="0" fontId="54" fillId="0" borderId="14" applyNumberFormat="0" applyFill="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3" fillId="0" borderId="0" applyFont="0" applyFill="0" applyBorder="0" applyAlignment="0" applyProtection="0"/>
    <xf numFmtId="179" fontId="13" fillId="0" borderId="0" applyFont="0" applyFill="0" applyBorder="0" applyAlignment="0" applyProtection="0"/>
    <xf numFmtId="0" fontId="55" fillId="20" borderId="0" applyNumberFormat="0" applyBorder="0" applyAlignment="0" applyProtection="0"/>
    <xf numFmtId="0" fontId="56" fillId="20" borderId="0" applyNumberFormat="0" applyBorder="0" applyAlignment="0" applyProtection="0"/>
    <xf numFmtId="0" fontId="13" fillId="0" borderId="0"/>
    <xf numFmtId="0" fontId="4" fillId="0" borderId="0"/>
    <xf numFmtId="0" fontId="4" fillId="0" borderId="0"/>
    <xf numFmtId="0" fontId="4" fillId="0" borderId="0"/>
    <xf numFmtId="0" fontId="4" fillId="0" borderId="0"/>
    <xf numFmtId="0" fontId="4" fillId="0" borderId="0"/>
    <xf numFmtId="0" fontId="13" fillId="0" borderId="0"/>
    <xf numFmtId="0" fontId="5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3" fillId="0" borderId="0"/>
    <xf numFmtId="0" fontId="13" fillId="0" borderId="0"/>
    <xf numFmtId="0" fontId="13" fillId="0" borderId="0"/>
    <xf numFmtId="0" fontId="13" fillId="17" borderId="15" applyNumberFormat="0" applyFont="0" applyAlignment="0" applyProtection="0"/>
    <xf numFmtId="0" fontId="22" fillId="17" borderId="15" applyNumberFormat="0" applyFont="0" applyAlignment="0" applyProtection="0"/>
    <xf numFmtId="0" fontId="58" fillId="29" borderId="16" applyNumberFormat="0" applyAlignment="0" applyProtection="0"/>
    <xf numFmtId="0" fontId="58" fillId="30" borderId="16" applyNumberFormat="0" applyAlignment="0" applyProtection="0"/>
    <xf numFmtId="180" fontId="13" fillId="0" borderId="0" applyFont="0" applyFill="0" applyBorder="0" applyAlignment="0" applyProtection="0"/>
    <xf numFmtId="0" fontId="50" fillId="0" borderId="0" applyNumberFormat="0" applyFill="0" applyBorder="0" applyAlignment="0" applyProtection="0"/>
    <xf numFmtId="0" fontId="52" fillId="0" borderId="0" applyNumberFormat="0" applyFill="0" applyBorder="0" applyAlignment="0" applyProtection="0"/>
    <xf numFmtId="0" fontId="59" fillId="0" borderId="0" applyNumberFormat="0" applyFill="0" applyBorder="0" applyAlignment="0" applyProtection="0"/>
    <xf numFmtId="0" fontId="60" fillId="0" borderId="17" applyNumberFormat="0" applyFill="0" applyAlignment="0" applyProtection="0"/>
    <xf numFmtId="0" fontId="61" fillId="0" borderId="18" applyNumberFormat="0" applyFill="0" applyAlignment="0" applyProtection="0"/>
    <xf numFmtId="0" fontId="62" fillId="0" borderId="19" applyNumberFormat="0" applyFill="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20" applyNumberFormat="0" applyFill="0" applyAlignment="0" applyProtection="0"/>
    <xf numFmtId="0" fontId="50" fillId="0" borderId="0" applyNumberForma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3" fillId="0" borderId="0"/>
    <xf numFmtId="0" fontId="13" fillId="0" borderId="0"/>
    <xf numFmtId="0" fontId="3" fillId="0" borderId="0"/>
    <xf numFmtId="0" fontId="3" fillId="0" borderId="0"/>
    <xf numFmtId="0" fontId="3" fillId="0" borderId="0"/>
    <xf numFmtId="0" fontId="3" fillId="0" borderId="0"/>
    <xf numFmtId="0" fontId="29" fillId="0" borderId="0"/>
    <xf numFmtId="0" fontId="2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 fillId="0" borderId="0"/>
    <xf numFmtId="0" fontId="13" fillId="0" borderId="0"/>
    <xf numFmtId="182" fontId="13" fillId="0" borderId="0" applyFont="0" applyFill="0" applyBorder="0" applyAlignment="0" applyProtection="0"/>
    <xf numFmtId="183" fontId="13" fillId="0" borderId="0" applyFont="0" applyFill="0" applyBorder="0" applyAlignment="0" applyProtection="0"/>
    <xf numFmtId="0" fontId="13" fillId="0" borderId="0"/>
    <xf numFmtId="0" fontId="21" fillId="0" borderId="0"/>
    <xf numFmtId="184" fontId="13" fillId="0" borderId="0" applyFont="0" applyFill="0" applyBorder="0" applyAlignment="0" applyProtection="0"/>
    <xf numFmtId="43" fontId="13" fillId="0" borderId="0" applyFont="0" applyFill="0" applyBorder="0" applyAlignment="0" applyProtection="0"/>
    <xf numFmtId="0" fontId="13" fillId="0" borderId="0"/>
    <xf numFmtId="41" fontId="13" fillId="0" borderId="0" applyFont="0" applyFill="0" applyBorder="0" applyAlignment="0" applyProtection="0"/>
    <xf numFmtId="183" fontId="13" fillId="0" borderId="0" applyFont="0" applyFill="0" applyBorder="0" applyAlignment="0" applyProtection="0"/>
    <xf numFmtId="182" fontId="13" fillId="0" borderId="0" applyFont="0" applyFill="0" applyBorder="0" applyAlignment="0" applyProtection="0"/>
    <xf numFmtId="179" fontId="13" fillId="0" borderId="0" applyFont="0" applyFill="0" applyBorder="0" applyAlignment="0" applyProtection="0"/>
    <xf numFmtId="168" fontId="13" fillId="0" borderId="0" applyFont="0" applyFill="0" applyBorder="0" applyAlignment="0" applyProtection="0"/>
    <xf numFmtId="0" fontId="13" fillId="0" borderId="0" applyFont="0" applyFill="0" applyBorder="0" applyAlignment="0" applyProtection="0"/>
    <xf numFmtId="168" fontId="17" fillId="0" borderId="0" applyBorder="0" applyProtection="0"/>
    <xf numFmtId="0" fontId="1" fillId="0" borderId="0"/>
    <xf numFmtId="179" fontId="13" fillId="4" borderId="1">
      <alignment vertical="center"/>
    </xf>
    <xf numFmtId="0" fontId="86" fillId="0" borderId="0"/>
  </cellStyleXfs>
  <cellXfs count="693">
    <xf numFmtId="0" fontId="0" fillId="0" borderId="0" xfId="0"/>
    <xf numFmtId="0" fontId="13" fillId="0" borderId="0" xfId="10" applyFont="1" applyFill="1" applyAlignment="1">
      <alignment vertical="center"/>
    </xf>
    <xf numFmtId="0" fontId="13" fillId="0" borderId="0" xfId="10" applyFont="1" applyFill="1" applyBorder="1" applyAlignment="1">
      <alignment vertical="center"/>
    </xf>
    <xf numFmtId="0" fontId="13" fillId="0" borderId="0" xfId="10" applyFont="1" applyFill="1" applyAlignment="1">
      <alignment horizontal="center" vertical="center"/>
    </xf>
    <xf numFmtId="0" fontId="13" fillId="0" borderId="1" xfId="10" applyFont="1" applyFill="1" applyBorder="1" applyAlignment="1">
      <alignment vertical="center"/>
    </xf>
    <xf numFmtId="0" fontId="13" fillId="0" borderId="1" xfId="10" applyFont="1" applyFill="1" applyBorder="1" applyAlignment="1">
      <alignment horizontal="center" vertical="center" wrapText="1"/>
    </xf>
    <xf numFmtId="0" fontId="13" fillId="0" borderId="0" xfId="10" applyFont="1" applyAlignment="1">
      <alignment vertical="center"/>
    </xf>
    <xf numFmtId="0" fontId="13" fillId="4" borderId="1" xfId="10" applyFont="1" applyFill="1" applyBorder="1" applyAlignment="1">
      <alignment horizontal="center" vertical="center"/>
    </xf>
    <xf numFmtId="0" fontId="13" fillId="4" borderId="1" xfId="10" applyFont="1" applyFill="1" applyBorder="1" applyAlignment="1">
      <alignment horizontal="center" vertical="center" wrapText="1"/>
    </xf>
    <xf numFmtId="0" fontId="14" fillId="4" borderId="1" xfId="10" applyFont="1" applyFill="1" applyBorder="1" applyAlignment="1">
      <alignment horizontal="center" vertical="center"/>
    </xf>
    <xf numFmtId="167" fontId="13" fillId="0" borderId="0" xfId="26" applyFont="1" applyFill="1" applyAlignment="1">
      <alignment horizontal="center" vertical="center"/>
    </xf>
    <xf numFmtId="167" fontId="13" fillId="0" borderId="1" xfId="14" applyFont="1" applyFill="1" applyBorder="1" applyAlignment="1">
      <alignment horizontal="right" vertical="center"/>
    </xf>
    <xf numFmtId="0" fontId="14" fillId="4" borderId="1" xfId="10" applyFont="1" applyFill="1" applyBorder="1" applyAlignment="1">
      <alignment horizontal="center" vertical="center" wrapText="1"/>
    </xf>
    <xf numFmtId="167" fontId="14" fillId="0" borderId="1" xfId="14" applyFont="1" applyFill="1" applyBorder="1" applyAlignment="1">
      <alignment vertical="center"/>
    </xf>
    <xf numFmtId="1" fontId="13" fillId="0" borderId="1" xfId="10" applyNumberFormat="1" applyFont="1" applyFill="1" applyBorder="1" applyAlignment="1">
      <alignment horizontal="center" vertical="center" wrapText="1"/>
    </xf>
    <xf numFmtId="0" fontId="13" fillId="4" borderId="0" xfId="10" applyFont="1" applyFill="1" applyAlignment="1">
      <alignment vertical="center"/>
    </xf>
    <xf numFmtId="0" fontId="13" fillId="0" borderId="0" xfId="10" applyFont="1" applyFill="1" applyBorder="1" applyAlignment="1">
      <alignment horizontal="center" vertical="center"/>
    </xf>
    <xf numFmtId="167" fontId="13" fillId="0" borderId="1" xfId="14" applyFont="1" applyFill="1" applyBorder="1" applyAlignment="1">
      <alignment vertical="center"/>
    </xf>
    <xf numFmtId="0" fontId="14" fillId="0" borderId="0" xfId="10" applyFont="1" applyFill="1" applyBorder="1" applyAlignment="1">
      <alignment horizontal="left" vertical="center"/>
    </xf>
    <xf numFmtId="0" fontId="13" fillId="0" borderId="0" xfId="121"/>
    <xf numFmtId="0" fontId="13" fillId="0" borderId="0" xfId="10"/>
    <xf numFmtId="167" fontId="13" fillId="0" borderId="1" xfId="26" applyFont="1" applyFill="1" applyBorder="1" applyAlignment="1">
      <alignment vertical="center"/>
    </xf>
    <xf numFmtId="44" fontId="13" fillId="0" borderId="1" xfId="122" applyFont="1" applyFill="1" applyBorder="1" applyAlignment="1">
      <alignment vertical="center"/>
    </xf>
    <xf numFmtId="10" fontId="13" fillId="7" borderId="1" xfId="11" applyNumberFormat="1" applyFont="1" applyFill="1" applyBorder="1" applyAlignment="1">
      <alignment horizontal="center" vertical="center"/>
    </xf>
    <xf numFmtId="44" fontId="13" fillId="0" borderId="1" xfId="122" applyFont="1" applyBorder="1" applyAlignment="1">
      <alignment horizontal="center" vertical="center"/>
    </xf>
    <xf numFmtId="0" fontId="13" fillId="0" borderId="1" xfId="10" applyFont="1" applyBorder="1" applyAlignment="1">
      <alignment horizontal="center" vertical="center"/>
    </xf>
    <xf numFmtId="44" fontId="41" fillId="0" borderId="1" xfId="122" applyFont="1" applyBorder="1" applyAlignment="1">
      <alignment horizontal="center" vertical="center"/>
    </xf>
    <xf numFmtId="10" fontId="41" fillId="0" borderId="1" xfId="11" applyNumberFormat="1" applyFont="1" applyBorder="1" applyAlignment="1">
      <alignment horizontal="center" vertical="center"/>
    </xf>
    <xf numFmtId="167" fontId="41" fillId="0" borderId="1" xfId="45" applyFont="1" applyBorder="1" applyAlignment="1">
      <alignment horizontal="center" vertical="center"/>
    </xf>
    <xf numFmtId="10" fontId="14" fillId="7" borderId="6" xfId="11" applyNumberFormat="1" applyFont="1" applyFill="1" applyBorder="1" applyAlignment="1">
      <alignment horizontal="center" vertical="center"/>
    </xf>
    <xf numFmtId="44" fontId="14" fillId="0" borderId="6" xfId="122" applyFont="1" applyFill="1" applyBorder="1" applyAlignment="1">
      <alignment horizontal="center" vertical="center"/>
    </xf>
    <xf numFmtId="0" fontId="14" fillId="0" borderId="0" xfId="10" applyFont="1" applyFill="1" applyBorder="1" applyAlignment="1">
      <alignment horizontal="center" vertical="center"/>
    </xf>
    <xf numFmtId="10" fontId="14" fillId="3" borderId="1" xfId="10" applyNumberFormat="1" applyFont="1" applyFill="1" applyBorder="1" applyAlignment="1">
      <alignment horizontal="center" vertical="center"/>
    </xf>
    <xf numFmtId="0" fontId="14" fillId="0" borderId="0" xfId="10" applyFont="1"/>
    <xf numFmtId="0" fontId="13" fillId="0" borderId="0" xfId="10" applyFont="1" applyFill="1" applyAlignment="1">
      <alignment horizontal="justify" vertical="center" wrapText="1"/>
    </xf>
    <xf numFmtId="0" fontId="13" fillId="0" borderId="0" xfId="10" applyFont="1" applyFill="1" applyBorder="1" applyAlignment="1">
      <alignment horizontal="justify" vertical="center" wrapText="1"/>
    </xf>
    <xf numFmtId="0" fontId="14" fillId="0" borderId="1" xfId="10" applyFont="1" applyFill="1" applyBorder="1" applyAlignment="1">
      <alignment horizontal="justify" vertical="center" wrapText="1"/>
    </xf>
    <xf numFmtId="0" fontId="14" fillId="4" borderId="1" xfId="10" applyFont="1" applyFill="1" applyBorder="1" applyAlignment="1">
      <alignment horizontal="justify" vertical="center" wrapText="1"/>
    </xf>
    <xf numFmtId="0" fontId="13" fillId="0" borderId="1" xfId="10" applyFont="1" applyFill="1" applyBorder="1" applyAlignment="1">
      <alignment horizontal="justify" vertical="center" wrapText="1"/>
    </xf>
    <xf numFmtId="1" fontId="13" fillId="0" borderId="1" xfId="10" applyNumberFormat="1" applyFont="1" applyFill="1" applyBorder="1" applyAlignment="1">
      <alignment horizontal="center" vertical="center"/>
    </xf>
    <xf numFmtId="2" fontId="13" fillId="0" borderId="1" xfId="0" applyNumberFormat="1" applyFont="1" applyFill="1" applyBorder="1" applyAlignment="1">
      <alignment horizontal="center" vertical="center" wrapText="1"/>
    </xf>
    <xf numFmtId="0" fontId="13" fillId="8" borderId="0" xfId="10" applyFont="1" applyFill="1" applyAlignment="1">
      <alignment vertical="center"/>
    </xf>
    <xf numFmtId="1" fontId="13" fillId="0" borderId="1" xfId="27" applyNumberFormat="1" applyFont="1" applyFill="1" applyBorder="1" applyAlignment="1">
      <alignment horizontal="center" vertical="center" wrapText="1"/>
    </xf>
    <xf numFmtId="1" fontId="13" fillId="0" borderId="1" xfId="10" quotePrefix="1" applyNumberFormat="1" applyFont="1" applyFill="1" applyBorder="1" applyAlignment="1">
      <alignment horizontal="center" vertical="center" wrapText="1"/>
    </xf>
    <xf numFmtId="0" fontId="13" fillId="4" borderId="0" xfId="10" applyFont="1" applyFill="1" applyBorder="1" applyAlignment="1">
      <alignment horizontal="center" vertical="center"/>
    </xf>
    <xf numFmtId="1" fontId="13" fillId="0" borderId="1" xfId="5"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1" fontId="13" fillId="4" borderId="1" xfId="10" applyNumberFormat="1" applyFont="1" applyFill="1" applyBorder="1" applyAlignment="1">
      <alignment horizontal="center" vertical="center"/>
    </xf>
    <xf numFmtId="0" fontId="13" fillId="8" borderId="0" xfId="10" applyFont="1" applyFill="1" applyBorder="1" applyAlignment="1">
      <alignment horizontal="center" vertical="center"/>
    </xf>
    <xf numFmtId="1" fontId="13" fillId="4" borderId="1" xfId="10" applyNumberFormat="1" applyFont="1" applyFill="1" applyBorder="1" applyAlignment="1">
      <alignment horizontal="center" vertical="center" wrapText="1"/>
    </xf>
    <xf numFmtId="1" fontId="13" fillId="4" borderId="1" xfId="10" quotePrefix="1" applyNumberFormat="1" applyFont="1" applyFill="1" applyBorder="1" applyAlignment="1">
      <alignment horizontal="center" vertical="center" wrapText="1"/>
    </xf>
    <xf numFmtId="0" fontId="14" fillId="0" borderId="1" xfId="0" applyFont="1" applyFill="1" applyBorder="1" applyAlignment="1">
      <alignment horizontal="justify" vertical="center" wrapText="1"/>
    </xf>
    <xf numFmtId="0" fontId="13" fillId="4" borderId="0" xfId="121" applyFill="1"/>
    <xf numFmtId="10" fontId="13" fillId="0" borderId="1" xfId="120" applyNumberFormat="1" applyFont="1" applyFill="1" applyBorder="1" applyAlignment="1">
      <alignment vertical="center"/>
    </xf>
    <xf numFmtId="44" fontId="14" fillId="2" borderId="1" xfId="122" applyFont="1" applyFill="1" applyBorder="1" applyAlignment="1">
      <alignment vertical="center"/>
    </xf>
    <xf numFmtId="167" fontId="13" fillId="0" borderId="1" xfId="14" applyFont="1" applyFill="1" applyBorder="1" applyAlignment="1">
      <alignment vertical="center" wrapText="1"/>
    </xf>
    <xf numFmtId="167" fontId="16" fillId="0" borderId="1" xfId="14" applyFont="1" applyFill="1" applyBorder="1" applyAlignment="1">
      <alignment vertical="center" wrapText="1"/>
    </xf>
    <xf numFmtId="44" fontId="13" fillId="0" borderId="0" xfId="10" applyNumberFormat="1"/>
    <xf numFmtId="2" fontId="13" fillId="0" borderId="0" xfId="10" applyNumberFormat="1" applyFont="1" applyFill="1" applyAlignment="1">
      <alignment horizontal="center" vertical="center"/>
    </xf>
    <xf numFmtId="167" fontId="14" fillId="0" borderId="0" xfId="26" applyFont="1" applyFill="1" applyBorder="1" applyAlignment="1">
      <alignment horizontal="center" vertical="center"/>
    </xf>
    <xf numFmtId="167" fontId="13" fillId="0" borderId="0" xfId="26" applyFont="1" applyFill="1" applyBorder="1" applyAlignment="1">
      <alignment horizontal="center" vertical="center"/>
    </xf>
    <xf numFmtId="167" fontId="13" fillId="0" borderId="0" xfId="26" applyFont="1" applyFill="1" applyBorder="1" applyAlignment="1">
      <alignment vertical="center"/>
    </xf>
    <xf numFmtId="167" fontId="14" fillId="0" borderId="0" xfId="26" applyFont="1" applyFill="1" applyBorder="1" applyAlignment="1">
      <alignment vertical="center"/>
    </xf>
    <xf numFmtId="0" fontId="13" fillId="0" borderId="0" xfId="10" applyFont="1" applyFill="1" applyAlignment="1">
      <alignment horizontal="center" vertical="center" wrapText="1"/>
    </xf>
    <xf numFmtId="167" fontId="13" fillId="0" borderId="0" xfId="26" applyFont="1" applyFill="1" applyAlignment="1">
      <alignment horizontal="center" vertical="center"/>
    </xf>
    <xf numFmtId="10" fontId="13" fillId="0" borderId="0" xfId="120" applyNumberFormat="1" applyFont="1"/>
    <xf numFmtId="0" fontId="14" fillId="0" borderId="0" xfId="10" applyFont="1" applyFill="1" applyBorder="1" applyAlignment="1">
      <alignment horizontal="left" vertical="center"/>
    </xf>
    <xf numFmtId="0" fontId="13" fillId="0" borderId="0" xfId="10" applyFont="1"/>
    <xf numFmtId="44" fontId="13" fillId="0" borderId="0" xfId="10" applyNumberFormat="1" applyFont="1"/>
    <xf numFmtId="0" fontId="13" fillId="4" borderId="1" xfId="10" applyFill="1" applyBorder="1"/>
    <xf numFmtId="0" fontId="13" fillId="4" borderId="1" xfId="10" applyFont="1" applyFill="1" applyBorder="1"/>
    <xf numFmtId="0" fontId="14" fillId="3" borderId="1" xfId="10" applyFont="1" applyFill="1" applyBorder="1" applyAlignment="1">
      <alignment horizontal="center"/>
    </xf>
    <xf numFmtId="0" fontId="13" fillId="0" borderId="1" xfId="10" applyBorder="1"/>
    <xf numFmtId="0" fontId="13" fillId="0" borderId="1" xfId="10" applyBorder="1" applyAlignment="1">
      <alignment horizontal="center"/>
    </xf>
    <xf numFmtId="10" fontId="42" fillId="0" borderId="1" xfId="11" applyNumberFormat="1" applyFont="1" applyFill="1" applyBorder="1" applyAlignment="1">
      <alignment horizontal="center" vertical="center"/>
    </xf>
    <xf numFmtId="10" fontId="14" fillId="0" borderId="1" xfId="11" applyNumberFormat="1" applyFont="1" applyFill="1" applyBorder="1" applyAlignment="1">
      <alignment horizontal="center" vertical="center"/>
    </xf>
    <xf numFmtId="0" fontId="13" fillId="4" borderId="6" xfId="10" applyFill="1" applyBorder="1"/>
    <xf numFmtId="0" fontId="14" fillId="3" borderId="6" xfId="10" applyFont="1" applyFill="1" applyBorder="1" applyAlignment="1">
      <alignment horizontal="center"/>
    </xf>
    <xf numFmtId="0" fontId="14" fillId="0" borderId="6" xfId="10" applyFont="1" applyBorder="1"/>
    <xf numFmtId="10" fontId="42" fillId="0" borderId="6" xfId="11" applyNumberFormat="1" applyFont="1" applyFill="1" applyBorder="1" applyAlignment="1">
      <alignment horizontal="center" vertical="center"/>
    </xf>
    <xf numFmtId="44" fontId="14" fillId="3" borderId="7" xfId="122" applyFont="1" applyFill="1" applyBorder="1" applyAlignment="1">
      <alignment horizontal="center" vertical="center"/>
    </xf>
    <xf numFmtId="44" fontId="14" fillId="3" borderId="23" xfId="122" applyFont="1" applyFill="1" applyBorder="1" applyAlignment="1">
      <alignment horizontal="center" vertical="center"/>
    </xf>
    <xf numFmtId="0" fontId="13" fillId="0" borderId="1" xfId="10" applyBorder="1" applyAlignment="1">
      <alignment horizontal="left"/>
    </xf>
    <xf numFmtId="0" fontId="14" fillId="3" borderId="1" xfId="10" applyNumberFormat="1" applyFont="1" applyFill="1" applyBorder="1" applyAlignment="1">
      <alignment horizontal="left" vertical="center"/>
    </xf>
    <xf numFmtId="0" fontId="14" fillId="0" borderId="1" xfId="10" applyFont="1" applyBorder="1" applyAlignment="1">
      <alignment horizontal="left" vertical="center"/>
    </xf>
    <xf numFmtId="0" fontId="13" fillId="0" borderId="1" xfId="10" applyFont="1" applyBorder="1" applyAlignment="1">
      <alignment horizontal="left" vertical="center"/>
    </xf>
    <xf numFmtId="10" fontId="14" fillId="3" borderId="1" xfId="10" applyNumberFormat="1" applyFont="1" applyFill="1" applyBorder="1" applyAlignment="1">
      <alignment horizontal="left" vertical="center"/>
    </xf>
    <xf numFmtId="0" fontId="14" fillId="3" borderId="1" xfId="10" applyNumberFormat="1" applyFont="1" applyFill="1" applyBorder="1" applyAlignment="1">
      <alignment horizontal="left" vertical="center" wrapText="1"/>
    </xf>
    <xf numFmtId="44" fontId="13" fillId="0" borderId="1" xfId="122" applyFont="1" applyBorder="1" applyAlignment="1">
      <alignment horizontal="left" vertical="center"/>
    </xf>
    <xf numFmtId="44" fontId="13" fillId="0" borderId="0" xfId="122" applyFont="1"/>
    <xf numFmtId="44" fontId="14" fillId="0" borderId="1" xfId="122" applyFont="1" applyBorder="1" applyAlignment="1">
      <alignment horizontal="left" vertical="center"/>
    </xf>
    <xf numFmtId="0" fontId="65" fillId="0" borderId="0" xfId="10" applyFont="1"/>
    <xf numFmtId="0" fontId="65" fillId="4" borderId="1" xfId="10" applyFont="1" applyFill="1" applyBorder="1"/>
    <xf numFmtId="44" fontId="65" fillId="0" borderId="0" xfId="122" applyFont="1"/>
    <xf numFmtId="44" fontId="65" fillId="0" borderId="0" xfId="10" applyNumberFormat="1" applyFont="1"/>
    <xf numFmtId="0" fontId="14" fillId="0" borderId="0" xfId="10" applyFont="1" applyFill="1" applyBorder="1" applyAlignment="1">
      <alignment horizontal="left" vertical="center"/>
    </xf>
    <xf numFmtId="2" fontId="13" fillId="0" borderId="1" xfId="10" applyNumberFormat="1" applyFont="1" applyFill="1" applyBorder="1" applyAlignment="1">
      <alignment horizontal="center" vertical="center"/>
    </xf>
    <xf numFmtId="181" fontId="67" fillId="0" borderId="0" xfId="45" applyNumberFormat="1" applyFont="1" applyAlignment="1">
      <alignment horizontal="center" vertical="center"/>
    </xf>
    <xf numFmtId="179" fontId="13" fillId="0" borderId="0" xfId="203" applyFont="1"/>
    <xf numFmtId="44" fontId="13" fillId="0" borderId="0" xfId="203" applyNumberFormat="1" applyFont="1" applyAlignment="1">
      <alignment horizontal="center" vertical="center"/>
    </xf>
    <xf numFmtId="44" fontId="13" fillId="0" borderId="1" xfId="203" applyNumberFormat="1" applyFont="1" applyBorder="1"/>
    <xf numFmtId="44" fontId="13" fillId="0" borderId="6" xfId="203" applyNumberFormat="1" applyFont="1" applyBorder="1" applyAlignment="1">
      <alignment horizontal="center" vertical="center"/>
    </xf>
    <xf numFmtId="0" fontId="13" fillId="0" borderId="5" xfId="123" applyBorder="1" applyAlignment="1">
      <alignment horizontal="center" vertical="center"/>
    </xf>
    <xf numFmtId="0" fontId="13" fillId="0" borderId="1" xfId="123" applyBorder="1" applyAlignment="1">
      <alignment horizontal="center" vertical="center"/>
    </xf>
    <xf numFmtId="1" fontId="13" fillId="0" borderId="1" xfId="123" applyNumberFormat="1" applyBorder="1" applyAlignment="1">
      <alignment horizontal="center" vertical="center"/>
    </xf>
    <xf numFmtId="181" fontId="67" fillId="0" borderId="1" xfId="291" applyNumberFormat="1" applyFont="1" applyFill="1" applyBorder="1" applyAlignment="1">
      <alignment horizontal="center" vertical="center" wrapText="1"/>
    </xf>
    <xf numFmtId="179" fontId="71" fillId="0" borderId="1" xfId="203" applyFont="1" applyFill="1" applyBorder="1" applyAlignment="1">
      <alignment horizontal="center" vertical="center" wrapText="1"/>
    </xf>
    <xf numFmtId="44" fontId="13" fillId="0" borderId="6" xfId="203" applyNumberFormat="1" applyFont="1" applyFill="1" applyBorder="1" applyAlignment="1">
      <alignment horizontal="center" vertical="center" wrapText="1"/>
    </xf>
    <xf numFmtId="1" fontId="13" fillId="0" borderId="1" xfId="127" applyNumberFormat="1" applyBorder="1" applyAlignment="1">
      <alignment horizontal="center" vertical="center"/>
    </xf>
    <xf numFmtId="0" fontId="13" fillId="0" borderId="1" xfId="127" applyBorder="1" applyAlignment="1">
      <alignment horizontal="center" vertical="center"/>
    </xf>
    <xf numFmtId="181" fontId="67" fillId="0" borderId="1" xfId="291" applyNumberFormat="1" applyFont="1" applyFill="1" applyBorder="1" applyAlignment="1">
      <alignment horizontal="left" vertical="center" wrapText="1"/>
    </xf>
    <xf numFmtId="44" fontId="71" fillId="0" borderId="1" xfId="203" applyNumberFormat="1" applyFont="1" applyFill="1" applyBorder="1" applyAlignment="1">
      <alignment horizontal="center" vertical="center" wrapText="1"/>
    </xf>
    <xf numFmtId="181" fontId="67" fillId="0" borderId="1" xfId="291" applyNumberFormat="1" applyFont="1" applyBorder="1" applyAlignment="1">
      <alignment vertical="center"/>
    </xf>
    <xf numFmtId="0" fontId="13" fillId="0" borderId="1" xfId="10" applyBorder="1" applyAlignment="1">
      <alignment horizontal="left" vertical="center" wrapText="1"/>
    </xf>
    <xf numFmtId="167" fontId="13" fillId="0" borderId="1" xfId="291" applyNumberFormat="1" applyFont="1" applyFill="1" applyBorder="1" applyAlignment="1">
      <alignment horizontal="center" vertical="center" wrapText="1"/>
    </xf>
    <xf numFmtId="179" fontId="0" fillId="0" borderId="1" xfId="203" applyFont="1" applyBorder="1" applyAlignment="1">
      <alignment vertical="center"/>
    </xf>
    <xf numFmtId="0" fontId="71" fillId="0" borderId="1" xfId="293" applyFont="1" applyBorder="1" applyAlignment="1">
      <alignment horizontal="left" vertical="center" wrapText="1"/>
    </xf>
    <xf numFmtId="0" fontId="71" fillId="0" borderId="1" xfId="293" applyFont="1" applyBorder="1" applyAlignment="1">
      <alignment horizontal="center" vertical="center" wrapText="1"/>
    </xf>
    <xf numFmtId="0" fontId="13" fillId="0" borderId="5" xfId="123" applyBorder="1" applyAlignment="1">
      <alignment horizontal="center" vertical="center" wrapText="1"/>
    </xf>
    <xf numFmtId="0" fontId="13" fillId="0" borderId="1" xfId="123" applyBorder="1" applyAlignment="1">
      <alignment horizontal="center" vertical="center" wrapText="1"/>
    </xf>
    <xf numFmtId="0" fontId="13" fillId="0" borderId="1" xfId="291" applyNumberFormat="1" applyFont="1" applyFill="1" applyBorder="1" applyAlignment="1">
      <alignment horizontal="center" vertical="center" wrapText="1"/>
    </xf>
    <xf numFmtId="179" fontId="13" fillId="0" borderId="1" xfId="203" applyFont="1" applyFill="1" applyBorder="1" applyAlignment="1">
      <alignment horizontal="center" vertical="center" wrapText="1"/>
    </xf>
    <xf numFmtId="179" fontId="67" fillId="0" borderId="1" xfId="203" applyFont="1" applyBorder="1" applyAlignment="1">
      <alignment vertical="center"/>
    </xf>
    <xf numFmtId="0" fontId="13" fillId="0" borderId="1" xfId="123" applyBorder="1" applyAlignment="1">
      <alignment horizontal="left" vertical="center"/>
    </xf>
    <xf numFmtId="44" fontId="71" fillId="0" borderId="1" xfId="203" quotePrefix="1" applyNumberFormat="1" applyFont="1" applyFill="1" applyBorder="1" applyAlignment="1">
      <alignment horizontal="center" vertical="center" wrapText="1"/>
    </xf>
    <xf numFmtId="181" fontId="67" fillId="0" borderId="1" xfId="291" applyNumberFormat="1" applyFont="1" applyFill="1" applyBorder="1" applyAlignment="1">
      <alignment horizontal="center" vertical="center"/>
    </xf>
    <xf numFmtId="44" fontId="13" fillId="0" borderId="1" xfId="203" applyNumberFormat="1" applyFont="1" applyFill="1" applyBorder="1" applyAlignment="1">
      <alignment horizontal="center" vertical="center"/>
    </xf>
    <xf numFmtId="0" fontId="13" fillId="0" borderId="1" xfId="294" applyFont="1" applyBorder="1" applyAlignment="1">
      <alignment horizontal="center" vertical="center"/>
    </xf>
    <xf numFmtId="1" fontId="13" fillId="0" borderId="1" xfId="21" applyNumberFormat="1" applyFont="1" applyFill="1" applyBorder="1" applyAlignment="1">
      <alignment horizontal="center" vertical="center"/>
    </xf>
    <xf numFmtId="179" fontId="13" fillId="0" borderId="6" xfId="203" applyFont="1" applyBorder="1" applyAlignment="1">
      <alignment horizontal="center" vertical="center"/>
    </xf>
    <xf numFmtId="43" fontId="13" fillId="0" borderId="1" xfId="124" applyNumberFormat="1" applyFont="1" applyFill="1" applyBorder="1" applyAlignment="1">
      <alignment horizontal="center" vertical="center" wrapText="1"/>
    </xf>
    <xf numFmtId="0" fontId="13" fillId="0" borderId="1" xfId="0" applyFont="1" applyBorder="1" applyAlignment="1">
      <alignment horizontal="center" vertical="center"/>
    </xf>
    <xf numFmtId="1" fontId="13" fillId="0" borderId="1" xfId="15" applyNumberFormat="1" applyFont="1" applyBorder="1" applyAlignment="1">
      <alignment horizontal="center" vertical="center"/>
    </xf>
    <xf numFmtId="181" fontId="13" fillId="0" borderId="1" xfId="203" applyNumberFormat="1" applyFont="1" applyBorder="1" applyAlignment="1">
      <alignment horizontal="center" vertical="center"/>
    </xf>
    <xf numFmtId="167" fontId="13" fillId="0" borderId="1" xfId="124" applyNumberFormat="1" applyFont="1" applyBorder="1" applyAlignment="1">
      <alignment horizontal="center" vertical="center" wrapText="1"/>
    </xf>
    <xf numFmtId="179" fontId="13" fillId="0" borderId="1" xfId="203" applyFont="1" applyBorder="1" applyAlignment="1">
      <alignment horizontal="center" vertical="center" wrapText="1"/>
    </xf>
    <xf numFmtId="0" fontId="13" fillId="0" borderId="1" xfId="0" applyFont="1" applyBorder="1" applyAlignment="1">
      <alignment horizontal="center" vertical="center" wrapText="1"/>
    </xf>
    <xf numFmtId="1" fontId="13" fillId="0" borderId="1" xfId="0" applyNumberFormat="1" applyFont="1" applyBorder="1" applyAlignment="1">
      <alignment horizontal="center" vertical="center"/>
    </xf>
    <xf numFmtId="0" fontId="13" fillId="0" borderId="1" xfId="0" applyFont="1" applyBorder="1" applyAlignment="1">
      <alignment horizontal="left" vertical="center" wrapText="1"/>
    </xf>
    <xf numFmtId="0" fontId="13" fillId="0" borderId="5" xfId="0" applyFont="1" applyBorder="1" applyAlignment="1">
      <alignment horizontal="center" vertical="center"/>
    </xf>
    <xf numFmtId="2" fontId="13" fillId="0" borderId="1" xfId="14" applyNumberFormat="1" applyFont="1" applyFill="1" applyBorder="1" applyAlignment="1">
      <alignment horizontal="right" vertical="center"/>
    </xf>
    <xf numFmtId="2" fontId="13" fillId="0" borderId="1" xfId="26" applyNumberFormat="1" applyFont="1" applyFill="1" applyBorder="1" applyAlignment="1">
      <alignment horizontal="right" vertical="center"/>
    </xf>
    <xf numFmtId="2" fontId="13" fillId="4" borderId="1" xfId="14" applyNumberFormat="1" applyFont="1" applyFill="1" applyBorder="1" applyAlignment="1">
      <alignment horizontal="right" vertical="center"/>
    </xf>
    <xf numFmtId="0" fontId="13" fillId="0" borderId="0" xfId="293"/>
    <xf numFmtId="0" fontId="13" fillId="0" borderId="0" xfId="293" applyAlignment="1">
      <alignment horizontal="center" vertical="center"/>
    </xf>
    <xf numFmtId="1" fontId="13" fillId="0" borderId="0" xfId="293" applyNumberFormat="1" applyAlignment="1">
      <alignment horizontal="center" vertical="center"/>
    </xf>
    <xf numFmtId="0" fontId="13" fillId="0" borderId="0" xfId="293" applyAlignment="1">
      <alignment horizontal="left" vertical="center" wrapText="1"/>
    </xf>
    <xf numFmtId="0" fontId="14" fillId="0" borderId="0" xfId="293" applyFont="1" applyAlignment="1">
      <alignment vertical="center"/>
    </xf>
    <xf numFmtId="1" fontId="14" fillId="0" borderId="1" xfId="293" applyNumberFormat="1" applyFont="1" applyBorder="1" applyAlignment="1">
      <alignment horizontal="center" vertical="center"/>
    </xf>
    <xf numFmtId="0" fontId="13" fillId="0" borderId="5" xfId="293" applyBorder="1" applyAlignment="1">
      <alignment horizontal="center" vertical="center"/>
    </xf>
    <xf numFmtId="1" fontId="13" fillId="0" borderId="1" xfId="293" applyNumberFormat="1" applyBorder="1" applyAlignment="1">
      <alignment horizontal="center" vertical="center"/>
    </xf>
    <xf numFmtId="0" fontId="13" fillId="0" borderId="1" xfId="293" applyBorder="1" applyAlignment="1">
      <alignment horizontal="left" vertical="center" wrapText="1"/>
    </xf>
    <xf numFmtId="0" fontId="70" fillId="0" borderId="26" xfId="293" applyFont="1" applyBorder="1" applyAlignment="1">
      <alignment horizontal="left" vertical="center"/>
    </xf>
    <xf numFmtId="0" fontId="13" fillId="0" borderId="27" xfId="293" applyBorder="1" applyAlignment="1">
      <alignment horizontal="center" vertical="center"/>
    </xf>
    <xf numFmtId="1" fontId="13" fillId="0" borderId="27" xfId="293" applyNumberFormat="1" applyBorder="1" applyAlignment="1">
      <alignment horizontal="center" vertical="center"/>
    </xf>
    <xf numFmtId="0" fontId="13" fillId="0" borderId="27" xfId="293" applyBorder="1" applyAlignment="1">
      <alignment horizontal="left" vertical="center" wrapText="1"/>
    </xf>
    <xf numFmtId="181" fontId="67" fillId="0" borderId="27" xfId="45" applyNumberFormat="1" applyFont="1" applyBorder="1" applyAlignment="1">
      <alignment horizontal="center" vertical="center"/>
    </xf>
    <xf numFmtId="44" fontId="13" fillId="0" borderId="27" xfId="203" applyNumberFormat="1" applyFont="1" applyBorder="1"/>
    <xf numFmtId="44" fontId="13" fillId="0" borderId="28" xfId="203" applyNumberFormat="1" applyFont="1" applyBorder="1" applyAlignment="1">
      <alignment horizontal="center" vertical="center"/>
    </xf>
    <xf numFmtId="0" fontId="70" fillId="0" borderId="5" xfId="293" applyFont="1" applyBorder="1" applyAlignment="1">
      <alignment horizontal="left" vertical="center"/>
    </xf>
    <xf numFmtId="0" fontId="13" fillId="0" borderId="5" xfId="293" applyBorder="1"/>
    <xf numFmtId="0" fontId="13" fillId="0" borderId="1" xfId="293" applyBorder="1"/>
    <xf numFmtId="0" fontId="13" fillId="0" borderId="1" xfId="293" applyBorder="1" applyAlignment="1">
      <alignment vertical="center"/>
    </xf>
    <xf numFmtId="181" fontId="67" fillId="0" borderId="1" xfId="293" applyNumberFormat="1" applyFont="1" applyBorder="1" applyAlignment="1">
      <alignment vertical="center"/>
    </xf>
    <xf numFmtId="44" fontId="13" fillId="0" borderId="1" xfId="293" applyNumberFormat="1" applyBorder="1"/>
    <xf numFmtId="44" fontId="13" fillId="0" borderId="6" xfId="293" applyNumberFormat="1" applyBorder="1"/>
    <xf numFmtId="0" fontId="69" fillId="8" borderId="5" xfId="293" applyFont="1" applyFill="1" applyBorder="1" applyAlignment="1">
      <alignment vertical="center"/>
    </xf>
    <xf numFmtId="0" fontId="69" fillId="8" borderId="1" xfId="293" applyFont="1" applyFill="1" applyBorder="1" applyAlignment="1">
      <alignment vertical="center"/>
    </xf>
    <xf numFmtId="181" fontId="69" fillId="8" borderId="1" xfId="293" applyNumberFormat="1" applyFont="1" applyFill="1" applyBorder="1" applyAlignment="1">
      <alignment vertical="center"/>
    </xf>
    <xf numFmtId="179" fontId="69" fillId="8" borderId="1" xfId="203" applyFont="1" applyFill="1" applyBorder="1" applyAlignment="1">
      <alignment vertical="center"/>
    </xf>
    <xf numFmtId="0" fontId="69" fillId="8" borderId="6" xfId="293" applyFont="1" applyFill="1" applyBorder="1" applyAlignment="1">
      <alignment vertical="center"/>
    </xf>
    <xf numFmtId="1" fontId="13" fillId="0" borderId="1" xfId="10" applyNumberFormat="1" applyBorder="1" applyAlignment="1">
      <alignment horizontal="center" vertical="center"/>
    </xf>
    <xf numFmtId="184" fontId="13" fillId="0" borderId="0" xfId="293" applyNumberFormat="1"/>
    <xf numFmtId="0" fontId="71" fillId="0" borderId="1" xfId="293" applyFont="1" applyBorder="1" applyAlignment="1">
      <alignment vertical="center" wrapText="1"/>
    </xf>
    <xf numFmtId="181" fontId="67" fillId="0" borderId="1" xfId="293" applyNumberFormat="1" applyFont="1" applyBorder="1" applyAlignment="1">
      <alignment horizontal="center" vertical="center"/>
    </xf>
    <xf numFmtId="0" fontId="13" fillId="0" borderId="5" xfId="297" applyBorder="1" applyAlignment="1">
      <alignment horizontal="center" vertical="center"/>
    </xf>
    <xf numFmtId="0" fontId="13" fillId="0" borderId="1" xfId="297" applyBorder="1" applyAlignment="1">
      <alignment horizontal="center" vertical="center"/>
    </xf>
    <xf numFmtId="181" fontId="67" fillId="0" borderId="1" xfId="300" applyNumberFormat="1" applyFont="1" applyBorder="1" applyAlignment="1">
      <alignment vertical="center"/>
    </xf>
    <xf numFmtId="44" fontId="67" fillId="0" borderId="6" xfId="301" applyNumberFormat="1" applyFont="1" applyFill="1" applyBorder="1" applyAlignment="1">
      <alignment horizontal="center" vertical="center" wrapText="1"/>
    </xf>
    <xf numFmtId="167" fontId="13" fillId="0" borderId="1" xfId="300" applyNumberFormat="1" applyFont="1" applyFill="1" applyBorder="1" applyAlignment="1">
      <alignment horizontal="center" vertical="center" wrapText="1"/>
    </xf>
    <xf numFmtId="0" fontId="71" fillId="0" borderId="1" xfId="297" applyFont="1" applyBorder="1" applyAlignment="1">
      <alignment horizontal="left" vertical="center" wrapText="1"/>
    </xf>
    <xf numFmtId="0" fontId="71" fillId="0" borderId="1" xfId="297" applyFont="1" applyBorder="1" applyAlignment="1">
      <alignment horizontal="center" vertical="center" wrapText="1"/>
    </xf>
    <xf numFmtId="179" fontId="66" fillId="0" borderId="1" xfId="301" applyFont="1" applyFill="1" applyBorder="1" applyAlignment="1">
      <alignment horizontal="center" vertical="center" wrapText="1"/>
    </xf>
    <xf numFmtId="0" fontId="70" fillId="0" borderId="5" xfId="297" applyFont="1" applyBorder="1" applyAlignment="1">
      <alignment horizontal="left" vertical="center"/>
    </xf>
    <xf numFmtId="1" fontId="13" fillId="0" borderId="1" xfId="297" applyNumberFormat="1" applyBorder="1" applyAlignment="1">
      <alignment horizontal="center" vertical="center"/>
    </xf>
    <xf numFmtId="0" fontId="13" fillId="0" borderId="1" xfId="297" applyBorder="1" applyAlignment="1">
      <alignment horizontal="left" vertical="center" wrapText="1"/>
    </xf>
    <xf numFmtId="179" fontId="13" fillId="0" borderId="6" xfId="203" applyFont="1" applyFill="1" applyBorder="1" applyAlignment="1">
      <alignment horizontal="center" vertical="center"/>
    </xf>
    <xf numFmtId="0" fontId="71" fillId="0" borderId="1" xfId="305" applyFont="1" applyBorder="1" applyAlignment="1">
      <alignment horizontal="center" vertical="center" wrapText="1"/>
    </xf>
    <xf numFmtId="0" fontId="14" fillId="36" borderId="1" xfId="0" applyFont="1" applyFill="1" applyBorder="1" applyAlignment="1">
      <alignment horizontal="center" vertical="center" wrapText="1"/>
    </xf>
    <xf numFmtId="0" fontId="13" fillId="36" borderId="1" xfId="0" applyFont="1" applyFill="1" applyBorder="1" applyAlignment="1">
      <alignment horizontal="center" vertical="center" wrapText="1"/>
    </xf>
    <xf numFmtId="0" fontId="69" fillId="8" borderId="5" xfId="297" applyFont="1" applyFill="1" applyBorder="1" applyAlignment="1">
      <alignment vertical="center"/>
    </xf>
    <xf numFmtId="0" fontId="67" fillId="4" borderId="0" xfId="10" applyFont="1" applyFill="1" applyAlignment="1">
      <alignment horizontal="left" vertical="center" wrapText="1"/>
    </xf>
    <xf numFmtId="0" fontId="1" fillId="0" borderId="1" xfId="305" applyBorder="1" applyAlignment="1">
      <alignment horizontal="center" vertical="center"/>
    </xf>
    <xf numFmtId="0" fontId="65" fillId="0" borderId="0" xfId="293" applyFont="1"/>
    <xf numFmtId="44" fontId="13" fillId="0" borderId="0" xfId="293" applyNumberFormat="1"/>
    <xf numFmtId="0" fontId="69" fillId="8" borderId="1" xfId="297" applyFont="1" applyFill="1" applyBorder="1" applyAlignment="1">
      <alignment vertical="center"/>
    </xf>
    <xf numFmtId="0" fontId="69" fillId="8" borderId="6" xfId="297" applyFont="1" applyFill="1" applyBorder="1" applyAlignment="1">
      <alignment vertical="center"/>
    </xf>
    <xf numFmtId="1" fontId="74" fillId="0" borderId="1" xfId="45" applyNumberFormat="1" applyFont="1" applyFill="1" applyBorder="1" applyAlignment="1">
      <alignment horizontal="center" vertical="center"/>
    </xf>
    <xf numFmtId="0" fontId="13" fillId="0" borderId="1" xfId="297" applyBorder="1" applyAlignment="1">
      <alignment vertical="center" wrapText="1"/>
    </xf>
    <xf numFmtId="0" fontId="73" fillId="0" borderId="5" xfId="0" applyFont="1" applyBorder="1" applyAlignment="1">
      <alignment horizontal="left" vertical="center"/>
    </xf>
    <xf numFmtId="0" fontId="13" fillId="0" borderId="5" xfId="294" applyFont="1" applyBorder="1" applyAlignment="1">
      <alignment horizontal="center" vertical="center"/>
    </xf>
    <xf numFmtId="179" fontId="13" fillId="0" borderId="6" xfId="203" applyFont="1" applyBorder="1" applyAlignment="1">
      <alignment horizontal="center" vertical="center" wrapText="1"/>
    </xf>
    <xf numFmtId="0" fontId="76" fillId="37" borderId="1" xfId="0" applyFont="1" applyFill="1" applyBorder="1" applyAlignment="1">
      <alignment horizontal="center" vertical="center"/>
    </xf>
    <xf numFmtId="0" fontId="76" fillId="37" borderId="1" xfId="0" applyFont="1" applyFill="1" applyBorder="1" applyAlignment="1">
      <alignment horizontal="left" vertical="center" wrapText="1"/>
    </xf>
    <xf numFmtId="0" fontId="76" fillId="37" borderId="1" xfId="0" applyFont="1" applyFill="1" applyBorder="1" applyAlignment="1">
      <alignment horizontal="center" vertical="center" wrapText="1"/>
    </xf>
    <xf numFmtId="44" fontId="76" fillId="37" borderId="1" xfId="122" applyFont="1" applyFill="1" applyBorder="1" applyAlignment="1">
      <alignment horizontal="center" vertical="center"/>
    </xf>
    <xf numFmtId="0" fontId="77" fillId="0" borderId="0" xfId="0" applyFont="1"/>
    <xf numFmtId="0" fontId="77" fillId="38" borderId="1" xfId="0" applyFont="1" applyFill="1" applyBorder="1" applyAlignment="1">
      <alignment horizontal="center" vertical="center"/>
    </xf>
    <xf numFmtId="0" fontId="77" fillId="38" borderId="1" xfId="0" applyFont="1" applyFill="1" applyBorder="1" applyAlignment="1">
      <alignment horizontal="left" vertical="center" wrapText="1"/>
    </xf>
    <xf numFmtId="0" fontId="77" fillId="38" borderId="1" xfId="0" applyFont="1" applyFill="1" applyBorder="1" applyAlignment="1">
      <alignment horizontal="center" vertical="center" wrapText="1"/>
    </xf>
    <xf numFmtId="44" fontId="77" fillId="38" borderId="1" xfId="122" applyFont="1" applyFill="1" applyBorder="1" applyAlignment="1">
      <alignment horizontal="center" vertical="center"/>
    </xf>
    <xf numFmtId="0" fontId="76" fillId="0" borderId="0" xfId="0" applyFont="1" applyAlignment="1">
      <alignment horizontal="center" wrapText="1"/>
    </xf>
    <xf numFmtId="0" fontId="0" fillId="0" borderId="0" xfId="0" applyAlignment="1">
      <alignment vertical="center"/>
    </xf>
    <xf numFmtId="0" fontId="0" fillId="0" borderId="0" xfId="0" applyAlignment="1">
      <alignment horizontal="center" vertical="center" wrapText="1"/>
    </xf>
    <xf numFmtId="44" fontId="0" fillId="0" borderId="0" xfId="122" applyFont="1" applyAlignment="1">
      <alignment vertical="center"/>
    </xf>
    <xf numFmtId="0" fontId="0" fillId="0" borderId="0" xfId="0" applyAlignment="1">
      <alignment vertical="center" wrapText="1"/>
    </xf>
    <xf numFmtId="181" fontId="66" fillId="0" borderId="1" xfId="203" applyNumberFormat="1" applyFont="1" applyFill="1" applyBorder="1" applyAlignment="1">
      <alignment horizontal="center" vertical="center" wrapText="1"/>
    </xf>
    <xf numFmtId="181" fontId="13" fillId="0" borderId="1" xfId="45" applyNumberFormat="1" applyFont="1" applyBorder="1" applyAlignment="1">
      <alignment horizontal="center" vertical="center" wrapText="1"/>
    </xf>
    <xf numFmtId="181" fontId="13" fillId="0" borderId="1" xfId="45" applyNumberFormat="1" applyFont="1" applyBorder="1" applyAlignment="1">
      <alignment horizontal="center" vertical="center"/>
    </xf>
    <xf numFmtId="181" fontId="67" fillId="0" borderId="1" xfId="305" applyNumberFormat="1" applyFont="1" applyBorder="1" applyAlignment="1">
      <alignment vertical="center"/>
    </xf>
    <xf numFmtId="181" fontId="69" fillId="8" borderId="1" xfId="297" applyNumberFormat="1" applyFont="1" applyFill="1" applyBorder="1" applyAlignment="1">
      <alignment vertical="center"/>
    </xf>
    <xf numFmtId="181" fontId="75" fillId="0" borderId="1" xfId="45" applyNumberFormat="1" applyFont="1" applyBorder="1" applyAlignment="1">
      <alignment vertical="center"/>
    </xf>
    <xf numFmtId="181" fontId="13" fillId="0" borderId="1" xfId="45" applyNumberFormat="1" applyFont="1" applyFill="1" applyBorder="1" applyAlignment="1">
      <alignment horizontal="center" vertical="center" wrapText="1"/>
    </xf>
    <xf numFmtId="181" fontId="13" fillId="0" borderId="1" xfId="124" applyNumberFormat="1" applyFont="1" applyFill="1" applyBorder="1" applyAlignment="1">
      <alignment horizontal="center" vertical="center" wrapText="1"/>
    </xf>
    <xf numFmtId="43" fontId="13" fillId="0" borderId="1" xfId="14" applyNumberFormat="1" applyFont="1" applyFill="1" applyBorder="1" applyAlignment="1">
      <alignment horizontal="center" vertical="center"/>
    </xf>
    <xf numFmtId="167" fontId="13" fillId="0" borderId="0" xfId="26" applyFont="1" applyFill="1" applyAlignment="1">
      <alignment horizontal="right" vertical="center"/>
    </xf>
    <xf numFmtId="2" fontId="14" fillId="0" borderId="1" xfId="14" applyNumberFormat="1" applyFont="1" applyFill="1" applyBorder="1" applyAlignment="1">
      <alignment horizontal="right" vertical="center"/>
    </xf>
    <xf numFmtId="43" fontId="13" fillId="0" borderId="1" xfId="14" applyNumberFormat="1" applyFont="1" applyFill="1" applyBorder="1" applyAlignment="1">
      <alignment horizontal="right" vertical="center"/>
    </xf>
    <xf numFmtId="2" fontId="13" fillId="0" borderId="1" xfId="26" applyNumberFormat="1" applyFont="1" applyFill="1" applyBorder="1" applyAlignment="1">
      <alignment horizontal="right" vertical="center" wrapText="1"/>
    </xf>
    <xf numFmtId="167" fontId="13" fillId="0" borderId="1" xfId="26" applyFont="1" applyFill="1" applyBorder="1" applyAlignment="1">
      <alignment horizontal="right" vertical="center"/>
    </xf>
    <xf numFmtId="0" fontId="14" fillId="0" borderId="0" xfId="10" applyFont="1" applyFill="1" applyBorder="1" applyAlignment="1">
      <alignment horizontal="right" vertical="center"/>
    </xf>
    <xf numFmtId="167" fontId="13" fillId="0" borderId="0" xfId="26" applyFont="1" applyFill="1" applyBorder="1" applyAlignment="1">
      <alignment horizontal="right" vertical="center"/>
    </xf>
    <xf numFmtId="0" fontId="13" fillId="0" borderId="0" xfId="10" applyFont="1" applyFill="1" applyBorder="1" applyAlignment="1">
      <alignment horizontal="right" vertical="center"/>
    </xf>
    <xf numFmtId="167" fontId="13" fillId="0" borderId="1" xfId="14" applyFont="1" applyFill="1" applyBorder="1" applyAlignment="1">
      <alignment horizontal="center" vertical="center"/>
    </xf>
    <xf numFmtId="0" fontId="14" fillId="0" borderId="1" xfId="10" applyFont="1" applyFill="1" applyBorder="1" applyAlignment="1">
      <alignment horizontal="center" vertical="center"/>
    </xf>
    <xf numFmtId="167" fontId="13" fillId="0" borderId="0" xfId="26" applyFont="1" applyFill="1" applyAlignment="1">
      <alignment horizontal="center" vertical="center"/>
    </xf>
    <xf numFmtId="167" fontId="13" fillId="0" borderId="0" xfId="26" applyFont="1" applyFill="1" applyBorder="1" applyAlignment="1">
      <alignment horizontal="center" vertical="center"/>
    </xf>
    <xf numFmtId="0" fontId="14" fillId="0" borderId="1" xfId="10" applyFont="1" applyFill="1" applyBorder="1" applyAlignment="1">
      <alignment horizontal="center" vertical="center" wrapText="1"/>
    </xf>
    <xf numFmtId="0" fontId="13" fillId="0" borderId="1" xfId="10" applyFont="1" applyFill="1" applyBorder="1" applyAlignment="1">
      <alignment horizontal="center" vertical="center"/>
    </xf>
    <xf numFmtId="0" fontId="14" fillId="3" borderId="5" xfId="10" applyFont="1" applyFill="1" applyBorder="1" applyAlignment="1">
      <alignment horizontal="center" vertical="center"/>
    </xf>
    <xf numFmtId="0" fontId="14" fillId="0" borderId="1" xfId="10" applyFont="1" applyBorder="1" applyAlignment="1">
      <alignment horizontal="center" vertical="center"/>
    </xf>
    <xf numFmtId="44" fontId="14" fillId="0" borderId="6" xfId="203" applyNumberFormat="1" applyFont="1" applyBorder="1" applyAlignment="1">
      <alignment horizontal="center" vertical="center"/>
    </xf>
    <xf numFmtId="0" fontId="14" fillId="0" borderId="5" xfId="293" applyFont="1" applyBorder="1" applyAlignment="1">
      <alignment horizontal="center" vertical="center"/>
    </xf>
    <xf numFmtId="0" fontId="14" fillId="0" borderId="1" xfId="293" applyFont="1" applyBorder="1" applyAlignment="1">
      <alignment horizontal="center" vertical="center"/>
    </xf>
    <xf numFmtId="0" fontId="14" fillId="0" borderId="1" xfId="293" applyFont="1" applyBorder="1" applyAlignment="1">
      <alignment horizontal="center" vertical="center" wrapText="1"/>
    </xf>
    <xf numFmtId="0" fontId="13" fillId="0" borderId="1" xfId="293" applyBorder="1" applyAlignment="1">
      <alignment horizontal="center" vertical="center" wrapText="1"/>
    </xf>
    <xf numFmtId="0" fontId="13" fillId="0" borderId="1" xfId="293" applyBorder="1" applyAlignment="1">
      <alignment horizontal="center" vertical="center"/>
    </xf>
    <xf numFmtId="181" fontId="68" fillId="0" borderId="1" xfId="45" applyNumberFormat="1" applyFont="1" applyBorder="1" applyAlignment="1">
      <alignment horizontal="center" vertical="center"/>
    </xf>
    <xf numFmtId="181" fontId="67" fillId="0" borderId="1" xfId="45" applyNumberFormat="1" applyFont="1" applyBorder="1" applyAlignment="1">
      <alignment horizontal="center" vertical="center"/>
    </xf>
    <xf numFmtId="179" fontId="14" fillId="0" borderId="1" xfId="203" applyFont="1" applyBorder="1" applyAlignment="1">
      <alignment horizontal="center" vertical="center"/>
    </xf>
    <xf numFmtId="44" fontId="14" fillId="0" borderId="1" xfId="203" applyNumberFormat="1" applyFont="1" applyBorder="1" applyAlignment="1">
      <alignment horizontal="center" vertical="center"/>
    </xf>
    <xf numFmtId="167" fontId="13" fillId="0" borderId="1" xfId="45" applyFont="1" applyFill="1" applyBorder="1" applyAlignment="1">
      <alignment vertical="center" wrapText="1"/>
    </xf>
    <xf numFmtId="167" fontId="13" fillId="0" borderId="1" xfId="45" applyFont="1" applyFill="1" applyBorder="1" applyAlignment="1">
      <alignment horizontal="center" vertical="center" wrapText="1"/>
    </xf>
    <xf numFmtId="167" fontId="13" fillId="0" borderId="1" xfId="14" applyNumberFormat="1" applyFont="1" applyFill="1" applyBorder="1" applyAlignment="1">
      <alignment horizontal="right" vertical="center"/>
    </xf>
    <xf numFmtId="167" fontId="13" fillId="4" borderId="1" xfId="45" applyFont="1" applyFill="1" applyBorder="1" applyAlignment="1">
      <alignment vertical="center"/>
    </xf>
    <xf numFmtId="0" fontId="13" fillId="0" borderId="0" xfId="46"/>
    <xf numFmtId="0" fontId="81" fillId="7" borderId="6" xfId="46" applyFont="1" applyFill="1" applyBorder="1" applyAlignment="1">
      <alignment horizontal="center" vertical="center"/>
    </xf>
    <xf numFmtId="10" fontId="82" fillId="4" borderId="6" xfId="11" applyNumberFormat="1" applyFont="1" applyFill="1" applyBorder="1" applyAlignment="1">
      <alignment horizontal="center"/>
    </xf>
    <xf numFmtId="0" fontId="83" fillId="4" borderId="5" xfId="46" applyFont="1" applyFill="1" applyBorder="1" applyAlignment="1">
      <alignment horizontal="center" vertical="center"/>
    </xf>
    <xf numFmtId="0" fontId="14" fillId="0" borderId="1" xfId="46" applyFont="1" applyBorder="1"/>
    <xf numFmtId="10" fontId="84" fillId="0" borderId="6" xfId="11" applyNumberFormat="1" applyFont="1" applyBorder="1" applyAlignment="1">
      <alignment horizontal="center"/>
    </xf>
    <xf numFmtId="0" fontId="80" fillId="4" borderId="1" xfId="46" applyFont="1" applyFill="1" applyBorder="1" applyAlignment="1">
      <alignment horizontal="right" vertical="center" wrapText="1"/>
    </xf>
    <xf numFmtId="10" fontId="81" fillId="4" borderId="6" xfId="11" applyNumberFormat="1" applyFont="1" applyFill="1" applyBorder="1" applyAlignment="1">
      <alignment horizontal="center" vertical="center"/>
    </xf>
    <xf numFmtId="0" fontId="80" fillId="4" borderId="1" xfId="46" applyFont="1" applyFill="1" applyBorder="1" applyAlignment="1">
      <alignment vertical="center" wrapText="1"/>
    </xf>
    <xf numFmtId="0" fontId="80" fillId="4" borderId="1" xfId="46" applyFont="1" applyFill="1" applyBorder="1" applyAlignment="1">
      <alignment vertical="center"/>
    </xf>
    <xf numFmtId="10" fontId="84" fillId="4" borderId="6" xfId="11" applyNumberFormat="1" applyFont="1" applyFill="1" applyBorder="1" applyAlignment="1">
      <alignment horizontal="center" vertical="center"/>
    </xf>
    <xf numFmtId="0" fontId="80" fillId="4" borderId="1" xfId="46" applyFont="1" applyFill="1" applyBorder="1" applyAlignment="1">
      <alignment horizontal="center" vertical="center" wrapText="1"/>
    </xf>
    <xf numFmtId="0" fontId="82" fillId="4" borderId="5" xfId="46" applyFont="1" applyFill="1" applyBorder="1"/>
    <xf numFmtId="0" fontId="13" fillId="0" borderId="1" xfId="46" applyBorder="1" applyAlignment="1">
      <alignment wrapText="1"/>
    </xf>
    <xf numFmtId="10" fontId="83" fillId="4" borderId="6" xfId="11" applyNumberFormat="1" applyFont="1" applyFill="1" applyBorder="1" applyAlignment="1">
      <alignment horizontal="center" vertical="center"/>
    </xf>
    <xf numFmtId="0" fontId="80" fillId="7" borderId="22" xfId="46" applyFont="1" applyFill="1" applyBorder="1" applyAlignment="1">
      <alignment vertical="center"/>
    </xf>
    <xf numFmtId="0" fontId="81" fillId="7" borderId="7" xfId="46" applyFont="1" applyFill="1" applyBorder="1" applyAlignment="1">
      <alignment horizontal="center"/>
    </xf>
    <xf numFmtId="10" fontId="81" fillId="7" borderId="23" xfId="11" applyNumberFormat="1" applyFont="1" applyFill="1" applyBorder="1" applyAlignment="1">
      <alignment horizontal="center"/>
    </xf>
    <xf numFmtId="185" fontId="0" fillId="0" borderId="0" xfId="45" applyNumberFormat="1" applyFont="1"/>
    <xf numFmtId="0" fontId="68" fillId="0" borderId="38" xfId="46" applyFont="1" applyBorder="1" applyAlignment="1">
      <alignment horizontal="center"/>
    </xf>
    <xf numFmtId="0" fontId="68" fillId="0" borderId="0" xfId="46" applyFont="1" applyAlignment="1">
      <alignment horizontal="center"/>
    </xf>
    <xf numFmtId="0" fontId="14" fillId="35" borderId="1" xfId="10" applyFont="1" applyFill="1" applyBorder="1" applyAlignment="1">
      <alignment horizontal="center" vertical="center"/>
    </xf>
    <xf numFmtId="0" fontId="14" fillId="35" borderId="1" xfId="10" applyFont="1" applyFill="1" applyBorder="1" applyAlignment="1">
      <alignment horizontal="justify" vertical="center" wrapText="1"/>
    </xf>
    <xf numFmtId="167" fontId="13" fillId="35" borderId="1" xfId="14" applyFont="1" applyFill="1" applyBorder="1" applyAlignment="1">
      <alignment horizontal="right" vertical="center"/>
    </xf>
    <xf numFmtId="167" fontId="14" fillId="35" borderId="1" xfId="14" applyFont="1" applyFill="1" applyBorder="1" applyAlignment="1">
      <alignment horizontal="center" vertical="center"/>
    </xf>
    <xf numFmtId="44" fontId="14" fillId="2" borderId="3" xfId="122" applyFont="1" applyFill="1" applyBorder="1" applyAlignment="1">
      <alignment vertical="center"/>
    </xf>
    <xf numFmtId="179" fontId="78" fillId="4" borderId="1" xfId="203" applyFont="1" applyFill="1" applyBorder="1" applyAlignment="1">
      <alignment horizontal="right" vertical="center"/>
    </xf>
    <xf numFmtId="0" fontId="14" fillId="35" borderId="5" xfId="10" applyFont="1" applyFill="1" applyBorder="1" applyAlignment="1">
      <alignment horizontal="center" vertical="center"/>
    </xf>
    <xf numFmtId="167" fontId="14" fillId="35" borderId="6" xfId="14" applyFont="1" applyFill="1" applyBorder="1" applyAlignment="1">
      <alignment horizontal="center" vertical="center"/>
    </xf>
    <xf numFmtId="0" fontId="13" fillId="0" borderId="5" xfId="10" applyFont="1" applyFill="1" applyBorder="1" applyAlignment="1">
      <alignment horizontal="center" vertical="center"/>
    </xf>
    <xf numFmtId="179" fontId="78" fillId="4" borderId="6" xfId="203" applyFont="1" applyFill="1" applyBorder="1" applyAlignment="1">
      <alignment horizontal="right" vertical="center"/>
    </xf>
    <xf numFmtId="44" fontId="14" fillId="2" borderId="6" xfId="122" applyFont="1" applyFill="1" applyBorder="1" applyAlignment="1">
      <alignment vertical="center"/>
    </xf>
    <xf numFmtId="0" fontId="14" fillId="0" borderId="5" xfId="10" applyFont="1" applyFill="1" applyBorder="1" applyAlignment="1">
      <alignment horizontal="center" vertical="center"/>
    </xf>
    <xf numFmtId="10" fontId="13" fillId="0" borderId="6" xfId="120" applyNumberFormat="1" applyFont="1" applyFill="1" applyBorder="1" applyAlignment="1">
      <alignment vertical="center"/>
    </xf>
    <xf numFmtId="0" fontId="14" fillId="0" borderId="5" xfId="10" applyFont="1" applyFill="1" applyBorder="1" applyAlignment="1">
      <alignment horizontal="center" vertical="center" wrapText="1"/>
    </xf>
    <xf numFmtId="167" fontId="13" fillId="0" borderId="6" xfId="14" applyFont="1" applyFill="1" applyBorder="1" applyAlignment="1">
      <alignment vertical="center" wrapText="1"/>
    </xf>
    <xf numFmtId="0" fontId="13" fillId="0" borderId="5" xfId="10" applyFont="1" applyFill="1" applyBorder="1" applyAlignment="1">
      <alignment horizontal="center" vertical="center" wrapText="1"/>
    </xf>
    <xf numFmtId="44" fontId="13" fillId="0" borderId="6" xfId="122" applyFont="1" applyFill="1" applyBorder="1" applyAlignment="1">
      <alignment vertical="center"/>
    </xf>
    <xf numFmtId="167" fontId="16" fillId="0" borderId="6" xfId="14" applyFont="1" applyFill="1" applyBorder="1" applyAlignment="1">
      <alignment vertical="center" wrapText="1"/>
    </xf>
    <xf numFmtId="167" fontId="14" fillId="0" borderId="6" xfId="14" applyFont="1" applyFill="1" applyBorder="1" applyAlignment="1">
      <alignment vertical="center"/>
    </xf>
    <xf numFmtId="167" fontId="13" fillId="0" borderId="6" xfId="14" applyFont="1" applyFill="1" applyBorder="1" applyAlignment="1">
      <alignment vertical="center"/>
    </xf>
    <xf numFmtId="0" fontId="14" fillId="4" borderId="5" xfId="10" applyFont="1" applyFill="1" applyBorder="1" applyAlignment="1">
      <alignment horizontal="center" vertical="center"/>
    </xf>
    <xf numFmtId="0" fontId="14" fillId="4" borderId="5" xfId="10" applyFont="1" applyFill="1" applyBorder="1" applyAlignment="1">
      <alignment horizontal="center" vertical="center" wrapText="1"/>
    </xf>
    <xf numFmtId="0" fontId="13" fillId="4" borderId="5" xfId="10" applyFont="1" applyFill="1" applyBorder="1" applyAlignment="1">
      <alignment horizontal="center" vertical="center" wrapText="1"/>
    </xf>
    <xf numFmtId="0" fontId="13" fillId="4" borderId="5" xfId="10" applyFont="1" applyFill="1" applyBorder="1" applyAlignment="1">
      <alignment horizontal="center" vertical="center"/>
    </xf>
    <xf numFmtId="167" fontId="13" fillId="0" borderId="6" xfId="26" applyFont="1" applyFill="1" applyBorder="1" applyAlignment="1">
      <alignment vertical="center"/>
    </xf>
    <xf numFmtId="0" fontId="13" fillId="0" borderId="6" xfId="10" applyFont="1" applyFill="1" applyBorder="1" applyAlignment="1">
      <alignment vertical="center"/>
    </xf>
    <xf numFmtId="44" fontId="14" fillId="2" borderId="7" xfId="122" applyFont="1" applyFill="1" applyBorder="1" applyAlignment="1">
      <alignment vertical="center"/>
    </xf>
    <xf numFmtId="44" fontId="14" fillId="2" borderId="23" xfId="122" applyFont="1" applyFill="1" applyBorder="1" applyAlignment="1">
      <alignment vertical="center"/>
    </xf>
    <xf numFmtId="44" fontId="14" fillId="2" borderId="39" xfId="122" applyFont="1" applyFill="1" applyBorder="1" applyAlignment="1">
      <alignment vertical="center"/>
    </xf>
    <xf numFmtId="49" fontId="14" fillId="0" borderId="5" xfId="10" applyNumberFormat="1" applyFont="1" applyFill="1" applyBorder="1" applyAlignment="1">
      <alignment horizontal="center" vertical="center"/>
    </xf>
    <xf numFmtId="49" fontId="14" fillId="0" borderId="1" xfId="10" applyNumberFormat="1" applyFont="1" applyFill="1" applyBorder="1" applyAlignment="1">
      <alignment horizontal="center" vertical="center"/>
    </xf>
    <xf numFmtId="49" fontId="14" fillId="0" borderId="1" xfId="10" applyNumberFormat="1" applyFont="1" applyFill="1" applyBorder="1" applyAlignment="1">
      <alignment horizontal="center" vertical="center" wrapText="1"/>
    </xf>
    <xf numFmtId="167" fontId="14" fillId="0" borderId="1" xfId="26" applyFont="1" applyFill="1" applyBorder="1" applyAlignment="1">
      <alignment horizontal="center" vertical="center" wrapText="1"/>
    </xf>
    <xf numFmtId="167" fontId="14" fillId="0" borderId="6" xfId="26" applyFont="1" applyFill="1" applyBorder="1" applyAlignment="1">
      <alignment horizontal="center" vertical="center" wrapText="1"/>
    </xf>
    <xf numFmtId="167" fontId="14" fillId="0" borderId="1" xfId="26" applyFont="1" applyFill="1" applyBorder="1" applyAlignment="1">
      <alignment horizontal="center" vertical="center"/>
    </xf>
    <xf numFmtId="0" fontId="13" fillId="0" borderId="42" xfId="10" applyFont="1" applyFill="1" applyBorder="1" applyAlignment="1">
      <alignment horizontal="center" vertical="center"/>
    </xf>
    <xf numFmtId="0" fontId="13" fillId="0" borderId="43" xfId="10" applyFont="1" applyFill="1" applyBorder="1" applyAlignment="1">
      <alignment horizontal="center" vertical="center"/>
    </xf>
    <xf numFmtId="0" fontId="13" fillId="0" borderId="43" xfId="10" applyFont="1" applyFill="1" applyBorder="1" applyAlignment="1">
      <alignment horizontal="justify" vertical="center" wrapText="1"/>
    </xf>
    <xf numFmtId="167" fontId="13" fillId="0" borderId="43" xfId="26" applyFont="1" applyFill="1" applyBorder="1" applyAlignment="1">
      <alignment horizontal="right" vertical="center"/>
    </xf>
    <xf numFmtId="0" fontId="13" fillId="0" borderId="43" xfId="10" applyFont="1" applyFill="1" applyBorder="1" applyAlignment="1">
      <alignment vertical="center"/>
    </xf>
    <xf numFmtId="0" fontId="13" fillId="0" borderId="44" xfId="10" applyFont="1" applyFill="1" applyBorder="1" applyAlignment="1">
      <alignment vertical="center"/>
    </xf>
    <xf numFmtId="167" fontId="85" fillId="0" borderId="1" xfId="14" applyFont="1" applyFill="1" applyBorder="1" applyAlignment="1">
      <alignment horizontal="center" vertical="center"/>
    </xf>
    <xf numFmtId="0" fontId="13" fillId="0" borderId="0" xfId="10" applyAlignment="1">
      <alignment horizontal="center" vertical="center"/>
    </xf>
    <xf numFmtId="0" fontId="13" fillId="4" borderId="5" xfId="10" applyFill="1" applyBorder="1" applyAlignment="1">
      <alignment horizontal="center" vertical="center"/>
    </xf>
    <xf numFmtId="0" fontId="13" fillId="0" borderId="5" xfId="10" applyBorder="1" applyAlignment="1">
      <alignment horizontal="center" vertical="center"/>
    </xf>
    <xf numFmtId="0" fontId="14" fillId="3" borderId="1" xfId="10" applyNumberFormat="1" applyFont="1" applyFill="1" applyBorder="1" applyAlignment="1">
      <alignment horizontal="center" vertical="center"/>
    </xf>
    <xf numFmtId="44" fontId="14" fillId="0" borderId="1" xfId="122" applyFont="1" applyBorder="1" applyAlignment="1">
      <alignment horizontal="center" vertical="center"/>
    </xf>
    <xf numFmtId="0" fontId="14" fillId="3" borderId="1" xfId="10" applyNumberFormat="1" applyFont="1" applyFill="1" applyBorder="1" applyAlignment="1">
      <alignment horizontal="center" vertical="center" wrapText="1"/>
    </xf>
    <xf numFmtId="44" fontId="13" fillId="0" borderId="26" xfId="122" applyFont="1" applyBorder="1" applyAlignment="1">
      <alignment horizontal="center" vertical="center"/>
    </xf>
    <xf numFmtId="44" fontId="13" fillId="0" borderId="27" xfId="122" applyFont="1" applyBorder="1" applyAlignment="1">
      <alignment horizontal="center" vertical="center"/>
    </xf>
    <xf numFmtId="44" fontId="41" fillId="0" borderId="27" xfId="122" applyFont="1" applyBorder="1" applyAlignment="1">
      <alignment horizontal="center" vertical="center"/>
    </xf>
    <xf numFmtId="44" fontId="14" fillId="3" borderId="39" xfId="122" applyFont="1" applyFill="1" applyBorder="1" applyAlignment="1">
      <alignment horizontal="center" vertical="center"/>
    </xf>
    <xf numFmtId="10" fontId="14" fillId="3" borderId="39" xfId="10" applyNumberFormat="1" applyFont="1" applyFill="1" applyBorder="1" applyAlignment="1">
      <alignment horizontal="center" vertical="center"/>
    </xf>
    <xf numFmtId="44" fontId="13" fillId="0" borderId="1" xfId="122" applyFont="1" applyBorder="1" applyAlignment="1">
      <alignment horizontal="left" vertical="center" wrapText="1"/>
    </xf>
    <xf numFmtId="10" fontId="14" fillId="3" borderId="1" xfId="10" applyNumberFormat="1" applyFont="1" applyFill="1" applyBorder="1" applyAlignment="1">
      <alignment horizontal="left" vertical="center" wrapText="1"/>
    </xf>
    <xf numFmtId="0" fontId="13" fillId="0" borderId="1" xfId="10" applyFont="1" applyBorder="1" applyAlignment="1">
      <alignment horizontal="left" vertical="center" wrapText="1"/>
    </xf>
    <xf numFmtId="0" fontId="14" fillId="0" borderId="0" xfId="10" applyFont="1" applyFill="1" applyBorder="1" applyAlignment="1">
      <alignment horizontal="left" vertical="center" wrapText="1"/>
    </xf>
    <xf numFmtId="167" fontId="13" fillId="0" borderId="0" xfId="26" applyFont="1" applyFill="1" applyBorder="1" applyAlignment="1">
      <alignment vertical="center" wrapText="1"/>
    </xf>
    <xf numFmtId="0" fontId="13" fillId="0" borderId="0" xfId="10" applyFont="1" applyFill="1" applyBorder="1" applyAlignment="1">
      <alignment vertical="center" wrapText="1"/>
    </xf>
    <xf numFmtId="0" fontId="13" fillId="0" borderId="47" xfId="10" applyBorder="1" applyAlignment="1">
      <alignment horizontal="center" vertical="center"/>
    </xf>
    <xf numFmtId="0" fontId="13" fillId="0" borderId="48" xfId="10" applyBorder="1" applyAlignment="1">
      <alignment horizontal="left"/>
    </xf>
    <xf numFmtId="0" fontId="13" fillId="0" borderId="48" xfId="10" applyBorder="1" applyAlignment="1">
      <alignment horizontal="center"/>
    </xf>
    <xf numFmtId="0" fontId="14" fillId="3" borderId="35" xfId="10" applyFont="1" applyFill="1" applyBorder="1" applyAlignment="1">
      <alignment horizontal="center" vertical="center"/>
    </xf>
    <xf numFmtId="0" fontId="14" fillId="3" borderId="36" xfId="10" applyFont="1" applyFill="1" applyBorder="1" applyAlignment="1">
      <alignment horizontal="center"/>
    </xf>
    <xf numFmtId="0" fontId="14" fillId="3" borderId="37" xfId="10" applyFont="1" applyFill="1" applyBorder="1" applyAlignment="1">
      <alignment horizontal="center"/>
    </xf>
    <xf numFmtId="44" fontId="14" fillId="0" borderId="28" xfId="122" applyFont="1" applyFill="1" applyBorder="1" applyAlignment="1">
      <alignment horizontal="center" vertical="center"/>
    </xf>
    <xf numFmtId="44" fontId="14" fillId="3" borderId="21" xfId="122" applyFont="1" applyFill="1" applyBorder="1" applyAlignment="1">
      <alignment horizontal="center" vertical="center"/>
    </xf>
    <xf numFmtId="10" fontId="42" fillId="0" borderId="5" xfId="11" applyNumberFormat="1" applyFont="1" applyFill="1" applyBorder="1" applyAlignment="1">
      <alignment horizontal="center" vertical="center"/>
    </xf>
    <xf numFmtId="44" fontId="14" fillId="3" borderId="22" xfId="122" applyFont="1" applyFill="1" applyBorder="1" applyAlignment="1">
      <alignment horizontal="center" vertical="center"/>
    </xf>
    <xf numFmtId="10" fontId="14" fillId="3" borderId="42" xfId="10" applyNumberFormat="1" applyFont="1" applyFill="1" applyBorder="1" applyAlignment="1">
      <alignment horizontal="center" vertical="center"/>
    </xf>
    <xf numFmtId="44" fontId="14" fillId="3" borderId="9" xfId="122" applyFont="1" applyFill="1" applyBorder="1" applyAlignment="1">
      <alignment horizontal="center" vertical="center"/>
    </xf>
    <xf numFmtId="44" fontId="14" fillId="3" borderId="8" xfId="122" applyFont="1" applyFill="1" applyBorder="1" applyAlignment="1">
      <alignment horizontal="center" vertical="center"/>
    </xf>
    <xf numFmtId="10" fontId="68" fillId="7" borderId="1" xfId="11" applyNumberFormat="1" applyFont="1" applyFill="1" applyBorder="1" applyAlignment="1">
      <alignment horizontal="center" vertical="center"/>
    </xf>
    <xf numFmtId="44" fontId="68" fillId="4" borderId="1" xfId="122" applyFont="1" applyFill="1" applyBorder="1" applyAlignment="1">
      <alignment horizontal="center" vertical="center"/>
    </xf>
    <xf numFmtId="0" fontId="13" fillId="0" borderId="48" xfId="10" applyBorder="1" applyAlignment="1">
      <alignment horizontal="center" vertical="center"/>
    </xf>
    <xf numFmtId="0" fontId="14" fillId="0" borderId="0" xfId="10" applyFont="1" applyFill="1" applyBorder="1" applyAlignment="1">
      <alignment horizontal="center" vertical="center" wrapText="1"/>
    </xf>
    <xf numFmtId="0" fontId="14" fillId="0" borderId="38" xfId="10" applyFont="1" applyFill="1" applyBorder="1" applyAlignment="1">
      <alignment horizontal="center" vertical="center" wrapText="1"/>
    </xf>
    <xf numFmtId="0" fontId="14" fillId="0" borderId="38" xfId="10" applyFont="1" applyBorder="1" applyAlignment="1">
      <alignment horizontal="center" vertical="center"/>
    </xf>
    <xf numFmtId="0" fontId="14" fillId="0" borderId="0" xfId="10" applyFont="1" applyBorder="1" applyAlignment="1">
      <alignment horizontal="center" vertical="center"/>
    </xf>
    <xf numFmtId="0" fontId="13" fillId="0" borderId="26" xfId="123" applyBorder="1" applyAlignment="1">
      <alignment horizontal="center" vertical="center"/>
    </xf>
    <xf numFmtId="0" fontId="13" fillId="0" borderId="27" xfId="123" applyBorder="1" applyAlignment="1">
      <alignment horizontal="center" vertical="center"/>
    </xf>
    <xf numFmtId="1" fontId="13" fillId="0" borderId="27" xfId="123" applyNumberFormat="1" applyBorder="1" applyAlignment="1">
      <alignment horizontal="center" vertical="center"/>
    </xf>
    <xf numFmtId="0" fontId="71" fillId="0" borderId="27" xfId="123" applyFont="1" applyBorder="1" applyAlignment="1">
      <alignment horizontal="left" vertical="center" wrapText="1"/>
    </xf>
    <xf numFmtId="0" fontId="71" fillId="0" borderId="27" xfId="123" applyFont="1" applyBorder="1" applyAlignment="1">
      <alignment horizontal="center" vertical="center" wrapText="1"/>
    </xf>
    <xf numFmtId="181" fontId="67" fillId="0" borderId="27" xfId="291" applyNumberFormat="1" applyFont="1" applyFill="1" applyBorder="1" applyAlignment="1">
      <alignment horizontal="center" vertical="center" wrapText="1"/>
    </xf>
    <xf numFmtId="44" fontId="71" fillId="0" borderId="27" xfId="125" applyNumberFormat="1" applyFont="1" applyFill="1" applyBorder="1" applyAlignment="1">
      <alignment horizontal="center" vertical="center" wrapText="1"/>
    </xf>
    <xf numFmtId="44" fontId="13" fillId="0" borderId="28" xfId="203" applyNumberFormat="1" applyFont="1" applyFill="1" applyBorder="1" applyAlignment="1">
      <alignment vertical="center"/>
    </xf>
    <xf numFmtId="0" fontId="13" fillId="0" borderId="26" xfId="293" applyBorder="1"/>
    <xf numFmtId="0" fontId="13" fillId="0" borderId="27" xfId="293" applyBorder="1"/>
    <xf numFmtId="0" fontId="13" fillId="0" borderId="27" xfId="293" applyBorder="1" applyAlignment="1">
      <alignment vertical="center"/>
    </xf>
    <xf numFmtId="181" fontId="67" fillId="0" borderId="27" xfId="293" applyNumberFormat="1" applyFont="1" applyBorder="1" applyAlignment="1">
      <alignment vertical="center"/>
    </xf>
    <xf numFmtId="44" fontId="13" fillId="0" borderId="27" xfId="293" applyNumberFormat="1" applyBorder="1"/>
    <xf numFmtId="44" fontId="13" fillId="0" borderId="28" xfId="293" applyNumberFormat="1" applyBorder="1"/>
    <xf numFmtId="0" fontId="71" fillId="0" borderId="27" xfId="293" applyFont="1" applyBorder="1" applyAlignment="1">
      <alignment horizontal="left" vertical="center" wrapText="1"/>
    </xf>
    <xf numFmtId="0" fontId="71" fillId="0" borderId="27" xfId="293" applyFont="1" applyBorder="1" applyAlignment="1">
      <alignment horizontal="center" vertical="center" wrapText="1"/>
    </xf>
    <xf numFmtId="44" fontId="71" fillId="0" borderId="27" xfId="203" applyNumberFormat="1" applyFont="1" applyFill="1" applyBorder="1" applyAlignment="1">
      <alignment horizontal="center" vertical="center" wrapText="1"/>
    </xf>
    <xf numFmtId="44" fontId="13" fillId="0" borderId="28" xfId="203" applyNumberFormat="1" applyFont="1" applyFill="1" applyBorder="1" applyAlignment="1">
      <alignment horizontal="center" vertical="center" wrapText="1"/>
    </xf>
    <xf numFmtId="0" fontId="13" fillId="0" borderId="27" xfId="10" applyBorder="1" applyAlignment="1">
      <alignment horizontal="left" vertical="center" wrapText="1"/>
    </xf>
    <xf numFmtId="167" fontId="13" fillId="0" borderId="27" xfId="291" applyNumberFormat="1" applyFont="1" applyFill="1" applyBorder="1" applyAlignment="1">
      <alignment horizontal="center" vertical="center" wrapText="1"/>
    </xf>
    <xf numFmtId="44" fontId="13" fillId="0" borderId="27" xfId="291" applyNumberFormat="1" applyFont="1" applyFill="1" applyBorder="1" applyAlignment="1">
      <alignment horizontal="center" vertical="center" wrapText="1"/>
    </xf>
    <xf numFmtId="0" fontId="13" fillId="0" borderId="26" xfId="293" applyBorder="1" applyAlignment="1">
      <alignment horizontal="center" vertical="center"/>
    </xf>
    <xf numFmtId="0" fontId="13" fillId="0" borderId="27" xfId="127" applyBorder="1" applyAlignment="1">
      <alignment horizontal="center" vertical="center"/>
    </xf>
    <xf numFmtId="181" fontId="67" fillId="0" borderId="27" xfId="291" applyNumberFormat="1" applyFont="1" applyBorder="1" applyAlignment="1">
      <alignment vertical="center"/>
    </xf>
    <xf numFmtId="179" fontId="71" fillId="0" borderId="27" xfId="203" applyFont="1" applyFill="1" applyBorder="1" applyAlignment="1">
      <alignment horizontal="center" vertical="center" wrapText="1"/>
    </xf>
    <xf numFmtId="0" fontId="67" fillId="0" borderId="26" xfId="293" applyFont="1" applyBorder="1"/>
    <xf numFmtId="0" fontId="67" fillId="0" borderId="27" xfId="293" applyFont="1" applyBorder="1"/>
    <xf numFmtId="0" fontId="67" fillId="0" borderId="27" xfId="293" applyFont="1" applyBorder="1" applyAlignment="1">
      <alignment vertical="center"/>
    </xf>
    <xf numFmtId="44" fontId="67" fillId="0" borderId="27" xfId="293" applyNumberFormat="1" applyFont="1" applyBorder="1"/>
    <xf numFmtId="44" fontId="67" fillId="0" borderId="28" xfId="293" applyNumberFormat="1" applyFont="1" applyBorder="1"/>
    <xf numFmtId="0" fontId="13" fillId="0" borderId="26" xfId="123" applyBorder="1" applyAlignment="1">
      <alignment horizontal="center" vertical="center" wrapText="1"/>
    </xf>
    <xf numFmtId="0" fontId="13" fillId="0" borderId="27" xfId="123" applyBorder="1" applyAlignment="1">
      <alignment horizontal="center" vertical="center" wrapText="1"/>
    </xf>
    <xf numFmtId="0" fontId="67" fillId="0" borderId="27" xfId="293" applyFont="1" applyBorder="1" applyAlignment="1">
      <alignment horizontal="center" vertical="center"/>
    </xf>
    <xf numFmtId="0" fontId="67" fillId="0" borderId="27" xfId="293" applyFont="1" applyBorder="1" applyAlignment="1">
      <alignment horizontal="center"/>
    </xf>
    <xf numFmtId="44" fontId="67" fillId="0" borderId="27" xfId="293" applyNumberFormat="1" applyFont="1" applyBorder="1" applyAlignment="1">
      <alignment horizontal="center"/>
    </xf>
    <xf numFmtId="181" fontId="13" fillId="0" borderId="27" xfId="293" applyNumberFormat="1" applyBorder="1"/>
    <xf numFmtId="0" fontId="13" fillId="0" borderId="28" xfId="293" applyBorder="1"/>
    <xf numFmtId="179" fontId="0" fillId="0" borderId="27" xfId="203" applyFont="1" applyBorder="1" applyAlignment="1">
      <alignment vertical="center"/>
    </xf>
    <xf numFmtId="0" fontId="13" fillId="0" borderId="26" xfId="297" applyBorder="1"/>
    <xf numFmtId="0" fontId="13" fillId="0" borderId="27" xfId="297" applyBorder="1"/>
    <xf numFmtId="0" fontId="13" fillId="0" borderId="27" xfId="297" applyBorder="1" applyAlignment="1">
      <alignment vertical="center"/>
    </xf>
    <xf numFmtId="181" fontId="67" fillId="0" borderId="27" xfId="297" applyNumberFormat="1" applyFont="1" applyBorder="1" applyAlignment="1">
      <alignment vertical="center"/>
    </xf>
    <xf numFmtId="44" fontId="67" fillId="0" borderId="27" xfId="297" applyNumberFormat="1" applyFont="1" applyBorder="1"/>
    <xf numFmtId="44" fontId="67" fillId="0" borderId="28" xfId="297" applyNumberFormat="1" applyFont="1" applyBorder="1"/>
    <xf numFmtId="181" fontId="67" fillId="0" borderId="27" xfId="300" applyNumberFormat="1" applyFont="1" applyBorder="1" applyAlignment="1">
      <alignment vertical="center"/>
    </xf>
    <xf numFmtId="0" fontId="67" fillId="0" borderId="27" xfId="297" applyFont="1" applyBorder="1"/>
    <xf numFmtId="0" fontId="67" fillId="0" borderId="28" xfId="297" applyFont="1" applyBorder="1"/>
    <xf numFmtId="0" fontId="70" fillId="0" borderId="26" xfId="297" applyFont="1" applyBorder="1" applyAlignment="1">
      <alignment horizontal="left" vertical="center"/>
    </xf>
    <xf numFmtId="0" fontId="13" fillId="0" borderId="27" xfId="297" applyBorder="1" applyAlignment="1">
      <alignment horizontal="center" vertical="center"/>
    </xf>
    <xf numFmtId="1" fontId="13" fillId="0" borderId="27" xfId="297" applyNumberFormat="1" applyBorder="1" applyAlignment="1">
      <alignment horizontal="center" vertical="center"/>
    </xf>
    <xf numFmtId="0" fontId="13" fillId="0" borderId="27" xfId="297" applyBorder="1" applyAlignment="1">
      <alignment horizontal="left" vertical="center" wrapText="1"/>
    </xf>
    <xf numFmtId="44" fontId="67" fillId="0" borderId="27" xfId="301" applyNumberFormat="1" applyFont="1" applyBorder="1"/>
    <xf numFmtId="44" fontId="67" fillId="0" borderId="28" xfId="301" applyNumberFormat="1" applyFont="1" applyBorder="1" applyAlignment="1">
      <alignment horizontal="center" vertical="center"/>
    </xf>
    <xf numFmtId="0" fontId="13" fillId="0" borderId="26" xfId="297" applyFill="1" applyBorder="1"/>
    <xf numFmtId="0" fontId="71" fillId="0" borderId="27" xfId="297" applyFont="1" applyBorder="1" applyAlignment="1">
      <alignment vertical="center"/>
    </xf>
    <xf numFmtId="181" fontId="66" fillId="0" borderId="27" xfId="297" applyNumberFormat="1" applyFont="1" applyBorder="1" applyAlignment="1">
      <alignment vertical="center"/>
    </xf>
    <xf numFmtId="44" fontId="66" fillId="0" borderId="27" xfId="297" applyNumberFormat="1" applyFont="1" applyBorder="1" applyAlignment="1">
      <alignment vertical="center"/>
    </xf>
    <xf numFmtId="44" fontId="66" fillId="0" borderId="28" xfId="297" applyNumberFormat="1" applyFont="1" applyBorder="1" applyAlignment="1">
      <alignment vertical="center"/>
    </xf>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13" fillId="0" borderId="27" xfId="0" applyFont="1" applyBorder="1" applyAlignment="1">
      <alignment horizontal="left" vertical="center" wrapText="1"/>
    </xf>
    <xf numFmtId="0" fontId="13" fillId="0" borderId="27" xfId="0" applyFont="1" applyBorder="1" applyAlignment="1">
      <alignment horizontal="center" vertical="center" wrapText="1"/>
    </xf>
    <xf numFmtId="181" fontId="13" fillId="0" borderId="27" xfId="45" applyNumberFormat="1" applyFont="1" applyBorder="1" applyAlignment="1">
      <alignment horizontal="center" vertical="center"/>
    </xf>
    <xf numFmtId="179" fontId="13" fillId="0" borderId="27" xfId="203" applyFont="1" applyFill="1" applyBorder="1" applyAlignment="1">
      <alignment horizontal="center" vertical="center" wrapText="1"/>
    </xf>
    <xf numFmtId="179" fontId="13" fillId="0" borderId="28" xfId="203" applyFont="1" applyBorder="1" applyAlignment="1">
      <alignment horizontal="center" vertical="center"/>
    </xf>
    <xf numFmtId="1" fontId="13" fillId="0" borderId="27" xfId="0" applyNumberFormat="1" applyFont="1" applyBorder="1" applyAlignment="1">
      <alignment horizontal="center" vertical="center"/>
    </xf>
    <xf numFmtId="0" fontId="13" fillId="0" borderId="27" xfId="0" applyFont="1" applyBorder="1" applyAlignment="1">
      <alignment horizontal="left" wrapText="1"/>
    </xf>
    <xf numFmtId="181" fontId="13" fillId="0" borderId="27" xfId="45" applyNumberFormat="1" applyFont="1" applyFill="1" applyBorder="1" applyAlignment="1">
      <alignment horizontal="center" vertical="center"/>
    </xf>
    <xf numFmtId="179" fontId="13" fillId="0" borderId="27" xfId="203" applyFont="1" applyFill="1" applyBorder="1"/>
    <xf numFmtId="179" fontId="13" fillId="0" borderId="28" xfId="203" applyFont="1" applyFill="1" applyBorder="1" applyAlignment="1">
      <alignment horizontal="center" vertical="center"/>
    </xf>
    <xf numFmtId="181" fontId="13" fillId="0" borderId="27" xfId="302" applyNumberFormat="1" applyFont="1" applyFill="1" applyBorder="1" applyAlignment="1">
      <alignment horizontal="center" vertical="center" wrapText="1"/>
    </xf>
    <xf numFmtId="179" fontId="13" fillId="0" borderId="28" xfId="203" applyFont="1" applyFill="1" applyBorder="1" applyAlignment="1">
      <alignment horizontal="center" vertical="center" wrapText="1"/>
    </xf>
    <xf numFmtId="0" fontId="13" fillId="0" borderId="26" xfId="0" applyFont="1" applyFill="1" applyBorder="1" applyAlignment="1">
      <alignment horizontal="center" vertical="center"/>
    </xf>
    <xf numFmtId="0" fontId="13" fillId="0" borderId="27" xfId="0" applyFont="1" applyFill="1" applyBorder="1" applyAlignment="1">
      <alignment horizontal="center" vertical="center"/>
    </xf>
    <xf numFmtId="0" fontId="13" fillId="0" borderId="26" xfId="0" applyFont="1" applyBorder="1"/>
    <xf numFmtId="0" fontId="13" fillId="0" borderId="27" xfId="0" applyFont="1" applyBorder="1"/>
    <xf numFmtId="181" fontId="13" fillId="0" borderId="27" xfId="0" applyNumberFormat="1" applyFont="1" applyBorder="1"/>
    <xf numFmtId="0" fontId="13" fillId="0" borderId="28" xfId="0" applyFont="1" applyBorder="1"/>
    <xf numFmtId="181" fontId="13" fillId="0" borderId="27" xfId="0" applyNumberFormat="1" applyFont="1" applyBorder="1" applyAlignment="1">
      <alignment horizontal="center" vertical="center"/>
    </xf>
    <xf numFmtId="179" fontId="13" fillId="0" borderId="27" xfId="203" applyFont="1" applyFill="1" applyBorder="1" applyAlignment="1">
      <alignment horizontal="left" vertical="center" wrapText="1"/>
    </xf>
    <xf numFmtId="179" fontId="13" fillId="0" borderId="28" xfId="203" applyFont="1" applyFill="1" applyBorder="1" applyAlignment="1">
      <alignment horizontal="left" vertical="center"/>
    </xf>
    <xf numFmtId="0" fontId="13" fillId="0" borderId="26" xfId="19" applyBorder="1" applyAlignment="1">
      <alignment horizontal="center" vertical="center"/>
    </xf>
    <xf numFmtId="0" fontId="13" fillId="0" borderId="27" xfId="19" applyBorder="1" applyAlignment="1">
      <alignment horizontal="center" vertical="center"/>
    </xf>
    <xf numFmtId="0" fontId="13" fillId="0" borderId="27" xfId="19" applyBorder="1" applyAlignment="1">
      <alignment horizontal="left" vertical="center" wrapText="1"/>
    </xf>
    <xf numFmtId="0" fontId="13" fillId="0" borderId="27" xfId="19" applyBorder="1" applyAlignment="1">
      <alignment horizontal="center" vertical="center" wrapText="1"/>
    </xf>
    <xf numFmtId="181" fontId="13" fillId="0" borderId="27" xfId="19" applyNumberFormat="1" applyBorder="1" applyAlignment="1">
      <alignment horizontal="center" vertical="center"/>
    </xf>
    <xf numFmtId="1" fontId="14" fillId="0" borderId="26" xfId="0" applyNumberFormat="1" applyFont="1" applyBorder="1" applyAlignment="1">
      <alignment vertical="center" wrapText="1"/>
    </xf>
    <xf numFmtId="1" fontId="14" fillId="0" borderId="27" xfId="0" applyNumberFormat="1" applyFont="1" applyBorder="1" applyAlignment="1">
      <alignment horizontal="center" vertical="center" wrapText="1"/>
    </xf>
    <xf numFmtId="0" fontId="14" fillId="0" borderId="27" xfId="0" applyFont="1" applyBorder="1" applyAlignment="1">
      <alignment horizontal="left" vertical="center" wrapText="1"/>
    </xf>
    <xf numFmtId="0" fontId="14" fillId="0" borderId="27" xfId="0" applyFont="1" applyBorder="1" applyAlignment="1">
      <alignment horizontal="center" vertical="center" wrapText="1"/>
    </xf>
    <xf numFmtId="181" fontId="14" fillId="0" borderId="27" xfId="45" applyNumberFormat="1" applyFont="1" applyFill="1" applyBorder="1" applyAlignment="1">
      <alignment horizontal="center" vertical="center" wrapText="1"/>
    </xf>
    <xf numFmtId="179" fontId="14" fillId="0" borderId="27" xfId="203" applyFont="1" applyFill="1" applyBorder="1" applyAlignment="1">
      <alignment horizontal="center" vertical="center" wrapText="1"/>
    </xf>
    <xf numFmtId="179" fontId="14" fillId="0" borderId="28" xfId="203" applyFont="1" applyFill="1" applyBorder="1" applyAlignment="1">
      <alignment horizontal="center" vertical="center"/>
    </xf>
    <xf numFmtId="0" fontId="13" fillId="0" borderId="27" xfId="121" applyBorder="1" applyAlignment="1">
      <alignment horizontal="center" vertical="center"/>
    </xf>
    <xf numFmtId="179" fontId="13" fillId="0" borderId="27" xfId="303" applyNumberFormat="1" applyFont="1" applyFill="1" applyBorder="1" applyAlignment="1">
      <alignment horizontal="left" vertical="center" wrapText="1"/>
    </xf>
    <xf numFmtId="0" fontId="13" fillId="0" borderId="27" xfId="121" applyBorder="1" applyAlignment="1">
      <alignment horizontal="center" vertical="center" wrapText="1"/>
    </xf>
    <xf numFmtId="181" fontId="13" fillId="0" borderId="27" xfId="304" applyNumberFormat="1" applyFont="1" applyBorder="1" applyAlignment="1">
      <alignment horizontal="right" vertical="center"/>
    </xf>
    <xf numFmtId="179" fontId="13" fillId="0" borderId="28" xfId="203" applyFont="1" applyFill="1" applyBorder="1" applyAlignment="1" applyProtection="1">
      <alignment horizontal="right" vertical="center" wrapText="1"/>
    </xf>
    <xf numFmtId="0" fontId="13" fillId="0" borderId="26" xfId="121" applyBorder="1" applyAlignment="1">
      <alignment horizontal="center" vertical="center"/>
    </xf>
    <xf numFmtId="0" fontId="71" fillId="0" borderId="27" xfId="297" applyFont="1" applyBorder="1" applyAlignment="1">
      <alignment horizontal="left" vertical="center" wrapText="1"/>
    </xf>
    <xf numFmtId="0" fontId="71" fillId="0" borderId="27" xfId="297" applyFont="1" applyBorder="1" applyAlignment="1">
      <alignment horizontal="center" vertical="center" wrapText="1"/>
    </xf>
    <xf numFmtId="181" fontId="13" fillId="0" borderId="27" xfId="45" applyNumberFormat="1" applyFont="1" applyBorder="1" applyAlignment="1">
      <alignment horizontal="center" vertical="center" wrapText="1"/>
    </xf>
    <xf numFmtId="0" fontId="13" fillId="0" borderId="27" xfId="303" applyFont="1" applyFill="1" applyBorder="1" applyAlignment="1">
      <alignment horizontal="left" vertical="center" wrapText="1"/>
    </xf>
    <xf numFmtId="0" fontId="13" fillId="0" borderId="27" xfId="0" applyFont="1" applyBorder="1" applyAlignment="1">
      <alignment horizontal="left"/>
    </xf>
    <xf numFmtId="179" fontId="13" fillId="0" borderId="28" xfId="203" applyFont="1" applyFill="1" applyBorder="1"/>
    <xf numFmtId="0" fontId="1" fillId="0" borderId="26" xfId="305" applyBorder="1"/>
    <xf numFmtId="0" fontId="1" fillId="0" borderId="27" xfId="305" applyBorder="1"/>
    <xf numFmtId="0" fontId="1" fillId="0" borderId="27" xfId="305" applyBorder="1" applyAlignment="1">
      <alignment vertical="center"/>
    </xf>
    <xf numFmtId="181" fontId="67" fillId="0" borderId="27" xfId="305" applyNumberFormat="1" applyFont="1" applyBorder="1" applyAlignment="1">
      <alignment vertical="center"/>
    </xf>
    <xf numFmtId="44" fontId="1" fillId="0" borderId="28" xfId="305" applyNumberFormat="1" applyBorder="1"/>
    <xf numFmtId="44" fontId="1" fillId="0" borderId="27" xfId="305" applyNumberFormat="1" applyBorder="1"/>
    <xf numFmtId="0" fontId="67" fillId="0" borderId="26" xfId="305" applyFont="1" applyBorder="1"/>
    <xf numFmtId="0" fontId="67" fillId="0" borderId="27" xfId="305" applyFont="1" applyBorder="1"/>
    <xf numFmtId="0" fontId="67" fillId="0" borderId="27" xfId="305" applyFont="1" applyBorder="1" applyAlignment="1">
      <alignment vertical="center"/>
    </xf>
    <xf numFmtId="44" fontId="67" fillId="0" borderId="27" xfId="305" applyNumberFormat="1" applyFont="1" applyBorder="1"/>
    <xf numFmtId="44" fontId="67" fillId="0" borderId="28" xfId="305" applyNumberFormat="1" applyFont="1" applyBorder="1"/>
    <xf numFmtId="44" fontId="71" fillId="0" borderId="27" xfId="203" quotePrefix="1" applyNumberFormat="1" applyFont="1" applyFill="1" applyBorder="1" applyAlignment="1">
      <alignment horizontal="center" vertical="center" wrapText="1"/>
    </xf>
    <xf numFmtId="0" fontId="72" fillId="0" borderId="26" xfId="293" applyFont="1" applyBorder="1"/>
    <xf numFmtId="0" fontId="72" fillId="0" borderId="27" xfId="293" applyFont="1" applyBorder="1"/>
    <xf numFmtId="0" fontId="72" fillId="0" borderId="27" xfId="293" applyFont="1" applyBorder="1" applyAlignment="1">
      <alignment vertical="center"/>
    </xf>
    <xf numFmtId="181" fontId="72" fillId="0" borderId="27" xfId="293" applyNumberFormat="1" applyFont="1" applyBorder="1" applyAlignment="1">
      <alignment vertical="center"/>
    </xf>
    <xf numFmtId="44" fontId="72" fillId="0" borderId="27" xfId="293" applyNumberFormat="1" applyFont="1" applyBorder="1"/>
    <xf numFmtId="44" fontId="72" fillId="0" borderId="28" xfId="293" applyNumberFormat="1" applyFont="1" applyBorder="1"/>
    <xf numFmtId="181" fontId="67" fillId="0" borderId="27" xfId="45" applyNumberFormat="1" applyFont="1" applyFill="1" applyBorder="1" applyAlignment="1">
      <alignment horizontal="center" vertical="center"/>
    </xf>
    <xf numFmtId="44" fontId="13" fillId="0" borderId="28" xfId="203" applyNumberFormat="1" applyFont="1" applyFill="1" applyBorder="1" applyAlignment="1">
      <alignment horizontal="center" vertical="center"/>
    </xf>
    <xf numFmtId="0" fontId="13" fillId="0" borderId="26" xfId="27" applyFont="1" applyBorder="1" applyAlignment="1">
      <alignment horizontal="center" vertical="center"/>
    </xf>
    <xf numFmtId="0" fontId="13" fillId="0" borderId="27" xfId="27" applyFont="1" applyBorder="1" applyAlignment="1">
      <alignment horizontal="center" vertical="center"/>
    </xf>
    <xf numFmtId="1" fontId="13" fillId="0" borderId="27" xfId="296" applyNumberFormat="1" applyFont="1" applyFill="1" applyBorder="1" applyAlignment="1">
      <alignment horizontal="center" vertical="center"/>
    </xf>
    <xf numFmtId="0" fontId="13" fillId="0" borderId="26" xfId="294" applyFont="1" applyBorder="1" applyAlignment="1">
      <alignment horizontal="center" vertical="center"/>
    </xf>
    <xf numFmtId="0" fontId="13" fillId="0" borderId="27" xfId="294" applyFont="1" applyBorder="1" applyAlignment="1">
      <alignment horizontal="center" vertical="center"/>
    </xf>
    <xf numFmtId="1" fontId="13" fillId="0" borderId="27" xfId="21" applyNumberFormat="1" applyFont="1" applyFill="1" applyBorder="1" applyAlignment="1">
      <alignment horizontal="center" vertical="center"/>
    </xf>
    <xf numFmtId="43" fontId="13" fillId="0" borderId="27" xfId="124" applyNumberFormat="1" applyFont="1" applyFill="1" applyBorder="1" applyAlignment="1">
      <alignment horizontal="center" vertical="center" wrapText="1"/>
    </xf>
    <xf numFmtId="181" fontId="13" fillId="0" borderId="27" xfId="124" applyNumberFormat="1" applyFont="1" applyFill="1" applyBorder="1" applyAlignment="1">
      <alignment horizontal="center" vertical="center" wrapText="1"/>
    </xf>
    <xf numFmtId="1" fontId="13" fillId="0" borderId="27" xfId="15" applyNumberFormat="1" applyFont="1" applyBorder="1" applyAlignment="1">
      <alignment horizontal="center" vertical="center"/>
    </xf>
    <xf numFmtId="181" fontId="13" fillId="0" borderId="27" xfId="203" applyNumberFormat="1" applyFont="1" applyBorder="1" applyAlignment="1">
      <alignment horizontal="center" vertical="center"/>
    </xf>
    <xf numFmtId="181" fontId="13" fillId="0" borderId="27" xfId="45" applyNumberFormat="1" applyFont="1" applyFill="1" applyBorder="1" applyAlignment="1">
      <alignment horizontal="center" vertical="center" wrapText="1"/>
    </xf>
    <xf numFmtId="167" fontId="13" fillId="0" borderId="27" xfId="124" applyNumberFormat="1" applyFont="1" applyBorder="1" applyAlignment="1">
      <alignment horizontal="center" vertical="center" wrapText="1"/>
    </xf>
    <xf numFmtId="179" fontId="13" fillId="0" borderId="27" xfId="203" applyFont="1" applyBorder="1" applyAlignment="1">
      <alignment horizontal="center" vertical="center" wrapText="1"/>
    </xf>
    <xf numFmtId="179" fontId="13" fillId="0" borderId="28" xfId="203" applyFont="1" applyBorder="1" applyAlignment="1">
      <alignment horizontal="center" vertical="center" wrapText="1"/>
    </xf>
    <xf numFmtId="0" fontId="13" fillId="0" borderId="47" xfId="123" applyBorder="1" applyAlignment="1">
      <alignment horizontal="center" vertical="center"/>
    </xf>
    <xf numFmtId="0" fontId="13" fillId="0" borderId="48" xfId="123" applyBorder="1" applyAlignment="1">
      <alignment horizontal="center" vertical="center"/>
    </xf>
    <xf numFmtId="1" fontId="13" fillId="0" borderId="48" xfId="123" applyNumberFormat="1" applyBorder="1" applyAlignment="1">
      <alignment horizontal="center" vertical="center"/>
    </xf>
    <xf numFmtId="0" fontId="71" fillId="0" borderId="48" xfId="293" applyFont="1" applyBorder="1" applyAlignment="1">
      <alignment horizontal="left" vertical="center" wrapText="1"/>
    </xf>
    <xf numFmtId="0" fontId="71" fillId="0" borderId="48" xfId="293" applyFont="1" applyBorder="1" applyAlignment="1">
      <alignment horizontal="center" vertical="center" wrapText="1"/>
    </xf>
    <xf numFmtId="181" fontId="67" fillId="0" borderId="48" xfId="291" applyNumberFormat="1" applyFont="1" applyFill="1" applyBorder="1" applyAlignment="1">
      <alignment horizontal="center" vertical="center" wrapText="1"/>
    </xf>
    <xf numFmtId="179" fontId="71" fillId="0" borderId="48" xfId="203" applyFont="1" applyFill="1" applyBorder="1" applyAlignment="1">
      <alignment horizontal="center" vertical="center" wrapText="1"/>
    </xf>
    <xf numFmtId="44" fontId="13" fillId="0" borderId="49" xfId="203" applyNumberFormat="1" applyFont="1" applyFill="1" applyBorder="1" applyAlignment="1">
      <alignment horizontal="center" vertical="center" wrapText="1"/>
    </xf>
    <xf numFmtId="0" fontId="13" fillId="0" borderId="47" xfId="293" applyBorder="1" applyAlignment="1">
      <alignment horizontal="center" vertical="center"/>
    </xf>
    <xf numFmtId="0" fontId="13" fillId="0" borderId="48" xfId="293" applyBorder="1" applyAlignment="1">
      <alignment horizontal="center" vertical="center"/>
    </xf>
    <xf numFmtId="1" fontId="13" fillId="0" borderId="48" xfId="127" applyNumberFormat="1" applyBorder="1" applyAlignment="1">
      <alignment horizontal="center" vertical="center"/>
    </xf>
    <xf numFmtId="0" fontId="13" fillId="0" borderId="48" xfId="127" applyBorder="1" applyAlignment="1">
      <alignment horizontal="center" vertical="center"/>
    </xf>
    <xf numFmtId="0" fontId="13" fillId="0" borderId="47" xfId="293" applyBorder="1" applyAlignment="1">
      <alignment horizontal="left" vertical="center"/>
    </xf>
    <xf numFmtId="1" fontId="13" fillId="0" borderId="48" xfId="10" applyNumberFormat="1" applyBorder="1" applyAlignment="1">
      <alignment horizontal="center" vertical="center"/>
    </xf>
    <xf numFmtId="181" fontId="67" fillId="0" borderId="48" xfId="291" applyNumberFormat="1" applyFont="1" applyBorder="1" applyAlignment="1">
      <alignment vertical="center"/>
    </xf>
    <xf numFmtId="0" fontId="13" fillId="0" borderId="50" xfId="123" applyBorder="1" applyAlignment="1">
      <alignment horizontal="center" vertical="center"/>
    </xf>
    <xf numFmtId="0" fontId="13" fillId="0" borderId="51" xfId="123" applyBorder="1" applyAlignment="1">
      <alignment horizontal="center" vertical="center"/>
    </xf>
    <xf numFmtId="0" fontId="71" fillId="0" borderId="51" xfId="293" applyFont="1" applyBorder="1" applyAlignment="1">
      <alignment horizontal="left" vertical="center" wrapText="1"/>
    </xf>
    <xf numFmtId="0" fontId="71" fillId="0" borderId="51" xfId="293" applyFont="1" applyBorder="1" applyAlignment="1">
      <alignment horizontal="center" vertical="center" wrapText="1"/>
    </xf>
    <xf numFmtId="181" fontId="67" fillId="0" borderId="51" xfId="291" applyNumberFormat="1" applyFont="1" applyFill="1" applyBorder="1" applyAlignment="1">
      <alignment horizontal="center" vertical="center" wrapText="1"/>
    </xf>
    <xf numFmtId="179" fontId="71" fillId="0" borderId="51" xfId="203" applyFont="1" applyFill="1" applyBorder="1" applyAlignment="1">
      <alignment horizontal="center" vertical="center" wrapText="1"/>
    </xf>
    <xf numFmtId="44" fontId="13" fillId="0" borderId="53" xfId="203" applyNumberFormat="1" applyFont="1" applyFill="1" applyBorder="1" applyAlignment="1">
      <alignment horizontal="center" vertical="center" wrapText="1"/>
    </xf>
    <xf numFmtId="0" fontId="13" fillId="0" borderId="47" xfId="123" applyBorder="1" applyAlignment="1">
      <alignment horizontal="center" vertical="center" wrapText="1"/>
    </xf>
    <xf numFmtId="0" fontId="13" fillId="0" borderId="48" xfId="123" applyBorder="1" applyAlignment="1">
      <alignment horizontal="center" vertical="center" wrapText="1"/>
    </xf>
    <xf numFmtId="181" fontId="67" fillId="0" borderId="48" xfId="293" applyNumberFormat="1" applyFont="1" applyBorder="1" applyAlignment="1">
      <alignment horizontal="center" vertical="center"/>
    </xf>
    <xf numFmtId="181" fontId="67" fillId="0" borderId="48" xfId="300" applyNumberFormat="1" applyFont="1" applyFill="1" applyBorder="1" applyAlignment="1">
      <alignment horizontal="center" vertical="center" wrapText="1"/>
    </xf>
    <xf numFmtId="0" fontId="13" fillId="0" borderId="47" xfId="297" applyBorder="1" applyAlignment="1">
      <alignment horizontal="center" vertical="center"/>
    </xf>
    <xf numFmtId="0" fontId="13" fillId="0" borderId="48" xfId="297" applyBorder="1" applyAlignment="1">
      <alignment horizontal="center" vertical="center"/>
    </xf>
    <xf numFmtId="181" fontId="67" fillId="0" borderId="48" xfId="300" applyNumberFormat="1" applyFont="1" applyBorder="1" applyAlignment="1">
      <alignment vertical="center"/>
    </xf>
    <xf numFmtId="0" fontId="13" fillId="0" borderId="48" xfId="10" applyBorder="1" applyAlignment="1">
      <alignment horizontal="left" vertical="center" wrapText="1"/>
    </xf>
    <xf numFmtId="167" fontId="13" fillId="0" borderId="48" xfId="291" applyNumberFormat="1" applyFont="1" applyFill="1" applyBorder="1" applyAlignment="1">
      <alignment horizontal="center" vertical="center" wrapText="1"/>
    </xf>
    <xf numFmtId="0" fontId="13" fillId="0" borderId="47" xfId="0" applyFont="1" applyBorder="1" applyAlignment="1">
      <alignment horizontal="center" vertical="center"/>
    </xf>
    <xf numFmtId="0" fontId="13" fillId="0" borderId="48" xfId="0" applyFont="1" applyBorder="1" applyAlignment="1">
      <alignment horizontal="center" vertical="center"/>
    </xf>
    <xf numFmtId="181" fontId="13" fillId="0" borderId="48" xfId="45" applyNumberFormat="1" applyFont="1" applyBorder="1" applyAlignment="1">
      <alignment horizontal="center" vertical="center" wrapText="1"/>
    </xf>
    <xf numFmtId="1" fontId="13" fillId="0" borderId="48" xfId="0" applyNumberFormat="1" applyFont="1" applyBorder="1" applyAlignment="1">
      <alignment horizontal="center" vertical="center"/>
    </xf>
    <xf numFmtId="181" fontId="13" fillId="0" borderId="48" xfId="203" applyNumberFormat="1" applyFont="1" applyBorder="1" applyAlignment="1">
      <alignment horizontal="center" vertical="center"/>
    </xf>
    <xf numFmtId="0" fontId="71" fillId="0" borderId="48" xfId="305" applyFont="1" applyBorder="1" applyAlignment="1">
      <alignment horizontal="left" vertical="center" wrapText="1"/>
    </xf>
    <xf numFmtId="0" fontId="71" fillId="0" borderId="48" xfId="305" applyFont="1" applyBorder="1" applyAlignment="1">
      <alignment horizontal="center" vertical="center" wrapText="1"/>
    </xf>
    <xf numFmtId="181" fontId="67" fillId="0" borderId="48" xfId="291" applyNumberFormat="1" applyFont="1" applyFill="1" applyBorder="1" applyAlignment="1">
      <alignment horizontal="center" vertical="center"/>
    </xf>
    <xf numFmtId="1" fontId="74" fillId="0" borderId="48" xfId="45" applyNumberFormat="1" applyFont="1" applyFill="1" applyBorder="1" applyAlignment="1">
      <alignment horizontal="center" vertical="center"/>
    </xf>
    <xf numFmtId="181" fontId="75" fillId="0" borderId="48" xfId="45" applyNumberFormat="1" applyFont="1" applyBorder="1" applyAlignment="1">
      <alignment vertical="center"/>
    </xf>
    <xf numFmtId="0" fontId="13" fillId="0" borderId="47" xfId="294" applyFont="1" applyBorder="1" applyAlignment="1">
      <alignment horizontal="center" vertical="center"/>
    </xf>
    <xf numFmtId="0" fontId="13" fillId="0" borderId="48" xfId="294" applyFont="1" applyBorder="1" applyAlignment="1">
      <alignment horizontal="center" vertical="center"/>
    </xf>
    <xf numFmtId="1" fontId="13" fillId="0" borderId="48" xfId="21" applyNumberFormat="1" applyFont="1" applyFill="1" applyBorder="1" applyAlignment="1">
      <alignment horizontal="center" vertical="center"/>
    </xf>
    <xf numFmtId="181" fontId="13" fillId="0" borderId="48" xfId="124" applyNumberFormat="1" applyFont="1" applyFill="1" applyBorder="1" applyAlignment="1">
      <alignment horizontal="center" vertical="center" wrapText="1"/>
    </xf>
    <xf numFmtId="1" fontId="13" fillId="0" borderId="48" xfId="15" applyNumberFormat="1" applyFont="1" applyBorder="1" applyAlignment="1">
      <alignment horizontal="center" vertical="center"/>
    </xf>
    <xf numFmtId="1" fontId="14" fillId="34" borderId="35" xfId="123" applyNumberFormat="1" applyFont="1" applyFill="1" applyBorder="1" applyAlignment="1">
      <alignment horizontal="center" vertical="center" wrapText="1"/>
    </xf>
    <xf numFmtId="1" fontId="14" fillId="34" borderId="36" xfId="123" applyNumberFormat="1" applyFont="1" applyFill="1" applyBorder="1" applyAlignment="1">
      <alignment horizontal="center" vertical="center" wrapText="1"/>
    </xf>
    <xf numFmtId="0" fontId="14" fillId="34" borderId="36" xfId="123" applyFont="1" applyFill="1" applyBorder="1" applyAlignment="1">
      <alignment horizontal="left" vertical="center" wrapText="1"/>
    </xf>
    <xf numFmtId="0" fontId="14" fillId="34" borderId="36" xfId="123" applyFont="1" applyFill="1" applyBorder="1" applyAlignment="1">
      <alignment horizontal="center" vertical="center" wrapText="1"/>
    </xf>
    <xf numFmtId="181" fontId="68" fillId="34" borderId="36" xfId="291" applyNumberFormat="1" applyFont="1" applyFill="1" applyBorder="1" applyAlignment="1">
      <alignment horizontal="center" vertical="center" wrapText="1"/>
    </xf>
    <xf numFmtId="44" fontId="14" fillId="34" borderId="36" xfId="125" applyNumberFormat="1" applyFont="1" applyFill="1" applyBorder="1" applyAlignment="1">
      <alignment horizontal="center" vertical="center" wrapText="1"/>
    </xf>
    <xf numFmtId="44" fontId="14" fillId="35" borderId="37" xfId="292" applyNumberFormat="1" applyFont="1" applyFill="1" applyBorder="1" applyAlignment="1">
      <alignment vertical="center" wrapText="1"/>
    </xf>
    <xf numFmtId="1" fontId="14" fillId="34" borderId="36" xfId="293" applyNumberFormat="1" applyFont="1" applyFill="1" applyBorder="1" applyAlignment="1">
      <alignment horizontal="center" vertical="center" wrapText="1"/>
    </xf>
    <xf numFmtId="0" fontId="14" fillId="34" borderId="36" xfId="293" applyFont="1" applyFill="1" applyBorder="1" applyAlignment="1">
      <alignment horizontal="left" vertical="center" wrapText="1"/>
    </xf>
    <xf numFmtId="0" fontId="14" fillId="34" borderId="36" xfId="297" applyFont="1" applyFill="1" applyBorder="1" applyAlignment="1">
      <alignment horizontal="left" vertical="center" wrapText="1"/>
    </xf>
    <xf numFmtId="0" fontId="14" fillId="34" borderId="36" xfId="293" applyFont="1" applyFill="1" applyBorder="1" applyAlignment="1">
      <alignment horizontal="center" vertical="center" wrapText="1"/>
    </xf>
    <xf numFmtId="1" fontId="14" fillId="35" borderId="35" xfId="293" applyNumberFormat="1" applyFont="1" applyFill="1" applyBorder="1" applyAlignment="1">
      <alignment horizontal="center" vertical="center"/>
    </xf>
    <xf numFmtId="1" fontId="14" fillId="35" borderId="36" xfId="293" applyNumberFormat="1" applyFont="1" applyFill="1" applyBorder="1" applyAlignment="1">
      <alignment horizontal="center" vertical="center"/>
    </xf>
    <xf numFmtId="0" fontId="14" fillId="35" borderId="36" xfId="293" applyFont="1" applyFill="1" applyBorder="1" applyAlignment="1">
      <alignment horizontal="center" vertical="center"/>
    </xf>
    <xf numFmtId="44" fontId="14" fillId="35" borderId="36" xfId="203" applyNumberFormat="1" applyFont="1" applyFill="1" applyBorder="1"/>
    <xf numFmtId="44" fontId="14" fillId="35" borderId="37" xfId="203" applyNumberFormat="1" applyFont="1" applyFill="1" applyBorder="1" applyAlignment="1">
      <alignment horizontal="center" vertical="center"/>
    </xf>
    <xf numFmtId="1" fontId="14" fillId="34" borderId="36" xfId="123" applyNumberFormat="1" applyFont="1" applyFill="1" applyBorder="1" applyAlignment="1">
      <alignment horizontal="left" vertical="center" wrapText="1"/>
    </xf>
    <xf numFmtId="1" fontId="14" fillId="34" borderId="36" xfId="0" applyNumberFormat="1" applyFont="1" applyFill="1" applyBorder="1" applyAlignment="1">
      <alignment horizontal="center" vertical="center" wrapText="1"/>
    </xf>
    <xf numFmtId="44" fontId="68" fillId="34" borderId="36" xfId="298" applyNumberFormat="1" applyFont="1" applyFill="1" applyBorder="1" applyAlignment="1">
      <alignment horizontal="center" vertical="center" wrapText="1"/>
    </xf>
    <xf numFmtId="44" fontId="68" fillId="35" borderId="37" xfId="299" applyNumberFormat="1" applyFont="1" applyFill="1" applyBorder="1" applyAlignment="1">
      <alignment vertical="center" wrapText="1"/>
    </xf>
    <xf numFmtId="44" fontId="66" fillId="35" borderId="36" xfId="301" applyNumberFormat="1" applyFont="1" applyFill="1" applyBorder="1" applyAlignment="1">
      <alignment horizontal="center" vertical="center" wrapText="1"/>
    </xf>
    <xf numFmtId="1" fontId="14" fillId="34" borderId="35" xfId="123" applyNumberFormat="1" applyFont="1" applyFill="1" applyBorder="1" applyAlignment="1">
      <alignment vertical="center" wrapText="1"/>
    </xf>
    <xf numFmtId="0" fontId="14" fillId="34" borderId="36" xfId="0" applyFont="1" applyFill="1" applyBorder="1" applyAlignment="1">
      <alignment horizontal="left" vertical="center" wrapText="1"/>
    </xf>
    <xf numFmtId="179" fontId="14" fillId="34" borderId="36" xfId="203" applyFont="1" applyFill="1" applyBorder="1" applyAlignment="1">
      <alignment horizontal="center" vertical="center" wrapText="1"/>
    </xf>
    <xf numFmtId="179" fontId="14" fillId="34" borderId="37" xfId="203" applyFont="1" applyFill="1" applyBorder="1" applyAlignment="1">
      <alignment horizontal="center" vertical="center"/>
    </xf>
    <xf numFmtId="179" fontId="14" fillId="34" borderId="36" xfId="303" applyNumberFormat="1" applyFont="1" applyFill="1" applyBorder="1" applyAlignment="1">
      <alignment horizontal="center" vertical="center" wrapText="1"/>
    </xf>
    <xf numFmtId="44" fontId="14" fillId="34" borderId="36" xfId="303" applyNumberFormat="1" applyFont="1" applyFill="1" applyBorder="1" applyAlignment="1">
      <alignment horizontal="center" vertical="center" wrapText="1"/>
    </xf>
    <xf numFmtId="181" fontId="14" fillId="34" borderId="36" xfId="45" applyNumberFormat="1" applyFont="1" applyFill="1" applyBorder="1" applyAlignment="1">
      <alignment horizontal="center" vertical="center" wrapText="1"/>
    </xf>
    <xf numFmtId="179" fontId="14" fillId="34" borderId="36" xfId="125" applyNumberFormat="1" applyFont="1" applyFill="1" applyBorder="1" applyAlignment="1">
      <alignment horizontal="center" vertical="center" wrapText="1"/>
    </xf>
    <xf numFmtId="1" fontId="68" fillId="34" borderId="35" xfId="45" applyNumberFormat="1" applyFont="1" applyFill="1" applyBorder="1" applyAlignment="1">
      <alignment horizontal="center" vertical="center" wrapText="1"/>
    </xf>
    <xf numFmtId="1" fontId="68" fillId="34" borderId="36" xfId="45" applyNumberFormat="1" applyFont="1" applyFill="1" applyBorder="1" applyAlignment="1">
      <alignment vertical="center" wrapText="1"/>
    </xf>
    <xf numFmtId="0" fontId="68" fillId="34" borderId="36" xfId="297" applyFont="1" applyFill="1" applyBorder="1" applyAlignment="1">
      <alignment vertical="center" wrapText="1"/>
    </xf>
    <xf numFmtId="0" fontId="14" fillId="35" borderId="36" xfId="294" applyFont="1" applyFill="1" applyBorder="1" applyAlignment="1">
      <alignment horizontal="center" vertical="center"/>
    </xf>
    <xf numFmtId="181" fontId="13" fillId="35" borderId="36" xfId="129" applyNumberFormat="1" applyFont="1" applyFill="1" applyBorder="1" applyAlignment="1">
      <alignment horizontal="center" vertical="center"/>
    </xf>
    <xf numFmtId="179" fontId="13" fillId="35" borderId="36" xfId="203" applyFont="1" applyFill="1" applyBorder="1" applyAlignment="1">
      <alignment horizontal="center" vertical="center" wrapText="1"/>
    </xf>
    <xf numFmtId="0" fontId="14" fillId="35" borderId="36" xfId="0" applyFont="1" applyFill="1" applyBorder="1" applyAlignment="1">
      <alignment horizontal="center" vertical="center"/>
    </xf>
    <xf numFmtId="0" fontId="14" fillId="35" borderId="36" xfId="0" applyFont="1" applyFill="1" applyBorder="1" applyAlignment="1">
      <alignment horizontal="left" vertical="center" wrapText="1"/>
    </xf>
    <xf numFmtId="181" fontId="13" fillId="35" borderId="36" xfId="203" applyNumberFormat="1" applyFont="1" applyFill="1" applyBorder="1" applyAlignment="1">
      <alignment horizontal="center" vertical="center"/>
    </xf>
    <xf numFmtId="0" fontId="14" fillId="35" borderId="36" xfId="27" applyFont="1" applyFill="1" applyBorder="1" applyAlignment="1">
      <alignment horizontal="center" vertical="center"/>
    </xf>
    <xf numFmtId="0" fontId="14" fillId="35" borderId="36" xfId="0" applyFont="1" applyFill="1" applyBorder="1" applyAlignment="1">
      <alignment horizontal="left" wrapText="1"/>
    </xf>
    <xf numFmtId="0" fontId="14" fillId="0" borderId="0" xfId="10" applyFont="1" applyAlignment="1">
      <alignment horizontal="center" vertical="center"/>
    </xf>
    <xf numFmtId="0" fontId="0" fillId="0" borderId="45" xfId="0" applyBorder="1"/>
    <xf numFmtId="0" fontId="0" fillId="0" borderId="52" xfId="0" applyBorder="1"/>
    <xf numFmtId="0" fontId="0" fillId="0" borderId="41" xfId="0" applyBorder="1"/>
    <xf numFmtId="0" fontId="0" fillId="0" borderId="54" xfId="0" applyBorder="1"/>
    <xf numFmtId="0" fontId="0" fillId="0" borderId="55" xfId="0" applyBorder="1"/>
    <xf numFmtId="0" fontId="0" fillId="0" borderId="46" xfId="0" applyBorder="1"/>
    <xf numFmtId="0" fontId="0" fillId="0" borderId="40" xfId="0" applyBorder="1"/>
    <xf numFmtId="0" fontId="0" fillId="0" borderId="56" xfId="0" applyBorder="1"/>
    <xf numFmtId="0" fontId="0" fillId="0" borderId="0" xfId="0" applyBorder="1"/>
    <xf numFmtId="0" fontId="86" fillId="0" borderId="0" xfId="307"/>
    <xf numFmtId="0" fontId="87" fillId="39" borderId="0" xfId="307" applyFont="1" applyFill="1" applyAlignment="1">
      <alignment horizontal="center" vertical="top" wrapText="1"/>
    </xf>
    <xf numFmtId="0" fontId="87" fillId="39" borderId="0" xfId="307" applyFont="1" applyFill="1" applyAlignment="1">
      <alignment horizontal="center" vertical="top"/>
    </xf>
    <xf numFmtId="0" fontId="87" fillId="39" borderId="0" xfId="307" applyFont="1" applyFill="1" applyAlignment="1">
      <alignment horizontal="right" vertical="top" wrapText="1"/>
    </xf>
    <xf numFmtId="0" fontId="88" fillId="39" borderId="0" xfId="307" applyFont="1" applyFill="1" applyAlignment="1">
      <alignment horizontal="left" vertical="top" wrapText="1"/>
    </xf>
    <xf numFmtId="0" fontId="87" fillId="39" borderId="0" xfId="307" applyFont="1" applyFill="1" applyAlignment="1">
      <alignment vertical="top"/>
    </xf>
    <xf numFmtId="0" fontId="88" fillId="39" borderId="0" xfId="307" applyFont="1" applyFill="1" applyAlignment="1">
      <alignment horizontal="center" vertical="top" wrapText="1"/>
    </xf>
    <xf numFmtId="0" fontId="88" fillId="39" borderId="0" xfId="307" applyFont="1" applyFill="1" applyAlignment="1">
      <alignment horizontal="center" vertical="top"/>
    </xf>
    <xf numFmtId="0" fontId="89" fillId="40" borderId="57" xfId="307" applyFont="1" applyFill="1" applyBorder="1" applyAlignment="1">
      <alignment horizontal="left" vertical="top" wrapText="1"/>
    </xf>
    <xf numFmtId="4" fontId="88" fillId="39" borderId="0" xfId="307" applyNumberFormat="1" applyFont="1" applyFill="1" applyAlignment="1">
      <alignment horizontal="right" vertical="top" wrapText="1"/>
    </xf>
    <xf numFmtId="0" fontId="88" fillId="39" borderId="0" xfId="307" applyFont="1" applyFill="1" applyAlignment="1">
      <alignment horizontal="right" vertical="top" wrapText="1"/>
    </xf>
    <xf numFmtId="4" fontId="88" fillId="41" borderId="58" xfId="307" applyNumberFormat="1" applyFont="1" applyFill="1" applyBorder="1" applyAlignment="1">
      <alignment horizontal="right" vertical="top" wrapText="1"/>
    </xf>
    <xf numFmtId="186" fontId="88" fillId="41" borderId="58" xfId="307" applyNumberFormat="1" applyFont="1" applyFill="1" applyBorder="1" applyAlignment="1">
      <alignment horizontal="right" vertical="top" wrapText="1"/>
    </xf>
    <xf numFmtId="0" fontId="88" fillId="41" borderId="58" xfId="307" applyFont="1" applyFill="1" applyBorder="1" applyAlignment="1">
      <alignment horizontal="center" vertical="top" wrapText="1"/>
    </xf>
    <xf numFmtId="0" fontId="88" fillId="41" borderId="58" xfId="307" applyFont="1" applyFill="1" applyBorder="1" applyAlignment="1">
      <alignment horizontal="left" vertical="top" wrapText="1"/>
    </xf>
    <xf numFmtId="0" fontId="88" fillId="41" borderId="58" xfId="307" applyFont="1" applyFill="1" applyBorder="1" applyAlignment="1">
      <alignment horizontal="right" vertical="top" wrapText="1"/>
    </xf>
    <xf numFmtId="4" fontId="89" fillId="40" borderId="58" xfId="307" applyNumberFormat="1" applyFont="1" applyFill="1" applyBorder="1" applyAlignment="1">
      <alignment horizontal="right" vertical="top" wrapText="1"/>
    </xf>
    <xf numFmtId="186" fontId="89" fillId="40" borderId="58" xfId="307" applyNumberFormat="1" applyFont="1" applyFill="1" applyBorder="1" applyAlignment="1">
      <alignment horizontal="right" vertical="top" wrapText="1"/>
    </xf>
    <xf numFmtId="0" fontId="89" fillId="40" borderId="58" xfId="307" applyFont="1" applyFill="1" applyBorder="1" applyAlignment="1">
      <alignment horizontal="center" vertical="top" wrapText="1"/>
    </xf>
    <xf numFmtId="0" fontId="89" fillId="40" borderId="58" xfId="307" applyFont="1" applyFill="1" applyBorder="1" applyAlignment="1">
      <alignment horizontal="left" vertical="top" wrapText="1"/>
    </xf>
    <xf numFmtId="0" fontId="89" fillId="40" borderId="58" xfId="307" applyFont="1" applyFill="1" applyBorder="1" applyAlignment="1">
      <alignment horizontal="right" vertical="top" wrapText="1"/>
    </xf>
    <xf numFmtId="0" fontId="90" fillId="39" borderId="58" xfId="307" applyFont="1" applyFill="1" applyBorder="1" applyAlignment="1">
      <alignment horizontal="right" vertical="top" wrapText="1"/>
    </xf>
    <xf numFmtId="0" fontId="90" fillId="39" borderId="58" xfId="307" applyFont="1" applyFill="1" applyBorder="1" applyAlignment="1">
      <alignment horizontal="center" vertical="top" wrapText="1"/>
    </xf>
    <xf numFmtId="0" fontId="90" fillId="39" borderId="58" xfId="307" applyFont="1" applyFill="1" applyBorder="1" applyAlignment="1">
      <alignment horizontal="left" vertical="top" wrapText="1"/>
    </xf>
    <xf numFmtId="4" fontId="88" fillId="42" borderId="58" xfId="307" applyNumberFormat="1" applyFont="1" applyFill="1" applyBorder="1" applyAlignment="1">
      <alignment horizontal="right" vertical="top" wrapText="1"/>
    </xf>
    <xf numFmtId="186" fontId="88" fillId="42" borderId="58" xfId="307" applyNumberFormat="1" applyFont="1" applyFill="1" applyBorder="1" applyAlignment="1">
      <alignment horizontal="right" vertical="top" wrapText="1"/>
    </xf>
    <xf numFmtId="0" fontId="88" fillId="42" borderId="58" xfId="307" applyFont="1" applyFill="1" applyBorder="1" applyAlignment="1">
      <alignment horizontal="center" vertical="top" wrapText="1"/>
    </xf>
    <xf numFmtId="0" fontId="88" fillId="42" borderId="58" xfId="307" applyFont="1" applyFill="1" applyBorder="1" applyAlignment="1">
      <alignment horizontal="left" vertical="top" wrapText="1"/>
    </xf>
    <xf numFmtId="0" fontId="88" fillId="42" borderId="58" xfId="307" applyFont="1" applyFill="1" applyBorder="1" applyAlignment="1">
      <alignment horizontal="right" vertical="top" wrapText="1"/>
    </xf>
    <xf numFmtId="0" fontId="87" fillId="39" borderId="0" xfId="307" applyFont="1" applyFill="1" applyAlignment="1">
      <alignment horizontal="left" vertical="top" wrapText="1"/>
    </xf>
    <xf numFmtId="0" fontId="90" fillId="39" borderId="0" xfId="307" applyFont="1" applyFill="1" applyAlignment="1">
      <alignment horizontal="left" vertical="top" wrapText="1"/>
    </xf>
    <xf numFmtId="0" fontId="13" fillId="0" borderId="40" xfId="10" applyBorder="1" applyAlignment="1">
      <alignment horizontal="center" vertical="center"/>
    </xf>
    <xf numFmtId="0" fontId="13" fillId="0" borderId="52" xfId="10" applyBorder="1" applyAlignment="1">
      <alignment horizontal="center" vertical="center"/>
    </xf>
    <xf numFmtId="0" fontId="43" fillId="4" borderId="35" xfId="121" applyFont="1" applyFill="1" applyBorder="1" applyAlignment="1">
      <alignment horizontal="center" vertical="center"/>
    </xf>
    <xf numFmtId="0" fontId="43" fillId="4" borderId="36" xfId="121" applyFont="1" applyFill="1" applyBorder="1" applyAlignment="1">
      <alignment horizontal="center" vertical="center"/>
    </xf>
    <xf numFmtId="0" fontId="43" fillId="4" borderId="37" xfId="121" applyFont="1" applyFill="1" applyBorder="1" applyAlignment="1">
      <alignment horizontal="center" vertical="center"/>
    </xf>
    <xf numFmtId="0" fontId="14" fillId="3" borderId="35" xfId="10" applyFont="1" applyFill="1" applyBorder="1" applyAlignment="1">
      <alignment horizontal="right" vertical="center"/>
    </xf>
    <xf numFmtId="0" fontId="14" fillId="3" borderId="37" xfId="10" applyFont="1" applyFill="1" applyBorder="1" applyAlignment="1">
      <alignment horizontal="right" vertical="center"/>
    </xf>
    <xf numFmtId="0" fontId="14" fillId="0" borderId="42" xfId="10" applyFont="1" applyFill="1" applyBorder="1" applyAlignment="1">
      <alignment horizontal="left" vertical="center" wrapText="1"/>
    </xf>
    <xf numFmtId="0" fontId="14" fillId="0" borderId="43" xfId="10" applyFont="1" applyFill="1" applyBorder="1" applyAlignment="1">
      <alignment horizontal="left" vertical="center" wrapText="1"/>
    </xf>
    <xf numFmtId="0" fontId="14" fillId="0" borderId="44" xfId="10" applyFont="1" applyFill="1" applyBorder="1" applyAlignment="1">
      <alignment horizontal="left" vertical="center" wrapText="1"/>
    </xf>
    <xf numFmtId="0" fontId="14" fillId="0" borderId="42" xfId="10" applyFont="1" applyBorder="1" applyAlignment="1">
      <alignment horizontal="center" vertical="center" wrapText="1"/>
    </xf>
    <xf numFmtId="0" fontId="14" fillId="0" borderId="43" xfId="10" applyFont="1" applyBorder="1" applyAlignment="1">
      <alignment horizontal="center" vertical="center" wrapText="1"/>
    </xf>
    <xf numFmtId="0" fontId="14" fillId="0" borderId="44" xfId="10" applyFont="1" applyBorder="1" applyAlignment="1">
      <alignment horizontal="center" vertical="center" wrapText="1"/>
    </xf>
    <xf numFmtId="167" fontId="13" fillId="0" borderId="0" xfId="26" applyFont="1" applyFill="1" applyBorder="1" applyAlignment="1">
      <alignment horizontal="center" vertical="center"/>
    </xf>
    <xf numFmtId="49" fontId="14" fillId="2" borderId="35" xfId="10" applyNumberFormat="1" applyFont="1" applyFill="1" applyBorder="1" applyAlignment="1">
      <alignment horizontal="right" vertical="center"/>
    </xf>
    <xf numFmtId="49" fontId="14" fillId="2" borderId="36" xfId="10" applyNumberFormat="1" applyFont="1" applyFill="1" applyBorder="1" applyAlignment="1">
      <alignment horizontal="right" vertical="center"/>
    </xf>
    <xf numFmtId="49" fontId="14" fillId="2" borderId="37" xfId="10" applyNumberFormat="1" applyFont="1" applyFill="1" applyBorder="1" applyAlignment="1">
      <alignment horizontal="right" vertical="center"/>
    </xf>
    <xf numFmtId="49" fontId="14" fillId="2" borderId="5" xfId="10" applyNumberFormat="1" applyFont="1" applyFill="1" applyBorder="1" applyAlignment="1">
      <alignment horizontal="right" vertical="center"/>
    </xf>
    <xf numFmtId="49" fontId="14" fillId="2" borderId="1" xfId="10" applyNumberFormat="1" applyFont="1" applyFill="1" applyBorder="1" applyAlignment="1">
      <alignment horizontal="right" vertical="center"/>
    </xf>
    <xf numFmtId="49" fontId="14" fillId="2" borderId="22" xfId="10" applyNumberFormat="1" applyFont="1" applyFill="1" applyBorder="1" applyAlignment="1">
      <alignment horizontal="right" vertical="center"/>
    </xf>
    <xf numFmtId="49" fontId="14" fillId="2" borderId="7" xfId="10" applyNumberFormat="1" applyFont="1" applyFill="1" applyBorder="1" applyAlignment="1">
      <alignment horizontal="right" vertical="center"/>
    </xf>
    <xf numFmtId="0" fontId="43" fillId="4" borderId="47" xfId="121" applyFont="1" applyFill="1" applyBorder="1" applyAlignment="1">
      <alignment horizontal="center" vertical="center"/>
    </xf>
    <xf numFmtId="0" fontId="43" fillId="4" borderId="48" xfId="121" applyFont="1" applyFill="1" applyBorder="1" applyAlignment="1">
      <alignment horizontal="center" vertical="center"/>
    </xf>
    <xf numFmtId="0" fontId="43" fillId="4" borderId="49" xfId="121" applyFont="1" applyFill="1" applyBorder="1" applyAlignment="1">
      <alignment horizontal="center" vertical="center"/>
    </xf>
    <xf numFmtId="0" fontId="14" fillId="3" borderId="42" xfId="10" applyFont="1" applyFill="1" applyBorder="1" applyAlignment="1">
      <alignment horizontal="right" vertical="center"/>
    </xf>
    <xf numFmtId="0" fontId="14" fillId="3" borderId="44" xfId="10" applyFont="1" applyFill="1" applyBorder="1" applyAlignment="1">
      <alignment horizontal="right" vertical="center"/>
    </xf>
    <xf numFmtId="0" fontId="14" fillId="3" borderId="45" xfId="10" applyFont="1" applyFill="1" applyBorder="1" applyAlignment="1">
      <alignment horizontal="center" vertical="center"/>
    </xf>
    <xf numFmtId="0" fontId="14" fillId="3" borderId="52" xfId="10" applyFont="1" applyFill="1" applyBorder="1" applyAlignment="1">
      <alignment horizontal="center" vertical="center"/>
    </xf>
    <xf numFmtId="0" fontId="14" fillId="3" borderId="46" xfId="10" applyFont="1" applyFill="1" applyBorder="1" applyAlignment="1">
      <alignment horizontal="center" vertical="center"/>
    </xf>
    <xf numFmtId="0" fontId="14" fillId="3" borderId="40" xfId="10" applyFont="1" applyFill="1" applyBorder="1" applyAlignment="1">
      <alignment horizontal="center" vertical="center"/>
    </xf>
    <xf numFmtId="0" fontId="14" fillId="0" borderId="45" xfId="10" applyFont="1" applyFill="1" applyBorder="1" applyAlignment="1">
      <alignment horizontal="left" vertical="center" wrapText="1"/>
    </xf>
    <xf numFmtId="0" fontId="14" fillId="0" borderId="52" xfId="10" applyFont="1" applyFill="1" applyBorder="1" applyAlignment="1">
      <alignment horizontal="left" vertical="center" wrapText="1"/>
    </xf>
    <xf numFmtId="0" fontId="14" fillId="0" borderId="41" xfId="10" applyFont="1" applyFill="1" applyBorder="1" applyAlignment="1">
      <alignment horizontal="left" vertical="center" wrapText="1"/>
    </xf>
    <xf numFmtId="0" fontId="14" fillId="0" borderId="35" xfId="120" applyNumberFormat="1" applyFont="1" applyBorder="1" applyAlignment="1">
      <alignment horizontal="left" vertical="center" wrapText="1"/>
    </xf>
    <xf numFmtId="0" fontId="14" fillId="0" borderId="36" xfId="120" applyNumberFormat="1" applyFont="1" applyBorder="1" applyAlignment="1">
      <alignment horizontal="left" vertical="center" wrapText="1"/>
    </xf>
    <xf numFmtId="0" fontId="14" fillId="0" borderId="37" xfId="120" applyNumberFormat="1" applyFont="1" applyBorder="1" applyAlignment="1">
      <alignment horizontal="left" vertical="center" wrapText="1"/>
    </xf>
    <xf numFmtId="0" fontId="14" fillId="0" borderId="32" xfId="120" applyNumberFormat="1" applyFont="1" applyBorder="1" applyAlignment="1">
      <alignment horizontal="left"/>
    </xf>
    <xf numFmtId="0" fontId="14" fillId="0" borderId="33" xfId="120" applyNumberFormat="1" applyFont="1" applyBorder="1" applyAlignment="1">
      <alignment horizontal="left"/>
    </xf>
    <xf numFmtId="0" fontId="14" fillId="0" borderId="34" xfId="120" applyNumberFormat="1" applyFont="1" applyBorder="1" applyAlignment="1">
      <alignment horizontal="left"/>
    </xf>
    <xf numFmtId="0" fontId="79" fillId="0" borderId="9" xfId="46" applyFont="1" applyBorder="1" applyAlignment="1">
      <alignment horizontal="center" vertical="center"/>
    </xf>
    <xf numFmtId="0" fontId="79" fillId="0" borderId="8" xfId="46" applyFont="1" applyBorder="1" applyAlignment="1">
      <alignment horizontal="center" vertical="center"/>
    </xf>
    <xf numFmtId="0" fontId="79" fillId="0" borderId="21" xfId="46" applyFont="1" applyBorder="1" applyAlignment="1">
      <alignment horizontal="center" vertical="center"/>
    </xf>
    <xf numFmtId="0" fontId="79" fillId="0" borderId="5" xfId="46" applyFont="1" applyBorder="1" applyAlignment="1">
      <alignment horizontal="center" vertical="center"/>
    </xf>
    <xf numFmtId="0" fontId="79" fillId="0" borderId="1" xfId="46" applyFont="1" applyBorder="1" applyAlignment="1">
      <alignment horizontal="center" vertical="center"/>
    </xf>
    <xf numFmtId="0" fontId="79" fillId="0" borderId="6" xfId="46" applyFont="1" applyBorder="1" applyAlignment="1">
      <alignment horizontal="center" vertical="center"/>
    </xf>
    <xf numFmtId="0" fontId="80" fillId="7" borderId="5" xfId="46" applyFont="1" applyFill="1" applyBorder="1" applyAlignment="1">
      <alignment horizontal="center" vertical="center" wrapText="1"/>
    </xf>
    <xf numFmtId="0" fontId="80" fillId="7" borderId="1" xfId="46" applyFont="1" applyFill="1" applyBorder="1" applyAlignment="1">
      <alignment horizontal="center" vertical="center" wrapText="1"/>
    </xf>
    <xf numFmtId="0" fontId="80" fillId="4" borderId="5" xfId="46" applyFont="1" applyFill="1" applyBorder="1" applyAlignment="1">
      <alignment horizontal="center" vertical="center"/>
    </xf>
    <xf numFmtId="0" fontId="80" fillId="4" borderId="1" xfId="46" applyFont="1" applyFill="1" applyBorder="1" applyAlignment="1">
      <alignment horizontal="center" vertical="center"/>
    </xf>
    <xf numFmtId="0" fontId="14" fillId="0" borderId="24" xfId="10" applyFont="1" applyBorder="1" applyAlignment="1">
      <alignment horizontal="left" vertical="center" wrapText="1" readingOrder="1"/>
    </xf>
    <xf numFmtId="0" fontId="14" fillId="0" borderId="2" xfId="10" applyFont="1" applyBorder="1" applyAlignment="1">
      <alignment horizontal="left" vertical="center" wrapText="1" readingOrder="1"/>
    </xf>
    <xf numFmtId="0" fontId="14" fillId="0" borderId="25" xfId="10" applyFont="1" applyBorder="1" applyAlignment="1">
      <alignment horizontal="left" vertical="center" wrapText="1" readingOrder="1"/>
    </xf>
    <xf numFmtId="0" fontId="14" fillId="0" borderId="24" xfId="293" applyFont="1" applyBorder="1" applyAlignment="1">
      <alignment horizontal="center" vertical="center"/>
    </xf>
    <xf numFmtId="0" fontId="14" fillId="0" borderId="2" xfId="293" applyFont="1" applyBorder="1" applyAlignment="1">
      <alignment horizontal="center" vertical="center"/>
    </xf>
    <xf numFmtId="0" fontId="14" fillId="0" borderId="3" xfId="293" applyFont="1" applyBorder="1" applyAlignment="1">
      <alignment horizontal="center" vertical="center"/>
    </xf>
    <xf numFmtId="0" fontId="13" fillId="0" borderId="29" xfId="293" applyBorder="1" applyAlignment="1">
      <alignment horizontal="center"/>
    </xf>
    <xf numFmtId="0" fontId="13" fillId="0" borderId="30" xfId="293" applyBorder="1" applyAlignment="1">
      <alignment horizontal="center"/>
    </xf>
    <xf numFmtId="0" fontId="13" fillId="0" borderId="31" xfId="293" applyBorder="1" applyAlignment="1">
      <alignment horizontal="center"/>
    </xf>
    <xf numFmtId="0" fontId="87" fillId="39" borderId="0" xfId="307" applyFont="1" applyFill="1" applyAlignment="1">
      <alignment horizontal="left" vertical="top" wrapText="1"/>
    </xf>
    <xf numFmtId="0" fontId="87" fillId="39" borderId="0" xfId="307" applyFont="1" applyFill="1" applyAlignment="1">
      <alignment horizontal="right" vertical="top" wrapText="1"/>
    </xf>
    <xf numFmtId="4" fontId="87" fillId="39" borderId="0" xfId="307" applyNumberFormat="1" applyFont="1" applyFill="1" applyAlignment="1">
      <alignment horizontal="right" vertical="top" wrapText="1"/>
    </xf>
    <xf numFmtId="0" fontId="88" fillId="41" borderId="58" xfId="307" applyFont="1" applyFill="1" applyBorder="1" applyAlignment="1">
      <alignment horizontal="left" vertical="top" wrapText="1"/>
    </xf>
    <xf numFmtId="0" fontId="88" fillId="39" borderId="0" xfId="307" applyFont="1" applyFill="1" applyAlignment="1">
      <alignment horizontal="right" vertical="top" wrapText="1"/>
    </xf>
    <xf numFmtId="0" fontId="90" fillId="39" borderId="58" xfId="307" applyFont="1" applyFill="1" applyBorder="1" applyAlignment="1">
      <alignment horizontal="left" vertical="top" wrapText="1"/>
    </xf>
    <xf numFmtId="0" fontId="89" fillId="40" borderId="58" xfId="307" applyFont="1" applyFill="1" applyBorder="1" applyAlignment="1">
      <alignment horizontal="left" vertical="top" wrapText="1"/>
    </xf>
    <xf numFmtId="0" fontId="88" fillId="42" borderId="58" xfId="307" applyFont="1" applyFill="1" applyBorder="1" applyAlignment="1">
      <alignment horizontal="left" vertical="top" wrapText="1"/>
    </xf>
    <xf numFmtId="0" fontId="90" fillId="39" borderId="0" xfId="307" applyFont="1" applyFill="1" applyAlignment="1">
      <alignment horizontal="center" wrapText="1"/>
    </xf>
    <xf numFmtId="0" fontId="86" fillId="0" borderId="0" xfId="307"/>
    <xf numFmtId="0" fontId="90" fillId="39" borderId="0" xfId="307" applyFont="1" applyFill="1" applyAlignment="1">
      <alignment horizontal="left" vertical="top" wrapText="1"/>
    </xf>
    <xf numFmtId="0" fontId="42" fillId="0" borderId="38" xfId="0" applyFont="1" applyBorder="1" applyAlignment="1">
      <alignment horizontal="center"/>
    </xf>
    <xf numFmtId="0" fontId="42" fillId="0" borderId="0" xfId="0" applyFont="1" applyBorder="1" applyAlignment="1">
      <alignment horizontal="center"/>
    </xf>
    <xf numFmtId="0" fontId="0" fillId="0" borderId="0" xfId="0" applyBorder="1" applyAlignment="1">
      <alignment horizontal="center"/>
    </xf>
  </cellXfs>
  <cellStyles count="308">
    <cellStyle name="_x000d__x000a_JournalTemplate=C:\COMFO\CTALK\JOURSTD.TPL_x000d__x000a_LbStateAddress=3 3 0 251 1 89 2 311_x000d__x000a_LbStateJou" xfId="62"/>
    <cellStyle name="20% - Accent1" xfId="136"/>
    <cellStyle name="20% - Accent2" xfId="137"/>
    <cellStyle name="20% - Accent3" xfId="138"/>
    <cellStyle name="20% - Accent4" xfId="139"/>
    <cellStyle name="20% - Accent5" xfId="140"/>
    <cellStyle name="20% - Accent6" xfId="141"/>
    <cellStyle name="20% - Ênfase1 100" xfId="1"/>
    <cellStyle name="20% - Ênfase1 2" xfId="142"/>
    <cellStyle name="20% - Ênfase2 2" xfId="143"/>
    <cellStyle name="20% - Ênfase3 2" xfId="144"/>
    <cellStyle name="20% - Ênfase4 2" xfId="145"/>
    <cellStyle name="20% - Ênfase5 2" xfId="146"/>
    <cellStyle name="20% - Ênfase6 2" xfId="147"/>
    <cellStyle name="40% - Accent1" xfId="148"/>
    <cellStyle name="40% - Accent2" xfId="149"/>
    <cellStyle name="40% - Accent3" xfId="150"/>
    <cellStyle name="40% - Accent4" xfId="151"/>
    <cellStyle name="40% - Accent5" xfId="152"/>
    <cellStyle name="40% - Accent6" xfId="153"/>
    <cellStyle name="40% - Ênfase1 2" xfId="154"/>
    <cellStyle name="40% - Ênfase2 2" xfId="155"/>
    <cellStyle name="40% - Ênfase3 2" xfId="156"/>
    <cellStyle name="40% - Ênfase4 2" xfId="157"/>
    <cellStyle name="40% - Ênfase5 2" xfId="158"/>
    <cellStyle name="40% - Ênfase6 2" xfId="159"/>
    <cellStyle name="60% - Accent1" xfId="160"/>
    <cellStyle name="60% - Accent2" xfId="161"/>
    <cellStyle name="60% - Accent3" xfId="162"/>
    <cellStyle name="60% - Accent4" xfId="163"/>
    <cellStyle name="60% - Accent5" xfId="164"/>
    <cellStyle name="60% - Accent6" xfId="165"/>
    <cellStyle name="60% - Ênfase1 2" xfId="166"/>
    <cellStyle name="60% - Ênfase2 2" xfId="167"/>
    <cellStyle name="60% - Ênfase3 2" xfId="168"/>
    <cellStyle name="60% - Ênfase4 2" xfId="169"/>
    <cellStyle name="60% - Ênfase5 2" xfId="170"/>
    <cellStyle name="60% - Ênfase6 2" xfId="171"/>
    <cellStyle name="60% - Ênfase6 37" xfId="2"/>
    <cellStyle name="Accent1" xfId="172"/>
    <cellStyle name="Accent2" xfId="173"/>
    <cellStyle name="Accent3" xfId="174"/>
    <cellStyle name="Accent4" xfId="175"/>
    <cellStyle name="Accent5" xfId="176"/>
    <cellStyle name="Accent6" xfId="177"/>
    <cellStyle name="Bad" xfId="178"/>
    <cellStyle name="Bom 2" xfId="179"/>
    <cellStyle name="Calculation" xfId="180"/>
    <cellStyle name="Cálculo 2" xfId="181"/>
    <cellStyle name="Célula de Verificação 2" xfId="182"/>
    <cellStyle name="Célula Vinculada 2" xfId="183"/>
    <cellStyle name="Check Cell" xfId="184"/>
    <cellStyle name="Comma_Arauco Piping list" xfId="63"/>
    <cellStyle name="Comma0" xfId="64"/>
    <cellStyle name="CORES" xfId="65"/>
    <cellStyle name="Currency [0]_Arauco Piping list" xfId="66"/>
    <cellStyle name="Currency_Arauco Piping list" xfId="67"/>
    <cellStyle name="Currency0" xfId="68"/>
    <cellStyle name="Data" xfId="69"/>
    <cellStyle name="Date" xfId="70"/>
    <cellStyle name="Ênfase1 2" xfId="185"/>
    <cellStyle name="Ênfase2 2" xfId="186"/>
    <cellStyle name="Ênfase3 2" xfId="187"/>
    <cellStyle name="Ênfase4 2" xfId="188"/>
    <cellStyle name="Ênfase5 2" xfId="189"/>
    <cellStyle name="Ênfase6 2" xfId="190"/>
    <cellStyle name="Entrada 2" xfId="191"/>
    <cellStyle name="Estilo 1" xfId="306"/>
    <cellStyle name="Excel Built-in Excel Built-in Excel Built-in Excel Built-in Excel Built-in Excel Built-in Excel Built-in Excel Built-in Separador de milhares 4" xfId="3"/>
    <cellStyle name="Excel Built-in Excel Built-in Excel Built-in Excel Built-in Excel Built-in Excel Built-in Excel Built-in Separador de milhares 4" xfId="4"/>
    <cellStyle name="Excel Built-in Normal" xfId="5"/>
    <cellStyle name="Excel Built-in Normal 1" xfId="6"/>
    <cellStyle name="Excel Built-in Normal 2" xfId="30"/>
    <cellStyle name="Excel Built-in Normal 3" xfId="41"/>
    <cellStyle name="Excel_BuiltIn_Comma" xfId="7"/>
    <cellStyle name="Explanatory Text" xfId="192"/>
    <cellStyle name="Fixed" xfId="71"/>
    <cellStyle name="Fixo" xfId="72"/>
    <cellStyle name="Followed Hyperlink" xfId="73"/>
    <cellStyle name="Good" xfId="193"/>
    <cellStyle name="Grey" xfId="74"/>
    <cellStyle name="Heading" xfId="8"/>
    <cellStyle name="Heading 1" xfId="75"/>
    <cellStyle name="Heading 2" xfId="76"/>
    <cellStyle name="Heading 3" xfId="194"/>
    <cellStyle name="Heading 4" xfId="195"/>
    <cellStyle name="Heading1" xfId="9"/>
    <cellStyle name="Hiperlink 2" xfId="31"/>
    <cellStyle name="Incorreto 2" xfId="196"/>
    <cellStyle name="Indefinido" xfId="77"/>
    <cellStyle name="Input" xfId="197"/>
    <cellStyle name="Input [yellow]" xfId="78"/>
    <cellStyle name="Linked Cell" xfId="198"/>
    <cellStyle name="material" xfId="79"/>
    <cellStyle name="MINIPG" xfId="80"/>
    <cellStyle name="Moeda" xfId="122" builtinId="4"/>
    <cellStyle name="Moeda 2" xfId="32"/>
    <cellStyle name="Moeda 2 2" xfId="199"/>
    <cellStyle name="Moeda 2 2 2" xfId="200"/>
    <cellStyle name="Moeda 2 2 2 2" xfId="239"/>
    <cellStyle name="Moeda 2 2 3" xfId="201"/>
    <cellStyle name="Moeda 2 2 3 2" xfId="133"/>
    <cellStyle name="Moeda 2 2 3 2 2" xfId="240"/>
    <cellStyle name="Moeda 2 2 3 3" xfId="241"/>
    <cellStyle name="Moeda 2 2 4" xfId="242"/>
    <cellStyle name="Moeda 3" xfId="202"/>
    <cellStyle name="Moeda 4" xfId="125"/>
    <cellStyle name="Moeda 4 2" xfId="298"/>
    <cellStyle name="Moeda 4 3" xfId="303"/>
    <cellStyle name="Moeda 5" xfId="203"/>
    <cellStyle name="Moeda 5 2" xfId="301"/>
    <cellStyle name="Moeda 6" xfId="129"/>
    <cellStyle name="Moeda 6 2" xfId="295"/>
    <cellStyle name="Neutra 2" xfId="204"/>
    <cellStyle name="Neutral" xfId="205"/>
    <cellStyle name="Normal" xfId="0" builtinId="0"/>
    <cellStyle name="Normal - Style1" xfId="81"/>
    <cellStyle name="Normal 10" xfId="46"/>
    <cellStyle name="Normal 11" xfId="53"/>
    <cellStyle name="Normal 11 2" xfId="121"/>
    <cellStyle name="Normal 12" xfId="54"/>
    <cellStyle name="Normal 12 2" xfId="243"/>
    <cellStyle name="Normal 12 3" xfId="244"/>
    <cellStyle name="Normal 13" xfId="55"/>
    <cellStyle name="Normal 13 2" xfId="245"/>
    <cellStyle name="Normal 13 3" xfId="246"/>
    <cellStyle name="Normal 14" xfId="57"/>
    <cellStyle name="Normal 14 2" xfId="247"/>
    <cellStyle name="Normal 14 3" xfId="248"/>
    <cellStyle name="Normal 15" xfId="60"/>
    <cellStyle name="Normal 15 2" xfId="249"/>
    <cellStyle name="Normal 15 3" xfId="250"/>
    <cellStyle name="Normal 16" xfId="95"/>
    <cellStyle name="Normal 16 2" xfId="251"/>
    <cellStyle name="Normal 16 3" xfId="252"/>
    <cellStyle name="Normal 17" xfId="98"/>
    <cellStyle name="Normal 18" xfId="99"/>
    <cellStyle name="Normal 180" xfId="127"/>
    <cellStyle name="Normal 181" xfId="123"/>
    <cellStyle name="Normal 19" xfId="100"/>
    <cellStyle name="Normal 2" xfId="10"/>
    <cellStyle name="Normal 2 2" xfId="17"/>
    <cellStyle name="Normal 2 2 2" xfId="134"/>
    <cellStyle name="Normal 2 3" xfId="206"/>
    <cellStyle name="Normal 20" xfId="101"/>
    <cellStyle name="Normal 21" xfId="102"/>
    <cellStyle name="Normal 22" xfId="103"/>
    <cellStyle name="Normal 23" xfId="104"/>
    <cellStyle name="Normal 24" xfId="105"/>
    <cellStyle name="Normal 25" xfId="106"/>
    <cellStyle name="Normal 26" xfId="107"/>
    <cellStyle name="Normal 27" xfId="108"/>
    <cellStyle name="Normal 28" xfId="109"/>
    <cellStyle name="Normal 29" xfId="110"/>
    <cellStyle name="Normal 3" xfId="18"/>
    <cellStyle name="Normal 3 2" xfId="19"/>
    <cellStyle name="Normal 3 2 2" xfId="207"/>
    <cellStyle name="Normal 3 2 2 2" xfId="208"/>
    <cellStyle name="Normal 3 2 2 2 2" xfId="209"/>
    <cellStyle name="Normal 3 2 2 2 2 2" xfId="253"/>
    <cellStyle name="Normal 3 2 2 2 3" xfId="254"/>
    <cellStyle name="Normal 3 2 2 3" xfId="255"/>
    <cellStyle name="Normal 3 2 3" xfId="210"/>
    <cellStyle name="Normal 3 2 3 2" xfId="256"/>
    <cellStyle name="Normal 3 2 4" xfId="211"/>
    <cellStyle name="Normal 3 2 4 2" xfId="131"/>
    <cellStyle name="Normal 3 2 4 2 2" xfId="257"/>
    <cellStyle name="Normal 3 2 4 3" xfId="258"/>
    <cellStyle name="Normal 3 3" xfId="27"/>
    <cellStyle name="Normal 3 5" xfId="212"/>
    <cellStyle name="Normal 30" xfId="111"/>
    <cellStyle name="Normal 31" xfId="112"/>
    <cellStyle name="Normal 32" xfId="113"/>
    <cellStyle name="Normal 33" xfId="114"/>
    <cellStyle name="Normal 34" xfId="115"/>
    <cellStyle name="Normal 35" xfId="116"/>
    <cellStyle name="Normal 350" xfId="213"/>
    <cellStyle name="Normal 36" xfId="117"/>
    <cellStyle name="Normal 37" xfId="119"/>
    <cellStyle name="Normal 37 2" xfId="259"/>
    <cellStyle name="Normal 37 3" xfId="260"/>
    <cellStyle name="Normal 38" xfId="214"/>
    <cellStyle name="Normal 38 17" xfId="297"/>
    <cellStyle name="Normal 38 2" xfId="261"/>
    <cellStyle name="Normal 38 2 2" xfId="305"/>
    <cellStyle name="Normal 38 3" xfId="290"/>
    <cellStyle name="Normal 38 4" xfId="293"/>
    <cellStyle name="Normal 39" xfId="262"/>
    <cellStyle name="Normal 4" xfId="20"/>
    <cellStyle name="Normal 4 2" xfId="215"/>
    <cellStyle name="Normal 4 2 2" xfId="263"/>
    <cellStyle name="Normal 40" xfId="289"/>
    <cellStyle name="Normal 41" xfId="307"/>
    <cellStyle name="Normal 42" xfId="294"/>
    <cellStyle name="Normal 5" xfId="23"/>
    <cellStyle name="Normal 5 2" xfId="48"/>
    <cellStyle name="Normal 5 2 2" xfId="128"/>
    <cellStyle name="Normal 5 2 3" xfId="264"/>
    <cellStyle name="Normal 5 2 4" xfId="265"/>
    <cellStyle name="Normal 5 3" xfId="266"/>
    <cellStyle name="Normal 5 4" xfId="267"/>
    <cellStyle name="Normal 6" xfId="24"/>
    <cellStyle name="Normal 6 2" xfId="42"/>
    <cellStyle name="Normal 6 2 2" xfId="51"/>
    <cellStyle name="Normal 6 2 2 2" xfId="268"/>
    <cellStyle name="Normal 6 2 2 3" xfId="269"/>
    <cellStyle name="Normal 6 2 3" xfId="270"/>
    <cellStyle name="Normal 6 2 4" xfId="271"/>
    <cellStyle name="Normal 6 2 4 2" xfId="132"/>
    <cellStyle name="Normal 6 3" xfId="49"/>
    <cellStyle name="Normal 6 3 2" xfId="272"/>
    <cellStyle name="Normal 6 3 3" xfId="273"/>
    <cellStyle name="Normal 6 4" xfId="274"/>
    <cellStyle name="Normal 6 5" xfId="275"/>
    <cellStyle name="Normal 7" xfId="25"/>
    <cellStyle name="Normal 7 2" xfId="39"/>
    <cellStyle name="Normal 8" xfId="40"/>
    <cellStyle name="Normal 8 2" xfId="50"/>
    <cellStyle name="Normal 8 2 2" xfId="216"/>
    <cellStyle name="Normal 8 2 2 2" xfId="217"/>
    <cellStyle name="Normal 8 2 2 2 2" xfId="218"/>
    <cellStyle name="Normal 8 2 2 2 2 2" xfId="219"/>
    <cellStyle name="Normal 8 2 2 2 2 2 2" xfId="220"/>
    <cellStyle name="Normal 8 2 2 2 2 2 2 2" xfId="276"/>
    <cellStyle name="Normal 8 2 2 2 2 2 3" xfId="277"/>
    <cellStyle name="Normal 8 2 2 2 2 3" xfId="278"/>
    <cellStyle name="Normal 8 2 2 2 3" xfId="279"/>
    <cellStyle name="Normal 8 2 2 3" xfId="280"/>
    <cellStyle name="Normal 85" xfId="221"/>
    <cellStyle name="Normal 87" xfId="222"/>
    <cellStyle name="Normal 9" xfId="47"/>
    <cellStyle name="Normal 96" xfId="223"/>
    <cellStyle name="Normal1" xfId="82"/>
    <cellStyle name="Normal2" xfId="83"/>
    <cellStyle name="Normal3" xfId="84"/>
    <cellStyle name="Nota 2" xfId="224"/>
    <cellStyle name="Note" xfId="225"/>
    <cellStyle name="Output" xfId="226"/>
    <cellStyle name="Percent [2]" xfId="85"/>
    <cellStyle name="Percent_Sheet1" xfId="86"/>
    <cellStyle name="Percentual" xfId="87"/>
    <cellStyle name="Ponto" xfId="88"/>
    <cellStyle name="Porcentagem" xfId="120" builtinId="5"/>
    <cellStyle name="Porcentagem 2" xfId="11"/>
    <cellStyle name="Porcentagem 3" xfId="33"/>
    <cellStyle name="Porcentagem 3 2" xfId="43"/>
    <cellStyle name="Porcentagem 4" xfId="29"/>
    <cellStyle name="Porcentagem 4 2" xfId="34"/>
    <cellStyle name="Porcentagem 5" xfId="61"/>
    <cellStyle name="Porcentagem 6" xfId="97"/>
    <cellStyle name="Porcentagem 6 2" xfId="281"/>
    <cellStyle name="Porcentagem 6 3" xfId="282"/>
    <cellStyle name="Result" xfId="12"/>
    <cellStyle name="Result2" xfId="13"/>
    <cellStyle name="Saída 2" xfId="227"/>
    <cellStyle name="Sep. milhar [0]" xfId="89"/>
    <cellStyle name="Separador de m" xfId="90"/>
    <cellStyle name="Separador de milhares" xfId="14" builtinId="3"/>
    <cellStyle name="Separador de milhares 2" xfId="15"/>
    <cellStyle name="Separador de milhares 2 10" xfId="126"/>
    <cellStyle name="Separador de milhares 2 10 2" xfId="135"/>
    <cellStyle name="Separador de milhares 2 2" xfId="21"/>
    <cellStyle name="Separador de milhares 2 3" xfId="296"/>
    <cellStyle name="Separador de milhares 3" xfId="22"/>
    <cellStyle name="Separador de milhares 3 2" xfId="228"/>
    <cellStyle name="Separador de milhares 4" xfId="16"/>
    <cellStyle name="Separador de milhares 4 2" xfId="304"/>
    <cellStyle name="Sepavador de milhares [0]_Pasta2" xfId="91"/>
    <cellStyle name="Standard_RP100_01 (metr.)" xfId="92"/>
    <cellStyle name="Texto de Aviso 2" xfId="229"/>
    <cellStyle name="Texto Explicativo 2" xfId="230"/>
    <cellStyle name="Title" xfId="231"/>
    <cellStyle name="Título 1 2" xfId="232"/>
    <cellStyle name="Título 2 2" xfId="233"/>
    <cellStyle name="Título 3 2" xfId="234"/>
    <cellStyle name="Título 4 2" xfId="235"/>
    <cellStyle name="Título 5" xfId="236"/>
    <cellStyle name="Titulo1" xfId="93"/>
    <cellStyle name="Titulo2" xfId="94"/>
    <cellStyle name="Total 2" xfId="237"/>
    <cellStyle name="Vírgula 10" xfId="96"/>
    <cellStyle name="Vírgula 10 2" xfId="283"/>
    <cellStyle name="Vírgula 10 3" xfId="284"/>
    <cellStyle name="Vírgula 11" xfId="118"/>
    <cellStyle name="Vírgula 13" xfId="124"/>
    <cellStyle name="Vírgula 13 2" xfId="291"/>
    <cellStyle name="Vírgula 13 2 2" xfId="300"/>
    <cellStyle name="Vírgula 13 3" xfId="302"/>
    <cellStyle name="Vírgula 2" xfId="26"/>
    <cellStyle name="Vírgula 2 2" xfId="45"/>
    <cellStyle name="Vírgula 3" xfId="35"/>
    <cellStyle name="Vírgula 3 2" xfId="36"/>
    <cellStyle name="Vírgula 4" xfId="37"/>
    <cellStyle name="Vírgula 4 2" xfId="130"/>
    <cellStyle name="Vírgula 5" xfId="28"/>
    <cellStyle name="Vírgula 5 2" xfId="38"/>
    <cellStyle name="Vírgula 6" xfId="44"/>
    <cellStyle name="Vírgula 6 2" xfId="52"/>
    <cellStyle name="Vírgula 6 2 3" xfId="292"/>
    <cellStyle name="Vírgula 6 2 3 2" xfId="299"/>
    <cellStyle name="Vírgula 7" xfId="56"/>
    <cellStyle name="Vírgula 7 2" xfId="285"/>
    <cellStyle name="Vírgula 7 3" xfId="286"/>
    <cellStyle name="Vírgula 8" xfId="58"/>
    <cellStyle name="Vírgula 8 2" xfId="287"/>
    <cellStyle name="Vírgula 8 3" xfId="288"/>
    <cellStyle name="Vírgula 9" xfId="59"/>
    <cellStyle name="Warning Text" xfId="238"/>
  </cellStyles>
  <dxfs count="6">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9"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externalLink" Target="externalLinks/externalLink13.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476249</xdr:colOff>
      <xdr:row>1</xdr:row>
      <xdr:rowOff>95249</xdr:rowOff>
    </xdr:from>
    <xdr:to>
      <xdr:col>2</xdr:col>
      <xdr:colOff>476250</xdr:colOff>
      <xdr:row>1</xdr:row>
      <xdr:rowOff>1035842</xdr:rowOff>
    </xdr:to>
    <xdr:pic>
      <xdr:nvPicPr>
        <xdr:cNvPr id="2" name="Picture 1" descr="Text&#10;&#10;Description automatically generated">
          <a:extLst>
            <a:ext uri="{FF2B5EF4-FFF2-40B4-BE49-F238E27FC236}">
              <a16:creationId xmlns="" xmlns:a16="http://schemas.microsoft.com/office/drawing/2014/main" id="{45E931ED-AB43-4116-A1B6-8AE81A407B1A}"/>
            </a:ext>
          </a:extLst>
        </xdr:cNvPr>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476249" y="261937"/>
          <a:ext cx="5048251" cy="940593"/>
        </a:xfrm>
        <a:prstGeom prst="rect">
          <a:avLst/>
        </a:prstGeom>
      </xdr:spPr>
    </xdr:pic>
    <xdr:clientData/>
  </xdr:twoCellAnchor>
  <xdr:twoCellAnchor editAs="oneCell">
    <xdr:from>
      <xdr:col>2</xdr:col>
      <xdr:colOff>690562</xdr:colOff>
      <xdr:row>1</xdr:row>
      <xdr:rowOff>83344</xdr:rowOff>
    </xdr:from>
    <xdr:to>
      <xdr:col>3</xdr:col>
      <xdr:colOff>541819</xdr:colOff>
      <xdr:row>1</xdr:row>
      <xdr:rowOff>738188</xdr:rowOff>
    </xdr:to>
    <xdr:pic>
      <xdr:nvPicPr>
        <xdr:cNvPr id="3" name="Picture 2" descr="A red and green logo&#10;&#10;Description automatically generated with low confidence">
          <a:extLst>
            <a:ext uri="{FF2B5EF4-FFF2-40B4-BE49-F238E27FC236}">
              <a16:creationId xmlns="" xmlns:a16="http://schemas.microsoft.com/office/drawing/2014/main" id="{2FF8E247-6A86-4EC4-8014-300C74320845}"/>
            </a:ext>
          </a:extLs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5738812" y="250032"/>
          <a:ext cx="982351" cy="6548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656168</xdr:colOff>
      <xdr:row>1</xdr:row>
      <xdr:rowOff>317500</xdr:rowOff>
    </xdr:from>
    <xdr:to>
      <xdr:col>8</xdr:col>
      <xdr:colOff>385842</xdr:colOff>
      <xdr:row>1</xdr:row>
      <xdr:rowOff>1545167</xdr:rowOff>
    </xdr:to>
    <xdr:pic>
      <xdr:nvPicPr>
        <xdr:cNvPr id="2" name="Picture 1" descr="Text&#10;&#10;Description automatically generated">
          <a:extLst>
            <a:ext uri="{FF2B5EF4-FFF2-40B4-BE49-F238E27FC236}">
              <a16:creationId xmlns="" xmlns:a16="http://schemas.microsoft.com/office/drawing/2014/main" id="{8BD4D9A1-BCE6-4B0B-8C9E-4A3BB937F829}"/>
            </a:ext>
          </a:extLst>
        </xdr:cNvPr>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063751" y="486833"/>
          <a:ext cx="8180466" cy="1227667"/>
        </a:xfrm>
        <a:prstGeom prst="rect">
          <a:avLst/>
        </a:prstGeom>
      </xdr:spPr>
    </xdr:pic>
    <xdr:clientData/>
  </xdr:twoCellAnchor>
  <xdr:twoCellAnchor editAs="oneCell">
    <xdr:from>
      <xdr:col>9</xdr:col>
      <xdr:colOff>1025961</xdr:colOff>
      <xdr:row>1</xdr:row>
      <xdr:rowOff>74083</xdr:rowOff>
    </xdr:from>
    <xdr:to>
      <xdr:col>10</xdr:col>
      <xdr:colOff>1090831</xdr:colOff>
      <xdr:row>1</xdr:row>
      <xdr:rowOff>998008</xdr:rowOff>
    </xdr:to>
    <xdr:pic>
      <xdr:nvPicPr>
        <xdr:cNvPr id="3" name="Picture 2" descr="A red and green logo&#10;&#10;Description automatically generated with low confidence">
          <a:extLst>
            <a:ext uri="{FF2B5EF4-FFF2-40B4-BE49-F238E27FC236}">
              <a16:creationId xmlns="" xmlns:a16="http://schemas.microsoft.com/office/drawing/2014/main" id="{82976CE7-2C21-404D-862A-F019ED8BC7F4}"/>
            </a:ext>
          </a:extLs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11122461" y="243416"/>
          <a:ext cx="1186703" cy="923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2285999</xdr:colOff>
      <xdr:row>1</xdr:row>
      <xdr:rowOff>137584</xdr:rowOff>
    </xdr:from>
    <xdr:to>
      <xdr:col>7</xdr:col>
      <xdr:colOff>1000125</xdr:colOff>
      <xdr:row>1</xdr:row>
      <xdr:rowOff>1488280</xdr:rowOff>
    </xdr:to>
    <xdr:pic>
      <xdr:nvPicPr>
        <xdr:cNvPr id="2" name="Picture 1" descr="Text&#10;&#10;Description automatically generated">
          <a:extLst>
            <a:ext uri="{FF2B5EF4-FFF2-40B4-BE49-F238E27FC236}">
              <a16:creationId xmlns="" xmlns:a16="http://schemas.microsoft.com/office/drawing/2014/main" id="{204D9A5D-4798-45D1-9B14-F919190C07FE}"/>
            </a:ext>
          </a:extLst>
        </xdr:cNvPr>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976562" y="304272"/>
          <a:ext cx="8298657" cy="1350696"/>
        </a:xfrm>
        <a:prstGeom prst="rect">
          <a:avLst/>
        </a:prstGeom>
      </xdr:spPr>
    </xdr:pic>
    <xdr:clientData/>
  </xdr:twoCellAnchor>
  <xdr:twoCellAnchor editAs="oneCell">
    <xdr:from>
      <xdr:col>9</xdr:col>
      <xdr:colOff>879115</xdr:colOff>
      <xdr:row>1</xdr:row>
      <xdr:rowOff>107157</xdr:rowOff>
    </xdr:from>
    <xdr:to>
      <xdr:col>10</xdr:col>
      <xdr:colOff>958536</xdr:colOff>
      <xdr:row>1</xdr:row>
      <xdr:rowOff>1031082</xdr:rowOff>
    </xdr:to>
    <xdr:pic>
      <xdr:nvPicPr>
        <xdr:cNvPr id="3" name="Picture 2" descr="A red and green logo&#10;&#10;Description automatically generated with low confidence">
          <a:extLst>
            <a:ext uri="{FF2B5EF4-FFF2-40B4-BE49-F238E27FC236}">
              <a16:creationId xmlns="" xmlns:a16="http://schemas.microsoft.com/office/drawing/2014/main" id="{56CD2902-DA1E-4CCD-AB0E-64DB65C28016}"/>
            </a:ext>
          </a:extLs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13416396" y="273845"/>
          <a:ext cx="1186703"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84666</xdr:colOff>
      <xdr:row>1</xdr:row>
      <xdr:rowOff>179918</xdr:rowOff>
    </xdr:from>
    <xdr:to>
      <xdr:col>2</xdr:col>
      <xdr:colOff>3450167</xdr:colOff>
      <xdr:row>1</xdr:row>
      <xdr:rowOff>931334</xdr:rowOff>
    </xdr:to>
    <xdr:pic>
      <xdr:nvPicPr>
        <xdr:cNvPr id="2" name="Picture 1" descr="Text&#10;&#10;Description automatically generated">
          <a:extLst>
            <a:ext uri="{FF2B5EF4-FFF2-40B4-BE49-F238E27FC236}">
              <a16:creationId xmlns="" xmlns:a16="http://schemas.microsoft.com/office/drawing/2014/main" id="{8DD3DEA9-5B9D-48DD-8781-7F48447F589D}"/>
            </a:ext>
          </a:extLst>
        </xdr:cNvPr>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770466" y="351368"/>
          <a:ext cx="3756026" cy="751416"/>
        </a:xfrm>
        <a:prstGeom prst="rect">
          <a:avLst/>
        </a:prstGeom>
      </xdr:spPr>
    </xdr:pic>
    <xdr:clientData/>
  </xdr:twoCellAnchor>
  <xdr:twoCellAnchor editAs="oneCell">
    <xdr:from>
      <xdr:col>2</xdr:col>
      <xdr:colOff>3788834</xdr:colOff>
      <xdr:row>1</xdr:row>
      <xdr:rowOff>148166</xdr:rowOff>
    </xdr:from>
    <xdr:to>
      <xdr:col>3</xdr:col>
      <xdr:colOff>306917</xdr:colOff>
      <xdr:row>1</xdr:row>
      <xdr:rowOff>730250</xdr:rowOff>
    </xdr:to>
    <xdr:pic>
      <xdr:nvPicPr>
        <xdr:cNvPr id="3" name="Picture 2" descr="A red and green logo&#10;&#10;Description automatically generated with low confidence">
          <a:extLst>
            <a:ext uri="{FF2B5EF4-FFF2-40B4-BE49-F238E27FC236}">
              <a16:creationId xmlns="" xmlns:a16="http://schemas.microsoft.com/office/drawing/2014/main" id="{0CCC9F30-BED3-471B-85A7-2DCCB70E02FE}"/>
            </a:ext>
          </a:extLs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4865159" y="319616"/>
          <a:ext cx="794808" cy="58208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911678</xdr:colOff>
      <xdr:row>1</xdr:row>
      <xdr:rowOff>299357</xdr:rowOff>
    </xdr:from>
    <xdr:to>
      <xdr:col>7</xdr:col>
      <xdr:colOff>451608</xdr:colOff>
      <xdr:row>1</xdr:row>
      <xdr:rowOff>1527024</xdr:rowOff>
    </xdr:to>
    <xdr:pic>
      <xdr:nvPicPr>
        <xdr:cNvPr id="4" name="Picture 1" descr="Text&#10;&#10;Description automatically generated">
          <a:extLst>
            <a:ext uri="{FF2B5EF4-FFF2-40B4-BE49-F238E27FC236}">
              <a16:creationId xmlns="" xmlns:a16="http://schemas.microsoft.com/office/drawing/2014/main" id="{BF9FB4FD-5DED-4B30-9BA3-80A460BA182C}"/>
            </a:ext>
          </a:extLst>
        </xdr:cNvPr>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619249" y="489857"/>
          <a:ext cx="8180466" cy="1227667"/>
        </a:xfrm>
        <a:prstGeom prst="rect">
          <a:avLst/>
        </a:prstGeom>
      </xdr:spPr>
    </xdr:pic>
    <xdr:clientData/>
  </xdr:twoCellAnchor>
  <xdr:twoCellAnchor editAs="oneCell">
    <xdr:from>
      <xdr:col>7</xdr:col>
      <xdr:colOff>935245</xdr:colOff>
      <xdr:row>1</xdr:row>
      <xdr:rowOff>95250</xdr:rowOff>
    </xdr:from>
    <xdr:to>
      <xdr:col>8</xdr:col>
      <xdr:colOff>1060591</xdr:colOff>
      <xdr:row>1</xdr:row>
      <xdr:rowOff>1019175</xdr:rowOff>
    </xdr:to>
    <xdr:pic>
      <xdr:nvPicPr>
        <xdr:cNvPr id="5" name="Picture 2" descr="A red and green logo&#10;&#10;Description automatically generated with low confidence">
          <a:extLst>
            <a:ext uri="{FF2B5EF4-FFF2-40B4-BE49-F238E27FC236}">
              <a16:creationId xmlns="" xmlns:a16="http://schemas.microsoft.com/office/drawing/2014/main" id="{2B268B46-F429-45CD-A23B-87E97A49BB14}"/>
            </a:ext>
          </a:extLs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10283352" y="285750"/>
          <a:ext cx="1186703" cy="923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114300</xdr:colOff>
      <xdr:row>2</xdr:row>
      <xdr:rowOff>38661</xdr:rowOff>
    </xdr:from>
    <xdr:to>
      <xdr:col>10</xdr:col>
      <xdr:colOff>430362</xdr:colOff>
      <xdr:row>42</xdr:row>
      <xdr:rowOff>142875</xdr:rowOff>
    </xdr:to>
    <xdr:pic>
      <xdr:nvPicPr>
        <xdr:cNvPr id="2" name="Imagem 1">
          <a:extLst>
            <a:ext uri="{FF2B5EF4-FFF2-40B4-BE49-F238E27FC236}">
              <a16:creationId xmlns="" xmlns:a16="http://schemas.microsoft.com/office/drawing/2014/main" id="{911141C8-4DB5-4672-BD0F-1B580045883F}"/>
            </a:ext>
          </a:extLst>
        </xdr:cNvPr>
        <xdr:cNvPicPr>
          <a:picLocks noChangeAspect="1"/>
        </xdr:cNvPicPr>
      </xdr:nvPicPr>
      <xdr:blipFill>
        <a:blip xmlns:r="http://schemas.openxmlformats.org/officeDocument/2006/relationships" r:embed="rId1" cstate="print"/>
        <a:stretch>
          <a:fillRect/>
        </a:stretch>
      </xdr:blipFill>
      <xdr:spPr>
        <a:xfrm>
          <a:off x="800100" y="1848411"/>
          <a:ext cx="6488262" cy="7343214"/>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ng_aroldo\Meus%20documentos\GEOSOLO\PAVIMENT_VG\Medi&#231;&#227;o%20n&#186;%20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ectec_3\drive_c\My%20Documents\Obras\BR-316%20300.000\OBRAS\BR_316\PTRAB\PTrab89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ctec_3\drive_c\Ptrabconv\OBRAS\BR_316\PTRAB\OBRAS\BR_316\PTRAB\PTrab89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GC\SYS\desen\nota\Gen98%2309\GEN96%23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XLS2\Concorrencias\2000\1152000ace\1152000AC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CONSENSO%20BEL1\Caixa\AA%20SR%20PARA\Edificio%20SEDE_%20Sagres\2009\Projetos\Entregue%20GIMAT\4&#170;%20entrega\GRCS%20293%2008%20REV03\Especifica&#231;&#227;o%20e%20or&#231;amento\GRCS%2029308-23fev09\GRCS%200293%2008%20ED%20SEDE%20PA_OBRAS_REV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CONSENSO%20BEL1\Caixa\AA%20SR%20PARA\Ag.%20Castanhal_Nova%20Sede\2009\Projetos\2&#170;%20ENTREGA_REV01_01-2009\Especifica&#231;&#227;o-Or&#231;\GRCS%2035008_%20PV%20CASTANHAL_R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ctec_oca\drive%20c\PTRAB\modelo\fichas%20de%20composicao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aysa\c\INTERNET\Eudora\Attach\SBLO_PcP-AmpTPS_fora_CLP.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Users\96819715153\Desktop\Helmo-Diversos\SINAPI\CATALOGO_COMPOSICOES_ANALITICAS_EXCEL_JUNHO_201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I:\EXCEL\CECAV\OR&#199;CILN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ng_aroldo\Meus%20documentos\GEOSOLO\PAVIMENT_VG\Med_5_marajoar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sus\arquivos%20(d)\Diversos\Ed-Casablanca\Or&#231;amento-Casablanca.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FBSA00535\dyna01\ClaudioFerreira\Excel\OR96088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fbsa00535\c$\Documents%20and%20Settings\C%20arlos%20%20Machado\My%20Documents\Disco%201\BR-262-MS(3)\Anexos%20PGQ.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LEONARDO\01_SEDUC\01_Boletins\Boletim%20Abril%202005_R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NTRATOS\Sinop\0425791-CENTRO%20DE%20INICIA&#199;&#195;O%20AO%20ESPORTE\Analise%20Caixa\4&#170;%20AN&#193;LISE%20CAIXA%20APROVADA\4&#170;%20AN&#193;LISE%20CAIXA%20APROVAD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ec_1\tec1\ARQ\SOLOTEC\BR-476\VIGA\ANALIS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05-HP\Users\pmc\Documents\Downloads\REVIS&#195;O%2002%20-%20L&#211;GICA\LOGICA%20EM%2022-07-201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sus\arquivos%20(d)\SES_SAUDE\Or&#231;amento_vinc_10_0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ectec_3\drive_c\My%20Documents\Obras\Serra%20Talhada\My%20Documents\Obras\Serra%20Talhada\OBRAS\BR_316\PTRAB\PTrab89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ectec_adj\c\Ten%20Reginaldo\OBRAS\BR-316\OBRAS\BR_316\PTRAB\PTrab89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latório-5ª med."/>
      <sheetName val="RESUMO-DVOP"/>
      <sheetName val="REAJUSTE "/>
      <sheetName val="Rem. e limpeza "/>
      <sheetName val="Cubação - Teórica"/>
      <sheetName val="DMT - TEORICO "/>
      <sheetName val="Cub.-Med 5"/>
      <sheetName val="DMT-5ª MEDIÇÃO "/>
      <sheetName val="Cronograma Físico-Financeiro"/>
      <sheetName val="Cronograma Semanal"/>
      <sheetName val="Bueiros"/>
      <sheetName val="Regula"/>
      <sheetName val="Sub-base"/>
      <sheetName val="Base"/>
      <sheetName val="Imprimação"/>
      <sheetName val="CBUQ"/>
      <sheetName val="Colchão drenante"/>
      <sheetName val="TSS"/>
      <sheetName val="TSD-FOG"/>
      <sheetName val="AGREGADOS"/>
      <sheetName val="Pintura"/>
      <sheetName val="Grama"/>
      <sheetName val="Transporte de brita"/>
      <sheetName val="DRENO"/>
      <sheetName val="DRENO SALDO"/>
      <sheetName val="AÇO CA-50"/>
      <sheetName val="AÇO CA-50 (2)"/>
      <sheetName val="DMT - TEORICO 2"/>
      <sheetName val="Acumulado"/>
    </sheetNames>
    <sheetDataSet>
      <sheetData sheetId="0"/>
      <sheetData sheetId="1"/>
      <sheetData sheetId="2"/>
      <sheetData sheetId="3"/>
      <sheetData sheetId="4"/>
      <sheetData sheetId="5"/>
      <sheetData sheetId="6"/>
      <sheetData sheetId="7"/>
      <sheetData sheetId="8"/>
      <sheetData sheetId="9"/>
      <sheetData sheetId="10"/>
      <sheetData sheetId="11" refreshError="1">
        <row r="36">
          <cell r="J36">
            <v>39224</v>
          </cell>
          <cell r="M36">
            <v>39224</v>
          </cell>
        </row>
      </sheetData>
      <sheetData sheetId="12" refreshError="1">
        <row r="36">
          <cell r="U36">
            <v>228419.09999999998</v>
          </cell>
        </row>
      </sheetData>
      <sheetData sheetId="13" refreshError="1">
        <row r="39">
          <cell r="U39">
            <v>263049.59999999998</v>
          </cell>
        </row>
        <row r="40">
          <cell r="U40">
            <v>13152.48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PT"/>
      <sheetName val="Prog_Sv"/>
      <sheetName val="mem"/>
      <sheetName val="MG"/>
      <sheetName val="GAL"/>
      <sheetName val="pf"/>
      <sheetName val="TB"/>
      <sheetName val="00-01"/>
      <sheetName val="07-15"/>
      <sheetName val="ev"/>
      <sheetName val="RotMRosa"/>
      <sheetName val="RotKm07"/>
      <sheetName val="Pontes"/>
      <sheetName val="mfc10x30cm"/>
      <sheetName val="pntcobra"/>
      <sheetName val="pntmarc"/>
      <sheetName val="pntpaul"/>
      <sheetName val="C-Mat E TRP"/>
      <sheetName val="limp-SMF"/>
      <sheetName val="corpbstc"/>
      <sheetName val="escmatjaz"/>
      <sheetName val="comp95"/>
      <sheetName val="regsubl"/>
      <sheetName val="sbase"/>
      <sheetName val="conc10mpa"/>
      <sheetName val="conc12mpa"/>
      <sheetName val="conc15mpa"/>
      <sheetName val="base"/>
      <sheetName val="solobase"/>
      <sheetName val="rempav"/>
      <sheetName val="stc01"/>
      <sheetName val="caiação"/>
      <sheetName val="remprof"/>
      <sheetName val="recrevaauq"/>
      <sheetName val="dar01"/>
      <sheetName val="pintura"/>
      <sheetName val="mfc05"/>
      <sheetName val="impri"/>
      <sheetName val="mistaauq"/>
      <sheetName val="reatcompbu"/>
      <sheetName val="esccav1ª"/>
      <sheetName val="clp03"/>
      <sheetName val="dar02"/>
      <sheetName val="clp01"/>
      <sheetName val="alvparg"/>
      <sheetName val="alvtij"/>
      <sheetName val="demdispconc"/>
      <sheetName val="AAUF"/>
      <sheetName val="tapbur"/>
      <sheetName val="recmecater"/>
      <sheetName val="CAPA_RELAT"/>
      <sheetName val="Pl_Res_Aprop"/>
      <sheetName val="Pl_C_Aprop_período SEDE"/>
      <sheetName val="Pl_C_Aprop_acumul SEDE"/>
      <sheetName val="Pl_C_Aprop_período NATAL"/>
      <sheetName val="Pl_C_Aprop_acumul NATAL"/>
      <sheetName val="Pl_C_Aprop_período S. LUIS"/>
      <sheetName val="Pl_C_Aprop_acumul S. LUIS"/>
      <sheetName val="Comb_Atual"/>
      <sheetName val="Comb_Acum"/>
      <sheetName val="Res-EqpVtr_ Atual"/>
      <sheetName val="Fich_Cont_ Desp_Eqp "/>
      <sheetName val="Tab_C_Eqp_Atual"/>
      <sheetName val="Tab_C_Eqp_Acum"/>
      <sheetName val="Comb_Ant"/>
      <sheetName val="Tab_C_ME_ MO"/>
      <sheetName val="Res-EqpVtr_ anterior"/>
      <sheetName val="Res_EqpVtr_Acum"/>
      <sheetName val="Custo horário Eqp Vtr"/>
      <sheetName val="Capa"/>
      <sheetName val="Doc 01"/>
      <sheetName val="Doc 02"/>
      <sheetName val="Doc 03"/>
      <sheetName val="Doc 04"/>
      <sheetName val="F Rosto"/>
      <sheetName val="OOG"/>
      <sheetName val="Cust_Hor_Eqp_Vtr"/>
      <sheetName val="Custo de materiais"/>
      <sheetName val="custo de mão-de-obra"/>
      <sheetName val="M C R E Desp Pessoal"/>
      <sheetName val="M C R E Insumos objeto"/>
      <sheetName val="M C R E Manutenção"/>
      <sheetName val="M C R E Renovação da Frota"/>
      <sheetName val="M C R E Desp Indiretas"/>
      <sheetName val="Memo Cal Combs"/>
      <sheetName val="Dim das Eqps"/>
      <sheetName val="Cron Obra"/>
      <sheetName val="Dim Pessoal"/>
      <sheetName val="M C R ETerceirização"/>
      <sheetName val="MC Mâo O. Suplem"/>
      <sheetName val="Mem Calc Desp Estimadas"/>
      <sheetName val="Dim Eqp Vtr"/>
      <sheetName val="Cron Pessoal"/>
      <sheetName val="Cron EqpVtr"/>
      <sheetName val="Cron Material"/>
      <sheetName val="Cro Fis-Fin"/>
      <sheetName val="orç"/>
      <sheetName val="Distancias trecho 1"/>
      <sheetName val="TRANSPORTES trecho 1"/>
      <sheetName val="Distancias trecho 2"/>
      <sheetName val="TRANSPORTES trecho 2"/>
      <sheetName val="Distancia trecho 3"/>
      <sheetName val="TRANSPORTES trecho 3"/>
      <sheetName val="Mem Cálc mob_desmob"/>
      <sheetName val="Desmat"/>
      <sheetName val="Esc. carga transp 1ª cat 50 m"/>
      <sheetName val="ECT 200&lt;DMT&lt;400"/>
      <sheetName val="ECT 1800&lt;DMT&lt;2000"/>
      <sheetName val="ECT 2000&lt;DMT&lt;3000"/>
      <sheetName val="ECT 3000&lt;DMT&lt;5000"/>
      <sheetName val="Compactação manual"/>
      <sheetName val="Compact 95%"/>
      <sheetName val="Compact 100% "/>
      <sheetName val="ECT 50&lt;DMT&lt;200 escv"/>
      <sheetName val="ECT 200&lt;DMT&lt;400 escv"/>
      <sheetName val="ECT 400&lt;DMT&lt;600 escv"/>
      <sheetName val="ECT 600&lt;DMT&lt;800 escv"/>
      <sheetName val="ECT 1000&lt;DMT&lt;1200 escv"/>
      <sheetName val="ECT 800&lt;DMT&lt;1000 escv"/>
      <sheetName val="ECT 1200&lt;DMT&lt;1400 escv"/>
      <sheetName val="ECT 50&lt;DMT&lt;200 mat 2 cat escv"/>
      <sheetName val="ECT 50&lt;DMT&lt;200 mat 3 cat"/>
      <sheetName val="Regul subleito"/>
      <sheetName val="Subbase de solo est."/>
      <sheetName val="Base de solo est. "/>
      <sheetName val="Limp Cam Veg"/>
      <sheetName val="Expurgo de jazida (aux)"/>
      <sheetName val="EC mat jazida (aux)"/>
      <sheetName val="Imprimação"/>
      <sheetName val="TSS"/>
      <sheetName val="TSD"/>
      <sheetName val="Transp Mat jaz"/>
      <sheetName val="Transp de brita"/>
      <sheetName val="Sarjeta STC05"/>
      <sheetName val="Sarjeta STC 02"/>
      <sheetName val="Concreto 12MPa Conf Lanc (aux)"/>
      <sheetName val="Esc. man. vala mat 1a cat (aux)"/>
      <sheetName val="Dreno longitudinal DPS"/>
      <sheetName val="Boca de Saida BSD 01"/>
      <sheetName val="Boca de Saida BSD 03"/>
      <sheetName val="Valeta VPC-03"/>
      <sheetName val="Meio Fio "/>
      <sheetName val="Concreto 10MPa Conf Lanc  (aux)"/>
      <sheetName val="Concreto 15MPa Conf Lanc (aux)"/>
      <sheetName val="Descida d´água DAD 01"/>
      <sheetName val="Descida d´água DAR 02"/>
      <sheetName val="Compactação manual (aux)"/>
      <sheetName val="Entrada dágua  EDA01"/>
      <sheetName val="Entrada dágua  EDA02"/>
      <sheetName val="Dissip energia DES 01"/>
      <sheetName val="Dissip energia DES 02"/>
      <sheetName val="Alvenaria pedra argamass"/>
      <sheetName val="Argamassa ci_ar"/>
      <sheetName val="Cx colet sarjeta"/>
      <sheetName val="BSTC 0,80 m"/>
      <sheetName val="Dente p_ bueiro s 0,80m"/>
      <sheetName val="Boca BSTC 0,80 m"/>
      <sheetName val="BSTC 1m"/>
      <sheetName val="Dente p_ bueiro s 1,00m"/>
      <sheetName val="BocaBSTC 1m "/>
      <sheetName val="BDTC 1m"/>
      <sheetName val="Dente p_ bueiro d 1,00m"/>
      <sheetName val="Boca BDTC 1m"/>
      <sheetName val="BTTC 1m"/>
      <sheetName val="Dente p_ bueiro T 1,00m"/>
      <sheetName val="Boca BTTC 1m"/>
      <sheetName val="BDCC 1,5x1,5 m"/>
      <sheetName val="Boca BDCC 1,5x1,5"/>
      <sheetName val="BTCC 1,5 x 1,5"/>
      <sheetName val="Boca BTCC 1,5x1,5 m "/>
      <sheetName val="Escoramento de Bueiro cel."/>
      <sheetName val="Conf e lanç conc magro (aux)"/>
      <sheetName val="Concreto cicl. 12MPa (aux)"/>
      <sheetName val="BDCC 2,0x2,0 m 1,0 a 2,5 m"/>
      <sheetName val="Boca BDCC 2,0x2,0 m"/>
      <sheetName val="BTCC 2,0x2,0 m 1,0 a 2,5 m"/>
      <sheetName val="Boca BTCC 2,0x2,0 m"/>
      <sheetName val="Pintura faixa"/>
      <sheetName val="Pintura setas e zeb"/>
      <sheetName val="Tacha reflet"/>
      <sheetName val="Enleivamento"/>
      <sheetName val="Cerca arame"/>
      <sheetName val="Defensa dupla"/>
      <sheetName val="Passeio concreto"/>
      <sheetName val="Revest veg c mudas"/>
      <sheetName val="Revest veg c grama leiva"/>
      <sheetName val="Plantio arbustos"/>
      <sheetName val="Regul mec faixa dom"/>
      <sheetName val="Alv pedra arrum"/>
      <sheetName val="Forn prep coloc forma CA-50"/>
      <sheetName val="Fôrma comum de madeira"/>
      <sheetName val="Fôrma de placa resinada"/>
      <sheetName val="pasta"/>
      <sheetName val="doc1"/>
      <sheetName val="doc2"/>
      <sheetName val="doc3"/>
      <sheetName val="doc4 "/>
      <sheetName val="rff"/>
      <sheetName val="carimbo "/>
      <sheetName val="oog - fazer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PT"/>
      <sheetName val="Prog_Sv"/>
      <sheetName val="mem"/>
      <sheetName val="MG"/>
      <sheetName val="GAL"/>
      <sheetName val="pf"/>
      <sheetName val="TB"/>
      <sheetName val="00-01"/>
      <sheetName val="07-15"/>
      <sheetName val="ev"/>
      <sheetName val="RotMRosa"/>
      <sheetName val="RotKm07"/>
      <sheetName val="Pontes"/>
      <sheetName val="mfc10x30cm"/>
      <sheetName val="pntcobra"/>
      <sheetName val="pntmarc"/>
      <sheetName val="pntpaul"/>
      <sheetName val="C-Mat E TRP"/>
      <sheetName val="limp-SMF"/>
      <sheetName val="corpbstc"/>
      <sheetName val="escmatjaz"/>
      <sheetName val="comp95"/>
      <sheetName val="regsubl"/>
      <sheetName val="sbase"/>
      <sheetName val="conc10mpa"/>
      <sheetName val="conc12mpa"/>
      <sheetName val="conc15mpa"/>
      <sheetName val="base"/>
      <sheetName val="solobase"/>
      <sheetName val="rempav"/>
      <sheetName val="stc01"/>
      <sheetName val="caiação"/>
      <sheetName val="remprof"/>
      <sheetName val="recrevaauq"/>
      <sheetName val="dar01"/>
      <sheetName val="pintura"/>
      <sheetName val="mfc05"/>
      <sheetName val="impri"/>
      <sheetName val="mistaauq"/>
      <sheetName val="reatcompbu"/>
      <sheetName val="esccav1ª"/>
      <sheetName val="clp03"/>
      <sheetName val="dar02"/>
      <sheetName val="clp01"/>
      <sheetName val="alvparg"/>
      <sheetName val="alvtij"/>
      <sheetName val="demdispconc"/>
      <sheetName val="AAUF"/>
      <sheetName val="tapbur"/>
      <sheetName val="recmecater"/>
      <sheetName val="CAPA_RELAT"/>
      <sheetName val="Pl_Res_Aprop"/>
      <sheetName val="Pl_C_Aprop_período SEDE"/>
      <sheetName val="Pl_C_Aprop_acumul SEDE"/>
      <sheetName val="Pl_C_Aprop_período NATAL"/>
      <sheetName val="Pl_C_Aprop_acumul NATAL"/>
      <sheetName val="Pl_C_Aprop_período S. LUIS"/>
      <sheetName val="Pl_C_Aprop_acumul S. LUIS"/>
      <sheetName val="Comb_Atual"/>
      <sheetName val="Comb_Acum"/>
      <sheetName val="Res-EqpVtr_ Atual"/>
      <sheetName val="Fich_Cont_ Desp_Eqp "/>
      <sheetName val="Tab_C_Eqp_Atual"/>
      <sheetName val="Tab_C_Eqp_Acum"/>
      <sheetName val="Comb_Ant"/>
      <sheetName val="Tab_C_ME_ MO"/>
      <sheetName val="Res-EqpVtr_ anterior"/>
      <sheetName val="Res_EqpVtr_Acum"/>
      <sheetName val="Gráf1"/>
      <sheetName val="Custo horário Eqp Vtr"/>
      <sheetName val="pasta"/>
      <sheetName val="capa"/>
      <sheetName val="doc1"/>
      <sheetName val="doc2"/>
      <sheetName val="doc3"/>
      <sheetName val="doc4 "/>
      <sheetName val="rff"/>
      <sheetName val="carimbo "/>
      <sheetName val="oog - fazer "/>
      <sheetName val="Doc 01"/>
      <sheetName val="Doc 02"/>
      <sheetName val="Doc 03"/>
      <sheetName val="Doc 04"/>
      <sheetName val="F Rosto"/>
      <sheetName val="OOG"/>
      <sheetName val="Cust_Hor_Eqp_Vtr"/>
      <sheetName val="Custo de materiais"/>
      <sheetName val="custo de mão-de-obra"/>
      <sheetName val="M C R E Desp Pessoal"/>
      <sheetName val="M C R E Insumos objeto"/>
      <sheetName val="M C R E Manutenção"/>
      <sheetName val="M C R E Renovação da Frota"/>
      <sheetName val="M C R E Desp Indiretas"/>
      <sheetName val="Memo Cal Combs"/>
      <sheetName val="Dim das Eqps"/>
      <sheetName val="Cron Obra"/>
      <sheetName val="Dim Pessoal"/>
      <sheetName val="M C R ETerceirização"/>
      <sheetName val="MC Mâo O. Suplem"/>
      <sheetName val="Mem Calc Desp Estimadas"/>
      <sheetName val="Dim Eqp Vtr"/>
      <sheetName val="Cron Pessoal"/>
      <sheetName val="Cron EqpVtr"/>
      <sheetName val="Cron Material"/>
      <sheetName val="Cro Fis-Fi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ota"/>
      <sheetName val="cruz"/>
      <sheetName val="tab."/>
      <sheetName val="c.gr"/>
      <sheetName val="enpe."/>
      <sheetName val="div"/>
      <sheetName val="ric."/>
      <sheetName val="prop."/>
      <sheetName val="8905-1"/>
      <sheetName val="8905-2"/>
      <sheetName val="8905-3"/>
      <sheetName val="8905-4"/>
      <sheetName val="8910-1"/>
      <sheetName val="8910-2"/>
      <sheetName val="8915-1"/>
      <sheetName val="8915-2"/>
      <sheetName val="8915-3"/>
      <sheetName val="8920-1"/>
      <sheetName val="8920-2"/>
      <sheetName val="8925-1"/>
      <sheetName val="8930-1"/>
      <sheetName val="8935-1"/>
      <sheetName val="8945-1"/>
      <sheetName val="8950-1"/>
      <sheetName val="8955-1"/>
      <sheetName val="8960-1"/>
      <sheetName val="ANX2"/>
      <sheetName val="rc1"/>
      <sheetName val="2"/>
      <sheetName val="3"/>
      <sheetName val="4"/>
      <sheetName val="5"/>
      <sheetName val="6"/>
      <sheetName val="7"/>
      <sheetName val="8"/>
      <sheetName val="9"/>
      <sheetName val="10"/>
      <sheetName val="11"/>
      <sheetName val="12"/>
      <sheetName val="13"/>
      <sheetName val="dcruz"/>
      <sheetName val="dmari"/>
      <sheetName val="drei"/>
      <sheetName val="pven"/>
      <sheetName val="p cc"/>
      <sheetName val="pcida"/>
      <sheetName val="firmas"/>
      <sheetName val="evolução"/>
      <sheetName val="evolução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COMPOR"/>
      <sheetName val="Compor-FERNANDO"/>
      <sheetName val="Plan1"/>
      <sheetName val="BANCO"/>
      <sheetName val="LIXO"/>
      <sheetName val="PLANILHA"/>
      <sheetName val="COMPLETA"/>
      <sheetName val="RESUMO"/>
      <sheetName val="CR-FINANCEIRO"/>
      <sheetName val="FISICO-CLIENTE"/>
      <sheetName val="TOTAL GERAL"/>
    </sheetNames>
    <sheetDataSet>
      <sheetData sheetId="0">
        <row r="3">
          <cell r="D3" t="str">
            <v/>
          </cell>
          <cell r="E3" t="str">
            <v/>
          </cell>
          <cell r="F3" t="str">
            <v xml:space="preserve">SERVICOS PRELIMINARES  </v>
          </cell>
          <cell r="G3" t="str">
            <v/>
          </cell>
          <cell r="H3">
            <v>0</v>
          </cell>
          <cell r="I3">
            <v>0</v>
          </cell>
        </row>
        <row r="4">
          <cell r="D4" t="str">
            <v/>
          </cell>
          <cell r="E4" t="str">
            <v/>
          </cell>
          <cell r="F4" t="str">
            <v xml:space="preserve">SERVIÇOS DE ESCRITÓRIO, LABORATÓRIO E CAMPO  </v>
          </cell>
          <cell r="G4" t="str">
            <v/>
          </cell>
          <cell r="H4">
            <v>0</v>
          </cell>
          <cell r="I4">
            <v>0</v>
          </cell>
        </row>
        <row r="5">
          <cell r="D5" t="str">
            <v>CP9500</v>
          </cell>
          <cell r="E5">
            <v>1001</v>
          </cell>
          <cell r="F5" t="str">
            <v xml:space="preserve"> CONTROLE TECNOLÓGICO (mínimo  3%)  </v>
          </cell>
          <cell r="G5" t="str">
            <v xml:space="preserve">MÊS   </v>
          </cell>
          <cell r="H5">
            <v>15</v>
          </cell>
          <cell r="I5">
            <v>4</v>
          </cell>
        </row>
        <row r="6">
          <cell r="D6" t="str">
            <v>CP0346</v>
          </cell>
          <cell r="E6" t="str">
            <v xml:space="preserve">01.006.004-0       </v>
          </cell>
          <cell r="F6" t="str">
            <v xml:space="preserve">DESMATAMENTO E LIMP. DE TER. C/EQUIP. MEC. (TRATOR - 1000, 00M2/H)  </v>
          </cell>
          <cell r="G6" t="str">
            <v xml:space="preserve">M2    </v>
          </cell>
          <cell r="H6">
            <v>20000</v>
          </cell>
          <cell r="I6">
            <v>4.6900000000000004</v>
          </cell>
        </row>
        <row r="7">
          <cell r="D7" t="str">
            <v>CP9505</v>
          </cell>
          <cell r="E7">
            <v>1090</v>
          </cell>
          <cell r="F7" t="str">
            <v xml:space="preserve">ADMINISTRAÇÃO DA OBRA  (máx.  6%)  </v>
          </cell>
          <cell r="G7" t="str">
            <v xml:space="preserve">MÊS   </v>
          </cell>
          <cell r="H7">
            <v>15</v>
          </cell>
          <cell r="I7">
            <v>1.82</v>
          </cell>
        </row>
        <row r="8">
          <cell r="D8" t="str">
            <v/>
          </cell>
          <cell r="E8" t="str">
            <v/>
          </cell>
          <cell r="F8" t="str">
            <v xml:space="preserve">CANTEIRO DE OBRAS  </v>
          </cell>
          <cell r="G8" t="str">
            <v/>
          </cell>
          <cell r="H8">
            <v>0</v>
          </cell>
          <cell r="I8">
            <v>0</v>
          </cell>
        </row>
        <row r="9">
          <cell r="D9" t="str">
            <v>CP0437</v>
          </cell>
          <cell r="E9" t="str">
            <v xml:space="preserve">02.001.001-0       </v>
          </cell>
          <cell r="F9" t="str">
            <v xml:space="preserve">TAPUME DE VEDACAO OU PROT., EM CHAPAS DE MAD. COMP., C/ 6MMDE ESP., EXCL. PINT.  </v>
          </cell>
          <cell r="G9" t="str">
            <v xml:space="preserve">M2    </v>
          </cell>
          <cell r="H9">
            <v>1218</v>
          </cell>
          <cell r="I9">
            <v>17.25</v>
          </cell>
        </row>
        <row r="10">
          <cell r="D10" t="str">
            <v>CP0444</v>
          </cell>
          <cell r="E10" t="str">
            <v xml:space="preserve">02.004.002-1       </v>
          </cell>
          <cell r="F10" t="str">
            <v xml:space="preserve">BARRACAO DE OBRA EM CHAPA COMPENSADA PLASTIF., EXCL.LIGACAOPROVISORIA, INCL.INSTAL.,REAPROVEITADO 5 VEZES (PROJETO 2005)  </v>
          </cell>
          <cell r="G10" t="str">
            <v xml:space="preserve">M2    </v>
          </cell>
          <cell r="H10">
            <v>350</v>
          </cell>
          <cell r="I10">
            <v>84.28</v>
          </cell>
        </row>
        <row r="11">
          <cell r="D11" t="str">
            <v>CP0465</v>
          </cell>
          <cell r="E11" t="str">
            <v xml:space="preserve">02.011.002-0       </v>
          </cell>
          <cell r="F11" t="str">
            <v xml:space="preserve">CERCA PROTETORA DE BORDA DE VALA, EM PINHO DE 3ª, CONSID. OUSO 3 VEZES DA MAD.  </v>
          </cell>
          <cell r="G11" t="str">
            <v xml:space="preserve">M     </v>
          </cell>
          <cell r="H11">
            <v>18640</v>
          </cell>
          <cell r="I11">
            <v>3.11</v>
          </cell>
        </row>
        <row r="12">
          <cell r="D12" t="str">
            <v>CP0466</v>
          </cell>
          <cell r="E12" t="str">
            <v xml:space="preserve">02.011.003-0       </v>
          </cell>
          <cell r="F12" t="str">
            <v xml:space="preserve">RETIRADA E RECOLOCACAO DA CERCA PROTETORA DE BORDA DE VALA,SEGUNDO DESCRICAO DO ITEM 02.011.001, EXCETO O MAT.  </v>
          </cell>
          <cell r="G12" t="str">
            <v xml:space="preserve">M     </v>
          </cell>
          <cell r="H12">
            <v>18640</v>
          </cell>
          <cell r="I12">
            <v>2.1800000000000002</v>
          </cell>
        </row>
        <row r="13">
          <cell r="D13" t="str">
            <v>CP0477</v>
          </cell>
          <cell r="E13" t="str">
            <v xml:space="preserve">02.020.001-0       </v>
          </cell>
          <cell r="F13" t="str">
            <v xml:space="preserve">PLACA DE IDENTIFICACAO DE OBRA PUBL., INCL. PINT. E SUPORTEDE MAD.  </v>
          </cell>
          <cell r="G13" t="str">
            <v xml:space="preserve">M2    </v>
          </cell>
          <cell r="H13">
            <v>213</v>
          </cell>
          <cell r="I13">
            <v>73.069999999999993</v>
          </cell>
        </row>
        <row r="14">
          <cell r="D14" t="str">
            <v>CP0478</v>
          </cell>
          <cell r="E14" t="str">
            <v xml:space="preserve">02.020.005-0       </v>
          </cell>
          <cell r="F14" t="str">
            <v xml:space="preserve">BARRAGENS DE BLOQUEIO DE OBRA NA VIA PUBL., COMPREEND. O FORN., PINT. E REAPROV. DO CONJ. 40 VEZES  </v>
          </cell>
          <cell r="G14" t="str">
            <v xml:space="preserve">M     </v>
          </cell>
          <cell r="H14">
            <v>1358</v>
          </cell>
          <cell r="I14">
            <v>0.62</v>
          </cell>
        </row>
        <row r="15">
          <cell r="D15" t="str">
            <v>CP0479</v>
          </cell>
          <cell r="E15" t="str">
            <v xml:space="preserve">02.020.006-0       </v>
          </cell>
          <cell r="F15" t="str">
            <v xml:space="preserve">BARRAGENS DE BLOQUEIO DE OBRA NA VIA PUBL., COMPREEND. COLOC. E RETIRADA 1 VEZ  </v>
          </cell>
          <cell r="G15" t="str">
            <v xml:space="preserve">M     </v>
          </cell>
          <cell r="H15">
            <v>9053</v>
          </cell>
          <cell r="I15">
            <v>1.24</v>
          </cell>
        </row>
        <row r="16">
          <cell r="D16" t="str">
            <v>CP0482</v>
          </cell>
          <cell r="E16" t="str">
            <v xml:space="preserve">02.020.009-0       </v>
          </cell>
          <cell r="F16" t="str">
            <v xml:space="preserve">SEMAFORO P/SINALIZACAO DE BLOQUEIO DE OBRA NA VIA PUBL.,  CONSID. 40 VEZES O REAPROV. DA MAD.  </v>
          </cell>
          <cell r="G16" t="str">
            <v xml:space="preserve">UN    </v>
          </cell>
          <cell r="H16">
            <v>905</v>
          </cell>
          <cell r="I16">
            <v>12.37</v>
          </cell>
        </row>
        <row r="17">
          <cell r="D17" t="str">
            <v>CP0483</v>
          </cell>
          <cell r="E17" t="str">
            <v xml:space="preserve">02.020.010-0       </v>
          </cell>
          <cell r="F17" t="str">
            <v xml:space="preserve">SEMAFORO P/SINALIZACAO DE BLOQUEIO DE OBRA NA VIA PUBL.,  COMPREEND. A COLOC. E A RETIRADA 1 VEZ  </v>
          </cell>
          <cell r="G17" t="str">
            <v xml:space="preserve">UN    </v>
          </cell>
          <cell r="H17">
            <v>9053</v>
          </cell>
          <cell r="I17">
            <v>1.52</v>
          </cell>
        </row>
        <row r="18">
          <cell r="D18" t="str">
            <v>CP0484</v>
          </cell>
          <cell r="E18" t="str">
            <v xml:space="preserve">02.020.011-0       </v>
          </cell>
          <cell r="F18" t="str">
            <v xml:space="preserve">PLACA DE SINALIZACAO PREVENTIVA P/OBRA NA VIA PUBL., COMPREEND. O FORN. E PINT. DA PLACA E DOS SUPORTES  </v>
          </cell>
          <cell r="G18" t="str">
            <v xml:space="preserve">UN    </v>
          </cell>
          <cell r="H18">
            <v>41</v>
          </cell>
          <cell r="I18">
            <v>18.2</v>
          </cell>
        </row>
        <row r="19">
          <cell r="D19" t="str">
            <v>CP0485</v>
          </cell>
          <cell r="E19" t="str">
            <v xml:space="preserve">02.020.012-0       </v>
          </cell>
          <cell r="F19" t="str">
            <v xml:space="preserve">PLACA DE SINALIZACAO PREVENTIVA P/OBRA NA VIA PUBL., COMPREEND. A COLOC. E A RETIRADA 1 VEZ  </v>
          </cell>
          <cell r="G19" t="str">
            <v xml:space="preserve">UN    </v>
          </cell>
          <cell r="H19">
            <v>301</v>
          </cell>
          <cell r="I19">
            <v>2.86</v>
          </cell>
        </row>
        <row r="20">
          <cell r="D20" t="str">
            <v/>
          </cell>
          <cell r="E20" t="str">
            <v/>
          </cell>
          <cell r="F20" t="str">
            <v xml:space="preserve">SERVIÇOS COMPLEMENTARES  </v>
          </cell>
          <cell r="G20" t="str">
            <v/>
          </cell>
          <cell r="H20">
            <v>0</v>
          </cell>
          <cell r="I20">
            <v>0</v>
          </cell>
        </row>
        <row r="21">
          <cell r="D21" t="str">
            <v>CP9678</v>
          </cell>
          <cell r="E21">
            <v>5100</v>
          </cell>
          <cell r="F21" t="str">
            <v xml:space="preserve">MOBILIZACÃO E DESMOBILIZACÃO DO CANTEIRO   (máx.   3%)  </v>
          </cell>
          <cell r="G21" t="str">
            <v xml:space="preserve">VB    </v>
          </cell>
          <cell r="H21">
            <v>1</v>
          </cell>
          <cell r="I21">
            <v>0</v>
          </cell>
        </row>
        <row r="22">
          <cell r="D22" t="str">
            <v>CP9742</v>
          </cell>
          <cell r="E22">
            <v>5105</v>
          </cell>
          <cell r="F22" t="str">
            <v xml:space="preserve">REMANEJAMENTO DE INTERFERENCIAS  </v>
          </cell>
          <cell r="G22" t="str">
            <v xml:space="preserve">VB    </v>
          </cell>
          <cell r="H22">
            <v>1</v>
          </cell>
          <cell r="I22">
            <v>500000</v>
          </cell>
        </row>
        <row r="23">
          <cell r="D23" t="str">
            <v/>
          </cell>
          <cell r="E23" t="str">
            <v/>
          </cell>
          <cell r="F23" t="str">
            <v xml:space="preserve">ALUGUEL DE EQUIPAMENTOS - VEÍCULOS  </v>
          </cell>
          <cell r="G23" t="str">
            <v/>
          </cell>
          <cell r="H23">
            <v>0</v>
          </cell>
          <cell r="I23">
            <v>0</v>
          </cell>
        </row>
        <row r="24">
          <cell r="D24" t="str">
            <v>CP6798</v>
          </cell>
          <cell r="E24" t="str">
            <v xml:space="preserve">19.004.042-2       </v>
          </cell>
          <cell r="F24" t="str">
            <v xml:space="preserve">ALUGUEL DE VEICULO DE PASSEIO,  5 PASSAGEIROS, MOTOR 1.6 A GASOLINA, INCL. MOTORISTA (CP)  </v>
          </cell>
          <cell r="G24" t="str">
            <v xml:space="preserve">H     </v>
          </cell>
          <cell r="H24">
            <v>12000</v>
          </cell>
          <cell r="I24">
            <v>16.899999999999999</v>
          </cell>
        </row>
        <row r="25">
          <cell r="D25" t="str">
            <v/>
          </cell>
          <cell r="E25" t="str">
            <v/>
          </cell>
          <cell r="F25" t="str">
            <v xml:space="preserve">REDE DE ÁGUA E LIGAÇÕES PREDIAIS  </v>
          </cell>
          <cell r="G25" t="str">
            <v/>
          </cell>
          <cell r="H25">
            <v>0</v>
          </cell>
          <cell r="I25">
            <v>0</v>
          </cell>
        </row>
        <row r="26">
          <cell r="D26" t="str">
            <v/>
          </cell>
          <cell r="E26" t="str">
            <v/>
          </cell>
          <cell r="F26" t="str">
            <v xml:space="preserve">MOVIMENTO DE TERRA  </v>
          </cell>
          <cell r="G26" t="str">
            <v/>
          </cell>
          <cell r="H26">
            <v>0</v>
          </cell>
          <cell r="I26">
            <v>0</v>
          </cell>
        </row>
        <row r="27">
          <cell r="D27" t="str">
            <v>CP0495</v>
          </cell>
          <cell r="E27" t="str">
            <v xml:space="preserve">03.001.001-1       </v>
          </cell>
          <cell r="F27" t="str">
            <v xml:space="preserve">ESCAVACAO MANUAL DE VALA/CAVA EM MAT. DE 1ªCAT., AREIA, ARGILA OU PICARRA, ATE 1,50M DE PROF.  </v>
          </cell>
          <cell r="G27" t="str">
            <v xml:space="preserve">M3    </v>
          </cell>
          <cell r="H27">
            <v>7058</v>
          </cell>
          <cell r="I27">
            <v>11.98</v>
          </cell>
        </row>
        <row r="28">
          <cell r="D28" t="str">
            <v>CP0523</v>
          </cell>
          <cell r="E28" t="str">
            <v xml:space="preserve">03.001.098-0       </v>
          </cell>
          <cell r="F28" t="str">
            <v xml:space="preserve">ESCAVACAO E REATERRO DE VALA, EM MAT. DE 1ªCAT., P/LIGACAO DE AGUA POTAVEL  </v>
          </cell>
          <cell r="G28" t="str">
            <v xml:space="preserve">M     </v>
          </cell>
          <cell r="H28">
            <v>17365</v>
          </cell>
          <cell r="I28">
            <v>2.13</v>
          </cell>
        </row>
        <row r="29">
          <cell r="D29" t="str">
            <v>CP0623</v>
          </cell>
          <cell r="E29" t="str">
            <v xml:space="preserve">03.011.015-1       </v>
          </cell>
          <cell r="F29" t="str">
            <v xml:space="preserve">REATERRO DE VALA/CAVA UTILIZ. VIBRO COMPACTADOR PORTATIL  </v>
          </cell>
          <cell r="G29" t="str">
            <v xml:space="preserve">M3    </v>
          </cell>
          <cell r="H29">
            <v>5639</v>
          </cell>
          <cell r="I29">
            <v>4</v>
          </cell>
        </row>
        <row r="30">
          <cell r="D30" t="str">
            <v>CP0627</v>
          </cell>
          <cell r="E30" t="str">
            <v xml:space="preserve">03.013.001-1       </v>
          </cell>
          <cell r="F30" t="str">
            <v xml:space="preserve">REATERRO DE VALA/CAVA COMPACTADA A MACO EM CAMADAS DE 30CM  </v>
          </cell>
          <cell r="G30" t="str">
            <v xml:space="preserve">M3    </v>
          </cell>
          <cell r="H30">
            <v>2877</v>
          </cell>
          <cell r="I30">
            <v>5.93</v>
          </cell>
        </row>
        <row r="31">
          <cell r="D31" t="str">
            <v>CP0631</v>
          </cell>
          <cell r="E31" t="str">
            <v xml:space="preserve">03.015.010-0       </v>
          </cell>
          <cell r="F31" t="str">
            <v xml:space="preserve">REATERRO DE VALA/CAVA C/PO-DE-PEDRA  </v>
          </cell>
          <cell r="G31" t="str">
            <v xml:space="preserve">M3    </v>
          </cell>
          <cell r="H31">
            <v>1567</v>
          </cell>
          <cell r="I31">
            <v>24.98</v>
          </cell>
        </row>
        <row r="32">
          <cell r="D32" t="str">
            <v>CP0635</v>
          </cell>
          <cell r="E32" t="str">
            <v xml:space="preserve">03.016.005-1       </v>
          </cell>
          <cell r="F32" t="str">
            <v xml:space="preserve">ESCAVACAO MEC. DE VALA NAO ESCORADA, EM MAT. DE 1ªCAT. C/REDUTOR DE PRODUT., ATE 1, 50M DE PROF., C/RETRO-ESCAVADEIRA  </v>
          </cell>
          <cell r="G32" t="str">
            <v xml:space="preserve">M3    </v>
          </cell>
          <cell r="H32">
            <v>907</v>
          </cell>
          <cell r="I32">
            <v>4.62</v>
          </cell>
        </row>
        <row r="33">
          <cell r="D33" t="str">
            <v>CP0637</v>
          </cell>
          <cell r="E33" t="str">
            <v xml:space="preserve">03.016.015-1       </v>
          </cell>
          <cell r="F33" t="str">
            <v xml:space="preserve">ESCAVACAO MEC. DE VALA NAO ESCORADA, EM MAT. DE 1ªCAT. ATE 1,50M DE PROF., C/RETRO-ESCAVADEIRA  </v>
          </cell>
          <cell r="G33" t="str">
            <v xml:space="preserve">M3    </v>
          </cell>
          <cell r="H33">
            <v>2118</v>
          </cell>
          <cell r="I33">
            <v>1.82</v>
          </cell>
        </row>
        <row r="34">
          <cell r="D34" t="str">
            <v>CP0678</v>
          </cell>
          <cell r="E34" t="str">
            <v xml:space="preserve">03.026.015-0       </v>
          </cell>
          <cell r="F34" t="str">
            <v xml:space="preserve">ESCAVACAO MEC., EM MAT. DE 1ªCAT., C/TRATOR DE LAMINA, POTENCIA 200CV  </v>
          </cell>
          <cell r="G34" t="str">
            <v xml:space="preserve">M3    </v>
          </cell>
          <cell r="H34">
            <v>1500</v>
          </cell>
          <cell r="I34">
            <v>1.29</v>
          </cell>
        </row>
        <row r="35">
          <cell r="D35" t="str">
            <v>CP0753</v>
          </cell>
          <cell r="E35" t="str">
            <v xml:space="preserve">03.046.001-0       </v>
          </cell>
          <cell r="F35" t="str">
            <v xml:space="preserve">ESPALHAMENTO DE MAT. DE 1ªCAT., C/TRATOR, POTENCIA 140 CV, C/LAMINA  </v>
          </cell>
          <cell r="G35" t="str">
            <v xml:space="preserve">M3    </v>
          </cell>
          <cell r="H35">
            <v>1500</v>
          </cell>
          <cell r="I35">
            <v>0.72</v>
          </cell>
        </row>
        <row r="36">
          <cell r="D36" t="str">
            <v>CP9745</v>
          </cell>
          <cell r="E36">
            <v>20104</v>
          </cell>
          <cell r="F36" t="str">
            <v xml:space="preserve">ROYALTIES  </v>
          </cell>
          <cell r="G36" t="str">
            <v xml:space="preserve">M3    </v>
          </cell>
          <cell r="H36">
            <v>1500</v>
          </cell>
          <cell r="I36">
            <v>1</v>
          </cell>
        </row>
        <row r="37">
          <cell r="D37" t="str">
            <v/>
          </cell>
          <cell r="E37" t="str">
            <v/>
          </cell>
          <cell r="F37" t="str">
            <v xml:space="preserve">TRANSPORTES  </v>
          </cell>
          <cell r="G37" t="str">
            <v/>
          </cell>
          <cell r="H37">
            <v>0</v>
          </cell>
          <cell r="I37">
            <v>0</v>
          </cell>
        </row>
        <row r="38">
          <cell r="D38" t="str">
            <v>CP0798</v>
          </cell>
          <cell r="E38" t="str">
            <v xml:space="preserve">04.005.143-1       </v>
          </cell>
          <cell r="F38" t="str">
            <v xml:space="preserve">TRANSPORTE DE QUALQUER NATUR. C/VELOC. MEDIA DE 30KM/H EM CAMINHAO BASCUL. CAPAC. UTIL DE 12T  </v>
          </cell>
          <cell r="G38" t="str">
            <v xml:space="preserve">TXKM  </v>
          </cell>
          <cell r="H38">
            <v>29192</v>
          </cell>
          <cell r="I38">
            <v>0.23</v>
          </cell>
        </row>
        <row r="39">
          <cell r="D39" t="str">
            <v>CP0841</v>
          </cell>
          <cell r="E39" t="str">
            <v xml:space="preserve">04.011.053-1       </v>
          </cell>
          <cell r="F39" t="str">
            <v xml:space="preserve">CARGA E DESC. MEC. C/PA-CARREGADEIRA CAPAC. DE 1, 50M3 E CAMINHAO BASCUL. CAPAC. UTIL DE 8T, CARGA DE 150T P/DIA DE 8:00H  </v>
          </cell>
          <cell r="G39" t="str">
            <v xml:space="preserve">T     </v>
          </cell>
          <cell r="H39">
            <v>3649</v>
          </cell>
          <cell r="I39">
            <v>1.5</v>
          </cell>
        </row>
        <row r="40">
          <cell r="D40" t="str">
            <v>CP0869</v>
          </cell>
          <cell r="E40" t="str">
            <v xml:space="preserve">04.018.020-1       </v>
          </cell>
          <cell r="F40" t="str">
            <v xml:space="preserve">RECEBIMENTO DE CARGA, DESC. E MANOBRAS DE CAMINHAO BASCUL., CAPAC. DE 8,00M3 OU 12T  </v>
          </cell>
          <cell r="G40" t="str">
            <v xml:space="preserve">T     </v>
          </cell>
          <cell r="H40">
            <v>4800</v>
          </cell>
          <cell r="I40">
            <v>0.15</v>
          </cell>
        </row>
        <row r="41">
          <cell r="D41" t="str">
            <v/>
          </cell>
          <cell r="E41" t="str">
            <v/>
          </cell>
          <cell r="F41" t="str">
            <v xml:space="preserve">SERVIÇOS COMPLEMENTARES  </v>
          </cell>
          <cell r="G41" t="str">
            <v/>
          </cell>
          <cell r="H41">
            <v>0</v>
          </cell>
          <cell r="I41">
            <v>0</v>
          </cell>
        </row>
        <row r="42">
          <cell r="D42" t="str">
            <v>CP1211</v>
          </cell>
          <cell r="E42" t="str">
            <v xml:space="preserve">05.010.005-0       </v>
          </cell>
          <cell r="F42" t="str">
            <v xml:space="preserve">ESGOTAMENTO DE VALA MEDIDO PELA POTENCIA INSTALADA E PELO TEMPO DE FUNCIONAMENTO  </v>
          </cell>
          <cell r="G42" t="str">
            <v xml:space="preserve">CVxH  </v>
          </cell>
          <cell r="H42">
            <v>900</v>
          </cell>
          <cell r="I42">
            <v>1.07</v>
          </cell>
        </row>
        <row r="43">
          <cell r="D43" t="str">
            <v>CP1220</v>
          </cell>
          <cell r="E43" t="str">
            <v xml:space="preserve">05.013.002-0       </v>
          </cell>
          <cell r="F43" t="str">
            <v xml:space="preserve">CHAPA DE ACO 3/8, P/PASSAGEM DE VEICULOS SOBRE VALAS, C/COLOC., USO E RETIRADA, INCL. MOBILIZACAO,TRANSP., CARGA E DESC.  </v>
          </cell>
          <cell r="G43" t="str">
            <v xml:space="preserve">M2    </v>
          </cell>
          <cell r="H43">
            <v>50</v>
          </cell>
          <cell r="I43">
            <v>12.44</v>
          </cell>
        </row>
        <row r="44">
          <cell r="D44" t="str">
            <v>CP1221</v>
          </cell>
          <cell r="E44" t="str">
            <v xml:space="preserve">05.013.003-0       </v>
          </cell>
          <cell r="F44" t="str">
            <v xml:space="preserve">CHAPA DE ACO 3/8, P/PASSAGEM DE VEICULOS SOBRE VALAS, C/COLOC. E RETIRADA  </v>
          </cell>
          <cell r="G44" t="str">
            <v xml:space="preserve">M2    </v>
          </cell>
          <cell r="H44">
            <v>500</v>
          </cell>
          <cell r="I44">
            <v>0.96</v>
          </cell>
        </row>
        <row r="45">
          <cell r="D45" t="str">
            <v/>
          </cell>
          <cell r="E45" t="str">
            <v/>
          </cell>
          <cell r="F45" t="str">
            <v xml:space="preserve">GALERIAS, DRENOS E CONEXOS  </v>
          </cell>
          <cell r="G45" t="str">
            <v/>
          </cell>
          <cell r="H45">
            <v>0</v>
          </cell>
          <cell r="I45">
            <v>0</v>
          </cell>
        </row>
        <row r="46">
          <cell r="D46" t="str">
            <v>CP1572</v>
          </cell>
          <cell r="E46" t="str">
            <v xml:space="preserve">06.001.250-0       </v>
          </cell>
          <cell r="F46" t="str">
            <v xml:space="preserve">ASSENTAMENTO DE TUBUL. PVC RIGIDO C/JUNTA ELASTICA, DIAM. DE50MM  </v>
          </cell>
          <cell r="G46" t="str">
            <v xml:space="preserve">M     </v>
          </cell>
          <cell r="H46">
            <v>20470</v>
          </cell>
          <cell r="I46">
            <v>0.45</v>
          </cell>
        </row>
        <row r="47">
          <cell r="D47" t="str">
            <v>CP1573</v>
          </cell>
          <cell r="E47" t="str">
            <v xml:space="preserve">06.001.251-0       </v>
          </cell>
          <cell r="F47" t="str">
            <v xml:space="preserve">ASSENTAMENTO DE TUBUL. PVC RIGIDO C/JUNTA ELASTICA, DIAM. DE75MM  </v>
          </cell>
          <cell r="G47" t="str">
            <v xml:space="preserve">M     </v>
          </cell>
          <cell r="H47">
            <v>6090</v>
          </cell>
          <cell r="I47">
            <v>0.78</v>
          </cell>
        </row>
        <row r="48">
          <cell r="D48" t="str">
            <v>CP1574</v>
          </cell>
          <cell r="E48" t="str">
            <v xml:space="preserve">06.001.252-0       </v>
          </cell>
          <cell r="F48" t="str">
            <v xml:space="preserve">ASSENTAMENTO DE TUBUL. PVC RIGIDO C/JUNTA ELASTICA, DIAM. DE100MM  </v>
          </cell>
          <cell r="G48" t="str">
            <v xml:space="preserve">M     </v>
          </cell>
          <cell r="H48">
            <v>250</v>
          </cell>
          <cell r="I48">
            <v>1.05</v>
          </cell>
        </row>
        <row r="49">
          <cell r="D49" t="str">
            <v>CP1579</v>
          </cell>
          <cell r="E49" t="str">
            <v xml:space="preserve">06.001.260-0       </v>
          </cell>
          <cell r="F49" t="str">
            <v xml:space="preserve">ASSENTAMENTO DE PECAS E ACESSORIOS DE PVC RIGIDO C/JUNTA ELASTICA, DIAM. DE 50MM  </v>
          </cell>
          <cell r="G49" t="str">
            <v xml:space="preserve">UN    </v>
          </cell>
          <cell r="H49">
            <v>1033</v>
          </cell>
          <cell r="I49">
            <v>1.1399999999999999</v>
          </cell>
        </row>
        <row r="50">
          <cell r="D50" t="str">
            <v>CP1580</v>
          </cell>
          <cell r="E50" t="str">
            <v xml:space="preserve">06.001.261-0       </v>
          </cell>
          <cell r="F50" t="str">
            <v xml:space="preserve">ASSENTAMENTO DE PECAS E ACESSORIOS DE PVC RIGIDO C/JUNTA ELASTICA, DIAM. DE 75MM  </v>
          </cell>
          <cell r="G50" t="str">
            <v xml:space="preserve">UN    </v>
          </cell>
          <cell r="H50">
            <v>236</v>
          </cell>
          <cell r="I50">
            <v>1.71</v>
          </cell>
        </row>
        <row r="51">
          <cell r="D51" t="str">
            <v>CP1581</v>
          </cell>
          <cell r="E51" t="str">
            <v xml:space="preserve">06.001.262-0       </v>
          </cell>
          <cell r="F51" t="str">
            <v xml:space="preserve">ASSENTAMENTO DE PECAS E ACESSORIOS DE PVC RIGIDO C/JUNTA ELASTICA, DIAM. DE 100MM  </v>
          </cell>
          <cell r="G51" t="str">
            <v xml:space="preserve">UN    </v>
          </cell>
          <cell r="H51">
            <v>30</v>
          </cell>
          <cell r="I51">
            <v>2.29</v>
          </cell>
        </row>
        <row r="52">
          <cell r="D52" t="str">
            <v>CP1586</v>
          </cell>
          <cell r="E52" t="str">
            <v xml:space="preserve">06.001.270-0       </v>
          </cell>
          <cell r="F52" t="str">
            <v xml:space="preserve">ASSENTAMENTO DE TUBO PVC RQ, DIAM. DE 1/2  </v>
          </cell>
          <cell r="G52" t="str">
            <v xml:space="preserve">M     </v>
          </cell>
          <cell r="H52">
            <v>14765</v>
          </cell>
          <cell r="I52">
            <v>0.27</v>
          </cell>
        </row>
        <row r="53">
          <cell r="D53" t="str">
            <v>CP1587</v>
          </cell>
          <cell r="E53" t="str">
            <v xml:space="preserve">06.001.271-0       </v>
          </cell>
          <cell r="F53" t="str">
            <v xml:space="preserve">ASSENTAMENTO DE TUBO PVC RQ, DIAM. DE 3/4  </v>
          </cell>
          <cell r="G53" t="str">
            <v xml:space="preserve">M     </v>
          </cell>
          <cell r="H53">
            <v>2600</v>
          </cell>
          <cell r="I53">
            <v>0.3</v>
          </cell>
        </row>
        <row r="54">
          <cell r="D54" t="str">
            <v>CP1611</v>
          </cell>
          <cell r="E54" t="str">
            <v xml:space="preserve">06.001.603-0       </v>
          </cell>
          <cell r="F54" t="str">
            <v xml:space="preserve">ASSENTAMENTO DE TUBUL. DE FºFº C/JUNTA ELASTICA, DIAM. DE 150MM  </v>
          </cell>
          <cell r="G54" t="str">
            <v xml:space="preserve">M     </v>
          </cell>
          <cell r="H54">
            <v>1840</v>
          </cell>
          <cell r="I54">
            <v>2.78</v>
          </cell>
        </row>
        <row r="55">
          <cell r="D55" t="str">
            <v>CP1612</v>
          </cell>
          <cell r="E55" t="str">
            <v xml:space="preserve">06.001.604-0       </v>
          </cell>
          <cell r="F55" t="str">
            <v xml:space="preserve">ASSENTAMENTO DE TUBUL. DE FºFº C/JUNTA ELASTICA, DIAM. DE 200MM  </v>
          </cell>
          <cell r="G55" t="str">
            <v xml:space="preserve">M     </v>
          </cell>
          <cell r="H55">
            <v>1250</v>
          </cell>
          <cell r="I55">
            <v>4.17</v>
          </cell>
        </row>
        <row r="56">
          <cell r="D56" t="str">
            <v>CP1613</v>
          </cell>
          <cell r="E56" t="str">
            <v xml:space="preserve">06.001.605-0       </v>
          </cell>
          <cell r="F56" t="str">
            <v xml:space="preserve">ASSENTAMENTO DE TUBUL. DE FºFº C/JUNTA ELASTICA, DIAM. DE 250MM  </v>
          </cell>
          <cell r="G56" t="str">
            <v xml:space="preserve">M     </v>
          </cell>
          <cell r="H56">
            <v>540</v>
          </cell>
          <cell r="I56">
            <v>5.44</v>
          </cell>
        </row>
        <row r="57">
          <cell r="D57" t="str">
            <v>CP1614</v>
          </cell>
          <cell r="E57" t="str">
            <v xml:space="preserve">06.001.606-0       </v>
          </cell>
          <cell r="F57" t="str">
            <v xml:space="preserve">ASSENTAMENTO DE TUBUL. DE FºFº C/JUNTA ELASTICA, DIAM. DE 300MM  </v>
          </cell>
          <cell r="G57" t="str">
            <v xml:space="preserve">M     </v>
          </cell>
          <cell r="H57">
            <v>1070</v>
          </cell>
          <cell r="I57">
            <v>6.24</v>
          </cell>
        </row>
        <row r="58">
          <cell r="D58" t="str">
            <v>CP1630</v>
          </cell>
          <cell r="E58" t="str">
            <v xml:space="preserve">06.001.651-0       </v>
          </cell>
          <cell r="F58" t="str">
            <v xml:space="preserve">ASSENTAMENTO DE PECAS ESPECIAIS DE FºFº C/JUNTA ELASTICA, DIAM. DE 75MM  </v>
          </cell>
          <cell r="G58" t="str">
            <v xml:space="preserve">UN    </v>
          </cell>
          <cell r="H58">
            <v>49</v>
          </cell>
          <cell r="I58">
            <v>2.14</v>
          </cell>
        </row>
        <row r="59">
          <cell r="D59" t="str">
            <v>CP1631</v>
          </cell>
          <cell r="E59" t="str">
            <v xml:space="preserve">06.001.652-0       </v>
          </cell>
          <cell r="F59" t="str">
            <v xml:space="preserve">ASSENTAMENTO DE PECAS ESPECIAIS DE FºFº C/JUNTA ELASTICA, DIAM. DE 100MM  </v>
          </cell>
          <cell r="G59" t="str">
            <v xml:space="preserve">UN    </v>
          </cell>
          <cell r="H59">
            <v>12</v>
          </cell>
          <cell r="I59">
            <v>2.86</v>
          </cell>
        </row>
        <row r="60">
          <cell r="D60" t="str">
            <v>CP1632</v>
          </cell>
          <cell r="E60" t="str">
            <v xml:space="preserve">06.001.653-0       </v>
          </cell>
          <cell r="F60" t="str">
            <v xml:space="preserve">ASSENTAMENTO DE PECAS ESPECIAIS DE FºFº C/JUNTA ELASTICA, DIAM. DE 150MM  </v>
          </cell>
          <cell r="G60" t="str">
            <v xml:space="preserve">UN    </v>
          </cell>
          <cell r="H60">
            <v>56</v>
          </cell>
          <cell r="I60">
            <v>3.58</v>
          </cell>
        </row>
        <row r="61">
          <cell r="D61" t="str">
            <v>CP1633</v>
          </cell>
          <cell r="E61" t="str">
            <v xml:space="preserve">06.001.654-0       </v>
          </cell>
          <cell r="F61" t="str">
            <v xml:space="preserve">ASSENTAMENTO DE PECAS ESPECIAIS DE FºFº C/JUNTA ELASTICA, DIAM. DE 200MM  </v>
          </cell>
          <cell r="G61" t="str">
            <v xml:space="preserve">UN    </v>
          </cell>
          <cell r="H61">
            <v>22</v>
          </cell>
          <cell r="I61">
            <v>4.29</v>
          </cell>
        </row>
        <row r="62">
          <cell r="D62" t="str">
            <v>CP1634</v>
          </cell>
          <cell r="E62" t="str">
            <v xml:space="preserve">06.001.655-0       </v>
          </cell>
          <cell r="F62" t="str">
            <v xml:space="preserve">ASSENTAMENTO DE PECAS ESPECIAIS DE FºFº C/JUNTA ELASTICA, DIAM. DE 250MM  </v>
          </cell>
          <cell r="G62" t="str">
            <v xml:space="preserve">UN    </v>
          </cell>
          <cell r="H62">
            <v>9</v>
          </cell>
          <cell r="I62">
            <v>5.01</v>
          </cell>
        </row>
        <row r="63">
          <cell r="D63" t="str">
            <v>CP1635</v>
          </cell>
          <cell r="E63" t="str">
            <v xml:space="preserve">06.001.656-0       </v>
          </cell>
          <cell r="F63" t="str">
            <v xml:space="preserve">ASSENTAMENTO DE PECAS ESPECIAIS DE FºFº C/JUNTA ELASTICA, DIAM. DE 300MM  </v>
          </cell>
          <cell r="G63" t="str">
            <v xml:space="preserve">UN    </v>
          </cell>
          <cell r="H63">
            <v>12</v>
          </cell>
          <cell r="I63">
            <v>5.72</v>
          </cell>
        </row>
        <row r="64">
          <cell r="D64" t="str">
            <v>CP1641</v>
          </cell>
          <cell r="E64" t="str">
            <v xml:space="preserve">06.001.670-0       </v>
          </cell>
          <cell r="F64" t="str">
            <v xml:space="preserve">ASSENTAMENTO DE PECAS DE FºFº C/JUNTA MEC. OU FLANGEADA, DIAM. DE 50MM  </v>
          </cell>
          <cell r="G64" t="str">
            <v xml:space="preserve">UN    </v>
          </cell>
          <cell r="H64">
            <v>19</v>
          </cell>
          <cell r="I64">
            <v>3.58</v>
          </cell>
        </row>
        <row r="65">
          <cell r="D65" t="str">
            <v>CP1642</v>
          </cell>
          <cell r="E65" t="str">
            <v xml:space="preserve">06.001.671-0       </v>
          </cell>
          <cell r="F65" t="str">
            <v xml:space="preserve">ASSENTAMENTO DE PECAS DE FºFº C/JUNTA MEC. OU FLANGEADA, DIAM. DE 75MM  </v>
          </cell>
          <cell r="G65" t="str">
            <v xml:space="preserve">UN    </v>
          </cell>
          <cell r="H65">
            <v>15</v>
          </cell>
          <cell r="I65">
            <v>5.29</v>
          </cell>
        </row>
        <row r="66">
          <cell r="D66" t="str">
            <v>CP1643</v>
          </cell>
          <cell r="E66" t="str">
            <v xml:space="preserve">06.001.672-0       </v>
          </cell>
          <cell r="F66" t="str">
            <v xml:space="preserve">ASSENTAMENTO DE PECAS DE FºFº C/JUNTA MEC. OU FLANGEADA, DIAM. DE 100MM  </v>
          </cell>
          <cell r="G66" t="str">
            <v xml:space="preserve">UN    </v>
          </cell>
          <cell r="H66">
            <v>16</v>
          </cell>
          <cell r="I66">
            <v>6.94</v>
          </cell>
        </row>
        <row r="67">
          <cell r="D67" t="str">
            <v>CP1644</v>
          </cell>
          <cell r="E67" t="str">
            <v xml:space="preserve">06.001.673-0       </v>
          </cell>
          <cell r="F67" t="str">
            <v xml:space="preserve">ASSENTAMENTO DE PECAS DE FºFº C/JUNTA MEC. OU FLANGEADA, DIAM. DE 150MM  </v>
          </cell>
          <cell r="G67" t="str">
            <v xml:space="preserve">UN    </v>
          </cell>
          <cell r="H67">
            <v>3</v>
          </cell>
          <cell r="I67">
            <v>10.31</v>
          </cell>
        </row>
        <row r="68">
          <cell r="D68" t="str">
            <v>CP1645</v>
          </cell>
          <cell r="E68" t="str">
            <v xml:space="preserve">06.001.674-0       </v>
          </cell>
          <cell r="F68" t="str">
            <v xml:space="preserve">ASSENTAMENTO DE PECAS DE FºFº C/JUNTA MEC. OU FLANGEADA, DIAM. DE 200MM  </v>
          </cell>
          <cell r="G68" t="str">
            <v xml:space="preserve">UN    </v>
          </cell>
          <cell r="H68">
            <v>2</v>
          </cell>
          <cell r="I68">
            <v>13.39</v>
          </cell>
        </row>
        <row r="69">
          <cell r="D69" t="str">
            <v>CP1646</v>
          </cell>
          <cell r="E69" t="str">
            <v xml:space="preserve">06.001.675-0       </v>
          </cell>
          <cell r="F69" t="str">
            <v xml:space="preserve">ASSENTAMENTO DE PECAS DE FºFº C/JUNTA MEC. OU FLANGEADA, DIAM. DE 250MM  </v>
          </cell>
          <cell r="G69" t="str">
            <v xml:space="preserve">UN    </v>
          </cell>
          <cell r="H69">
            <v>1</v>
          </cell>
          <cell r="I69">
            <v>16.39</v>
          </cell>
        </row>
        <row r="70">
          <cell r="D70" t="str">
            <v>CP1647</v>
          </cell>
          <cell r="E70" t="str">
            <v xml:space="preserve">06.001.676-0       </v>
          </cell>
          <cell r="F70" t="str">
            <v xml:space="preserve">ASSENTAMENTO DE PECAS DE FºFº C/JUNTA MEC. OU FLANGEADA, DIAM. DE 300MM  </v>
          </cell>
          <cell r="G70" t="str">
            <v xml:space="preserve">UN    </v>
          </cell>
          <cell r="H70">
            <v>2</v>
          </cell>
          <cell r="I70">
            <v>19.260000000000002</v>
          </cell>
        </row>
        <row r="71">
          <cell r="D71" t="str">
            <v>CP1875</v>
          </cell>
          <cell r="E71" t="str">
            <v xml:space="preserve">06.011.221-0       </v>
          </cell>
          <cell r="F71" t="str">
            <v xml:space="preserve">MONTAGEM S/FORN. DE VALVULA DE GAVETA, DE RETENCAO, VENTOSA,HEDRANTE, ETC, C/FLANGES, CLASSE PN-10, DIAM. DE 50MM  </v>
          </cell>
          <cell r="G71" t="str">
            <v xml:space="preserve">UN    </v>
          </cell>
          <cell r="H71">
            <v>88</v>
          </cell>
          <cell r="I71">
            <v>15.6</v>
          </cell>
        </row>
        <row r="72">
          <cell r="D72" t="str">
            <v>CP1876</v>
          </cell>
          <cell r="E72" t="str">
            <v xml:space="preserve">06.011.222-0       </v>
          </cell>
          <cell r="F72" t="str">
            <v xml:space="preserve">MONTAGEM S/FORN. DE VALVULA DE GAVETA, DE RETENCAO, VENTOSA,HIDRANTE, ETC, C/FLANGES, CLASSE PN-10, DIAM., DE 75MM  </v>
          </cell>
          <cell r="G72" t="str">
            <v xml:space="preserve">UN    </v>
          </cell>
          <cell r="H72">
            <v>105</v>
          </cell>
          <cell r="I72">
            <v>16.43</v>
          </cell>
        </row>
        <row r="73">
          <cell r="D73" t="str">
            <v>CP1877</v>
          </cell>
          <cell r="E73" t="str">
            <v xml:space="preserve">06.011.223-0       </v>
          </cell>
          <cell r="F73" t="str">
            <v xml:space="preserve">MONTAGEM S/FORN. DE VALVULA DE GAVETA, DE RETENCAO, VENTOSA,HIDRANTE, ETC, C/FLANGES, CLASSE PN-10, DIAM. DE 100MM  </v>
          </cell>
          <cell r="G73" t="str">
            <v xml:space="preserve">UN    </v>
          </cell>
          <cell r="H73">
            <v>116</v>
          </cell>
          <cell r="I73">
            <v>29.69</v>
          </cell>
        </row>
        <row r="74">
          <cell r="D74" t="str">
            <v>CP1878</v>
          </cell>
          <cell r="E74" t="str">
            <v xml:space="preserve">06.011.224-0       </v>
          </cell>
          <cell r="F74" t="str">
            <v xml:space="preserve">MONTAGEM S/FORN. DE VALVULA DE GAVETA, DE RETENCAO, VENTOSA,HIDRANTE, ETC, C/FLANGES, CLASSE PN-10, DIAM. DE 150MM  </v>
          </cell>
          <cell r="G74" t="str">
            <v xml:space="preserve">UN    </v>
          </cell>
          <cell r="H74">
            <v>156</v>
          </cell>
          <cell r="I74">
            <v>51.11</v>
          </cell>
        </row>
        <row r="75">
          <cell r="D75" t="str">
            <v>CP1879</v>
          </cell>
          <cell r="E75" t="str">
            <v xml:space="preserve">06.011.225-0       </v>
          </cell>
          <cell r="F75" t="str">
            <v xml:space="preserve">MONTAGEM S/FORN. DE VALVULA DE GAVETA, DE RETENCAO, VENTOSA,HIDRANTE, C/FLANGES, CLASSE PN-10, DIAM. DE 200MM  </v>
          </cell>
          <cell r="G75" t="str">
            <v xml:space="preserve">UN    </v>
          </cell>
          <cell r="H75">
            <v>4</v>
          </cell>
          <cell r="I75">
            <v>61.4</v>
          </cell>
        </row>
        <row r="76">
          <cell r="D76" t="str">
            <v>CP1880</v>
          </cell>
          <cell r="E76" t="str">
            <v xml:space="preserve">06.011.226-0       </v>
          </cell>
          <cell r="F76" t="str">
            <v xml:space="preserve">MONTAGEM S/FORN. DE VALVULA DE GAVETA, DE RETENCAO, VENTOSA,HIDRANTE, ETC, C/FLANGES, CLASSE PN-10, DIAM. DE 250MM  </v>
          </cell>
          <cell r="G76" t="str">
            <v xml:space="preserve">UN    </v>
          </cell>
          <cell r="H76">
            <v>2</v>
          </cell>
          <cell r="I76">
            <v>85.47</v>
          </cell>
        </row>
        <row r="77">
          <cell r="D77" t="str">
            <v>CP1881</v>
          </cell>
          <cell r="E77" t="str">
            <v xml:space="preserve">06.011.227-0       </v>
          </cell>
          <cell r="F77" t="str">
            <v xml:space="preserve">MONTAGEM S/FORN. DE VALVULA DE GAVETA, DE RETENCAO, VENTOSA,HIDRANTE, ETC, C/FLANGES, CLASSE PN-10, DIAM. DE 300MM  </v>
          </cell>
          <cell r="G77" t="str">
            <v xml:space="preserve">UN    </v>
          </cell>
          <cell r="H77">
            <v>4</v>
          </cell>
          <cell r="I77">
            <v>93.4</v>
          </cell>
        </row>
        <row r="78">
          <cell r="D78" t="str">
            <v>CP2116</v>
          </cell>
          <cell r="E78" t="str">
            <v xml:space="preserve">06.014.084-0       </v>
          </cell>
          <cell r="F78" t="str">
            <v xml:space="preserve">CAIXA P/REGISTRO EM ALVEN. DE TIJ. MACICO, PAREDES DE 1/2 VEZ, DE 0,40 X 0,40 X 0,50M, P/TUBUL. DE FºFº C/DIAM. DE 0, 20M  </v>
          </cell>
          <cell r="G78" t="str">
            <v xml:space="preserve">UN    </v>
          </cell>
          <cell r="H78">
            <v>1</v>
          </cell>
          <cell r="I78">
            <v>61.32</v>
          </cell>
        </row>
        <row r="79">
          <cell r="D79" t="str">
            <v>CP2117</v>
          </cell>
          <cell r="E79" t="str">
            <v xml:space="preserve">06.014.085-0       </v>
          </cell>
          <cell r="F79" t="str">
            <v xml:space="preserve">CAIXA P/REGISTRO EM ALVEN. DE TIJ. MACICO, PAREDES DE 1/2 VEZ, DE 0,35 X 0,35 X 0,50M, P/TUBUL. DE FºFº C/DIAM. DE 0, 15M  </v>
          </cell>
          <cell r="G79" t="str">
            <v xml:space="preserve">UN    </v>
          </cell>
          <cell r="H79">
            <v>3</v>
          </cell>
          <cell r="I79">
            <v>55.36</v>
          </cell>
        </row>
        <row r="80">
          <cell r="D80" t="str">
            <v>CP2118</v>
          </cell>
          <cell r="E80" t="str">
            <v xml:space="preserve">06.014.086-0       </v>
          </cell>
          <cell r="F80" t="str">
            <v xml:space="preserve">CAIXA P/REGISTRO EM ALVEN. DE TIJ. MACICO, PAREDES DE 1/2 VEZ, DE 0,30 X 0,30 X 0,50M, P/TUBUL. DE FºFº C/DIAM. DE 0, 10M  </v>
          </cell>
          <cell r="G80" t="str">
            <v xml:space="preserve">UN    </v>
          </cell>
          <cell r="H80">
            <v>4</v>
          </cell>
          <cell r="I80">
            <v>49.61</v>
          </cell>
        </row>
        <row r="81">
          <cell r="D81" t="str">
            <v>CP2119</v>
          </cell>
          <cell r="E81" t="str">
            <v xml:space="preserve">06.014.087-0       </v>
          </cell>
          <cell r="F81" t="str">
            <v xml:space="preserve">CAIXA P/REGISTRO EM ALVEN. DE TIJ. MACICO, PAREDES DE 1/2 VEZ, DE 0,28 X 0,28 X 0,50M, P/TUBUL. DE FºFº C/DIAM.DE 0, 075M  </v>
          </cell>
          <cell r="G81" t="str">
            <v xml:space="preserve">UN    </v>
          </cell>
          <cell r="H81">
            <v>98</v>
          </cell>
          <cell r="I81">
            <v>47.19</v>
          </cell>
        </row>
        <row r="82">
          <cell r="D82" t="str">
            <v>CP2138</v>
          </cell>
          <cell r="E82" t="str">
            <v xml:space="preserve">06.016.004-0       </v>
          </cell>
          <cell r="F82" t="str">
            <v xml:space="preserve">TAMPAO COMPLETO DE FºFº, DIAM. DE 0,40 A 0,60M, C/ 125KG, P/CX. DE REGISTRO  </v>
          </cell>
          <cell r="G82" t="str">
            <v xml:space="preserve">UN    </v>
          </cell>
          <cell r="H82">
            <v>4</v>
          </cell>
          <cell r="I82">
            <v>99.27</v>
          </cell>
        </row>
        <row r="83">
          <cell r="D83" t="str">
            <v>CP2155</v>
          </cell>
          <cell r="E83" t="str">
            <v xml:space="preserve">06.016.060-0       </v>
          </cell>
          <cell r="F83" t="str">
            <v xml:space="preserve">CAIXA DE PASSEIO DE FºFº, P/REGISTRO, C/ 28KG, PADRAO CEDAE  </v>
          </cell>
          <cell r="G83" t="str">
            <v xml:space="preserve">UN    </v>
          </cell>
          <cell r="H83">
            <v>106</v>
          </cell>
          <cell r="I83">
            <v>43.69</v>
          </cell>
        </row>
        <row r="84">
          <cell r="D84" t="str">
            <v>CP2156</v>
          </cell>
          <cell r="E84" t="str">
            <v xml:space="preserve">06.016.061-0       </v>
          </cell>
          <cell r="F84" t="str">
            <v xml:space="preserve">CAIXA DE RUA COMPLETA DE FºFº,  P/REGISTRO, C/ 59KG, PADRAO CEDAE  </v>
          </cell>
          <cell r="G84" t="str">
            <v xml:space="preserve">UN    </v>
          </cell>
          <cell r="H84">
            <v>2</v>
          </cell>
          <cell r="I84">
            <v>87.74</v>
          </cell>
        </row>
        <row r="85">
          <cell r="D85" t="str">
            <v>CP2197</v>
          </cell>
          <cell r="E85" t="str">
            <v xml:space="preserve">06.018.001-0       </v>
          </cell>
          <cell r="F85" t="str">
            <v xml:space="preserve">CAIXA DE ANEIS PRE-MOLD. DE CONCR., TIPO C, PADRAO CEDAE, P/REGISTROS ATE 200MM  </v>
          </cell>
          <cell r="G85" t="str">
            <v xml:space="preserve">UN    </v>
          </cell>
          <cell r="H85">
            <v>2</v>
          </cell>
          <cell r="I85">
            <v>45.08</v>
          </cell>
        </row>
        <row r="86">
          <cell r="D86" t="str">
            <v>CP2198</v>
          </cell>
          <cell r="E86" t="str">
            <v xml:space="preserve">06.018.002-0       </v>
          </cell>
          <cell r="F86" t="str">
            <v xml:space="preserve">CAIXA DE ANEIS PRE-MOLD. DE CONCR., TIPO D, PADRAO CEDAE, P/REGISTROS C/DIAM. DE 250 A 600MM  </v>
          </cell>
          <cell r="G86" t="str">
            <v xml:space="preserve">UN    </v>
          </cell>
          <cell r="H86">
            <v>4</v>
          </cell>
          <cell r="I86">
            <v>33.799999999999997</v>
          </cell>
        </row>
        <row r="87">
          <cell r="D87" t="str">
            <v>CP2618</v>
          </cell>
          <cell r="E87" t="str">
            <v xml:space="preserve">06.200.071-0       </v>
          </cell>
          <cell r="F87" t="str">
            <v xml:space="preserve">TUBO DE FºFº, DUCTIL, CLASSE K-7 (JUNTA ELASTICA), DIAM. DE150MM. FORN.  </v>
          </cell>
          <cell r="G87" t="str">
            <v xml:space="preserve">M     </v>
          </cell>
          <cell r="H87">
            <v>1840</v>
          </cell>
          <cell r="I87">
            <v>61.08</v>
          </cell>
        </row>
        <row r="88">
          <cell r="D88" t="str">
            <v>CP2619</v>
          </cell>
          <cell r="E88" t="str">
            <v xml:space="preserve">06.200.072-0       </v>
          </cell>
          <cell r="F88" t="str">
            <v xml:space="preserve">TUBO DE FºFº, DUCTIL, CLASSE K-7 (JUNTA ELASTICA), DIAM. DE200MM. FORN.  </v>
          </cell>
          <cell r="G88" t="str">
            <v xml:space="preserve">M     </v>
          </cell>
          <cell r="H88">
            <v>1250</v>
          </cell>
          <cell r="I88">
            <v>82.38</v>
          </cell>
        </row>
        <row r="89">
          <cell r="D89" t="str">
            <v>CP2620</v>
          </cell>
          <cell r="E89" t="str">
            <v xml:space="preserve">06.200.073-0       </v>
          </cell>
          <cell r="F89" t="str">
            <v xml:space="preserve">TUBO DE FºFº, DUCTIL, CLASSE K-7 (JUNTA ELASTICA), DIAM. DE250MM. FORN.  </v>
          </cell>
          <cell r="G89" t="str">
            <v xml:space="preserve">M     </v>
          </cell>
          <cell r="H89">
            <v>540</v>
          </cell>
          <cell r="I89">
            <v>105.79</v>
          </cell>
        </row>
        <row r="90">
          <cell r="D90" t="str">
            <v>CP2621</v>
          </cell>
          <cell r="E90" t="str">
            <v xml:space="preserve">06.200.074-0       </v>
          </cell>
          <cell r="F90" t="str">
            <v xml:space="preserve">TUBO DE FºFº, DUCTIL, CLASSE K-7 (JUNTA ELASTICA), DIAM. DE300MM. FORN.  </v>
          </cell>
          <cell r="G90" t="str">
            <v xml:space="preserve">M     </v>
          </cell>
          <cell r="H90">
            <v>1070</v>
          </cell>
          <cell r="I90">
            <v>130.54</v>
          </cell>
        </row>
        <row r="91">
          <cell r="D91" t="str">
            <v>CP9560</v>
          </cell>
          <cell r="E91">
            <v>6210</v>
          </cell>
          <cell r="F91" t="str">
            <v xml:space="preserve">CURVA DE 11 15  DE FERRO FUNDIDO DÚCTIL C/BOLSA DE JUNTA ELÁSTICA,DN 150MM,  - FORN.  </v>
          </cell>
          <cell r="G91" t="str">
            <v xml:space="preserve">UN    </v>
          </cell>
          <cell r="H91">
            <v>4</v>
          </cell>
          <cell r="I91">
            <v>107.98</v>
          </cell>
        </row>
        <row r="92">
          <cell r="D92" t="str">
            <v>CP9561</v>
          </cell>
          <cell r="E92">
            <v>6210</v>
          </cell>
          <cell r="F92" t="str">
            <v xml:space="preserve">CURVA DE 11 15  DE FERRO FUNDIDO DÚCTIL C/BOLSA DE JUNTA ELÁSTICA,DN 200MM, - FORN.  </v>
          </cell>
          <cell r="G92" t="str">
            <v xml:space="preserve">UN    </v>
          </cell>
          <cell r="H92">
            <v>1</v>
          </cell>
          <cell r="I92">
            <v>151.77000000000001</v>
          </cell>
        </row>
        <row r="93">
          <cell r="D93" t="str">
            <v>CP9566</v>
          </cell>
          <cell r="E93">
            <v>6210</v>
          </cell>
          <cell r="F93" t="str">
            <v xml:space="preserve">CURVA DE 22 30  DE FERRO FUNDIDO DÚCTIL C/BOLSA DE JUNTA ELÁSTICA,DN 150MM, - FORN.  </v>
          </cell>
          <cell r="G93" t="str">
            <v xml:space="preserve">UN    </v>
          </cell>
          <cell r="H93">
            <v>10</v>
          </cell>
          <cell r="I93">
            <v>106.57</v>
          </cell>
        </row>
        <row r="94">
          <cell r="D94" t="str">
            <v>CP9567</v>
          </cell>
          <cell r="E94">
            <v>6210</v>
          </cell>
          <cell r="F94" t="str">
            <v xml:space="preserve">CURVA DE 22 30  DE FERRO FUNDIDO DÚCTIL C/BOLSA DE JUNTA ELÁSTICA,DN 200MM, - FORN.  </v>
          </cell>
          <cell r="G94" t="str">
            <v xml:space="preserve">UN    </v>
          </cell>
          <cell r="H94">
            <v>1</v>
          </cell>
          <cell r="I94">
            <v>141.04</v>
          </cell>
        </row>
        <row r="95">
          <cell r="D95" t="str">
            <v>CP9580</v>
          </cell>
          <cell r="E95">
            <v>6210</v>
          </cell>
          <cell r="F95" t="str">
            <v xml:space="preserve">CURVA DE 90  DE FERRO FUNDIDO DÚCTIL C/BOLSA DE JUNTA ELÁSTICA,DN 150MM, - FORN.  </v>
          </cell>
          <cell r="G95" t="str">
            <v xml:space="preserve">UN    </v>
          </cell>
          <cell r="H95">
            <v>2</v>
          </cell>
          <cell r="I95">
            <v>128.19999999999999</v>
          </cell>
        </row>
        <row r="96">
          <cell r="D96" t="str">
            <v>CP9534</v>
          </cell>
          <cell r="E96">
            <v>6210</v>
          </cell>
          <cell r="F96" t="str">
            <v xml:space="preserve">CAP  DE FERRO FUNDIDO DÚCTIL C/BOLSA DE JUNTA ELÁSTICA,DN 150MM, - FORN.  </v>
          </cell>
          <cell r="G96" t="str">
            <v xml:space="preserve">UN    </v>
          </cell>
          <cell r="H96">
            <v>1</v>
          </cell>
          <cell r="I96">
            <v>62.88</v>
          </cell>
        </row>
        <row r="97">
          <cell r="D97" t="str">
            <v>CP9768</v>
          </cell>
          <cell r="E97">
            <v>6210</v>
          </cell>
          <cell r="F97" t="str">
            <v xml:space="preserve">TE DE REDUÇÃO  DE FERRO FUNDIDO DÚCTIL C/BOLSA DE JUNTA ELÁSTICA,DN 150 X 80MM, - FORN.  </v>
          </cell>
          <cell r="G97" t="str">
            <v xml:space="preserve">UN    </v>
          </cell>
          <cell r="H97">
            <v>17</v>
          </cell>
          <cell r="I97">
            <v>141.31</v>
          </cell>
        </row>
        <row r="98">
          <cell r="D98" t="str">
            <v>CP9767</v>
          </cell>
          <cell r="E98">
            <v>6210</v>
          </cell>
          <cell r="F98" t="str">
            <v xml:space="preserve">TE DE REDUÇÃO  DE FERRO FUNDIDO DÚCTIL C/BOLSA DE JUNTA ELÁSTICA,DN 150 X 100MM,  - FORN.  </v>
          </cell>
          <cell r="G98" t="str">
            <v xml:space="preserve">UN    </v>
          </cell>
          <cell r="H98">
            <v>1</v>
          </cell>
          <cell r="I98">
            <v>149.97999999999999</v>
          </cell>
        </row>
        <row r="99">
          <cell r="D99" t="str">
            <v>CP9759</v>
          </cell>
          <cell r="E99">
            <v>6210</v>
          </cell>
          <cell r="F99" t="str">
            <v xml:space="preserve">TE DE FERRO FUNDIDO DÚCTIL C/BOLSA DE JUNTA ELÁSTICA,DN 150MM, - FORN.  </v>
          </cell>
          <cell r="G99" t="str">
            <v xml:space="preserve">UN    </v>
          </cell>
          <cell r="H99">
            <v>1</v>
          </cell>
          <cell r="I99">
            <v>190.77</v>
          </cell>
        </row>
        <row r="100">
          <cell r="D100" t="str">
            <v>CP9769</v>
          </cell>
          <cell r="E100">
            <v>6210</v>
          </cell>
          <cell r="F100" t="str">
            <v xml:space="preserve">TE DE REDUÇÃO  DE FERRO FUNDIDO DÚCTIL C/BOLSA DE JUNTA ELÁSTICA,DN 200 X 100MM,  - FORN.  </v>
          </cell>
          <cell r="G100" t="str">
            <v xml:space="preserve">UN    </v>
          </cell>
          <cell r="H100">
            <v>2</v>
          </cell>
          <cell r="I100">
            <v>191.57</v>
          </cell>
        </row>
        <row r="101">
          <cell r="D101" t="str">
            <v>CP9770</v>
          </cell>
          <cell r="E101">
            <v>6210</v>
          </cell>
          <cell r="F101" t="str">
            <v xml:space="preserve">TE DE REDUÇÃO  DE FERRO FUNDIDO DÚCTIL C/BOLSA DE JUNTA ELÁSTICA,DN 200 X 80MM, - FORN.  </v>
          </cell>
          <cell r="G101" t="str">
            <v xml:space="preserve">UN    </v>
          </cell>
          <cell r="H101">
            <v>9</v>
          </cell>
          <cell r="I101">
            <v>190.35</v>
          </cell>
        </row>
        <row r="102">
          <cell r="D102" t="str">
            <v>CP9760</v>
          </cell>
          <cell r="E102">
            <v>6210</v>
          </cell>
          <cell r="F102" t="str">
            <v xml:space="preserve">TE DE FERRO FUNDIDO DÚCTIL C/BOLSA DE JUNTA ELÁSTICA,DN 200MM, - FORN.  </v>
          </cell>
          <cell r="G102" t="str">
            <v xml:space="preserve">UN    </v>
          </cell>
          <cell r="H102">
            <v>1</v>
          </cell>
          <cell r="I102">
            <v>258.87</v>
          </cell>
        </row>
        <row r="103">
          <cell r="D103" t="str">
            <v>CP9761</v>
          </cell>
          <cell r="E103">
            <v>6210</v>
          </cell>
          <cell r="F103" t="str">
            <v xml:space="preserve">TE DE FERRO FUNDIDO DÚCTIL C/BOLSA DE JUNTA ELÁSTICA,DN 250MM, - FORN.  </v>
          </cell>
          <cell r="G103" t="str">
            <v xml:space="preserve">UN    </v>
          </cell>
          <cell r="H103">
            <v>1</v>
          </cell>
          <cell r="I103">
            <v>354.56</v>
          </cell>
        </row>
        <row r="104">
          <cell r="D104" t="str">
            <v>CP9766</v>
          </cell>
          <cell r="E104">
            <v>6210</v>
          </cell>
          <cell r="F104" t="str">
            <v xml:space="preserve">TE DE FERRO FUNDIDO DÚCTIL, PONTA/BOLSA DE JUNTA ELÁSTICA,  PN10, DN 100 X 80MM, - FORN.  </v>
          </cell>
          <cell r="G104" t="str">
            <v xml:space="preserve">UN    </v>
          </cell>
          <cell r="H104">
            <v>2</v>
          </cell>
          <cell r="I104">
            <v>36.590000000000003</v>
          </cell>
        </row>
        <row r="105">
          <cell r="D105" t="str">
            <v>CP9722</v>
          </cell>
          <cell r="E105">
            <v>6210</v>
          </cell>
          <cell r="F105" t="str">
            <v xml:space="preserve">REDUÇÃO EM FERRO FUNDIDO DÚCTIL, PONTA/BOLSA DE JUNTA ELÁSTICA, PN10, DN 150 X 80MM,  - FORN.  </v>
          </cell>
          <cell r="G105" t="str">
            <v xml:space="preserve">UN    </v>
          </cell>
          <cell r="H105">
            <v>7</v>
          </cell>
          <cell r="I105">
            <v>59</v>
          </cell>
        </row>
        <row r="106">
          <cell r="D106" t="str">
            <v>CP9723</v>
          </cell>
          <cell r="E106">
            <v>6210</v>
          </cell>
          <cell r="F106" t="str">
            <v xml:space="preserve">REDUÇÃO EM FERRO FUNDIDO DÚCTIL, PONTA/BOLSA DE JUNTA ELÁSTICA, PN10, DN 200 X 100MM, - FORN.  </v>
          </cell>
          <cell r="G106" t="str">
            <v xml:space="preserve">UN    </v>
          </cell>
          <cell r="H106">
            <v>1</v>
          </cell>
          <cell r="I106">
            <v>104.45</v>
          </cell>
        </row>
        <row r="107">
          <cell r="D107" t="str">
            <v>CP9724</v>
          </cell>
          <cell r="E107">
            <v>6210</v>
          </cell>
          <cell r="F107" t="str">
            <v xml:space="preserve">REDUÇÃO EM FERRO FUNDIDO DÚCTIL, PONTA/BOLSA DE JUNTA ELÁSTICA, PN10, DN 200 X 150MM, - FORN.  </v>
          </cell>
          <cell r="G107" t="str">
            <v xml:space="preserve">UN    </v>
          </cell>
          <cell r="H107">
            <v>1</v>
          </cell>
          <cell r="I107">
            <v>106.52</v>
          </cell>
        </row>
        <row r="108">
          <cell r="D108" t="str">
            <v>CP9726</v>
          </cell>
          <cell r="E108">
            <v>6210</v>
          </cell>
          <cell r="F108" t="str">
            <v xml:space="preserve">REDUÇÃO EM FERRO FUNDIDO DÚCTIL, PONTA/BOLSA DE JUNTA ELÁSTICA, PN10, DN 250 X 200MM, - FORN.  </v>
          </cell>
          <cell r="G108" t="str">
            <v xml:space="preserve">UN    </v>
          </cell>
          <cell r="H108">
            <v>1</v>
          </cell>
          <cell r="I108">
            <v>136.61000000000001</v>
          </cell>
        </row>
        <row r="109">
          <cell r="D109" t="str">
            <v>CP9725</v>
          </cell>
          <cell r="E109">
            <v>6210</v>
          </cell>
          <cell r="F109" t="str">
            <v xml:space="preserve">REDUÇÃO EM FERRO FUNDIDO DÚCTIL, PONTA/BOLSA DE JUNTA ELÁSTICA, PN10, DN 250 X 150MM, - FORN.  </v>
          </cell>
          <cell r="G109" t="str">
            <v xml:space="preserve">UN    </v>
          </cell>
          <cell r="H109">
            <v>1</v>
          </cell>
          <cell r="I109">
            <v>123.75</v>
          </cell>
        </row>
        <row r="110">
          <cell r="D110" t="str">
            <v>CP9556</v>
          </cell>
          <cell r="E110">
            <v>6210</v>
          </cell>
          <cell r="F110" t="str">
            <v xml:space="preserve">CRUZETA DE REDUÇÃO EM FERRO FUNDIDO DÚCTIL, C/BOLSA DE JUNTA ELÁSTICA, DN 150 X 80MM,  - FORN.  </v>
          </cell>
          <cell r="G110" t="str">
            <v xml:space="preserve">UN    </v>
          </cell>
          <cell r="H110">
            <v>9</v>
          </cell>
          <cell r="I110">
            <v>257.13</v>
          </cell>
        </row>
        <row r="111">
          <cell r="D111" t="str">
            <v>CP9668</v>
          </cell>
          <cell r="E111">
            <v>6210</v>
          </cell>
          <cell r="F111" t="str">
            <v xml:space="preserve">LUVA EM FERRO FUNDIDO DÚCTIL, C/BOLSA DE JUNTA ELÁSTICA, PN10, DN 150 - FORN.  </v>
          </cell>
          <cell r="G111" t="str">
            <v xml:space="preserve">UN    </v>
          </cell>
          <cell r="H111">
            <v>3</v>
          </cell>
          <cell r="I111">
            <v>114.37</v>
          </cell>
        </row>
        <row r="112">
          <cell r="D112" t="str">
            <v>CP9669</v>
          </cell>
          <cell r="E112">
            <v>6210</v>
          </cell>
          <cell r="F112" t="str">
            <v xml:space="preserve">LUVA EM FERRO FUNDIDO DÚCTIL, C/BOLSA DE JUNTA ELÁSTICA, PN10, DN 200 - FORN.  </v>
          </cell>
          <cell r="G112" t="str">
            <v xml:space="preserve">UN    </v>
          </cell>
          <cell r="H112">
            <v>2</v>
          </cell>
          <cell r="I112">
            <v>158.07</v>
          </cell>
        </row>
        <row r="113">
          <cell r="D113" t="str">
            <v>CP9670</v>
          </cell>
          <cell r="E113">
            <v>6210</v>
          </cell>
          <cell r="F113" t="str">
            <v xml:space="preserve">LUVA EM FERRO FUNDIDO DÚCTIL, C/BOLSA DE JUNTA ELÁSTICA, PN10, DN 250 - FORN.  </v>
          </cell>
          <cell r="G113" t="str">
            <v xml:space="preserve">UN    </v>
          </cell>
          <cell r="H113">
            <v>1</v>
          </cell>
          <cell r="I113">
            <v>204.84</v>
          </cell>
        </row>
        <row r="114">
          <cell r="D114" t="str">
            <v>CP9562</v>
          </cell>
          <cell r="E114">
            <v>6210</v>
          </cell>
          <cell r="F114" t="str">
            <v xml:space="preserve">CURVA DE 11 15  DE FERRO FUNDIDO DÚCTIL C/BOLSA DE JUNTA ELÁSTICA,DN 250MM, - FORN.  </v>
          </cell>
          <cell r="G114" t="str">
            <v xml:space="preserve">UN    </v>
          </cell>
          <cell r="H114">
            <v>1</v>
          </cell>
          <cell r="I114">
            <v>194.1</v>
          </cell>
        </row>
        <row r="115">
          <cell r="D115" t="str">
            <v>CP9568</v>
          </cell>
          <cell r="E115">
            <v>6210</v>
          </cell>
          <cell r="F115" t="str">
            <v xml:space="preserve">CURVA DE 22 30  DE FERRO FUNDIDO DÚCTIL C/BOLSA DE JUNTA ELÁSTICA,DN 250MM, - FORN.  </v>
          </cell>
          <cell r="G115" t="str">
            <v xml:space="preserve">UN    </v>
          </cell>
          <cell r="H115">
            <v>2</v>
          </cell>
          <cell r="I115">
            <v>166.53</v>
          </cell>
        </row>
        <row r="116">
          <cell r="D116" t="str">
            <v>CP9771</v>
          </cell>
          <cell r="E116">
            <v>6210</v>
          </cell>
          <cell r="F116" t="str">
            <v xml:space="preserve">TE DE REDUÇÃO  DE FERRO FUNDIDO DÚCTIL C/BOLSAS, JUNTA ELÁSTICA,DN 100 X 80MM, - FORN.  </v>
          </cell>
          <cell r="G116" t="str">
            <v xml:space="preserve">UN    </v>
          </cell>
          <cell r="H116">
            <v>1</v>
          </cell>
          <cell r="I116">
            <v>95.04</v>
          </cell>
        </row>
        <row r="117">
          <cell r="D117" t="str">
            <v>CP9772</v>
          </cell>
          <cell r="E117">
            <v>6210</v>
          </cell>
          <cell r="F117" t="str">
            <v xml:space="preserve">TE DE REDUÇÃO  DE FERRO FUNDIDO DÚCTIL C/BOLSAS, JUNTA ELÁSTICA,DN 250 X 80MM, - FORN.  </v>
          </cell>
          <cell r="G117" t="str">
            <v xml:space="preserve">UN    </v>
          </cell>
          <cell r="H117">
            <v>2</v>
          </cell>
          <cell r="I117">
            <v>223.96</v>
          </cell>
        </row>
        <row r="118">
          <cell r="D118" t="str">
            <v>CP9773</v>
          </cell>
          <cell r="E118">
            <v>6210</v>
          </cell>
          <cell r="F118" t="str">
            <v xml:space="preserve">TE DE REDUÇÃO  DE FERRO FUNDIDO DÚCTIL C/BOLSAS, JUNTA ELÁSTICA,DN 300 X 100MM,  - FORN.  </v>
          </cell>
          <cell r="G118" t="str">
            <v xml:space="preserve">UN    </v>
          </cell>
          <cell r="H118">
            <v>1</v>
          </cell>
          <cell r="I118">
            <v>317.89999999999998</v>
          </cell>
        </row>
        <row r="119">
          <cell r="D119" t="str">
            <v>CP9774</v>
          </cell>
          <cell r="E119">
            <v>6210</v>
          </cell>
          <cell r="F119" t="str">
            <v xml:space="preserve">TE DE REDUÇÃO  DE FERRO FUNDIDO DÚCTIL C/BOLSAS, JUNTA ELÁSTICA,DN 300 X 150MM,  - FORN.  </v>
          </cell>
          <cell r="G119" t="str">
            <v xml:space="preserve">UN    </v>
          </cell>
          <cell r="H119">
            <v>2</v>
          </cell>
          <cell r="I119">
            <v>343.2</v>
          </cell>
        </row>
        <row r="120">
          <cell r="D120" t="str">
            <v>CP9721</v>
          </cell>
          <cell r="E120">
            <v>6210</v>
          </cell>
          <cell r="F120" t="str">
            <v xml:space="preserve">REDUÇÃO EM FERRO FUNDIDO DÚCTIL, PONTA/BOLSA DE JUNTA ELÁSTICA, DN 300 X 200MM, - FORN.  </v>
          </cell>
          <cell r="G120" t="str">
            <v xml:space="preserve">UN    </v>
          </cell>
          <cell r="H120">
            <v>1</v>
          </cell>
          <cell r="I120">
            <v>352.3</v>
          </cell>
        </row>
        <row r="121">
          <cell r="D121" t="str">
            <v>CP9720</v>
          </cell>
          <cell r="E121">
            <v>6210</v>
          </cell>
          <cell r="F121" t="str">
            <v xml:space="preserve">REDUÇÃO EM FERRO FUNDIDO , PONTA/BOLSA DE JUNTA ELÁSTICA,  DN 300 X 150MM, - FORN.  </v>
          </cell>
          <cell r="G121" t="str">
            <v xml:space="preserve">UN    </v>
          </cell>
          <cell r="H121">
            <v>4</v>
          </cell>
          <cell r="I121">
            <v>189.31</v>
          </cell>
        </row>
        <row r="122">
          <cell r="D122" t="str">
            <v>CP9557</v>
          </cell>
          <cell r="E122">
            <v>6210</v>
          </cell>
          <cell r="F122" t="str">
            <v xml:space="preserve">CRUZETA DE REDUÇÃO EM FERRO FUNDIDO DÚCTIL, C/BOLSA DE JUNTA ELÁSTICA, DN 200 X 80MM,  - FORN.  </v>
          </cell>
          <cell r="G122" t="str">
            <v xml:space="preserve">UN    </v>
          </cell>
          <cell r="H122">
            <v>1</v>
          </cell>
          <cell r="I122">
            <v>185.19</v>
          </cell>
        </row>
        <row r="123">
          <cell r="D123" t="str">
            <v>CP9558</v>
          </cell>
          <cell r="E123">
            <v>6210</v>
          </cell>
          <cell r="F123" t="str">
            <v xml:space="preserve">CRUZETA EM FERRO FUNDIDO DÚCTIL, C/BOLSA DE JUNTA ELÁSTICA, DN 200MM, - FORN.  </v>
          </cell>
          <cell r="G123" t="str">
            <v xml:space="preserve">UN    </v>
          </cell>
          <cell r="H123">
            <v>1</v>
          </cell>
          <cell r="I123">
            <v>254.55</v>
          </cell>
        </row>
        <row r="124">
          <cell r="D124" t="str">
            <v>CP9559</v>
          </cell>
          <cell r="E124">
            <v>6210</v>
          </cell>
          <cell r="F124" t="str">
            <v xml:space="preserve">CRUZETA EM FERRO FUNDIDO DÚCTIL, C/BOLSA DE JUNTA ELÁSTICA, DN 300MM, - FORN.  </v>
          </cell>
          <cell r="G124" t="str">
            <v xml:space="preserve">UN    </v>
          </cell>
          <cell r="H124">
            <v>1</v>
          </cell>
          <cell r="I124">
            <v>590.36</v>
          </cell>
        </row>
        <row r="125">
          <cell r="D125" t="str">
            <v>CP2733</v>
          </cell>
          <cell r="E125" t="str">
            <v xml:space="preserve">06.210.012-0       </v>
          </cell>
          <cell r="F125" t="str">
            <v xml:space="preserve">CURVA DE 45° DE FºFº, DUCTIL, C/BOLSAS DE JUNTA ELASTICA, DIAM. DE 150MM. FORN.  </v>
          </cell>
          <cell r="G125" t="str">
            <v xml:space="preserve">UN    </v>
          </cell>
          <cell r="H125">
            <v>1</v>
          </cell>
          <cell r="I125">
            <v>95.35</v>
          </cell>
        </row>
        <row r="126">
          <cell r="D126" t="str">
            <v>CP2734</v>
          </cell>
          <cell r="E126" t="str">
            <v xml:space="preserve">06.210.013-0       </v>
          </cell>
          <cell r="F126" t="str">
            <v xml:space="preserve">CURVA DE 45° DE FºFº, DUCTIL, C/BOLSAS DE JUNTA ELASTICA, DIAM. DE 200MM. FORN.  </v>
          </cell>
          <cell r="G126" t="str">
            <v xml:space="preserve">UN    </v>
          </cell>
          <cell r="H126">
            <v>2</v>
          </cell>
          <cell r="I126">
            <v>151.55000000000001</v>
          </cell>
        </row>
        <row r="127">
          <cell r="D127" t="str">
            <v>CP2741</v>
          </cell>
          <cell r="E127" t="str">
            <v xml:space="preserve">06.210.021-0       </v>
          </cell>
          <cell r="F127" t="str">
            <v xml:space="preserve">CURVA DE 22°30' DE FºFº, DUCTIL, C/BOLSAS DE JUNTA ELASTICA,DIAM. DE 300MM. FORN.  </v>
          </cell>
          <cell r="G127" t="str">
            <v xml:space="preserve">UN    </v>
          </cell>
          <cell r="H127">
            <v>1</v>
          </cell>
          <cell r="I127">
            <v>236.77</v>
          </cell>
        </row>
        <row r="128">
          <cell r="D128" t="str">
            <v>CP2744</v>
          </cell>
          <cell r="E128" t="str">
            <v xml:space="preserve">06.210.031-0       </v>
          </cell>
          <cell r="F128" t="str">
            <v xml:space="preserve">CURVA DE 11°15' DE FºFº, DUCTIL, C/BOLSAS DE JUNTA ELASTICA,DIAM. DE 300MM. FORN.  </v>
          </cell>
          <cell r="G128" t="str">
            <v xml:space="preserve">UN    </v>
          </cell>
          <cell r="H128">
            <v>2</v>
          </cell>
          <cell r="I128">
            <v>222.61</v>
          </cell>
        </row>
        <row r="129">
          <cell r="D129" t="str">
            <v>CP2747</v>
          </cell>
          <cell r="E129" t="str">
            <v xml:space="preserve">06.210.041-0       </v>
          </cell>
          <cell r="F129" t="str">
            <v xml:space="preserve">LUVA DE FºFº, DUCTIL, C/BOLSAS DE JUNTA ELASTICA, DIAM. DE 300MM. FORN.  </v>
          </cell>
          <cell r="G129" t="str">
            <v xml:space="preserve">UN    </v>
          </cell>
          <cell r="H129">
            <v>1</v>
          </cell>
          <cell r="I129">
            <v>225.36</v>
          </cell>
        </row>
        <row r="130">
          <cell r="D130" t="str">
            <v>CP9598</v>
          </cell>
          <cell r="E130">
            <v>6212</v>
          </cell>
          <cell r="F130" t="str">
            <v xml:space="preserve">CURVA DISSMÉTRICA DE 90, EM FERRO FUNDIDO DÚCTIL, C/FLANGES, PN10, DN 100 X 100MM - FORN.  </v>
          </cell>
          <cell r="G130" t="str">
            <v xml:space="preserve">UN    </v>
          </cell>
          <cell r="H130">
            <v>4</v>
          </cell>
          <cell r="I130">
            <v>217.04</v>
          </cell>
        </row>
        <row r="131">
          <cell r="D131" t="str">
            <v>CP2792</v>
          </cell>
          <cell r="E131" t="str">
            <v xml:space="preserve">06.212.120-0       </v>
          </cell>
          <cell r="F131" t="str">
            <v xml:space="preserve">EXTREMIDADE DE FºFº, DUCTIL, C/FLANGE PN-10 E BOLSA DE JUNTAELASTICA, DIAM. DE 100MM  </v>
          </cell>
          <cell r="G131" t="str">
            <v xml:space="preserve">UN    </v>
          </cell>
          <cell r="H131">
            <v>4</v>
          </cell>
          <cell r="I131">
            <v>55.18</v>
          </cell>
        </row>
        <row r="132">
          <cell r="D132" t="str">
            <v>CP9730</v>
          </cell>
          <cell r="E132">
            <v>6215</v>
          </cell>
          <cell r="F132" t="str">
            <v xml:space="preserve">REGISTRO DE GAVETA CHATO, EM FERRO FUNDIDO DÚCTIL, C/BOLSA DE JUNTA ELÁSTICA P/ PVC E CABEÇOTE, DN 75MM - FORN.  </v>
          </cell>
          <cell r="G132" t="str">
            <v xml:space="preserve">UN    </v>
          </cell>
          <cell r="H132">
            <v>15</v>
          </cell>
          <cell r="I132">
            <v>313.94</v>
          </cell>
        </row>
        <row r="133">
          <cell r="D133" t="str">
            <v>CP9729</v>
          </cell>
          <cell r="E133">
            <v>6215</v>
          </cell>
          <cell r="F133" t="str">
            <v xml:space="preserve">REGISTRO DE GAVETA CHATO, EM FERRO FUNDIDO DÚCTIL, C/BOLSA DE JUNTA ELÁSTICA P/ PVC E CABEÇOTE, DN 50MM - FORN.  </v>
          </cell>
          <cell r="G133" t="str">
            <v xml:space="preserve">UN    </v>
          </cell>
          <cell r="H133">
            <v>19</v>
          </cell>
          <cell r="I133">
            <v>184.76</v>
          </cell>
        </row>
        <row r="134">
          <cell r="D134" t="str">
            <v>CP9728</v>
          </cell>
          <cell r="E134">
            <v>6215</v>
          </cell>
          <cell r="F134" t="str">
            <v xml:space="preserve">REGISTRO DE GAVETA CHATO, EM FERRO FUNDIDO , C/BOLSA DE JUNTA ELÁSTICA P/ PVC E CABEÇOTE, DN 200MM - FORN.  </v>
          </cell>
          <cell r="G134" t="str">
            <v xml:space="preserve">UN    </v>
          </cell>
          <cell r="H134">
            <v>2</v>
          </cell>
          <cell r="I134">
            <v>825.02</v>
          </cell>
        </row>
        <row r="135">
          <cell r="D135" t="str">
            <v>CP9733</v>
          </cell>
          <cell r="E135">
            <v>6215</v>
          </cell>
          <cell r="F135" t="str">
            <v xml:space="preserve">REGISTRO DE GAVETA CHATO, EM FERRO FUNDIDO, C/BOLSA DE JUNTA ELÁSTICA P/ PVC E CABEÇOTE, DN 250MM - FORN.  </v>
          </cell>
          <cell r="G135" t="str">
            <v xml:space="preserve">UN    </v>
          </cell>
          <cell r="H135">
            <v>1</v>
          </cell>
          <cell r="I135">
            <v>1652.15</v>
          </cell>
        </row>
        <row r="136">
          <cell r="D136" t="str">
            <v>CP9734</v>
          </cell>
          <cell r="E136">
            <v>6215</v>
          </cell>
          <cell r="F136" t="str">
            <v xml:space="preserve">REGISTRO DE GAVETA CHATO, EM FERRO FUNDIDO, C/BOLSA DE JUNTA ELÁSTICA P/ PVC E CABEÇOTE, DN 300MM - FORN.  </v>
          </cell>
          <cell r="G136" t="str">
            <v xml:space="preserve">UN    </v>
          </cell>
          <cell r="H136">
            <v>3</v>
          </cell>
          <cell r="I136">
            <v>2468.2199999999998</v>
          </cell>
        </row>
        <row r="137">
          <cell r="D137" t="str">
            <v>CP9732</v>
          </cell>
          <cell r="E137">
            <v>6215</v>
          </cell>
          <cell r="F137" t="str">
            <v xml:space="preserve">REGISTRO DE GAVETA CHATO, EM FERRO FUNDIDO, C/BOLSA DE JUNTA ELÁSTICA E CABEÇOTE, PN10 , DN 150MM - FORN.  </v>
          </cell>
          <cell r="G137" t="str">
            <v xml:space="preserve">UN    </v>
          </cell>
          <cell r="H137">
            <v>3</v>
          </cell>
          <cell r="I137">
            <v>617.28</v>
          </cell>
        </row>
        <row r="138">
          <cell r="D138" t="str">
            <v>CP2798</v>
          </cell>
          <cell r="E138" t="str">
            <v xml:space="preserve">06.215.250-0       </v>
          </cell>
          <cell r="F138" t="str">
            <v xml:space="preserve">REGISTRO DE GAVETA EM FºFº, DUCTIL, SERIE METRICA CHATA, C/FLANGES PN-10 E CABECOTE, DIAM. DE 100MM  </v>
          </cell>
          <cell r="G138" t="str">
            <v xml:space="preserve">UN    </v>
          </cell>
          <cell r="H138">
            <v>1</v>
          </cell>
          <cell r="I138">
            <v>388.09</v>
          </cell>
        </row>
        <row r="139">
          <cell r="D139" t="str">
            <v>CP2806</v>
          </cell>
          <cell r="E139" t="str">
            <v xml:space="preserve">06.215.280-0       </v>
          </cell>
          <cell r="F139" t="str">
            <v xml:space="preserve">HIDRANTE DE COLUNA SIMPLES, DE FºFº, DUCTIL, DIAM. DE 100MM  </v>
          </cell>
          <cell r="G139" t="str">
            <v xml:space="preserve">UN    </v>
          </cell>
          <cell r="H139">
            <v>4</v>
          </cell>
          <cell r="I139">
            <v>609.54</v>
          </cell>
        </row>
        <row r="140">
          <cell r="D140" t="str">
            <v>CP2857</v>
          </cell>
          <cell r="E140" t="str">
            <v xml:space="preserve">06.270.020-0       </v>
          </cell>
          <cell r="F140" t="str">
            <v xml:space="preserve">TUBO PVC-PBA, CLASSE 20, P/ADUCAO E DISTRIB. DE AGUA, DIAM.NOMINAL 50MM  </v>
          </cell>
          <cell r="G140" t="str">
            <v xml:space="preserve">M     </v>
          </cell>
          <cell r="H140">
            <v>20470</v>
          </cell>
          <cell r="I140">
            <v>3.76</v>
          </cell>
        </row>
        <row r="141">
          <cell r="D141" t="str">
            <v>CP2858</v>
          </cell>
          <cell r="E141" t="str">
            <v xml:space="preserve">06.270.021-0       </v>
          </cell>
          <cell r="F141" t="str">
            <v xml:space="preserve">TUBO PVC-PBA, CLASSE 20, P/ADUCAO E DISTRIB. DE AGUA, DIAM.NOMINAL 75MM  </v>
          </cell>
          <cell r="G141" t="str">
            <v xml:space="preserve">M     </v>
          </cell>
          <cell r="H141">
            <v>6090</v>
          </cell>
          <cell r="I141">
            <v>7.3</v>
          </cell>
        </row>
        <row r="142">
          <cell r="D142" t="str">
            <v>CP2859</v>
          </cell>
          <cell r="E142" t="str">
            <v xml:space="preserve">06.270.022-0       </v>
          </cell>
          <cell r="F142" t="str">
            <v xml:space="preserve">TUBO PVC-PBA, CLASSE 20, P/ADUCAO E DISTRIB. DE AGUA, DIAM.NOMINAL 100MM  </v>
          </cell>
          <cell r="G142" t="str">
            <v xml:space="preserve">M     </v>
          </cell>
          <cell r="H142">
            <v>250</v>
          </cell>
          <cell r="I142">
            <v>11.99</v>
          </cell>
        </row>
        <row r="143">
          <cell r="D143" t="str">
            <v>CP2866</v>
          </cell>
          <cell r="E143" t="str">
            <v xml:space="preserve">06.271.050-0       </v>
          </cell>
          <cell r="F143" t="str">
            <v xml:space="preserve">TUBO DE PVC RIGIDO RQ, P/AGUA FRIA, DIAM. DE 1/2  </v>
          </cell>
          <cell r="G143" t="str">
            <v xml:space="preserve">M     </v>
          </cell>
          <cell r="H143">
            <v>14765</v>
          </cell>
          <cell r="I143">
            <v>0.91</v>
          </cell>
        </row>
        <row r="144">
          <cell r="D144" t="str">
            <v>CP2867</v>
          </cell>
          <cell r="E144" t="str">
            <v xml:space="preserve">06.271.051-0       </v>
          </cell>
          <cell r="F144" t="str">
            <v xml:space="preserve">TUBO DE PVC RIGIDO RQ, P/AGUA FRIA, DIAM. DE 3/4  </v>
          </cell>
          <cell r="G144" t="str">
            <v xml:space="preserve">M     </v>
          </cell>
          <cell r="H144">
            <v>2600</v>
          </cell>
          <cell r="I144">
            <v>1.24</v>
          </cell>
        </row>
        <row r="145">
          <cell r="D145" t="str">
            <v>CP9573</v>
          </cell>
          <cell r="E145">
            <v>6275</v>
          </cell>
          <cell r="F145" t="str">
            <v xml:space="preserve">CURVA DE 22°30' DE PVC-PBA, C/BOLSAS DE JUNTA ELASTICA, DIAM. DE 50MM. INCL.. ANEL DE BORRACHA - FORN.  </v>
          </cell>
          <cell r="G145" t="str">
            <v xml:space="preserve">UN    </v>
          </cell>
          <cell r="H145">
            <v>39</v>
          </cell>
          <cell r="I145">
            <v>3.49</v>
          </cell>
        </row>
        <row r="146">
          <cell r="D146" t="str">
            <v>CP9574</v>
          </cell>
          <cell r="E146">
            <v>6275</v>
          </cell>
          <cell r="F146" t="str">
            <v xml:space="preserve">CURVA DE 22°30' DE PVC-PBA, C/BOLSAS DE JUNTA ELASTICA, DIAM. DE 75MM. INCL.. ANEL DE BORRACHA - FORN.  </v>
          </cell>
          <cell r="G146" t="str">
            <v xml:space="preserve">UN    </v>
          </cell>
          <cell r="H146">
            <v>25</v>
          </cell>
          <cell r="I146">
            <v>12.6</v>
          </cell>
        </row>
        <row r="147">
          <cell r="D147" t="str">
            <v>CP9591</v>
          </cell>
          <cell r="E147">
            <v>6275</v>
          </cell>
          <cell r="F147" t="str">
            <v xml:space="preserve">CURVA DE 90 DE PVC-PBA C/BOLSA DE JUNTA ELÁSTICA,DN 50MM, INCL. ANEL DE BORRACHA - FORN.  </v>
          </cell>
          <cell r="G147" t="str">
            <v xml:space="preserve">UN    </v>
          </cell>
          <cell r="H147">
            <v>332</v>
          </cell>
          <cell r="I147">
            <v>4.0999999999999996</v>
          </cell>
        </row>
        <row r="148">
          <cell r="D148" t="str">
            <v>CP9592</v>
          </cell>
          <cell r="E148">
            <v>6275</v>
          </cell>
          <cell r="F148" t="str">
            <v xml:space="preserve">CURVA DE 90 DE PVC-PBA C/BOLSA DE JUNTA ELÁSTICA,DN 75MM, INCL. ANEL DE BORRACHA - FORN.  </v>
          </cell>
          <cell r="G148" t="str">
            <v xml:space="preserve">UN    </v>
          </cell>
          <cell r="H148">
            <v>4</v>
          </cell>
          <cell r="I148">
            <v>14.48</v>
          </cell>
        </row>
        <row r="149">
          <cell r="D149" t="str">
            <v>CP9539</v>
          </cell>
          <cell r="E149">
            <v>6275</v>
          </cell>
          <cell r="F149" t="str">
            <v xml:space="preserve">CAP DE PVC-PBA C/BOLSA DE JUNTA ELÁSTICA,DN 50MM, INCL. ANEL DE BORRACHA - FORN.  </v>
          </cell>
          <cell r="G149" t="str">
            <v xml:space="preserve">UN    </v>
          </cell>
          <cell r="H149">
            <v>78</v>
          </cell>
          <cell r="I149">
            <v>1.5</v>
          </cell>
        </row>
        <row r="150">
          <cell r="D150" t="str">
            <v>CP9540</v>
          </cell>
          <cell r="E150">
            <v>6275</v>
          </cell>
          <cell r="F150" t="str">
            <v xml:space="preserve">CAP DE PVC-PBA C/BOLSA DE JUNTA ELÁSTICA,DN 75MM, INCL. ANEL DE BORRACHA - FORN.  </v>
          </cell>
          <cell r="G150" t="str">
            <v xml:space="preserve">UN    </v>
          </cell>
          <cell r="H150">
            <v>78</v>
          </cell>
          <cell r="I150">
            <v>1.5</v>
          </cell>
        </row>
        <row r="151">
          <cell r="D151" t="str">
            <v>CP9778</v>
          </cell>
          <cell r="E151">
            <v>6275</v>
          </cell>
          <cell r="F151" t="str">
            <v xml:space="preserve">TE DE REDUÇÃO DE PVC-PBA C/ 3 BOLSAS  DE JUNTA ELÁSTICA,DN 75 X 50MM, INCL. ANEL DE BORRACHA - FORN.  </v>
          </cell>
          <cell r="G151" t="str">
            <v xml:space="preserve">UN    </v>
          </cell>
          <cell r="H151">
            <v>23</v>
          </cell>
          <cell r="I151">
            <v>9.31</v>
          </cell>
        </row>
        <row r="152">
          <cell r="D152" t="str">
            <v>CP9553</v>
          </cell>
          <cell r="E152">
            <v>6275</v>
          </cell>
          <cell r="F152" t="str">
            <v xml:space="preserve">CRUZETA DE PVC-PBA C/ 4 BOLSAS  DE JUNTA ELÁSTICA,DN 50MM, INCL. ANEL DE BORRACHA - FORN.  </v>
          </cell>
          <cell r="G152" t="str">
            <v xml:space="preserve">UN    </v>
          </cell>
          <cell r="H152">
            <v>3</v>
          </cell>
          <cell r="I152">
            <v>5.59</v>
          </cell>
        </row>
        <row r="153">
          <cell r="D153" t="str">
            <v>CP9554</v>
          </cell>
          <cell r="E153">
            <v>6275</v>
          </cell>
          <cell r="F153" t="str">
            <v xml:space="preserve">CRUZETA DE PVC-PBA C/ 4 BOLSAS  DE JUNTA ELÁSTICA,DN 75MM, INCL. ANEL DE BORRACHA - FORN.  </v>
          </cell>
          <cell r="G153" t="str">
            <v xml:space="preserve">UN    </v>
          </cell>
          <cell r="H153">
            <v>3</v>
          </cell>
          <cell r="I153">
            <v>13.42</v>
          </cell>
        </row>
        <row r="154">
          <cell r="D154" t="str">
            <v>CP9555</v>
          </cell>
          <cell r="E154">
            <v>6275</v>
          </cell>
          <cell r="F154" t="str">
            <v xml:space="preserve">CRUZETA DE REDUÇÃO DE PVC-PBA C/ 4 BOLSAS  DE JUNTA ELÁSTICA,DN 75 X 50MM, INCL. ANEIS DE BORRACHA - FORN.  </v>
          </cell>
          <cell r="G154" t="str">
            <v xml:space="preserve">UN    </v>
          </cell>
          <cell r="H154">
            <v>4</v>
          </cell>
          <cell r="I154">
            <v>10.09</v>
          </cell>
        </row>
        <row r="155">
          <cell r="D155" t="str">
            <v>CP9663</v>
          </cell>
          <cell r="E155">
            <v>6275</v>
          </cell>
          <cell r="F155" t="str">
            <v xml:space="preserve">LUVA DE CORRER  DE PVC-PBA, DN 50MM, INCL. ANÉIS DE BORRACHA - FORN.  </v>
          </cell>
          <cell r="G155" t="str">
            <v xml:space="preserve">UN    </v>
          </cell>
          <cell r="H155">
            <v>4</v>
          </cell>
          <cell r="I155">
            <v>2.56</v>
          </cell>
        </row>
        <row r="156">
          <cell r="D156" t="str">
            <v>CP9664</v>
          </cell>
          <cell r="E156">
            <v>6275</v>
          </cell>
          <cell r="F156" t="str">
            <v xml:space="preserve">LUVA DE CORRER  DE PVC-PBA, DN 75MM, INCL. ANÉIS DE BORRACHA - FORN.  </v>
          </cell>
          <cell r="G156" t="str">
            <v xml:space="preserve">UN    </v>
          </cell>
          <cell r="H156">
            <v>6</v>
          </cell>
          <cell r="I156">
            <v>5.87</v>
          </cell>
        </row>
        <row r="157">
          <cell r="D157" t="str">
            <v>CP2889</v>
          </cell>
          <cell r="E157" t="str">
            <v xml:space="preserve">06.275.001-0       </v>
          </cell>
          <cell r="F157" t="str">
            <v xml:space="preserve">CURVA DE 45° DE PVC-PBA, C/BOLSAS DE JUNTA ELASTICA, DIAM. NOMINAL 50MM  </v>
          </cell>
          <cell r="G157" t="str">
            <v xml:space="preserve">UN    </v>
          </cell>
          <cell r="H157">
            <v>17</v>
          </cell>
          <cell r="I157">
            <v>4.51</v>
          </cell>
        </row>
        <row r="158">
          <cell r="D158" t="str">
            <v>CP2890</v>
          </cell>
          <cell r="E158" t="str">
            <v xml:space="preserve">06.275.002-0       </v>
          </cell>
          <cell r="F158" t="str">
            <v xml:space="preserve">CURVA DE 45° DE PVC-PBA, C/BOLSAS DE JUNTA ELASTICA, DIAM. NOMINAL 75MM  </v>
          </cell>
          <cell r="G158" t="str">
            <v xml:space="preserve">UN    </v>
          </cell>
          <cell r="H158">
            <v>6</v>
          </cell>
          <cell r="I158">
            <v>17.88</v>
          </cell>
        </row>
        <row r="159">
          <cell r="D159" t="str">
            <v>CP2892</v>
          </cell>
          <cell r="E159" t="str">
            <v xml:space="preserve">06.275.011-0       </v>
          </cell>
          <cell r="F159" t="str">
            <v xml:space="preserve">REDUCAO DE PVC-PBA, C/PONTA E BOLSA DE JUNTA ELASTICA, DIAM.NOMINAL 75 X 50MM  </v>
          </cell>
          <cell r="G159" t="str">
            <v xml:space="preserve">UN    </v>
          </cell>
          <cell r="H159">
            <v>62</v>
          </cell>
          <cell r="I159">
            <v>4.9800000000000004</v>
          </cell>
        </row>
        <row r="160">
          <cell r="D160" t="str">
            <v>CP2894</v>
          </cell>
          <cell r="E160" t="str">
            <v xml:space="preserve">06.275.020-0       </v>
          </cell>
          <cell r="F160" t="str">
            <v xml:space="preserve">TE DE PVC-PBA, C/TRES BOLSAS DE JUNTA ELASTICA, DIAM. NOMINAL 50MM  </v>
          </cell>
          <cell r="G160" t="str">
            <v xml:space="preserve">UN    </v>
          </cell>
          <cell r="H160">
            <v>22</v>
          </cell>
          <cell r="I160">
            <v>5.62</v>
          </cell>
        </row>
        <row r="161">
          <cell r="D161" t="str">
            <v>CP2895</v>
          </cell>
          <cell r="E161" t="str">
            <v xml:space="preserve">06.275.021-0       </v>
          </cell>
          <cell r="F161" t="str">
            <v xml:space="preserve">TE DE PVC-PBA, C/TRES BOLSAS DE JUNTA ELASTICA, DIAM. NOMINAL 75MM  </v>
          </cell>
          <cell r="G161" t="str">
            <v xml:space="preserve">UN    </v>
          </cell>
          <cell r="H161">
            <v>7</v>
          </cell>
          <cell r="I161">
            <v>14.08</v>
          </cell>
        </row>
        <row r="162">
          <cell r="D162" t="str">
            <v/>
          </cell>
          <cell r="E162" t="str">
            <v/>
          </cell>
          <cell r="F162" t="str">
            <v xml:space="preserve">ESTRUTURAS  </v>
          </cell>
          <cell r="G162" t="str">
            <v/>
          </cell>
          <cell r="H162">
            <v>0</v>
          </cell>
          <cell r="I162">
            <v>0</v>
          </cell>
        </row>
        <row r="163">
          <cell r="D163" t="str">
            <v>CP3716</v>
          </cell>
          <cell r="E163" t="str">
            <v xml:space="preserve">11.003.001-1       </v>
          </cell>
          <cell r="F163" t="str">
            <v xml:space="preserve">CONCRETO SIMPLES, P/UMA RESISTENCIA A COMPRES. DE 10MPA, INCL. MAT. E TRANSP. NA HORIZ. E NA VERT.  </v>
          </cell>
          <cell r="G163" t="str">
            <v xml:space="preserve">M3    </v>
          </cell>
          <cell r="H163">
            <v>0.54</v>
          </cell>
          <cell r="I163">
            <v>114.5</v>
          </cell>
        </row>
        <row r="164">
          <cell r="D164" t="str">
            <v>CP3717</v>
          </cell>
          <cell r="E164" t="str">
            <v xml:space="preserve">11.003.002-0       </v>
          </cell>
          <cell r="F164" t="str">
            <v xml:space="preserve">CONCRETO P/PECAS ARMADAS, P/UMA RESISTENCIA A COMPRES. DE 15MPA, INCL. MAT., CONFECCAO E TRANSP. HORIZ. E VERT.  </v>
          </cell>
          <cell r="G164" t="str">
            <v xml:space="preserve">M3    </v>
          </cell>
          <cell r="H164">
            <v>5.5</v>
          </cell>
          <cell r="I164">
            <v>124.07</v>
          </cell>
        </row>
        <row r="165">
          <cell r="D165" t="str">
            <v>CP3721</v>
          </cell>
          <cell r="E165" t="str">
            <v xml:space="preserve">11.003.014-1       </v>
          </cell>
          <cell r="F165" t="str">
            <v xml:space="preserve">CONCRETO CICLOPICO C/CONCR. P/UMA RESISTENCIA A COMPRES.DE 10MPA,TENDO 30% DO VOLUME OCUPADO P/PEDRA-DE-MAO, INCL.TRANSP.  </v>
          </cell>
          <cell r="G165" t="str">
            <v xml:space="preserve">M3    </v>
          </cell>
          <cell r="H165">
            <v>54.3</v>
          </cell>
          <cell r="I165">
            <v>100.42</v>
          </cell>
        </row>
        <row r="166">
          <cell r="D166" t="str">
            <v>CP3727</v>
          </cell>
          <cell r="E166" t="str">
            <v xml:space="preserve">11.004.021-1       </v>
          </cell>
          <cell r="F166" t="str">
            <v xml:space="preserve">FORMA DE MAD. P/MOLDAGEM DE PECAS DE CONCR. ARMADO C/PARAMENTOS PLANOS, SERVINDO A MAD. 2 VEZES,EM TABUAS DE PINHO DE 3ª  </v>
          </cell>
          <cell r="G166" t="str">
            <v xml:space="preserve">M2    </v>
          </cell>
          <cell r="H166">
            <v>265</v>
          </cell>
          <cell r="I166">
            <v>12.26</v>
          </cell>
        </row>
        <row r="167">
          <cell r="D167" t="str">
            <v>CP3746</v>
          </cell>
          <cell r="E167" t="str">
            <v xml:space="preserve">11.004.065-0       </v>
          </cell>
          <cell r="F167" t="str">
            <v xml:space="preserve">ESCORAMENTO DE FORMAS DE PARAMENTOS VERTICAIS (MURO DE ARRIMO OU SEMELHANTE) ATE 1, 50M, C/ 30% DE APROVEIT.  </v>
          </cell>
          <cell r="G167" t="str">
            <v xml:space="preserve">M2    </v>
          </cell>
          <cell r="H167">
            <v>265</v>
          </cell>
          <cell r="I167">
            <v>6.56</v>
          </cell>
        </row>
        <row r="168">
          <cell r="D168" t="str">
            <v>CP3775</v>
          </cell>
          <cell r="E168" t="str">
            <v xml:space="preserve">11.009.014-1       </v>
          </cell>
          <cell r="F168" t="str">
            <v xml:space="preserve">BARRA DE ACO CA-50, C/SALIENCIA, DIAM. DE 8 A 12, 5MM, DESTINADA A ARMADURA DE CONCR. ARMADO  </v>
          </cell>
          <cell r="G168" t="str">
            <v xml:space="preserve">KG    </v>
          </cell>
          <cell r="H168">
            <v>408</v>
          </cell>
          <cell r="I168">
            <v>1.0900000000000001</v>
          </cell>
        </row>
        <row r="169">
          <cell r="D169" t="str">
            <v>CP3821</v>
          </cell>
          <cell r="E169" t="str">
            <v xml:space="preserve">11.011.030-1       </v>
          </cell>
          <cell r="F169" t="str">
            <v xml:space="preserve">CORTE, DOBRAGEM, MONT. E COLOC. DE FERRAG. NA FORMA, ACO CA-50B OU CA-50A, EM BARRA REDONDA C/DIAM. DE 8 A 12,5MM  </v>
          </cell>
          <cell r="G169" t="str">
            <v xml:space="preserve">KG    </v>
          </cell>
          <cell r="H169">
            <v>408</v>
          </cell>
          <cell r="I169">
            <v>0.71</v>
          </cell>
        </row>
        <row r="170">
          <cell r="D170" t="str">
            <v/>
          </cell>
          <cell r="E170" t="str">
            <v/>
          </cell>
          <cell r="F170" t="str">
            <v xml:space="preserve">INSTALAÇÕES ELÉTRICAS, HIDRÁULICAS, SANITÁRIAS E MECÂNICAS  </v>
          </cell>
          <cell r="G170" t="str">
            <v/>
          </cell>
          <cell r="H170">
            <v>0</v>
          </cell>
          <cell r="I170">
            <v>0</v>
          </cell>
        </row>
        <row r="171">
          <cell r="D171" t="str">
            <v>CP5966</v>
          </cell>
          <cell r="E171" t="str">
            <v xml:space="preserve">15.066.001-1       </v>
          </cell>
          <cell r="F171" t="str">
            <v xml:space="preserve">CONJUNTO DE MAT. P/CAVALETE DE RAMAL PREDIAL DE AGUA, PADRAONORMAL, TIPO A, DE 1/2. FORN.  </v>
          </cell>
          <cell r="G171" t="str">
            <v xml:space="preserve">UN    </v>
          </cell>
          <cell r="H171">
            <v>2953</v>
          </cell>
          <cell r="I171">
            <v>35.82</v>
          </cell>
        </row>
        <row r="172">
          <cell r="D172" t="str">
            <v>CP5967</v>
          </cell>
          <cell r="E172" t="str">
            <v xml:space="preserve">15.066.002-1       </v>
          </cell>
          <cell r="F172" t="str">
            <v xml:space="preserve">CONJUNTO DE MAT. P/CAVALETE DE RAMAL PREDIAL DE AGUA, PADRAONORMAL, TIPO A, DE 3/4. FORN.  </v>
          </cell>
          <cell r="G172" t="str">
            <v xml:space="preserve">UN    </v>
          </cell>
          <cell r="H172">
            <v>520</v>
          </cell>
          <cell r="I172">
            <v>41.21</v>
          </cell>
        </row>
        <row r="173">
          <cell r="D173" t="str">
            <v>CP5985</v>
          </cell>
          <cell r="E173" t="str">
            <v xml:space="preserve">15.066.031-1       </v>
          </cell>
          <cell r="F173" t="str">
            <v xml:space="preserve">CONJUNTO DE MAT. P/RAMAL PREDIAL DE AGUA PVC RQ 1/2, PADRAONORMAL, LIGADO EM DISTRIB. PVC 50MM OU 2. FORN.  </v>
          </cell>
          <cell r="G173" t="str">
            <v xml:space="preserve">UN    </v>
          </cell>
          <cell r="H173">
            <v>2119</v>
          </cell>
          <cell r="I173">
            <v>61.57</v>
          </cell>
        </row>
        <row r="174">
          <cell r="D174" t="str">
            <v>CP5986</v>
          </cell>
          <cell r="E174" t="str">
            <v xml:space="preserve">15.066.032-1       </v>
          </cell>
          <cell r="F174" t="str">
            <v xml:space="preserve">CONJUNTO DE MAT. P/RAMAL PREDIAL DE AGUA PVC RQ 1/2, PADRAONORMAL, LIGADO EM DISTRIB. PVC 75MM OU 3. FORN.  </v>
          </cell>
          <cell r="G174" t="str">
            <v xml:space="preserve">UN    </v>
          </cell>
          <cell r="H174">
            <v>440</v>
          </cell>
          <cell r="I174">
            <v>62.06</v>
          </cell>
        </row>
        <row r="175">
          <cell r="D175" t="str">
            <v>CP5992</v>
          </cell>
          <cell r="E175" t="str">
            <v xml:space="preserve">15.066.038-0       </v>
          </cell>
          <cell r="F175" t="str">
            <v xml:space="preserve">CONJUNTO DE MAT. P/RAMAL PREDIAL DE AGUA PVC RQ 1/2, PADRAONORMAL,LIGADO EM DISTRIB.FºFº K7 OU K9 DN ACIMA 100MM. FORN.  </v>
          </cell>
          <cell r="G175" t="str">
            <v xml:space="preserve">UN    </v>
          </cell>
          <cell r="H175">
            <v>394</v>
          </cell>
          <cell r="I175">
            <v>121.09</v>
          </cell>
        </row>
        <row r="176">
          <cell r="D176" t="str">
            <v>CP5993</v>
          </cell>
          <cell r="E176" t="str">
            <v xml:space="preserve">15.066.041-1       </v>
          </cell>
          <cell r="F176" t="str">
            <v xml:space="preserve">CONJUNTO DE MAT. P/RAMAL PREDIAL DE AGUA PVC RQ 3/4, PADRAONORMAL, LIGADO EM DISTRIB. PVC 50MM OU 2. FORN.  </v>
          </cell>
          <cell r="G176" t="str">
            <v xml:space="preserve">UN    </v>
          </cell>
          <cell r="H176">
            <v>374</v>
          </cell>
          <cell r="I176">
            <v>66.56</v>
          </cell>
        </row>
        <row r="177">
          <cell r="D177" t="str">
            <v>CP5994</v>
          </cell>
          <cell r="E177" t="str">
            <v xml:space="preserve">15.066.042-1       </v>
          </cell>
          <cell r="F177" t="str">
            <v xml:space="preserve">CONJUNTO DE MAT. P/RAMAL PREDIAL DE AGUA PVC RQ 3/4, PADRAONORMAL, LIGADO EM DISTRIB. PVC 75MM OU 3. FORN.  </v>
          </cell>
          <cell r="G177" t="str">
            <v xml:space="preserve">UN    </v>
          </cell>
          <cell r="H177">
            <v>78</v>
          </cell>
          <cell r="I177">
            <v>67.05</v>
          </cell>
        </row>
        <row r="178">
          <cell r="D178" t="str">
            <v>CP6000</v>
          </cell>
          <cell r="E178" t="str">
            <v xml:space="preserve">15.066.048-0       </v>
          </cell>
          <cell r="F178" t="str">
            <v xml:space="preserve">CONJUNTO DE MAT. P/RAMAL PREDIAL DE AGUA PVC RQ 3/4, PADRAONORMAL,LIGADO EM DISTRIB.FºFº K7 OU K9 DN ACIMA 100MM. FORN.  </v>
          </cell>
          <cell r="G178" t="str">
            <v xml:space="preserve">UN    </v>
          </cell>
          <cell r="H178">
            <v>68</v>
          </cell>
          <cell r="I178">
            <v>136.91</v>
          </cell>
        </row>
        <row r="179">
          <cell r="D179" t="str">
            <v>CP6059</v>
          </cell>
          <cell r="E179" t="str">
            <v xml:space="preserve">15.068.005-0       </v>
          </cell>
          <cell r="F179" t="str">
            <v xml:space="preserve">PREPARO E ASSENT. DE CAVALETE,  PADRAO NORMAL CEDAE, C/DIAM.DE 1/2, EXCL. FORN. DE TUBOS, PECAS E REGISTROS  </v>
          </cell>
          <cell r="G179" t="str">
            <v xml:space="preserve">UN    </v>
          </cell>
          <cell r="H179">
            <v>2953</v>
          </cell>
          <cell r="I179">
            <v>7.66</v>
          </cell>
        </row>
        <row r="180">
          <cell r="D180" t="str">
            <v>CP6060</v>
          </cell>
          <cell r="E180" t="str">
            <v xml:space="preserve">15.068.010-0       </v>
          </cell>
          <cell r="F180" t="str">
            <v xml:space="preserve">PREPARO E ASSENT. DE CAVALETE,  PADRAO NORMAL CEDAE, C/DIAM.DE 3/4, EXCL. FORN. DE TUBOS, PECAS E REGISTROS  </v>
          </cell>
          <cell r="G180" t="str">
            <v xml:space="preserve">UN    </v>
          </cell>
          <cell r="H180">
            <v>520</v>
          </cell>
          <cell r="I180">
            <v>9.3800000000000008</v>
          </cell>
        </row>
        <row r="181">
          <cell r="D181" t="str">
            <v>CP6068</v>
          </cell>
          <cell r="E181" t="str">
            <v xml:space="preserve">15.068.050-0       </v>
          </cell>
          <cell r="F181" t="str">
            <v xml:space="preserve">ASSENTAMENTO OU TRANSFERENCIA DE RAMAL PREDIAL DE AGUA PEAD20MM OU PVC 1/2, LIGADO EM DISTRIB. PVC  </v>
          </cell>
          <cell r="G181" t="str">
            <v xml:space="preserve">UN    </v>
          </cell>
          <cell r="H181">
            <v>2559</v>
          </cell>
          <cell r="I181">
            <v>2.29</v>
          </cell>
        </row>
        <row r="182">
          <cell r="D182" t="str">
            <v>CP6069</v>
          </cell>
          <cell r="E182" t="str">
            <v xml:space="preserve">15.068.055-0       </v>
          </cell>
          <cell r="F182" t="str">
            <v xml:space="preserve">ASSENTAMENTO OU TRANSFERENCIA DE RAMAL PREDIAL DE AGUA PEAD20MM OU PVC 1/2, LIGADO EM DISTRIB. FºFº  </v>
          </cell>
          <cell r="G182" t="str">
            <v xml:space="preserve">UN    </v>
          </cell>
          <cell r="H182">
            <v>394</v>
          </cell>
          <cell r="I182">
            <v>3.72</v>
          </cell>
        </row>
        <row r="183">
          <cell r="D183" t="str">
            <v>CP6070</v>
          </cell>
          <cell r="E183" t="str">
            <v xml:space="preserve">15.068.060-0       </v>
          </cell>
          <cell r="F183" t="str">
            <v xml:space="preserve">ASSENTAMENTO OU TRANSFERENCIA DE RAMAL PREDIAL DE AGUA PEAD32MM OU PVC 3/4, LIGADO EM DISTRIB. PVC  </v>
          </cell>
          <cell r="G183" t="str">
            <v xml:space="preserve">UN    </v>
          </cell>
          <cell r="H183">
            <v>452</v>
          </cell>
          <cell r="I183">
            <v>2.57</v>
          </cell>
        </row>
        <row r="184">
          <cell r="D184" t="str">
            <v>CP6071</v>
          </cell>
          <cell r="E184" t="str">
            <v xml:space="preserve">15.068.065-0       </v>
          </cell>
          <cell r="F184" t="str">
            <v xml:space="preserve">ASSENTAMENTO OU TRANSFERENCIA DE RAMAL PREDIAL DE AGUA PEAD20MM OU PVC 3/4, LIGADO EM DISTRIB. FºFº  </v>
          </cell>
          <cell r="G184" t="str">
            <v xml:space="preserve">UN    </v>
          </cell>
          <cell r="H184">
            <v>68</v>
          </cell>
          <cell r="I184">
            <v>4.01</v>
          </cell>
        </row>
        <row r="185">
          <cell r="D185" t="str">
            <v/>
          </cell>
          <cell r="E185" t="str">
            <v/>
          </cell>
          <cell r="F185" t="str">
            <v xml:space="preserve">TRONCO DE ABASTECIMENTO  </v>
          </cell>
          <cell r="G185" t="str">
            <v/>
          </cell>
          <cell r="H185">
            <v>0</v>
          </cell>
          <cell r="I185">
            <v>0</v>
          </cell>
        </row>
        <row r="186">
          <cell r="D186" t="str">
            <v/>
          </cell>
          <cell r="E186" t="str">
            <v/>
          </cell>
          <cell r="F186" t="str">
            <v xml:space="preserve">MOVIMENTO DE TERRA  </v>
          </cell>
          <cell r="G186" t="str">
            <v/>
          </cell>
          <cell r="H186">
            <v>0</v>
          </cell>
          <cell r="I186">
            <v>0</v>
          </cell>
        </row>
        <row r="187">
          <cell r="D187" t="str">
            <v>CP0495</v>
          </cell>
          <cell r="E187" t="str">
            <v xml:space="preserve">03.001.001-1       </v>
          </cell>
          <cell r="F187" t="str">
            <v xml:space="preserve">ESCAVACAO MANUAL DE VALA/CAVA EM MAT. DE 1ªCAT., AREIA, ARGILA OU PICARRA, ATE 1,50M DE PROF.  </v>
          </cell>
          <cell r="G187" t="str">
            <v xml:space="preserve">M3    </v>
          </cell>
          <cell r="H187">
            <v>1044</v>
          </cell>
          <cell r="I187">
            <v>9.8800000000000008</v>
          </cell>
        </row>
        <row r="188">
          <cell r="D188" t="str">
            <v>CP0627</v>
          </cell>
          <cell r="E188" t="str">
            <v xml:space="preserve">03.013.001-1       </v>
          </cell>
          <cell r="F188" t="str">
            <v xml:space="preserve">REATERRO DE VALA/CAVA COMPACTADA A MACO EM CAMADAS DE 30CM  </v>
          </cell>
          <cell r="G188" t="str">
            <v xml:space="preserve">M3    </v>
          </cell>
          <cell r="H188">
            <v>2163</v>
          </cell>
          <cell r="I188">
            <v>5.93</v>
          </cell>
        </row>
        <row r="189">
          <cell r="D189" t="str">
            <v>CP0631</v>
          </cell>
          <cell r="E189" t="str">
            <v xml:space="preserve">03.015.010-0       </v>
          </cell>
          <cell r="F189" t="str">
            <v xml:space="preserve">REATERRO DE VALA/CAVA C/PO-DE-PEDRA  </v>
          </cell>
          <cell r="G189" t="str">
            <v xml:space="preserve">M3    </v>
          </cell>
          <cell r="H189">
            <v>541</v>
          </cell>
          <cell r="I189">
            <v>24.98</v>
          </cell>
        </row>
        <row r="190">
          <cell r="D190" t="str">
            <v>CP0635</v>
          </cell>
          <cell r="E190" t="str">
            <v xml:space="preserve">03.016.005-1       </v>
          </cell>
          <cell r="F190" t="str">
            <v xml:space="preserve">ESCAVACAO MEC. DE VALA NAO ESCORADA, EM MAT. DE 1ªCAT. C/REDUTOR DE PRODUT., ATE 1, 50M DE PROF., C/RETRO-ESCAVADEIRA  </v>
          </cell>
          <cell r="G190" t="str">
            <v xml:space="preserve">M3    </v>
          </cell>
          <cell r="H190">
            <v>600</v>
          </cell>
          <cell r="I190">
            <v>4.62</v>
          </cell>
        </row>
        <row r="191">
          <cell r="D191" t="str">
            <v>CP0637</v>
          </cell>
          <cell r="E191" t="str">
            <v xml:space="preserve">03.016.015-1       </v>
          </cell>
          <cell r="F191" t="str">
            <v xml:space="preserve">ESCAVACAO MEC. DE VALA NAO ESCORADA, EM MAT. DE 1ªCAT. ATE 1,50M DE PROF., C/RETRO-ESCAVADEIRA  </v>
          </cell>
          <cell r="G191" t="str">
            <v xml:space="preserve">M3    </v>
          </cell>
          <cell r="H191">
            <v>1443</v>
          </cell>
          <cell r="I191">
            <v>1.82</v>
          </cell>
        </row>
        <row r="192">
          <cell r="D192" t="str">
            <v>CP0642</v>
          </cell>
          <cell r="E192" t="str">
            <v xml:space="preserve">03.016.055-1       </v>
          </cell>
          <cell r="F192" t="str">
            <v xml:space="preserve">ESCAVACAO MEC. DE VALA ESCORADA, EM MAT. DE 1ªCAT., ENTRE 1,50 E 3,00M DE PROF., C/RETRO-ESCAVADEIRA  </v>
          </cell>
          <cell r="G192" t="str">
            <v xml:space="preserve">M3    </v>
          </cell>
          <cell r="H192">
            <v>392</v>
          </cell>
          <cell r="I192">
            <v>2.71</v>
          </cell>
        </row>
        <row r="193">
          <cell r="D193" t="str">
            <v>CP0678</v>
          </cell>
          <cell r="E193" t="str">
            <v xml:space="preserve">03.026.015-0       </v>
          </cell>
          <cell r="F193" t="str">
            <v xml:space="preserve">ESCAVACAO MEC., EM MAT. DE 1ªCAT., C/TRATOR DE LAMINA, POTENCIA 200CV  </v>
          </cell>
          <cell r="G193" t="str">
            <v xml:space="preserve">M3    </v>
          </cell>
          <cell r="H193">
            <v>350</v>
          </cell>
          <cell r="I193">
            <v>1.29</v>
          </cell>
        </row>
        <row r="194">
          <cell r="D194" t="str">
            <v>CP9745</v>
          </cell>
          <cell r="E194">
            <v>20104</v>
          </cell>
          <cell r="F194" t="str">
            <v xml:space="preserve">ROYALTIES  </v>
          </cell>
          <cell r="G194" t="str">
            <v xml:space="preserve">M3    </v>
          </cell>
          <cell r="H194">
            <v>350</v>
          </cell>
          <cell r="I194">
            <v>1</v>
          </cell>
        </row>
        <row r="195">
          <cell r="D195" t="str">
            <v/>
          </cell>
          <cell r="E195" t="str">
            <v/>
          </cell>
          <cell r="F195" t="str">
            <v xml:space="preserve">TRANSPORTES  </v>
          </cell>
          <cell r="G195" t="str">
            <v/>
          </cell>
          <cell r="H195">
            <v>0</v>
          </cell>
          <cell r="I195">
            <v>0</v>
          </cell>
        </row>
        <row r="196">
          <cell r="D196" t="str">
            <v>CP0798</v>
          </cell>
          <cell r="E196" t="str">
            <v xml:space="preserve">04.005.143-1       </v>
          </cell>
          <cell r="F196" t="str">
            <v xml:space="preserve">TRANSPORTE DE QUALQUER NATUR. C/VELOC. MEDIA DE 30KM/H EM CAMINHAO BASCUL. CAPAC. UTIL DE 12T  </v>
          </cell>
          <cell r="G196" t="str">
            <v xml:space="preserve">TXKM  </v>
          </cell>
          <cell r="H196">
            <v>23671</v>
          </cell>
          <cell r="I196">
            <v>0.23</v>
          </cell>
        </row>
        <row r="197">
          <cell r="D197" t="str">
            <v>CP0841</v>
          </cell>
          <cell r="E197" t="str">
            <v xml:space="preserve">04.011.053-1       </v>
          </cell>
          <cell r="F197" t="str">
            <v xml:space="preserve">CARGA E DESC. MEC. C/PA-CARREGADEIRA CAPAC. DE 1, 50M3 E CAMINHAO BASCUL. CAPAC. UTIL DE 8T, CARGA DE 150T P/DIA DE 8:00H  </v>
          </cell>
          <cell r="G197" t="str">
            <v xml:space="preserve">T     </v>
          </cell>
          <cell r="H197">
            <v>2368</v>
          </cell>
          <cell r="I197">
            <v>1.5</v>
          </cell>
        </row>
        <row r="198">
          <cell r="D198" t="str">
            <v>CP0869</v>
          </cell>
          <cell r="E198" t="str">
            <v xml:space="preserve">04.018.020-1       </v>
          </cell>
          <cell r="F198" t="str">
            <v xml:space="preserve">RECEBIMENTO DE CARGA, DESC. E MANOBRAS DE CAMINHAO BASCUL., CAPAC. DE 8,00M3 OU 12T  </v>
          </cell>
          <cell r="G198" t="str">
            <v xml:space="preserve">T     </v>
          </cell>
          <cell r="H198">
            <v>2368</v>
          </cell>
          <cell r="I198">
            <v>0.15</v>
          </cell>
        </row>
        <row r="199">
          <cell r="D199" t="str">
            <v/>
          </cell>
          <cell r="E199" t="str">
            <v/>
          </cell>
          <cell r="F199" t="str">
            <v xml:space="preserve">SERVIÇOS COMPLEMENTARES  </v>
          </cell>
          <cell r="G199" t="str">
            <v/>
          </cell>
          <cell r="H199">
            <v>0</v>
          </cell>
          <cell r="I199">
            <v>0</v>
          </cell>
        </row>
        <row r="200">
          <cell r="D200" t="str">
            <v>CP1211</v>
          </cell>
          <cell r="E200" t="str">
            <v xml:space="preserve">05.010.005-0       </v>
          </cell>
          <cell r="F200" t="str">
            <v xml:space="preserve">ESGOTAMENTO DE VALA MEDIDO PELA POTENCIA INSTALADA E PELO TEMPO DE FUNCIONAMENTO  </v>
          </cell>
          <cell r="G200" t="str">
            <v xml:space="preserve">CVxH  </v>
          </cell>
          <cell r="H200">
            <v>455</v>
          </cell>
          <cell r="I200">
            <v>1.07</v>
          </cell>
        </row>
        <row r="201">
          <cell r="D201" t="str">
            <v>CP1215</v>
          </cell>
          <cell r="E201" t="str">
            <v xml:space="preserve">05.011.001-0       </v>
          </cell>
          <cell r="F201" t="str">
            <v xml:space="preserve">ESCORAMENTO SIMPLES, FECHADO, DE VALA C/POUCA PROF.  </v>
          </cell>
          <cell r="G201" t="str">
            <v xml:space="preserve">M2    </v>
          </cell>
          <cell r="H201">
            <v>2242</v>
          </cell>
          <cell r="I201">
            <v>17.170000000000002</v>
          </cell>
        </row>
        <row r="202">
          <cell r="D202" t="str">
            <v>CP1220</v>
          </cell>
          <cell r="E202" t="str">
            <v xml:space="preserve">05.013.002-0       </v>
          </cell>
          <cell r="F202" t="str">
            <v xml:space="preserve">CHAPA DE ACO 3/8, P/PASSAGEM DE VEICULOS SOBRE VALAS, C/COLOC., USO E RETIRADA, INCL. MOBILIZACAO,TRANSP., CARGA E DESC.  </v>
          </cell>
          <cell r="G202" t="str">
            <v xml:space="preserve">M2    </v>
          </cell>
          <cell r="H202">
            <v>98</v>
          </cell>
          <cell r="I202">
            <v>12.44</v>
          </cell>
        </row>
        <row r="203">
          <cell r="D203" t="str">
            <v>CP1221</v>
          </cell>
          <cell r="E203" t="str">
            <v xml:space="preserve">05.013.003-0       </v>
          </cell>
          <cell r="F203" t="str">
            <v xml:space="preserve">CHAPA DE ACO 3/8, P/PASSAGEM DE VEICULOS SOBRE VALAS, C/COLOC. E RETIRADA  </v>
          </cell>
          <cell r="G203" t="str">
            <v xml:space="preserve">M2    </v>
          </cell>
          <cell r="H203">
            <v>960</v>
          </cell>
          <cell r="I203">
            <v>0.96</v>
          </cell>
        </row>
        <row r="204">
          <cell r="D204" t="str">
            <v/>
          </cell>
          <cell r="E204" t="str">
            <v/>
          </cell>
          <cell r="F204" t="str">
            <v xml:space="preserve">GALERIA, DRENOS E CONEXOS  </v>
          </cell>
          <cell r="G204" t="str">
            <v/>
          </cell>
          <cell r="H204">
            <v>0</v>
          </cell>
          <cell r="I204">
            <v>0</v>
          </cell>
        </row>
        <row r="205">
          <cell r="D205" t="str">
            <v>CP1614</v>
          </cell>
          <cell r="E205" t="str">
            <v xml:space="preserve">06.001.606-0       </v>
          </cell>
          <cell r="F205" t="str">
            <v xml:space="preserve">ASSENTAMENTO DE TUBUL. DE FºFº C/JUNTA ELASTICA, DIAM. DE 300MM  </v>
          </cell>
          <cell r="G205" t="str">
            <v xml:space="preserve">M     </v>
          </cell>
          <cell r="H205">
            <v>546</v>
          </cell>
          <cell r="I205">
            <v>6.24</v>
          </cell>
        </row>
        <row r="206">
          <cell r="D206" t="str">
            <v>CP1616</v>
          </cell>
          <cell r="E206" t="str">
            <v xml:space="preserve">06.001.608-0       </v>
          </cell>
          <cell r="F206" t="str">
            <v xml:space="preserve">ASSENTAMENTO DE TUBUL. DE FºFº C/JUNTA ELASTICA, DIAM. DE 400MM  </v>
          </cell>
          <cell r="G206" t="str">
            <v xml:space="preserve">M     </v>
          </cell>
          <cell r="H206">
            <v>1000</v>
          </cell>
          <cell r="I206">
            <v>8.4700000000000006</v>
          </cell>
        </row>
        <row r="207">
          <cell r="D207" t="str">
            <v>CP1617</v>
          </cell>
          <cell r="E207" t="str">
            <v xml:space="preserve">06.001.609-0       </v>
          </cell>
          <cell r="F207" t="str">
            <v xml:space="preserve">ASSENTAMENTO DE TUBUL. DE FºFº C/JUNTA ELASTICA, DIAM. DE 500MM  </v>
          </cell>
          <cell r="G207" t="str">
            <v xml:space="preserve">M     </v>
          </cell>
          <cell r="H207">
            <v>15</v>
          </cell>
          <cell r="I207">
            <v>10.81</v>
          </cell>
        </row>
        <row r="208">
          <cell r="D208" t="str">
            <v>CP1618</v>
          </cell>
          <cell r="E208" t="str">
            <v xml:space="preserve">06.001.610-0       </v>
          </cell>
          <cell r="F208" t="str">
            <v xml:space="preserve">ASSENTAMENTO DE TUBUL. DE FºFº C/JUNTA ELASTICA, DIAM. DE 600MM  </v>
          </cell>
          <cell r="G208" t="str">
            <v xml:space="preserve">M     </v>
          </cell>
          <cell r="H208">
            <v>180</v>
          </cell>
          <cell r="I208">
            <v>13.26</v>
          </cell>
        </row>
        <row r="209">
          <cell r="D209" t="str">
            <v>CP1619</v>
          </cell>
          <cell r="E209" t="str">
            <v xml:space="preserve">06.001.611-0       </v>
          </cell>
          <cell r="F209" t="str">
            <v xml:space="preserve">ASSENTAMENTO DE TUBUL. DE FºFº C/JUNTA ELASTICA, DIAM. DE 700MM  </v>
          </cell>
          <cell r="G209" t="str">
            <v xml:space="preserve">M     </v>
          </cell>
          <cell r="H209">
            <v>157</v>
          </cell>
          <cell r="I209">
            <v>20.75</v>
          </cell>
        </row>
        <row r="210">
          <cell r="D210" t="str">
            <v>CP1620</v>
          </cell>
          <cell r="E210" t="str">
            <v xml:space="preserve">06.001.612-0       </v>
          </cell>
          <cell r="F210" t="str">
            <v xml:space="preserve">ASSENTAMENTO DE TUBUL. DE FºFº C/JUNTA ELASTICA, DIAM. DE 800MM  </v>
          </cell>
          <cell r="G210" t="str">
            <v xml:space="preserve">M     </v>
          </cell>
          <cell r="H210">
            <v>376</v>
          </cell>
          <cell r="I210">
            <v>24.72</v>
          </cell>
        </row>
        <row r="211">
          <cell r="D211" t="str">
            <v>CP1635</v>
          </cell>
          <cell r="E211" t="str">
            <v xml:space="preserve">06.001.656-0       </v>
          </cell>
          <cell r="F211" t="str">
            <v xml:space="preserve">ASSENTAMENTO DE PECAS ESPECIAIS DE FºFº C/JUNTA ELASTICA, DIAM. DE 300MM  </v>
          </cell>
          <cell r="G211" t="str">
            <v xml:space="preserve">UN    </v>
          </cell>
          <cell r="H211">
            <v>19</v>
          </cell>
          <cell r="I211">
            <v>5.72</v>
          </cell>
        </row>
        <row r="212">
          <cell r="D212" t="str">
            <v>CP1637</v>
          </cell>
          <cell r="E212" t="str">
            <v xml:space="preserve">06.001.658-0       </v>
          </cell>
          <cell r="F212" t="str">
            <v xml:space="preserve">ASSENTAMENTO DE PECAS ESPECIAIS DE FºFº C/JUNTA ELASTICA, DIAM. DE 400MM  </v>
          </cell>
          <cell r="G212" t="str">
            <v xml:space="preserve">UN    </v>
          </cell>
          <cell r="H212">
            <v>40</v>
          </cell>
          <cell r="I212">
            <v>7.16</v>
          </cell>
        </row>
        <row r="213">
          <cell r="D213" t="str">
            <v>CP1639</v>
          </cell>
          <cell r="E213" t="str">
            <v xml:space="preserve">06.001.660-0       </v>
          </cell>
          <cell r="F213" t="str">
            <v xml:space="preserve">ASSENTAMENTO DE PECAS ESPECIAIS DE FºFº C/JUNTA ELASTICA, DIAM. DE 500MM  </v>
          </cell>
          <cell r="G213" t="str">
            <v xml:space="preserve">UN    </v>
          </cell>
          <cell r="H213">
            <v>2</v>
          </cell>
          <cell r="I213">
            <v>8.59</v>
          </cell>
        </row>
        <row r="214">
          <cell r="D214" t="str">
            <v>CP1640</v>
          </cell>
          <cell r="E214" t="str">
            <v xml:space="preserve">06.001.661-0       </v>
          </cell>
          <cell r="F214" t="str">
            <v xml:space="preserve">ASSENTAMENTO DE PECAS ESPECIAIS DE FºFº C/JUNTA ELASTICA, DIAM. DE 600MM  </v>
          </cell>
          <cell r="G214" t="str">
            <v xml:space="preserve">UN    </v>
          </cell>
          <cell r="H214">
            <v>18</v>
          </cell>
          <cell r="I214">
            <v>9.3000000000000007</v>
          </cell>
        </row>
        <row r="215">
          <cell r="D215" t="str">
            <v>CP1652</v>
          </cell>
          <cell r="E215" t="str">
            <v xml:space="preserve">06.001.681-0       </v>
          </cell>
          <cell r="F215" t="str">
            <v xml:space="preserve">ASSENTAMENTO DE PECAS DE FºFº C/JUNTA MEC. OU FLANGEADA, DIAM. DE 600MM  </v>
          </cell>
          <cell r="G215" t="str">
            <v xml:space="preserve">UN    </v>
          </cell>
          <cell r="H215">
            <v>3</v>
          </cell>
          <cell r="I215">
            <v>33.15</v>
          </cell>
        </row>
        <row r="216">
          <cell r="D216" t="str">
            <v>CP1653</v>
          </cell>
          <cell r="E216" t="str">
            <v xml:space="preserve">06.001.682-0       </v>
          </cell>
          <cell r="F216" t="str">
            <v xml:space="preserve">ASSENTAMENTO DE PECAS DE FºFº C/JUNTA MEC. OU FLANGEADA, DIAM. DE 700MM  </v>
          </cell>
          <cell r="G216" t="str">
            <v xml:space="preserve">UN    </v>
          </cell>
          <cell r="H216">
            <v>6</v>
          </cell>
          <cell r="I216">
            <v>36.590000000000003</v>
          </cell>
        </row>
        <row r="217">
          <cell r="D217" t="str">
            <v>CP1654</v>
          </cell>
          <cell r="E217" t="str">
            <v xml:space="preserve">06.001.683-0       </v>
          </cell>
          <cell r="F217" t="str">
            <v xml:space="preserve">ASSENTAMENTO DE PECAS DE FºFº C/JUNTA MEC. OU FLANGEADA, DIAM. DE 800MM  </v>
          </cell>
          <cell r="G217" t="str">
            <v xml:space="preserve">UN    </v>
          </cell>
          <cell r="H217">
            <v>5</v>
          </cell>
          <cell r="I217">
            <v>38.229999999999997</v>
          </cell>
        </row>
        <row r="218">
          <cell r="D218" t="str">
            <v>CP1823</v>
          </cell>
          <cell r="E218" t="str">
            <v xml:space="preserve">06.011.112-0       </v>
          </cell>
          <cell r="F218" t="str">
            <v xml:space="preserve">ASSENTAMENTO S/FORN. DE TUBO ATE 1,00M DE COMPR. OU CONEXAODE FºFº OU ACO, C/FLANGES, CLASSE PN-10, DIAM. DE 600MM  </v>
          </cell>
          <cell r="G218" t="str">
            <v xml:space="preserve">UN    </v>
          </cell>
          <cell r="H218">
            <v>4</v>
          </cell>
          <cell r="I218">
            <v>307.54000000000002</v>
          </cell>
        </row>
        <row r="219">
          <cell r="D219" t="str">
            <v>CP1825</v>
          </cell>
          <cell r="E219" t="str">
            <v xml:space="preserve">06.011.115-0       </v>
          </cell>
          <cell r="F219" t="str">
            <v xml:space="preserve">ASSENTAMENTO S/FORN. DE TUBO ATE 1,00M DE COMPR. OU CONEXAODE FºFº OU ACO, C/FLANGES, CLASSE PN-10, DIAM. DE 800MM  </v>
          </cell>
          <cell r="G219" t="str">
            <v xml:space="preserve">UN    </v>
          </cell>
          <cell r="H219">
            <v>4</v>
          </cell>
          <cell r="I219">
            <v>531.96</v>
          </cell>
        </row>
        <row r="220">
          <cell r="D220" t="str">
            <v>CP2621</v>
          </cell>
          <cell r="E220" t="str">
            <v xml:space="preserve">06.200.074-0       </v>
          </cell>
          <cell r="F220" t="str">
            <v xml:space="preserve">TUBO DE FºFº, DUCTIL, CLASSE K-7 (JUNTA ELASTICA), DIAM. DE300MM. FORN.  </v>
          </cell>
          <cell r="G220" t="str">
            <v xml:space="preserve">M     </v>
          </cell>
          <cell r="H220">
            <v>546</v>
          </cell>
          <cell r="I220">
            <v>130.54</v>
          </cell>
        </row>
        <row r="221">
          <cell r="D221" t="str">
            <v>CP2623</v>
          </cell>
          <cell r="E221" t="str">
            <v xml:space="preserve">06.200.076-0       </v>
          </cell>
          <cell r="F221" t="str">
            <v xml:space="preserve">TUBO DE FºFº, DUCTIL, CLASSE K-7 (JUNTA ELASTICA), DIAM. DE400MM. FORN.  </v>
          </cell>
          <cell r="G221" t="str">
            <v xml:space="preserve">M     </v>
          </cell>
          <cell r="H221">
            <v>1000</v>
          </cell>
          <cell r="I221">
            <v>213.15</v>
          </cell>
        </row>
        <row r="222">
          <cell r="D222" t="str">
            <v>CP2624</v>
          </cell>
          <cell r="E222" t="str">
            <v xml:space="preserve">06.200.078-0       </v>
          </cell>
          <cell r="F222" t="str">
            <v xml:space="preserve">TUBO DE FºFº, DUCTIL, CLASSE K-7 (JUNTA ELASTICA), DIAM. DE500MM. FORN.  </v>
          </cell>
          <cell r="G222" t="str">
            <v xml:space="preserve">UN    </v>
          </cell>
          <cell r="H222">
            <v>15</v>
          </cell>
          <cell r="I222">
            <v>289.58</v>
          </cell>
        </row>
        <row r="223">
          <cell r="D223" t="str">
            <v>CP2625</v>
          </cell>
          <cell r="E223" t="str">
            <v xml:space="preserve">06.200.080-0       </v>
          </cell>
          <cell r="F223" t="str">
            <v xml:space="preserve">TUBO DE FºFº, DUCTIL, CLASSE K-7 (JUNTA ELASTICA), DIAM. DE600MM. FORN.  </v>
          </cell>
          <cell r="G223" t="str">
            <v xml:space="preserve">M     </v>
          </cell>
          <cell r="H223">
            <v>180</v>
          </cell>
          <cell r="I223">
            <v>376.09</v>
          </cell>
        </row>
        <row r="224">
          <cell r="D224" t="str">
            <v>CP2626</v>
          </cell>
          <cell r="E224" t="str">
            <v xml:space="preserve">06.200.081-0       </v>
          </cell>
          <cell r="F224" t="str">
            <v xml:space="preserve">TUBO DE FºFº, DUCTIL, CLASSE K-7 (JUNTA ELASTICA), DIAM. DE700MM. FORN.  </v>
          </cell>
          <cell r="G224" t="str">
            <v xml:space="preserve">M     </v>
          </cell>
          <cell r="H224">
            <v>157</v>
          </cell>
          <cell r="I224">
            <v>481.14</v>
          </cell>
        </row>
        <row r="225">
          <cell r="D225" t="str">
            <v>CP2627</v>
          </cell>
          <cell r="E225" t="str">
            <v xml:space="preserve">06.200.083-0       </v>
          </cell>
          <cell r="F225" t="str">
            <v xml:space="preserve">TUBO DE FºFº, DUCTIL, CLASSE K-7 (JUNTA ELASTICA), DIAM. DE800MM. FORN.  </v>
          </cell>
          <cell r="G225" t="str">
            <v xml:space="preserve">M     </v>
          </cell>
          <cell r="H225">
            <v>376</v>
          </cell>
          <cell r="I225">
            <v>589.24</v>
          </cell>
        </row>
        <row r="226">
          <cell r="D226" t="str">
            <v>CP9564</v>
          </cell>
          <cell r="E226">
            <v>6210</v>
          </cell>
          <cell r="F226" t="str">
            <v xml:space="preserve">CURVA DE 11 15'DE FERRO FUNDIDO DÚCTIL, C/BOLSAS DE JUNTA ELÁSTICA, DN 700MM, FORNECIMENTO  </v>
          </cell>
          <cell r="G226" t="str">
            <v xml:space="preserve">UN    </v>
          </cell>
          <cell r="H226">
            <v>2</v>
          </cell>
          <cell r="I226">
            <v>1901.76</v>
          </cell>
        </row>
        <row r="227">
          <cell r="D227" t="str">
            <v>CP9572</v>
          </cell>
          <cell r="E227">
            <v>6210</v>
          </cell>
          <cell r="F227" t="str">
            <v xml:space="preserve">CURVA DE 22 30'DE FERRO FUNDIDO DÚCTIL, C/BOLSAS DE JUNTA ELÁSTICA, DN 800MM - FORNECIMENTO  </v>
          </cell>
          <cell r="G227" t="str">
            <v xml:space="preserve">UN    </v>
          </cell>
          <cell r="H227">
            <v>1</v>
          </cell>
          <cell r="I227">
            <v>2973.36</v>
          </cell>
        </row>
        <row r="228">
          <cell r="D228" t="str">
            <v>CP9575</v>
          </cell>
          <cell r="E228">
            <v>6210</v>
          </cell>
          <cell r="F228" t="str">
            <v xml:space="preserve">CURVA DE 45 DE FERRO FUNDIDO DÚCTIL, C/BOLSAS DE JUNTA ELÁSTICA, DN 800MM - FORNECIMENTO  </v>
          </cell>
          <cell r="G228" t="str">
            <v xml:space="preserve">UN    </v>
          </cell>
          <cell r="H228">
            <v>4</v>
          </cell>
          <cell r="I228">
            <v>3878.12</v>
          </cell>
        </row>
        <row r="229">
          <cell r="D229" t="str">
            <v>CP9535</v>
          </cell>
          <cell r="E229">
            <v>6210</v>
          </cell>
          <cell r="F229" t="str">
            <v xml:space="preserve">CAP DE FERRO FUNDIDO DÚCTIL, C/BOLSA DE JUNTA ELÁSTICA, DN 300MM - FORNECIMENTO  </v>
          </cell>
          <cell r="G229" t="str">
            <v xml:space="preserve">UN    </v>
          </cell>
          <cell r="H229">
            <v>4</v>
          </cell>
          <cell r="I229">
            <v>188.67</v>
          </cell>
        </row>
        <row r="230">
          <cell r="D230" t="str">
            <v>CP9536</v>
          </cell>
          <cell r="E230">
            <v>6210</v>
          </cell>
          <cell r="F230" t="str">
            <v xml:space="preserve">CAP DE FERRO FUNDIDO DÚCTIL, C/BOLSA DE JUNTA ELÁSTICA, DN 400MM - FORNECIMENTO  </v>
          </cell>
          <cell r="G230" t="str">
            <v xml:space="preserve">UN    </v>
          </cell>
          <cell r="H230">
            <v>11</v>
          </cell>
          <cell r="I230">
            <v>325.43</v>
          </cell>
        </row>
        <row r="231">
          <cell r="D231" t="str">
            <v>CP9537</v>
          </cell>
          <cell r="E231">
            <v>6210</v>
          </cell>
          <cell r="F231" t="str">
            <v xml:space="preserve">CAP DE FERRO FUNDIDO DÚCTIL, C/BOLSA DE JUNTA ELÁSTICA, DN 500MM - FORNECIMENTO  </v>
          </cell>
          <cell r="G231" t="str">
            <v xml:space="preserve">UN    </v>
          </cell>
          <cell r="H231">
            <v>1</v>
          </cell>
          <cell r="I231">
            <v>499.1</v>
          </cell>
        </row>
        <row r="232">
          <cell r="D232" t="str">
            <v>CP9538</v>
          </cell>
          <cell r="E232">
            <v>6210</v>
          </cell>
          <cell r="F232" t="str">
            <v xml:space="preserve">CAP DE FERRO FUNDIDO DÚCTIL, C/BOLSA DE JUNTA ELÁSTICA, DN 600MM - FORNECIMENTO  </v>
          </cell>
          <cell r="G232" t="str">
            <v xml:space="preserve">UN    </v>
          </cell>
          <cell r="H232">
            <v>4</v>
          </cell>
          <cell r="I232">
            <v>724.55</v>
          </cell>
        </row>
        <row r="233">
          <cell r="D233" t="str">
            <v>CP9755</v>
          </cell>
          <cell r="E233">
            <v>6210</v>
          </cell>
          <cell r="F233" t="str">
            <v xml:space="preserve">TÊ DE FERRO FUNDIDO DÚCTI, C/BOLSAS DE JUNTA ELÁSTICA, DN 300MM - FORNECIMENTO  </v>
          </cell>
          <cell r="G233" t="str">
            <v xml:space="preserve">UN    </v>
          </cell>
          <cell r="H233">
            <v>4</v>
          </cell>
          <cell r="I233">
            <v>528.57000000000005</v>
          </cell>
        </row>
        <row r="234">
          <cell r="D234" t="str">
            <v>CP9756</v>
          </cell>
          <cell r="E234">
            <v>6210</v>
          </cell>
          <cell r="F234" t="str">
            <v xml:space="preserve">TÊ DE FERRO FUNDIDO DÚCTI, C/BOLSAS DE JUNTA ELÁSTICA, DN 400MM - FORNECIMENTO  </v>
          </cell>
          <cell r="G234" t="str">
            <v xml:space="preserve">UN    </v>
          </cell>
          <cell r="H234">
            <v>5</v>
          </cell>
          <cell r="I234">
            <v>839.66</v>
          </cell>
        </row>
        <row r="235">
          <cell r="D235" t="str">
            <v>CP9757</v>
          </cell>
          <cell r="E235">
            <v>6210</v>
          </cell>
          <cell r="F235" t="str">
            <v xml:space="preserve">TÊ DE FERRO FUNDIDO DÚCTI, C/BOLSAS DE JUNTA ELÁSTICA, DN 600 X 400MM - FORNECIMENTO  </v>
          </cell>
          <cell r="G235" t="str">
            <v xml:space="preserve">UN    </v>
          </cell>
          <cell r="H235">
            <v>1</v>
          </cell>
          <cell r="I235">
            <v>2309.88</v>
          </cell>
        </row>
        <row r="236">
          <cell r="D236" t="str">
            <v>CP9758</v>
          </cell>
          <cell r="E236">
            <v>6210</v>
          </cell>
          <cell r="F236" t="str">
            <v xml:space="preserve">TÊ DE FERRO FUNDIDO DÚCTI, C/BOLSAS DE JUNTA ELÁSTICA, DN 600MM - FORNECIMENTO  </v>
          </cell>
          <cell r="G236" t="str">
            <v xml:space="preserve">UN    </v>
          </cell>
          <cell r="H236">
            <v>2</v>
          </cell>
          <cell r="I236">
            <v>2855.33</v>
          </cell>
        </row>
        <row r="237">
          <cell r="D237" t="str">
            <v>CP9714</v>
          </cell>
          <cell r="E237">
            <v>6210</v>
          </cell>
          <cell r="F237" t="str">
            <v xml:space="preserve">REDUÇÃO DE FERRO FUNDIDO DÚCTIL, C/ JUNTAS MECÂNICAS, DN 400 X 300MM - FORNECIMENTO  </v>
          </cell>
          <cell r="G237" t="str">
            <v xml:space="preserve">UN    </v>
          </cell>
          <cell r="H237">
            <v>1</v>
          </cell>
          <cell r="I237">
            <v>772.03</v>
          </cell>
        </row>
        <row r="238">
          <cell r="D238" t="str">
            <v>CP9552</v>
          </cell>
          <cell r="E238">
            <v>6210</v>
          </cell>
          <cell r="F238" t="str">
            <v xml:space="preserve">CRUZETA DE FERRO FUNDIDO DÚCTIL, C/BOLSAS DE JUNTA EL'STICA, DN 400MM - FORNECIMENTO  </v>
          </cell>
          <cell r="G238" t="str">
            <v xml:space="preserve">UN    </v>
          </cell>
          <cell r="H238">
            <v>3</v>
          </cell>
          <cell r="I238">
            <v>1357.32</v>
          </cell>
        </row>
        <row r="239">
          <cell r="D239" t="str">
            <v>CP2739</v>
          </cell>
          <cell r="E239" t="str">
            <v xml:space="preserve">06.210.018-0       </v>
          </cell>
          <cell r="F239" t="str">
            <v xml:space="preserve">CURVA DE 45° DE FºFº, DUCTIL, C/BOLSAS DE JUNTA ELASTICA, DIAM. DE 600MM. FORN.  </v>
          </cell>
          <cell r="G239" t="str">
            <v xml:space="preserve">UN    </v>
          </cell>
          <cell r="H239">
            <v>1</v>
          </cell>
          <cell r="I239">
            <v>1525.72</v>
          </cell>
        </row>
        <row r="240">
          <cell r="D240" t="str">
            <v>CP2742</v>
          </cell>
          <cell r="E240" t="str">
            <v xml:space="preserve">06.210.022-0       </v>
          </cell>
          <cell r="F240" t="str">
            <v xml:space="preserve">CURVA DE 22°30' DE FºFº, DUCTIL, C/BOLSAS DE JUNTA ELASTICA,DIAM. DE 600MM. FORN.  </v>
          </cell>
          <cell r="G240" t="str">
            <v xml:space="preserve">UN    </v>
          </cell>
          <cell r="H240">
            <v>1</v>
          </cell>
          <cell r="I240">
            <v>830.55</v>
          </cell>
        </row>
        <row r="241">
          <cell r="D241" t="str">
            <v>CP2744</v>
          </cell>
          <cell r="E241" t="str">
            <v xml:space="preserve">06.210.031-0       </v>
          </cell>
          <cell r="F241" t="str">
            <v xml:space="preserve">CURVA DE 11°15' DE FºFº, DUCTIL, C/BOLSAS DE JUNTA ELASTICA,DIAM. DE 300MM. FORN.  </v>
          </cell>
          <cell r="G241" t="str">
            <v xml:space="preserve">UN    </v>
          </cell>
          <cell r="H241">
            <v>1</v>
          </cell>
          <cell r="I241">
            <v>222.61</v>
          </cell>
        </row>
        <row r="242">
          <cell r="D242" t="str">
            <v>CP2745</v>
          </cell>
          <cell r="E242" t="str">
            <v xml:space="preserve">06.210.032-0       </v>
          </cell>
          <cell r="F242" t="str">
            <v xml:space="preserve">CURVA DE 11°15' DE FºFº, DUCTIL, C/BOLSAS DE JUNTA ELASTICA,DIAM. DE 600MM. FORN.  </v>
          </cell>
          <cell r="G242" t="str">
            <v xml:space="preserve">UN    </v>
          </cell>
          <cell r="H242">
            <v>1</v>
          </cell>
          <cell r="I242">
            <v>742.6</v>
          </cell>
        </row>
        <row r="243">
          <cell r="D243" t="str">
            <v>CP2751</v>
          </cell>
          <cell r="E243" t="str">
            <v xml:space="preserve">06.210.052-0       </v>
          </cell>
          <cell r="F243" t="str">
            <v xml:space="preserve">REDUCAO DE FºFº, DUCTIL, C/PONTA E BOLSA DE JUNTA ELASTICA,DIAM. DE 600 X 500MM. FORN.  </v>
          </cell>
          <cell r="G243" t="str">
            <v xml:space="preserve">UN    </v>
          </cell>
          <cell r="H243">
            <v>1</v>
          </cell>
          <cell r="I243">
            <v>862.2</v>
          </cell>
        </row>
        <row r="244">
          <cell r="D244" t="str">
            <v>CP9754</v>
          </cell>
          <cell r="E244">
            <v>6212</v>
          </cell>
          <cell r="F244" t="str">
            <v xml:space="preserve">TÊ DE FERRO FUNDIDO DÚCTI, C/ 2 JUNTAS MECÂNICAS/FLANGE, DN 700 X 600MM - FORNECIMENTO  </v>
          </cell>
          <cell r="G244" t="str">
            <v xml:space="preserve">UN    </v>
          </cell>
          <cell r="H244">
            <v>2</v>
          </cell>
          <cell r="I244">
            <v>5963.17</v>
          </cell>
        </row>
        <row r="245">
          <cell r="D245" t="str">
            <v>CP9762</v>
          </cell>
          <cell r="E245">
            <v>6212</v>
          </cell>
          <cell r="F245" t="str">
            <v xml:space="preserve">TÊ DE FERRO FUNDIDO DÚCTIL, C/2 JUNTAS MECÂNICAS / FLANGE,  DN 800MM - FORNECIMENTO  </v>
          </cell>
          <cell r="G245" t="str">
            <v xml:space="preserve">UN    </v>
          </cell>
          <cell r="H245">
            <v>1</v>
          </cell>
          <cell r="I245">
            <v>8915.7199999999993</v>
          </cell>
        </row>
        <row r="246">
          <cell r="D246" t="str">
            <v>CP9715</v>
          </cell>
          <cell r="E246">
            <v>6212</v>
          </cell>
          <cell r="F246" t="str">
            <v xml:space="preserve">REDUÇÃO DE FERRO FUNDIDO DÚCTIL, C/ JUNTAS MECÂNICAS, DN 700 X 600MM - FORNECIMENTO  </v>
          </cell>
          <cell r="G246" t="str">
            <v xml:space="preserve">UN    </v>
          </cell>
          <cell r="H246">
            <v>1</v>
          </cell>
          <cell r="I246">
            <v>3358.02</v>
          </cell>
        </row>
        <row r="247">
          <cell r="D247" t="str">
            <v>CP9716</v>
          </cell>
          <cell r="E247">
            <v>6212</v>
          </cell>
          <cell r="F247" t="str">
            <v xml:space="preserve">REDUÇÃO DE FERRO FUNDIDO DÚCTIL, C/ JUNTAS MECÂNICAS, DN 800 X 700MM - FORNECIMENTO  </v>
          </cell>
          <cell r="G247" t="str">
            <v xml:space="preserve">UN    </v>
          </cell>
          <cell r="H247">
            <v>1</v>
          </cell>
          <cell r="I247">
            <v>4376.29</v>
          </cell>
        </row>
        <row r="248">
          <cell r="D248" t="str">
            <v>CP9608</v>
          </cell>
          <cell r="E248">
            <v>6212</v>
          </cell>
          <cell r="F248" t="str">
            <v xml:space="preserve">EXTREMIDADE DE FERRO FUNDIDO DÚCTIL, C/FLANGE/JUNTA MECÂNICA, DN 600MM - FORNECIMENTO  </v>
          </cell>
          <cell r="G248" t="str">
            <v xml:space="preserve">UN    </v>
          </cell>
          <cell r="H248">
            <v>2</v>
          </cell>
          <cell r="I248">
            <v>1344.01</v>
          </cell>
        </row>
        <row r="249">
          <cell r="D249" t="str">
            <v>CP9609</v>
          </cell>
          <cell r="E249">
            <v>6212</v>
          </cell>
          <cell r="F249" t="str">
            <v xml:space="preserve">EXTREMIDADE DE FERRO FUNDIDO DÚCTIL, C/FLANGE/JUNTA MECÂNICA, DN 800MM - FORNECIMENTO  </v>
          </cell>
          <cell r="G249" t="str">
            <v xml:space="preserve">UN    </v>
          </cell>
          <cell r="H249">
            <v>2</v>
          </cell>
          <cell r="I249">
            <v>3956.02</v>
          </cell>
        </row>
        <row r="250">
          <cell r="D250" t="str">
            <v>CP9627</v>
          </cell>
          <cell r="E250">
            <v>6212</v>
          </cell>
          <cell r="F250" t="str">
            <v xml:space="preserve">FLANGE CEGO EM FERRO FUNDIDO DÚCTIL, PN 10, DN 800MM - FORNECIMENTO  </v>
          </cell>
          <cell r="G250" t="str">
            <v xml:space="preserve">UN    </v>
          </cell>
          <cell r="H250">
            <v>1</v>
          </cell>
          <cell r="I250">
            <v>1920.8</v>
          </cell>
        </row>
        <row r="251">
          <cell r="D251" t="str">
            <v/>
          </cell>
          <cell r="E251" t="str">
            <v/>
          </cell>
          <cell r="F251" t="str">
            <v xml:space="preserve">ESTRUTURAS  </v>
          </cell>
          <cell r="G251" t="str">
            <v/>
          </cell>
          <cell r="H251">
            <v>0</v>
          </cell>
          <cell r="I251">
            <v>0</v>
          </cell>
        </row>
        <row r="252">
          <cell r="D252" t="str">
            <v>CP3716</v>
          </cell>
          <cell r="E252" t="str">
            <v xml:space="preserve">11.003.001-1       </v>
          </cell>
          <cell r="F252" t="str">
            <v xml:space="preserve">CONCRETO SIMPLES, P/UMA RESISTENCIA A COMPRES. DE 10MPA, INCL. MAT. E TRANSP. NA HORIZ. E NA VERT.  </v>
          </cell>
          <cell r="G252" t="str">
            <v xml:space="preserve">M3    </v>
          </cell>
          <cell r="H252">
            <v>2.5</v>
          </cell>
          <cell r="I252">
            <v>114.5</v>
          </cell>
        </row>
        <row r="253">
          <cell r="D253" t="str">
            <v>CP3717</v>
          </cell>
          <cell r="E253" t="str">
            <v xml:space="preserve">11.003.002-0       </v>
          </cell>
          <cell r="F253" t="str">
            <v xml:space="preserve">CONCRETO P/PECAS ARMADAS, P/UMA RESISTENCIA A COMPRES. DE 15MPA, INCL. MAT., CONFECCAO E TRANSP. HORIZ. E VERT.  </v>
          </cell>
          <cell r="G253" t="str">
            <v xml:space="preserve">M3    </v>
          </cell>
          <cell r="H253">
            <v>22</v>
          </cell>
          <cell r="I253">
            <v>124.07</v>
          </cell>
        </row>
        <row r="254">
          <cell r="D254" t="str">
            <v>CP3721</v>
          </cell>
          <cell r="E254" t="str">
            <v xml:space="preserve">11.003.014-1       </v>
          </cell>
          <cell r="F254" t="str">
            <v xml:space="preserve">CONCRETO CICLOPICO C/CONCR. P/UMA RESISTENCIA A COMPRES.DE 10MPA,TENDO 30% DO VOLUME OCUPADO P/PEDRA-DE-MAO, INCL.TRANSP.  </v>
          </cell>
          <cell r="G254" t="str">
            <v xml:space="preserve">M3    </v>
          </cell>
          <cell r="H254">
            <v>216</v>
          </cell>
          <cell r="I254">
            <v>100.42</v>
          </cell>
        </row>
        <row r="255">
          <cell r="D255" t="str">
            <v>CP3727</v>
          </cell>
          <cell r="E255" t="str">
            <v xml:space="preserve">11.004.021-1       </v>
          </cell>
          <cell r="F255" t="str">
            <v xml:space="preserve">FORMA DE MAD. P/MOLDAGEM DE PECAS DE CONCR. ARMADO C/PARAMENTOS PLANOS, SERVINDO A MAD. 2 VEZES,EM TABUAS DE PINHO DE 3ª  </v>
          </cell>
          <cell r="G255" t="str">
            <v xml:space="preserve">M2    </v>
          </cell>
          <cell r="H255">
            <v>559</v>
          </cell>
          <cell r="I255">
            <v>12.26</v>
          </cell>
        </row>
        <row r="256">
          <cell r="D256" t="str">
            <v>CP3746</v>
          </cell>
          <cell r="E256" t="str">
            <v xml:space="preserve">11.004.065-0       </v>
          </cell>
          <cell r="F256" t="str">
            <v xml:space="preserve">ESCORAMENTO DE FORMAS DE PARAMENTOS VERTICAIS (MURO DE ARRIMO OU SEMELHANTE) ATE 1, 50M, C/ 30% DE APROVEIT.  </v>
          </cell>
          <cell r="G256" t="str">
            <v xml:space="preserve">M2    </v>
          </cell>
          <cell r="H256">
            <v>559</v>
          </cell>
          <cell r="I256">
            <v>6.56</v>
          </cell>
        </row>
        <row r="257">
          <cell r="D257" t="str">
            <v>CP3775</v>
          </cell>
          <cell r="E257" t="str">
            <v xml:space="preserve">11.009.014-1       </v>
          </cell>
          <cell r="F257" t="str">
            <v xml:space="preserve">BARRA DE ACO CA-50B, C/SALIENCIA, DIAM. DE 8 A 12, 5MM, DESTINADA A ARMADURA DE CONCR. ARMADO  </v>
          </cell>
          <cell r="G257" t="str">
            <v xml:space="preserve">KG    </v>
          </cell>
          <cell r="H257">
            <v>485</v>
          </cell>
          <cell r="I257">
            <v>1.0900000000000001</v>
          </cell>
        </row>
        <row r="258">
          <cell r="D258" t="str">
            <v>CP3776</v>
          </cell>
          <cell r="E258" t="str">
            <v xml:space="preserve">11.009.015-1       </v>
          </cell>
          <cell r="F258" t="str">
            <v xml:space="preserve">TUBO DE CONCRETO ARMADO, CLASSE CA-1, P/GALERIAS DE ÁGUAS PLUVIAIS, COM DIÂMETRO DE 300MM, JUNTA DE ARGAMASSA - FORNECIMENTO  </v>
          </cell>
          <cell r="G258" t="str">
            <v xml:space="preserve">M     </v>
          </cell>
          <cell r="H258">
            <v>1132</v>
          </cell>
          <cell r="I258">
            <v>1.03</v>
          </cell>
        </row>
        <row r="259">
          <cell r="D259" t="str">
            <v>CP3821</v>
          </cell>
          <cell r="E259" t="str">
            <v xml:space="preserve">11.011.030-1       </v>
          </cell>
          <cell r="F259" t="str">
            <v xml:space="preserve">CORTE, DOBRAGEM, MONT. E COLOC. DE FERRAG. NA FORMA, ACO CA-50B OU CA-50A, EM BARRA REDONDA C/DIAM. DE 8 A 12,5MM  </v>
          </cell>
          <cell r="G259" t="str">
            <v xml:space="preserve">KG    </v>
          </cell>
          <cell r="H259">
            <v>485</v>
          </cell>
          <cell r="I259">
            <v>0.71</v>
          </cell>
        </row>
        <row r="260">
          <cell r="D260" t="str">
            <v>CP3822</v>
          </cell>
          <cell r="E260" t="str">
            <v xml:space="preserve">11.011.031-1       </v>
          </cell>
          <cell r="F260" t="str">
            <v xml:space="preserve">CORTE, DOBRAGEM, MONT. E COLOC. DE FERRAG. NA FORMA, ACO CA-50B OU CA-50A, EM BARRA REDONDA C/DIAM. ACIMA DE 12,5MM  </v>
          </cell>
          <cell r="G260" t="str">
            <v xml:space="preserve">KG    </v>
          </cell>
          <cell r="H260">
            <v>1132</v>
          </cell>
          <cell r="I260">
            <v>0.61</v>
          </cell>
        </row>
        <row r="261">
          <cell r="D261" t="str">
            <v/>
          </cell>
          <cell r="E261" t="str">
            <v/>
          </cell>
          <cell r="F261" t="str">
            <v xml:space="preserve">RESERVATÓRIO MIGUEL COUTO (RUA OITICICA)  </v>
          </cell>
          <cell r="G261" t="str">
            <v/>
          </cell>
          <cell r="H261">
            <v>0</v>
          </cell>
          <cell r="I261">
            <v>0</v>
          </cell>
        </row>
        <row r="262">
          <cell r="D262" t="str">
            <v/>
          </cell>
          <cell r="E262" t="str">
            <v/>
          </cell>
          <cell r="F262" t="str">
            <v xml:space="preserve">SERVIÇOS DE ESCRITÓRIO, LABORATÓRIO E CAMPO  </v>
          </cell>
          <cell r="G262" t="str">
            <v/>
          </cell>
          <cell r="H262">
            <v>0</v>
          </cell>
          <cell r="I262">
            <v>0</v>
          </cell>
        </row>
        <row r="263">
          <cell r="D263" t="str">
            <v>CP0296</v>
          </cell>
          <cell r="E263" t="str">
            <v xml:space="preserve">01.003.001-0       </v>
          </cell>
          <cell r="F263" t="str">
            <v xml:space="preserve">SONDAGEM A PERCUSSAO, EM TER. COMUM, C/ENSAIO DE PENETRACAO, DIAM. DE 3  </v>
          </cell>
          <cell r="G263" t="str">
            <v xml:space="preserve">M     </v>
          </cell>
          <cell r="H263">
            <v>156</v>
          </cell>
          <cell r="I263">
            <v>22.99</v>
          </cell>
        </row>
        <row r="264">
          <cell r="D264" t="str">
            <v>CP0333</v>
          </cell>
          <cell r="E264" t="str">
            <v xml:space="preserve">01.005.004-0       </v>
          </cell>
          <cell r="F264" t="str">
            <v xml:space="preserve">PREPARO MANUAL DE TER., COMPREEND. ACERTO, RASPAGEM EVENTUALATE 30CM DE PROF., INCL. COMPACT. MANUAL  </v>
          </cell>
          <cell r="G264" t="str">
            <v xml:space="preserve">M2    </v>
          </cell>
          <cell r="H264">
            <v>1500</v>
          </cell>
          <cell r="I264">
            <v>2.82</v>
          </cell>
        </row>
        <row r="265">
          <cell r="D265" t="str">
            <v>CP0346</v>
          </cell>
          <cell r="E265" t="str">
            <v xml:space="preserve">01.006.004-0       </v>
          </cell>
          <cell r="F265" t="str">
            <v xml:space="preserve">DESMATAMENTO E LIMP. DE TER. C/EQUIP. MEC. (TRATOR - 1000, 00M2/H)  </v>
          </cell>
          <cell r="G265" t="str">
            <v xml:space="preserve">M2    </v>
          </cell>
          <cell r="H265">
            <v>1500</v>
          </cell>
          <cell r="I265">
            <v>7.0000000000000007E-2</v>
          </cell>
        </row>
        <row r="266">
          <cell r="D266" t="str">
            <v>CP0355</v>
          </cell>
          <cell r="E266" t="str">
            <v xml:space="preserve">01.008.050-0       </v>
          </cell>
          <cell r="F266" t="str">
            <v xml:space="preserve">MOBILIZACAO E DESMOBILIZACAO DE EQUIP. E EQUIPE DE SONDAGEMA PERCUSSAO, C/TRANSP. ATE 50KM  </v>
          </cell>
          <cell r="G266" t="str">
            <v xml:space="preserve">UN    </v>
          </cell>
          <cell r="H266">
            <v>1</v>
          </cell>
          <cell r="I266">
            <v>1272.1600000000001</v>
          </cell>
        </row>
        <row r="267">
          <cell r="D267" t="str">
            <v>CP0427</v>
          </cell>
          <cell r="E267" t="str">
            <v xml:space="preserve">01.018.001-0       </v>
          </cell>
          <cell r="F267" t="str">
            <v xml:space="preserve">MARCACAO DE OBRA S/INSTRUMENTO TOPOGR., CONSIDERADA A PROJECAO HORIZ. DA AREA ENVOLVENTE  </v>
          </cell>
          <cell r="G267" t="str">
            <v xml:space="preserve">M2    </v>
          </cell>
          <cell r="H267">
            <v>1500</v>
          </cell>
          <cell r="I267">
            <v>0.56999999999999995</v>
          </cell>
        </row>
        <row r="268">
          <cell r="D268" t="str">
            <v/>
          </cell>
          <cell r="E268" t="str">
            <v/>
          </cell>
          <cell r="F268" t="str">
            <v xml:space="preserve">MOVIMENTO DE TERRA  </v>
          </cell>
          <cell r="G268" t="str">
            <v/>
          </cell>
          <cell r="H268">
            <v>0</v>
          </cell>
          <cell r="I268">
            <v>0</v>
          </cell>
        </row>
        <row r="269">
          <cell r="D269" t="str">
            <v>CP0495</v>
          </cell>
          <cell r="E269" t="str">
            <v xml:space="preserve">03.001.001-1       </v>
          </cell>
          <cell r="F269" t="str">
            <v xml:space="preserve">ESCAVACAO MANUAL DE VALA/CAVA EM MAT. DE 1ªCAT., AREIA, ARGILA OU PICARRA, ATE 1,50M DE PROF.  </v>
          </cell>
          <cell r="G269" t="str">
            <v xml:space="preserve">M3    </v>
          </cell>
          <cell r="H269">
            <v>21.2</v>
          </cell>
          <cell r="I269">
            <v>9.8800000000000008</v>
          </cell>
        </row>
        <row r="270">
          <cell r="D270" t="str">
            <v>CP0623</v>
          </cell>
          <cell r="E270" t="str">
            <v xml:space="preserve">03.011.015-1       </v>
          </cell>
          <cell r="F270" t="str">
            <v xml:space="preserve">REATERRO DE VALA/CAVA UTILIZ. VIBRO COMPACTADOR PORTATIL  </v>
          </cell>
          <cell r="G270" t="str">
            <v xml:space="preserve">M3    </v>
          </cell>
          <cell r="H270">
            <v>5.2</v>
          </cell>
          <cell r="I270">
            <v>4</v>
          </cell>
        </row>
        <row r="271">
          <cell r="D271" t="str">
            <v>CP0627</v>
          </cell>
          <cell r="E271" t="str">
            <v xml:space="preserve">03.013.001-1       </v>
          </cell>
          <cell r="F271" t="str">
            <v xml:space="preserve">REATERRO DE VALA/CAVA COMPACTADA A MACO EM CAMADAS DE 30CM  </v>
          </cell>
          <cell r="G271" t="str">
            <v xml:space="preserve">M3    </v>
          </cell>
          <cell r="H271">
            <v>348</v>
          </cell>
          <cell r="I271">
            <v>5.93</v>
          </cell>
        </row>
        <row r="272">
          <cell r="D272" t="str">
            <v>CP0637</v>
          </cell>
          <cell r="E272" t="str">
            <v xml:space="preserve">03.016.015-1       </v>
          </cell>
          <cell r="F272" t="str">
            <v xml:space="preserve">ESCAVACAO MEC. DE VALA NAO ESCORADA, EM MAT. DE 1ªCAT. ATE 1,50M DE PROF., C/RETRO-ESCAVADEIRA  </v>
          </cell>
          <cell r="G272" t="str">
            <v xml:space="preserve">M3    </v>
          </cell>
          <cell r="H272">
            <v>430</v>
          </cell>
          <cell r="I272">
            <v>1.82</v>
          </cell>
        </row>
        <row r="273">
          <cell r="D273" t="str">
            <v>CP0637</v>
          </cell>
          <cell r="E273" t="str">
            <v xml:space="preserve">03.016.015-1       </v>
          </cell>
          <cell r="F273" t="str">
            <v xml:space="preserve">ESCAVACAO MEC. DE VALA NAO ESCORADA, EM MAT. DE 1ªCAT. ATE 1,50M DE PROF., C/RETRO-ESCAVADEIRA  </v>
          </cell>
          <cell r="G273" t="str">
            <v xml:space="preserve">M3    </v>
          </cell>
          <cell r="H273">
            <v>445</v>
          </cell>
          <cell r="I273">
            <v>1.82</v>
          </cell>
        </row>
        <row r="274">
          <cell r="D274" t="str">
            <v>CP0639</v>
          </cell>
          <cell r="E274" t="str">
            <v xml:space="preserve">03.016.020-1       </v>
          </cell>
          <cell r="F274" t="str">
            <v xml:space="preserve">ESCAVACAO MEC. DE VALA ESCORADA, EM MAT. DE 1ªCAT., C/REDUTOR DE PRODUT., ATE 1, 50M DE PROF., C/RETRO-ESCAVADEIRA  </v>
          </cell>
          <cell r="G274" t="str">
            <v xml:space="preserve">M3    </v>
          </cell>
          <cell r="H274">
            <v>12</v>
          </cell>
          <cell r="I274">
            <v>5.65</v>
          </cell>
        </row>
        <row r="275">
          <cell r="D275" t="str">
            <v>CP0639</v>
          </cell>
          <cell r="E275" t="str">
            <v xml:space="preserve">03.016.020-1       </v>
          </cell>
          <cell r="F275" t="str">
            <v xml:space="preserve">ESCAVACAO MEC. DE VALA ESCORADA, EM MAT. DE 1ªCAT., C/REDUTOR DE PRODUT., ATE 1, 50M DE PROF., C/RETRO-ESCAVADEIRA  </v>
          </cell>
          <cell r="G275" t="str">
            <v xml:space="preserve">M3    </v>
          </cell>
          <cell r="H275">
            <v>2.4</v>
          </cell>
          <cell r="I275">
            <v>5.65</v>
          </cell>
        </row>
        <row r="276">
          <cell r="D276" t="str">
            <v/>
          </cell>
          <cell r="E276" t="str">
            <v/>
          </cell>
          <cell r="F276" t="str">
            <v xml:space="preserve">TRANSPORTES  </v>
          </cell>
          <cell r="G276" t="str">
            <v/>
          </cell>
          <cell r="H276">
            <v>0</v>
          </cell>
          <cell r="I276">
            <v>0</v>
          </cell>
        </row>
        <row r="277">
          <cell r="D277" t="str">
            <v>CP0798</v>
          </cell>
          <cell r="E277" t="str">
            <v xml:space="preserve">04.005.143-1       </v>
          </cell>
          <cell r="F277" t="str">
            <v xml:space="preserve">TRANSPORTE DE QUALQUER NATUR. C/VELOC. MEDIA DE 30KM/H EM CAMINHAO BASCUL. CAPAC. UTIL DE 12T  </v>
          </cell>
          <cell r="G277" t="str">
            <v xml:space="preserve">TXKM  </v>
          </cell>
          <cell r="H277">
            <v>8193</v>
          </cell>
          <cell r="I277">
            <v>0.23</v>
          </cell>
        </row>
        <row r="278">
          <cell r="D278" t="str">
            <v>CP0841</v>
          </cell>
          <cell r="E278" t="str">
            <v xml:space="preserve">04.011.053-1       </v>
          </cell>
          <cell r="F278" t="str">
            <v xml:space="preserve">CARGA E DESC. MEC. C/PA-CARREGADEIRA CAPAC. DE 1, 50M3 E CAMINHAO BASCUL. CAPAC. UTIL DE 8T, CARGA DE 150T P/DIA DE 8:00H  </v>
          </cell>
          <cell r="G278" t="str">
            <v xml:space="preserve">T     </v>
          </cell>
          <cell r="H278">
            <v>819.3</v>
          </cell>
          <cell r="I278">
            <v>1.5</v>
          </cell>
        </row>
        <row r="279">
          <cell r="D279" t="str">
            <v>CP0869</v>
          </cell>
          <cell r="E279" t="str">
            <v xml:space="preserve">04.018.020-1       </v>
          </cell>
          <cell r="F279" t="str">
            <v xml:space="preserve">RECEBIMENTO DE CARGA, DESC. E MANOBRAS DE CAMINHAO BASCUL., CAPAC. DE 8,00M3 OU 12T  </v>
          </cell>
          <cell r="G279" t="str">
            <v xml:space="preserve">T     </v>
          </cell>
          <cell r="H279">
            <v>819.3</v>
          </cell>
          <cell r="I279">
            <v>0.15</v>
          </cell>
        </row>
        <row r="280">
          <cell r="D280" t="str">
            <v/>
          </cell>
          <cell r="E280" t="str">
            <v/>
          </cell>
          <cell r="F280" t="str">
            <v xml:space="preserve">SERVIÇOS COMPLEMENTARES  </v>
          </cell>
          <cell r="G280" t="str">
            <v/>
          </cell>
          <cell r="H280">
            <v>0</v>
          </cell>
          <cell r="I280">
            <v>0</v>
          </cell>
        </row>
        <row r="281">
          <cell r="D281" t="str">
            <v>CP1172</v>
          </cell>
          <cell r="E281" t="str">
            <v xml:space="preserve">05.005.004-0       </v>
          </cell>
          <cell r="F281" t="str">
            <v xml:space="preserve">ANDAIME DE TORAS DE EUCALIPTO,  C/APROVEIT. DA MAD. 20 VEZES, PASSARELA DE PINHO DE 1ª C/APROVEIT. DE 5 VEZES  </v>
          </cell>
          <cell r="G281" t="str">
            <v xml:space="preserve">M3    </v>
          </cell>
          <cell r="H281">
            <v>13600</v>
          </cell>
          <cell r="I281">
            <v>11.51</v>
          </cell>
        </row>
        <row r="282">
          <cell r="D282" t="str">
            <v>CP1418</v>
          </cell>
          <cell r="E282" t="str">
            <v xml:space="preserve">05.098.002-0       </v>
          </cell>
          <cell r="F282" t="str">
            <v xml:space="preserve">ESCORAMENTO DE VALA/CAVA ATE 4,00M, C/PRANCHOES DE MAD. 3 X9, REUTILIZADOS 4 VEZES  </v>
          </cell>
          <cell r="G282" t="str">
            <v xml:space="preserve">M2    </v>
          </cell>
          <cell r="H282">
            <v>100</v>
          </cell>
          <cell r="I282">
            <v>32.06</v>
          </cell>
        </row>
        <row r="283">
          <cell r="D283" t="str">
            <v/>
          </cell>
          <cell r="E283" t="str">
            <v/>
          </cell>
          <cell r="F283" t="str">
            <v xml:space="preserve">GALERIAS, DRENOS E CONEXOS  </v>
          </cell>
          <cell r="G283" t="str">
            <v/>
          </cell>
          <cell r="H283">
            <v>0</v>
          </cell>
          <cell r="I283">
            <v>0</v>
          </cell>
        </row>
        <row r="284">
          <cell r="D284" t="str">
            <v>CP1513</v>
          </cell>
          <cell r="E284" t="str">
            <v xml:space="preserve">06.001.022-0       </v>
          </cell>
          <cell r="F284" t="str">
            <v xml:space="preserve">ASSENTAMENTO DE TUBOS DE CONCR. SIMPLES, P/AGUAS PLUVIAIS, DIAM. DE 300MM  </v>
          </cell>
          <cell r="G284" t="str">
            <v xml:space="preserve">M     </v>
          </cell>
          <cell r="H284">
            <v>7</v>
          </cell>
          <cell r="I284">
            <v>7.03</v>
          </cell>
        </row>
        <row r="285">
          <cell r="D285" t="str">
            <v>CP1517</v>
          </cell>
          <cell r="E285" t="str">
            <v xml:space="preserve">06.001.031-0       </v>
          </cell>
          <cell r="F285" t="str">
            <v xml:space="preserve">ASSENTAMENTO DE TUBOS DE CONCR. ARMADO, P/ESGOTO SANIT. E AGUAS PLUVIAIS, DIAM. DE 400MM  </v>
          </cell>
          <cell r="G285" t="str">
            <v xml:space="preserve">M     </v>
          </cell>
          <cell r="H285">
            <v>216</v>
          </cell>
          <cell r="I285">
            <v>10.68</v>
          </cell>
        </row>
        <row r="286">
          <cell r="D286" t="str">
            <v>CP1521</v>
          </cell>
          <cell r="E286" t="str">
            <v xml:space="preserve">06.001.035-0       </v>
          </cell>
          <cell r="F286" t="str">
            <v xml:space="preserve">ASSENTAMENTO DE TUBOS DE CONCR. ARMADO, P/ESGOTO SANIT. E AGUAS PLUVIAIS, DIAM. DE 800MM  </v>
          </cell>
          <cell r="G286" t="str">
            <v xml:space="preserve">M     </v>
          </cell>
          <cell r="H286">
            <v>100</v>
          </cell>
          <cell r="I286">
            <v>23.99</v>
          </cell>
        </row>
        <row r="287">
          <cell r="D287" t="str">
            <v>CP1568</v>
          </cell>
          <cell r="E287" t="str">
            <v xml:space="preserve">06.001.243-0       </v>
          </cell>
          <cell r="F287" t="str">
            <v xml:space="preserve">ASSENTAMENTO DE TUBUL. PVC C/JUNTA ELASTICA, P/ESGOTO, DIAM.NOMINAL DE 140MM  </v>
          </cell>
          <cell r="G287" t="str">
            <v xml:space="preserve">M     </v>
          </cell>
          <cell r="H287">
            <v>105</v>
          </cell>
          <cell r="I287">
            <v>1.84</v>
          </cell>
        </row>
        <row r="288">
          <cell r="D288" t="str">
            <v>CP1574</v>
          </cell>
          <cell r="E288" t="str">
            <v xml:space="preserve">06.001.252-0       </v>
          </cell>
          <cell r="F288" t="str">
            <v xml:space="preserve">ASSENTAMENTO DE TUBUL. PVC RIGIDO C/JUNTA ELASTICA, DIAM. DE100MM  </v>
          </cell>
          <cell r="G288" t="str">
            <v xml:space="preserve">M     </v>
          </cell>
          <cell r="H288">
            <v>40</v>
          </cell>
          <cell r="I288">
            <v>1.05</v>
          </cell>
        </row>
        <row r="289">
          <cell r="D289" t="str">
            <v>CP1581</v>
          </cell>
          <cell r="E289" t="str">
            <v xml:space="preserve">06.001.262-0       </v>
          </cell>
          <cell r="F289" t="str">
            <v xml:space="preserve">ASSENTAMENTO DE PECAS E ACESSORIOS DE PVC RIGIDO C/JUNTA ELASTICA, DIAM. DE 100MM  </v>
          </cell>
          <cell r="G289" t="str">
            <v xml:space="preserve">UN    </v>
          </cell>
          <cell r="H289">
            <v>8</v>
          </cell>
          <cell r="I289">
            <v>2.29</v>
          </cell>
        </row>
        <row r="290">
          <cell r="D290" t="str">
            <v>CP1640</v>
          </cell>
          <cell r="E290" t="str">
            <v xml:space="preserve">06.001.661-0       </v>
          </cell>
          <cell r="F290" t="str">
            <v xml:space="preserve">ASSENTAMENTO DE PECAS ESPECIAIS DE FºFº C/JUNTA ELASTICA, DIAM. DE 600MM  </v>
          </cell>
          <cell r="G290" t="str">
            <v xml:space="preserve">UN    </v>
          </cell>
          <cell r="H290">
            <v>1</v>
          </cell>
          <cell r="I290">
            <v>9.3000000000000007</v>
          </cell>
        </row>
        <row r="291">
          <cell r="D291" t="str">
            <v>CP1652</v>
          </cell>
          <cell r="E291" t="str">
            <v xml:space="preserve">06.001.681-0       </v>
          </cell>
          <cell r="F291" t="str">
            <v xml:space="preserve">ASSENTAMENTO DE PECAS DE FºFº C/JUNTA MEC. OU FLANGEADA, DIAM. DE 600MM  </v>
          </cell>
          <cell r="G291" t="str">
            <v xml:space="preserve">UN    </v>
          </cell>
          <cell r="H291">
            <v>1</v>
          </cell>
          <cell r="I291">
            <v>33.15</v>
          </cell>
        </row>
        <row r="292">
          <cell r="D292" t="str">
            <v>CP1654</v>
          </cell>
          <cell r="E292" t="str">
            <v xml:space="preserve">06.001.683-0       </v>
          </cell>
          <cell r="F292" t="str">
            <v xml:space="preserve">ASSENTAMENTO DE PECAS DE FºFº C/JUNTA MEC. OU FLANGEADA, DIAM. DE 800MM  </v>
          </cell>
          <cell r="G292" t="str">
            <v xml:space="preserve">UN    </v>
          </cell>
          <cell r="H292">
            <v>3</v>
          </cell>
          <cell r="I292">
            <v>38.229999999999997</v>
          </cell>
        </row>
        <row r="293">
          <cell r="D293" t="str">
            <v>CP1680</v>
          </cell>
          <cell r="E293" t="str">
            <v xml:space="preserve">06.003.010-0       </v>
          </cell>
          <cell r="F293" t="str">
            <v xml:space="preserve">CALHA DE MEIO-TUBO CIRC. DE CONCR. VIBRADO, DIAM. INT. DE 300MM. FORN. E ASSENT.  </v>
          </cell>
          <cell r="G293" t="str">
            <v xml:space="preserve">M     </v>
          </cell>
          <cell r="H293">
            <v>165</v>
          </cell>
          <cell r="I293">
            <v>9.2200000000000006</v>
          </cell>
        </row>
        <row r="294">
          <cell r="D294" t="str">
            <v>CP1815</v>
          </cell>
          <cell r="E294" t="str">
            <v xml:space="preserve">06.011.103-0       </v>
          </cell>
          <cell r="F294" t="str">
            <v xml:space="preserve">ASSENTAMENTO S/FORN. DE TUBO ATE 1,00M DE COMPR. OU CONEXAODE FºFº OU ACO, C/FLANGES, CLASSE PN-10, DIAM. DE 100MM  </v>
          </cell>
          <cell r="G294" t="str">
            <v xml:space="preserve">UN    </v>
          </cell>
          <cell r="H294">
            <v>40</v>
          </cell>
          <cell r="I294">
            <v>48.22</v>
          </cell>
        </row>
        <row r="295">
          <cell r="D295" t="str">
            <v>CP1823</v>
          </cell>
          <cell r="E295" t="str">
            <v xml:space="preserve">06.011.112-0       </v>
          </cell>
          <cell r="F295" t="str">
            <v xml:space="preserve">ASSENTAMENTO S/FORN. DE TUBO ATE 1,00M DE COMPR. OU CONEXAODE FºFº OU ACO, C/FLANGES, CLASSE PN-10, DIAM. DE 600MM  </v>
          </cell>
          <cell r="G295" t="str">
            <v xml:space="preserve">UN    </v>
          </cell>
          <cell r="H295">
            <v>9</v>
          </cell>
          <cell r="I295">
            <v>307.54000000000002</v>
          </cell>
        </row>
        <row r="296">
          <cell r="D296" t="str">
            <v>CP1869</v>
          </cell>
          <cell r="E296" t="str">
            <v xml:space="preserve">06.011.202-0       </v>
          </cell>
          <cell r="F296" t="str">
            <v xml:space="preserve">CUSTO ADIC. AOS ITENS 06.011.101 A 06.011.179, P/M DE TUBO EXCED. A 1,00M DE COMPR. E DIAM. DE 600MM  </v>
          </cell>
          <cell r="G296" t="str">
            <v xml:space="preserve">M     </v>
          </cell>
          <cell r="H296">
            <v>9.6</v>
          </cell>
          <cell r="I296">
            <v>2.66</v>
          </cell>
        </row>
        <row r="297">
          <cell r="D297" t="str">
            <v>CP1885</v>
          </cell>
          <cell r="E297" t="str">
            <v xml:space="preserve">06.011.232-0       </v>
          </cell>
          <cell r="F297" t="str">
            <v xml:space="preserve">MONTAGEM S/FORN. DE VALVULA DE GAVETA, DE RETENCAO, VENTOSA,HIDRANTE, ETC, C/FLANGES, CLASSE PN-10, DIAM. DE 600MM  </v>
          </cell>
          <cell r="G297" t="str">
            <v xml:space="preserve">UN    </v>
          </cell>
          <cell r="H297">
            <v>6</v>
          </cell>
          <cell r="I297">
            <v>309.52</v>
          </cell>
        </row>
        <row r="298">
          <cell r="D298" t="str">
            <v>CP1887</v>
          </cell>
          <cell r="E298" t="str">
            <v xml:space="preserve">06.011.235-0       </v>
          </cell>
          <cell r="F298" t="str">
            <v xml:space="preserve">MONTAGEM S/FORN. DE VALVULA DE GAVETA, DE RETENCAO, VENTOSA,HIDRANTE, ETC, C/FLANGES, CLASSE PN-10, DIAM. DE 800MM  </v>
          </cell>
          <cell r="G298" t="str">
            <v xml:space="preserve">UN    </v>
          </cell>
          <cell r="H298">
            <v>6</v>
          </cell>
          <cell r="I298">
            <v>535.73</v>
          </cell>
        </row>
        <row r="299">
          <cell r="D299" t="str">
            <v>CP1993</v>
          </cell>
          <cell r="E299" t="str">
            <v xml:space="preserve">06.012.220-0       </v>
          </cell>
          <cell r="F299" t="str">
            <v xml:space="preserve">POCO DE VISITA DE CONCR. ARMADO DE 1,20 X 1,20 X 2,40M,  P/ESGOTO SANIT., DIAM. DE 0, 70M, PADRAO CEDAE  </v>
          </cell>
          <cell r="G299" t="str">
            <v xml:space="preserve">UN    </v>
          </cell>
          <cell r="H299">
            <v>2</v>
          </cell>
          <cell r="I299">
            <v>1470.43</v>
          </cell>
        </row>
        <row r="300">
          <cell r="D300" t="str">
            <v>CP2038</v>
          </cell>
          <cell r="E300" t="str">
            <v xml:space="preserve">06.012.265-0       </v>
          </cell>
          <cell r="F300" t="str">
            <v xml:space="preserve">POCO DE VISITA DE CONCR. ARMADO DE 1,50 X 1,50 X 2,10M,  P/ESGOTO SANIT., DIAM. DE 1, 00M, PADRAO CEDAE  </v>
          </cell>
          <cell r="G300" t="str">
            <v xml:space="preserve">UN    </v>
          </cell>
          <cell r="H300">
            <v>3</v>
          </cell>
          <cell r="I300">
            <v>1853.88</v>
          </cell>
        </row>
        <row r="301">
          <cell r="D301" t="str">
            <v>CP2040</v>
          </cell>
          <cell r="E301" t="str">
            <v xml:space="preserve">06.012.267-0       </v>
          </cell>
          <cell r="F301" t="str">
            <v xml:space="preserve">POCO DE VISITA DE CONCR. ARMADO DE 1,50 X 1,50 X 2,70M,  P/ESGOTO SANIT., DIAM. DE 1, 00M, PADRAO CEDAE  </v>
          </cell>
          <cell r="G301" t="str">
            <v xml:space="preserve">UN    </v>
          </cell>
          <cell r="H301">
            <v>1</v>
          </cell>
          <cell r="I301">
            <v>2109.7600000000002</v>
          </cell>
        </row>
        <row r="302">
          <cell r="D302" t="str">
            <v>CP2041</v>
          </cell>
          <cell r="E302" t="str">
            <v xml:space="preserve">06.012.268-0       </v>
          </cell>
          <cell r="F302" t="str">
            <v xml:space="preserve">POCO DE VISITA DE CONCR. ARMADO DE 1,50 X 1,50 X 3,00M,  P/ESGOTO SANIT., DIAM. DE 1, 00M, PADRAO CEDAE  </v>
          </cell>
          <cell r="G302" t="str">
            <v xml:space="preserve">UN    </v>
          </cell>
          <cell r="H302">
            <v>1</v>
          </cell>
          <cell r="I302">
            <v>2291.7199999999998</v>
          </cell>
        </row>
        <row r="303">
          <cell r="D303" t="str">
            <v>CP2000</v>
          </cell>
          <cell r="E303" t="str">
            <v xml:space="preserve">06.012.227-0       </v>
          </cell>
          <cell r="F303" t="str">
            <v xml:space="preserve">POCO DE VISITA DE CONCR. ARMADO DE 1,20 X 1,20 X 4,50M,  P/ESGOTO SANIT., DIAM. DE 0, 70M, PADRAO CEDAE  </v>
          </cell>
          <cell r="G303" t="str">
            <v xml:space="preserve">UN    </v>
          </cell>
          <cell r="H303">
            <v>1</v>
          </cell>
          <cell r="I303">
            <v>1985.79</v>
          </cell>
        </row>
        <row r="304">
          <cell r="D304" t="str">
            <v>CP2045</v>
          </cell>
          <cell r="E304" t="str">
            <v xml:space="preserve">06.012.272-0       </v>
          </cell>
          <cell r="F304" t="str">
            <v xml:space="preserve">POCO DE VISITA DE CONCR. ARMADO DE 1,50 X 1,50 X 4,20M,  P/ESGOTO SANIT., DIAM. DE 1, 00M, PADRAO CEDAE  </v>
          </cell>
          <cell r="G304" t="str">
            <v xml:space="preserve">UN    </v>
          </cell>
          <cell r="H304">
            <v>1</v>
          </cell>
          <cell r="I304">
            <v>2533.08</v>
          </cell>
        </row>
        <row r="305">
          <cell r="D305" t="str">
            <v>CP2081</v>
          </cell>
          <cell r="E305" t="str">
            <v xml:space="preserve">06.013.001-0       </v>
          </cell>
          <cell r="F305" t="str">
            <v xml:space="preserve">POCO DE VISITA EM ANEIS DE CONCR. PRE-MOLD., P/ESGOTO SANIT., PROF. DE 0,80M, PADRAO CEDAE  </v>
          </cell>
          <cell r="G305" t="str">
            <v xml:space="preserve">UN    </v>
          </cell>
          <cell r="H305">
            <v>1</v>
          </cell>
          <cell r="I305">
            <v>165.69</v>
          </cell>
        </row>
        <row r="306">
          <cell r="D306" t="str">
            <v>CP2132</v>
          </cell>
          <cell r="E306" t="str">
            <v xml:space="preserve">06.015.030-0       </v>
          </cell>
          <cell r="F306" t="str">
            <v xml:space="preserve">CAIXA DE RALO EM ALVEN. DE BL. DE CONCR., PAREDES DE 20CM, DE 0,30 X 0,90 X 0,90M, P/AGUAS PLUVIAIS, C/GRELHA DE FºFº  </v>
          </cell>
          <cell r="G306" t="str">
            <v xml:space="preserve">UN    </v>
          </cell>
          <cell r="H306">
            <v>2</v>
          </cell>
          <cell r="I306">
            <v>200.7</v>
          </cell>
        </row>
        <row r="307">
          <cell r="D307" t="str">
            <v>CP2135</v>
          </cell>
          <cell r="E307" t="str">
            <v xml:space="preserve">06.016.001-0       </v>
          </cell>
          <cell r="F307" t="str">
            <v xml:space="preserve">TAMPAO COMPLETO DE FºFº, DIAM. DE 0,60M, C/ 175KG, P/CHAMINEDE CX. DE AREIA OU POCO DE VISITA  </v>
          </cell>
          <cell r="G307" t="str">
            <v xml:space="preserve">UN    </v>
          </cell>
          <cell r="H307">
            <v>10</v>
          </cell>
          <cell r="I307">
            <v>124.09</v>
          </cell>
        </row>
        <row r="308">
          <cell r="D308" t="str">
            <v>CP2229</v>
          </cell>
          <cell r="E308" t="str">
            <v xml:space="preserve">06.020.115-0       </v>
          </cell>
          <cell r="F308" t="str">
            <v xml:space="preserve">MONTAGEM E ASSENT. DE TUBUL. DE CHAPA DE ACO DE 3/8 DE ESP., C/ 6,00M DE COMPR. E 800MM DE DIAM.  </v>
          </cell>
          <cell r="G308" t="str">
            <v xml:space="preserve">M     </v>
          </cell>
          <cell r="H308">
            <v>7.25</v>
          </cell>
          <cell r="I308">
            <v>48.19</v>
          </cell>
        </row>
        <row r="309">
          <cell r="D309" t="str">
            <v>CP2321</v>
          </cell>
          <cell r="E309" t="str">
            <v xml:space="preserve">06.020.333-0       </v>
          </cell>
          <cell r="F309" t="str">
            <v xml:space="preserve">MONTAGEM E ASSENT. DE PECAS DE CHAPA DE ACO DE 3/8 DE ESP.,P/JUNTA SOLDADA, DE 600MM DE DIAM.  </v>
          </cell>
          <cell r="G309" t="str">
            <v xml:space="preserve">UN    </v>
          </cell>
          <cell r="H309">
            <v>24</v>
          </cell>
          <cell r="I309">
            <v>246.97</v>
          </cell>
        </row>
        <row r="310">
          <cell r="D310" t="str">
            <v>CP2323</v>
          </cell>
          <cell r="E310" t="str">
            <v xml:space="preserve">06.020.335-0       </v>
          </cell>
          <cell r="F310" t="str">
            <v xml:space="preserve">MONTAGEM E ASSENT. DE PECAS DE CHAPA DE ACO DE 3/8 DE ESP.,P/JUNTA SOLDADA, DE 800MM DE DIAM.  </v>
          </cell>
          <cell r="G310" t="str">
            <v xml:space="preserve">UN    </v>
          </cell>
          <cell r="H310">
            <v>24</v>
          </cell>
          <cell r="I310">
            <v>327.27999999999997</v>
          </cell>
        </row>
        <row r="311">
          <cell r="D311" t="str">
            <v>CP2325</v>
          </cell>
          <cell r="E311" t="str">
            <v xml:space="preserve">06.020.337-0       </v>
          </cell>
          <cell r="F311" t="str">
            <v xml:space="preserve">MONTAGEM E ASSENT. DE PECAS DE CHAPA DE ACO DE 3/8 DE ESP.,P/JUNTA SOLDADA, DE 1000MM DE DIAM.  </v>
          </cell>
          <cell r="G311" t="str">
            <v xml:space="preserve">UN    </v>
          </cell>
          <cell r="H311">
            <v>6</v>
          </cell>
          <cell r="I311">
            <v>408.9</v>
          </cell>
        </row>
        <row r="312">
          <cell r="D312" t="str">
            <v>CP9801</v>
          </cell>
          <cell r="E312">
            <v>6031</v>
          </cell>
          <cell r="F312" t="str">
            <v xml:space="preserve">TUBO EM AÇO CARBONO C/PONTAS E ANEL DE ANCORAGEM, DN 800MM,  L = 3033MM - FORNECIMENTO  </v>
          </cell>
          <cell r="G312" t="str">
            <v xml:space="preserve">UN    </v>
          </cell>
          <cell r="H312">
            <v>1</v>
          </cell>
          <cell r="I312">
            <v>3488.14</v>
          </cell>
        </row>
        <row r="313">
          <cell r="D313" t="str">
            <v>CP9805</v>
          </cell>
          <cell r="E313">
            <v>6031</v>
          </cell>
          <cell r="F313" t="str">
            <v xml:space="preserve">TUBO EM AÇO CARBONO, C/PONTAS,  DN 800MM, L = 900MM - FORNECIMENTO  </v>
          </cell>
          <cell r="G313" t="str">
            <v xml:space="preserve">UN    </v>
          </cell>
          <cell r="H313">
            <v>2</v>
          </cell>
          <cell r="I313">
            <v>989.93</v>
          </cell>
        </row>
        <row r="314">
          <cell r="D314" t="str">
            <v>CP9804</v>
          </cell>
          <cell r="E314">
            <v>6031</v>
          </cell>
          <cell r="F314" t="str">
            <v xml:space="preserve">TUBO EM AÇO CARBONO, C/PONTAS E ANEL DE ANCORAGEM, DN 800MM,  L=450MM - FORNECIMENTO  </v>
          </cell>
          <cell r="G314" t="str">
            <v xml:space="preserve">UN    </v>
          </cell>
          <cell r="H314">
            <v>2</v>
          </cell>
          <cell r="I314">
            <v>647.22</v>
          </cell>
        </row>
        <row r="315">
          <cell r="D315" t="str">
            <v>CP9807</v>
          </cell>
          <cell r="E315">
            <v>6031</v>
          </cell>
          <cell r="F315" t="str">
            <v xml:space="preserve">TUBO EM AÇO CARBONO, C/PONTAS,  DN800MM, L=4028MM - FORNECIMENTO  </v>
          </cell>
          <cell r="G315" t="str">
            <v xml:space="preserve">UN    </v>
          </cell>
          <cell r="H315">
            <v>1</v>
          </cell>
          <cell r="I315">
            <v>4430.25</v>
          </cell>
        </row>
        <row r="316">
          <cell r="D316" t="str">
            <v>CP9806</v>
          </cell>
          <cell r="E316">
            <v>6031</v>
          </cell>
          <cell r="F316" t="str">
            <v xml:space="preserve">TUBO EM AÇO CARBONO, C/PONTAS,  DN 800MM, L=8320MM - FORNECIMENTO  </v>
          </cell>
          <cell r="G316" t="str">
            <v xml:space="preserve">UN    </v>
          </cell>
          <cell r="H316">
            <v>1</v>
          </cell>
          <cell r="I316">
            <v>9150.9699999999993</v>
          </cell>
        </row>
        <row r="317">
          <cell r="D317" t="str">
            <v>CP9803</v>
          </cell>
          <cell r="E317">
            <v>6031</v>
          </cell>
          <cell r="F317" t="str">
            <v xml:space="preserve">TUBO EM AÇO CARBONO, C/PONTAS E ANEL DE ANCORAGEM, DN 1000MM, L=1000MM - FORNECIMENTO  </v>
          </cell>
          <cell r="G317" t="str">
            <v xml:space="preserve">UN    </v>
          </cell>
          <cell r="H317">
            <v>1</v>
          </cell>
          <cell r="I317">
            <v>1562.8</v>
          </cell>
        </row>
        <row r="318">
          <cell r="D318" t="str">
            <v>CP9803</v>
          </cell>
          <cell r="E318">
            <v>6031</v>
          </cell>
          <cell r="F318" t="str">
            <v xml:space="preserve">TUBO EM AÇO CARBONO, C/PONTAS E ANEL DE ANCORAGEM, DN 1000MM, L=1000MM - FORNECIMENTO  </v>
          </cell>
          <cell r="G318" t="str">
            <v xml:space="preserve">UN    </v>
          </cell>
          <cell r="H318">
            <v>2</v>
          </cell>
          <cell r="I318">
            <v>1562.8</v>
          </cell>
        </row>
        <row r="319">
          <cell r="D319" t="str">
            <v>CP9802</v>
          </cell>
          <cell r="E319">
            <v>6031</v>
          </cell>
          <cell r="F319" t="str">
            <v xml:space="preserve">TUBO EM AÇO CARBONO, C/PONTAS BISELADAS P/SOLDA 6MM, DN 800MM, L=7250MM - FORNECIMENTO  </v>
          </cell>
          <cell r="G319" t="str">
            <v xml:space="preserve">UN    </v>
          </cell>
          <cell r="H319">
            <v>1</v>
          </cell>
          <cell r="I319">
            <v>7974.12</v>
          </cell>
        </row>
        <row r="320">
          <cell r="D320" t="str">
            <v>CP9718</v>
          </cell>
          <cell r="E320">
            <v>6032</v>
          </cell>
          <cell r="F320" t="str">
            <v xml:space="preserve">REDUÇÃO EM AÇO CARBONO, C/PONTA DN 800X 600MM - FORNECIMENTO  </v>
          </cell>
          <cell r="G320" t="str">
            <v xml:space="preserve">UN    </v>
          </cell>
          <cell r="H320">
            <v>1</v>
          </cell>
          <cell r="I320">
            <v>781.4</v>
          </cell>
        </row>
        <row r="321">
          <cell r="D321" t="str">
            <v>CP9593</v>
          </cell>
          <cell r="E321">
            <v>6032</v>
          </cell>
          <cell r="F321" t="str">
            <v xml:space="preserve">CURVA DE 90 EM AÇO CARBONO, C/PONTAS, DN 800MM - FORNECIMENTO  </v>
          </cell>
          <cell r="G321" t="str">
            <v xml:space="preserve">UN    </v>
          </cell>
          <cell r="H321">
            <v>4</v>
          </cell>
          <cell r="I321">
            <v>1724.98</v>
          </cell>
        </row>
        <row r="322">
          <cell r="D322" t="str">
            <v>CP9719</v>
          </cell>
          <cell r="E322">
            <v>6032</v>
          </cell>
          <cell r="F322" t="str">
            <v xml:space="preserve">REDUÇÃO EM AÇO CARBONO, C/PONTA/FLANGE, DN1000 X 800MM - FORNECIMENTO  </v>
          </cell>
          <cell r="G322" t="str">
            <v xml:space="preserve">UN    </v>
          </cell>
          <cell r="H322">
            <v>2</v>
          </cell>
          <cell r="I322">
            <v>1006.56</v>
          </cell>
        </row>
        <row r="323">
          <cell r="D323" t="str">
            <v>CP9655</v>
          </cell>
          <cell r="E323">
            <v>6032</v>
          </cell>
          <cell r="F323" t="str">
            <v xml:space="preserve">JUNTA DE DILATAÇÃO P/TUBOS DE AÇO, TIPO DRESSER, DN 800MM - FORNECIMENTO  </v>
          </cell>
          <cell r="G323" t="str">
            <v xml:space="preserve">UN    </v>
          </cell>
          <cell r="H323">
            <v>1</v>
          </cell>
          <cell r="I323">
            <v>1782</v>
          </cell>
        </row>
        <row r="324">
          <cell r="D324" t="str">
            <v>CP2573</v>
          </cell>
          <cell r="E324" t="str">
            <v xml:space="preserve">06.088.010-0       </v>
          </cell>
          <cell r="F324" t="str">
            <v xml:space="preserve">EMBASAMENTO DE TUBUL., FEITO COM PO DE PEDRA  </v>
          </cell>
          <cell r="G324" t="str">
            <v xml:space="preserve">M3    </v>
          </cell>
          <cell r="H324">
            <v>21</v>
          </cell>
          <cell r="I324">
            <v>30.92</v>
          </cell>
        </row>
        <row r="325">
          <cell r="D325" t="str">
            <v>CP9651</v>
          </cell>
          <cell r="E325">
            <v>6201</v>
          </cell>
          <cell r="F325" t="str">
            <v xml:space="preserve">JUNTA DE DEMONTAGEM TRAVADA AXIALMENTE, EM FERRO FUNDIDO DÚCTIL, DN 600MM - FORNECIMENTO  </v>
          </cell>
          <cell r="G325" t="str">
            <v xml:space="preserve">UN    </v>
          </cell>
          <cell r="H325">
            <v>1</v>
          </cell>
          <cell r="I325">
            <v>2013.12</v>
          </cell>
        </row>
        <row r="326">
          <cell r="D326" t="str">
            <v>CP2670</v>
          </cell>
          <cell r="E326" t="str">
            <v xml:space="preserve">06.201.111-0       </v>
          </cell>
          <cell r="F326" t="str">
            <v xml:space="preserve">TUBO DE FºFº, DUCTIL, CLASSE K-12, PN-10, PONTA/FLANGE, DIAM. DE 600MM E COMPR. DE 0, 50 A 1,00M. FORN.  </v>
          </cell>
          <cell r="G326" t="str">
            <v xml:space="preserve">UN    </v>
          </cell>
          <cell r="H326">
            <v>5</v>
          </cell>
          <cell r="I326">
            <v>921.86</v>
          </cell>
        </row>
        <row r="327">
          <cell r="D327" t="str">
            <v>CP2698</v>
          </cell>
          <cell r="E327" t="str">
            <v xml:space="preserve">06.201.161-0       </v>
          </cell>
          <cell r="F327" t="str">
            <v xml:space="preserve">ADICIONAL DE EXTENSAO EXCED. A 1,00M DE TUBO DE FºFº, DUCTIL, CLASSE K-12, DIAM. DE 600MM  </v>
          </cell>
          <cell r="G327" t="str">
            <v xml:space="preserve">M     </v>
          </cell>
          <cell r="H327">
            <v>9.6</v>
          </cell>
          <cell r="I327">
            <v>310.81</v>
          </cell>
        </row>
        <row r="328">
          <cell r="D328" t="str">
            <v>CP9800</v>
          </cell>
          <cell r="E328">
            <v>6210</v>
          </cell>
          <cell r="F328" t="str">
            <v xml:space="preserve">TUBO DE FERRO FUNDIDO DÚCTIL, FLANGE/BOLSA JUNTA ELÁST., PN10, DN600MM - FORNECIMENTO  </v>
          </cell>
          <cell r="G328" t="str">
            <v xml:space="preserve">M     </v>
          </cell>
          <cell r="H328">
            <v>5.8</v>
          </cell>
          <cell r="I328">
            <v>467.53</v>
          </cell>
        </row>
        <row r="329">
          <cell r="D329" t="str">
            <v>CP9575</v>
          </cell>
          <cell r="E329">
            <v>6210</v>
          </cell>
          <cell r="F329" t="str">
            <v xml:space="preserve">CURVA DE 45 DE FERRO FUNDIDO DÚCTIL, C/BOLSAS DE JUNTA ELÁSTICA, DN 800MM - FORNECIMENTO  </v>
          </cell>
          <cell r="G329" t="str">
            <v xml:space="preserve">UN    </v>
          </cell>
          <cell r="H329">
            <v>1</v>
          </cell>
          <cell r="I329">
            <v>3878.12</v>
          </cell>
        </row>
        <row r="330">
          <cell r="D330" t="str">
            <v>CP8900</v>
          </cell>
          <cell r="E330" t="str">
            <v xml:space="preserve">06.212.621-2       </v>
          </cell>
          <cell r="F330" t="str">
            <v xml:space="preserve">EXTREMIDADE EMFERRO FUNDIDO DÚCTIL, PONTA/FLANGE C/ABA DE VEDAÇÃO, PN10, DN100MM - FORNECIMENTO  </v>
          </cell>
          <cell r="G330" t="str">
            <v xml:space="preserve">UN    </v>
          </cell>
          <cell r="H330">
            <v>8</v>
          </cell>
          <cell r="I330">
            <v>127.47</v>
          </cell>
        </row>
        <row r="331">
          <cell r="D331" t="str">
            <v>CP2762</v>
          </cell>
          <cell r="E331" t="str">
            <v xml:space="preserve">06.212.010-0       </v>
          </cell>
          <cell r="F331" t="str">
            <v xml:space="preserve">CURVA DE 90° DE FºFº, DUCTIL, C/FLANGES PN-10, DIAM. DE 100MM. FORN.  </v>
          </cell>
          <cell r="G331" t="str">
            <v xml:space="preserve">UN    </v>
          </cell>
          <cell r="H331">
            <v>16</v>
          </cell>
          <cell r="I331">
            <v>66.87</v>
          </cell>
        </row>
        <row r="332">
          <cell r="D332" t="str">
            <v>CP2764</v>
          </cell>
          <cell r="E332" t="str">
            <v xml:space="preserve">06.212.012-0       </v>
          </cell>
          <cell r="F332" t="str">
            <v xml:space="preserve">CURVA DE 90° DE FºFº, DUCTIL, C/FLANGES PN-10, DIAM. DE 600MM. FORN.  </v>
          </cell>
          <cell r="G332" t="str">
            <v xml:space="preserve">UN    </v>
          </cell>
          <cell r="H332">
            <v>1</v>
          </cell>
          <cell r="I332">
            <v>1651.16</v>
          </cell>
        </row>
        <row r="333">
          <cell r="D333" t="str">
            <v>CP2796</v>
          </cell>
          <cell r="E333" t="str">
            <v xml:space="preserve">06.212.142-0       </v>
          </cell>
          <cell r="F333" t="str">
            <v xml:space="preserve">EXTREMIDADE DE FºFº, DUCTIL, C/FLANGE PN-10 E PONTA, DIAM. DE 600MM  </v>
          </cell>
          <cell r="G333" t="str">
            <v xml:space="preserve">UN    </v>
          </cell>
          <cell r="H333">
            <v>2</v>
          </cell>
          <cell r="I333">
            <v>716.09</v>
          </cell>
        </row>
        <row r="334">
          <cell r="D334" t="str">
            <v>CP9740</v>
          </cell>
          <cell r="E334">
            <v>6215</v>
          </cell>
          <cell r="F334" t="str">
            <v xml:space="preserve">REGISTRO GAV. OVAL, FERRO FUND. C/FLANGES E VOLANTE, PN10, DN 800MM - FORNECIMENTO  </v>
          </cell>
          <cell r="G334" t="str">
            <v xml:space="preserve">UN    </v>
          </cell>
          <cell r="H334">
            <v>2</v>
          </cell>
          <cell r="I334">
            <v>18263</v>
          </cell>
        </row>
        <row r="335">
          <cell r="D335" t="str">
            <v>CP9739</v>
          </cell>
          <cell r="E335">
            <v>6215</v>
          </cell>
          <cell r="F335" t="str">
            <v xml:space="preserve">REGISTRO GAV. OVAL, FERRO FUND. C/FLANGES E VOLANTE, PN10, DN 600MM - FORNECIMENTO  </v>
          </cell>
          <cell r="G335" t="str">
            <v xml:space="preserve">UN    </v>
          </cell>
          <cell r="H335">
            <v>1</v>
          </cell>
          <cell r="I335">
            <v>10158</v>
          </cell>
        </row>
        <row r="336">
          <cell r="D336" t="str">
            <v>CP9811</v>
          </cell>
          <cell r="E336">
            <v>6215</v>
          </cell>
          <cell r="F336" t="str">
            <v xml:space="preserve">VÁLVULA BORBOLETA, P/CONTROLE DE NÍVEL, DN 24, CORPO EM FERRO FUNDIDO, C/ATUADOR PNEUMÁTICO, VÁLV. SOLENÓIDE - FORNECIMENTO  </v>
          </cell>
          <cell r="G336" t="str">
            <v xml:space="preserve">UN    </v>
          </cell>
          <cell r="H336">
            <v>1</v>
          </cell>
          <cell r="I336">
            <v>12324.3</v>
          </cell>
        </row>
        <row r="337">
          <cell r="D337" t="str">
            <v>CP9812</v>
          </cell>
          <cell r="E337">
            <v>6215</v>
          </cell>
          <cell r="F337" t="str">
            <v xml:space="preserve">VÁLVULA BORBOLETA, P/CONTROLE DE NÍVEL, DN 32, CORPO EM FERRO FUNDIDO, C/ATUADOR PNEUMÁTICO, VÁLV. SOLENÓIDE - FORNECIMENTO  </v>
          </cell>
          <cell r="G337" t="str">
            <v xml:space="preserve">UN    </v>
          </cell>
          <cell r="H337">
            <v>1</v>
          </cell>
          <cell r="I337">
            <v>38928.18</v>
          </cell>
        </row>
        <row r="338">
          <cell r="D338" t="str">
            <v>CP9672</v>
          </cell>
          <cell r="E338">
            <v>6215</v>
          </cell>
          <cell r="F338" t="str">
            <v xml:space="preserve">MEDIDOR DE VAZÃO ELETROMAGNÉTICO, C/FLANGES, PN10, DN 600MM - FORNECIMENTO  </v>
          </cell>
          <cell r="G338" t="str">
            <v xml:space="preserve">UN    </v>
          </cell>
          <cell r="H338">
            <v>1</v>
          </cell>
          <cell r="I338">
            <v>8900</v>
          </cell>
        </row>
        <row r="339">
          <cell r="D339" t="str">
            <v>CP9794</v>
          </cell>
          <cell r="E339">
            <v>6251</v>
          </cell>
          <cell r="F339" t="str">
            <v xml:space="preserve">TUBO DE CONCRETO ARMADO, CLASSE CA-1, P/GALERIAS DE ÁGUAS PLUVIAIS, COM DIÂMETRO DE 300MM, JUNTA DE ARGAMASSA - FORNECIMENTO  </v>
          </cell>
          <cell r="G339" t="str">
            <v xml:space="preserve">M     </v>
          </cell>
          <cell r="H339">
            <v>7</v>
          </cell>
          <cell r="I339">
            <v>15</v>
          </cell>
        </row>
        <row r="340">
          <cell r="D340" t="str">
            <v>CP2825</v>
          </cell>
          <cell r="E340" t="str">
            <v xml:space="preserve">06.251.001-0       </v>
          </cell>
          <cell r="F340" t="str">
            <v xml:space="preserve">TUBO DE CONCR. ARMADO, CLASSE CA-1, P/AGUAS PLUVIAIS, DIAM.DE 400MM, JUNTA DE ARG. FORN.  </v>
          </cell>
          <cell r="G340" t="str">
            <v xml:space="preserve">M     </v>
          </cell>
          <cell r="H340">
            <v>216</v>
          </cell>
          <cell r="I340">
            <v>16.68</v>
          </cell>
        </row>
        <row r="341">
          <cell r="D341" t="str">
            <v>CP2829</v>
          </cell>
          <cell r="E341" t="str">
            <v xml:space="preserve">06.251.005-0       </v>
          </cell>
          <cell r="F341" t="str">
            <v xml:space="preserve">TUBO DE CONCR. ARMADO, CLASSE CA-1, P/AGUAS PLUVIAIS, DIAM.DE 800MM, JUNTA DE ARG. FORN.  </v>
          </cell>
          <cell r="G341" t="str">
            <v xml:space="preserve">M     </v>
          </cell>
          <cell r="H341">
            <v>100</v>
          </cell>
          <cell r="I341">
            <v>51.02</v>
          </cell>
        </row>
        <row r="342">
          <cell r="D342" t="str">
            <v>CP2859</v>
          </cell>
          <cell r="E342" t="str">
            <v xml:space="preserve">06.270.022-0       </v>
          </cell>
          <cell r="F342" t="str">
            <v xml:space="preserve">TUBO PVC-PBA, CLASSE 20, P/ADUCAO E DISTRIB. DE AGUA, DIAM.NOMINAL 100MM  </v>
          </cell>
          <cell r="G342" t="str">
            <v xml:space="preserve">M     </v>
          </cell>
          <cell r="H342">
            <v>40</v>
          </cell>
          <cell r="I342">
            <v>11.99</v>
          </cell>
        </row>
        <row r="343">
          <cell r="D343" t="str">
            <v>CP2884</v>
          </cell>
          <cell r="E343" t="str">
            <v xml:space="preserve">06.272.003-0       </v>
          </cell>
          <cell r="F343" t="str">
            <v xml:space="preserve">TUBO PVC P/ESGOTO SANIT., DIAM. NOMINAL 150MM  </v>
          </cell>
          <cell r="G343" t="str">
            <v xml:space="preserve">M     </v>
          </cell>
          <cell r="H343">
            <v>105</v>
          </cell>
          <cell r="I343">
            <v>9.0399999999999991</v>
          </cell>
        </row>
        <row r="344">
          <cell r="D344" t="str">
            <v>CP9590</v>
          </cell>
          <cell r="E344">
            <v>6275</v>
          </cell>
          <cell r="F344" t="str">
            <v xml:space="preserve">CURVA DE 90 DE PVC - PBA, C/BOLSA DE JUNTA ELÁSTICA, DN 100MM, INC. ANEL DE BORRACHA - FORNECIMENTO  </v>
          </cell>
          <cell r="G344" t="str">
            <v xml:space="preserve">UN    </v>
          </cell>
          <cell r="H344">
            <v>8</v>
          </cell>
          <cell r="I344">
            <v>30.53</v>
          </cell>
        </row>
        <row r="345">
          <cell r="D345" t="str">
            <v/>
          </cell>
          <cell r="E345" t="str">
            <v/>
          </cell>
          <cell r="F345" t="str">
            <v xml:space="preserve">BASES E PAVIMENTOS  </v>
          </cell>
          <cell r="G345" t="str">
            <v/>
          </cell>
          <cell r="H345">
            <v>0</v>
          </cell>
          <cell r="I345">
            <v>0</v>
          </cell>
        </row>
        <row r="346">
          <cell r="D346" t="str">
            <v>CP3008</v>
          </cell>
          <cell r="E346" t="str">
            <v xml:space="preserve">08.001.002-0       </v>
          </cell>
          <cell r="F346" t="str">
            <v xml:space="preserve">BASE DE BRITA GRADUADA, INCL. FORNEC. DOS MATERIAIS MEDIDA APÓS A COMPACTAÇÃO  </v>
          </cell>
          <cell r="G346" t="str">
            <v xml:space="preserve">M3    </v>
          </cell>
          <cell r="H346">
            <v>10</v>
          </cell>
          <cell r="I346">
            <v>38.92</v>
          </cell>
        </row>
        <row r="347">
          <cell r="D347" t="str">
            <v>CP3139</v>
          </cell>
          <cell r="E347" t="str">
            <v xml:space="preserve">08.020.010-0       </v>
          </cell>
          <cell r="F347" t="str">
            <v xml:space="preserve">PAVIMENTACAO EM LAJOTAS DE CONCR.,INTER-TRAVADO,C/ 8CM DE ESP.,ASSENTES SOBRE COLCHAO DE PO-DE-PEDRA,AREIA OU MAT.EQUIV.  </v>
          </cell>
          <cell r="G347" t="str">
            <v xml:space="preserve">M2    </v>
          </cell>
          <cell r="H347">
            <v>1600</v>
          </cell>
          <cell r="I347">
            <v>23.44</v>
          </cell>
        </row>
        <row r="348">
          <cell r="D348" t="str">
            <v>CP3158</v>
          </cell>
          <cell r="E348" t="str">
            <v xml:space="preserve">08.027.006-0       </v>
          </cell>
          <cell r="F348" t="str">
            <v xml:space="preserve">MEIO-FIO DE CONCR. PRE-MOLD., 15MPA, C/ 0,15M DE BASE E 0, 30M DE ALT., REJUNT. C/CIM. E AREIA 1:3,5  </v>
          </cell>
          <cell r="G348" t="str">
            <v xml:space="preserve">M     </v>
          </cell>
          <cell r="H348">
            <v>500</v>
          </cell>
          <cell r="I348">
            <v>12.51</v>
          </cell>
        </row>
        <row r="349">
          <cell r="D349" t="str">
            <v/>
          </cell>
          <cell r="E349" t="str">
            <v/>
          </cell>
          <cell r="F349" t="str">
            <v xml:space="preserve">SERVIÇOS DE PARQUES E JARDINS  </v>
          </cell>
          <cell r="G349" t="str">
            <v/>
          </cell>
          <cell r="H349">
            <v>0</v>
          </cell>
          <cell r="I349">
            <v>0</v>
          </cell>
        </row>
        <row r="350">
          <cell r="D350" t="str">
            <v>CP3316</v>
          </cell>
          <cell r="E350" t="str">
            <v xml:space="preserve">09.015.005-0       </v>
          </cell>
          <cell r="F350" t="str">
            <v xml:space="preserve">ALAMBRADO EM TELA DE ARAME GALV. Nº14, MALHA LOSANGO, C/ALT.TOTAL DE 2,5CM ACIMA DO TER.  </v>
          </cell>
          <cell r="G350" t="str">
            <v xml:space="preserve">M2    </v>
          </cell>
          <cell r="H350">
            <v>1000</v>
          </cell>
          <cell r="I350">
            <v>25.04</v>
          </cell>
        </row>
        <row r="351">
          <cell r="D351" t="str">
            <v/>
          </cell>
          <cell r="E351" t="str">
            <v/>
          </cell>
          <cell r="F351" t="str">
            <v xml:space="preserve">ESTRUTURAS  </v>
          </cell>
          <cell r="G351" t="str">
            <v/>
          </cell>
          <cell r="H351">
            <v>0</v>
          </cell>
          <cell r="I351">
            <v>0</v>
          </cell>
        </row>
        <row r="352">
          <cell r="D352" t="str">
            <v>CP3682</v>
          </cell>
          <cell r="E352" t="str">
            <v xml:space="preserve">11.001.020-1       </v>
          </cell>
          <cell r="F352" t="str">
            <v xml:space="preserve">CONCRETO P/CAMADA PREPARATORIA, C/ 180KG DE CIM. P/M3 DE CONCR., COMPREEND. APENAS O FORN. DOS MAT., INCL. 5% DE PERDAS  </v>
          </cell>
          <cell r="G352" t="str">
            <v xml:space="preserve">M3    </v>
          </cell>
          <cell r="H352">
            <v>53.4</v>
          </cell>
          <cell r="I352">
            <v>68.69</v>
          </cell>
        </row>
        <row r="353">
          <cell r="D353" t="str">
            <v>CP3709</v>
          </cell>
          <cell r="E353" t="str">
            <v xml:space="preserve">11.002.041-0       </v>
          </cell>
          <cell r="F353" t="str">
            <v xml:space="preserve">LANCAMENTO DE CONCR. EM PECAS ARMADAS, INCL. SOMENTE TRANSP.HORIZ., PRODUCAO APROX. DE 7,00M3/H  </v>
          </cell>
          <cell r="G353" t="str">
            <v xml:space="preserve">M3    </v>
          </cell>
          <cell r="H353">
            <v>528</v>
          </cell>
          <cell r="I353">
            <v>14.44</v>
          </cell>
        </row>
        <row r="354">
          <cell r="D354" t="str">
            <v>CP3719</v>
          </cell>
          <cell r="E354" t="str">
            <v xml:space="preserve">11.003.005-1       </v>
          </cell>
          <cell r="F354" t="str">
            <v xml:space="preserve">CONCRETO P/PECAS ARMADAS, P/UMA RESISTENCIA A COMPRES. DE 25MPA, INCL. MAT., CONFECCAO E TRANSP. HORIZ. E VERT.  </v>
          </cell>
          <cell r="G354" t="str">
            <v xml:space="preserve">M3    </v>
          </cell>
          <cell r="H354">
            <v>256</v>
          </cell>
          <cell r="I354">
            <v>136.26</v>
          </cell>
        </row>
        <row r="355">
          <cell r="D355" t="str">
            <v>CP3728</v>
          </cell>
          <cell r="E355" t="str">
            <v xml:space="preserve">11.004.022-1       </v>
          </cell>
          <cell r="F355" t="str">
            <v xml:space="preserve">FORMA DE MAD. P/MOLDAGEM DE PECAS DE CONCR. ARMADO C/PARAMENTOS PLANOS, SERVINDO A MAD. 1,4 VEZ,EM TABUAS DE PINHO DE 3ª  </v>
          </cell>
          <cell r="G355" t="str">
            <v xml:space="preserve">M2    </v>
          </cell>
          <cell r="H355">
            <v>1024</v>
          </cell>
          <cell r="I355">
            <v>14.39</v>
          </cell>
        </row>
        <row r="356">
          <cell r="D356" t="str">
            <v>CP3729</v>
          </cell>
          <cell r="E356" t="str">
            <v xml:space="preserve">11.004.023-1       </v>
          </cell>
          <cell r="F356" t="str">
            <v xml:space="preserve">FORMA DE MAD. P/MOLDAGEM DE PECAS DE CONCR. ARMADO C/PARAMENTOS PLANOS, SERVINDO A MAD. 1 VEZ, EM TABUAS DE PINHO DE 3ª  </v>
          </cell>
          <cell r="G356" t="str">
            <v xml:space="preserve">M2    </v>
          </cell>
          <cell r="H356">
            <v>800</v>
          </cell>
          <cell r="I356">
            <v>17.2</v>
          </cell>
        </row>
        <row r="357">
          <cell r="D357" t="str">
            <v>CP3774</v>
          </cell>
          <cell r="E357" t="str">
            <v xml:space="preserve">11.009.013-0       </v>
          </cell>
          <cell r="F357" t="str">
            <v xml:space="preserve">BARRA DE ACO CA-50B, C/SALIENCIA, DIAM. DE 6,3MM, DESTINADA A ARMADURA DE CONCR. ARMADO  </v>
          </cell>
          <cell r="G357" t="str">
            <v xml:space="preserve">KG    </v>
          </cell>
          <cell r="H357">
            <v>18788</v>
          </cell>
          <cell r="I357">
            <v>1.19</v>
          </cell>
        </row>
        <row r="358">
          <cell r="D358" t="str">
            <v>CP3775</v>
          </cell>
          <cell r="E358" t="str">
            <v xml:space="preserve">11.009.014-1       </v>
          </cell>
          <cell r="F358" t="str">
            <v xml:space="preserve">BARRA DE ACO CA-50B, C/SALIENCIA, DIAM. DE 8 A 12, 5MM, DESTINADA A ARMADURA DE CONCR. ARMADO  </v>
          </cell>
          <cell r="G358" t="str">
            <v xml:space="preserve">KG    </v>
          </cell>
          <cell r="H358">
            <v>28182</v>
          </cell>
          <cell r="I358">
            <v>1.0900000000000001</v>
          </cell>
        </row>
        <row r="359">
          <cell r="D359" t="str">
            <v>CP3784</v>
          </cell>
          <cell r="E359" t="str">
            <v xml:space="preserve">11.010.014-0       </v>
          </cell>
          <cell r="F359" t="str">
            <v xml:space="preserve">CABO DE ACO P/ 7 CORDOALHAS DE 12,5MM, INCL. BAINHA MET. E PERDAS DE PONTAS  </v>
          </cell>
          <cell r="G359" t="str">
            <v xml:space="preserve">KG    </v>
          </cell>
          <cell r="H359">
            <v>4865</v>
          </cell>
          <cell r="I359">
            <v>3.53</v>
          </cell>
        </row>
        <row r="360">
          <cell r="D360" t="str">
            <v>CP3807</v>
          </cell>
          <cell r="E360" t="str">
            <v xml:space="preserve">11.011.016-0       </v>
          </cell>
          <cell r="F360" t="str">
            <v xml:space="preserve">PREPARO E COLOC. DE 7 CORDOALHAS DE 12,5MM NA FORMA,  COMPREEND. CORTE, MONT., ENFIACAO, BEM COMO FORN. DE CIM. P/INJECAO  </v>
          </cell>
          <cell r="G360" t="str">
            <v xml:space="preserve">KG    </v>
          </cell>
          <cell r="H360">
            <v>4865</v>
          </cell>
          <cell r="I360">
            <v>0.69</v>
          </cell>
        </row>
        <row r="361">
          <cell r="D361" t="str">
            <v>CP3820</v>
          </cell>
          <cell r="E361" t="str">
            <v xml:space="preserve">11.011.029-0       </v>
          </cell>
          <cell r="F361" t="str">
            <v xml:space="preserve">CORTE, DOBRAGEM, MONT. E COLOC. DE FERRAG. NA FORMA, ACO CA-50B OU CA-50A, EM BARRA REDONDA C/DIAM. DE 6,3MM  </v>
          </cell>
          <cell r="G361" t="str">
            <v xml:space="preserve">KG    </v>
          </cell>
          <cell r="H361">
            <v>18788</v>
          </cell>
          <cell r="I361">
            <v>0.81</v>
          </cell>
        </row>
        <row r="362">
          <cell r="D362" t="str">
            <v>CP3821</v>
          </cell>
          <cell r="E362" t="str">
            <v xml:space="preserve">11.011.030-1       </v>
          </cell>
          <cell r="F362" t="str">
            <v xml:space="preserve">CORTE, DOBRAGEM, MONT. E COLOC. DE FERRAG. NA FORMA, ACO CA-50B OU CA-50A, EM BARRA REDONDA C/DIAM. DE 8 A 12,5MM  </v>
          </cell>
          <cell r="G362" t="str">
            <v xml:space="preserve">KG    </v>
          </cell>
          <cell r="H362">
            <v>28182</v>
          </cell>
          <cell r="I362">
            <v>0.71</v>
          </cell>
        </row>
        <row r="363">
          <cell r="D363" t="str">
            <v/>
          </cell>
          <cell r="E363" t="str">
            <v/>
          </cell>
          <cell r="F363" t="str">
            <v xml:space="preserve">ALVENARIA E DIVISÓRIAS  </v>
          </cell>
          <cell r="G363" t="str">
            <v/>
          </cell>
          <cell r="H363">
            <v>0</v>
          </cell>
          <cell r="I363">
            <v>0</v>
          </cell>
        </row>
        <row r="364">
          <cell r="D364" t="str">
            <v>CP4088</v>
          </cell>
          <cell r="E364" t="str">
            <v xml:space="preserve">12.002.065-1       </v>
          </cell>
          <cell r="F364" t="str">
            <v xml:space="preserve">ALVENARIA P/CX. ENTERRADA, ATE 0,80M DE PROF., DE TIJ. MACICOS (7 X 10 X 20)CM, EM PAREDES DE 20CM  </v>
          </cell>
          <cell r="G364" t="str">
            <v xml:space="preserve">M2    </v>
          </cell>
          <cell r="H364">
            <v>3.1</v>
          </cell>
          <cell r="I364">
            <v>49.06</v>
          </cell>
        </row>
        <row r="365">
          <cell r="D365" t="str">
            <v>CP4121</v>
          </cell>
          <cell r="E365" t="str">
            <v xml:space="preserve">12.005.085-1       </v>
          </cell>
          <cell r="F365" t="str">
            <v xml:space="preserve">ALVENARIA DE BL. DE CONCR. (20 X 20 X 40)CM, EM PAREDES DE 20CM, C/VAOS OU ARESTAS, ATE 3,00M DE ALT.  </v>
          </cell>
          <cell r="G365" t="str">
            <v xml:space="preserve">M2    </v>
          </cell>
          <cell r="H365">
            <v>17.3</v>
          </cell>
          <cell r="I365">
            <v>21.33</v>
          </cell>
        </row>
        <row r="366">
          <cell r="D366" t="str">
            <v>CP9512</v>
          </cell>
          <cell r="E366">
            <v>12010</v>
          </cell>
          <cell r="F366" t="str">
            <v xml:space="preserve">BLOCOS DE CONCRETO CELULAR, DE 60X30X10CM, P/ISOLAMENTO TÉRMICO DE LAJES DE COBERTURA - FORNECIMENTO  </v>
          </cell>
          <cell r="G366" t="str">
            <v xml:space="preserve">M2    </v>
          </cell>
          <cell r="H366">
            <v>990</v>
          </cell>
          <cell r="I366">
            <v>9.8000000000000007</v>
          </cell>
        </row>
        <row r="367">
          <cell r="D367" t="str">
            <v/>
          </cell>
          <cell r="E367" t="str">
            <v/>
          </cell>
          <cell r="F367" t="str">
            <v xml:space="preserve">REVESTIMENTO DE PAREDES, TETOS E PISOS  </v>
          </cell>
          <cell r="G367" t="str">
            <v/>
          </cell>
          <cell r="H367">
            <v>0</v>
          </cell>
          <cell r="I367">
            <v>0</v>
          </cell>
        </row>
        <row r="368">
          <cell r="D368" t="str">
            <v>CP4334</v>
          </cell>
          <cell r="E368" t="str">
            <v xml:space="preserve">13.301.117-0       </v>
          </cell>
          <cell r="F368" t="str">
            <v xml:space="preserve">CONTRAPISO, BASE OU CAMADA REGULARIZADORA, EXECUTADA C/ARG.DE CIM. E AREIA 1:4, ESP. DE 1CM  </v>
          </cell>
          <cell r="G368" t="str">
            <v xml:space="preserve">M2    </v>
          </cell>
          <cell r="H368">
            <v>990</v>
          </cell>
          <cell r="I368">
            <v>3.38</v>
          </cell>
        </row>
        <row r="369">
          <cell r="D369" t="str">
            <v/>
          </cell>
          <cell r="E369" t="str">
            <v/>
          </cell>
          <cell r="F369" t="str">
            <v xml:space="preserve">ESQUADRIAS DE PVC, FERRO, ALUMÍNIO OU MADEIRA, VIDRAÇAS E FERRAGENS  </v>
          </cell>
          <cell r="G369" t="str">
            <v/>
          </cell>
          <cell r="H369">
            <v>0</v>
          </cell>
          <cell r="I369">
            <v>0</v>
          </cell>
        </row>
        <row r="370">
          <cell r="D370" t="str">
            <v>CP4516</v>
          </cell>
          <cell r="E370" t="str">
            <v xml:space="preserve">14.002.050-0       </v>
          </cell>
          <cell r="F370" t="str">
            <v xml:space="preserve">PORTA DE CHAPA DE FºGALV. Nº18 EM ESTRUT. DE TUBOS DE FºGALV. DE 2,50 A 3,00M DE ALT. E AREA DE 6,00 A 9,00M2, EM 2 FL.  </v>
          </cell>
          <cell r="G370" t="str">
            <v xml:space="preserve">M2    </v>
          </cell>
          <cell r="H370">
            <v>9</v>
          </cell>
          <cell r="I370">
            <v>290.43</v>
          </cell>
        </row>
        <row r="371">
          <cell r="D371" t="str">
            <v>CP4536</v>
          </cell>
          <cell r="E371" t="str">
            <v xml:space="preserve">14.002.171-0       </v>
          </cell>
          <cell r="F371" t="str">
            <v xml:space="preserve">PORTINHOLA P/ALCAPAO, CISTERNA OU CX. D'AGUA ELEVADA, EM CHAPA DE FºGALV. Nº16, MED. 0,80 X 0,80M  </v>
          </cell>
          <cell r="G371" t="str">
            <v xml:space="preserve">M2    </v>
          </cell>
          <cell r="H371">
            <v>1.28</v>
          </cell>
          <cell r="I371">
            <v>329.27</v>
          </cell>
        </row>
        <row r="372">
          <cell r="D372" t="str">
            <v>CP9606</v>
          </cell>
          <cell r="E372">
            <v>14002</v>
          </cell>
          <cell r="F372" t="str">
            <v xml:space="preserve">ESCADA DE MARINHEIRO, INTERIOR DE RESERVATÓRIO, C/9, 0M DE COMPR., 40,0CM DE LARG.,  TUBOS EM AÇO INOX SCH10-S 1 1/2- FORNECIMENTO  </v>
          </cell>
          <cell r="G372" t="str">
            <v xml:space="preserve">UN    </v>
          </cell>
          <cell r="H372">
            <v>1</v>
          </cell>
          <cell r="I372">
            <v>3465</v>
          </cell>
        </row>
        <row r="373">
          <cell r="D373" t="str">
            <v>CP9605</v>
          </cell>
          <cell r="E373">
            <v>14002</v>
          </cell>
          <cell r="F373" t="str">
            <v xml:space="preserve">ESCADA DE MARINHEIRO, INTERIOR DE RESERVATÓRIO, C/11,0M DE COMPR., 40,0CM DE LARG., TUBOS EM AÇO INOX SCH10-S 1 1/2- FORNECIMENTO  </v>
          </cell>
          <cell r="G373" t="str">
            <v xml:space="preserve">UN    </v>
          </cell>
          <cell r="H373">
            <v>1</v>
          </cell>
          <cell r="I373">
            <v>6910</v>
          </cell>
        </row>
        <row r="374">
          <cell r="D374" t="str">
            <v/>
          </cell>
          <cell r="E374" t="str">
            <v/>
          </cell>
          <cell r="F374" t="str">
            <v xml:space="preserve">INSTALAÇÕES ELÉTRICAS, HIDRÁULICAS, SANITÁRIAS E MECÂNICAS  </v>
          </cell>
          <cell r="G374" t="str">
            <v/>
          </cell>
          <cell r="H374">
            <v>0</v>
          </cell>
          <cell r="I374">
            <v>0</v>
          </cell>
        </row>
        <row r="375">
          <cell r="D375" t="str">
            <v>CP4891</v>
          </cell>
          <cell r="E375" t="str">
            <v xml:space="preserve">15.001.027-0       </v>
          </cell>
          <cell r="F375" t="str">
            <v xml:space="preserve">CAIXA DE ALVEN. DE TIJ. MACICO (7 X 10 X 20CM), EM PAREDES DE MEIA VEZ DE 0,60 X 0,60 X 0,60M, C/TAMPA DE 8CM DE ESP.  </v>
          </cell>
          <cell r="G375" t="str">
            <v xml:space="preserve">UN    </v>
          </cell>
          <cell r="H375">
            <v>3</v>
          </cell>
          <cell r="I375">
            <v>107.93</v>
          </cell>
        </row>
        <row r="376">
          <cell r="D376" t="str">
            <v>CP9747</v>
          </cell>
          <cell r="E376">
            <v>15007</v>
          </cell>
          <cell r="F376" t="str">
            <v xml:space="preserve">SUPORTE P/CABO DE ATERRAMENTO,  C/ISOLADOR, EM FERRO GALVNIZADO - FORNECIMENTO  </v>
          </cell>
          <cell r="G376" t="str">
            <v xml:space="preserve">UN    </v>
          </cell>
          <cell r="H376">
            <v>120</v>
          </cell>
          <cell r="I376">
            <v>3.8</v>
          </cell>
        </row>
        <row r="377">
          <cell r="D377" t="str">
            <v>CP9747</v>
          </cell>
          <cell r="E377">
            <v>15007</v>
          </cell>
          <cell r="F377" t="str">
            <v xml:space="preserve">SUPORTE P/CABO DE ATERRAMENTO,  C/ISOLADOR, EM FERRO GALVANIZADO, REFORÇDO - FORNECIMENTO  </v>
          </cell>
          <cell r="G377" t="str">
            <v xml:space="preserve">UN    </v>
          </cell>
          <cell r="H377">
            <v>20</v>
          </cell>
          <cell r="I377">
            <v>3.8</v>
          </cell>
        </row>
        <row r="378">
          <cell r="D378" t="str">
            <v>CP9749</v>
          </cell>
          <cell r="E378">
            <v>15007</v>
          </cell>
          <cell r="F378" t="str">
            <v xml:space="preserve">SUPORTE P/TUBO DE FERRO GALVANIZADO 2, P/ATERRAMENTO, EM FERRO GALVANIZADO - FORNECIMENTO  </v>
          </cell>
          <cell r="G378" t="str">
            <v xml:space="preserve">UN    </v>
          </cell>
          <cell r="H378">
            <v>12</v>
          </cell>
          <cell r="I378">
            <v>5.3</v>
          </cell>
        </row>
        <row r="379">
          <cell r="D379" t="str">
            <v>CP9639</v>
          </cell>
          <cell r="E379">
            <v>15007</v>
          </cell>
          <cell r="F379" t="str">
            <v xml:space="preserve">HASTE P/ATERRAMENTO, DE COBRE DE 3/4, C/2,40M DE COMPRIMENTO, C/ CONEXTOR P/CABO DE 70MM2 - FORNEIMENTO  </v>
          </cell>
          <cell r="G379" t="str">
            <v xml:space="preserve">UN    </v>
          </cell>
          <cell r="H379">
            <v>12</v>
          </cell>
          <cell r="I379">
            <v>17.100000000000001</v>
          </cell>
        </row>
        <row r="380">
          <cell r="D380" t="str">
            <v>CP9531</v>
          </cell>
          <cell r="E380">
            <v>15007</v>
          </cell>
          <cell r="F380" t="str">
            <v xml:space="preserve">CAIXA P/HASTE DE ATERRAMENTO, NAS DIMENSÕES DE 25 X 25 X 25CM, EM CHAPA - FORNECIMENTO  </v>
          </cell>
          <cell r="G380" t="str">
            <v xml:space="preserve">UN    </v>
          </cell>
          <cell r="H380">
            <v>12</v>
          </cell>
          <cell r="I380">
            <v>7.3</v>
          </cell>
        </row>
        <row r="381">
          <cell r="D381" t="str">
            <v>CP5349</v>
          </cell>
          <cell r="E381" t="str">
            <v xml:space="preserve">15.008.225-0       </v>
          </cell>
          <cell r="F381" t="str">
            <v xml:space="preserve">CABO C/ISOLAMENTO TERMOPLASTICO, BITOLA 16MM2, 600 / 1000V  </v>
          </cell>
          <cell r="G381" t="str">
            <v xml:space="preserve">M     </v>
          </cell>
          <cell r="H381">
            <v>1100</v>
          </cell>
          <cell r="I381">
            <v>2.11</v>
          </cell>
        </row>
        <row r="382">
          <cell r="D382" t="str">
            <v>CP9508</v>
          </cell>
          <cell r="E382">
            <v>15009</v>
          </cell>
          <cell r="F382" t="str">
            <v xml:space="preserve">CABO DE COBRE NU, TÊMPERA MEIO DURO, NA BITOLA DE 70MM2 - FORNECIMENTO  </v>
          </cell>
          <cell r="G382" t="str">
            <v xml:space="preserve">M     </v>
          </cell>
          <cell r="H382">
            <v>210</v>
          </cell>
          <cell r="I382">
            <v>5.4</v>
          </cell>
        </row>
        <row r="383">
          <cell r="D383" t="str">
            <v>CP5413</v>
          </cell>
          <cell r="E383" t="str">
            <v xml:space="preserve">15.011.016-0       </v>
          </cell>
          <cell r="F383" t="str">
            <v xml:space="preserve">ENTRADA DE SERV. PADRAO CERJ, P/MEDICAO MONOFASICA, 1 MEDIDOR P/CARGA ATE 4KW, DISJ. 1 X 40A  </v>
          </cell>
          <cell r="G383" t="str">
            <v xml:space="preserve">UN    </v>
          </cell>
          <cell r="H383">
            <v>1</v>
          </cell>
          <cell r="I383">
            <v>418.28</v>
          </cell>
        </row>
        <row r="384">
          <cell r="D384" t="str">
            <v>CP5461</v>
          </cell>
          <cell r="E384" t="str">
            <v xml:space="preserve">15.013.027-0       </v>
          </cell>
          <cell r="F384" t="str">
            <v xml:space="preserve">POSTE DE CONCR. SECAO CIRCULAR C/ 9,00M DE COMPR. E CARGA DE300KG  </v>
          </cell>
          <cell r="G384" t="str">
            <v xml:space="preserve">UN    </v>
          </cell>
          <cell r="H384">
            <v>1</v>
          </cell>
          <cell r="I384">
            <v>225.84</v>
          </cell>
        </row>
        <row r="385">
          <cell r="D385" t="str">
            <v>CP5549</v>
          </cell>
          <cell r="E385" t="str">
            <v xml:space="preserve">15.017.065-0       </v>
          </cell>
          <cell r="F385" t="str">
            <v xml:space="preserve">CONECTOR EM BRONZE, P/CABO DE 70MM2, P/FIX. DE 1 OU 2 CONDUTORES A SUPERF. PLANA  </v>
          </cell>
          <cell r="G385" t="str">
            <v xml:space="preserve">UN    </v>
          </cell>
          <cell r="H385">
            <v>10</v>
          </cell>
          <cell r="I385">
            <v>15.94</v>
          </cell>
        </row>
        <row r="386">
          <cell r="D386" t="str">
            <v>CP5813</v>
          </cell>
          <cell r="E386" t="str">
            <v xml:space="preserve">15.036.065-0       </v>
          </cell>
          <cell r="F386" t="str">
            <v xml:space="preserve">ELETRODUTO PVC RQ C/DIAM. DE ", EXCL. CONEXOES, EMENDAS, ABERT. E FECHAM. DE RASGO  </v>
          </cell>
          <cell r="G386" t="str">
            <v xml:space="preserve">M     </v>
          </cell>
          <cell r="H386">
            <v>12</v>
          </cell>
          <cell r="I386">
            <v>4.12</v>
          </cell>
        </row>
        <row r="387">
          <cell r="D387" t="str">
            <v>CP5819</v>
          </cell>
          <cell r="E387" t="str">
            <v xml:space="preserve">15.036.071-0       </v>
          </cell>
          <cell r="F387" t="str">
            <v xml:space="preserve">ELETRODUTO PVC RQ C/DIAM. DE ", INCL. CONEXOES E EMENDAS, EXCL. ABERT. E FECHAM. DE RASGO  </v>
          </cell>
          <cell r="G387" t="str">
            <v xml:space="preserve">M     </v>
          </cell>
          <cell r="H387">
            <v>446</v>
          </cell>
          <cell r="I387">
            <v>2.2599999999999998</v>
          </cell>
        </row>
        <row r="388">
          <cell r="D388" t="str">
            <v/>
          </cell>
          <cell r="E388" t="str">
            <v/>
          </cell>
          <cell r="F388" t="str">
            <v xml:space="preserve">COBERTURAS, ISOLAMENTOS E IMPERMEABILIZAÇÕES  </v>
          </cell>
          <cell r="G388" t="str">
            <v/>
          </cell>
          <cell r="H388">
            <v>0</v>
          </cell>
          <cell r="I388">
            <v>0</v>
          </cell>
        </row>
        <row r="389">
          <cell r="D389" t="str">
            <v>CP6215</v>
          </cell>
          <cell r="E389" t="str">
            <v xml:space="preserve">16.020.002-0       </v>
          </cell>
          <cell r="F389" t="str">
            <v xml:space="preserve">IMPERMEABILIZACAO DE TERRACO C/MANTA ASF. ELASTOMERICA, ESP.DE 4MM (SBS OU APP)  </v>
          </cell>
          <cell r="G389" t="str">
            <v xml:space="preserve">M2    </v>
          </cell>
          <cell r="H389">
            <v>990</v>
          </cell>
          <cell r="I389">
            <v>17.579999999999998</v>
          </cell>
        </row>
        <row r="390">
          <cell r="D390" t="str">
            <v>CP6235</v>
          </cell>
          <cell r="E390" t="str">
            <v xml:space="preserve">16.027.001-0       </v>
          </cell>
          <cell r="F390" t="str">
            <v xml:space="preserve">IMPERMEABILIZACAO DE RESERVATORIO, NAO SUJEITO A LENCOL FREATICO, USANDO IMPERMEABILIZANTE LIQUIDO DE PEGA NORMAL  </v>
          </cell>
          <cell r="G390" t="str">
            <v xml:space="preserve">M2    </v>
          </cell>
          <cell r="H390">
            <v>3907</v>
          </cell>
          <cell r="I390">
            <v>13.49</v>
          </cell>
        </row>
        <row r="391">
          <cell r="D391" t="str">
            <v>CP6253</v>
          </cell>
          <cell r="E391" t="str">
            <v xml:space="preserve">16.034.003-0       </v>
          </cell>
          <cell r="F391" t="str">
            <v xml:space="preserve">IMPERMEABILIZACAO DE PAREDES P/INJECAO DE LIQUIDO DE BASE MINERAL E REVESTIM. DE CIM. CRISTALIZ. C/EMULSAO ADESIVA  </v>
          </cell>
          <cell r="G391" t="str">
            <v xml:space="preserve">M2    </v>
          </cell>
          <cell r="H391">
            <v>9.4</v>
          </cell>
          <cell r="I391">
            <v>47.37</v>
          </cell>
        </row>
        <row r="392">
          <cell r="D392" t="str">
            <v/>
          </cell>
          <cell r="E392" t="str">
            <v/>
          </cell>
          <cell r="F392" t="str">
            <v xml:space="preserve">PINTURAS  </v>
          </cell>
          <cell r="G392" t="str">
            <v/>
          </cell>
          <cell r="H392">
            <v>0</v>
          </cell>
          <cell r="I392">
            <v>0</v>
          </cell>
        </row>
        <row r="393">
          <cell r="D393" t="str">
            <v>CP6257</v>
          </cell>
          <cell r="E393" t="str">
            <v xml:space="preserve">17.012.010-0       </v>
          </cell>
          <cell r="F393" t="str">
            <v xml:space="preserve">CAIACAO INT. OU EXT. SOBRE SUPERF. LISA EM 2 DEMAOS C/ADOCAODE FIXADOR  </v>
          </cell>
          <cell r="G393" t="str">
            <v xml:space="preserve">M2    </v>
          </cell>
          <cell r="H393">
            <v>1062</v>
          </cell>
          <cell r="I393">
            <v>1.58</v>
          </cell>
        </row>
        <row r="394">
          <cell r="D394" t="str">
            <v/>
          </cell>
          <cell r="E394" t="str">
            <v/>
          </cell>
          <cell r="F394" t="str">
            <v xml:space="preserve">APARELHOS ELÉTRICOS, HIDRÁULICOS, SANITÁRIOS, MECÂNICOS E ESPORTIVOS  </v>
          </cell>
          <cell r="G394" t="str">
            <v/>
          </cell>
          <cell r="H394">
            <v>0</v>
          </cell>
          <cell r="I394">
            <v>0</v>
          </cell>
        </row>
        <row r="395">
          <cell r="D395" t="str">
            <v>CP6562</v>
          </cell>
          <cell r="E395" t="str">
            <v xml:space="preserve">18.027.145-0       </v>
          </cell>
          <cell r="F395" t="str">
            <v xml:space="preserve">RELE FOTOELETRICO, P/COMANDO DE ILUMINACAO EXT., NA TENSAO DE 220V E CARGA MAXIMA DE 1000W  </v>
          </cell>
          <cell r="G395" t="str">
            <v xml:space="preserve">UN    </v>
          </cell>
          <cell r="H395">
            <v>16</v>
          </cell>
          <cell r="I395">
            <v>15.1</v>
          </cell>
        </row>
        <row r="396">
          <cell r="D396" t="str">
            <v>CP6695</v>
          </cell>
          <cell r="E396" t="str">
            <v xml:space="preserve">18.250.035-0       </v>
          </cell>
          <cell r="F396" t="str">
            <v xml:space="preserve">REATOR P/LAMPADA DE VAPOR DE SODIO, DE 220V X 250W  </v>
          </cell>
          <cell r="G396" t="str">
            <v xml:space="preserve">UN    </v>
          </cell>
          <cell r="H396">
            <v>16</v>
          </cell>
          <cell r="I396">
            <v>39.090000000000003</v>
          </cell>
        </row>
        <row r="397">
          <cell r="D397" t="str">
            <v>CP6711</v>
          </cell>
          <cell r="E397" t="str">
            <v xml:space="preserve">18.260.060-0       </v>
          </cell>
          <cell r="F397" t="str">
            <v xml:space="preserve">LUMINARIA FECHADA P/ILUMINACAO DE RUAS, P/LAMPADA MISTA, A VAPOR DE MERCURIO E A VAPOR DE SODIO  </v>
          </cell>
          <cell r="G397" t="str">
            <v xml:space="preserve">UN    </v>
          </cell>
          <cell r="H397">
            <v>16</v>
          </cell>
          <cell r="I397">
            <v>80.73</v>
          </cell>
        </row>
        <row r="398">
          <cell r="D398" t="str">
            <v/>
          </cell>
          <cell r="E398" t="str">
            <v/>
          </cell>
          <cell r="F398" t="str">
            <v xml:space="preserve">ALUGUEL DE EQUIPAMENTOS  </v>
          </cell>
          <cell r="G398" t="str">
            <v/>
          </cell>
          <cell r="H398">
            <v>0</v>
          </cell>
          <cell r="I398">
            <v>0</v>
          </cell>
        </row>
        <row r="399">
          <cell r="D399" t="str">
            <v>CP7066</v>
          </cell>
          <cell r="E399" t="str">
            <v xml:space="preserve">19.009.010-2       </v>
          </cell>
          <cell r="F399" t="str">
            <v xml:space="preserve">BOMBA CENTRIFUGA SUBMERSIVEL, MOTOR ELETR. 6CV A 3450RPM, EXCL. OPERADOR, MANGUEIRA, CABOS E COMANDOS (CP)  </v>
          </cell>
          <cell r="G399" t="str">
            <v xml:space="preserve">H     </v>
          </cell>
          <cell r="H399">
            <v>200</v>
          </cell>
          <cell r="I399">
            <v>3.59</v>
          </cell>
        </row>
        <row r="400">
          <cell r="D400" t="str">
            <v/>
          </cell>
          <cell r="E400" t="str">
            <v/>
          </cell>
          <cell r="F400" t="str">
            <v xml:space="preserve">ILUMINAÇÃO PÚBLICA  </v>
          </cell>
          <cell r="G400" t="str">
            <v/>
          </cell>
          <cell r="H400">
            <v>0</v>
          </cell>
          <cell r="I400">
            <v>0</v>
          </cell>
        </row>
        <row r="401">
          <cell r="D401" t="str">
            <v>CP7818</v>
          </cell>
          <cell r="E401" t="str">
            <v xml:space="preserve">21.001.070-0       </v>
          </cell>
          <cell r="F401" t="str">
            <v xml:space="preserve">ASSENTAMENTO DE POSTE CURVO, DE ACO, DE 7,00M, DE 1 BRACO, C/ENGASTAMENTO DA PARTE INFERIOR DA COLUNA NO SOLO  </v>
          </cell>
          <cell r="G401" t="str">
            <v xml:space="preserve">UN    </v>
          </cell>
          <cell r="H401">
            <v>16</v>
          </cell>
          <cell r="I401">
            <v>90.97</v>
          </cell>
        </row>
        <row r="402">
          <cell r="D402" t="str">
            <v>CP9698</v>
          </cell>
          <cell r="E402">
            <v>21005</v>
          </cell>
          <cell r="F402" t="str">
            <v xml:space="preserve">POSTE DE FERRO GALVANIZADO, CURVO, DE 6,00M DE ALTURA - FORNECIMENTO  </v>
          </cell>
          <cell r="G402" t="str">
            <v xml:space="preserve">UN    </v>
          </cell>
          <cell r="H402">
            <v>16</v>
          </cell>
          <cell r="I402">
            <v>250</v>
          </cell>
        </row>
        <row r="403">
          <cell r="D403" t="str">
            <v>CP7928</v>
          </cell>
          <cell r="E403" t="str">
            <v xml:space="preserve">21.013.010-0       </v>
          </cell>
          <cell r="F403" t="str">
            <v xml:space="preserve">CHUMBADOR DE ACO P/FIX. DE POSTE DE ACO, RETO OU CURVO, DE 7,00 A 9,00M, C/FLANGE  </v>
          </cell>
          <cell r="G403" t="str">
            <v xml:space="preserve">UN    </v>
          </cell>
          <cell r="H403">
            <v>64</v>
          </cell>
          <cell r="I403">
            <v>100.56</v>
          </cell>
        </row>
        <row r="404">
          <cell r="D404" t="str">
            <v/>
          </cell>
          <cell r="E404" t="str">
            <v/>
          </cell>
          <cell r="F404" t="str">
            <v xml:space="preserve">CASA DO OPERADOR - SERVIÇOS DE ESCRITÓRIO, LABORATÓRIO E CAMPO  </v>
          </cell>
          <cell r="G404" t="str">
            <v/>
          </cell>
          <cell r="H404">
            <v>0</v>
          </cell>
          <cell r="I404">
            <v>0</v>
          </cell>
        </row>
        <row r="405">
          <cell r="D405" t="str">
            <v>CP0427</v>
          </cell>
          <cell r="E405" t="str">
            <v xml:space="preserve">01.018.001-0       </v>
          </cell>
          <cell r="F405" t="str">
            <v xml:space="preserve">MARCACAO DE OBRA S/INSTRUMENTO TOPOGR., CONSIDERADA A PROJECAO HORIZ. DA AREA ENVOLVENTE  </v>
          </cell>
          <cell r="G405" t="str">
            <v xml:space="preserve">M2    </v>
          </cell>
          <cell r="H405">
            <v>25</v>
          </cell>
          <cell r="I405">
            <v>0.56999999999999995</v>
          </cell>
        </row>
        <row r="406">
          <cell r="D406" t="str">
            <v/>
          </cell>
          <cell r="E406" t="str">
            <v/>
          </cell>
          <cell r="F406" t="str">
            <v xml:space="preserve">CASA DO OPERADOR - MOVIMENTO DE TERRA  </v>
          </cell>
          <cell r="G406" t="str">
            <v/>
          </cell>
          <cell r="H406">
            <v>0</v>
          </cell>
          <cell r="I406">
            <v>0</v>
          </cell>
        </row>
        <row r="407">
          <cell r="D407" t="str">
            <v>CP0495</v>
          </cell>
          <cell r="E407" t="str">
            <v xml:space="preserve">03.001.001-1       </v>
          </cell>
          <cell r="F407" t="str">
            <v xml:space="preserve">ESCAVACAO MANUAL DE VALA/CAVA EM MAT. DE 1ªCAT., AREIA, ARGILA OU PICARRA, ATE 1,50M DE PROF.  </v>
          </cell>
          <cell r="G407" t="str">
            <v xml:space="preserve">M3    </v>
          </cell>
          <cell r="H407">
            <v>7</v>
          </cell>
          <cell r="I407">
            <v>9.8800000000000008</v>
          </cell>
        </row>
        <row r="408">
          <cell r="D408" t="str">
            <v>CP0627</v>
          </cell>
          <cell r="E408" t="str">
            <v xml:space="preserve">03.013.001-1       </v>
          </cell>
          <cell r="F408" t="str">
            <v xml:space="preserve">REATERRO DE VALA/CAVA COMPACTADA A MACO EM CAMADAS DE 30CM  </v>
          </cell>
          <cell r="G408" t="str">
            <v xml:space="preserve">M3    </v>
          </cell>
          <cell r="H408">
            <v>4.0999999999999996</v>
          </cell>
          <cell r="I408">
            <v>5.93</v>
          </cell>
        </row>
        <row r="409">
          <cell r="D409" t="str">
            <v/>
          </cell>
          <cell r="E409" t="str">
            <v/>
          </cell>
          <cell r="F409" t="str">
            <v xml:space="preserve">CASA DO OPERADOR - TRANSPORTES  </v>
          </cell>
          <cell r="G409" t="str">
            <v/>
          </cell>
          <cell r="H409">
            <v>0</v>
          </cell>
          <cell r="I409">
            <v>0</v>
          </cell>
        </row>
        <row r="410">
          <cell r="D410" t="str">
            <v>CP0798</v>
          </cell>
          <cell r="E410" t="str">
            <v xml:space="preserve">04.005.143-1       </v>
          </cell>
          <cell r="F410" t="str">
            <v xml:space="preserve">TRANSPORTE DE QUALQUER NATUR. C/VELOC. MEDIA DE 30KM/H EM CAMINHAO BASCUL. CAPAC. UTIL DE 12T  </v>
          </cell>
          <cell r="G410" t="str">
            <v xml:space="preserve">TXKM  </v>
          </cell>
          <cell r="H410">
            <v>55</v>
          </cell>
          <cell r="I410">
            <v>0.23</v>
          </cell>
        </row>
        <row r="411">
          <cell r="D411" t="str">
            <v>CP0841</v>
          </cell>
          <cell r="E411" t="str">
            <v xml:space="preserve">04.011.053-1       </v>
          </cell>
          <cell r="F411" t="str">
            <v xml:space="preserve">CARGA E DESC. MEC. C/PA-CARREGADEIRA CAPAC. DE 1, 50M3 E CAMINHAO BASCUL. CAPAC. UTIL DE 8T, CARGA DE 150T P/DIA DE 8:00H  </v>
          </cell>
          <cell r="G411" t="str">
            <v xml:space="preserve">T     </v>
          </cell>
          <cell r="H411">
            <v>5.5</v>
          </cell>
          <cell r="I411">
            <v>1.5</v>
          </cell>
        </row>
        <row r="412">
          <cell r="D412" t="str">
            <v>CP0869</v>
          </cell>
          <cell r="E412" t="str">
            <v xml:space="preserve">04.018.020-1       </v>
          </cell>
          <cell r="F412" t="str">
            <v xml:space="preserve">RECEBIMENTO DE CARGA, DESC. E MANOBRAS DE CAMINHAO BASCUL., CAPAC. DE 8,00M3 OU 12T  </v>
          </cell>
          <cell r="G412" t="str">
            <v xml:space="preserve">T     </v>
          </cell>
          <cell r="H412">
            <v>5.5</v>
          </cell>
          <cell r="I412">
            <v>0.15</v>
          </cell>
        </row>
        <row r="413">
          <cell r="D413" t="str">
            <v/>
          </cell>
          <cell r="E413" t="str">
            <v/>
          </cell>
          <cell r="F413" t="str">
            <v xml:space="preserve">CASA DO OPERADOR - SERVIÇOS COMPLEMENTARES  </v>
          </cell>
          <cell r="G413" t="str">
            <v/>
          </cell>
          <cell r="H413">
            <v>0</v>
          </cell>
          <cell r="I413">
            <v>0</v>
          </cell>
        </row>
        <row r="414">
          <cell r="D414" t="str">
            <v>CP1173</v>
          </cell>
          <cell r="E414" t="str">
            <v xml:space="preserve">05.005.005-1       </v>
          </cell>
          <cell r="F414" t="str">
            <v xml:space="preserve">ANDAIME DE TABUADO SOBRE CAVAL. (INCL. ESTES), EM PINHO DE 1ª, C/APROVEIT. DA MAD. 20 VEZES, INCL. MOV.  </v>
          </cell>
          <cell r="G414" t="str">
            <v xml:space="preserve">M2    </v>
          </cell>
          <cell r="H414">
            <v>6</v>
          </cell>
          <cell r="I414">
            <v>2.41</v>
          </cell>
        </row>
        <row r="415">
          <cell r="D415" t="str">
            <v/>
          </cell>
          <cell r="E415" t="str">
            <v/>
          </cell>
          <cell r="F415" t="str">
            <v xml:space="preserve">CASA DO OPERADOR - GALERIAS, DRENOS E CONEXOS  </v>
          </cell>
          <cell r="G415" t="str">
            <v/>
          </cell>
          <cell r="H415">
            <v>0</v>
          </cell>
          <cell r="I415">
            <v>0</v>
          </cell>
        </row>
        <row r="416">
          <cell r="D416" t="str">
            <v>CP1567</v>
          </cell>
          <cell r="E416" t="str">
            <v xml:space="preserve">06.001.242-0       </v>
          </cell>
          <cell r="F416" t="str">
            <v xml:space="preserve">ASSENTAMENTO DE TUBUL. PVC C/JUNTA ELASTICA, P/ESGOTO, DIAM.NOMINAL DE 100MM  </v>
          </cell>
          <cell r="G416" t="str">
            <v xml:space="preserve">M     </v>
          </cell>
          <cell r="H416">
            <v>16</v>
          </cell>
          <cell r="I416">
            <v>1.35</v>
          </cell>
        </row>
        <row r="417">
          <cell r="D417" t="str">
            <v>CP2140</v>
          </cell>
          <cell r="E417" t="str">
            <v xml:space="preserve">06.016.009-0       </v>
          </cell>
          <cell r="F417" t="str">
            <v xml:space="preserve">TAMPAO COMPLETO DE FºFº, P/CX. DE INSPECAO OU SEMELHANTE, C/25KG  </v>
          </cell>
          <cell r="G417" t="str">
            <v xml:space="preserve">UN    </v>
          </cell>
          <cell r="H417">
            <v>3</v>
          </cell>
          <cell r="I417">
            <v>32.44</v>
          </cell>
        </row>
        <row r="418">
          <cell r="D418" t="str">
            <v>CP2883</v>
          </cell>
          <cell r="E418" t="str">
            <v xml:space="preserve">06.272.002-0       </v>
          </cell>
          <cell r="F418" t="str">
            <v xml:space="preserve">TUBO PVC P/ESGOTO SANIT., DIAM. NOMINAL 100MM  </v>
          </cell>
          <cell r="G418" t="str">
            <v xml:space="preserve">M     </v>
          </cell>
          <cell r="H418">
            <v>16</v>
          </cell>
          <cell r="I418">
            <v>4.3899999999999997</v>
          </cell>
        </row>
        <row r="419">
          <cell r="D419" t="str">
            <v/>
          </cell>
          <cell r="E419" t="str">
            <v/>
          </cell>
          <cell r="F419" t="str">
            <v xml:space="preserve">CASA DO OPERADOR - ESTRUTURAS  </v>
          </cell>
          <cell r="G419" t="str">
            <v/>
          </cell>
          <cell r="H419">
            <v>0</v>
          </cell>
          <cell r="I419">
            <v>0</v>
          </cell>
        </row>
        <row r="420">
          <cell r="D420" t="str">
            <v>CP3682</v>
          </cell>
          <cell r="E420" t="str">
            <v xml:space="preserve">11.001.020-1       </v>
          </cell>
          <cell r="F420" t="str">
            <v xml:space="preserve">CONCRETO P/CAMADA PREPARATORIA, C/ 180KG DE CIM. P/M3 DE CONCR., COMPREEND. APENAS O FORN. DOS MAT., INCL. 5% DE PERDAS  </v>
          </cell>
          <cell r="G420" t="str">
            <v xml:space="preserve">M3    </v>
          </cell>
          <cell r="H420">
            <v>1.8</v>
          </cell>
          <cell r="I420">
            <v>68.69</v>
          </cell>
        </row>
        <row r="421">
          <cell r="D421" t="str">
            <v>CP3685</v>
          </cell>
          <cell r="E421" t="str">
            <v xml:space="preserve">11.002.011-1       </v>
          </cell>
          <cell r="F421" t="str">
            <v xml:space="preserve">PREPARO DE CONCR., EM 2 BETONEIRAS DE 600 L, PRODUCAO APROX.DE 7,00M3/H, EXCL. FORN. DOS MAT.  </v>
          </cell>
          <cell r="G421" t="str">
            <v xml:space="preserve">M3    </v>
          </cell>
          <cell r="H421">
            <v>9.6</v>
          </cell>
          <cell r="I421">
            <v>8.77</v>
          </cell>
        </row>
        <row r="422">
          <cell r="D422" t="str">
            <v>CP3697</v>
          </cell>
          <cell r="E422" t="str">
            <v xml:space="preserve">11.002.027-1       </v>
          </cell>
          <cell r="F422" t="str">
            <v xml:space="preserve">LANCAMENTO DE CONCR. EM PECAS S/ARMADURA, INCL. TRANSP. HORIZ. E VERT., PRODUCAO APROX. DE 7,00M3/H  </v>
          </cell>
          <cell r="G422" t="str">
            <v xml:space="preserve">M3    </v>
          </cell>
          <cell r="H422">
            <v>1.8</v>
          </cell>
          <cell r="I422">
            <v>14.61</v>
          </cell>
        </row>
        <row r="423">
          <cell r="D423" t="str">
            <v>CP3717</v>
          </cell>
          <cell r="E423" t="str">
            <v xml:space="preserve">11.003.002-0       </v>
          </cell>
          <cell r="F423" t="str">
            <v xml:space="preserve">CONCRETO P/PECAS ARMADAS, P/UMA RESISTENCIA A COMPRES. DE 15MPA, INCL. MAT., CONFECCAO E TRANSP. HORIZ. E VERT.  </v>
          </cell>
          <cell r="G423" t="str">
            <v xml:space="preserve">M3    </v>
          </cell>
          <cell r="H423">
            <v>7.79</v>
          </cell>
          <cell r="I423">
            <v>124.07</v>
          </cell>
        </row>
        <row r="424">
          <cell r="D424" t="str">
            <v>CP3727</v>
          </cell>
          <cell r="E424" t="str">
            <v xml:space="preserve">11.004.021-1       </v>
          </cell>
          <cell r="F424" t="str">
            <v xml:space="preserve">FORMA DE MAD. P/MOLDAGEM DE PECAS DE CONCR. ARMADO C/PARAMENTOS PLANOS, SERVINDO A MAD. 2 VEZES,EM TABUAS DE PINHO DE 3ª  </v>
          </cell>
          <cell r="G424" t="str">
            <v xml:space="preserve">M2    </v>
          </cell>
          <cell r="H424">
            <v>40</v>
          </cell>
          <cell r="I424">
            <v>12.26</v>
          </cell>
        </row>
        <row r="425">
          <cell r="D425" t="str">
            <v>CP3737</v>
          </cell>
          <cell r="E425" t="str">
            <v xml:space="preserve">11.004.035-1       </v>
          </cell>
          <cell r="F425" t="str">
            <v xml:space="preserve">ESCORAMENTO DE FORMA ATE 3, 30M DE PE DIREITO, C/PINHO DE 3ª,TABUAS EMPREGADAS 3 VEZES, PRUMOS 4 VEZES  </v>
          </cell>
          <cell r="G425" t="str">
            <v xml:space="preserve">M3    </v>
          </cell>
          <cell r="H425">
            <v>33.22</v>
          </cell>
          <cell r="I425">
            <v>2.04</v>
          </cell>
        </row>
        <row r="426">
          <cell r="D426" t="str">
            <v>CP3774</v>
          </cell>
          <cell r="E426" t="str">
            <v xml:space="preserve">11.009.013-0       </v>
          </cell>
          <cell r="F426" t="str">
            <v xml:space="preserve">BARRA DE ACO CA-50B, C/SALIENCIA, DIAM. DE 6,3MM, DESTINADA A ARMADURA DE CONCR. ARMADO  </v>
          </cell>
          <cell r="G426" t="str">
            <v xml:space="preserve">KG    </v>
          </cell>
          <cell r="H426">
            <v>181.52</v>
          </cell>
          <cell r="I426">
            <v>1.19</v>
          </cell>
        </row>
        <row r="427">
          <cell r="D427" t="str">
            <v>CP3775</v>
          </cell>
          <cell r="E427" t="str">
            <v xml:space="preserve">11.009.014-1       </v>
          </cell>
          <cell r="F427" t="str">
            <v xml:space="preserve">BARRA DE ACO CA-50B, C/SALIENCIA, DIAM. DE 8 A 12, 5MM, DESTINADA A ARMADURA DE CONCR. ARMADO  </v>
          </cell>
          <cell r="G427" t="str">
            <v xml:space="preserve">KG    </v>
          </cell>
          <cell r="H427">
            <v>179.48</v>
          </cell>
          <cell r="I427">
            <v>1.0900000000000001</v>
          </cell>
        </row>
        <row r="428">
          <cell r="D428" t="str">
            <v>CP3820</v>
          </cell>
          <cell r="E428" t="str">
            <v xml:space="preserve">11.011.029-0       </v>
          </cell>
          <cell r="F428" t="str">
            <v xml:space="preserve">CORTE, DOBRAGEM, MONT. E COLOC. DE FERRAG. NA FORMA, ACO CA-50B OU CA-50A, EM BARRA REDONDA C/DIAM. DE 6,3MM  </v>
          </cell>
          <cell r="G428" t="str">
            <v xml:space="preserve">KG    </v>
          </cell>
          <cell r="H428">
            <v>181.52</v>
          </cell>
          <cell r="I428">
            <v>0.81</v>
          </cell>
        </row>
        <row r="429">
          <cell r="D429" t="str">
            <v>CP3821</v>
          </cell>
          <cell r="E429" t="str">
            <v xml:space="preserve">11.011.030-1       </v>
          </cell>
          <cell r="F429" t="str">
            <v xml:space="preserve">CORTE, DOBRAGEM, MONT. E COLOC. DE FERRAG. NA FORMA, ACO CA-50B OU CA-50A, EM BARRA REDONDA C/DIAM. DE 8 A 12,5MM  </v>
          </cell>
          <cell r="G429" t="str">
            <v xml:space="preserve">KG    </v>
          </cell>
          <cell r="H429">
            <v>179.48</v>
          </cell>
          <cell r="I429">
            <v>0.71</v>
          </cell>
        </row>
        <row r="430">
          <cell r="D430" t="str">
            <v>CP3836</v>
          </cell>
          <cell r="E430" t="str">
            <v xml:space="preserve">11.013.003-1       </v>
          </cell>
          <cell r="F430" t="str">
            <v xml:space="preserve">VERGA DE CONCR. ARMADO P/ALVEN., C/APROVEIT. DA MAD. 10 VEZES  </v>
          </cell>
          <cell r="G430" t="str">
            <v xml:space="preserve">M3    </v>
          </cell>
          <cell r="H430">
            <v>0.5</v>
          </cell>
          <cell r="I430">
            <v>361.22</v>
          </cell>
        </row>
        <row r="431">
          <cell r="D431" t="str">
            <v>CP3941</v>
          </cell>
          <cell r="E431" t="str">
            <v xml:space="preserve">11.030.015-0       </v>
          </cell>
          <cell r="F431" t="str">
            <v xml:space="preserve">LAJE PRE-MOLDADA BETA 11, P/SOBRECARGA DE 1KN/M2 E VAO DE 4,40M, INCL. CAPEAMENTO DE 3CM DE ESP., CONCR. FCK = 15MPA  </v>
          </cell>
          <cell r="G431" t="str">
            <v xml:space="preserve">M2    </v>
          </cell>
          <cell r="H431">
            <v>25</v>
          </cell>
          <cell r="I431">
            <v>19.86</v>
          </cell>
        </row>
        <row r="432">
          <cell r="D432" t="str">
            <v/>
          </cell>
          <cell r="E432" t="str">
            <v/>
          </cell>
          <cell r="F432" t="str">
            <v xml:space="preserve">CASA DO OPERADOR - ALVENARIA E DIVISÓRIAS  </v>
          </cell>
          <cell r="G432" t="str">
            <v/>
          </cell>
          <cell r="H432">
            <v>0</v>
          </cell>
          <cell r="I432">
            <v>0</v>
          </cell>
        </row>
        <row r="433">
          <cell r="D433" t="str">
            <v>CP4116</v>
          </cell>
          <cell r="E433" t="str">
            <v xml:space="preserve">12.005.010-0       </v>
          </cell>
          <cell r="F433" t="str">
            <v xml:space="preserve">ALVENARIA DE BL. DE CONCR. (10 X 20 X 40)CM, EM PAREDES DE 10CM, DE SUPERF. CORRIDA, ATE 3,00M DE ALT.  </v>
          </cell>
          <cell r="G433" t="str">
            <v xml:space="preserve">M2    </v>
          </cell>
          <cell r="H433">
            <v>58</v>
          </cell>
          <cell r="I433">
            <v>11.41</v>
          </cell>
        </row>
        <row r="434">
          <cell r="D434" t="str">
            <v/>
          </cell>
          <cell r="E434" t="str">
            <v/>
          </cell>
          <cell r="F434" t="str">
            <v xml:space="preserve">CASA DO OPERADOR - REVESTIMENTO DE PAREDES, TETOS E PISOS  </v>
          </cell>
          <cell r="G434" t="str">
            <v/>
          </cell>
          <cell r="H434">
            <v>0</v>
          </cell>
          <cell r="I434">
            <v>0</v>
          </cell>
        </row>
        <row r="435">
          <cell r="D435" t="str">
            <v>CP4193</v>
          </cell>
          <cell r="E435" t="str">
            <v xml:space="preserve">13.002.010-1       </v>
          </cell>
          <cell r="F435" t="str">
            <v xml:space="preserve">REVESTIMENTO EXT., DE UMA VEZ,  C/ARG. DE CIM., SAIBRO E AREIA FINA 1:2:2, ESP. 3,5CM, INCL. CHAPISCO  </v>
          </cell>
          <cell r="G435" t="str">
            <v xml:space="preserve">M2    </v>
          </cell>
          <cell r="H435">
            <v>44</v>
          </cell>
          <cell r="I435">
            <v>8.65</v>
          </cell>
        </row>
        <row r="436">
          <cell r="D436" t="str">
            <v>CP4196</v>
          </cell>
          <cell r="E436" t="str">
            <v xml:space="preserve">13.002.016-0       </v>
          </cell>
          <cell r="F436" t="str">
            <v xml:space="preserve">EMBOCO INT., C/ARG., DE CIM. E SAIBRO 1:4, ESP. 2,5CM, INCL.CHAPISCO  </v>
          </cell>
          <cell r="G436" t="str">
            <v xml:space="preserve">M2    </v>
          </cell>
          <cell r="H436">
            <v>103.83</v>
          </cell>
          <cell r="I436">
            <v>7.41</v>
          </cell>
        </row>
        <row r="437">
          <cell r="D437" t="str">
            <v>CP4250</v>
          </cell>
          <cell r="E437" t="str">
            <v xml:space="preserve">13.026.010-0       </v>
          </cell>
          <cell r="F437" t="str">
            <v xml:space="preserve">REVESTIMENTO DE AZUL. BRANCO, 15 X 15CM EXTRA, SUPERF. CHAPISC. EMBOÇADA, REJUNT. CIM. BRANCO, INCL. CHAPISCO, EMBOÇO  </v>
          </cell>
          <cell r="G437" t="str">
            <v xml:space="preserve">M2    </v>
          </cell>
          <cell r="H437">
            <v>38.4</v>
          </cell>
          <cell r="I437">
            <v>24.28</v>
          </cell>
        </row>
        <row r="438">
          <cell r="D438" t="str">
            <v>CP4273</v>
          </cell>
          <cell r="E438" t="str">
            <v xml:space="preserve">13.050.040-0       </v>
          </cell>
          <cell r="F438" t="str">
            <v xml:space="preserve">PEITORIL DE MARM. ITALVA, DE 2 X 18CM C/ 2 POLIMENTOS, ASSENT. C/ARG. E NATA DE CIM.,  REJUNT. C/CIM. BRANCO  </v>
          </cell>
          <cell r="G438" t="str">
            <v xml:space="preserve">M     </v>
          </cell>
          <cell r="H438">
            <v>5.2</v>
          </cell>
          <cell r="I438">
            <v>12.07</v>
          </cell>
        </row>
        <row r="439">
          <cell r="D439" t="str">
            <v>CP4321</v>
          </cell>
          <cell r="E439" t="str">
            <v xml:space="preserve">13.301.080-1       </v>
          </cell>
          <cell r="F439" t="str">
            <v xml:space="preserve">PISO CIMENTADO, ESP. 1,5CM, C/ARG. DE CIM. E AREIA 1:3, ALIS. A COLHER SOBRE BASE EXIST.  </v>
          </cell>
          <cell r="G439" t="str">
            <v xml:space="preserve">M2    </v>
          </cell>
          <cell r="H439">
            <v>35.5</v>
          </cell>
          <cell r="I439">
            <v>7.02</v>
          </cell>
        </row>
        <row r="440">
          <cell r="D440" t="str">
            <v>CP4334</v>
          </cell>
          <cell r="E440" t="str">
            <v xml:space="preserve">13.301.117-0       </v>
          </cell>
          <cell r="F440" t="str">
            <v xml:space="preserve">CONTRAPISO, BASE OU CAMADA REGULARIZADORA, EXECUTADA C/ARG.DE CIM. E AREIA 1:4, ESP. DE 1CM  </v>
          </cell>
          <cell r="G440" t="str">
            <v xml:space="preserve">M2    </v>
          </cell>
          <cell r="H440">
            <v>24.2</v>
          </cell>
          <cell r="I440">
            <v>3.38</v>
          </cell>
        </row>
        <row r="441">
          <cell r="D441" t="str">
            <v>CP4349</v>
          </cell>
          <cell r="E441" t="str">
            <v xml:space="preserve">13.330.032-0       </v>
          </cell>
          <cell r="F441" t="str">
            <v xml:space="preserve">REVESTIMENTO DE PISO, C/LADRILHO ESMALT. C/ 20 X 20CM, ESP.DE 8,5MM, SUJEITO A TRAFEGO, ASSENT. E REJUNT. C/ARG. E CIM.  </v>
          </cell>
          <cell r="G441" t="str">
            <v xml:space="preserve">M2    </v>
          </cell>
          <cell r="H441">
            <v>9.4</v>
          </cell>
          <cell r="I441">
            <v>25.2</v>
          </cell>
        </row>
        <row r="442">
          <cell r="D442" t="str">
            <v>CP4370</v>
          </cell>
          <cell r="E442" t="str">
            <v xml:space="preserve">13.345.025-0       </v>
          </cell>
          <cell r="F442" t="str">
            <v xml:space="preserve">SOLEIRA DE MARM. BRANCO NACIONAL, 3 X 13CM, C/ 2 POLIMENTOS,ASSENT. C/ARG. E REJUNT. C/CIM. BRANCO  </v>
          </cell>
          <cell r="G442" t="str">
            <v xml:space="preserve">M     </v>
          </cell>
          <cell r="H442">
            <v>3.85</v>
          </cell>
          <cell r="I442">
            <v>11.23</v>
          </cell>
        </row>
        <row r="443">
          <cell r="D443" t="str">
            <v>CP4407</v>
          </cell>
          <cell r="E443" t="str">
            <v xml:space="preserve">13.375.010-0       </v>
          </cell>
          <cell r="F443" t="str">
            <v xml:space="preserve">CAMADA IMPERMEABILIZADORA DE PISO DE CONCR. SIMPLES, ESP. DE8CM, C/IMPERMEABILIZANTE DE PEGA NORMAL ADICIONADO A AGUA  </v>
          </cell>
          <cell r="G443" t="str">
            <v xml:space="preserve">M2    </v>
          </cell>
          <cell r="H443">
            <v>20</v>
          </cell>
          <cell r="I443">
            <v>8.0299999999999994</v>
          </cell>
        </row>
        <row r="444">
          <cell r="D444" t="str">
            <v>CP4419</v>
          </cell>
          <cell r="E444" t="str">
            <v xml:space="preserve">13.381.050-0       </v>
          </cell>
          <cell r="F444" t="str">
            <v xml:space="preserve">JUNTA PLASTICA 17 X 3MM, P/PISOS CONTINUOS - FORNECIMENTO E COLOCAÇÃO  </v>
          </cell>
          <cell r="G444" t="str">
            <v xml:space="preserve">M     </v>
          </cell>
          <cell r="H444">
            <v>72</v>
          </cell>
          <cell r="I444">
            <v>1.6</v>
          </cell>
        </row>
        <row r="445">
          <cell r="D445" t="str">
            <v/>
          </cell>
          <cell r="E445" t="str">
            <v/>
          </cell>
          <cell r="F445" t="str">
            <v xml:space="preserve">CASA DO OPERADOR - ESQUADRIAS DE PVC, FERRO, ALUMÍNIO OU MADEIRA, VIDRAÇAS E FERRAGENS  </v>
          </cell>
          <cell r="G445" t="str">
            <v/>
          </cell>
          <cell r="H445">
            <v>0</v>
          </cell>
          <cell r="I445">
            <v>0</v>
          </cell>
        </row>
        <row r="446">
          <cell r="D446" t="str">
            <v>CP4504</v>
          </cell>
          <cell r="E446" t="str">
            <v xml:space="preserve">14.002.013-0       </v>
          </cell>
          <cell r="F446" t="str">
            <v xml:space="preserve">PORTA DE FERRO EM BARRAS HORIZ. DE 1.1/4 X 1/4 A CADA 10CM, REVEST. C/CHAPA DE FºGALV. 16  </v>
          </cell>
          <cell r="G446" t="str">
            <v xml:space="preserve">M2    </v>
          </cell>
          <cell r="H446">
            <v>2</v>
          </cell>
          <cell r="I446">
            <v>229.82</v>
          </cell>
        </row>
        <row r="447">
          <cell r="D447" t="str">
            <v>CP4521</v>
          </cell>
          <cell r="E447" t="str">
            <v xml:space="preserve">14.002.086-0       </v>
          </cell>
          <cell r="F447" t="str">
            <v xml:space="preserve">BASCULANTE DE FERRO, EM CAIXILHO DE CANTON. DE 7/8 OU 3/4,P/AREA MAIOR QUE 0,50M2 E MENOR QUE 3,75M2  </v>
          </cell>
          <cell r="G447" t="str">
            <v xml:space="preserve">M2    </v>
          </cell>
          <cell r="H447">
            <v>1.2</v>
          </cell>
          <cell r="I447">
            <v>87.5</v>
          </cell>
        </row>
        <row r="448">
          <cell r="D448" t="str">
            <v>CP4546</v>
          </cell>
          <cell r="E448" t="str">
            <v xml:space="preserve">14.002.345-0       </v>
          </cell>
          <cell r="F448" t="str">
            <v xml:space="preserve">ESQUADRIA MET., EM CHAPA DE ACO C/ADICAO DE COBRE, TIPO JAN.BASCUL., MED. 1,50 X 1,20M FORMADA P/ CAIXILHOS FIXOS  </v>
          </cell>
          <cell r="G448" t="str">
            <v xml:space="preserve">UN    </v>
          </cell>
          <cell r="H448">
            <v>2</v>
          </cell>
          <cell r="I448">
            <v>95.04</v>
          </cell>
        </row>
        <row r="449">
          <cell r="D449" t="str">
            <v>CP4591</v>
          </cell>
          <cell r="E449" t="str">
            <v xml:space="preserve">14.004.010-0       </v>
          </cell>
          <cell r="F449" t="str">
            <v xml:space="preserve">VIDRO PLANO TRANSPARENTE, COMUM, DE 3MM DE ESP., INDICADO P/VAOS ATE 1,00 X 0, 80M  </v>
          </cell>
          <cell r="G449" t="str">
            <v xml:space="preserve">M2    </v>
          </cell>
          <cell r="H449">
            <v>5.0999999999999996</v>
          </cell>
          <cell r="I449">
            <v>14.77</v>
          </cell>
        </row>
        <row r="450">
          <cell r="D450" t="str">
            <v>CP4604</v>
          </cell>
          <cell r="E450" t="str">
            <v xml:space="preserve">14.006.010-0       </v>
          </cell>
          <cell r="F450" t="str">
            <v xml:space="preserve">PORTA COMP. DE CEDRO OU CANELA, DE 80 X 210 X 3CM, FOLHEADANAS 2 FACES  </v>
          </cell>
          <cell r="G450" t="str">
            <v xml:space="preserve">UN    </v>
          </cell>
          <cell r="H450">
            <v>1</v>
          </cell>
          <cell r="I450">
            <v>87.42</v>
          </cell>
        </row>
        <row r="451">
          <cell r="D451" t="str">
            <v>CP4606</v>
          </cell>
          <cell r="E451" t="str">
            <v xml:space="preserve">14.006.014-0       </v>
          </cell>
          <cell r="F451" t="str">
            <v xml:space="preserve">PORTA COMP. DE CEDRO OU CANELA, DE 60 X 210 X 3CM, FOLHEADANAS 2 FACES  </v>
          </cell>
          <cell r="G451" t="str">
            <v xml:space="preserve">UN    </v>
          </cell>
          <cell r="H451">
            <v>2</v>
          </cell>
          <cell r="I451">
            <v>84.02</v>
          </cell>
        </row>
        <row r="452">
          <cell r="D452" t="str">
            <v>CP4778</v>
          </cell>
          <cell r="E452" t="str">
            <v xml:space="preserve">14.007.256-0       </v>
          </cell>
          <cell r="F452" t="str">
            <v xml:space="preserve">CONJUNTO DE FERRAG. P/PORTA INT. DE MAD.  </v>
          </cell>
          <cell r="G452" t="str">
            <v xml:space="preserve">UN    </v>
          </cell>
          <cell r="H452">
            <v>2</v>
          </cell>
          <cell r="I452">
            <v>6.48</v>
          </cell>
        </row>
        <row r="453">
          <cell r="D453" t="str">
            <v>CP4781</v>
          </cell>
          <cell r="E453" t="str">
            <v xml:space="preserve">14.007.263-0       </v>
          </cell>
          <cell r="F453" t="str">
            <v xml:space="preserve">FECHADURA P/PORTA DE MAD. DE BANHEIRO, TIPO TRANQUETA, ACAB.CROM.  </v>
          </cell>
          <cell r="G453" t="str">
            <v xml:space="preserve">UN    </v>
          </cell>
          <cell r="H453">
            <v>1</v>
          </cell>
          <cell r="I453">
            <v>35.229999999999997</v>
          </cell>
        </row>
        <row r="454">
          <cell r="D454" t="str">
            <v>CP4811</v>
          </cell>
          <cell r="E454" t="str">
            <v xml:space="preserve">14.007.324-0       </v>
          </cell>
          <cell r="F454" t="str">
            <v xml:space="preserve">CADEADO DE 50MM, C/DUPLA TRAVA, DISCO DE SEGURANCA ANTI GAZUA, CORPO DE LATAO MACICO E CILINDRO DE LATAO TREFILADO  </v>
          </cell>
          <cell r="G454" t="str">
            <v xml:space="preserve">UN    </v>
          </cell>
          <cell r="H454">
            <v>2</v>
          </cell>
          <cell r="I454">
            <v>10</v>
          </cell>
        </row>
        <row r="455">
          <cell r="D455" t="str">
            <v/>
          </cell>
          <cell r="E455" t="str">
            <v/>
          </cell>
          <cell r="F455" t="str">
            <v xml:space="preserve">CASA DO OPERADOR - INSTALAÇÕES ELÉTRICAS, HIDRÁULICAS, SANITÁRIAS E MECÂNICAS  </v>
          </cell>
          <cell r="G455" t="str">
            <v/>
          </cell>
          <cell r="H455">
            <v>0</v>
          </cell>
          <cell r="I455">
            <v>0</v>
          </cell>
        </row>
        <row r="456">
          <cell r="D456" t="str">
            <v>CP4900</v>
          </cell>
          <cell r="E456" t="str">
            <v xml:space="preserve">15.001.070-0       </v>
          </cell>
          <cell r="F456" t="str">
            <v xml:space="preserve">ABRIGO P/HIDROMETRO DE 1/2 OU 3/4, DIM. DE 0,80 X 0,40 X 0, 50M, EM ALVEN. DE TIJ., C/PORTA DE 0,70 X 0,40M  </v>
          </cell>
          <cell r="G456" t="str">
            <v xml:space="preserve">UN    </v>
          </cell>
          <cell r="H456">
            <v>1</v>
          </cell>
          <cell r="I456">
            <v>128.4</v>
          </cell>
        </row>
        <row r="457">
          <cell r="D457" t="str">
            <v>CP4919</v>
          </cell>
          <cell r="E457" t="str">
            <v xml:space="preserve">15.002.062-0       </v>
          </cell>
          <cell r="F457" t="str">
            <v xml:space="preserve">CAIXA DE GORDURA SIMPLES CILINDRICA, EM ANEIS DE CONCR., 40CM DIAM., 60CM PROF., INCL. TAMPA  </v>
          </cell>
          <cell r="G457" t="str">
            <v xml:space="preserve">UN    </v>
          </cell>
          <cell r="H457">
            <v>1</v>
          </cell>
          <cell r="I457">
            <v>47.4</v>
          </cell>
        </row>
        <row r="458">
          <cell r="D458" t="str">
            <v>CP4941</v>
          </cell>
          <cell r="E458" t="str">
            <v xml:space="preserve">15.002.200-0       </v>
          </cell>
          <cell r="F458" t="str">
            <v xml:space="preserve">CAIXA DE INSPECAO DE CONCR. PRE-MOLDADO, C/ 925MM DE ALT. TOTAL  </v>
          </cell>
          <cell r="G458" t="str">
            <v xml:space="preserve">UN    </v>
          </cell>
          <cell r="H458">
            <v>2</v>
          </cell>
          <cell r="I458">
            <v>41.78</v>
          </cell>
        </row>
        <row r="459">
          <cell r="D459" t="str">
            <v>CP4942</v>
          </cell>
          <cell r="E459" t="str">
            <v xml:space="preserve">15.002.205-0       </v>
          </cell>
          <cell r="F459" t="str">
            <v xml:space="preserve">CAIXA DE INSPECAO DE CONCR. PRE-MOLDADO, C/ 625MM DE ALT. TOTAL  </v>
          </cell>
          <cell r="G459" t="str">
            <v xml:space="preserve">UN    </v>
          </cell>
          <cell r="H459">
            <v>1</v>
          </cell>
          <cell r="I459">
            <v>30.87</v>
          </cell>
        </row>
        <row r="460">
          <cell r="D460" t="str">
            <v>CP4945</v>
          </cell>
          <cell r="E460" t="str">
            <v xml:space="preserve">15.002.400-0       </v>
          </cell>
          <cell r="F460" t="str">
            <v xml:space="preserve">CAIXA SIFONADA DE ANEL DE CONCR. DE 42CM DE DIAM. E 60CM DEPROF.  </v>
          </cell>
          <cell r="G460" t="str">
            <v xml:space="preserve">UN    </v>
          </cell>
          <cell r="H460">
            <v>1</v>
          </cell>
          <cell r="I460">
            <v>47.4</v>
          </cell>
        </row>
        <row r="461">
          <cell r="D461" t="str">
            <v>CP4946</v>
          </cell>
          <cell r="E461" t="str">
            <v xml:space="preserve">15.002.500-0       </v>
          </cell>
          <cell r="F461" t="str">
            <v xml:space="preserve">FOSSA SEPTICA RETANG., CAMARA UNICA, P/ESCOLAS E EDIF. PUBL., 25 CONTRIBUINTES, C/ 2, 00 X 0,90 X 1,00M, EM CONCR.  </v>
          </cell>
          <cell r="G461" t="str">
            <v xml:space="preserve">UN    </v>
          </cell>
          <cell r="H461">
            <v>1</v>
          </cell>
          <cell r="I461">
            <v>1187.52</v>
          </cell>
        </row>
        <row r="462">
          <cell r="D462" t="str">
            <v>CP5107</v>
          </cell>
          <cell r="E462" t="str">
            <v xml:space="preserve">15.004.010-0       </v>
          </cell>
          <cell r="F462" t="str">
            <v xml:space="preserve">ALCA P/BARRILETE DE DISTRIB., EM TUBO PVC DE 50MM  </v>
          </cell>
          <cell r="G462" t="str">
            <v xml:space="preserve">UN    </v>
          </cell>
          <cell r="H462">
            <v>1</v>
          </cell>
          <cell r="I462">
            <v>149.99</v>
          </cell>
        </row>
        <row r="463">
          <cell r="D463" t="str">
            <v>CP5119</v>
          </cell>
          <cell r="E463" t="str">
            <v xml:space="preserve">15.004.046-0       </v>
          </cell>
          <cell r="F463" t="str">
            <v xml:space="preserve">INSTALACAO E ASSENT. DE CHUVEIRO ELETR.  </v>
          </cell>
          <cell r="G463" t="str">
            <v xml:space="preserve">UN    </v>
          </cell>
          <cell r="H463">
            <v>1</v>
          </cell>
          <cell r="I463">
            <v>74.510000000000005</v>
          </cell>
        </row>
        <row r="464">
          <cell r="D464" t="str">
            <v>CP5126</v>
          </cell>
          <cell r="E464" t="str">
            <v xml:space="preserve">15.004.061-0       </v>
          </cell>
          <cell r="F464" t="str">
            <v xml:space="preserve">INSTALACAO E ASSENT. DE PIA C/ 2 CUBAS  </v>
          </cell>
          <cell r="G464" t="str">
            <v xml:space="preserve">UN    </v>
          </cell>
          <cell r="H464">
            <v>1</v>
          </cell>
          <cell r="I464">
            <v>53.83</v>
          </cell>
        </row>
        <row r="465">
          <cell r="D465" t="str">
            <v>CP5128</v>
          </cell>
          <cell r="E465" t="str">
            <v xml:space="preserve">15.004.063-0       </v>
          </cell>
          <cell r="F465" t="str">
            <v xml:space="preserve">INSTALACAO E ASSENT. DE LAVATORIO DE 1 TORNEIRA  </v>
          </cell>
          <cell r="G465" t="str">
            <v xml:space="preserve">UN    </v>
          </cell>
          <cell r="H465">
            <v>1</v>
          </cell>
          <cell r="I465">
            <v>38.53</v>
          </cell>
        </row>
        <row r="466">
          <cell r="D466" t="str">
            <v>CP5130</v>
          </cell>
          <cell r="E466" t="str">
            <v xml:space="preserve">15.004.065-0       </v>
          </cell>
          <cell r="F466" t="str">
            <v xml:space="preserve">INSTALACAO E ASSENT. DE FILTRO RESIDENCIAL  </v>
          </cell>
          <cell r="G466" t="str">
            <v xml:space="preserve">UN    </v>
          </cell>
          <cell r="H466">
            <v>1</v>
          </cell>
          <cell r="I466">
            <v>30.83</v>
          </cell>
        </row>
        <row r="467">
          <cell r="D467" t="str">
            <v>CP5134</v>
          </cell>
          <cell r="E467" t="str">
            <v xml:space="preserve">15.004.075-0       </v>
          </cell>
          <cell r="F467" t="str">
            <v xml:space="preserve">INSTALACAO E ASSENT. DE CX. DE DESC. ELEVADA  </v>
          </cell>
          <cell r="G467" t="str">
            <v xml:space="preserve">UN    </v>
          </cell>
          <cell r="H467">
            <v>1</v>
          </cell>
          <cell r="I467">
            <v>35.46</v>
          </cell>
        </row>
        <row r="468">
          <cell r="D468" t="str">
            <v>CP5141</v>
          </cell>
          <cell r="E468" t="str">
            <v xml:space="preserve">15.004.108-0       </v>
          </cell>
          <cell r="F468" t="str">
            <v xml:space="preserve">INSTALACAO E ASSENT. DE VASO SANIT. INDIVIDUAL EM PAV. TERREO, C/ TUBO PVC DE 25MM  </v>
          </cell>
          <cell r="G468" t="str">
            <v xml:space="preserve">UN    </v>
          </cell>
          <cell r="H468">
            <v>1</v>
          </cell>
          <cell r="I468">
            <v>69.69</v>
          </cell>
        </row>
        <row r="469">
          <cell r="D469" t="str">
            <v>CP5149</v>
          </cell>
          <cell r="E469" t="str">
            <v xml:space="preserve">15.004.170-0       </v>
          </cell>
          <cell r="F469" t="str">
            <v xml:space="preserve">RALO SECO (SIMPLES) DE PVC, DE ALT. REGULAVEL, C/GRELHA  </v>
          </cell>
          <cell r="G469" t="str">
            <v xml:space="preserve">UN    </v>
          </cell>
          <cell r="H469">
            <v>1</v>
          </cell>
          <cell r="I469">
            <v>15.73</v>
          </cell>
        </row>
        <row r="470">
          <cell r="D470" t="str">
            <v>CP5152</v>
          </cell>
          <cell r="E470" t="str">
            <v xml:space="preserve">15.004.180-0       </v>
          </cell>
          <cell r="F470" t="str">
            <v xml:space="preserve">RALO SIFONADO DE PVC RIGIDO EM PAV. TERREO, C/SAIDA DE 75MM,GRELHA REDONDA E PORTA GRELHA  </v>
          </cell>
          <cell r="G470" t="str">
            <v xml:space="preserve">UN    </v>
          </cell>
          <cell r="H470">
            <v>2</v>
          </cell>
          <cell r="I470">
            <v>24.23</v>
          </cell>
        </row>
        <row r="471">
          <cell r="D471" t="str">
            <v>CP5159</v>
          </cell>
          <cell r="E471" t="str">
            <v xml:space="preserve">15.004.212-0       </v>
          </cell>
          <cell r="F471" t="str">
            <v xml:space="preserve">TUBO P/VENTIL. EM PVC, DE 75MM  </v>
          </cell>
          <cell r="G471" t="str">
            <v xml:space="preserve">M     </v>
          </cell>
          <cell r="H471">
            <v>7</v>
          </cell>
          <cell r="I471">
            <v>4.63</v>
          </cell>
        </row>
        <row r="472">
          <cell r="D472" t="str">
            <v>CP5257</v>
          </cell>
          <cell r="E472" t="str">
            <v xml:space="preserve">15.007.498-0       </v>
          </cell>
          <cell r="F472" t="str">
            <v xml:space="preserve">QUADRO DE DISTRIB. DE ENERGIA DE EMBUTIR P/INSTAL. DE ATE 6DISJ. S/DISPOSITIVO P/CHAVE GERAL  </v>
          </cell>
          <cell r="G472" t="str">
            <v xml:space="preserve">UN    </v>
          </cell>
          <cell r="H472">
            <v>1</v>
          </cell>
          <cell r="I472">
            <v>19.079999999999998</v>
          </cell>
        </row>
        <row r="473">
          <cell r="D473" t="str">
            <v>CP5276</v>
          </cell>
          <cell r="E473" t="str">
            <v xml:space="preserve">15.007.570-0       </v>
          </cell>
          <cell r="F473" t="str">
            <v xml:space="preserve">DISJUNTOR TERMOMAGNETICO UNIPOLAR, DE 10 A 30A X 240V  </v>
          </cell>
          <cell r="G473" t="str">
            <v xml:space="preserve">UN    </v>
          </cell>
          <cell r="H473">
            <v>1</v>
          </cell>
          <cell r="I473">
            <v>3.64</v>
          </cell>
        </row>
        <row r="474">
          <cell r="D474" t="str">
            <v>CP5277</v>
          </cell>
          <cell r="E474" t="str">
            <v xml:space="preserve">15.007.572-0       </v>
          </cell>
          <cell r="F474" t="str">
            <v xml:space="preserve">DISJUNTOR TERMOMAGNETICO UNIPOLAR, DE 35 A 50A X 240V  </v>
          </cell>
          <cell r="G474" t="str">
            <v xml:space="preserve">UN    </v>
          </cell>
          <cell r="H474">
            <v>1</v>
          </cell>
          <cell r="I474">
            <v>5.71</v>
          </cell>
        </row>
        <row r="475">
          <cell r="D475" t="str">
            <v>CP5345</v>
          </cell>
          <cell r="E475" t="str">
            <v xml:space="preserve">15.008.205-0       </v>
          </cell>
          <cell r="F475" t="str">
            <v xml:space="preserve">CABO C/ISOLAMENTO TERMOPLASTICO, BITOLA 2,5MM2, 600 / 1000V  </v>
          </cell>
          <cell r="G475" t="str">
            <v xml:space="preserve">M     </v>
          </cell>
          <cell r="H475">
            <v>70</v>
          </cell>
          <cell r="I475">
            <v>0.69</v>
          </cell>
        </row>
        <row r="476">
          <cell r="D476" t="str">
            <v>CP5347</v>
          </cell>
          <cell r="E476" t="str">
            <v xml:space="preserve">15.008.215-0       </v>
          </cell>
          <cell r="F476" t="str">
            <v xml:space="preserve">CABO C/ISOLAMENTO TERMOPLASTICO, BITOLA 6MM2, 600 / 1000V  </v>
          </cell>
          <cell r="G476" t="str">
            <v xml:space="preserve">M     </v>
          </cell>
          <cell r="H476">
            <v>16</v>
          </cell>
          <cell r="I476">
            <v>1.1399999999999999</v>
          </cell>
        </row>
        <row r="477">
          <cell r="D477" t="str">
            <v>CP5348</v>
          </cell>
          <cell r="E477" t="str">
            <v xml:space="preserve">15.008.220-0       </v>
          </cell>
          <cell r="F477" t="str">
            <v xml:space="preserve">CABO C/ISOLAMENTO TERMOPLASTICO, BITOLA 10MM2, 600 / 1000V  </v>
          </cell>
          <cell r="G477" t="str">
            <v xml:space="preserve">M     </v>
          </cell>
          <cell r="H477">
            <v>40</v>
          </cell>
          <cell r="I477">
            <v>1.54</v>
          </cell>
        </row>
        <row r="478">
          <cell r="D478" t="str">
            <v>CP5468</v>
          </cell>
          <cell r="E478" t="str">
            <v xml:space="preserve">15.015.020-0       </v>
          </cell>
          <cell r="F478" t="str">
            <v xml:space="preserve">INSTALACAO DE PONTO DE LUZ EQUIV. A 2 VARAS DE ELETR. DE PVCRIGIDO DE 3/4  </v>
          </cell>
          <cell r="G478" t="str">
            <v xml:space="preserve">UN    </v>
          </cell>
          <cell r="H478">
            <v>8</v>
          </cell>
          <cell r="I478">
            <v>41.18</v>
          </cell>
        </row>
        <row r="479">
          <cell r="D479" t="str">
            <v>CP5499</v>
          </cell>
          <cell r="E479" t="str">
            <v xml:space="preserve">15.015.191-0       </v>
          </cell>
          <cell r="F479" t="str">
            <v xml:space="preserve">INSTALACAO DE PONTO DE TOMADA EQUIV. A 2 VARAS DE ELETR. DEPVC RIGIDO DE 3/4  </v>
          </cell>
          <cell r="G479" t="str">
            <v xml:space="preserve">UN    </v>
          </cell>
          <cell r="H479">
            <v>4</v>
          </cell>
          <cell r="I479">
            <v>36.94</v>
          </cell>
        </row>
        <row r="480">
          <cell r="D480" t="str">
            <v>CP5603</v>
          </cell>
          <cell r="E480" t="str">
            <v xml:space="preserve">15.019.020-0       </v>
          </cell>
          <cell r="F480" t="str">
            <v xml:space="preserve">INTERRUPTOR DE EMBUTIR C/ 1 TECLA SIMPLES FOSFORESCENTE E PLACA  </v>
          </cell>
          <cell r="G480" t="str">
            <v xml:space="preserve">UN    </v>
          </cell>
          <cell r="H480">
            <v>3</v>
          </cell>
          <cell r="I480">
            <v>2.06</v>
          </cell>
        </row>
        <row r="481">
          <cell r="D481" t="str">
            <v>CP5604</v>
          </cell>
          <cell r="E481" t="str">
            <v xml:space="preserve">15.019.025-0       </v>
          </cell>
          <cell r="F481" t="str">
            <v xml:space="preserve">INTERRUPTOR DE EMBUTIR C/ 2 PLACAS SIMPLES FOSFORESCENTES EPLACA  </v>
          </cell>
          <cell r="G481" t="str">
            <v xml:space="preserve">UN    </v>
          </cell>
          <cell r="H481">
            <v>2</v>
          </cell>
          <cell r="I481">
            <v>2.88</v>
          </cell>
        </row>
        <row r="482">
          <cell r="D482" t="str">
            <v>CP5609</v>
          </cell>
          <cell r="E482" t="str">
            <v xml:space="preserve">15.019.050-0       </v>
          </cell>
          <cell r="F482" t="str">
            <v xml:space="preserve">TOMADA UNIVERSAL, DE EMBUTIR, FOSFORESCENTE, C/PLACA  </v>
          </cell>
          <cell r="G482" t="str">
            <v xml:space="preserve">UN    </v>
          </cell>
          <cell r="H482">
            <v>4</v>
          </cell>
          <cell r="I482">
            <v>2.25</v>
          </cell>
        </row>
        <row r="483">
          <cell r="D483" t="str">
            <v>CP5660</v>
          </cell>
          <cell r="E483" t="str">
            <v xml:space="preserve">15.028.010-0       </v>
          </cell>
          <cell r="F483" t="str">
            <v xml:space="preserve">COLOCACAO DE RESERVATORIO DE CIM. AMIANTO DE 1000 L  </v>
          </cell>
          <cell r="G483" t="str">
            <v xml:space="preserve">UN    </v>
          </cell>
          <cell r="H483">
            <v>1</v>
          </cell>
          <cell r="I483">
            <v>110.28</v>
          </cell>
        </row>
        <row r="484">
          <cell r="D484" t="str">
            <v>CP5663</v>
          </cell>
          <cell r="E484" t="str">
            <v xml:space="preserve">15.029.011-0       </v>
          </cell>
          <cell r="F484" t="str">
            <v xml:space="preserve">REGISTRO DE GAVETA EM BRONZE C/DIAM. DE 3/4  </v>
          </cell>
          <cell r="G484" t="str">
            <v xml:space="preserve">UN    </v>
          </cell>
          <cell r="H484">
            <v>1</v>
          </cell>
          <cell r="I484">
            <v>11.36</v>
          </cell>
        </row>
        <row r="485">
          <cell r="D485" t="str">
            <v>CP5767</v>
          </cell>
          <cell r="E485" t="str">
            <v xml:space="preserve">15.036.019-0       </v>
          </cell>
          <cell r="F485" t="str">
            <v xml:space="preserve">TUBO PVC RQ P/AGUA FRIA C/DIAM. DE 3/4, INCL. CONEXOES E EMENDAS, EXCL. ABERT. E FECHAM. DE RASGO  </v>
          </cell>
          <cell r="G485" t="str">
            <v xml:space="preserve">M     </v>
          </cell>
          <cell r="H485">
            <v>12</v>
          </cell>
          <cell r="I485">
            <v>2.38</v>
          </cell>
        </row>
        <row r="486">
          <cell r="D486" t="str">
            <v>CP5799</v>
          </cell>
          <cell r="E486" t="str">
            <v xml:space="preserve">15.036.051-0       </v>
          </cell>
          <cell r="F486" t="str">
            <v xml:space="preserve">TUBO PVC SD P/ESGOTO E AGUAS PLUVIAIS C/DIAM. DE 75MM, INCL.CONEXOES E EMENDAS, EXCL. ABERT. E FECHAM. DE RASGO  </v>
          </cell>
          <cell r="G486" t="str">
            <v xml:space="preserve">M     </v>
          </cell>
          <cell r="H486">
            <v>12</v>
          </cell>
          <cell r="I486">
            <v>5.05</v>
          </cell>
        </row>
        <row r="487">
          <cell r="D487" t="str">
            <v>CP5818</v>
          </cell>
          <cell r="E487" t="str">
            <v xml:space="preserve">15.036.070-0       </v>
          </cell>
          <cell r="F487" t="str">
            <v xml:space="preserve">ELETRODUTO PVC RQ C/DIAM. DE 3/4, INCL. CONEXOES E EMENDAS, EXCL. ABERT. E FECHAM. DE RASGO  </v>
          </cell>
          <cell r="G487" t="str">
            <v xml:space="preserve">M     </v>
          </cell>
          <cell r="H487">
            <v>50</v>
          </cell>
          <cell r="I487">
            <v>1.65</v>
          </cell>
        </row>
        <row r="488">
          <cell r="D488" t="str">
            <v>CP5819</v>
          </cell>
          <cell r="E488" t="str">
            <v xml:space="preserve">15.036.071-0       </v>
          </cell>
          <cell r="F488" t="str">
            <v xml:space="preserve">ELETRODUTO PVC RQ C/DIAM. DE ", INCL. CONEXOES E EMENDAS, EXCL. ABERT. E FECHAM. DE RASGO  </v>
          </cell>
          <cell r="G488" t="str">
            <v xml:space="preserve">M     </v>
          </cell>
          <cell r="H488">
            <v>12</v>
          </cell>
          <cell r="I488">
            <v>2.2599999999999998</v>
          </cell>
        </row>
        <row r="489">
          <cell r="D489" t="str">
            <v>CP5923</v>
          </cell>
          <cell r="E489" t="str">
            <v xml:space="preserve">15.045.110-0       </v>
          </cell>
          <cell r="F489" t="str">
            <v xml:space="preserve">ABERTURA E FECHAM. DE RASGO EM ALVEN., P/PASSAGEM DE TUBOS EDUTOS C/DIAM. DE 1/2 A 1  </v>
          </cell>
          <cell r="G489" t="str">
            <v xml:space="preserve">M     </v>
          </cell>
          <cell r="H489">
            <v>74</v>
          </cell>
          <cell r="I489">
            <v>2.19</v>
          </cell>
        </row>
        <row r="490">
          <cell r="D490" t="str">
            <v/>
          </cell>
          <cell r="E490" t="str">
            <v/>
          </cell>
          <cell r="F490" t="str">
            <v xml:space="preserve">CASA DO OPERADOR - COBERTURAS,  ISOLAMENTOS E IMPERMEABILIZAÇÕES  </v>
          </cell>
          <cell r="G490" t="str">
            <v/>
          </cell>
          <cell r="H490">
            <v>0</v>
          </cell>
          <cell r="I490">
            <v>0</v>
          </cell>
        </row>
        <row r="491">
          <cell r="D491" t="str">
            <v>CP6138</v>
          </cell>
          <cell r="E491" t="str">
            <v xml:space="preserve">16.001.094-0       </v>
          </cell>
          <cell r="F491" t="str">
            <v xml:space="preserve">TERCA DE MACARANDUBA APARELHADA, EM PECAS DE 3 X 9,  P/COBERT. DE QUALQUER TIPO  </v>
          </cell>
          <cell r="G491" t="str">
            <v xml:space="preserve">M     </v>
          </cell>
          <cell r="H491">
            <v>45</v>
          </cell>
          <cell r="I491">
            <v>14.74</v>
          </cell>
        </row>
        <row r="492">
          <cell r="D492" t="str">
            <v>CP6157</v>
          </cell>
          <cell r="E492" t="str">
            <v xml:space="preserve">16.004.003-1       </v>
          </cell>
          <cell r="F492" t="str">
            <v xml:space="preserve">COBERTURA HORIZ. EM TELHAS DE CIM.-AMIANTO, TIPO CALHA, C/ 49CM DE LARG.  </v>
          </cell>
          <cell r="G492" t="str">
            <v xml:space="preserve">M2    </v>
          </cell>
          <cell r="H492">
            <v>12</v>
          </cell>
          <cell r="I492">
            <v>33.049999999999997</v>
          </cell>
        </row>
        <row r="493">
          <cell r="D493" t="str">
            <v>CP6244</v>
          </cell>
          <cell r="E493" t="str">
            <v xml:space="preserve">16.030.001-0       </v>
          </cell>
          <cell r="F493" t="str">
            <v xml:space="preserve">PINTURA ASFALTICA (HIDRO-ASFALTO), P/SUPERF. LISAS, DE PEQUENAS DIM., MARQUIZES, BANHEIROS, ETC  </v>
          </cell>
          <cell r="G493" t="str">
            <v xml:space="preserve">M2    </v>
          </cell>
          <cell r="H493">
            <v>25</v>
          </cell>
          <cell r="I493">
            <v>3.98</v>
          </cell>
        </row>
        <row r="494">
          <cell r="D494" t="str">
            <v/>
          </cell>
          <cell r="E494" t="str">
            <v/>
          </cell>
          <cell r="F494" t="str">
            <v xml:space="preserve">CASA DO OPERADOR - PINTURAS  </v>
          </cell>
          <cell r="G494" t="str">
            <v/>
          </cell>
          <cell r="H494">
            <v>0</v>
          </cell>
          <cell r="I494">
            <v>0</v>
          </cell>
        </row>
        <row r="495">
          <cell r="D495" t="str">
            <v>CP6279</v>
          </cell>
          <cell r="E495" t="str">
            <v xml:space="preserve">17.017.100-0       </v>
          </cell>
          <cell r="F495" t="str">
            <v xml:space="preserve">PREPARO DE MAD. NOVA  </v>
          </cell>
          <cell r="G495" t="str">
            <v xml:space="preserve">M2    </v>
          </cell>
          <cell r="H495">
            <v>8.75</v>
          </cell>
          <cell r="I495">
            <v>8.3699999999999992</v>
          </cell>
        </row>
        <row r="496">
          <cell r="D496" t="str">
            <v>CP6289</v>
          </cell>
          <cell r="E496" t="str">
            <v xml:space="preserve">17.017.175-0       </v>
          </cell>
          <cell r="F496" t="str">
            <v xml:space="preserve">PINTURA INT. SOBRE MAD. NOVA C/ESMALTE SINT., SOBRE SUPERF.PREP. C/MAT. DA MESMA LINHA COMO EM 17.017.100  </v>
          </cell>
          <cell r="G496" t="str">
            <v xml:space="preserve">M2    </v>
          </cell>
          <cell r="H496">
            <v>8.75</v>
          </cell>
          <cell r="I496">
            <v>3.36</v>
          </cell>
        </row>
        <row r="497">
          <cell r="D497" t="str">
            <v>CP6300</v>
          </cell>
          <cell r="E497" t="str">
            <v xml:space="preserve">17.017.320-0       </v>
          </cell>
          <cell r="F497" t="str">
            <v xml:space="preserve">PINTURA INT. OU EXT. SOBRE FERRO C/ESMALTE SINT., APOS LIXAM.  </v>
          </cell>
          <cell r="G497" t="str">
            <v xml:space="preserve">M2    </v>
          </cell>
          <cell r="H497">
            <v>1.2</v>
          </cell>
          <cell r="I497">
            <v>4.08</v>
          </cell>
        </row>
        <row r="498">
          <cell r="D498" t="str">
            <v>CP6308</v>
          </cell>
          <cell r="E498" t="str">
            <v xml:space="preserve">17.018.010-0       </v>
          </cell>
          <cell r="F498" t="str">
            <v xml:space="preserve">PREPARO DE SUPERF. NOVA C/REVESTIM. LISO, INTERIOR  </v>
          </cell>
          <cell r="G498" t="str">
            <v xml:space="preserve">M2    </v>
          </cell>
          <cell r="H498">
            <v>103.83</v>
          </cell>
          <cell r="I498">
            <v>4.8899999999999997</v>
          </cell>
        </row>
        <row r="499">
          <cell r="D499" t="str">
            <v>CP6309</v>
          </cell>
          <cell r="E499" t="str">
            <v xml:space="preserve">17.018.020-0       </v>
          </cell>
          <cell r="F499" t="str">
            <v xml:space="preserve">PINTURA C/TINTA LATEX PVA FOSCO AVELUDADA, INTERIOR, ACAB. PADRAO, EM 2 DEMAOS SOBRE SUPERF. PREP. COMO EM 17.018.010  </v>
          </cell>
          <cell r="G499" t="str">
            <v xml:space="preserve">M2    </v>
          </cell>
          <cell r="H499">
            <v>103.83</v>
          </cell>
          <cell r="I499">
            <v>2.27</v>
          </cell>
        </row>
        <row r="500">
          <cell r="D500" t="str">
            <v>CP6316</v>
          </cell>
          <cell r="E500" t="str">
            <v xml:space="preserve">17.018.060-0       </v>
          </cell>
          <cell r="F500" t="str">
            <v xml:space="preserve">PREPARO DE SUPERF. NOVA, C/REVESTIM. LISO INT. OU EXT.  </v>
          </cell>
          <cell r="G500" t="str">
            <v xml:space="preserve">M2    </v>
          </cell>
          <cell r="H500">
            <v>44</v>
          </cell>
          <cell r="I500">
            <v>7.13</v>
          </cell>
        </row>
        <row r="501">
          <cell r="D501" t="str">
            <v>CP6329</v>
          </cell>
          <cell r="E501" t="str">
            <v xml:space="preserve">17.018.185-0       </v>
          </cell>
          <cell r="F501" t="str">
            <v xml:space="preserve">PINTURA C/TINTA ACRILICA TEXTURA, ACAB.FOSCO, P/EXTERIOR/INTERIOR, EM 2 DEMAOS APLIC.EM CONCR., ALVEN., CIM.-AMIANTO,ETC  </v>
          </cell>
          <cell r="G501" t="str">
            <v xml:space="preserve">M2    </v>
          </cell>
          <cell r="H501">
            <v>44</v>
          </cell>
          <cell r="I501">
            <v>6.72</v>
          </cell>
        </row>
        <row r="502">
          <cell r="D502" t="str">
            <v>CP6344</v>
          </cell>
          <cell r="E502" t="str">
            <v xml:space="preserve">17.025.010-0       </v>
          </cell>
          <cell r="F502" t="str">
            <v xml:space="preserve">PINTURA IMUNIZ. FUNGICIDA A BASE DE OLEO DE CREOSOTO P/APLIC. EM MAD. BRUTA OU APARELHADA, EM 2 DEMAOS  </v>
          </cell>
          <cell r="G502" t="str">
            <v xml:space="preserve">M2    </v>
          </cell>
          <cell r="H502">
            <v>8.75</v>
          </cell>
          <cell r="I502">
            <v>2.6</v>
          </cell>
        </row>
        <row r="503">
          <cell r="D503" t="str">
            <v/>
          </cell>
          <cell r="E503" t="str">
            <v/>
          </cell>
          <cell r="F503" t="str">
            <v xml:space="preserve">CASA DO OPERADOR - APARELHOS ELÉTRICOS, HIDRÁULICOS, SANITÁRIOS E MECÂNICOS  </v>
          </cell>
          <cell r="G503" t="str">
            <v/>
          </cell>
          <cell r="H503">
            <v>0</v>
          </cell>
          <cell r="I503">
            <v>0</v>
          </cell>
        </row>
        <row r="504">
          <cell r="D504" t="str">
            <v>CP6360</v>
          </cell>
          <cell r="E504" t="str">
            <v xml:space="preserve">18.002.010-0       </v>
          </cell>
          <cell r="F504" t="str">
            <v xml:space="preserve">LAVATORIO DE LOUCA BRANCA, POPULAR, S/LADRAO, MED. EM TORNODE 47 X 35CM  </v>
          </cell>
          <cell r="G504" t="str">
            <v xml:space="preserve">UN    </v>
          </cell>
          <cell r="H504">
            <v>1</v>
          </cell>
          <cell r="I504">
            <v>86.91</v>
          </cell>
        </row>
        <row r="505">
          <cell r="D505" t="str">
            <v>CP6374</v>
          </cell>
          <cell r="E505" t="str">
            <v xml:space="preserve">18.002.080-0       </v>
          </cell>
          <cell r="F505" t="str">
            <v xml:space="preserve">VASO SANIT. DE LOUCA BRANCA, CONVENCIONAL, POPULAR, MED. EMTORNO DE 37 X 47 X 38CM  </v>
          </cell>
          <cell r="G505" t="str">
            <v xml:space="preserve">UN    </v>
          </cell>
          <cell r="H505">
            <v>1</v>
          </cell>
          <cell r="I505">
            <v>61.73</v>
          </cell>
        </row>
        <row r="506">
          <cell r="D506" t="str">
            <v>CP6416</v>
          </cell>
          <cell r="E506" t="str">
            <v xml:space="preserve">18.007.045-0       </v>
          </cell>
          <cell r="F506" t="str">
            <v xml:space="preserve">CHUVEIRO ELETR., EM METAL. CROM., DE 110 / 220V  </v>
          </cell>
          <cell r="G506" t="str">
            <v xml:space="preserve">UN    </v>
          </cell>
          <cell r="H506">
            <v>1</v>
          </cell>
          <cell r="I506">
            <v>56.25</v>
          </cell>
        </row>
        <row r="507">
          <cell r="D507" t="str">
            <v>CP6423</v>
          </cell>
          <cell r="E507" t="str">
            <v xml:space="preserve">18.009.058-0       </v>
          </cell>
          <cell r="F507" t="str">
            <v xml:space="preserve">TORNEIRA P/PIA OU TANQUE, 1158, DE 1/2 X 18CM APROX., EM METAL CROM.  </v>
          </cell>
          <cell r="G507" t="str">
            <v xml:space="preserve">UN    </v>
          </cell>
          <cell r="H507">
            <v>2</v>
          </cell>
          <cell r="I507">
            <v>30.6</v>
          </cell>
        </row>
        <row r="508">
          <cell r="D508" t="str">
            <v>CP6430</v>
          </cell>
          <cell r="E508" t="str">
            <v xml:space="preserve">18.009.076-0       </v>
          </cell>
          <cell r="F508" t="str">
            <v xml:space="preserve">TORNEIRA P/LAVATORIO, 1193, DE 1/2 X 9CM APROX., EM METAL CROM.  </v>
          </cell>
          <cell r="G508" t="str">
            <v xml:space="preserve">UN    </v>
          </cell>
          <cell r="H508">
            <v>1</v>
          </cell>
          <cell r="I508">
            <v>28.88</v>
          </cell>
        </row>
        <row r="509">
          <cell r="D509" t="str">
            <v>CP6438</v>
          </cell>
          <cell r="E509" t="str">
            <v xml:space="preserve">18.011.005-0       </v>
          </cell>
          <cell r="F509" t="str">
            <v xml:space="preserve">TORNEIRA DE BOIA, EM PLAST., P/CAIXA D'AGUA, DE 3/4  </v>
          </cell>
          <cell r="G509" t="str">
            <v xml:space="preserve">UN    </v>
          </cell>
          <cell r="H509">
            <v>1</v>
          </cell>
          <cell r="I509">
            <v>4.4400000000000004</v>
          </cell>
        </row>
        <row r="510">
          <cell r="D510" t="str">
            <v>CP6471</v>
          </cell>
          <cell r="E510" t="str">
            <v xml:space="preserve">18.013.156-0       </v>
          </cell>
          <cell r="F510" t="str">
            <v xml:space="preserve">REGISTRO DE PRESSAO, 1416, DE 3/4, C/CANOPLA E VOLANTE, EMMETAL CROM.  </v>
          </cell>
          <cell r="G510" t="str">
            <v xml:space="preserve">UN    </v>
          </cell>
          <cell r="H510">
            <v>3</v>
          </cell>
          <cell r="I510">
            <v>13.54</v>
          </cell>
        </row>
        <row r="511">
          <cell r="D511" t="str">
            <v>CP6499</v>
          </cell>
          <cell r="E511" t="str">
            <v xml:space="preserve">18.016.035-0       </v>
          </cell>
          <cell r="F511" t="str">
            <v xml:space="preserve">BANCA DE ACO INOX, DE 2,00 X 0,55M, EM CHAPA 18.304, C/ 2 CUBAS, 2 VALV. DE ESCOAMENTO 1623 E 2 SIFOES 1680  </v>
          </cell>
          <cell r="G511" t="str">
            <v xml:space="preserve">UN    </v>
          </cell>
          <cell r="H511">
            <v>1</v>
          </cell>
          <cell r="I511">
            <v>710.36</v>
          </cell>
        </row>
        <row r="512">
          <cell r="D512" t="str">
            <v>CP6517</v>
          </cell>
          <cell r="E512" t="str">
            <v xml:space="preserve">18.020.014-0       </v>
          </cell>
          <cell r="F512" t="str">
            <v xml:space="preserve">DEPOSITO DE CIM.-AMIANTO, P/ 1000 L, C/TAMPA  </v>
          </cell>
          <cell r="G512" t="str">
            <v xml:space="preserve">UN    </v>
          </cell>
          <cell r="H512">
            <v>1</v>
          </cell>
          <cell r="I512">
            <v>107.99</v>
          </cell>
        </row>
        <row r="513">
          <cell r="D513" t="str">
            <v>CP6575</v>
          </cell>
          <cell r="E513" t="str">
            <v xml:space="preserve">18.027.228-0       </v>
          </cell>
          <cell r="F513" t="str">
            <v xml:space="preserve">LUMINARIA DE SOBREPOR, TIPO CALHA, EQUIPADA C/STARTER, REATOR CONVENCIONAL E LAMPADA FLUORESCENTE DE 1 X 40W  </v>
          </cell>
          <cell r="G513" t="str">
            <v xml:space="preserve">UN    </v>
          </cell>
          <cell r="H513">
            <v>4</v>
          </cell>
          <cell r="I513">
            <v>26.18</v>
          </cell>
        </row>
        <row r="514">
          <cell r="D514" t="str">
            <v>CP6576</v>
          </cell>
          <cell r="E514" t="str">
            <v xml:space="preserve">18.027.230-0       </v>
          </cell>
          <cell r="F514" t="str">
            <v xml:space="preserve">LUMINARIA DE SOBREPOR, TIPO CALHA, EQUIPADA C/STARTER, REATOR CONVENCIONAL E LAMPADA FLUORESCENTE DE 2 X 40W  </v>
          </cell>
          <cell r="G514" t="str">
            <v xml:space="preserve">UN    </v>
          </cell>
          <cell r="H514">
            <v>4</v>
          </cell>
          <cell r="I514">
            <v>40.1</v>
          </cell>
        </row>
        <row r="515">
          <cell r="D515" t="str">
            <v>CP6578</v>
          </cell>
          <cell r="E515" t="str">
            <v xml:space="preserve">18.027.234-0       </v>
          </cell>
          <cell r="F515" t="str">
            <v xml:space="preserve">LUMINARIA DE SOBREPOR, TIPO CALHA, EQUIPADA C/STARTER, REATOR CONVENCIONAL E LAMPADA FLUORESCENTE DE 4 X 40W  </v>
          </cell>
          <cell r="G515" t="str">
            <v xml:space="preserve">UN    </v>
          </cell>
          <cell r="H515">
            <v>2</v>
          </cell>
          <cell r="I515">
            <v>70.88</v>
          </cell>
        </row>
        <row r="516">
          <cell r="D516" t="str">
            <v/>
          </cell>
          <cell r="E516" t="str">
            <v/>
          </cell>
          <cell r="F516" t="str">
            <v xml:space="preserve">BOOSTER MIGUEL COUTO (ESTRADA ITAIPU / BABI)  </v>
          </cell>
          <cell r="G516" t="str">
            <v/>
          </cell>
          <cell r="H516">
            <v>0</v>
          </cell>
          <cell r="I516">
            <v>0</v>
          </cell>
        </row>
        <row r="517">
          <cell r="D517" t="str">
            <v/>
          </cell>
          <cell r="E517" t="str">
            <v/>
          </cell>
          <cell r="F517" t="str">
            <v xml:space="preserve">SERVIÇOS DE ESCRITÓRIO, LABORATÓRIO E CAMPO  </v>
          </cell>
          <cell r="G517" t="str">
            <v/>
          </cell>
          <cell r="H517">
            <v>0</v>
          </cell>
          <cell r="I517">
            <v>0</v>
          </cell>
        </row>
        <row r="518">
          <cell r="D518" t="str">
            <v>CP0333</v>
          </cell>
          <cell r="E518" t="str">
            <v xml:space="preserve">01.005.004-0       </v>
          </cell>
          <cell r="F518" t="str">
            <v xml:space="preserve">PREPARO MANUAL DE TER., COMPREEND. ACERTO, RASPAGEM EVENTUALATE 30CM DE PROF., INCL. COMPACT. MANUAL  </v>
          </cell>
          <cell r="G518" t="str">
            <v xml:space="preserve">M2    </v>
          </cell>
          <cell r="H518">
            <v>182</v>
          </cell>
          <cell r="I518">
            <v>2.82</v>
          </cell>
        </row>
        <row r="519">
          <cell r="D519" t="str">
            <v>CP0346</v>
          </cell>
          <cell r="E519" t="str">
            <v xml:space="preserve">01.006.004-0       </v>
          </cell>
          <cell r="F519" t="str">
            <v xml:space="preserve">DESMATAMENTO E LIMP. DE TER. C/EQUIP. MEC. (TRATOR - 1000, 00M2/H)  </v>
          </cell>
          <cell r="G519" t="str">
            <v xml:space="preserve">M2    </v>
          </cell>
          <cell r="H519">
            <v>326</v>
          </cell>
          <cell r="I519">
            <v>7.0000000000000007E-2</v>
          </cell>
        </row>
        <row r="520">
          <cell r="D520" t="str">
            <v>CP0427</v>
          </cell>
          <cell r="E520" t="str">
            <v xml:space="preserve">01.018.001-0       </v>
          </cell>
          <cell r="F520" t="str">
            <v xml:space="preserve">MARCACAO DE OBRA S/INSTRUMENTO TOPOGR., CONSIDERADA A PROJECAO HORIZ. DA AREA ENVOLVENTE  </v>
          </cell>
          <cell r="G520" t="str">
            <v xml:space="preserve">M2    </v>
          </cell>
          <cell r="H520">
            <v>182</v>
          </cell>
          <cell r="I520">
            <v>0.56999999999999995</v>
          </cell>
        </row>
        <row r="521">
          <cell r="D521" t="str">
            <v/>
          </cell>
          <cell r="E521" t="str">
            <v/>
          </cell>
          <cell r="F521" t="str">
            <v xml:space="preserve">MOVIMENTO DE TERRA  </v>
          </cell>
          <cell r="G521" t="str">
            <v/>
          </cell>
          <cell r="H521">
            <v>0</v>
          </cell>
          <cell r="I521">
            <v>0</v>
          </cell>
        </row>
        <row r="522">
          <cell r="D522" t="str">
            <v>CP0495</v>
          </cell>
          <cell r="E522" t="str">
            <v xml:space="preserve">03.001.001-1       </v>
          </cell>
          <cell r="F522" t="str">
            <v xml:space="preserve">ESCAVACAO MANUAL DE VALA/CAVA EM MAT. DE 1ªCAT., AREIA, ARGILA OU PICARRA, ATE 1,50M DE PROF.  </v>
          </cell>
          <cell r="G522" t="str">
            <v xml:space="preserve">M3    </v>
          </cell>
          <cell r="H522">
            <v>15</v>
          </cell>
          <cell r="I522">
            <v>9.8800000000000008</v>
          </cell>
        </row>
        <row r="523">
          <cell r="D523" t="str">
            <v>CP0623</v>
          </cell>
          <cell r="E523" t="str">
            <v xml:space="preserve">03.011.015-1       </v>
          </cell>
          <cell r="F523" t="str">
            <v xml:space="preserve">REATERRO DE VALA/CAVA UTILIZ. VIBRO COMPACTADOR PORTATIL  </v>
          </cell>
          <cell r="G523" t="str">
            <v xml:space="preserve">M3    </v>
          </cell>
          <cell r="H523">
            <v>8</v>
          </cell>
          <cell r="I523">
            <v>4</v>
          </cell>
        </row>
        <row r="524">
          <cell r="D524" t="str">
            <v/>
          </cell>
          <cell r="E524" t="str">
            <v/>
          </cell>
          <cell r="F524" t="str">
            <v xml:space="preserve">TRANSPORTES  </v>
          </cell>
          <cell r="G524" t="str">
            <v/>
          </cell>
          <cell r="H524">
            <v>0</v>
          </cell>
          <cell r="I524">
            <v>0</v>
          </cell>
        </row>
        <row r="525">
          <cell r="D525" t="str">
            <v>CP0798</v>
          </cell>
          <cell r="E525" t="str">
            <v xml:space="preserve">04.005.143-1       </v>
          </cell>
          <cell r="F525" t="str">
            <v xml:space="preserve">TRANSPORTE DE QUALQUER NATUR. C/VELOC. MEDIA DE 30KM/H EM CAMINHAO BASCUL. CAPAC. UTIL DE 12T  </v>
          </cell>
          <cell r="G525" t="str">
            <v xml:space="preserve">TXKM  </v>
          </cell>
          <cell r="H525">
            <v>182</v>
          </cell>
          <cell r="I525">
            <v>0.23</v>
          </cell>
        </row>
        <row r="526">
          <cell r="D526" t="str">
            <v>CP0841</v>
          </cell>
          <cell r="E526" t="str">
            <v xml:space="preserve">04.011.053-1       </v>
          </cell>
          <cell r="F526" t="str">
            <v xml:space="preserve">CARGA E DESC. MEC. C/PA-CARREGADEIRA CAPAC. DE 1, 50M3 E CAMINHAO BASCUL. CAPAC. UTIL DE 8T, CARGA DE 150T P/DIA DE 8:00H  </v>
          </cell>
          <cell r="G526" t="str">
            <v xml:space="preserve">T     </v>
          </cell>
          <cell r="H526">
            <v>12</v>
          </cell>
          <cell r="I526">
            <v>1.5</v>
          </cell>
        </row>
        <row r="527">
          <cell r="D527" t="str">
            <v>CP0869</v>
          </cell>
          <cell r="E527" t="str">
            <v xml:space="preserve">04.018.020-1       </v>
          </cell>
          <cell r="F527" t="str">
            <v xml:space="preserve">RECEBIMENTO DE CARGA, DESC. E MANOBRAS DE CAMINHAO BASCUL., CAPAC. DE 8,00M3 OU 12T  </v>
          </cell>
          <cell r="G527" t="str">
            <v xml:space="preserve">T     </v>
          </cell>
          <cell r="H527">
            <v>12</v>
          </cell>
          <cell r="I527">
            <v>0.15</v>
          </cell>
        </row>
        <row r="528">
          <cell r="D528" t="str">
            <v/>
          </cell>
          <cell r="E528" t="str">
            <v/>
          </cell>
          <cell r="F528" t="str">
            <v xml:space="preserve">SERVIÇOS COMPLEMENTARES  </v>
          </cell>
          <cell r="G528" t="str">
            <v/>
          </cell>
          <cell r="H528">
            <v>0</v>
          </cell>
          <cell r="I528">
            <v>0</v>
          </cell>
        </row>
        <row r="529">
          <cell r="D529" t="str">
            <v>CP1173</v>
          </cell>
          <cell r="E529" t="str">
            <v xml:space="preserve">05.005.005-1       </v>
          </cell>
          <cell r="F529" t="str">
            <v xml:space="preserve">ANDAIME DE TABUADO SOBRE CAVAL. (INCL. ESTES), EM PINHO DE 1ª, C/APROVEIT. DA MAD. 20 VEZES, INCL. MOV.  </v>
          </cell>
          <cell r="G529" t="str">
            <v xml:space="preserve">M2    </v>
          </cell>
          <cell r="H529">
            <v>9</v>
          </cell>
          <cell r="I529">
            <v>2.41</v>
          </cell>
        </row>
        <row r="530">
          <cell r="D530" t="str">
            <v/>
          </cell>
          <cell r="E530" t="str">
            <v/>
          </cell>
          <cell r="F530" t="str">
            <v xml:space="preserve">GALERIAS, DRENOS E CONEXOS  </v>
          </cell>
          <cell r="G530" t="str">
            <v/>
          </cell>
          <cell r="H530">
            <v>0</v>
          </cell>
          <cell r="I530">
            <v>0</v>
          </cell>
        </row>
        <row r="531">
          <cell r="D531" t="str">
            <v>CP1644</v>
          </cell>
          <cell r="E531" t="str">
            <v xml:space="preserve">06.001.673-0       </v>
          </cell>
          <cell r="F531" t="str">
            <v xml:space="preserve">ASSENTAMENTO DE PECAS DE FºFº C/JUNTA MEC. OU FLANGEADA, DIAM. DE 150MM  </v>
          </cell>
          <cell r="G531" t="str">
            <v xml:space="preserve">UN    </v>
          </cell>
          <cell r="H531">
            <v>3</v>
          </cell>
          <cell r="I531">
            <v>10.31</v>
          </cell>
        </row>
        <row r="532">
          <cell r="D532" t="str">
            <v>CP1646</v>
          </cell>
          <cell r="E532" t="str">
            <v xml:space="preserve">06.001.675-0       </v>
          </cell>
          <cell r="F532" t="str">
            <v xml:space="preserve">ASSENTAMENTO DE PECAS DE FºFº C/JUNTA MEC. OU FLANGEADA, DIAM. DE 250MM  </v>
          </cell>
          <cell r="G532" t="str">
            <v xml:space="preserve">UN    </v>
          </cell>
          <cell r="H532">
            <v>3</v>
          </cell>
          <cell r="I532">
            <v>16.39</v>
          </cell>
        </row>
        <row r="533">
          <cell r="D533" t="str">
            <v>CP1819</v>
          </cell>
          <cell r="E533" t="str">
            <v xml:space="preserve">06.011.107-0       </v>
          </cell>
          <cell r="F533" t="str">
            <v xml:space="preserve">ASSENTAMENTO S/FORN. DE TUBO ATE 1,00M DE COMPR. OU CONEXAODE FºFº OU ACO, C/FLANGES, CLASSE PN-10, DIAM. DE 300MM  </v>
          </cell>
          <cell r="G533" t="str">
            <v xml:space="preserve">UN    </v>
          </cell>
          <cell r="H533">
            <v>74</v>
          </cell>
          <cell r="I533">
            <v>93.17</v>
          </cell>
        </row>
        <row r="534">
          <cell r="D534" t="str">
            <v>CP1823</v>
          </cell>
          <cell r="E534" t="str">
            <v xml:space="preserve">06.011.112-0       </v>
          </cell>
          <cell r="F534" t="str">
            <v xml:space="preserve">ASSENTAMENTO S/FORN. DE TUBO ATE 1,00M DE COMPR. OU CONEXAODE FºFº OU ACO, C/FLANGES, CLASSE PN-10, DIAM. DE 600MM  </v>
          </cell>
          <cell r="G534" t="str">
            <v xml:space="preserve">UN    </v>
          </cell>
          <cell r="H534">
            <v>22</v>
          </cell>
          <cell r="I534">
            <v>307.54000000000002</v>
          </cell>
        </row>
        <row r="535">
          <cell r="D535" t="str">
            <v>CP1881</v>
          </cell>
          <cell r="E535" t="str">
            <v xml:space="preserve">06.011.227-0       </v>
          </cell>
          <cell r="F535" t="str">
            <v xml:space="preserve">MONTAGEM S/FORN. DE VALVULA DE GAVETA, DE RETENCAO, VENTOSA,HIDRANTE, ETC, C/FLANGES, CLASSE PN-10, DIAM. DE 300MM  </v>
          </cell>
          <cell r="G535" t="str">
            <v xml:space="preserve">UN    </v>
          </cell>
          <cell r="H535">
            <v>18</v>
          </cell>
          <cell r="I535">
            <v>93.4</v>
          </cell>
        </row>
        <row r="536">
          <cell r="D536" t="str">
            <v>CP1897</v>
          </cell>
          <cell r="E536" t="str">
            <v xml:space="preserve">06.011.257-0       </v>
          </cell>
          <cell r="F536" t="str">
            <v xml:space="preserve">MONTAGEM S/FORN. DE VALVULA DE GAVETA, DE RETENCAO, VENTOSA,HIDRANTE, ETC, C/FLANGES, CLASSE PN-16, DIAM. DE 300MM  </v>
          </cell>
          <cell r="G536" t="str">
            <v xml:space="preserve">UN    </v>
          </cell>
          <cell r="H536">
            <v>18</v>
          </cell>
          <cell r="I536">
            <v>119.91</v>
          </cell>
        </row>
        <row r="537">
          <cell r="D537" t="str">
            <v>CP9653</v>
          </cell>
          <cell r="E537">
            <v>6201</v>
          </cell>
          <cell r="F537" t="str">
            <v xml:space="preserve">JUNTA DE DESMONTAGEM TRAVADA AXIALMENTE, EM FERRO FUNDIDO DÚCTIL, DN 300 MM - FORN.  </v>
          </cell>
          <cell r="G537" t="str">
            <v xml:space="preserve">UN    </v>
          </cell>
          <cell r="H537">
            <v>6</v>
          </cell>
          <cell r="I537">
            <v>1265.76</v>
          </cell>
        </row>
        <row r="538">
          <cell r="D538" t="str">
            <v>CP2637</v>
          </cell>
          <cell r="E538" t="str">
            <v xml:space="preserve">06.201.056-0       </v>
          </cell>
          <cell r="F538" t="str">
            <v xml:space="preserve">TUBO DE FºFº, DUCTIL, CLASSE K-12, PN-10, FLANGE/FLANGE, DIAM. DE 300MM E COMPR. DE 0, 50 A 1,00M. FORN.  </v>
          </cell>
          <cell r="G538" t="str">
            <v xml:space="preserve">UN    </v>
          </cell>
          <cell r="H538">
            <v>3</v>
          </cell>
          <cell r="I538">
            <v>621.04999999999995</v>
          </cell>
        </row>
        <row r="539">
          <cell r="D539" t="str">
            <v>CP2642</v>
          </cell>
          <cell r="E539" t="str">
            <v xml:space="preserve">06.201.061-0       </v>
          </cell>
          <cell r="F539" t="str">
            <v xml:space="preserve">TUBO DE FºFº, DUCTIL, CLASSE K-12, PN-10, FLANGE/FLANGE, DIAM. DE 600MM E COMPR. DE 0, 50 A 1,00M. FORN.  </v>
          </cell>
          <cell r="G539" t="str">
            <v xml:space="preserve">UN    </v>
          </cell>
          <cell r="H539">
            <v>2</v>
          </cell>
          <cell r="I539">
            <v>1523.9</v>
          </cell>
        </row>
        <row r="540">
          <cell r="D540" t="str">
            <v>CP2665</v>
          </cell>
          <cell r="E540" t="str">
            <v xml:space="preserve">06.201.106-0       </v>
          </cell>
          <cell r="F540" t="str">
            <v xml:space="preserve">TUBO DE FºFº, DUCTIL, CLASSE K-12, PN-10, PONTA/FLANGE, DIAM. DE 300MM E COMPR. DE 0, 50 A 1,00M. FORN.  </v>
          </cell>
          <cell r="G540" t="str">
            <v xml:space="preserve">UN    </v>
          </cell>
          <cell r="H540">
            <v>1</v>
          </cell>
          <cell r="I540">
            <v>376.09</v>
          </cell>
        </row>
        <row r="541">
          <cell r="D541" t="str">
            <v>CP2693</v>
          </cell>
          <cell r="E541" t="str">
            <v xml:space="preserve">06.201.156-0       </v>
          </cell>
          <cell r="F541" t="str">
            <v xml:space="preserve">ADICIONAL DE EXTENSAO EXCED. A 1,00M DE TUBO DE FºFº, DUCTIL, CLASSE K-12, DIAM. DE 300MM  </v>
          </cell>
          <cell r="G541" t="str">
            <v xml:space="preserve">M     </v>
          </cell>
          <cell r="H541">
            <v>2</v>
          </cell>
          <cell r="I541">
            <v>126.36</v>
          </cell>
        </row>
        <row r="542">
          <cell r="D542" t="str">
            <v>CP2698</v>
          </cell>
          <cell r="E542" t="str">
            <v xml:space="preserve">06.201.161-0       </v>
          </cell>
          <cell r="F542" t="str">
            <v xml:space="preserve">ADICIONAL DE EXTENSAO EXCED. A 1,00M DE TUBO DE FºFº, DUCTIL, CLASSE K-12, DIAM. DE 600MM  </v>
          </cell>
          <cell r="G542" t="str">
            <v xml:space="preserve">M     </v>
          </cell>
          <cell r="H542">
            <v>9</v>
          </cell>
          <cell r="I542">
            <v>310.81</v>
          </cell>
        </row>
        <row r="543">
          <cell r="D543" t="str">
            <v>CP9630</v>
          </cell>
          <cell r="E543">
            <v>6212</v>
          </cell>
          <cell r="F543" t="str">
            <v xml:space="preserve">FLANGE CEGO EM FERRO FUNDIDO DÚCTIL, PN10, DN 300 MM - FORN.  </v>
          </cell>
          <cell r="G543" t="str">
            <v xml:space="preserve">UN    </v>
          </cell>
          <cell r="H543">
            <v>2</v>
          </cell>
          <cell r="I543">
            <v>178.42</v>
          </cell>
        </row>
        <row r="544">
          <cell r="D544" t="str">
            <v>CP9645</v>
          </cell>
          <cell r="E544">
            <v>6212</v>
          </cell>
          <cell r="F544" t="str">
            <v xml:space="preserve">JUNÇÃO  DE 45, FERRO FUNDIDO DÚCTIL, C/ FLANGES, PN10, DN 600 X 300 MM - FORN.  </v>
          </cell>
          <cell r="G544" t="str">
            <v xml:space="preserve">UN    </v>
          </cell>
          <cell r="H544">
            <v>4</v>
          </cell>
          <cell r="I544">
            <v>1987.01</v>
          </cell>
        </row>
        <row r="545">
          <cell r="D545" t="str">
            <v>CP9644</v>
          </cell>
          <cell r="E545">
            <v>6212</v>
          </cell>
          <cell r="F545" t="str">
            <v xml:space="preserve">JUNÇÃO  DE 45, FERRO FUNDIDO DÚCTIL, C/ FLANGES, PN10, DN 300 MM - FORN.  </v>
          </cell>
          <cell r="G545" t="str">
            <v xml:space="preserve">UN    </v>
          </cell>
          <cell r="H545">
            <v>2</v>
          </cell>
          <cell r="I545">
            <v>1063.0999999999999</v>
          </cell>
        </row>
        <row r="546">
          <cell r="D546" t="str">
            <v>CP9708</v>
          </cell>
          <cell r="E546">
            <v>6212</v>
          </cell>
          <cell r="F546" t="str">
            <v xml:space="preserve">REDUÇÃO CONCÊNTRICA DE FERRO FUNDIDO DÚCTIL, C/ FLANGES, PN10, DN 600 X 300 MM - FORN.  </v>
          </cell>
          <cell r="G546" t="str">
            <v xml:space="preserve">UN    </v>
          </cell>
          <cell r="H546">
            <v>2</v>
          </cell>
          <cell r="I546">
            <v>1647.28</v>
          </cell>
        </row>
        <row r="547">
          <cell r="D547" t="str">
            <v>CP9707</v>
          </cell>
          <cell r="E547">
            <v>6212</v>
          </cell>
          <cell r="F547" t="str">
            <v xml:space="preserve">REDUÇÃO CONCÊNTRICA DE FERRO FUNDIDO DÚCTIL, C/ FLANGES, PN10, DN 300 X 150 MM - FORN.  </v>
          </cell>
          <cell r="G547" t="str">
            <v xml:space="preserve">UN    </v>
          </cell>
          <cell r="H547">
            <v>3</v>
          </cell>
          <cell r="I547">
            <v>352.71</v>
          </cell>
        </row>
        <row r="548">
          <cell r="D548" t="str">
            <v>CP2767</v>
          </cell>
          <cell r="E548" t="str">
            <v xml:space="preserve">06.212.021-0       </v>
          </cell>
          <cell r="F548" t="str">
            <v xml:space="preserve">CURVA DE 45° DE FºFº, DUCTIL, C/FLANGES PN-10, DIAM. DE 300MM. FORN.  </v>
          </cell>
          <cell r="G548" t="str">
            <v xml:space="preserve">UN    </v>
          </cell>
          <cell r="H548">
            <v>6</v>
          </cell>
          <cell r="I548">
            <v>475.63</v>
          </cell>
        </row>
        <row r="549">
          <cell r="D549" t="str">
            <v>CP2768</v>
          </cell>
          <cell r="E549" t="str">
            <v xml:space="preserve">06.212.022-0       </v>
          </cell>
          <cell r="F549" t="str">
            <v xml:space="preserve">CURVA DE 45° DE FºFº, DUCTIL, C/FLANGES PN-10, DIAM. DE 600MM. FORN.  </v>
          </cell>
          <cell r="G549" t="str">
            <v xml:space="preserve">UN    </v>
          </cell>
          <cell r="H549">
            <v>4</v>
          </cell>
          <cell r="I549">
            <v>1687.5</v>
          </cell>
        </row>
        <row r="550">
          <cell r="D550" t="str">
            <v>CP2784</v>
          </cell>
          <cell r="E550" t="str">
            <v xml:space="preserve">06.212.081-0       </v>
          </cell>
          <cell r="F550" t="str">
            <v xml:space="preserve">REDUCAO DE FºFº, DUCTIL, C/FLANGES PN-10, DIAM. DE 300 X 250MM. FORN.  </v>
          </cell>
          <cell r="G550" t="str">
            <v xml:space="preserve">UN    </v>
          </cell>
          <cell r="H550">
            <v>3</v>
          </cell>
          <cell r="I550">
            <v>283.77999999999997</v>
          </cell>
        </row>
        <row r="551">
          <cell r="D551" t="str">
            <v>CP9814</v>
          </cell>
          <cell r="E551">
            <v>6215</v>
          </cell>
          <cell r="F551" t="str">
            <v xml:space="preserve">VÁLVULA DE RETENÇÃO DE PORTINHOLA DUPLA, DE FERRO FUNDIDO DÚCTIL, PN10, DN 300 MM - FORN.  </v>
          </cell>
          <cell r="G551" t="str">
            <v xml:space="preserve">UN    </v>
          </cell>
          <cell r="H551">
            <v>3</v>
          </cell>
          <cell r="I551">
            <v>1261.29</v>
          </cell>
        </row>
        <row r="552">
          <cell r="D552" t="str">
            <v>CP2799</v>
          </cell>
          <cell r="E552" t="str">
            <v xml:space="preserve">06.215.251-0       </v>
          </cell>
          <cell r="F552" t="str">
            <v xml:space="preserve">REGISTRO DE GAVETA EM FºFº, DUCTIL, SERIE METRICA CHATA, C/FLANGES PN-10 E CABECOTE, DIAM. DE 300MM  </v>
          </cell>
          <cell r="G552" t="str">
            <v xml:space="preserve">UN    </v>
          </cell>
          <cell r="H552">
            <v>6</v>
          </cell>
          <cell r="I552">
            <v>1914.88</v>
          </cell>
        </row>
        <row r="553">
          <cell r="D553" t="str">
            <v>CP2908</v>
          </cell>
          <cell r="E553" t="str">
            <v xml:space="preserve">06.400.005-0       </v>
          </cell>
          <cell r="F553" t="str">
            <v xml:space="preserve">MONTAGEM DE CONJ. MOTOR-BOMBA DE 100,1 A 400CV  </v>
          </cell>
          <cell r="G553" t="str">
            <v xml:space="preserve">UN    </v>
          </cell>
          <cell r="H553">
            <v>3</v>
          </cell>
          <cell r="I553">
            <v>376.12</v>
          </cell>
        </row>
        <row r="554">
          <cell r="D554" t="str">
            <v>CP2914</v>
          </cell>
          <cell r="E554" t="str">
            <v xml:space="preserve">06.400.014-0       </v>
          </cell>
          <cell r="F554" t="str">
            <v xml:space="preserve">MONTAGEM DE PAINEL DE PARTIDA P/CONJ. DE 100,1 A 400CV  </v>
          </cell>
          <cell r="G554" t="str">
            <v xml:space="preserve">UN    </v>
          </cell>
          <cell r="H554">
            <v>3</v>
          </cell>
          <cell r="I554">
            <v>143.97</v>
          </cell>
        </row>
        <row r="555">
          <cell r="D555" t="str">
            <v/>
          </cell>
          <cell r="E555" t="str">
            <v/>
          </cell>
          <cell r="F555" t="str">
            <v xml:space="preserve">FUNDAÇÕES  </v>
          </cell>
          <cell r="G555" t="str">
            <v/>
          </cell>
          <cell r="H555">
            <v>0</v>
          </cell>
          <cell r="I555">
            <v>0</v>
          </cell>
        </row>
        <row r="556">
          <cell r="D556" t="str">
            <v>CP3625</v>
          </cell>
          <cell r="E556" t="str">
            <v xml:space="preserve">10.014.005-0       </v>
          </cell>
          <cell r="F556" t="str">
            <v xml:space="preserve">PERFIL SIMPLES I OU H SENDO ACIMA DE 8 ATE 12, INCL. PERDAS  </v>
          </cell>
          <cell r="G556" t="str">
            <v xml:space="preserve">KG    </v>
          </cell>
          <cell r="H556">
            <v>951</v>
          </cell>
          <cell r="I556">
            <v>1.37</v>
          </cell>
        </row>
        <row r="557">
          <cell r="D557" t="str">
            <v>CP3673</v>
          </cell>
          <cell r="E557" t="str">
            <v xml:space="preserve">10.080.001-0       </v>
          </cell>
          <cell r="F557" t="str">
            <v xml:space="preserve">MANUSEIO DE PERFIS MET. ESTRUTURAIS ATE 20,00M  </v>
          </cell>
          <cell r="G557" t="str">
            <v xml:space="preserve">T     </v>
          </cell>
          <cell r="H557">
            <v>1</v>
          </cell>
          <cell r="I557">
            <v>14.12</v>
          </cell>
        </row>
        <row r="558">
          <cell r="D558" t="str">
            <v/>
          </cell>
          <cell r="E558" t="str">
            <v/>
          </cell>
          <cell r="F558" t="str">
            <v xml:space="preserve">ESTRUTURAS  </v>
          </cell>
          <cell r="G558" t="str">
            <v/>
          </cell>
          <cell r="H558">
            <v>0</v>
          </cell>
          <cell r="I558">
            <v>0</v>
          </cell>
        </row>
        <row r="559">
          <cell r="D559" t="str">
            <v>CP3717</v>
          </cell>
          <cell r="E559" t="str">
            <v xml:space="preserve">11.003.002-0       </v>
          </cell>
          <cell r="F559" t="str">
            <v xml:space="preserve">CONCRETO P/PECAS ARMADAS, P/UMA RESISTENCIA A COMPRES. DE 15MPA, INCL. MAT., CONFECCAO E TRANSP. HORIZ. E VERT.  </v>
          </cell>
          <cell r="G559" t="str">
            <v xml:space="preserve">M3    </v>
          </cell>
          <cell r="H559">
            <v>33</v>
          </cell>
          <cell r="I559">
            <v>124.07</v>
          </cell>
        </row>
        <row r="560">
          <cell r="D560" t="str">
            <v>CP3726</v>
          </cell>
          <cell r="E560" t="str">
            <v xml:space="preserve">11.004.020-1       </v>
          </cell>
          <cell r="F560" t="str">
            <v xml:space="preserve">FORMA DE MAD. P/MOLDAGEM DE PECAS DE CONCR. ARMADO C/PARAMENTOS PLANOS, SERVINDO A MAD. 3 VEZES,EM TABUAS DE PINHO DE 3ª  </v>
          </cell>
          <cell r="G560" t="str">
            <v xml:space="preserve">M2    </v>
          </cell>
          <cell r="H560">
            <v>85</v>
          </cell>
          <cell r="I560">
            <v>10.65</v>
          </cell>
        </row>
        <row r="561">
          <cell r="D561" t="str">
            <v>CP3739</v>
          </cell>
          <cell r="E561" t="str">
            <v xml:space="preserve">11.004.037-0       </v>
          </cell>
          <cell r="F561" t="str">
            <v xml:space="preserve">ESCORAMENTO DE FORMAS DE 3,50 ATE 4,00M DE PE DIREITO, C/PINHO DE 3ª, TABUAS EMPREGADAS 3 VEZES, PRUMOS 4 VEZES  </v>
          </cell>
          <cell r="G561" t="str">
            <v xml:space="preserve">M3    </v>
          </cell>
          <cell r="H561">
            <v>84</v>
          </cell>
          <cell r="I561">
            <v>3.01</v>
          </cell>
        </row>
        <row r="562">
          <cell r="D562" t="str">
            <v>CP3748</v>
          </cell>
          <cell r="E562" t="str">
            <v xml:space="preserve">11.004.069-1       </v>
          </cell>
          <cell r="F562" t="str">
            <v xml:space="preserve">ESCORAMENTO DE FORMA DE PARAMENTO VERT., P/ALT. DE 1, 50 A 5,00M, C/ 30% DE APROVEIT. DA MAD.  </v>
          </cell>
          <cell r="G562" t="str">
            <v xml:space="preserve">M2    </v>
          </cell>
          <cell r="H562">
            <v>48</v>
          </cell>
          <cell r="I562">
            <v>8.1999999999999993</v>
          </cell>
        </row>
        <row r="563">
          <cell r="D563" t="str">
            <v>CP3774</v>
          </cell>
          <cell r="E563" t="str">
            <v xml:space="preserve">11.009.013-0       </v>
          </cell>
          <cell r="F563" t="str">
            <v xml:space="preserve">BARRA DE ACO CA-50B, C/SALIENCIA, DIAM. DE 6,3MM, DESTINADA A ARMADURA DE CONCR. ARMADO  </v>
          </cell>
          <cell r="G563" t="str">
            <v xml:space="preserve">KG    </v>
          </cell>
          <cell r="H563">
            <v>793</v>
          </cell>
          <cell r="I563">
            <v>1.19</v>
          </cell>
        </row>
        <row r="564">
          <cell r="D564" t="str">
            <v>CP3775</v>
          </cell>
          <cell r="E564" t="str">
            <v xml:space="preserve">11.009.014-1       </v>
          </cell>
          <cell r="F564" t="str">
            <v xml:space="preserve">BARRA DE ACO CA-50B, C/SALIENCIA, DIAM. DE 8 A 12, 5MM, DESTINADA A ARMADURA DE CONCR. ARMADO  </v>
          </cell>
          <cell r="G564" t="str">
            <v xml:space="preserve">KG    </v>
          </cell>
          <cell r="H564">
            <v>1188</v>
          </cell>
          <cell r="I564">
            <v>1.0900000000000001</v>
          </cell>
        </row>
        <row r="565">
          <cell r="D565" t="str">
            <v>CP3820</v>
          </cell>
          <cell r="E565" t="str">
            <v xml:space="preserve">11.011.029-0       </v>
          </cell>
          <cell r="F565" t="str">
            <v xml:space="preserve">CORTE, DOBRAGEM, MONT. E COLOC. DE FERRAG. NA FORMA, ACO CA-50B OU CA-50A, EM BARRA REDONDA C/DIAM. DE 6,3MM  </v>
          </cell>
          <cell r="G565" t="str">
            <v xml:space="preserve">KG    </v>
          </cell>
          <cell r="H565">
            <v>793</v>
          </cell>
          <cell r="I565">
            <v>0.81</v>
          </cell>
        </row>
        <row r="566">
          <cell r="D566" t="str">
            <v>CP3821</v>
          </cell>
          <cell r="E566" t="str">
            <v xml:space="preserve">11.011.030-1       </v>
          </cell>
          <cell r="F566" t="str">
            <v xml:space="preserve">CORTE, DOBRAGEM, MONT. E COLOC. DE FERRAG. NA FORMA, ACO CA-50B OU CA-50A, EM BARRA REDONDA C/DIAM. DE 8 A 12,5MM  </v>
          </cell>
          <cell r="G566" t="str">
            <v xml:space="preserve">KG    </v>
          </cell>
          <cell r="H566">
            <v>1188</v>
          </cell>
          <cell r="I566">
            <v>0.71</v>
          </cell>
        </row>
        <row r="567">
          <cell r="D567" t="str">
            <v>CP3836</v>
          </cell>
          <cell r="E567" t="str">
            <v xml:space="preserve">11.013.003-1       </v>
          </cell>
          <cell r="F567" t="str">
            <v xml:space="preserve">VERGA DE CONCR. ARMADO P/ALVEN., C/APROVEIT. DA MAD. 10 VEZES  </v>
          </cell>
          <cell r="G567" t="str">
            <v xml:space="preserve">M3    </v>
          </cell>
          <cell r="H567">
            <v>1</v>
          </cell>
          <cell r="I567">
            <v>361.22</v>
          </cell>
        </row>
        <row r="568">
          <cell r="D568" t="str">
            <v>CP3840</v>
          </cell>
          <cell r="E568" t="str">
            <v xml:space="preserve">11.013.011-1       </v>
          </cell>
          <cell r="F568" t="str">
            <v xml:space="preserve">CONCRETO ARMADO P/UMA RESISTENCIA DE 15MPA, 14,00M2 DE AREAMOLDADA E 60KG DE ACO CA-50  </v>
          </cell>
          <cell r="G568" t="str">
            <v xml:space="preserve">M3    </v>
          </cell>
          <cell r="H568">
            <v>3</v>
          </cell>
          <cell r="I568">
            <v>479.83</v>
          </cell>
        </row>
        <row r="569">
          <cell r="D569" t="str">
            <v>CP3944</v>
          </cell>
          <cell r="E569" t="str">
            <v xml:space="preserve">11.030.018-0       </v>
          </cell>
          <cell r="F569" t="str">
            <v xml:space="preserve">LAJE PRE-MOLDADA BETA 20, P/SOBRECARGA DE 3,5KN/M2 E VAO DE6,20M, INCL. CAPEAMENTO DE 4CM DE ESP., CONCR. FCK = 15MPA  </v>
          </cell>
          <cell r="G569" t="str">
            <v xml:space="preserve">M2    </v>
          </cell>
          <cell r="H569">
            <v>131</v>
          </cell>
          <cell r="I569">
            <v>33.26</v>
          </cell>
        </row>
        <row r="570">
          <cell r="D570" t="str">
            <v/>
          </cell>
          <cell r="E570" t="str">
            <v/>
          </cell>
          <cell r="F570" t="str">
            <v xml:space="preserve">ALVENARIA E DIVISÓRIAS  </v>
          </cell>
          <cell r="G570" t="str">
            <v/>
          </cell>
          <cell r="H570">
            <v>0</v>
          </cell>
          <cell r="I570">
            <v>0</v>
          </cell>
        </row>
        <row r="571">
          <cell r="D571" t="str">
            <v>CP4120</v>
          </cell>
          <cell r="E571" t="str">
            <v xml:space="preserve">12.005.080-0       </v>
          </cell>
          <cell r="F571" t="str">
            <v xml:space="preserve">ALVENARIA DE BL. DE CONCR. (20 X 20 X 40)CM, EM PAREDES DE 20CM, DE SUPERF. CORRIDA, ATE 3,00M DE ALT.  </v>
          </cell>
          <cell r="G571" t="str">
            <v xml:space="preserve">M2    </v>
          </cell>
          <cell r="H571">
            <v>176</v>
          </cell>
          <cell r="I571">
            <v>20.65</v>
          </cell>
        </row>
        <row r="572">
          <cell r="D572" t="str">
            <v>CP4132</v>
          </cell>
          <cell r="E572" t="str">
            <v xml:space="preserve">12.007.020-0       </v>
          </cell>
          <cell r="F572" t="str">
            <v xml:space="preserve">PAREDE DE BL. VAZADOS (COBOGO) DE CIM. E AREIA, C/PESO DE 11,2KG, DE (39 X 39 X 7)CM  </v>
          </cell>
          <cell r="G572" t="str">
            <v xml:space="preserve">M2    </v>
          </cell>
          <cell r="H572">
            <v>36</v>
          </cell>
          <cell r="I572">
            <v>26.54</v>
          </cell>
        </row>
        <row r="573">
          <cell r="D573" t="str">
            <v/>
          </cell>
          <cell r="E573" t="str">
            <v/>
          </cell>
          <cell r="F573" t="str">
            <v xml:space="preserve">REVESTIMENTOS DE PAREDES , TETOS E PISOS  </v>
          </cell>
          <cell r="G573" t="str">
            <v/>
          </cell>
          <cell r="H573">
            <v>0</v>
          </cell>
          <cell r="I573">
            <v>0</v>
          </cell>
        </row>
        <row r="574">
          <cell r="D574" t="str">
            <v>CP4189</v>
          </cell>
          <cell r="E574" t="str">
            <v xml:space="preserve">13.001.050-1       </v>
          </cell>
          <cell r="F574" t="str">
            <v xml:space="preserve">REVESTIMENTO EXT., DE UMA VEZ,  C/ARG. DE CIM. E AREIA PRETADE EMBOCO 1:2, ESP. 3CM, INCL. CHAPISCO  </v>
          </cell>
          <cell r="G574" t="str">
            <v xml:space="preserve">M2    </v>
          </cell>
          <cell r="H574">
            <v>202</v>
          </cell>
          <cell r="I574">
            <v>9.73</v>
          </cell>
        </row>
        <row r="575">
          <cell r="D575" t="str">
            <v>CP4196</v>
          </cell>
          <cell r="E575" t="str">
            <v xml:space="preserve">13.002.016-0       </v>
          </cell>
          <cell r="F575" t="str">
            <v xml:space="preserve">EMBOCO INT., C/ARG., DE CIM. E SAIBRO 1:4, ESP. 2,5CM, INCL.CHAPISCO  </v>
          </cell>
          <cell r="G575" t="str">
            <v xml:space="preserve">M2    </v>
          </cell>
          <cell r="H575">
            <v>176</v>
          </cell>
          <cell r="I575">
            <v>7.41</v>
          </cell>
        </row>
        <row r="576">
          <cell r="D576" t="str">
            <v>CP4390</v>
          </cell>
          <cell r="E576" t="str">
            <v xml:space="preserve">13.370.015-0       </v>
          </cell>
          <cell r="F576" t="str">
            <v xml:space="preserve">PATIO DE CONCR.,ESP.DE 10CM, TRACO 1:2:3, EM QUADROS DE 1, 50X 1,50M, C/SARRAFOS DE PINHO INCORPORADOS, EXCL.PREP.DO TER.  </v>
          </cell>
          <cell r="G576" t="str">
            <v xml:space="preserve">M2    </v>
          </cell>
          <cell r="H576">
            <v>131</v>
          </cell>
          <cell r="I576">
            <v>13.83</v>
          </cell>
        </row>
        <row r="577">
          <cell r="D577" t="str">
            <v/>
          </cell>
          <cell r="E577" t="str">
            <v/>
          </cell>
          <cell r="F577" t="str">
            <v xml:space="preserve">ESQUADRIAS DE PVC , FERRO , ALUMÍNIO OU MADEIRA , VIDRAÇAS E FERRAGENS  </v>
          </cell>
          <cell r="G577" t="str">
            <v/>
          </cell>
          <cell r="H577">
            <v>0</v>
          </cell>
          <cell r="I577">
            <v>0</v>
          </cell>
        </row>
        <row r="578">
          <cell r="D578" t="str">
            <v>CP4516</v>
          </cell>
          <cell r="E578" t="str">
            <v xml:space="preserve">14.002.050-0       </v>
          </cell>
          <cell r="F578" t="str">
            <v xml:space="preserve">PORTA DE CHAPA DE FºGALV. Nº18 EM ESTRUT. DE TUBOS DE FºGALV. DE 2,50 A 3,00M DE ALT. E AREA DE 6,00 A 9,00M2, EM 2 FL.  </v>
          </cell>
          <cell r="G578" t="str">
            <v xml:space="preserve">M2    </v>
          </cell>
          <cell r="H578">
            <v>7</v>
          </cell>
          <cell r="I578">
            <v>290.43</v>
          </cell>
        </row>
        <row r="579">
          <cell r="D579" t="str">
            <v/>
          </cell>
          <cell r="E579" t="str">
            <v/>
          </cell>
          <cell r="F579" t="str">
            <v xml:space="preserve">INSTALAÇÕES ELÉTRICAS, HIDRÁULICAS, SANITÁRIAS E MECÂNICAS  </v>
          </cell>
          <cell r="G579" t="str">
            <v/>
          </cell>
          <cell r="H579">
            <v>0</v>
          </cell>
          <cell r="I579">
            <v>0</v>
          </cell>
        </row>
        <row r="580">
          <cell r="D580" t="str">
            <v>CP5472</v>
          </cell>
          <cell r="E580" t="str">
            <v xml:space="preserve">15.015.050-0       </v>
          </cell>
          <cell r="F580" t="str">
            <v xml:space="preserve">INSTALACAO DE 1 CONJ. DE 3 PONTOS DE LUZ EQUIV. A 6 VARAS DEELETR. DE PVC RIGIDO DE 3/4  </v>
          </cell>
          <cell r="G580" t="str">
            <v xml:space="preserve">UN    </v>
          </cell>
          <cell r="H580">
            <v>1</v>
          </cell>
          <cell r="I580">
            <v>94.58</v>
          </cell>
        </row>
        <row r="581">
          <cell r="D581" t="str">
            <v/>
          </cell>
          <cell r="E581" t="str">
            <v/>
          </cell>
          <cell r="F581" t="str">
            <v xml:space="preserve">COBERTURAS , ISOLAMENTOS E IMPERMEABILIZAÇÕES  </v>
          </cell>
          <cell r="G581" t="str">
            <v/>
          </cell>
          <cell r="H581">
            <v>0</v>
          </cell>
          <cell r="I581">
            <v>0</v>
          </cell>
        </row>
        <row r="582">
          <cell r="D582" t="str">
            <v>CP6138</v>
          </cell>
          <cell r="E582" t="str">
            <v xml:space="preserve">16.001.094-0       </v>
          </cell>
          <cell r="F582" t="str">
            <v xml:space="preserve">TERCA DE MACARANDUBA APARELHADA, EM PECAS DE 3 X 9,  P/COBERT. DE QUALQUER TIPO  </v>
          </cell>
          <cell r="G582" t="str">
            <v xml:space="preserve">M     </v>
          </cell>
          <cell r="H582">
            <v>32</v>
          </cell>
          <cell r="I582">
            <v>14.74</v>
          </cell>
        </row>
        <row r="583">
          <cell r="D583" t="str">
            <v>CP6158</v>
          </cell>
          <cell r="E583" t="str">
            <v xml:space="preserve">16.004.004-0       </v>
          </cell>
          <cell r="F583" t="str">
            <v xml:space="preserve">COBERTURA HORIZ. EM TELHAS DE CIM.-AMIANTO, TIPO CALHA, C/ 90CM DE LARG.  </v>
          </cell>
          <cell r="G583" t="str">
            <v xml:space="preserve">M2    </v>
          </cell>
          <cell r="H583">
            <v>198</v>
          </cell>
          <cell r="I583">
            <v>38.43</v>
          </cell>
        </row>
        <row r="584">
          <cell r="D584" t="str">
            <v>CP6244</v>
          </cell>
          <cell r="E584" t="str">
            <v xml:space="preserve">16.030.001-0       </v>
          </cell>
          <cell r="F584" t="str">
            <v xml:space="preserve">PINTURA ASFALTICA (HIDRO-ASFALTO), P/SUPERF. LISAS, DE PEQUENAS DIM., MARQUIZES, BANHEIROS, ETC  </v>
          </cell>
          <cell r="G584" t="str">
            <v xml:space="preserve">M2    </v>
          </cell>
          <cell r="H584">
            <v>182</v>
          </cell>
          <cell r="I584">
            <v>3.98</v>
          </cell>
        </row>
        <row r="585">
          <cell r="D585" t="str">
            <v/>
          </cell>
          <cell r="E585" t="str">
            <v/>
          </cell>
          <cell r="F585" t="str">
            <v xml:space="preserve">PINTURAS  </v>
          </cell>
          <cell r="G585" t="str">
            <v/>
          </cell>
          <cell r="H585">
            <v>0</v>
          </cell>
          <cell r="I585">
            <v>0</v>
          </cell>
        </row>
        <row r="586">
          <cell r="D586" t="str">
            <v>CP6275</v>
          </cell>
          <cell r="E586" t="str">
            <v xml:space="preserve">17.017.050-0       </v>
          </cell>
          <cell r="F586" t="str">
            <v xml:space="preserve">PINTURA INT. C/ESMALTE SINT., ACAB. DE ALTA CLASSE SOBRE SUPERF. PREP. COMO EM 17.017.010  </v>
          </cell>
          <cell r="G586" t="str">
            <v xml:space="preserve">M2    </v>
          </cell>
          <cell r="H586">
            <v>13</v>
          </cell>
          <cell r="I586">
            <v>8.56</v>
          </cell>
        </row>
        <row r="587">
          <cell r="D587" t="str">
            <v>CP6308</v>
          </cell>
          <cell r="E587" t="str">
            <v xml:space="preserve">17.018.010-0       </v>
          </cell>
          <cell r="F587" t="str">
            <v xml:space="preserve">PREPARO DE SUPERF. NOVA C/REVESTIM. LISO, INTERIOR  </v>
          </cell>
          <cell r="G587" t="str">
            <v xml:space="preserve">M2    </v>
          </cell>
          <cell r="H587">
            <v>176</v>
          </cell>
          <cell r="I587">
            <v>4.8899999999999997</v>
          </cell>
        </row>
        <row r="588">
          <cell r="D588" t="str">
            <v>CP6309</v>
          </cell>
          <cell r="E588" t="str">
            <v xml:space="preserve">17.018.020-0       </v>
          </cell>
          <cell r="F588" t="str">
            <v xml:space="preserve">PINTURA C/TINTA LATEX PVA FOSCO AVELUDADA, INTERIOR, ACAB. PADRAO, EM 2 DEMAOS SOBRE SUPERF. PREP. COMO EM 17.018.010  </v>
          </cell>
          <cell r="G588" t="str">
            <v xml:space="preserve">M2    </v>
          </cell>
          <cell r="H588">
            <v>176</v>
          </cell>
          <cell r="I588">
            <v>2.27</v>
          </cell>
        </row>
        <row r="589">
          <cell r="D589" t="str">
            <v>CP6316</v>
          </cell>
          <cell r="E589" t="str">
            <v xml:space="preserve">17.018.060-0       </v>
          </cell>
          <cell r="F589" t="str">
            <v xml:space="preserve">PREPARO DE SUPERF. NOVA, C/REVESTIM. LISO INT. OU EXT.  </v>
          </cell>
          <cell r="G589" t="str">
            <v xml:space="preserve">M2    </v>
          </cell>
          <cell r="H589">
            <v>213</v>
          </cell>
          <cell r="I589">
            <v>7.13</v>
          </cell>
        </row>
        <row r="590">
          <cell r="D590" t="str">
            <v>CP6329</v>
          </cell>
          <cell r="E590" t="str">
            <v xml:space="preserve">17.018.185-0       </v>
          </cell>
          <cell r="F590" t="str">
            <v xml:space="preserve">PINTURA C/TINTA ACRILICA TEXTURA, ACAB.FOSCO, P/EXTERIOR/INTERIOR, EM 2 DEMAOS APLIC.EM CONCR., ALVEN., CIM.-AMIANTO,ETC  </v>
          </cell>
          <cell r="G590" t="str">
            <v xml:space="preserve">M2    </v>
          </cell>
          <cell r="H590">
            <v>213</v>
          </cell>
          <cell r="I590">
            <v>6.72</v>
          </cell>
        </row>
        <row r="591">
          <cell r="D591" t="str">
            <v/>
          </cell>
          <cell r="E591" t="str">
            <v/>
          </cell>
          <cell r="F591" t="str">
            <v xml:space="preserve">APARELHOS HIDRÁULICOS , SANITÁRIOS , ELÉTRICOS , MECÂNICOS E ESPORTIVOS  </v>
          </cell>
          <cell r="G591" t="str">
            <v/>
          </cell>
          <cell r="H591">
            <v>0</v>
          </cell>
          <cell r="I591">
            <v>0</v>
          </cell>
        </row>
        <row r="592">
          <cell r="D592" t="str">
            <v>CP6569</v>
          </cell>
          <cell r="E592" t="str">
            <v xml:space="preserve">18.027.212-0       </v>
          </cell>
          <cell r="F592" t="str">
            <v xml:space="preserve">LUMINARIA DE SOBREPOR, TIPO CALHA, EQUIPADA C/REATOR DE PARTIDA RAPIDA E LAMPADA FLUORESCENTE DE 3 X 40W  </v>
          </cell>
          <cell r="G592" t="str">
            <v xml:space="preserve">UN    </v>
          </cell>
          <cell r="H592">
            <v>3</v>
          </cell>
          <cell r="I592">
            <v>52.89</v>
          </cell>
        </row>
        <row r="593">
          <cell r="D593" t="str">
            <v>CP9549</v>
          </cell>
          <cell r="E593">
            <v>18029</v>
          </cell>
          <cell r="F593" t="str">
            <v xml:space="preserve">CONJ. MOTOR-BOMBA CENTRÍFUGA, Q=177 L/S, AMT=64 MCA, POT.=200 CV, 60HZ - FORN.  </v>
          </cell>
          <cell r="G593" t="str">
            <v xml:space="preserve">CJ    </v>
          </cell>
          <cell r="H593">
            <v>3</v>
          </cell>
          <cell r="I593">
            <v>24022</v>
          </cell>
        </row>
        <row r="594">
          <cell r="D594" t="str">
            <v>CP9750</v>
          </cell>
          <cell r="E594">
            <v>18050</v>
          </cell>
          <cell r="F594" t="str">
            <v xml:space="preserve">TALHA MANUAL, CAPACIDADE 1T E IÇAMENTO ATÉ 3M DE ALTURA, INCL. CORRENTE E GANCHO - FORN.  </v>
          </cell>
          <cell r="G594" t="str">
            <v xml:space="preserve">CJ    </v>
          </cell>
          <cell r="H594">
            <v>1</v>
          </cell>
          <cell r="I594">
            <v>226.6</v>
          </cell>
        </row>
        <row r="595">
          <cell r="D595" t="str">
            <v/>
          </cell>
          <cell r="E595" t="str">
            <v/>
          </cell>
          <cell r="F595" t="str">
            <v xml:space="preserve">CASA DO OPERADOR - SERVIÇOS DE ESCRITÓRIO , LABORATÓRIO E CAMPO  </v>
          </cell>
          <cell r="G595" t="str">
            <v/>
          </cell>
          <cell r="H595">
            <v>0</v>
          </cell>
          <cell r="I595">
            <v>0</v>
          </cell>
        </row>
        <row r="596">
          <cell r="D596" t="str">
            <v>CP0427</v>
          </cell>
          <cell r="E596" t="str">
            <v xml:space="preserve">01.018.001-0       </v>
          </cell>
          <cell r="F596" t="str">
            <v xml:space="preserve">MARCACAO DE OBRA S/INSTRUMENTO TOPOGR., CONSIDERADA A PROJECAO HORIZ. DA AREA ENVOLVENTE  </v>
          </cell>
          <cell r="G596" t="str">
            <v xml:space="preserve">M2    </v>
          </cell>
          <cell r="H596">
            <v>25</v>
          </cell>
          <cell r="I596">
            <v>0.56999999999999995</v>
          </cell>
        </row>
        <row r="597">
          <cell r="D597" t="str">
            <v/>
          </cell>
          <cell r="E597" t="str">
            <v/>
          </cell>
          <cell r="F597" t="str">
            <v xml:space="preserve">CASA DO OPERADOR - MOVIMENTO DE TERRA  </v>
          </cell>
          <cell r="G597" t="str">
            <v/>
          </cell>
          <cell r="H597">
            <v>0</v>
          </cell>
          <cell r="I597">
            <v>0</v>
          </cell>
        </row>
        <row r="598">
          <cell r="D598" t="str">
            <v>CP0495</v>
          </cell>
          <cell r="E598" t="str">
            <v xml:space="preserve">03.001.001-1       </v>
          </cell>
          <cell r="F598" t="str">
            <v xml:space="preserve">ESCAVACAO MANUAL DE VALA/CAVA EM MAT. DE 1ªCAT., AREIA, ARGILA OU PICARRA, ATE 1,50M DE PROF.  </v>
          </cell>
          <cell r="G598" t="str">
            <v xml:space="preserve">M3    </v>
          </cell>
          <cell r="H598">
            <v>7</v>
          </cell>
          <cell r="I598">
            <v>9.8800000000000008</v>
          </cell>
        </row>
        <row r="599">
          <cell r="D599" t="str">
            <v>CP0627</v>
          </cell>
          <cell r="E599" t="str">
            <v xml:space="preserve">03.013.001-1       </v>
          </cell>
          <cell r="F599" t="str">
            <v xml:space="preserve">REATERRO DE VALA/CAVA COMPACTADA A MACO EM CAMADAS DE 30CM  </v>
          </cell>
          <cell r="G599" t="str">
            <v xml:space="preserve">M3    </v>
          </cell>
          <cell r="H599">
            <v>4</v>
          </cell>
          <cell r="I599">
            <v>5.93</v>
          </cell>
        </row>
        <row r="600">
          <cell r="D600" t="str">
            <v/>
          </cell>
          <cell r="E600" t="str">
            <v/>
          </cell>
          <cell r="F600" t="str">
            <v xml:space="preserve">CASA DO OPERADOR - TRANSPORTES  </v>
          </cell>
          <cell r="G600" t="str">
            <v/>
          </cell>
          <cell r="H600">
            <v>0</v>
          </cell>
          <cell r="I600">
            <v>0</v>
          </cell>
        </row>
        <row r="601">
          <cell r="D601" t="str">
            <v>CP0798</v>
          </cell>
          <cell r="E601" t="str">
            <v xml:space="preserve">04.005.143-1       </v>
          </cell>
          <cell r="F601" t="str">
            <v xml:space="preserve">TRANSPORTE DE QUALQUER NATUR. C/VELOC. MEDIA DE 30KM/H EM CAMINHAO BASCUL. CAPAC. UTIL DE 12T  </v>
          </cell>
          <cell r="G601" t="str">
            <v xml:space="preserve">TXKM  </v>
          </cell>
          <cell r="H601">
            <v>55</v>
          </cell>
          <cell r="I601">
            <v>0.23</v>
          </cell>
        </row>
        <row r="602">
          <cell r="D602" t="str">
            <v>CP0841</v>
          </cell>
          <cell r="E602" t="str">
            <v xml:space="preserve">04.011.053-1       </v>
          </cell>
          <cell r="F602" t="str">
            <v xml:space="preserve">CARGA E DESC. MEC. C/PA-CARREGADEIRA CAPAC. DE 1, 50M3 E CAMINHAO BASCUL. CAPAC. UTIL DE 8T, CARGA DE 150T P/DIA DE 8:00H  </v>
          </cell>
          <cell r="G602" t="str">
            <v xml:space="preserve">T     </v>
          </cell>
          <cell r="H602">
            <v>5.5</v>
          </cell>
          <cell r="I602">
            <v>1.5</v>
          </cell>
        </row>
        <row r="603">
          <cell r="D603" t="str">
            <v>CP0869</v>
          </cell>
          <cell r="E603" t="str">
            <v xml:space="preserve">04.018.020-1       </v>
          </cell>
          <cell r="F603" t="str">
            <v xml:space="preserve">RECEBIMENTO DE CARGA, DESC. E MANOBRAS DE CAMINHAO BASCUL., CAPAC. DE 8,00M3 OU 12T  </v>
          </cell>
          <cell r="G603" t="str">
            <v xml:space="preserve">T     </v>
          </cell>
          <cell r="H603">
            <v>5.5</v>
          </cell>
          <cell r="I603">
            <v>0.15</v>
          </cell>
        </row>
        <row r="604">
          <cell r="D604" t="str">
            <v/>
          </cell>
          <cell r="E604" t="str">
            <v/>
          </cell>
          <cell r="F604" t="str">
            <v xml:space="preserve">CASA DO OPERADOR - SERVIÇOS COMPLEMENTARES  </v>
          </cell>
          <cell r="G604" t="str">
            <v/>
          </cell>
          <cell r="H604">
            <v>0</v>
          </cell>
          <cell r="I604">
            <v>0</v>
          </cell>
        </row>
        <row r="605">
          <cell r="D605" t="str">
            <v>CP1173</v>
          </cell>
          <cell r="E605" t="str">
            <v xml:space="preserve">05.005.005-1       </v>
          </cell>
          <cell r="F605" t="str">
            <v xml:space="preserve">ANDAIME DE TABUADO SOBRE CAVAL. (INCL. ESTES), EM PINHO DE 1ª, C/APROVEIT. DA MAD. 20 VEZES, INCL. MOV.  </v>
          </cell>
          <cell r="G605" t="str">
            <v xml:space="preserve">M2    </v>
          </cell>
          <cell r="H605">
            <v>6</v>
          </cell>
          <cell r="I605">
            <v>2.41</v>
          </cell>
        </row>
        <row r="606">
          <cell r="D606" t="str">
            <v/>
          </cell>
          <cell r="E606" t="str">
            <v/>
          </cell>
          <cell r="F606" t="str">
            <v xml:space="preserve">CASA DO OPERADOR - GALERIAS ,  DRENOS E CONEXOS  </v>
          </cell>
          <cell r="G606" t="str">
            <v/>
          </cell>
          <cell r="H606">
            <v>0</v>
          </cell>
          <cell r="I606">
            <v>0</v>
          </cell>
        </row>
        <row r="607">
          <cell r="D607" t="str">
            <v>CP1567</v>
          </cell>
          <cell r="E607" t="str">
            <v xml:space="preserve">06.001.242-0       </v>
          </cell>
          <cell r="F607" t="str">
            <v xml:space="preserve">ASSENTAMENTO DE TUBUL. PVC C/JUNTA ELASTICA, P/ESGOTO, DIAM.NOMINAL DE 100MM  </v>
          </cell>
          <cell r="G607" t="str">
            <v xml:space="preserve">M     </v>
          </cell>
          <cell r="H607">
            <v>16</v>
          </cell>
          <cell r="I607">
            <v>1.35</v>
          </cell>
        </row>
        <row r="608">
          <cell r="D608" t="str">
            <v>CP2140</v>
          </cell>
          <cell r="E608" t="str">
            <v xml:space="preserve">06.016.009-0       </v>
          </cell>
          <cell r="F608" t="str">
            <v xml:space="preserve">TAMPAO COMPLETO DE FºFº, P/CX. DE INSPECAO OU SEMELHANTE, C/25KG  </v>
          </cell>
          <cell r="G608" t="str">
            <v xml:space="preserve">UN    </v>
          </cell>
          <cell r="H608">
            <v>3</v>
          </cell>
          <cell r="I608">
            <v>32.44</v>
          </cell>
        </row>
        <row r="609">
          <cell r="D609" t="str">
            <v>CP2883</v>
          </cell>
          <cell r="E609" t="str">
            <v xml:space="preserve">06.272.002-0       </v>
          </cell>
          <cell r="F609" t="str">
            <v xml:space="preserve">TUBO PVC P/ESGOTO SANIT., DIAM. NOMINAL 100MM  </v>
          </cell>
          <cell r="G609" t="str">
            <v xml:space="preserve">M     </v>
          </cell>
          <cell r="H609">
            <v>16</v>
          </cell>
          <cell r="I609">
            <v>4.3899999999999997</v>
          </cell>
        </row>
        <row r="610">
          <cell r="D610" t="str">
            <v/>
          </cell>
          <cell r="E610" t="str">
            <v/>
          </cell>
          <cell r="F610" t="str">
            <v xml:space="preserve">CASA DO OPERADOR - ESTRUTURAS  </v>
          </cell>
          <cell r="G610" t="str">
            <v/>
          </cell>
          <cell r="H610">
            <v>0</v>
          </cell>
          <cell r="I610">
            <v>0</v>
          </cell>
        </row>
        <row r="611">
          <cell r="D611" t="str">
            <v>CP3682</v>
          </cell>
          <cell r="E611" t="str">
            <v xml:space="preserve">11.001.020-1       </v>
          </cell>
          <cell r="F611" t="str">
            <v xml:space="preserve">CONCRETO P/CAMADA PREPARATORIA, C/ 180KG DE CIM. P/M3 DE CONCR., COMPREEND. APENAS O FORN. DOS MAT., INCL. 5% DE PERDAS  </v>
          </cell>
          <cell r="G611" t="str">
            <v xml:space="preserve">M3    </v>
          </cell>
          <cell r="H611">
            <v>2</v>
          </cell>
          <cell r="I611">
            <v>68.69</v>
          </cell>
        </row>
        <row r="612">
          <cell r="D612" t="str">
            <v>CP3685</v>
          </cell>
          <cell r="E612" t="str">
            <v xml:space="preserve">11.002.011-1       </v>
          </cell>
          <cell r="F612" t="str">
            <v xml:space="preserve">PREPARO DE CONCR., EM 2 BETONEIRAS DE 600 L, PRODUCAO APROX.DE 7,00M3/H, EXCL. FORN. DOS MAT.  </v>
          </cell>
          <cell r="G612" t="str">
            <v xml:space="preserve">M3    </v>
          </cell>
          <cell r="H612">
            <v>10</v>
          </cell>
          <cell r="I612">
            <v>8.77</v>
          </cell>
        </row>
        <row r="613">
          <cell r="D613" t="str">
            <v>CP3697</v>
          </cell>
          <cell r="E613" t="str">
            <v xml:space="preserve">11.002.027-1       </v>
          </cell>
          <cell r="F613" t="str">
            <v xml:space="preserve">LANCAMENTO DE CONCR. EM PECAS S/ARMADURA, INCL. TRANSP. HORIZ. E VERT., PRODUCAO APROX. DE 7,00M3/H  </v>
          </cell>
          <cell r="G613" t="str">
            <v xml:space="preserve">M3    </v>
          </cell>
          <cell r="H613">
            <v>2</v>
          </cell>
          <cell r="I613">
            <v>14.61</v>
          </cell>
        </row>
        <row r="614">
          <cell r="D614" t="str">
            <v>CP3717</v>
          </cell>
          <cell r="E614" t="str">
            <v xml:space="preserve">11.003.002-0       </v>
          </cell>
          <cell r="F614" t="str">
            <v xml:space="preserve">CONCRETO P/PECAS ARMADAS, P/UMA RESISTENCIA A COMPRES. DE 15MPA, INCL. MAT., CONFECCAO E TRANSP. HORIZ. E VERT.  </v>
          </cell>
          <cell r="G614" t="str">
            <v xml:space="preserve">M3    </v>
          </cell>
          <cell r="H614">
            <v>8</v>
          </cell>
          <cell r="I614">
            <v>124.07</v>
          </cell>
        </row>
        <row r="615">
          <cell r="D615" t="str">
            <v>CP3727</v>
          </cell>
          <cell r="E615" t="str">
            <v xml:space="preserve">11.004.021-1       </v>
          </cell>
          <cell r="F615" t="str">
            <v xml:space="preserve">FORMA DE MAD. P/MOLDAGEM DE PECAS DE CONCR. ARMADO C/PARAMENTOS PLANOS, SERVINDO A MAD. 2 VEZES,EM TABUAS DE PINHO DE 3ª  </v>
          </cell>
          <cell r="G615" t="str">
            <v xml:space="preserve">M2    </v>
          </cell>
          <cell r="H615">
            <v>40</v>
          </cell>
          <cell r="I615">
            <v>12.26</v>
          </cell>
        </row>
        <row r="616">
          <cell r="D616" t="str">
            <v>CP3737</v>
          </cell>
          <cell r="E616" t="str">
            <v xml:space="preserve">11.004.035-1       </v>
          </cell>
          <cell r="F616" t="str">
            <v xml:space="preserve">ESCORAMENTO DE FORMA ATE 3, 30M DE PE DIREITO, C/PINHO DE 3ª,TABUAS EMPREGADAS 3 VEZES, PRUMOS 4 VEZES  </v>
          </cell>
          <cell r="G616" t="str">
            <v xml:space="preserve">M3    </v>
          </cell>
          <cell r="H616">
            <v>33</v>
          </cell>
          <cell r="I616">
            <v>2.04</v>
          </cell>
        </row>
        <row r="617">
          <cell r="D617" t="str">
            <v>CP3774</v>
          </cell>
          <cell r="E617" t="str">
            <v xml:space="preserve">11.009.013-0       </v>
          </cell>
          <cell r="F617" t="str">
            <v xml:space="preserve">BARRA DE ACO CA-50B, C/SALIENCIA, DIAM. DE 6,3MM, DESTINADA A ARMADURA DE CONCR. ARMADO  </v>
          </cell>
          <cell r="G617" t="str">
            <v xml:space="preserve">KG    </v>
          </cell>
          <cell r="H617">
            <v>182</v>
          </cell>
          <cell r="I617">
            <v>1.19</v>
          </cell>
        </row>
        <row r="618">
          <cell r="D618" t="str">
            <v>CP3775</v>
          </cell>
          <cell r="E618" t="str">
            <v xml:space="preserve">11.009.014-1       </v>
          </cell>
          <cell r="F618" t="str">
            <v xml:space="preserve">BARRA DE ACO CA-50B, C/SALIENCIA, DIAM. DE 8 A 12, 5MM, DESTINADA A ARMADURA DE CONCR. ARMADO  </v>
          </cell>
          <cell r="G618" t="str">
            <v xml:space="preserve">KG    </v>
          </cell>
          <cell r="H618">
            <v>180</v>
          </cell>
          <cell r="I618">
            <v>1.0900000000000001</v>
          </cell>
        </row>
        <row r="619">
          <cell r="D619" t="str">
            <v>CP3820</v>
          </cell>
          <cell r="E619" t="str">
            <v xml:space="preserve">11.011.029-0       </v>
          </cell>
          <cell r="F619" t="str">
            <v xml:space="preserve">CORTE, DOBRAGEM, MONT. E COLOC. DE FERRAG. NA FORMA, ACO CA-50B OU CA-50A, EM BARRA REDONDA C/DIAM. DE 6,3MM  </v>
          </cell>
          <cell r="G619" t="str">
            <v xml:space="preserve">KG    </v>
          </cell>
          <cell r="H619">
            <v>182</v>
          </cell>
          <cell r="I619">
            <v>0.81</v>
          </cell>
        </row>
        <row r="620">
          <cell r="D620" t="str">
            <v>CP3821</v>
          </cell>
          <cell r="E620" t="str">
            <v xml:space="preserve">11.011.030-1       </v>
          </cell>
          <cell r="F620" t="str">
            <v xml:space="preserve">CORTE, DOBRAGEM, MONT. E COLOC. DE FERRAG. NA FORMA, ACO CA-50B OU CA-50A, EM BARRA REDONDA C/DIAM. DE 8 A 12,5MM  </v>
          </cell>
          <cell r="G620" t="str">
            <v xml:space="preserve">KG    </v>
          </cell>
          <cell r="H620">
            <v>179</v>
          </cell>
          <cell r="I620">
            <v>0.71</v>
          </cell>
        </row>
        <row r="621">
          <cell r="D621" t="str">
            <v>CP3836</v>
          </cell>
          <cell r="E621" t="str">
            <v xml:space="preserve">11.013.003-1       </v>
          </cell>
          <cell r="F621" t="str">
            <v xml:space="preserve">VERGA DE CONCR. ARMADO P/ALVEN., C/APROVEIT. DA MAD. 10 VEZES  </v>
          </cell>
          <cell r="G621" t="str">
            <v xml:space="preserve">M3    </v>
          </cell>
          <cell r="H621">
            <v>0.5</v>
          </cell>
          <cell r="I621">
            <v>361.22</v>
          </cell>
        </row>
        <row r="622">
          <cell r="D622" t="str">
            <v>CP3941</v>
          </cell>
          <cell r="E622" t="str">
            <v xml:space="preserve">11.030.015-0       </v>
          </cell>
          <cell r="F622" t="str">
            <v xml:space="preserve">LAJE PRE-MOLDADA BETA 11, P/SOBRECARGA DE 1KN/M2 E VAO DE 4,40M, INCL. CAPEAMENTO DE 3CM DE ESP., CONCR. FCK = 15MPA  </v>
          </cell>
          <cell r="G622" t="str">
            <v xml:space="preserve">M2    </v>
          </cell>
          <cell r="H622">
            <v>25</v>
          </cell>
          <cell r="I622">
            <v>19.86</v>
          </cell>
        </row>
        <row r="623">
          <cell r="D623" t="str">
            <v/>
          </cell>
          <cell r="E623" t="str">
            <v/>
          </cell>
          <cell r="F623" t="str">
            <v xml:space="preserve">CASA DO OPERADOR - ALVENARIAS E DIVISÓRIAS  </v>
          </cell>
          <cell r="G623" t="str">
            <v/>
          </cell>
          <cell r="H623">
            <v>0</v>
          </cell>
          <cell r="I623">
            <v>0</v>
          </cell>
        </row>
        <row r="624">
          <cell r="D624" t="str">
            <v>CP4117</v>
          </cell>
          <cell r="E624" t="str">
            <v xml:space="preserve">12.005.015-0       </v>
          </cell>
          <cell r="F624" t="str">
            <v xml:space="preserve">ALVENARIA DE BL. DE CONCR. (10 X 20 X 40)CM, EM PAREDES DE 10CM, C/VAOS OU ARESTAS, ATE 3,00M DE ALT.  </v>
          </cell>
          <cell r="G624" t="str">
            <v xml:space="preserve">M2    </v>
          </cell>
          <cell r="H624">
            <v>58</v>
          </cell>
          <cell r="I624">
            <v>12.77</v>
          </cell>
        </row>
        <row r="625">
          <cell r="D625" t="str">
            <v/>
          </cell>
          <cell r="E625" t="str">
            <v/>
          </cell>
          <cell r="F625" t="str">
            <v xml:space="preserve">CASA DO OPERADOR - REVESTIMENTOS DE PAREDES , TETOS E PISOS  </v>
          </cell>
          <cell r="G625" t="str">
            <v/>
          </cell>
          <cell r="H625">
            <v>0</v>
          </cell>
          <cell r="I625">
            <v>0</v>
          </cell>
        </row>
        <row r="626">
          <cell r="D626" t="str">
            <v>CP4193</v>
          </cell>
          <cell r="E626" t="str">
            <v xml:space="preserve">13.002.010-1       </v>
          </cell>
          <cell r="F626" t="str">
            <v xml:space="preserve">REVESTIMENTO EXT., DE UMA VEZ,  C/ARG. DE CIM., SAIBRO E AREIA FINA 1:2:2, ESP. 3,5CM, INCL. CHAPISCO  </v>
          </cell>
          <cell r="G626" t="str">
            <v xml:space="preserve">M2    </v>
          </cell>
          <cell r="H626">
            <v>44</v>
          </cell>
          <cell r="I626">
            <v>8.65</v>
          </cell>
        </row>
        <row r="627">
          <cell r="D627" t="str">
            <v>CP4196</v>
          </cell>
          <cell r="E627" t="str">
            <v xml:space="preserve">13.002.016-0       </v>
          </cell>
          <cell r="F627" t="str">
            <v xml:space="preserve">EMBOCO INT., C/ARG., DE CIM. E SAIBRO 1:4, ESP. 2,5CM, INCL.CHAPISCO  </v>
          </cell>
          <cell r="G627" t="str">
            <v xml:space="preserve">M2    </v>
          </cell>
          <cell r="H627">
            <v>104</v>
          </cell>
          <cell r="I627">
            <v>7.41</v>
          </cell>
        </row>
        <row r="628">
          <cell r="D628" t="str">
            <v>CP4250</v>
          </cell>
          <cell r="E628" t="str">
            <v xml:space="preserve">13.026.010-0       </v>
          </cell>
          <cell r="F628" t="str">
            <v xml:space="preserve">REVESTIMENTO DE AZUL. BRANCO, 15 X 15CM EXTRA, SUPERF. CHAPISC. EMBOÇADA, REJUNT. CIM. BRANCO, INCL. CHAPISCO, EMBOÇO  </v>
          </cell>
          <cell r="G628" t="str">
            <v xml:space="preserve">M2    </v>
          </cell>
          <cell r="H628">
            <v>38</v>
          </cell>
          <cell r="I628">
            <v>24.28</v>
          </cell>
        </row>
        <row r="629">
          <cell r="D629" t="str">
            <v>CP4273</v>
          </cell>
          <cell r="E629" t="str">
            <v xml:space="preserve">13.050.040-0       </v>
          </cell>
          <cell r="F629" t="str">
            <v xml:space="preserve">PEITORIL DE MARM. ITALVA, DE 2 X 18CM C/ 2 POLIMENTOS, ASSENT. C/ARG. E NATA DE CIM.,  REJUNT. C/CIM. BRANCO  </v>
          </cell>
          <cell r="G629" t="str">
            <v xml:space="preserve">M     </v>
          </cell>
          <cell r="H629">
            <v>6</v>
          </cell>
          <cell r="I629">
            <v>12.07</v>
          </cell>
        </row>
        <row r="630">
          <cell r="D630" t="str">
            <v>CP4321</v>
          </cell>
          <cell r="E630" t="str">
            <v xml:space="preserve">13.301.080-1       </v>
          </cell>
          <cell r="F630" t="str">
            <v xml:space="preserve">PISO CIMENTADO, ESP. 1,5CM, C/ARG. DE CIM. E AREIA 1:3, ALIS. A COLHER SOBRE BASE EXIST.  </v>
          </cell>
          <cell r="G630" t="str">
            <v xml:space="preserve">M2    </v>
          </cell>
          <cell r="H630">
            <v>36</v>
          </cell>
          <cell r="I630">
            <v>7.02</v>
          </cell>
        </row>
        <row r="631">
          <cell r="D631" t="str">
            <v>CP4334</v>
          </cell>
          <cell r="E631" t="str">
            <v xml:space="preserve">13.301.117-0       </v>
          </cell>
          <cell r="F631" t="str">
            <v xml:space="preserve">CONTRAPISO, BASE OU CAMADA REGULARIZADORA, EXECUTADA C/ARG.DE CIM. E AREIA 1:4, ESP. DE 1CM  </v>
          </cell>
          <cell r="G631" t="str">
            <v xml:space="preserve">M2    </v>
          </cell>
          <cell r="H631">
            <v>24</v>
          </cell>
          <cell r="I631">
            <v>3.38</v>
          </cell>
        </row>
        <row r="632">
          <cell r="D632" t="str">
            <v>CP4349</v>
          </cell>
          <cell r="E632" t="str">
            <v xml:space="preserve">13.330.032-0       </v>
          </cell>
          <cell r="F632" t="str">
            <v xml:space="preserve">REVESTIMENTO DE PISO, C/LADRILHO ESMALT. C/ 20 X 20CM, ESP.DE 8,5MM, SUJEITO A TRAFEGO, ASSENT. E REJUNT. C/ARG. E CIM.  </v>
          </cell>
          <cell r="G632" t="str">
            <v xml:space="preserve">M2    </v>
          </cell>
          <cell r="H632">
            <v>10</v>
          </cell>
          <cell r="I632">
            <v>25.2</v>
          </cell>
        </row>
        <row r="633">
          <cell r="D633" t="str">
            <v>CP4370</v>
          </cell>
          <cell r="E633" t="str">
            <v xml:space="preserve">13.345.025-0       </v>
          </cell>
          <cell r="F633" t="str">
            <v xml:space="preserve">SOLEIRA DE MARM. BRANCO NACIONAL, 3 X 13CM, C/ 2 POLIMENTOS,ASSENT. C/ARG. E REJUNT. C/CIM. BRANCO  </v>
          </cell>
          <cell r="G633" t="str">
            <v xml:space="preserve">M     </v>
          </cell>
          <cell r="H633">
            <v>4</v>
          </cell>
          <cell r="I633">
            <v>11.23</v>
          </cell>
        </row>
        <row r="634">
          <cell r="D634" t="str">
            <v>CP4419</v>
          </cell>
          <cell r="E634" t="str">
            <v xml:space="preserve">13.381.050-0       </v>
          </cell>
          <cell r="F634" t="str">
            <v xml:space="preserve">JUNTA PLASTICA 17 X 3MM, P/PISOS CONTINUOS - FORNECIMENTO E COLOCAÇÃO  </v>
          </cell>
          <cell r="G634" t="str">
            <v xml:space="preserve">M     </v>
          </cell>
          <cell r="H634">
            <v>180</v>
          </cell>
          <cell r="I634">
            <v>1.6</v>
          </cell>
        </row>
        <row r="635">
          <cell r="D635" t="str">
            <v/>
          </cell>
          <cell r="E635" t="str">
            <v/>
          </cell>
          <cell r="F635" t="str">
            <v xml:space="preserve">CASA DO OPERADOR -ESQUADRIAS DE PVC , FERRO , ALUMÍNIO OU MADEIRA , VIDRAÇAS E FERRAGENS  </v>
          </cell>
          <cell r="G635" t="str">
            <v/>
          </cell>
          <cell r="H635">
            <v>0</v>
          </cell>
          <cell r="I635">
            <v>0</v>
          </cell>
        </row>
        <row r="636">
          <cell r="D636" t="str">
            <v>CP4504</v>
          </cell>
          <cell r="E636" t="str">
            <v xml:space="preserve">14.002.013-0       </v>
          </cell>
          <cell r="F636" t="str">
            <v xml:space="preserve">PORTA DE FERRO EM BARRAS HORIZ. DE 1.1/4 X 1/4 A CADA 10CM, REVEST. C/CHAPA DE FºGALV. 16  </v>
          </cell>
          <cell r="G636" t="str">
            <v xml:space="preserve">M2    </v>
          </cell>
          <cell r="H636">
            <v>2</v>
          </cell>
          <cell r="I636">
            <v>229.82</v>
          </cell>
        </row>
        <row r="637">
          <cell r="D637" t="str">
            <v>CP4521</v>
          </cell>
          <cell r="E637" t="str">
            <v xml:space="preserve">14.002.086-0       </v>
          </cell>
          <cell r="F637" t="str">
            <v xml:space="preserve">BASCULANTE DE FERRO, EM CAIXILHO DE CANTON. DE 7/8 OU 3/4,P/AREA MAIOR QUE 0,50M2 E MENOR QUE 3,75M2  </v>
          </cell>
          <cell r="G637" t="str">
            <v xml:space="preserve">M2    </v>
          </cell>
          <cell r="H637">
            <v>1</v>
          </cell>
          <cell r="I637">
            <v>87.5</v>
          </cell>
        </row>
        <row r="638">
          <cell r="D638" t="str">
            <v>CP4546</v>
          </cell>
          <cell r="E638" t="str">
            <v xml:space="preserve">14.002.345-0       </v>
          </cell>
          <cell r="F638" t="str">
            <v xml:space="preserve">ESQUADRIA MET., EM CHAPA DE ACO C/ADICAO DE COBRE, TIPO JAN.BASCUL., MED. 1,50 X 1,20M FORMADA P/ DCAIXILHOS FIXOS  </v>
          </cell>
          <cell r="G638" t="str">
            <v xml:space="preserve">UN    </v>
          </cell>
          <cell r="H638">
            <v>2</v>
          </cell>
          <cell r="I638">
            <v>95.04</v>
          </cell>
        </row>
        <row r="639">
          <cell r="D639" t="str">
            <v>CP4595</v>
          </cell>
          <cell r="E639" t="str">
            <v xml:space="preserve">14.004.040-0       </v>
          </cell>
          <cell r="F639" t="str">
            <v xml:space="preserve">VIDRO TRANSPARENTE, FANTASIA, DE 4MM DE ESP., DO TIPO MARTELADO, ARTICO OU LIXA  </v>
          </cell>
          <cell r="G639" t="str">
            <v xml:space="preserve">M2    </v>
          </cell>
          <cell r="H639">
            <v>5</v>
          </cell>
          <cell r="I639">
            <v>14.1</v>
          </cell>
        </row>
        <row r="640">
          <cell r="D640" t="str">
            <v>CP4604</v>
          </cell>
          <cell r="E640" t="str">
            <v xml:space="preserve">14.006.010-0       </v>
          </cell>
          <cell r="F640" t="str">
            <v xml:space="preserve">PORTA COMP. DE CEDRO OU CANELA, DE 80 X 210 X 3CM, FOLHEADANAS 2 FACES  </v>
          </cell>
          <cell r="G640" t="str">
            <v xml:space="preserve">UN    </v>
          </cell>
          <cell r="H640">
            <v>1</v>
          </cell>
          <cell r="I640">
            <v>87.42</v>
          </cell>
        </row>
        <row r="641">
          <cell r="D641" t="str">
            <v>CP4606</v>
          </cell>
          <cell r="E641" t="str">
            <v xml:space="preserve">14.006.014-0       </v>
          </cell>
          <cell r="F641" t="str">
            <v xml:space="preserve">PORTA COMP. DE CEDRO OU CANELA, DE 60 X 210 X 3CM, FOLHEADANAS 2 FACES  </v>
          </cell>
          <cell r="G641" t="str">
            <v xml:space="preserve">UN    </v>
          </cell>
          <cell r="H641">
            <v>2</v>
          </cell>
          <cell r="I641">
            <v>84.02</v>
          </cell>
        </row>
        <row r="642">
          <cell r="D642" t="str">
            <v>CP4778</v>
          </cell>
          <cell r="E642" t="str">
            <v xml:space="preserve">14.007.256-0       </v>
          </cell>
          <cell r="F642" t="str">
            <v xml:space="preserve">CONJUNTO DE FERRAG. P/PORTA INT. DE MAD.  </v>
          </cell>
          <cell r="G642" t="str">
            <v xml:space="preserve">UN    </v>
          </cell>
          <cell r="H642">
            <v>2</v>
          </cell>
          <cell r="I642">
            <v>6.48</v>
          </cell>
        </row>
        <row r="643">
          <cell r="D643" t="str">
            <v>CP4781</v>
          </cell>
          <cell r="E643" t="str">
            <v xml:space="preserve">14.007.263-0       </v>
          </cell>
          <cell r="F643" t="str">
            <v xml:space="preserve">FECHADURA P/PORTA DE MAD. DE BANHEIRO, TIPO TRANQUETA, ACAB.CROM.  </v>
          </cell>
          <cell r="G643" t="str">
            <v xml:space="preserve">UN    </v>
          </cell>
          <cell r="H643">
            <v>1</v>
          </cell>
          <cell r="I643">
            <v>35.229999999999997</v>
          </cell>
        </row>
        <row r="644">
          <cell r="D644" t="str">
            <v>CP4811</v>
          </cell>
          <cell r="E644" t="str">
            <v xml:space="preserve">14.007.324-0       </v>
          </cell>
          <cell r="F644" t="str">
            <v xml:space="preserve">CADEADO DE 50MM, C/DUPLA TRAVA, DISCO DE SEGURANCA ANTI GAZUA, CORPO DE LATAO MACICO E CILINDRO DE LATAO TREFILADO  </v>
          </cell>
          <cell r="G644" t="str">
            <v xml:space="preserve">UN    </v>
          </cell>
          <cell r="H644">
            <v>2</v>
          </cell>
          <cell r="I644">
            <v>10</v>
          </cell>
        </row>
        <row r="645">
          <cell r="D645" t="str">
            <v/>
          </cell>
          <cell r="E645" t="str">
            <v/>
          </cell>
          <cell r="F645" t="str">
            <v xml:space="preserve">CASA DO OPERADOR - INSTALAÇÕES ELÉTRICAS, HIDRÁULICAS, SANITÁRIAS E MECÂNICAS  </v>
          </cell>
          <cell r="G645" t="str">
            <v/>
          </cell>
          <cell r="H645">
            <v>0</v>
          </cell>
          <cell r="I645">
            <v>0</v>
          </cell>
        </row>
        <row r="646">
          <cell r="D646" t="str">
            <v>CP4900</v>
          </cell>
          <cell r="E646" t="str">
            <v xml:space="preserve">15.001.070-0       </v>
          </cell>
          <cell r="F646" t="str">
            <v xml:space="preserve">ABRIGO P/HIDROMETRO DE 1/2 OU 3/4, DIM. DE 0,80 X 0,40 X 0, 50M, EM ALVEN. DE TIJ., C/PORTA DE 0,70 X 0,40M  </v>
          </cell>
          <cell r="G646" t="str">
            <v xml:space="preserve">UN    </v>
          </cell>
          <cell r="H646">
            <v>1</v>
          </cell>
          <cell r="I646">
            <v>128.4</v>
          </cell>
        </row>
        <row r="647">
          <cell r="D647" t="str">
            <v>CP4919</v>
          </cell>
          <cell r="E647" t="str">
            <v xml:space="preserve">15.002.062-0       </v>
          </cell>
          <cell r="F647" t="str">
            <v xml:space="preserve">CAIXA DE GORDURA SIMPLES CILINDRICA, EM ANEIS DE CONCR., 40CM DIAM., 60CM PROF., INCL. TAMPA  </v>
          </cell>
          <cell r="G647" t="str">
            <v xml:space="preserve">UN    </v>
          </cell>
          <cell r="H647">
            <v>1</v>
          </cell>
          <cell r="I647">
            <v>47.4</v>
          </cell>
        </row>
        <row r="648">
          <cell r="D648" t="str">
            <v>CP4941</v>
          </cell>
          <cell r="E648" t="str">
            <v xml:space="preserve">15.002.200-0       </v>
          </cell>
          <cell r="F648" t="str">
            <v xml:space="preserve">CAIXA DE INSPECAO DE CONCR. PRE-MOLDADO, C/ 925MM DE ALT. TOTAL  </v>
          </cell>
          <cell r="G648" t="str">
            <v xml:space="preserve">UN    </v>
          </cell>
          <cell r="H648">
            <v>2</v>
          </cell>
          <cell r="I648">
            <v>41.78</v>
          </cell>
        </row>
        <row r="649">
          <cell r="D649" t="str">
            <v>CP4942</v>
          </cell>
          <cell r="E649" t="str">
            <v xml:space="preserve">15.002.205-0       </v>
          </cell>
          <cell r="F649" t="str">
            <v xml:space="preserve">CAIXA DE INSPECAO DE CONCR. PRE-MOLDADO, C/ 625MM DE ALT. TOTAL  </v>
          </cell>
          <cell r="G649" t="str">
            <v xml:space="preserve">UN    </v>
          </cell>
          <cell r="H649">
            <v>1</v>
          </cell>
          <cell r="I649">
            <v>30.87</v>
          </cell>
        </row>
        <row r="650">
          <cell r="D650" t="str">
            <v>CP4945</v>
          </cell>
          <cell r="E650" t="str">
            <v xml:space="preserve">15.002.400-0       </v>
          </cell>
          <cell r="F650" t="str">
            <v xml:space="preserve">CAIXA SIFONADA DE ANEL DE CONCR. DE 42CM DE DIAM. E 60CM DEPROF.  </v>
          </cell>
          <cell r="G650" t="str">
            <v xml:space="preserve">UN    </v>
          </cell>
          <cell r="H650">
            <v>1</v>
          </cell>
          <cell r="I650">
            <v>47.4</v>
          </cell>
        </row>
        <row r="651">
          <cell r="D651" t="str">
            <v>CP4946</v>
          </cell>
          <cell r="E651" t="str">
            <v xml:space="preserve">15.002.500-0       </v>
          </cell>
          <cell r="F651" t="str">
            <v xml:space="preserve">FOSSA SEPTICA RETANG., CAMARA UNICA, P/ESCOLAS E EDIF. PUBL., 25 CONTRIBUINTES, C/ 2, 00 X 0,90 X 1,00M, EM CONCR.  </v>
          </cell>
          <cell r="G651" t="str">
            <v xml:space="preserve">UN    </v>
          </cell>
          <cell r="H651">
            <v>1</v>
          </cell>
          <cell r="I651">
            <v>1187.52</v>
          </cell>
        </row>
        <row r="652">
          <cell r="D652" t="str">
            <v>CP5107</v>
          </cell>
          <cell r="E652" t="str">
            <v xml:space="preserve">15.004.010-0       </v>
          </cell>
          <cell r="F652" t="str">
            <v xml:space="preserve">ALCA P/BARRILETE DE DISTRIB., EM TUBO PVC DE 50MM  </v>
          </cell>
          <cell r="G652" t="str">
            <v xml:space="preserve">UN    </v>
          </cell>
          <cell r="H652">
            <v>1</v>
          </cell>
          <cell r="I652">
            <v>149.99</v>
          </cell>
        </row>
        <row r="653">
          <cell r="D653" t="str">
            <v>CP5119</v>
          </cell>
          <cell r="E653" t="str">
            <v xml:space="preserve">15.004.046-0       </v>
          </cell>
          <cell r="F653" t="str">
            <v xml:space="preserve">INSTALACAO E ASSENT. DE CHUVEIRO ELETR.  </v>
          </cell>
          <cell r="G653" t="str">
            <v xml:space="preserve">UN    </v>
          </cell>
          <cell r="H653">
            <v>1</v>
          </cell>
          <cell r="I653">
            <v>74.510000000000005</v>
          </cell>
        </row>
        <row r="654">
          <cell r="D654" t="str">
            <v>CP5126</v>
          </cell>
          <cell r="E654" t="str">
            <v xml:space="preserve">15.004.061-0       </v>
          </cell>
          <cell r="F654" t="str">
            <v xml:space="preserve">INSTALACAO E ASSENT. DE PIA C/ 2 CUBAS  </v>
          </cell>
          <cell r="G654" t="str">
            <v xml:space="preserve">UN    </v>
          </cell>
          <cell r="H654">
            <v>1</v>
          </cell>
          <cell r="I654">
            <v>53.83</v>
          </cell>
        </row>
        <row r="655">
          <cell r="D655" t="str">
            <v>CP5128</v>
          </cell>
          <cell r="E655" t="str">
            <v xml:space="preserve">15.004.063-0       </v>
          </cell>
          <cell r="F655" t="str">
            <v xml:space="preserve">INSTALACAO E ASSENT. DE LAVATORIO DE 1 TORNEIRA  </v>
          </cell>
          <cell r="G655" t="str">
            <v xml:space="preserve">UN    </v>
          </cell>
          <cell r="H655">
            <v>1</v>
          </cell>
          <cell r="I655">
            <v>38.53</v>
          </cell>
        </row>
        <row r="656">
          <cell r="D656" t="str">
            <v>CP5130</v>
          </cell>
          <cell r="E656" t="str">
            <v xml:space="preserve">15.004.065-0       </v>
          </cell>
          <cell r="F656" t="str">
            <v xml:space="preserve">INSTALACAO E ASSENT. DE FILTRO RESIDENCIAL  </v>
          </cell>
          <cell r="G656" t="str">
            <v xml:space="preserve">UN    </v>
          </cell>
          <cell r="H656">
            <v>1</v>
          </cell>
          <cell r="I656">
            <v>30.83</v>
          </cell>
        </row>
        <row r="657">
          <cell r="D657" t="str">
            <v>CP5134</v>
          </cell>
          <cell r="E657" t="str">
            <v xml:space="preserve">15.004.075-0       </v>
          </cell>
          <cell r="F657" t="str">
            <v xml:space="preserve">INSTALACAO E ASSENT. DE CX. DE DESC. ELEVADA  </v>
          </cell>
          <cell r="G657" t="str">
            <v xml:space="preserve">UN    </v>
          </cell>
          <cell r="H657">
            <v>1</v>
          </cell>
          <cell r="I657">
            <v>35.46</v>
          </cell>
        </row>
        <row r="658">
          <cell r="D658" t="str">
            <v>CP5141</v>
          </cell>
          <cell r="E658" t="str">
            <v xml:space="preserve">15.004.108-0       </v>
          </cell>
          <cell r="F658" t="str">
            <v xml:space="preserve">INSTALACAO E ASSENT. DE VASO SANIT. INDIVIDUAL EM PAV. TERREO, C/ TUBO PVC DE 25MM  </v>
          </cell>
          <cell r="G658" t="str">
            <v xml:space="preserve">UN    </v>
          </cell>
          <cell r="H658">
            <v>1</v>
          </cell>
          <cell r="I658">
            <v>69.69</v>
          </cell>
        </row>
        <row r="659">
          <cell r="D659" t="str">
            <v>CP5149</v>
          </cell>
          <cell r="E659" t="str">
            <v xml:space="preserve">15.004.170-0       </v>
          </cell>
          <cell r="F659" t="str">
            <v xml:space="preserve">RALO SECO (SIMPLES) DE PVC, DE ALT. REGULAVEL, C/GRELHA  </v>
          </cell>
          <cell r="G659" t="str">
            <v xml:space="preserve">UN    </v>
          </cell>
          <cell r="H659">
            <v>1</v>
          </cell>
          <cell r="I659">
            <v>15.73</v>
          </cell>
        </row>
        <row r="660">
          <cell r="D660" t="str">
            <v>CP5152</v>
          </cell>
          <cell r="E660" t="str">
            <v xml:space="preserve">15.004.180-0       </v>
          </cell>
          <cell r="F660" t="str">
            <v xml:space="preserve">RALO SIFONADO DE PVC RIGIDO EM PAV. TERREO, C/SAIDA DE 75MM,GRELHA REDONDA E PORTA GRELHA  </v>
          </cell>
          <cell r="G660" t="str">
            <v xml:space="preserve">UN    </v>
          </cell>
          <cell r="H660">
            <v>2</v>
          </cell>
          <cell r="I660">
            <v>24.23</v>
          </cell>
        </row>
        <row r="661">
          <cell r="D661" t="str">
            <v>CP5159</v>
          </cell>
          <cell r="E661" t="str">
            <v xml:space="preserve">15.004.212-0       </v>
          </cell>
          <cell r="F661" t="str">
            <v xml:space="preserve">TUBO P/VENTIL. EM PVC, DE 75MM  </v>
          </cell>
          <cell r="G661" t="str">
            <v xml:space="preserve">M     </v>
          </cell>
          <cell r="H661">
            <v>7</v>
          </cell>
          <cell r="I661">
            <v>4.63</v>
          </cell>
        </row>
        <row r="662">
          <cell r="D662" t="str">
            <v>CP5257</v>
          </cell>
          <cell r="E662" t="str">
            <v xml:space="preserve">15.007.498-0       </v>
          </cell>
          <cell r="F662" t="str">
            <v xml:space="preserve">QUADRO DE DISTRIB. DE ENERGIA DE EMBUTIR P/INSTAL. DE ATE 6DISJ. S/DISPOSITIVO P/CHAVE GERAL  </v>
          </cell>
          <cell r="G662" t="str">
            <v xml:space="preserve">UN    </v>
          </cell>
          <cell r="H662">
            <v>1</v>
          </cell>
          <cell r="I662">
            <v>19.079999999999998</v>
          </cell>
        </row>
        <row r="663">
          <cell r="D663" t="str">
            <v>CP5276</v>
          </cell>
          <cell r="E663" t="str">
            <v xml:space="preserve">15.007.570-0       </v>
          </cell>
          <cell r="F663" t="str">
            <v xml:space="preserve">DISJUNTOR TERMOMAGNETICO UNIPOLAR, DE 10 A 30A X 240V  </v>
          </cell>
          <cell r="G663" t="str">
            <v xml:space="preserve">UN    </v>
          </cell>
          <cell r="H663">
            <v>1</v>
          </cell>
          <cell r="I663">
            <v>3.64</v>
          </cell>
        </row>
        <row r="664">
          <cell r="D664" t="str">
            <v>CP5277</v>
          </cell>
          <cell r="E664" t="str">
            <v xml:space="preserve">15.007.572-0       </v>
          </cell>
          <cell r="F664" t="str">
            <v xml:space="preserve">DISJUNTOR TERMOMAGNETICO UNIPOLAR, DE 35 A 50A X 240V  </v>
          </cell>
          <cell r="G664" t="str">
            <v xml:space="preserve">UN    </v>
          </cell>
          <cell r="H664">
            <v>1</v>
          </cell>
          <cell r="I664">
            <v>5.71</v>
          </cell>
        </row>
        <row r="665">
          <cell r="D665" t="str">
            <v>CP5345</v>
          </cell>
          <cell r="E665" t="str">
            <v xml:space="preserve">15.008.205-0       </v>
          </cell>
          <cell r="F665" t="str">
            <v xml:space="preserve">CABO C/ISOLAMENTO TERMOPLASTICO, BITOLA 2,5MM2, 600 / 1000V  </v>
          </cell>
          <cell r="G665" t="str">
            <v xml:space="preserve">M     </v>
          </cell>
          <cell r="H665">
            <v>70</v>
          </cell>
          <cell r="I665">
            <v>0.69</v>
          </cell>
        </row>
        <row r="666">
          <cell r="D666" t="str">
            <v>CP5347</v>
          </cell>
          <cell r="E666" t="str">
            <v xml:space="preserve">15.008.215-0       </v>
          </cell>
          <cell r="F666" t="str">
            <v xml:space="preserve">CABO C/ISOLAMENTO TERMOPLASTICO, BITOLA 6MM2, 600 / 1000V  </v>
          </cell>
          <cell r="G666" t="str">
            <v xml:space="preserve">M     </v>
          </cell>
          <cell r="H666">
            <v>16</v>
          </cell>
          <cell r="I666">
            <v>1.1399999999999999</v>
          </cell>
        </row>
        <row r="667">
          <cell r="D667" t="str">
            <v>CP5348</v>
          </cell>
          <cell r="E667" t="str">
            <v xml:space="preserve">15.008.220-0       </v>
          </cell>
          <cell r="F667" t="str">
            <v xml:space="preserve">CABO C/ISOLAMENTO TERMOPLASTICO, BITOLA 10MM2, 600 / 1000V  </v>
          </cell>
          <cell r="G667" t="str">
            <v xml:space="preserve">M     </v>
          </cell>
          <cell r="H667">
            <v>40</v>
          </cell>
          <cell r="I667">
            <v>1.54</v>
          </cell>
        </row>
        <row r="668">
          <cell r="D668" t="str">
            <v>CP5413</v>
          </cell>
          <cell r="E668" t="str">
            <v xml:space="preserve">15.011.016-0       </v>
          </cell>
          <cell r="F668" t="str">
            <v xml:space="preserve">ENTRADA DE SERV. PADRAO CERJ, P/MEDICAO MONOFASICA, 1 MEDIDOR P/CARGA ATE 4KW, DISJ. 1 X 40A  </v>
          </cell>
          <cell r="G668" t="str">
            <v xml:space="preserve">UN    </v>
          </cell>
          <cell r="H668">
            <v>1</v>
          </cell>
          <cell r="I668">
            <v>418.28</v>
          </cell>
        </row>
        <row r="669">
          <cell r="D669" t="str">
            <v>CP5468</v>
          </cell>
          <cell r="E669" t="str">
            <v xml:space="preserve">15.015.020-0       </v>
          </cell>
          <cell r="F669" t="str">
            <v xml:space="preserve">INSTALACAO DE PONTO DE LUZ EQUIV. A 2 VARAS DE ELETR. DE PVCRIGIDO DE 3/4  </v>
          </cell>
          <cell r="G669" t="str">
            <v xml:space="preserve">UN    </v>
          </cell>
          <cell r="H669">
            <v>8</v>
          </cell>
          <cell r="I669">
            <v>41.18</v>
          </cell>
        </row>
        <row r="670">
          <cell r="D670" t="str">
            <v>CP5499</v>
          </cell>
          <cell r="E670" t="str">
            <v xml:space="preserve">15.015.191-0       </v>
          </cell>
          <cell r="F670" t="str">
            <v xml:space="preserve">INSTALACAO DE PONTO DE TOMADA EQUIV. A 2 VARAS DE ELETR. DEPVC RIGIDO DE 3/4  </v>
          </cell>
          <cell r="G670" t="str">
            <v xml:space="preserve">UN    </v>
          </cell>
          <cell r="H670">
            <v>4</v>
          </cell>
          <cell r="I670">
            <v>36.94</v>
          </cell>
        </row>
        <row r="671">
          <cell r="D671" t="str">
            <v>CP5603</v>
          </cell>
          <cell r="E671" t="str">
            <v xml:space="preserve">15.019.020-0       </v>
          </cell>
          <cell r="F671" t="str">
            <v xml:space="preserve">INTERRUPTOR DE EMBUTIR C/ 1 TECLA SIMPLES FOSFORESCENTE E PLACA  </v>
          </cell>
          <cell r="G671" t="str">
            <v xml:space="preserve">UN    </v>
          </cell>
          <cell r="H671">
            <v>3</v>
          </cell>
          <cell r="I671">
            <v>2.06</v>
          </cell>
        </row>
        <row r="672">
          <cell r="D672" t="str">
            <v>CP5604</v>
          </cell>
          <cell r="E672" t="str">
            <v xml:space="preserve">15.019.025-0       </v>
          </cell>
          <cell r="F672" t="str">
            <v xml:space="preserve">INTERRUPTOR DE EMBUTIR C/ 2 PLACAS SIMPLES FOSFORESCENTES EPLACA  </v>
          </cell>
          <cell r="G672" t="str">
            <v xml:space="preserve">UN    </v>
          </cell>
          <cell r="H672">
            <v>2</v>
          </cell>
          <cell r="I672">
            <v>2.88</v>
          </cell>
        </row>
        <row r="673">
          <cell r="D673" t="str">
            <v>CP5609</v>
          </cell>
          <cell r="E673" t="str">
            <v xml:space="preserve">15.019.050-0       </v>
          </cell>
          <cell r="F673" t="str">
            <v xml:space="preserve">TOMADA UNIVERSAL, DE EMBUTIR, FOSFORESCENTE, C/PLACA  </v>
          </cell>
          <cell r="G673" t="str">
            <v xml:space="preserve">UN    </v>
          </cell>
          <cell r="H673">
            <v>4</v>
          </cell>
          <cell r="I673">
            <v>2.25</v>
          </cell>
        </row>
        <row r="674">
          <cell r="D674" t="str">
            <v>CP5660</v>
          </cell>
          <cell r="E674" t="str">
            <v xml:space="preserve">15.028.010-0       </v>
          </cell>
          <cell r="F674" t="str">
            <v xml:space="preserve">COLOCACAO DE RESERVATORIO DE CIM. AMIANTO DE 1000 L  </v>
          </cell>
          <cell r="G674" t="str">
            <v xml:space="preserve">UN    </v>
          </cell>
          <cell r="H674">
            <v>1</v>
          </cell>
          <cell r="I674">
            <v>110.28</v>
          </cell>
        </row>
        <row r="675">
          <cell r="D675" t="str">
            <v>CP5663</v>
          </cell>
          <cell r="E675" t="str">
            <v xml:space="preserve">15.029.011-0       </v>
          </cell>
          <cell r="F675" t="str">
            <v xml:space="preserve">REGISTRO DE GAVETA EM BRONZE C/DIAM. DE 3/4  </v>
          </cell>
          <cell r="G675" t="str">
            <v xml:space="preserve">UN    </v>
          </cell>
          <cell r="H675">
            <v>1</v>
          </cell>
          <cell r="I675">
            <v>11.36</v>
          </cell>
        </row>
        <row r="676">
          <cell r="D676" t="str">
            <v>CP5767</v>
          </cell>
          <cell r="E676" t="str">
            <v xml:space="preserve">15.036.019-0       </v>
          </cell>
          <cell r="F676" t="str">
            <v xml:space="preserve">TUBO PVC RQ P/AGUA FRIA C/DIAM. DE 3/4, INCL. CONEXOES E EMENDAS, EXCL. ABERT. E FECHAM. DE RASGO  </v>
          </cell>
          <cell r="G676" t="str">
            <v xml:space="preserve">M     </v>
          </cell>
          <cell r="H676">
            <v>12</v>
          </cell>
          <cell r="I676">
            <v>2.38</v>
          </cell>
        </row>
        <row r="677">
          <cell r="D677" t="str">
            <v>CP5799</v>
          </cell>
          <cell r="E677" t="str">
            <v xml:space="preserve">15.036.051-0       </v>
          </cell>
          <cell r="F677" t="str">
            <v xml:space="preserve">TUBO PVC SD P/ESGOTO E AGUAS PLUVIAIS C/DIAM. DE 75MM, INCL.CONEXOES E EMENDAS, EXCL. ABERT. E FECHAM. DE RASGO  </v>
          </cell>
          <cell r="G677" t="str">
            <v xml:space="preserve">M     </v>
          </cell>
          <cell r="H677">
            <v>12</v>
          </cell>
          <cell r="I677">
            <v>5.05</v>
          </cell>
        </row>
        <row r="678">
          <cell r="D678" t="str">
            <v>CP5818</v>
          </cell>
          <cell r="E678" t="str">
            <v xml:space="preserve">15.036.070-0       </v>
          </cell>
          <cell r="F678" t="str">
            <v xml:space="preserve">ELETRODUTO PVC RQ C/DIAM. DE 3/4, INCL. CONEXOES E EMENDAS, EXCL. ABERT. E FECHAM. DE RASGO  </v>
          </cell>
          <cell r="G678" t="str">
            <v xml:space="preserve">M     </v>
          </cell>
          <cell r="H678">
            <v>50</v>
          </cell>
          <cell r="I678">
            <v>1.65</v>
          </cell>
        </row>
        <row r="679">
          <cell r="D679" t="str">
            <v>CP5819</v>
          </cell>
          <cell r="E679" t="str">
            <v xml:space="preserve">15.036.071-0       </v>
          </cell>
          <cell r="F679" t="str">
            <v xml:space="preserve">ELETRODUTO PVC RQ C/DIAM. DE ", INCL. CONEXOES E EMENDAS, EXCL. ABERT. E FECHAM. DE RASGO  </v>
          </cell>
          <cell r="G679" t="str">
            <v xml:space="preserve">M     </v>
          </cell>
          <cell r="H679">
            <v>12</v>
          </cell>
          <cell r="I679">
            <v>2.2599999999999998</v>
          </cell>
        </row>
        <row r="680">
          <cell r="D680" t="str">
            <v>CP5923</v>
          </cell>
          <cell r="E680" t="str">
            <v xml:space="preserve">15.045.110-0       </v>
          </cell>
          <cell r="F680" t="str">
            <v xml:space="preserve">ABERTURA E FECHAM. DE RASGO EM ALVEN., P/PASSAGEM DE TUBOS EDUTOS C/DIAM. DE 1/2 A 1  </v>
          </cell>
          <cell r="G680" t="str">
            <v xml:space="preserve">M     </v>
          </cell>
          <cell r="H680">
            <v>74</v>
          </cell>
          <cell r="I680">
            <v>2.19</v>
          </cell>
        </row>
        <row r="681">
          <cell r="D681" t="str">
            <v/>
          </cell>
          <cell r="E681" t="str">
            <v/>
          </cell>
          <cell r="F681" t="str">
            <v xml:space="preserve">CASA DO OPERADOR - COBERTURAS , ISOLAMENTOS E IMPERMEABILIZAÇÕES  </v>
          </cell>
          <cell r="G681" t="str">
            <v/>
          </cell>
          <cell r="H681">
            <v>0</v>
          </cell>
          <cell r="I681">
            <v>0</v>
          </cell>
        </row>
        <row r="682">
          <cell r="D682" t="str">
            <v>CP6138</v>
          </cell>
          <cell r="E682" t="str">
            <v xml:space="preserve">16.001.094-0       </v>
          </cell>
          <cell r="F682" t="str">
            <v xml:space="preserve">TERCA DE MACARANDUBA APARELHADA, EM PECAS DE 3 X 9,  P/COBERT. DE QUALQUER TIPO  </v>
          </cell>
          <cell r="G682" t="str">
            <v xml:space="preserve">M     </v>
          </cell>
          <cell r="H682">
            <v>45</v>
          </cell>
          <cell r="I682">
            <v>14.74</v>
          </cell>
        </row>
        <row r="683">
          <cell r="D683" t="str">
            <v>CP6157</v>
          </cell>
          <cell r="E683" t="str">
            <v xml:space="preserve">16.004.003-1       </v>
          </cell>
          <cell r="F683" t="str">
            <v xml:space="preserve">COBERTURA HORIZ. EM TELHAS DE CIM.-AMIANTO, TIPO CALHA, C/ 49CM DE LARG.  </v>
          </cell>
          <cell r="G683" t="str">
            <v xml:space="preserve">M2    </v>
          </cell>
          <cell r="H683">
            <v>45</v>
          </cell>
          <cell r="I683">
            <v>33.049999999999997</v>
          </cell>
        </row>
        <row r="684">
          <cell r="D684" t="str">
            <v>CP6244</v>
          </cell>
          <cell r="E684" t="str">
            <v xml:space="preserve">16.030.001-0       </v>
          </cell>
          <cell r="F684" t="str">
            <v xml:space="preserve">PINTURA ASFALTICA (HIDRO-ASFALTO), P/SUPERF. LISAS, DE PEQUENAS DIM., MARQUIZES, BANHEIROS, ETC  </v>
          </cell>
          <cell r="G684" t="str">
            <v xml:space="preserve">M2    </v>
          </cell>
          <cell r="H684">
            <v>25</v>
          </cell>
          <cell r="I684">
            <v>3.98</v>
          </cell>
        </row>
        <row r="685">
          <cell r="D685" t="str">
            <v/>
          </cell>
          <cell r="E685" t="str">
            <v/>
          </cell>
          <cell r="F685" t="str">
            <v xml:space="preserve">CASA DO OPERADOR - PINTURAS  </v>
          </cell>
          <cell r="G685" t="str">
            <v/>
          </cell>
          <cell r="H685">
            <v>0</v>
          </cell>
          <cell r="I685">
            <v>0</v>
          </cell>
        </row>
        <row r="686">
          <cell r="D686" t="str">
            <v>CP6279</v>
          </cell>
          <cell r="E686" t="str">
            <v xml:space="preserve">17.017.100-0       </v>
          </cell>
          <cell r="F686" t="str">
            <v xml:space="preserve">PREPARO DE MAD. NOVA  </v>
          </cell>
          <cell r="G686" t="str">
            <v xml:space="preserve">M2    </v>
          </cell>
          <cell r="H686">
            <v>9</v>
          </cell>
          <cell r="I686">
            <v>8.3699999999999992</v>
          </cell>
        </row>
        <row r="687">
          <cell r="D687" t="str">
            <v>CP6289</v>
          </cell>
          <cell r="E687" t="str">
            <v xml:space="preserve">17.017.175-0       </v>
          </cell>
          <cell r="F687" t="str">
            <v xml:space="preserve">PINTURA INT. SOBRE MAD. NOVA C/ESMALTE SINT., SOBRE SUPERF.PREP. C/MAT. DA MESMA LINHA COMO EM 17.017.100  </v>
          </cell>
          <cell r="G687" t="str">
            <v xml:space="preserve">M2    </v>
          </cell>
          <cell r="H687">
            <v>9</v>
          </cell>
          <cell r="I687">
            <v>3.36</v>
          </cell>
        </row>
        <row r="688">
          <cell r="D688" t="str">
            <v>CP6300</v>
          </cell>
          <cell r="E688" t="str">
            <v xml:space="preserve">17.017.320-0       </v>
          </cell>
          <cell r="F688" t="str">
            <v xml:space="preserve">PINTURA INT. OU EXT. SOBRE FERRO C/ESMALTE SINT., APOS LIXAM.  </v>
          </cell>
          <cell r="G688" t="str">
            <v xml:space="preserve">M2    </v>
          </cell>
          <cell r="H688">
            <v>1</v>
          </cell>
          <cell r="I688">
            <v>4.08</v>
          </cell>
        </row>
        <row r="689">
          <cell r="D689" t="str">
            <v>CP6308</v>
          </cell>
          <cell r="E689" t="str">
            <v xml:space="preserve">17.018.010-0       </v>
          </cell>
          <cell r="F689" t="str">
            <v xml:space="preserve">PREPARO DE SUPERF. NOVA C/REVESTIM. LISO, INTERIOR  </v>
          </cell>
          <cell r="G689" t="str">
            <v xml:space="preserve">M2    </v>
          </cell>
          <cell r="H689">
            <v>104</v>
          </cell>
          <cell r="I689">
            <v>4.8899999999999997</v>
          </cell>
        </row>
        <row r="690">
          <cell r="D690" t="str">
            <v>CP6309</v>
          </cell>
          <cell r="E690" t="str">
            <v xml:space="preserve">17.018.020-0       </v>
          </cell>
          <cell r="F690" t="str">
            <v xml:space="preserve">PINTURA C/TINTA LATEX PVA FOSCO AVELUDADA, INTERIOR, ACAB. PADRAO, EM 2 DEMAOS SOBRE SUPERF. PREP. COMO EM 17.018.010  </v>
          </cell>
          <cell r="G690" t="str">
            <v xml:space="preserve">M2    </v>
          </cell>
          <cell r="H690">
            <v>104</v>
          </cell>
          <cell r="I690">
            <v>2.27</v>
          </cell>
        </row>
        <row r="691">
          <cell r="D691" t="str">
            <v>CP6316</v>
          </cell>
          <cell r="E691" t="str">
            <v xml:space="preserve">17.018.060-0       </v>
          </cell>
          <cell r="F691" t="str">
            <v xml:space="preserve">PREPARO DE SUPERF. NOVA, C/REVESTIM. LISO INT. OU EXT.  </v>
          </cell>
          <cell r="G691" t="str">
            <v xml:space="preserve">M2    </v>
          </cell>
          <cell r="H691">
            <v>44</v>
          </cell>
          <cell r="I691">
            <v>7.13</v>
          </cell>
        </row>
        <row r="692">
          <cell r="D692" t="str">
            <v>CP6329</v>
          </cell>
          <cell r="E692" t="str">
            <v xml:space="preserve">17.018.185-0       </v>
          </cell>
          <cell r="F692" t="str">
            <v xml:space="preserve">PINTURA C/TINTA ACRILICA TEXTURA, ACAB.FOSCO, P/EXTERIOR/INTERIOR, EM 2 DEMAOS APLIC.EM CONCR., ALVEN., CIM.-AMIANTO,ETC  </v>
          </cell>
          <cell r="G692" t="str">
            <v xml:space="preserve">M2    </v>
          </cell>
          <cell r="H692">
            <v>44</v>
          </cell>
          <cell r="I692">
            <v>6.72</v>
          </cell>
        </row>
        <row r="693">
          <cell r="D693" t="str">
            <v>CP6344</v>
          </cell>
          <cell r="E693" t="str">
            <v xml:space="preserve">17.025.010-0       </v>
          </cell>
          <cell r="F693" t="str">
            <v xml:space="preserve">PINTURA IMUNIZ. FUNGICIDA A BASE DE OLEO DE CREOSOTO P/APLIC. EM MAD. BRUTA OU APARELHADA, EM 2 DEMAOS  </v>
          </cell>
          <cell r="G693" t="str">
            <v xml:space="preserve">M2    </v>
          </cell>
          <cell r="H693">
            <v>9</v>
          </cell>
          <cell r="I693">
            <v>2.6</v>
          </cell>
        </row>
        <row r="694">
          <cell r="D694" t="str">
            <v/>
          </cell>
          <cell r="E694" t="str">
            <v/>
          </cell>
          <cell r="F694" t="str">
            <v xml:space="preserve">CASA DO OPERADOR -APARELHOS HIDRÁULICOS , SANITÁRIOS , ELÉTRICOS , MECÂNICOS E ESPORTIVOS  </v>
          </cell>
          <cell r="G694" t="str">
            <v/>
          </cell>
          <cell r="H694">
            <v>0</v>
          </cell>
          <cell r="I694">
            <v>0</v>
          </cell>
        </row>
        <row r="695">
          <cell r="D695" t="str">
            <v>CP6360</v>
          </cell>
          <cell r="E695" t="str">
            <v xml:space="preserve">18.002.010-0       </v>
          </cell>
          <cell r="F695" t="str">
            <v xml:space="preserve">LAVATORIO DE LOUCA BRANCA, POPULAR, S/LADRAO, MED. EM TORNODE 47 X 35CM  </v>
          </cell>
          <cell r="G695" t="str">
            <v xml:space="preserve">UN    </v>
          </cell>
          <cell r="H695">
            <v>1</v>
          </cell>
          <cell r="I695">
            <v>86.91</v>
          </cell>
        </row>
        <row r="696">
          <cell r="D696" t="str">
            <v>CP6374</v>
          </cell>
          <cell r="E696" t="str">
            <v xml:space="preserve">18.002.080-0       </v>
          </cell>
          <cell r="F696" t="str">
            <v xml:space="preserve">VASO SANIT. DE LOUCA BRANCA, CONVENCIONAL, POPULAR, MED. EMTORNO DE 37 X 47 X 38CM  </v>
          </cell>
          <cell r="G696" t="str">
            <v xml:space="preserve">UN    </v>
          </cell>
          <cell r="H696">
            <v>1</v>
          </cell>
          <cell r="I696">
            <v>61.73</v>
          </cell>
        </row>
        <row r="697">
          <cell r="D697" t="str">
            <v>CP6416</v>
          </cell>
          <cell r="E697" t="str">
            <v xml:space="preserve">18.007.045-0       </v>
          </cell>
          <cell r="F697" t="str">
            <v xml:space="preserve">CHUVEIRO ELETR., EM METAL. CROM., DE 110 / 220V  </v>
          </cell>
          <cell r="G697" t="str">
            <v xml:space="preserve">UN    </v>
          </cell>
          <cell r="H697">
            <v>1</v>
          </cell>
          <cell r="I697">
            <v>56.25</v>
          </cell>
        </row>
        <row r="698">
          <cell r="D698" t="str">
            <v>CP6423</v>
          </cell>
          <cell r="E698" t="str">
            <v xml:space="preserve">18.009.058-0       </v>
          </cell>
          <cell r="F698" t="str">
            <v xml:space="preserve">TORNEIRA P/PIA OU TANQUE, 1158, DE 1/2 X 18CM APROX., EM METAL CROM.  </v>
          </cell>
          <cell r="G698" t="str">
            <v xml:space="preserve">UN    </v>
          </cell>
          <cell r="H698">
            <v>2</v>
          </cell>
          <cell r="I698">
            <v>30.6</v>
          </cell>
        </row>
        <row r="699">
          <cell r="D699" t="str">
            <v>CP6438</v>
          </cell>
          <cell r="E699" t="str">
            <v xml:space="preserve">18.011.005-0       </v>
          </cell>
          <cell r="F699" t="str">
            <v xml:space="preserve">TORNEIRA DE BOIA, EM PLAST., P/CAIXA D'AGUA, DE 3/4  </v>
          </cell>
          <cell r="G699" t="str">
            <v xml:space="preserve">UN    </v>
          </cell>
          <cell r="H699">
            <v>1</v>
          </cell>
          <cell r="I699">
            <v>4.4400000000000004</v>
          </cell>
        </row>
        <row r="700">
          <cell r="D700" t="str">
            <v>CP6471</v>
          </cell>
          <cell r="E700" t="str">
            <v xml:space="preserve">18.013.156-0       </v>
          </cell>
          <cell r="F700" t="str">
            <v xml:space="preserve">REGISTRO DE PRESSAO, 1416, DE 3/4, C/CANOPLA E VOLANTE, EMMETAL CROM.  </v>
          </cell>
          <cell r="G700" t="str">
            <v xml:space="preserve">UN    </v>
          </cell>
          <cell r="H700">
            <v>3</v>
          </cell>
          <cell r="I700">
            <v>13.54</v>
          </cell>
        </row>
        <row r="701">
          <cell r="D701" t="str">
            <v>CP6499</v>
          </cell>
          <cell r="E701" t="str">
            <v xml:space="preserve">18.016.035-0       </v>
          </cell>
          <cell r="F701" t="str">
            <v xml:space="preserve">BANCA DE ACO INOX, DE 2,00 X 0,55M, EM CHAPA 18.304, C/ 2 CUBAS, 2 VALV. DE ESCOAMENTO 1623 E 2 SIFOES 1680  </v>
          </cell>
          <cell r="G701" t="str">
            <v xml:space="preserve">UN    </v>
          </cell>
          <cell r="H701">
            <v>1</v>
          </cell>
          <cell r="I701">
            <v>710.36</v>
          </cell>
        </row>
        <row r="702">
          <cell r="D702" t="str">
            <v>CP6507</v>
          </cell>
          <cell r="E702" t="str">
            <v xml:space="preserve">18.017.020-0       </v>
          </cell>
          <cell r="F702" t="str">
            <v xml:space="preserve">FILTRO P/USO DOMESTICO C/CARCACA ATOXICA EM POLIPROPILENO C/1 ELEMENTO FILTRANTE DE CELULOSE E CARVAO ATIVADO,ATE 180L/H  </v>
          </cell>
          <cell r="G702" t="str">
            <v xml:space="preserve">UN    </v>
          </cell>
          <cell r="H702">
            <v>1</v>
          </cell>
          <cell r="I702">
            <v>62.5</v>
          </cell>
        </row>
        <row r="703">
          <cell r="D703" t="str">
            <v>CP6517</v>
          </cell>
          <cell r="E703" t="str">
            <v xml:space="preserve">18.020.014-0       </v>
          </cell>
          <cell r="F703" t="str">
            <v xml:space="preserve">DEPOSITO DE CIM.-AMIANTO, P/ 1000 L, C/TAMPA  </v>
          </cell>
          <cell r="G703" t="str">
            <v xml:space="preserve">UN    </v>
          </cell>
          <cell r="H703">
            <v>1</v>
          </cell>
          <cell r="I703">
            <v>107.99</v>
          </cell>
        </row>
        <row r="704">
          <cell r="D704" t="str">
            <v>CP6575</v>
          </cell>
          <cell r="E704" t="str">
            <v xml:space="preserve">18.027.228-0       </v>
          </cell>
          <cell r="F704" t="str">
            <v xml:space="preserve">LUMINARIA DE SOBREPOR, TIPO CALHA, EQUIPADA C/STARTER, REATOR CONVENCIONAL E LAMPADA FLUORESCENTE DE 1 X 40W  </v>
          </cell>
          <cell r="G704" t="str">
            <v xml:space="preserve">UN    </v>
          </cell>
          <cell r="H704">
            <v>4</v>
          </cell>
          <cell r="I704">
            <v>26.18</v>
          </cell>
        </row>
        <row r="705">
          <cell r="D705" t="str">
            <v>CP6576</v>
          </cell>
          <cell r="E705" t="str">
            <v xml:space="preserve">18.027.230-0       </v>
          </cell>
          <cell r="F705" t="str">
            <v xml:space="preserve">LUMINARIA DE SOBREPOR, TIPO CALHA, EQUIPADA C/STARTER, REATOR CONVENCIONAL E LAMPADA FLUORESCENTE DE 2 X 40W  </v>
          </cell>
          <cell r="G705" t="str">
            <v xml:space="preserve">UN    </v>
          </cell>
          <cell r="H705">
            <v>4</v>
          </cell>
          <cell r="I705">
            <v>40.1</v>
          </cell>
        </row>
        <row r="706">
          <cell r="D706" t="str">
            <v>CP6578</v>
          </cell>
          <cell r="E706" t="str">
            <v xml:space="preserve">18.027.234-0       </v>
          </cell>
          <cell r="F706" t="str">
            <v xml:space="preserve">LUMINARIA DE SOBREPOR, TIPO CALHA, EQUIPADA C/STARTER, REATOR CONVENCIONAL E LAMPADA FLUORESCENTE DE 4 X 40W  </v>
          </cell>
          <cell r="G706" t="str">
            <v xml:space="preserve">UN    </v>
          </cell>
          <cell r="H706">
            <v>2</v>
          </cell>
          <cell r="I706">
            <v>70.88</v>
          </cell>
        </row>
        <row r="707">
          <cell r="D707" t="str">
            <v/>
          </cell>
          <cell r="E707" t="str">
            <v/>
          </cell>
          <cell r="F707" t="str">
            <v xml:space="preserve">SUB-ADUTORA MIGUEL COUTO  </v>
          </cell>
          <cell r="G707" t="str">
            <v/>
          </cell>
          <cell r="H707">
            <v>0</v>
          </cell>
          <cell r="I707">
            <v>0</v>
          </cell>
        </row>
        <row r="708">
          <cell r="D708" t="str">
            <v/>
          </cell>
          <cell r="E708" t="str">
            <v/>
          </cell>
          <cell r="F708" t="str">
            <v xml:space="preserve">MOVIMENTO DE TERRA  </v>
          </cell>
          <cell r="G708" t="str">
            <v/>
          </cell>
          <cell r="H708">
            <v>0</v>
          </cell>
          <cell r="I708">
            <v>0</v>
          </cell>
        </row>
        <row r="709">
          <cell r="D709" t="str">
            <v>CP0495</v>
          </cell>
          <cell r="E709" t="str">
            <v xml:space="preserve">03.001.001-1       </v>
          </cell>
          <cell r="F709" t="str">
            <v xml:space="preserve">ESCAVACAO MANUAL DE VALA/CAVA EM MAT. DE 1ªCAT., AREIA, ARGILA OU PICARRA, ATE 1,50M DE PROF.  </v>
          </cell>
          <cell r="G709" t="str">
            <v xml:space="preserve">M3    </v>
          </cell>
          <cell r="H709">
            <v>1555</v>
          </cell>
          <cell r="I709">
            <v>9.8800000000000008</v>
          </cell>
        </row>
        <row r="710">
          <cell r="D710" t="str">
            <v>CP0627</v>
          </cell>
          <cell r="E710" t="str">
            <v xml:space="preserve">03.013.001-1       </v>
          </cell>
          <cell r="F710" t="str">
            <v xml:space="preserve">REATERRO DE VALA/CAVA COMPACTADA A MACO EM CAMADAS DE 30CM  </v>
          </cell>
          <cell r="G710" t="str">
            <v xml:space="preserve">M3    </v>
          </cell>
          <cell r="H710">
            <v>5006</v>
          </cell>
          <cell r="I710">
            <v>5.93</v>
          </cell>
        </row>
        <row r="711">
          <cell r="D711" t="str">
            <v>CP0631</v>
          </cell>
          <cell r="E711" t="str">
            <v xml:space="preserve">03.015.010-0       </v>
          </cell>
          <cell r="F711" t="str">
            <v xml:space="preserve">REATERRO DE VALA/CAVA C/PO-DE-PEDRA  </v>
          </cell>
          <cell r="G711" t="str">
            <v xml:space="preserve">M3    </v>
          </cell>
          <cell r="H711">
            <v>1250</v>
          </cell>
          <cell r="I711">
            <v>24.98</v>
          </cell>
        </row>
        <row r="712">
          <cell r="D712" t="str">
            <v>CP0635</v>
          </cell>
          <cell r="E712" t="str">
            <v xml:space="preserve">03.016.005-1       </v>
          </cell>
          <cell r="F712" t="str">
            <v xml:space="preserve">ESCAVACAO MEC. DE VALA NAO ESCORADA, EM MAT. DE 1ªCAT. C/REDUTOR DE PRODUT., ATE 1, 50M DE PROF., C/RETRO-ESCAVADEIRA  </v>
          </cell>
          <cell r="G712" t="str">
            <v xml:space="preserve">M3    </v>
          </cell>
          <cell r="H712">
            <v>4965</v>
          </cell>
          <cell r="I712">
            <v>4.62</v>
          </cell>
        </row>
        <row r="713">
          <cell r="D713" t="str">
            <v>CP0642</v>
          </cell>
          <cell r="E713" t="str">
            <v xml:space="preserve">03.016.055-1       </v>
          </cell>
          <cell r="F713" t="str">
            <v xml:space="preserve">ESCAVACAO MEC. DE VALA ESCORADA, EM MAT. DE 1ªCAT., ENTRE 1,50 E 3,00M DE PROF., C/RETRO-ESCAVADEIRA  </v>
          </cell>
          <cell r="G713" t="str">
            <v xml:space="preserve">M3    </v>
          </cell>
          <cell r="H713">
            <v>1289</v>
          </cell>
          <cell r="I713">
            <v>2.71</v>
          </cell>
        </row>
        <row r="714">
          <cell r="D714" t="str">
            <v/>
          </cell>
          <cell r="E714" t="str">
            <v/>
          </cell>
          <cell r="F714" t="str">
            <v xml:space="preserve">TRANSPORTES  </v>
          </cell>
          <cell r="G714" t="str">
            <v/>
          </cell>
          <cell r="H714">
            <v>0</v>
          </cell>
          <cell r="I714">
            <v>0</v>
          </cell>
        </row>
        <row r="715">
          <cell r="D715" t="str">
            <v>CP0798</v>
          </cell>
          <cell r="E715" t="str">
            <v xml:space="preserve">04.005.143-1       </v>
          </cell>
          <cell r="F715" t="str">
            <v xml:space="preserve">TRANSPORTE DE QUALQUER NATUR. C/VELOC. MEDIA DE 30KM/H EM CAMINHAO BASCUL. CAPAC. UTIL DE 12T  </v>
          </cell>
          <cell r="G715" t="str">
            <v xml:space="preserve">TXKM  </v>
          </cell>
          <cell r="H715">
            <v>50114</v>
          </cell>
          <cell r="I715">
            <v>0.23</v>
          </cell>
        </row>
        <row r="716">
          <cell r="D716" t="str">
            <v>CP0841</v>
          </cell>
          <cell r="E716" t="str">
            <v xml:space="preserve">04.011.053-1       </v>
          </cell>
          <cell r="F716" t="str">
            <v xml:space="preserve">CARGA E DESC. MEC. C/PA-CARREGADEIRA CAPAC. DE 1, 50M3 E CAMINHAO BASCUL. CAPAC. UTIL DE 8T, CARGA DE 150T P/DIA DE 8:00H  </v>
          </cell>
          <cell r="G716" t="str">
            <v xml:space="preserve">T     </v>
          </cell>
          <cell r="H716">
            <v>5012</v>
          </cell>
          <cell r="I716">
            <v>1.5</v>
          </cell>
        </row>
        <row r="717">
          <cell r="D717" t="str">
            <v>CP0869</v>
          </cell>
          <cell r="E717" t="str">
            <v xml:space="preserve">04.018.020-1       </v>
          </cell>
          <cell r="F717" t="str">
            <v xml:space="preserve">RECEBIMENTO DE CARGA, DESC. E MANOBRAS DE CAMINHAO BASCUL., CAPAC. DE 8,00M3 OU 12T  </v>
          </cell>
          <cell r="G717" t="str">
            <v xml:space="preserve">T     </v>
          </cell>
          <cell r="H717">
            <v>5012</v>
          </cell>
          <cell r="I717">
            <v>0.15</v>
          </cell>
        </row>
        <row r="718">
          <cell r="D718" t="str">
            <v/>
          </cell>
          <cell r="E718" t="str">
            <v/>
          </cell>
          <cell r="F718" t="str">
            <v xml:space="preserve">SERVIÇOS COMPLEMENTARES  </v>
          </cell>
          <cell r="G718" t="str">
            <v/>
          </cell>
          <cell r="H718">
            <v>0</v>
          </cell>
          <cell r="I718">
            <v>0</v>
          </cell>
        </row>
        <row r="719">
          <cell r="D719" t="str">
            <v>CP1211</v>
          </cell>
          <cell r="E719" t="str">
            <v xml:space="preserve">05.010.005-0       </v>
          </cell>
          <cell r="F719" t="str">
            <v xml:space="preserve">ESGOTAMENTO DE VALA MEDIDO PELA POTENCIA INSTALADA E PELO TEMPO DE FUNCIONAMENTO  </v>
          </cell>
          <cell r="G719" t="str">
            <v xml:space="preserve">CVxH  </v>
          </cell>
          <cell r="H719">
            <v>778.2</v>
          </cell>
          <cell r="I719">
            <v>1.07</v>
          </cell>
        </row>
        <row r="720">
          <cell r="D720" t="str">
            <v>CP1215</v>
          </cell>
          <cell r="E720" t="str">
            <v xml:space="preserve">05.011.001-0       </v>
          </cell>
          <cell r="F720" t="str">
            <v xml:space="preserve">ESCORAMENTO SIMPLES, FECHADO, DE VALA C/POUCA PROF.  </v>
          </cell>
          <cell r="G720" t="str">
            <v xml:space="preserve">M2    </v>
          </cell>
          <cell r="H720">
            <v>8419</v>
          </cell>
          <cell r="I720">
            <v>17.170000000000002</v>
          </cell>
        </row>
        <row r="721">
          <cell r="D721" t="str">
            <v>CP1220</v>
          </cell>
          <cell r="E721" t="str">
            <v xml:space="preserve">05.013.002-0       </v>
          </cell>
          <cell r="F721" t="str">
            <v xml:space="preserve">CHAPA DE ACO 3/4, P/PASSAGEM DE VEICULOS SOBRE VALAS, C/COLOC., USO E RETIRADA, INCL. MOBILIZACAO,TRANSP., CARGA E DESC.  </v>
          </cell>
          <cell r="G721" t="str">
            <v xml:space="preserve">M2    </v>
          </cell>
          <cell r="H721">
            <v>167</v>
          </cell>
          <cell r="I721">
            <v>12.44</v>
          </cell>
        </row>
        <row r="722">
          <cell r="D722" t="str">
            <v>CP1221</v>
          </cell>
          <cell r="E722" t="str">
            <v xml:space="preserve">05.013.003-0       </v>
          </cell>
          <cell r="F722" t="str">
            <v xml:space="preserve">CHAPA DE ACO 3/4, P/PASSAGEM DE VEICULOS SOBRE VALAS, C/COLOC. E RETIRADA  </v>
          </cell>
          <cell r="G722" t="str">
            <v xml:space="preserve">M2    </v>
          </cell>
          <cell r="H722">
            <v>900</v>
          </cell>
          <cell r="I722">
            <v>0.96</v>
          </cell>
        </row>
        <row r="723">
          <cell r="D723" t="str">
            <v/>
          </cell>
          <cell r="E723" t="str">
            <v/>
          </cell>
          <cell r="F723" t="str">
            <v xml:space="preserve">GALERIAS, DRENOS E CONEXOS  </v>
          </cell>
          <cell r="G723" t="str">
            <v/>
          </cell>
          <cell r="H723">
            <v>0</v>
          </cell>
          <cell r="I723">
            <v>0</v>
          </cell>
        </row>
        <row r="724">
          <cell r="D724" t="str">
            <v>CP1611</v>
          </cell>
          <cell r="E724" t="str">
            <v xml:space="preserve">06.001.603-0       </v>
          </cell>
          <cell r="F724" t="str">
            <v xml:space="preserve">ASSENTAMENTO DE TUBUL. DE FºFº C/JUNTA ELASTICA, DIAM. DE 150MM  </v>
          </cell>
          <cell r="G724" t="str">
            <v xml:space="preserve">M     </v>
          </cell>
          <cell r="H724">
            <v>30</v>
          </cell>
          <cell r="I724">
            <v>2.78</v>
          </cell>
        </row>
        <row r="725">
          <cell r="D725" t="str">
            <v>CP1618</v>
          </cell>
          <cell r="E725" t="str">
            <v xml:space="preserve">06.001.610-0       </v>
          </cell>
          <cell r="F725" t="str">
            <v xml:space="preserve">ASSENTAMENTO DE TUBUL. DE FºFº C/JUNTA ELASTICA, DIAM. DE 600MM  </v>
          </cell>
          <cell r="G725" t="str">
            <v xml:space="preserve">M     </v>
          </cell>
          <cell r="H725">
            <v>3794</v>
          </cell>
          <cell r="I725">
            <v>13.26</v>
          </cell>
        </row>
        <row r="726">
          <cell r="D726" t="str">
            <v>CP1619</v>
          </cell>
          <cell r="E726" t="str">
            <v xml:space="preserve">06.001.611-0       </v>
          </cell>
          <cell r="F726" t="str">
            <v xml:space="preserve">ASSENTAMENTO DE TUBUL. DE FºFº C/JUNTA ELASTICA, DIAM. DE 700MM  </v>
          </cell>
          <cell r="G726" t="str">
            <v xml:space="preserve">M     </v>
          </cell>
          <cell r="H726">
            <v>67</v>
          </cell>
          <cell r="I726">
            <v>20.75</v>
          </cell>
        </row>
        <row r="727">
          <cell r="D727" t="str">
            <v>CP1640</v>
          </cell>
          <cell r="E727" t="str">
            <v xml:space="preserve">06.001.661-0       </v>
          </cell>
          <cell r="F727" t="str">
            <v xml:space="preserve">ASSENTAMENTO DE PECAS ESPECIAIS DE FºFº C/JUNTA ELASTICA, DIAM. DE 600MM  </v>
          </cell>
          <cell r="G727" t="str">
            <v xml:space="preserve">UN    </v>
          </cell>
          <cell r="H727">
            <v>80</v>
          </cell>
          <cell r="I727">
            <v>9.3000000000000007</v>
          </cell>
        </row>
        <row r="728">
          <cell r="D728" t="str">
            <v>CP1652</v>
          </cell>
          <cell r="E728" t="str">
            <v xml:space="preserve">06.001.681-0       </v>
          </cell>
          <cell r="F728" t="str">
            <v xml:space="preserve">ASSENTAMENTO DE PECAS DE FºFº C/JUNTA MEC. OU FLANGEADA, DIAM. DE 600MM  </v>
          </cell>
          <cell r="G728" t="str">
            <v xml:space="preserve">UN    </v>
          </cell>
          <cell r="H728">
            <v>4</v>
          </cell>
          <cell r="I728">
            <v>33.15</v>
          </cell>
        </row>
        <row r="729">
          <cell r="D729" t="str">
            <v>CP1653</v>
          </cell>
          <cell r="E729" t="str">
            <v xml:space="preserve">06.001.682-0       </v>
          </cell>
          <cell r="F729" t="str">
            <v xml:space="preserve">ASSENTAMENTO DE PECAS DE FºFº C/JUNTA MEC. OU FLANGEADA, DIAM. DE 700MM  </v>
          </cell>
          <cell r="G729" t="str">
            <v xml:space="preserve">UN    </v>
          </cell>
          <cell r="H729">
            <v>8</v>
          </cell>
          <cell r="I729">
            <v>36.590000000000003</v>
          </cell>
        </row>
        <row r="730">
          <cell r="D730" t="str">
            <v>CP1816</v>
          </cell>
          <cell r="E730" t="str">
            <v xml:space="preserve">06.011.104-0       </v>
          </cell>
          <cell r="F730" t="str">
            <v xml:space="preserve">ASSENTAMENTO S/FORN. DE TUBO ATE 1,00M DE COMPR. OU CONEXAODE FºFº OU ACO, C/FLANGES, CLASSE PN-10, DIAM. DE 150MM  </v>
          </cell>
          <cell r="G730" t="str">
            <v xml:space="preserve">UN    </v>
          </cell>
          <cell r="H730">
            <v>15</v>
          </cell>
          <cell r="I730">
            <v>51.03</v>
          </cell>
        </row>
        <row r="731">
          <cell r="D731" t="str">
            <v>CP1817</v>
          </cell>
          <cell r="E731" t="str">
            <v xml:space="preserve">06.011.105-0       </v>
          </cell>
          <cell r="F731" t="str">
            <v xml:space="preserve">ASSENTAMENTO S/FORN. DE TUBO ATE 1,00M DE COMPR. OU CONEXAODE FºFº OU ACO, C/FLANGES, CLASSE PN-10, DIAM. DE 200MM  </v>
          </cell>
          <cell r="G731" t="str">
            <v xml:space="preserve">UN    </v>
          </cell>
          <cell r="H731">
            <v>3</v>
          </cell>
          <cell r="I731">
            <v>52.52</v>
          </cell>
        </row>
        <row r="732">
          <cell r="D732" t="str">
            <v>CP1821</v>
          </cell>
          <cell r="E732" t="str">
            <v xml:space="preserve">06.011.109-0       </v>
          </cell>
          <cell r="F732" t="str">
            <v xml:space="preserve">ASSENTAMENTO S/FORN. DE TUBO ATE 1,00M DE COMPR. OU CONEXAODE FºFº OU ACO, C/FLANGES, CLASSE PN-10, DIAM. DE 400MM  </v>
          </cell>
          <cell r="G732" t="str">
            <v xml:space="preserve">UN    </v>
          </cell>
          <cell r="H732">
            <v>2</v>
          </cell>
          <cell r="I732">
            <v>167.31</v>
          </cell>
        </row>
        <row r="733">
          <cell r="D733" t="str">
            <v>CP1824</v>
          </cell>
          <cell r="E733" t="str">
            <v xml:space="preserve">06.011.113-0       </v>
          </cell>
          <cell r="F733" t="str">
            <v xml:space="preserve">ASSENTAMENTO S/FORN. DE TUBO ATE 1,00M DE COMPR. OU CONEXAODE FºFº OU ACO, C/FLANGES, CLASSE PN-10, DIAM. DE 700MM  </v>
          </cell>
          <cell r="G733" t="str">
            <v xml:space="preserve">UN    </v>
          </cell>
          <cell r="H733">
            <v>11</v>
          </cell>
          <cell r="I733">
            <v>398.03</v>
          </cell>
        </row>
        <row r="734">
          <cell r="D734" t="str">
            <v>CP1878</v>
          </cell>
          <cell r="E734" t="str">
            <v xml:space="preserve">06.011.224-0       </v>
          </cell>
          <cell r="F734" t="str">
            <v xml:space="preserve">MONTAGEM S/FORN. DE VALVULA DE GAVETA, DE RETENCAO, VENTOSA,HIDRANTE, ETC, C/FLANGES, CLASSE PN-10, DIAM. DE 150MM  </v>
          </cell>
          <cell r="G734" t="str">
            <v xml:space="preserve">UN    </v>
          </cell>
          <cell r="H734">
            <v>10</v>
          </cell>
          <cell r="I734">
            <v>51.11</v>
          </cell>
        </row>
        <row r="735">
          <cell r="D735" t="str">
            <v>CP1886</v>
          </cell>
          <cell r="E735" t="str">
            <v xml:space="preserve">06.011.233-0       </v>
          </cell>
          <cell r="F735" t="str">
            <v xml:space="preserve">MONTAGEM S/FORN. DE VALVULA DE GAVETA, DE RETENCAO, VENTOSA,HIDRANTE, ETC, C/FLANGES, CLASSE PN-10, DIAM. DE 700MM  </v>
          </cell>
          <cell r="G735" t="str">
            <v xml:space="preserve">UN    </v>
          </cell>
          <cell r="H735">
            <v>4</v>
          </cell>
          <cell r="I735">
            <v>401.32</v>
          </cell>
        </row>
        <row r="736">
          <cell r="D736" t="str">
            <v>CP2117</v>
          </cell>
          <cell r="E736" t="str">
            <v xml:space="preserve">06.014.085-0       </v>
          </cell>
          <cell r="F736" t="str">
            <v xml:space="preserve">CAIXA P/REGISTRO EM ALVEN. DE TIJ. MACICO, PAREDES DE 1/2 VEZ, DE 0,35 X 0,35 X 0,50M, P/TUBUL. DE FºFº C/DIAM. DE 0, 15M  </v>
          </cell>
          <cell r="G736" t="str">
            <v xml:space="preserve">UN    </v>
          </cell>
          <cell r="H736">
            <v>3</v>
          </cell>
          <cell r="I736">
            <v>55.36</v>
          </cell>
        </row>
        <row r="737">
          <cell r="D737" t="str">
            <v>CP2138</v>
          </cell>
          <cell r="E737" t="str">
            <v xml:space="preserve">06.016.004-0       </v>
          </cell>
          <cell r="F737" t="str">
            <v xml:space="preserve">TAMPAO COMPLETO DE FºFº, DIAM. DE 0,40 A 0,60M, C/ 125KG, P/CX. DE REGISTRO  </v>
          </cell>
          <cell r="G737" t="str">
            <v xml:space="preserve">UN    </v>
          </cell>
          <cell r="H737">
            <v>4</v>
          </cell>
          <cell r="I737">
            <v>99.27</v>
          </cell>
        </row>
        <row r="738">
          <cell r="D738" t="str">
            <v>CP2155</v>
          </cell>
          <cell r="E738" t="str">
            <v xml:space="preserve">06.016.060-0       </v>
          </cell>
          <cell r="F738" t="str">
            <v xml:space="preserve">CAIXA DE PASSEIO DE FºFº, P/REGISTRO, C/ 28KG, PADRAO CEDAE  </v>
          </cell>
          <cell r="G738" t="str">
            <v xml:space="preserve">UN    </v>
          </cell>
          <cell r="H738">
            <v>3</v>
          </cell>
          <cell r="I738">
            <v>43.69</v>
          </cell>
        </row>
        <row r="739">
          <cell r="D739" t="str">
            <v>CP2199</v>
          </cell>
          <cell r="E739" t="str">
            <v xml:space="preserve">06.018.003-0       </v>
          </cell>
          <cell r="F739" t="str">
            <v xml:space="preserve">CAIXA DE ANEIS PRE-MOLD. DE CONCR., TIPO B, PADRAO CEDAE, P/VENTOSAS  </v>
          </cell>
          <cell r="G739" t="str">
            <v xml:space="preserve">UN    </v>
          </cell>
          <cell r="H739">
            <v>2</v>
          </cell>
          <cell r="I739">
            <v>21.69</v>
          </cell>
        </row>
        <row r="740">
          <cell r="D740" t="str">
            <v>CP9654</v>
          </cell>
          <cell r="E740">
            <v>6032</v>
          </cell>
          <cell r="F740" t="str">
            <v xml:space="preserve">JUNTA DE DILATAÇÃO P/TUBOS DE AÇO, TIPO DRESSER, DN 700MM - FORNECIMENTO  </v>
          </cell>
          <cell r="G740" t="str">
            <v xml:space="preserve">UN    </v>
          </cell>
          <cell r="H740">
            <v>2</v>
          </cell>
          <cell r="I740">
            <v>1512</v>
          </cell>
        </row>
        <row r="741">
          <cell r="D741" t="str">
            <v>CP2611</v>
          </cell>
          <cell r="E741" t="str">
            <v xml:space="preserve">06.200.062-0       </v>
          </cell>
          <cell r="F741" t="str">
            <v xml:space="preserve">TUBO DE FºFº, DUCTIL, CLASSE K-9 (JUNTA ELASTICA), DIAM. DE600MM. FORN.  </v>
          </cell>
          <cell r="G741" t="str">
            <v xml:space="preserve">M     </v>
          </cell>
          <cell r="H741">
            <v>3794</v>
          </cell>
          <cell r="I741">
            <v>458.72</v>
          </cell>
        </row>
        <row r="742">
          <cell r="D742" t="str">
            <v>CP2618</v>
          </cell>
          <cell r="E742" t="str">
            <v xml:space="preserve">06.200.071-0       </v>
          </cell>
          <cell r="F742" t="str">
            <v xml:space="preserve">TUBO DE FºFº, DUCTIL, CLASSE K-7 (JUNTA ELASTICA), DIAM. DE150MM. FORN.  </v>
          </cell>
          <cell r="G742" t="str">
            <v xml:space="preserve">M     </v>
          </cell>
          <cell r="H742">
            <v>30</v>
          </cell>
          <cell r="I742">
            <v>61.08</v>
          </cell>
        </row>
        <row r="743">
          <cell r="D743" t="str">
            <v>CP2626</v>
          </cell>
          <cell r="E743" t="str">
            <v xml:space="preserve">06.200.081-0       </v>
          </cell>
          <cell r="F743" t="str">
            <v xml:space="preserve">TUBO DE FºFº, DUCTIL, CLASSE K-7 (JUNTA ELASTICA), DIAM. DE700MM. FORN.  </v>
          </cell>
          <cell r="G743" t="str">
            <v xml:space="preserve">M     </v>
          </cell>
          <cell r="H743">
            <v>67</v>
          </cell>
          <cell r="I743">
            <v>481.14</v>
          </cell>
        </row>
        <row r="744">
          <cell r="D744" t="str">
            <v>CP9792</v>
          </cell>
          <cell r="E744">
            <v>6201</v>
          </cell>
          <cell r="F744" t="str">
            <v xml:space="preserve">TOCO C/FLANGES, EM FERRO FUNDIDO DÚCTIL, PN10, DN 700MM E L=0,25M  - FORNECIMENTO  </v>
          </cell>
          <cell r="G744" t="str">
            <v xml:space="preserve">UN    </v>
          </cell>
          <cell r="H744">
            <v>1</v>
          </cell>
          <cell r="I744">
            <v>2455.66</v>
          </cell>
        </row>
        <row r="745">
          <cell r="D745" t="str">
            <v>CP9788</v>
          </cell>
          <cell r="E745">
            <v>6201</v>
          </cell>
          <cell r="F745" t="str">
            <v xml:space="preserve">TOCO C/FLANGES, EM FERRO FUNDIDO DÚCTIL, PN10, DN 150MM E L=0,50M  - FORNECIMENTO  </v>
          </cell>
          <cell r="G745" t="str">
            <v xml:space="preserve">UN    </v>
          </cell>
          <cell r="H745">
            <v>9</v>
          </cell>
          <cell r="I745">
            <v>118.01</v>
          </cell>
        </row>
        <row r="746">
          <cell r="D746" t="str">
            <v>CP9581</v>
          </cell>
          <cell r="E746">
            <v>6210</v>
          </cell>
          <cell r="F746" t="str">
            <v xml:space="preserve">CURVA DE 90 DE FERRO FUNDIDO DÚCTIL, C/BOLSAS DE JUNTA ELÁSTICA,  DN 600MM  - FORNECIMENTO  </v>
          </cell>
          <cell r="G746" t="str">
            <v xml:space="preserve">UN    </v>
          </cell>
          <cell r="H746">
            <v>3</v>
          </cell>
          <cell r="I746">
            <v>2665.9</v>
          </cell>
        </row>
        <row r="747">
          <cell r="D747" t="str">
            <v>CP2739</v>
          </cell>
          <cell r="E747" t="str">
            <v xml:space="preserve">06.210.018-0       </v>
          </cell>
          <cell r="F747" t="str">
            <v xml:space="preserve">CURVA DE 45° DE FºFº, DUCTIL, C/BOLSAS DE JUNTA ELASTICA, DIAM. DE 600MM. FORN.  </v>
          </cell>
          <cell r="G747" t="str">
            <v xml:space="preserve">UN    </v>
          </cell>
          <cell r="H747">
            <v>3</v>
          </cell>
          <cell r="I747">
            <v>1525.72</v>
          </cell>
        </row>
        <row r="748">
          <cell r="D748" t="str">
            <v>CP2742</v>
          </cell>
          <cell r="E748" t="str">
            <v xml:space="preserve">06.210.022-0       </v>
          </cell>
          <cell r="F748" t="str">
            <v xml:space="preserve">CURVA DE 22°30' DE FºFº, DUCTIL, C/BOLSAS DE JUNTA ELASTICA,DIAM. DE 600MM. FORN.  </v>
          </cell>
          <cell r="G748" t="str">
            <v xml:space="preserve">UN    </v>
          </cell>
          <cell r="H748">
            <v>4</v>
          </cell>
          <cell r="I748">
            <v>830.55</v>
          </cell>
        </row>
        <row r="749">
          <cell r="D749" t="str">
            <v>CP2745</v>
          </cell>
          <cell r="E749" t="str">
            <v xml:space="preserve">06.210.032-0       </v>
          </cell>
          <cell r="F749" t="str">
            <v xml:space="preserve">CURVA DE 11°15' DE FºFº, DUCTIL, C/BOLSAS DE JUNTA ELASTICA,DIAM. DE 600MM. FORN.  </v>
          </cell>
          <cell r="G749" t="str">
            <v xml:space="preserve">UN    </v>
          </cell>
          <cell r="H749">
            <v>21</v>
          </cell>
          <cell r="I749">
            <v>742.6</v>
          </cell>
        </row>
        <row r="750">
          <cell r="D750" t="str">
            <v>CP2748</v>
          </cell>
          <cell r="E750" t="str">
            <v xml:space="preserve">06.210.042-0       </v>
          </cell>
          <cell r="F750" t="str">
            <v xml:space="preserve">LUVA DE FºFº, DUCTIL, C/BOLSAS DE JUNTA ELASTICA, DIAM. DE 600MM. FORN.  </v>
          </cell>
          <cell r="G750" t="str">
            <v xml:space="preserve">UN    </v>
          </cell>
          <cell r="H750">
            <v>7</v>
          </cell>
          <cell r="I750">
            <v>768.56</v>
          </cell>
        </row>
        <row r="751">
          <cell r="D751" t="str">
            <v>CP9563</v>
          </cell>
          <cell r="E751">
            <v>6212</v>
          </cell>
          <cell r="F751" t="str">
            <v xml:space="preserve">CURVA DE 11 15' DE FERRO FUNDIDO DÚCTIL, C/JUNTA MECÂNICA,  DN 700MM  - FORNECIMENTO  </v>
          </cell>
          <cell r="G751" t="str">
            <v xml:space="preserve">UN    </v>
          </cell>
          <cell r="H751">
            <v>2</v>
          </cell>
          <cell r="I751">
            <v>3574.92</v>
          </cell>
        </row>
        <row r="752">
          <cell r="D752" t="str">
            <v>CP9571</v>
          </cell>
          <cell r="E752">
            <v>6212</v>
          </cell>
          <cell r="F752" t="str">
            <v xml:space="preserve">CURVA DE 22 30' DE FERRO FUNDIDO DÚCTIL, C/JUNTA MECÂNICA,  DN 700MM  - FORNECIMENTO  </v>
          </cell>
          <cell r="G752" t="str">
            <v xml:space="preserve">UN    </v>
          </cell>
          <cell r="H752">
            <v>1</v>
          </cell>
          <cell r="I752">
            <v>4021.61</v>
          </cell>
        </row>
        <row r="753">
          <cell r="D753" t="str">
            <v>CP9587</v>
          </cell>
          <cell r="E753">
            <v>6212</v>
          </cell>
          <cell r="F753" t="str">
            <v xml:space="preserve">CURVA DE 90 DE FERRO FUNDIDO DÚCTIL, C/FLANGES, PN10, DN 150MM  - FORNECIMENTO  </v>
          </cell>
          <cell r="G753" t="str">
            <v xml:space="preserve">UN    </v>
          </cell>
          <cell r="H753">
            <v>6</v>
          </cell>
          <cell r="I753">
            <v>128.19999999999999</v>
          </cell>
        </row>
        <row r="754">
          <cell r="D754" t="str">
            <v>CP9589</v>
          </cell>
          <cell r="E754">
            <v>6212</v>
          </cell>
          <cell r="F754" t="str">
            <v xml:space="preserve">CURVA DE 90 DE FERRO FUNDIDO DÚCTIL, C/FLANGES, PN10, DN 700MM  - FORNECIMENTO  </v>
          </cell>
          <cell r="G754" t="str">
            <v xml:space="preserve">UN    </v>
          </cell>
          <cell r="H754">
            <v>1</v>
          </cell>
          <cell r="I754">
            <v>4241.6099999999997</v>
          </cell>
        </row>
        <row r="755">
          <cell r="D755" t="str">
            <v>CP9775</v>
          </cell>
          <cell r="E755">
            <v>6212</v>
          </cell>
          <cell r="F755" t="str">
            <v xml:space="preserve">TÊ DE REDUÇÃO DE FERRO FUNDIDO DÚCTIL, C/2 BOLSAS E FLANGE, PN10, DN 600X200MM  - FORNECIMENTO  </v>
          </cell>
          <cell r="G755" t="str">
            <v xml:space="preserve">UN    </v>
          </cell>
          <cell r="H755">
            <v>2</v>
          </cell>
          <cell r="I755">
            <v>1613.42</v>
          </cell>
        </row>
        <row r="756">
          <cell r="D756" t="str">
            <v>CP9776</v>
          </cell>
          <cell r="E756">
            <v>6212</v>
          </cell>
          <cell r="F756" t="str">
            <v xml:space="preserve">TÊ DE REDUÇÃO DE FERRO FUNDIDO DÚCTIL, C/2 JUNTAS MECÂNICAS E FLANGE, PN10, DN 600X400MM  - FORNECIMENTO  </v>
          </cell>
          <cell r="G756" t="str">
            <v xml:space="preserve">UN    </v>
          </cell>
          <cell r="H756">
            <v>2</v>
          </cell>
          <cell r="I756">
            <v>4115.67</v>
          </cell>
        </row>
        <row r="757">
          <cell r="D757" t="str">
            <v>CP9777</v>
          </cell>
          <cell r="E757">
            <v>6212</v>
          </cell>
          <cell r="F757" t="str">
            <v xml:space="preserve">TÊ DE REDUÇÃO DE FERRO FUNDIDO DÚCTIL, C/2 JUNTAS MECÂNICAS E FLANGE, PN10, DN 700X200MM  - FORNECIMENTO  </v>
          </cell>
          <cell r="G757" t="str">
            <v xml:space="preserve">UN    </v>
          </cell>
          <cell r="H757">
            <v>1</v>
          </cell>
          <cell r="I757">
            <v>4099.7700000000004</v>
          </cell>
        </row>
        <row r="758">
          <cell r="D758" t="str">
            <v>CP9753</v>
          </cell>
          <cell r="E758">
            <v>6212</v>
          </cell>
          <cell r="F758" t="str">
            <v xml:space="preserve">TÊ DE  FERRO FUNDIDO DÚCTIL, C/ FLANGES, DN 700MM  - FORNECIMENTO  </v>
          </cell>
          <cell r="G758" t="str">
            <v xml:space="preserve">UN    </v>
          </cell>
          <cell r="H758">
            <v>1</v>
          </cell>
          <cell r="I758">
            <v>5116.7700000000004</v>
          </cell>
        </row>
        <row r="759">
          <cell r="D759" t="str">
            <v>CP9713</v>
          </cell>
          <cell r="E759">
            <v>6212</v>
          </cell>
          <cell r="F759" t="str">
            <v xml:space="preserve">REDUÇÃO DE FERRO FUNDIDO DÚCTIL, C/ FLANGES, PN10, DN 200X150MM  - FORNECIMENTO  </v>
          </cell>
          <cell r="G759" t="str">
            <v xml:space="preserve">UN    </v>
          </cell>
          <cell r="H759">
            <v>3</v>
          </cell>
          <cell r="I759">
            <v>189.69</v>
          </cell>
        </row>
        <row r="760">
          <cell r="D760" t="str">
            <v>CP9691</v>
          </cell>
          <cell r="E760">
            <v>6212</v>
          </cell>
          <cell r="F760" t="str">
            <v xml:space="preserve">PLACA DE REDUÇÃO DE FERRO FUNDIDO, PN10, DN 400X150MM - FORNECIMENTO  </v>
          </cell>
          <cell r="G760" t="str">
            <v xml:space="preserve">UN    </v>
          </cell>
          <cell r="H760">
            <v>2</v>
          </cell>
          <cell r="I760">
            <v>270.64</v>
          </cell>
        </row>
        <row r="761">
          <cell r="D761" t="str">
            <v>CP9625</v>
          </cell>
          <cell r="E761">
            <v>6212</v>
          </cell>
          <cell r="F761" t="str">
            <v xml:space="preserve">EXTREMIDADE FLANGE/PONTA, EM FERRO FUNDIDO DÚCTIL, PN10, DN 700MM  - FORNECIMENTO  </v>
          </cell>
          <cell r="G761" t="str">
            <v xml:space="preserve">UN    </v>
          </cell>
          <cell r="H761">
            <v>4</v>
          </cell>
          <cell r="I761">
            <v>1989.62</v>
          </cell>
        </row>
        <row r="762">
          <cell r="D762" t="str">
            <v>CP9611</v>
          </cell>
          <cell r="E762">
            <v>6212</v>
          </cell>
          <cell r="F762" t="str">
            <v xml:space="preserve">EXTREMIDADE FLANGE/PONTA, EM FERRO FUNDIDO DÚCTIL, C/ABA DE VEDAÇÃO, PN10, DN 150MM  - FORNECIMENTO  </v>
          </cell>
          <cell r="G762" t="str">
            <v xml:space="preserve">UN    </v>
          </cell>
          <cell r="H762">
            <v>3</v>
          </cell>
          <cell r="I762">
            <v>111.11</v>
          </cell>
        </row>
        <row r="763">
          <cell r="D763" t="str">
            <v>CP9727</v>
          </cell>
          <cell r="E763">
            <v>6215</v>
          </cell>
          <cell r="F763" t="str">
            <v xml:space="preserve">REGISTRO CHATO C/ FLANGE, PN10, DN 150MM  - FORNECIMENTO  </v>
          </cell>
          <cell r="G763" t="str">
            <v xml:space="preserve">UN    </v>
          </cell>
          <cell r="H763">
            <v>2</v>
          </cell>
          <cell r="I763">
            <v>595.35</v>
          </cell>
        </row>
        <row r="764">
          <cell r="D764" t="str">
            <v>CP9741</v>
          </cell>
          <cell r="E764">
            <v>6215</v>
          </cell>
          <cell r="F764" t="str">
            <v xml:space="preserve">REGISTRO OVAL DE FERRO FUNDIDO DÚCTIL, C/FLANGES E CABEÇOTE, PN10, DN 700MM  - FORNECIMENTO  </v>
          </cell>
          <cell r="G764" t="str">
            <v xml:space="preserve">UN    </v>
          </cell>
          <cell r="H764">
            <v>2</v>
          </cell>
          <cell r="I764">
            <v>14475</v>
          </cell>
        </row>
        <row r="765">
          <cell r="D765" t="str">
            <v>CP9731</v>
          </cell>
          <cell r="E765">
            <v>6215</v>
          </cell>
          <cell r="F765" t="str">
            <v xml:space="preserve">REGISTRO DE GAVETA CHATO, EM FERRO FUNDIDO DÚCTIL, C/FLANGES E CABEÇOTE, PN16, DN 150MM  - FORNECIMENTO  </v>
          </cell>
          <cell r="G765" t="str">
            <v xml:space="preserve">UN    </v>
          </cell>
          <cell r="H765">
            <v>3</v>
          </cell>
          <cell r="I765">
            <v>569.54</v>
          </cell>
        </row>
        <row r="766">
          <cell r="D766" t="str">
            <v>CP9821</v>
          </cell>
          <cell r="E766">
            <v>6215</v>
          </cell>
          <cell r="F766" t="str">
            <v xml:space="preserve">VENTOSA DE TRÍPLICE FUNÇÃO, DE FERRO FUNDIDO DÚCTIL, C/FLANGE, PN10, DN 150MM  - FORNECIMENTO  </v>
          </cell>
          <cell r="G766" t="str">
            <v xml:space="preserve">UN    </v>
          </cell>
          <cell r="H766">
            <v>2</v>
          </cell>
          <cell r="I766">
            <v>893.1</v>
          </cell>
        </row>
        <row r="767">
          <cell r="D767" t="str">
            <v/>
          </cell>
          <cell r="E767" t="str">
            <v/>
          </cell>
          <cell r="F767" t="str">
            <v xml:space="preserve">ESTRUTURAS  </v>
          </cell>
          <cell r="G767" t="str">
            <v/>
          </cell>
          <cell r="H767">
            <v>0</v>
          </cell>
          <cell r="I767">
            <v>0</v>
          </cell>
        </row>
        <row r="768">
          <cell r="D768" t="str">
            <v>CP3716</v>
          </cell>
          <cell r="E768" t="str">
            <v xml:space="preserve">11.003.001-1       </v>
          </cell>
          <cell r="F768" t="str">
            <v xml:space="preserve">CONCRETO SIMPLES, P/UMA RESISTENCIA A COMPRES. DE 10MPA, INCL. MAT. E TRANSP. NA HORIZ. E NA VERT.  </v>
          </cell>
          <cell r="G768" t="str">
            <v xml:space="preserve">M3    </v>
          </cell>
          <cell r="H768">
            <v>2.4</v>
          </cell>
          <cell r="I768">
            <v>114.5</v>
          </cell>
        </row>
        <row r="769">
          <cell r="D769" t="str">
            <v>CP3717</v>
          </cell>
          <cell r="E769" t="str">
            <v xml:space="preserve">11.003.002-0       </v>
          </cell>
          <cell r="F769" t="str">
            <v xml:space="preserve">CONCRETO P/PECAS ARMADAS, P/UMA RESISTENCIA A COMPRES. DE 15MPA, INCL. MAT., CONFECCAO E TRANSP. HORIZ. E VERT.  </v>
          </cell>
          <cell r="G769" t="str">
            <v xml:space="preserve">M3    </v>
          </cell>
          <cell r="H769">
            <v>28.1</v>
          </cell>
          <cell r="I769">
            <v>124.07</v>
          </cell>
        </row>
        <row r="770">
          <cell r="D770" t="str">
            <v>CP3721</v>
          </cell>
          <cell r="E770" t="str">
            <v xml:space="preserve">11.003.014-1       </v>
          </cell>
          <cell r="F770" t="str">
            <v xml:space="preserve">CONCRETO CICLOPICO C/CONCR. P/UMA RESISTENCIA A COMPRES.DE 10MPA,TENDO 30% DO VOLUME OCUPADO P/PEDRA-DE-MAO, INCL.TRANSP.  </v>
          </cell>
          <cell r="G770" t="str">
            <v xml:space="preserve">M3    </v>
          </cell>
          <cell r="H770">
            <v>217</v>
          </cell>
          <cell r="I770">
            <v>100.42</v>
          </cell>
        </row>
        <row r="771">
          <cell r="D771" t="str">
            <v>CP3727</v>
          </cell>
          <cell r="E771" t="str">
            <v xml:space="preserve">11.004.021-1       </v>
          </cell>
          <cell r="F771" t="str">
            <v xml:space="preserve">FORMA DE MAD. P/MOLDAGEM DE PECAS DE CONCR. ARMADO C/PARAMENTOS PLANOS, SERVINDO A MAD. 2 VEZES,EM TABUAS DE PINHO DE 3ª  </v>
          </cell>
          <cell r="G771" t="str">
            <v xml:space="preserve">M2    </v>
          </cell>
          <cell r="H771">
            <v>597</v>
          </cell>
          <cell r="I771">
            <v>12.26</v>
          </cell>
        </row>
        <row r="772">
          <cell r="D772" t="str">
            <v>CP3737</v>
          </cell>
          <cell r="E772" t="str">
            <v xml:space="preserve">11.004.035-1       </v>
          </cell>
          <cell r="F772" t="str">
            <v xml:space="preserve">ESCORAMENTO DE FORMA ATE 3, 30M DE PE DIREITO, C/PINHO DE 3ª,TABUAS EMPREGADAS 3 VEZES, PRUMOS 4 VEZES  </v>
          </cell>
          <cell r="G772" t="str">
            <v xml:space="preserve">M3    </v>
          </cell>
          <cell r="H772">
            <v>1.6</v>
          </cell>
          <cell r="I772">
            <v>2.04</v>
          </cell>
        </row>
        <row r="773">
          <cell r="D773" t="str">
            <v>CP3746</v>
          </cell>
          <cell r="E773" t="str">
            <v xml:space="preserve">11.004.065-0       </v>
          </cell>
          <cell r="F773" t="str">
            <v xml:space="preserve">ESCORAMENTO DE FORMAS DE PARAMENTOS VERTICAIS (MURO DE ARRIMO OU SEMELHANTE) ATE 1, 50M, C/ 30% DE APROVEIT.  </v>
          </cell>
          <cell r="G773" t="str">
            <v xml:space="preserve">M2    </v>
          </cell>
          <cell r="H773">
            <v>581</v>
          </cell>
          <cell r="I773">
            <v>6.56</v>
          </cell>
        </row>
        <row r="774">
          <cell r="D774" t="str">
            <v>CP3775</v>
          </cell>
          <cell r="E774" t="str">
            <v xml:space="preserve">11.009.014-1       </v>
          </cell>
          <cell r="F774" t="str">
            <v xml:space="preserve">BARRA DE ACO CA-50, C/SALIENCIA, DIAM. DE 8 A 12, 5MM, DESTINADA A ARMADURA DE CONCR. ARMADO  </v>
          </cell>
          <cell r="G774" t="str">
            <v xml:space="preserve">KG    </v>
          </cell>
          <cell r="H774">
            <v>798</v>
          </cell>
          <cell r="I774">
            <v>1.0900000000000001</v>
          </cell>
        </row>
        <row r="775">
          <cell r="D775" t="str">
            <v>CP3776</v>
          </cell>
          <cell r="E775" t="str">
            <v xml:space="preserve">11.009.015-1       </v>
          </cell>
          <cell r="F775" t="str">
            <v xml:space="preserve">BARRA DE ACO CA-50, C/SALIENCIA, DIAM. ACIMA DE 12,5MM, DESTINADA A ARMADURA DE CONCR. ARMADO  </v>
          </cell>
          <cell r="G775" t="str">
            <v xml:space="preserve">KG    </v>
          </cell>
          <cell r="H775">
            <v>1209</v>
          </cell>
          <cell r="I775">
            <v>1.03</v>
          </cell>
        </row>
        <row r="776">
          <cell r="D776" t="str">
            <v>CP3821</v>
          </cell>
          <cell r="E776" t="str">
            <v xml:space="preserve">11.011.030-1       </v>
          </cell>
          <cell r="F776" t="str">
            <v xml:space="preserve">CORTE, DOBRAGEM, MONT. E COLOC. DE FERRAG. NA FORMA, ACO CA-50B OU CA-50A, EM BARRA REDONDA C/DIAM. DE 8 A 12,5MM  </v>
          </cell>
          <cell r="G776" t="str">
            <v xml:space="preserve">KG    </v>
          </cell>
          <cell r="H776">
            <v>798</v>
          </cell>
          <cell r="I776">
            <v>0.71</v>
          </cell>
        </row>
        <row r="777">
          <cell r="D777" t="str">
            <v>CP3822</v>
          </cell>
          <cell r="E777" t="str">
            <v xml:space="preserve">11.011.031-1       </v>
          </cell>
          <cell r="F777" t="str">
            <v xml:space="preserve">CORTE, DOBRAGEM, MONT. E COLOC. DE FERRAG. NA FORMA, ACO CA-50B OU CA-50A, EM BARRA REDONDA C/DIAM. ACIMA DE 12,5MM  </v>
          </cell>
          <cell r="G777" t="str">
            <v xml:space="preserve">KG    </v>
          </cell>
          <cell r="H777">
            <v>1209</v>
          </cell>
          <cell r="I777">
            <v>0.61</v>
          </cell>
        </row>
        <row r="778">
          <cell r="D778" t="str">
            <v/>
          </cell>
          <cell r="E778" t="str">
            <v/>
          </cell>
          <cell r="F778" t="str">
            <v xml:space="preserve">BOOSTER PADRÃO 1  </v>
          </cell>
          <cell r="G778" t="str">
            <v/>
          </cell>
          <cell r="H778">
            <v>0</v>
          </cell>
          <cell r="I778">
            <v>0</v>
          </cell>
        </row>
        <row r="779">
          <cell r="D779" t="str">
            <v/>
          </cell>
          <cell r="E779" t="str">
            <v/>
          </cell>
          <cell r="F779" t="str">
            <v xml:space="preserve">MOVIMENTO DE TERRA  </v>
          </cell>
          <cell r="G779" t="str">
            <v/>
          </cell>
          <cell r="H779">
            <v>0</v>
          </cell>
          <cell r="I779">
            <v>0</v>
          </cell>
        </row>
        <row r="780">
          <cell r="D780" t="str">
            <v>CP0495</v>
          </cell>
          <cell r="E780" t="str">
            <v xml:space="preserve">03.001.001-1       </v>
          </cell>
          <cell r="F780" t="str">
            <v xml:space="preserve">ESCAVACAO MANUAL DE VALA/CAVA EM MAT. DE 1ªCAT., AREIA, ARGILA OU PICARRA, ATE 1,50M DE PROF.  </v>
          </cell>
          <cell r="G780" t="str">
            <v xml:space="preserve">M3    </v>
          </cell>
          <cell r="H780">
            <v>4.05</v>
          </cell>
          <cell r="I780">
            <v>9.8800000000000008</v>
          </cell>
        </row>
        <row r="781">
          <cell r="D781" t="str">
            <v/>
          </cell>
          <cell r="E781" t="str">
            <v/>
          </cell>
          <cell r="F781" t="str">
            <v xml:space="preserve">TRANSPORTES  </v>
          </cell>
          <cell r="G781" t="str">
            <v/>
          </cell>
          <cell r="H781">
            <v>0</v>
          </cell>
          <cell r="I781">
            <v>0</v>
          </cell>
        </row>
        <row r="782">
          <cell r="D782" t="str">
            <v>CP0798</v>
          </cell>
          <cell r="E782" t="str">
            <v xml:space="preserve">04.005.143-1       </v>
          </cell>
          <cell r="F782" t="str">
            <v xml:space="preserve">TRANSPORTE DE QUALQUER NATUR. C/VELOC. MEDIA DE 30KM/H EM CAMINHAO BASCUL. CAPAC. UTIL DE 12T  </v>
          </cell>
          <cell r="G782" t="str">
            <v xml:space="preserve">TXKM  </v>
          </cell>
          <cell r="H782">
            <v>68.900000000000006</v>
          </cell>
          <cell r="I782">
            <v>0.23</v>
          </cell>
        </row>
        <row r="783">
          <cell r="D783" t="str">
            <v>CP0841</v>
          </cell>
          <cell r="E783" t="str">
            <v xml:space="preserve">04.011.053-1       </v>
          </cell>
          <cell r="F783" t="str">
            <v xml:space="preserve">CARGA E DESC. MEC. C/PA-CARREGADEIRA CAPAC. DE 1, 50M3 E CAMINHAO BASCUL. CAPAC. UTIL DE 8T, CARGA DE 150T P/DIA DE 8:00H  </v>
          </cell>
          <cell r="G783" t="str">
            <v xml:space="preserve">T     </v>
          </cell>
          <cell r="H783">
            <v>6.89</v>
          </cell>
          <cell r="I783">
            <v>1.5</v>
          </cell>
        </row>
        <row r="784">
          <cell r="D784" t="str">
            <v>CP0869</v>
          </cell>
          <cell r="E784" t="str">
            <v xml:space="preserve">04.018.020-1       </v>
          </cell>
          <cell r="F784" t="str">
            <v xml:space="preserve">RECEBIMENTO DE CARGA, DESC. E MANOBRAS DE CAMINHAO BASCUL., CAPAC. DE 8,00M3 OU 12T  </v>
          </cell>
          <cell r="G784" t="str">
            <v xml:space="preserve">T     </v>
          </cell>
          <cell r="H784">
            <v>6.89</v>
          </cell>
          <cell r="I784">
            <v>0.15</v>
          </cell>
        </row>
        <row r="785">
          <cell r="D785" t="str">
            <v/>
          </cell>
          <cell r="E785" t="str">
            <v/>
          </cell>
          <cell r="F785" t="str">
            <v xml:space="preserve">GALERIAS, DRENOS E CONEXOS  </v>
          </cell>
          <cell r="G785" t="str">
            <v/>
          </cell>
          <cell r="H785">
            <v>0</v>
          </cell>
          <cell r="I785">
            <v>0</v>
          </cell>
        </row>
        <row r="786">
          <cell r="D786" t="str">
            <v>CP2910</v>
          </cell>
          <cell r="E786" t="str">
            <v xml:space="preserve">06.400.010-0       </v>
          </cell>
          <cell r="F786" t="str">
            <v xml:space="preserve">MONTAGEM DE PAINEL DE PARTIDA P/CONJ. ATE 5CV  </v>
          </cell>
          <cell r="G786" t="str">
            <v xml:space="preserve">UN    </v>
          </cell>
          <cell r="H786">
            <v>1</v>
          </cell>
          <cell r="I786">
            <v>27.1</v>
          </cell>
        </row>
        <row r="787">
          <cell r="D787" t="str">
            <v/>
          </cell>
          <cell r="E787" t="str">
            <v/>
          </cell>
          <cell r="F787" t="str">
            <v xml:space="preserve">SERVIÇOS DE PARQUES E JARDINS  </v>
          </cell>
          <cell r="G787" t="str">
            <v/>
          </cell>
          <cell r="H787">
            <v>0</v>
          </cell>
          <cell r="I787">
            <v>0</v>
          </cell>
        </row>
        <row r="788">
          <cell r="D788" t="str">
            <v>CP3206</v>
          </cell>
          <cell r="E788" t="str">
            <v xml:space="preserve">09.001.001-1       </v>
          </cell>
          <cell r="F788" t="str">
            <v xml:space="preserve">PLANTIO DE GRAMA EM PLACAS, INCL. COMPRA E ARRANC. NO LOCALDE ORIGEM, CARGA, TRANSP., DESC. E PREPARO DO TERRENO  </v>
          </cell>
          <cell r="G788" t="str">
            <v xml:space="preserve">M2    </v>
          </cell>
          <cell r="H788">
            <v>198</v>
          </cell>
          <cell r="I788">
            <v>2.86</v>
          </cell>
        </row>
        <row r="789">
          <cell r="D789" t="str">
            <v>CP3281</v>
          </cell>
          <cell r="E789" t="str">
            <v xml:space="preserve">09.006.001-0       </v>
          </cell>
          <cell r="F789" t="str">
            <v xml:space="preserve">ATERRO C/TERRA PRETA VEGETAL, P/EXEC. DE GRAMADOS  </v>
          </cell>
          <cell r="G789" t="str">
            <v xml:space="preserve">M3    </v>
          </cell>
          <cell r="H789">
            <v>19.8</v>
          </cell>
          <cell r="I789">
            <v>39.67</v>
          </cell>
        </row>
        <row r="790">
          <cell r="D790" t="str">
            <v/>
          </cell>
          <cell r="E790" t="str">
            <v/>
          </cell>
          <cell r="F790" t="str">
            <v xml:space="preserve">ESTRUTURAS  </v>
          </cell>
          <cell r="G790" t="str">
            <v/>
          </cell>
          <cell r="H790">
            <v>0</v>
          </cell>
          <cell r="I790">
            <v>0</v>
          </cell>
        </row>
        <row r="791">
          <cell r="D791" t="str">
            <v>CP3682</v>
          </cell>
          <cell r="E791" t="str">
            <v xml:space="preserve">11.001.020-1       </v>
          </cell>
          <cell r="F791" t="str">
            <v xml:space="preserve">CONCRETO P/CAMADA PREPARATORIA, C/ 180KG DE CIM. P/M3 DE CONCR., COMPREEND. APENAS O FORN. DOS MAT., INCL. 5% DE PERDAS  </v>
          </cell>
          <cell r="G791" t="str">
            <v xml:space="preserve">M3    </v>
          </cell>
          <cell r="H791">
            <v>0.2</v>
          </cell>
          <cell r="I791">
            <v>68.69</v>
          </cell>
        </row>
        <row r="792">
          <cell r="D792" t="str">
            <v>CP3717</v>
          </cell>
          <cell r="E792" t="str">
            <v xml:space="preserve">11.003.002-0       </v>
          </cell>
          <cell r="F792" t="str">
            <v xml:space="preserve">CONCRETO P/PECAS ARMADAS, P/UMA RESISTENCIA A COMPRES. DE 15MPA, INCL. MAT., CONFECCAO E TRANSP. HORIZ. E VERT.  </v>
          </cell>
          <cell r="G792" t="str">
            <v xml:space="preserve">M3    </v>
          </cell>
          <cell r="H792">
            <v>1.22</v>
          </cell>
          <cell r="I792">
            <v>124.07</v>
          </cell>
        </row>
        <row r="793">
          <cell r="D793" t="str">
            <v>CP3720</v>
          </cell>
          <cell r="E793" t="str">
            <v xml:space="preserve">11.003.010-0       </v>
          </cell>
          <cell r="F793" t="str">
            <v xml:space="preserve">CONCRETO P/PECAS ARMADAS, P/UMA RESISTENCIA A COMPRES. DE 15MPA, INCL. MAT., CONFECCAO,IMPERMEABIL.E TRANSP.HORIZ.E VERT.  </v>
          </cell>
          <cell r="G793" t="str">
            <v xml:space="preserve">M3    </v>
          </cell>
          <cell r="H793">
            <v>0.2</v>
          </cell>
          <cell r="I793">
            <v>133.75</v>
          </cell>
        </row>
        <row r="794">
          <cell r="D794" t="str">
            <v>CP3721</v>
          </cell>
          <cell r="E794" t="str">
            <v xml:space="preserve">11.003.014-1       </v>
          </cell>
          <cell r="F794" t="str">
            <v xml:space="preserve">CONCRETO CICLOPICO C/CONCR. P/UMA RESISTENCIA A COMPRES.DE 10MPA,TENDO 30% DO VOLUME OCUPADO P/PEDRA-DE-MAO, INCL.TRANSP.  </v>
          </cell>
          <cell r="G794" t="str">
            <v xml:space="preserve">M3    </v>
          </cell>
          <cell r="H794">
            <v>3.95</v>
          </cell>
          <cell r="I794">
            <v>100.42</v>
          </cell>
        </row>
        <row r="795">
          <cell r="D795" t="str">
            <v/>
          </cell>
          <cell r="E795" t="str">
            <v/>
          </cell>
          <cell r="F795" t="str">
            <v xml:space="preserve">ALVENARIA E DIVISÓRIAS  </v>
          </cell>
          <cell r="G795" t="str">
            <v/>
          </cell>
          <cell r="H795">
            <v>0</v>
          </cell>
          <cell r="I795">
            <v>0</v>
          </cell>
        </row>
        <row r="796">
          <cell r="D796" t="str">
            <v>CP4120</v>
          </cell>
          <cell r="E796" t="str">
            <v xml:space="preserve">12.005.080-0       </v>
          </cell>
          <cell r="F796" t="str">
            <v xml:space="preserve">ALVENARIA DE BL. DE CONCR. (20 X 20 X 40)CM, EM PAREDES DE 20CM, DE SUPERF. CORRIDA, ATE 3,00M DE ALT.  </v>
          </cell>
          <cell r="G796" t="str">
            <v xml:space="preserve">M2    </v>
          </cell>
          <cell r="H796">
            <v>124.6</v>
          </cell>
          <cell r="I796">
            <v>20.65</v>
          </cell>
        </row>
        <row r="797">
          <cell r="D797" t="str">
            <v/>
          </cell>
          <cell r="E797" t="str">
            <v/>
          </cell>
          <cell r="F797" t="str">
            <v xml:space="preserve">REVESTIMENTO DE PAREDES, TETOS E PISOS  </v>
          </cell>
          <cell r="G797" t="str">
            <v/>
          </cell>
          <cell r="H797">
            <v>0</v>
          </cell>
          <cell r="I797">
            <v>0</v>
          </cell>
        </row>
        <row r="798">
          <cell r="D798" t="str">
            <v>CP4193</v>
          </cell>
          <cell r="E798" t="str">
            <v xml:space="preserve">13.002.010-1       </v>
          </cell>
          <cell r="F798" t="str">
            <v xml:space="preserve">REVESTIMENTO EXT., DE UMA VEZ,  C/ARG. DE CIM., SAIBRO E AREIA FINA 1:2:2, ESP. 3,5CM, INCL. CHAPISCO  </v>
          </cell>
          <cell r="G798" t="str">
            <v xml:space="preserve">M2    </v>
          </cell>
          <cell r="H798">
            <v>265.3</v>
          </cell>
          <cell r="I798">
            <v>8.65</v>
          </cell>
        </row>
        <row r="799">
          <cell r="D799" t="str">
            <v>CP4322</v>
          </cell>
          <cell r="E799" t="str">
            <v xml:space="preserve">13.301.081-0       </v>
          </cell>
          <cell r="F799" t="str">
            <v xml:space="preserve">PISO CIMENTADO, ESP. 1,5CM, C/ARG. DE CIM. E AREIA 1:3, C/ACAB. ASPERO SOBRE BASE EXIST.  </v>
          </cell>
          <cell r="G799" t="str">
            <v xml:space="preserve">M2    </v>
          </cell>
          <cell r="H799">
            <v>7.8</v>
          </cell>
          <cell r="I799">
            <v>6.47</v>
          </cell>
        </row>
        <row r="800">
          <cell r="D800" t="str">
            <v>CP4331</v>
          </cell>
          <cell r="E800" t="str">
            <v xml:space="preserve">13.301.100-0       </v>
          </cell>
          <cell r="F800" t="str">
            <v xml:space="preserve">PISO CIMENTADO, ESP. DE 3CM EM 2 CAMADAS, C/ARG. DE CIM. E AREIA 1:3 E IMPERMEABIL., ALIS. A COLHER SOBRE BASE EXIST.  </v>
          </cell>
          <cell r="G800" t="str">
            <v xml:space="preserve">M2    </v>
          </cell>
          <cell r="H800">
            <v>1.6</v>
          </cell>
          <cell r="I800">
            <v>13.05</v>
          </cell>
        </row>
        <row r="801">
          <cell r="D801" t="str">
            <v>CP4335</v>
          </cell>
          <cell r="E801" t="str">
            <v xml:space="preserve">13.301.118-0       </v>
          </cell>
          <cell r="F801" t="str">
            <v xml:space="preserve">CONTRAPISO, BASE OU CAMADA REGULARIZADORA, EXECUTADA C/ARG.DE CIM. E AREIA 1:4, ESP. DE 1,5CM  </v>
          </cell>
          <cell r="G801" t="str">
            <v xml:space="preserve">M2    </v>
          </cell>
          <cell r="H801">
            <v>7.8</v>
          </cell>
          <cell r="I801">
            <v>4.2300000000000004</v>
          </cell>
        </row>
        <row r="802">
          <cell r="D802" t="str">
            <v/>
          </cell>
          <cell r="E802" t="str">
            <v/>
          </cell>
          <cell r="F802" t="str">
            <v xml:space="preserve">ESQUADRIAS DE PVC, FERRO, ALUMÍNIO OU MADEIRA, VIDRAÇAS E FERRAGENS  </v>
          </cell>
          <cell r="G802" t="str">
            <v/>
          </cell>
          <cell r="H802">
            <v>0</v>
          </cell>
          <cell r="I802">
            <v>0</v>
          </cell>
        </row>
        <row r="803">
          <cell r="D803" t="str">
            <v>CP4509</v>
          </cell>
          <cell r="E803" t="str">
            <v xml:space="preserve">14.002.030-0       </v>
          </cell>
          <cell r="F803" t="str">
            <v xml:space="preserve">PORTAO DE CHAPA DE FºGALV. 16,  C/ 2,50 A 3,00M DE ALT. E AREA TOTAL DE 6,00 A 9,00M2, EM 2 FL.  </v>
          </cell>
          <cell r="G803" t="str">
            <v xml:space="preserve">M2    </v>
          </cell>
          <cell r="H803">
            <v>3.84</v>
          </cell>
          <cell r="I803">
            <v>293.26</v>
          </cell>
        </row>
        <row r="804">
          <cell r="D804" t="str">
            <v>CP4517</v>
          </cell>
          <cell r="E804" t="str">
            <v xml:space="preserve">14.002.051-0       </v>
          </cell>
          <cell r="F804" t="str">
            <v xml:space="preserve">PORTAO EM ESTRUT. DE TUBOS DE FºGALV. DE 1 E 1.1/2, C/ 2 FL. DE ABRIR, FECHAM. EM CHAPA DE FºGALV. Nº16  </v>
          </cell>
          <cell r="G804" t="str">
            <v xml:space="preserve">M2    </v>
          </cell>
          <cell r="H804">
            <v>6</v>
          </cell>
          <cell r="I804">
            <v>255.48</v>
          </cell>
        </row>
        <row r="805">
          <cell r="D805" t="str">
            <v>CP4784</v>
          </cell>
          <cell r="E805" t="str">
            <v xml:space="preserve">14.007.274-0       </v>
          </cell>
          <cell r="F805" t="str">
            <v xml:space="preserve">FECHADURA DE SOBREPOR, C/CILINDRO, 2 VOLTAS, EM FERRO RESINADO PRETO, P/PORTAO  </v>
          </cell>
          <cell r="G805" t="str">
            <v xml:space="preserve">UN    </v>
          </cell>
          <cell r="H805">
            <v>1</v>
          </cell>
          <cell r="I805">
            <v>7.35</v>
          </cell>
        </row>
        <row r="806">
          <cell r="D806" t="str">
            <v>CP4811</v>
          </cell>
          <cell r="E806" t="str">
            <v xml:space="preserve">14.007.324-0       </v>
          </cell>
          <cell r="F806" t="str">
            <v xml:space="preserve">CADEADO DE 50MM, C/DUPLA TRAVA, DISCO DE SEGURANCA ANTI GAZUA, CORPO DE LATAO MACICO E CILINDRO DE LATAO TREFILADO  </v>
          </cell>
          <cell r="G806" t="str">
            <v xml:space="preserve">UN    </v>
          </cell>
          <cell r="H806">
            <v>4</v>
          </cell>
          <cell r="I806">
            <v>10</v>
          </cell>
        </row>
        <row r="807">
          <cell r="D807" t="str">
            <v>CP4814</v>
          </cell>
          <cell r="E807" t="str">
            <v xml:space="preserve">14.007.330-0       </v>
          </cell>
          <cell r="F807" t="str">
            <v xml:space="preserve">TARGETAO DE FºGALV., DE 36CM, C/ADAPTACAO DE HASTE P/DUPLO FUNCIONAMENTO, FECHAM. C/CADEADO  </v>
          </cell>
          <cell r="G807" t="str">
            <v xml:space="preserve">UN    </v>
          </cell>
          <cell r="H807">
            <v>1</v>
          </cell>
          <cell r="I807">
            <v>39.450000000000003</v>
          </cell>
        </row>
        <row r="808">
          <cell r="D808" t="str">
            <v/>
          </cell>
          <cell r="E808" t="str">
            <v/>
          </cell>
          <cell r="F808" t="str">
            <v xml:space="preserve">INSTALAÇÕES ELÉTRICAS, HIDRÁULICAS, SANITÁRIAS E MECÂNICAS  </v>
          </cell>
          <cell r="G808" t="str">
            <v/>
          </cell>
          <cell r="H808">
            <v>0</v>
          </cell>
          <cell r="I808">
            <v>0</v>
          </cell>
        </row>
        <row r="809">
          <cell r="D809" t="str">
            <v>CP5308</v>
          </cell>
          <cell r="E809" t="str">
            <v xml:space="preserve">15.007.696-0       </v>
          </cell>
          <cell r="F809" t="str">
            <v xml:space="preserve">CHAVE GUARDA MOTOR, TRIFASICA,  ATE 3CV, 220V  </v>
          </cell>
          <cell r="G809" t="str">
            <v xml:space="preserve">UN    </v>
          </cell>
          <cell r="H809">
            <v>1</v>
          </cell>
          <cell r="I809">
            <v>96.25</v>
          </cell>
        </row>
        <row r="810">
          <cell r="D810" t="str">
            <v>CP5314</v>
          </cell>
          <cell r="E810" t="str">
            <v xml:space="preserve">15.007.712-0       </v>
          </cell>
          <cell r="F810" t="str">
            <v xml:space="preserve">ARMACAO SECUNDARIA OU REX, P/ 4 LINHAS, COMPLETA  </v>
          </cell>
          <cell r="G810" t="str">
            <v xml:space="preserve">UN    </v>
          </cell>
          <cell r="H810">
            <v>1</v>
          </cell>
          <cell r="I810">
            <v>47.15</v>
          </cell>
        </row>
        <row r="811">
          <cell r="D811" t="str">
            <v>CP5436</v>
          </cell>
          <cell r="E811" t="str">
            <v xml:space="preserve">15.011.089-0       </v>
          </cell>
          <cell r="F811" t="str">
            <v xml:space="preserve">ENTRADA DE SERV. PADRAO LIGHT,  P/MEDICAO TRIFASICA ATE 13, 2KVA, LIGACAO SUBTER., DISJ. 3 X 40A  </v>
          </cell>
          <cell r="G811" t="str">
            <v xml:space="preserve">UN    </v>
          </cell>
          <cell r="H811">
            <v>1</v>
          </cell>
          <cell r="I811">
            <v>289.11</v>
          </cell>
        </row>
        <row r="812">
          <cell r="D812" t="str">
            <v>CP5455</v>
          </cell>
          <cell r="E812" t="str">
            <v xml:space="preserve">15.013.015-0       </v>
          </cell>
          <cell r="F812" t="str">
            <v xml:space="preserve">POSTE DE CONCR. SECAO CIRCULAR C/ 7,00M DE COMPR. E CARGA DE100KG  </v>
          </cell>
          <cell r="G812" t="str">
            <v xml:space="preserve">UN    </v>
          </cell>
          <cell r="H812">
            <v>1</v>
          </cell>
          <cell r="I812">
            <v>132.99</v>
          </cell>
        </row>
        <row r="813">
          <cell r="D813" t="str">
            <v>CP5669</v>
          </cell>
          <cell r="E813" t="str">
            <v xml:space="preserve">15.029.017-0       </v>
          </cell>
          <cell r="F813" t="str">
            <v xml:space="preserve">REGISTRO DE GAVETA EM BRONZE C/DIAM. DE 3  </v>
          </cell>
          <cell r="G813" t="str">
            <v xml:space="preserve">UN    </v>
          </cell>
          <cell r="H813">
            <v>2</v>
          </cell>
          <cell r="I813">
            <v>88.16</v>
          </cell>
        </row>
        <row r="814">
          <cell r="D814" t="str">
            <v>CP5699</v>
          </cell>
          <cell r="E814" t="str">
            <v xml:space="preserve">15.029.106-0       </v>
          </cell>
          <cell r="F814" t="str">
            <v xml:space="preserve">VALVULA DE RETENCAO HORIZ. EM BRONZE C/DIAM. DE 3  </v>
          </cell>
          <cell r="G814" t="str">
            <v xml:space="preserve">UN    </v>
          </cell>
          <cell r="H814">
            <v>1</v>
          </cell>
          <cell r="I814">
            <v>106.15</v>
          </cell>
        </row>
        <row r="815">
          <cell r="D815" t="str">
            <v/>
          </cell>
          <cell r="E815" t="str">
            <v/>
          </cell>
          <cell r="F815" t="str">
            <v xml:space="preserve">COBERTURAS, ISOLAMENTOS E IMPERMEABILIZAÇÕES  </v>
          </cell>
          <cell r="G815" t="str">
            <v/>
          </cell>
          <cell r="H815">
            <v>0</v>
          </cell>
          <cell r="I815">
            <v>0</v>
          </cell>
        </row>
        <row r="816">
          <cell r="D816" t="str">
            <v>CP6244</v>
          </cell>
          <cell r="E816" t="str">
            <v xml:space="preserve">16.030.001-0       </v>
          </cell>
          <cell r="F816" t="str">
            <v xml:space="preserve">PINTURA ASFALTICA (HIDRO-ASFALTO), P/SUPERF. LISAS, DE PEQUENAS DIM., MARQUIZES, BANHEIROS, ETC  </v>
          </cell>
          <cell r="G816" t="str">
            <v xml:space="preserve">M2    </v>
          </cell>
          <cell r="H816">
            <v>2.4</v>
          </cell>
          <cell r="I816">
            <v>3.98</v>
          </cell>
        </row>
        <row r="817">
          <cell r="D817" t="str">
            <v/>
          </cell>
          <cell r="E817" t="str">
            <v/>
          </cell>
          <cell r="F817" t="str">
            <v xml:space="preserve">PINTURAS  </v>
          </cell>
          <cell r="G817" t="str">
            <v/>
          </cell>
          <cell r="H817">
            <v>0</v>
          </cell>
          <cell r="I817">
            <v>0</v>
          </cell>
        </row>
        <row r="818">
          <cell r="D818" t="str">
            <v>CP6297</v>
          </cell>
          <cell r="E818" t="str">
            <v xml:space="preserve">17.017.300-1       </v>
          </cell>
          <cell r="F818" t="str">
            <v xml:space="preserve">PINTURA INT. OU EXT. SOBRE FERRO C/TINTA A OLEO BRILHANTE  </v>
          </cell>
          <cell r="G818" t="str">
            <v xml:space="preserve">M2    </v>
          </cell>
          <cell r="H818">
            <v>29.52</v>
          </cell>
          <cell r="I818">
            <v>3.54</v>
          </cell>
        </row>
        <row r="819">
          <cell r="D819" t="str">
            <v>CP6320</v>
          </cell>
          <cell r="E819" t="str">
            <v xml:space="preserve">17.018.110-0       </v>
          </cell>
          <cell r="F819" t="str">
            <v xml:space="preserve">PINTURA C/TINTA ACRILICA INT. OU EXT., EM TIJ., CONCR. LISO, CIM.-AMIANTO, REVESTIM., MAD. E FERRO  </v>
          </cell>
          <cell r="G819" t="str">
            <v xml:space="preserve">M2    </v>
          </cell>
          <cell r="H819">
            <v>243</v>
          </cell>
          <cell r="I819">
            <v>3.76</v>
          </cell>
        </row>
        <row r="820">
          <cell r="D820" t="str">
            <v/>
          </cell>
          <cell r="E820" t="str">
            <v/>
          </cell>
          <cell r="F820" t="str">
            <v xml:space="preserve">APARELHOS HIDRÁULICOS, SANITÁRIOS, ELÉTRICOS, MECÂNICOS E ESPORTIVOS  </v>
          </cell>
          <cell r="G820" t="str">
            <v/>
          </cell>
          <cell r="H820">
            <v>0</v>
          </cell>
          <cell r="I820">
            <v>0</v>
          </cell>
        </row>
        <row r="821">
          <cell r="D821" t="str">
            <v>CP6616</v>
          </cell>
          <cell r="E821" t="str">
            <v xml:space="preserve">18.029.025-0       </v>
          </cell>
          <cell r="F821" t="str">
            <v xml:space="preserve">BOMBA HIDR. CENTRIFUGA, C/MOTOR ELETR., POTENCIA DE 2CV  </v>
          </cell>
          <cell r="G821" t="str">
            <v xml:space="preserve">UN    </v>
          </cell>
          <cell r="H821">
            <v>1</v>
          </cell>
          <cell r="I821">
            <v>276.26</v>
          </cell>
        </row>
        <row r="822">
          <cell r="D822" t="str">
            <v/>
          </cell>
          <cell r="E822" t="str">
            <v/>
          </cell>
          <cell r="F822" t="str">
            <v xml:space="preserve">BOOSTER PADRÃO 2  </v>
          </cell>
          <cell r="G822" t="str">
            <v/>
          </cell>
          <cell r="H822">
            <v>0</v>
          </cell>
          <cell r="I822">
            <v>0</v>
          </cell>
        </row>
        <row r="823">
          <cell r="D823" t="str">
            <v/>
          </cell>
          <cell r="E823" t="str">
            <v/>
          </cell>
          <cell r="F823" t="str">
            <v xml:space="preserve">MOVIMENTO DE TERRA  </v>
          </cell>
          <cell r="G823" t="str">
            <v/>
          </cell>
          <cell r="H823">
            <v>0</v>
          </cell>
          <cell r="I823">
            <v>0</v>
          </cell>
        </row>
        <row r="824">
          <cell r="D824" t="str">
            <v>CP0495</v>
          </cell>
          <cell r="E824" t="str">
            <v xml:space="preserve">03.001.001-1       </v>
          </cell>
          <cell r="F824" t="str">
            <v xml:space="preserve">ESCAVACAO MANUAL DE VALA/CAVA EM MAT. DE 1ªCAT., AREIA, ARGILA OU PICARRA, ATE 1,50M DE PROF.  </v>
          </cell>
          <cell r="G824" t="str">
            <v xml:space="preserve">M3    </v>
          </cell>
          <cell r="H824">
            <v>4.05</v>
          </cell>
          <cell r="I824">
            <v>9.8800000000000008</v>
          </cell>
        </row>
        <row r="825">
          <cell r="D825" t="str">
            <v/>
          </cell>
          <cell r="E825" t="str">
            <v/>
          </cell>
          <cell r="F825" t="str">
            <v xml:space="preserve">TRANSPORTES  </v>
          </cell>
          <cell r="G825" t="str">
            <v/>
          </cell>
          <cell r="H825">
            <v>0</v>
          </cell>
          <cell r="I825">
            <v>0</v>
          </cell>
        </row>
        <row r="826">
          <cell r="D826" t="str">
            <v>CP0798</v>
          </cell>
          <cell r="E826" t="str">
            <v xml:space="preserve">04.005.143-1       </v>
          </cell>
          <cell r="F826" t="str">
            <v xml:space="preserve">TRANSPORTE DE QUALQUER NATUR. C/VELOC. MEDIA DE 30KM/H EM CAMINHAO BASCUL. CAPAC. UTIL DE 12T  </v>
          </cell>
          <cell r="G826" t="str">
            <v xml:space="preserve">TXKM  </v>
          </cell>
          <cell r="H826">
            <v>68.900000000000006</v>
          </cell>
          <cell r="I826">
            <v>0.23</v>
          </cell>
        </row>
        <row r="827">
          <cell r="D827" t="str">
            <v>CP0841</v>
          </cell>
          <cell r="E827" t="str">
            <v xml:space="preserve">04.011.053-1       </v>
          </cell>
          <cell r="F827" t="str">
            <v xml:space="preserve">CARGA E DESC. MEC. C/PA-CARREGADEIRA CAPAC. DE 1, 50M3 E CAMINHAO BASCUL. CAPAC. UTIL DE 8T, CARGA DE 150T P/DIA DE 8:00H  </v>
          </cell>
          <cell r="G827" t="str">
            <v xml:space="preserve">T     </v>
          </cell>
          <cell r="H827">
            <v>6.89</v>
          </cell>
          <cell r="I827">
            <v>1.5</v>
          </cell>
        </row>
        <row r="828">
          <cell r="D828" t="str">
            <v>CP0869</v>
          </cell>
          <cell r="E828" t="str">
            <v xml:space="preserve">04.018.020-1       </v>
          </cell>
          <cell r="F828" t="str">
            <v xml:space="preserve">RECEBIMENTO DE CARGA, DESC. E MANOBRAS DE CAMINHAO BASCUL., CAPAC. DE 8,00M3 OU 12T  </v>
          </cell>
          <cell r="G828" t="str">
            <v xml:space="preserve">T     </v>
          </cell>
          <cell r="H828">
            <v>6.89</v>
          </cell>
          <cell r="I828">
            <v>0.15</v>
          </cell>
        </row>
        <row r="829">
          <cell r="D829" t="str">
            <v/>
          </cell>
          <cell r="E829" t="str">
            <v/>
          </cell>
          <cell r="F829" t="str">
            <v xml:space="preserve">GALERIAS, DRENOS E CONEXOS  </v>
          </cell>
          <cell r="G829" t="str">
            <v/>
          </cell>
          <cell r="H829">
            <v>0</v>
          </cell>
          <cell r="I829">
            <v>0</v>
          </cell>
        </row>
        <row r="830">
          <cell r="D830" t="str">
            <v>CP2910</v>
          </cell>
          <cell r="E830" t="str">
            <v xml:space="preserve">06.400.010-0       </v>
          </cell>
          <cell r="F830" t="str">
            <v xml:space="preserve">MONTAGEM DE PAINEL DE PARTIDA P/CONJ. ATE 5CV  </v>
          </cell>
          <cell r="G830" t="str">
            <v xml:space="preserve">UN    </v>
          </cell>
          <cell r="H830">
            <v>1</v>
          </cell>
          <cell r="I830">
            <v>27.1</v>
          </cell>
        </row>
        <row r="831">
          <cell r="D831" t="str">
            <v/>
          </cell>
          <cell r="E831" t="str">
            <v/>
          </cell>
          <cell r="F831" t="str">
            <v xml:space="preserve">SERVIÇOS DE PARQUES E JARDINS  </v>
          </cell>
          <cell r="G831" t="str">
            <v/>
          </cell>
          <cell r="H831">
            <v>0</v>
          </cell>
          <cell r="I831">
            <v>0</v>
          </cell>
        </row>
        <row r="832">
          <cell r="D832" t="str">
            <v>CP3206</v>
          </cell>
          <cell r="E832" t="str">
            <v xml:space="preserve">09.001.001-1       </v>
          </cell>
          <cell r="F832" t="str">
            <v xml:space="preserve">PLANTIO DE GRAMA EM PLACAS, INCL. COMPRA E ARRANC. NO LOCALDE ORIGEM, CARGA, TRANSP., DESC. E PREPARO DO TERRENO  </v>
          </cell>
          <cell r="G832" t="str">
            <v xml:space="preserve">M2    </v>
          </cell>
          <cell r="H832">
            <v>198</v>
          </cell>
          <cell r="I832">
            <v>2.86</v>
          </cell>
        </row>
        <row r="833">
          <cell r="D833" t="str">
            <v>CP3281</v>
          </cell>
          <cell r="E833" t="str">
            <v xml:space="preserve">09.006.001-0       </v>
          </cell>
          <cell r="F833" t="str">
            <v xml:space="preserve">ATERRO C/TERRA PRETA VEGETAL, P/EXEC. DE GRAMADOS  </v>
          </cell>
          <cell r="G833" t="str">
            <v xml:space="preserve">M3    </v>
          </cell>
          <cell r="H833">
            <v>19.8</v>
          </cell>
          <cell r="I833">
            <v>39.67</v>
          </cell>
        </row>
        <row r="834">
          <cell r="D834" t="str">
            <v/>
          </cell>
          <cell r="E834" t="str">
            <v/>
          </cell>
          <cell r="F834" t="str">
            <v xml:space="preserve">ESTRUTURAS  </v>
          </cell>
          <cell r="G834" t="str">
            <v/>
          </cell>
          <cell r="H834">
            <v>0</v>
          </cell>
          <cell r="I834">
            <v>0</v>
          </cell>
        </row>
        <row r="835">
          <cell r="D835" t="str">
            <v>CP3682</v>
          </cell>
          <cell r="E835" t="str">
            <v xml:space="preserve">11.001.020-1       </v>
          </cell>
          <cell r="F835" t="str">
            <v xml:space="preserve">CONCRETO P/CAMADA PREPARATORIA, C/ 180KG DE CIM. P/M3 DE CONCR., COMPREEND. APENAS O FORN. DOS MAT., INCL. 5% DE PERDAS  </v>
          </cell>
          <cell r="G835" t="str">
            <v xml:space="preserve">M3    </v>
          </cell>
          <cell r="H835">
            <v>0.2</v>
          </cell>
          <cell r="I835">
            <v>68.69</v>
          </cell>
        </row>
        <row r="836">
          <cell r="D836" t="str">
            <v>CP3717</v>
          </cell>
          <cell r="E836" t="str">
            <v xml:space="preserve">11.003.002-0       </v>
          </cell>
          <cell r="F836" t="str">
            <v xml:space="preserve">CONCRETO P/PECAS ARMADAS, P/UMA RESISTENCIA A COMPRES. DE 15MPA, INCL. MAT., CONFECCAO E TRANSP. HORIZ. E VERT.  </v>
          </cell>
          <cell r="G836" t="str">
            <v xml:space="preserve">M3    </v>
          </cell>
          <cell r="H836">
            <v>1.22</v>
          </cell>
          <cell r="I836">
            <v>124.07</v>
          </cell>
        </row>
        <row r="837">
          <cell r="D837" t="str">
            <v>CP3720</v>
          </cell>
          <cell r="E837" t="str">
            <v xml:space="preserve">11.003.010-0       </v>
          </cell>
          <cell r="F837" t="str">
            <v xml:space="preserve">CONCRETO P/PECAS ARMADAS, P/UMA RESISTENCIA A COMPRES. DE 15MPA, INCL. MAT., CONFECCAO,IMPERMEABIL.E TRANSP.HORIZ.E VERT.  </v>
          </cell>
          <cell r="G837" t="str">
            <v xml:space="preserve">M3    </v>
          </cell>
          <cell r="H837">
            <v>0.2</v>
          </cell>
          <cell r="I837">
            <v>133.75</v>
          </cell>
        </row>
        <row r="838">
          <cell r="D838" t="str">
            <v>CP3721</v>
          </cell>
          <cell r="E838" t="str">
            <v xml:space="preserve">11.003.014-1       </v>
          </cell>
          <cell r="F838" t="str">
            <v xml:space="preserve">CONCRETO CICLOPICO C/CONCR. P/UMA RESISTENCIA A COMPRES.DE 10MPA,TENDO 30% DO VOLUME OCUPADO P/PEDRA-DE-MAO, INCL.TRANSP.  </v>
          </cell>
          <cell r="G838" t="str">
            <v xml:space="preserve">M3    </v>
          </cell>
          <cell r="H838">
            <v>3.95</v>
          </cell>
          <cell r="I838">
            <v>100.42</v>
          </cell>
        </row>
        <row r="839">
          <cell r="D839" t="str">
            <v/>
          </cell>
          <cell r="E839" t="str">
            <v/>
          </cell>
          <cell r="F839" t="str">
            <v xml:space="preserve">ALVENARIA E DIVISÓRIAS  </v>
          </cell>
          <cell r="G839" t="str">
            <v/>
          </cell>
          <cell r="H839">
            <v>0</v>
          </cell>
          <cell r="I839">
            <v>0</v>
          </cell>
        </row>
        <row r="840">
          <cell r="D840" t="str">
            <v>CP4120</v>
          </cell>
          <cell r="E840" t="str">
            <v xml:space="preserve">12.005.080-0       </v>
          </cell>
          <cell r="F840" t="str">
            <v xml:space="preserve">ALVENARIA DE BL. DE CONCR. (20 X 20 X 40)CM, EM PAREDES DE 20CM, DE SUPERF. CORRIDA, ATE 3,00M DE ALT.  </v>
          </cell>
          <cell r="G840" t="str">
            <v xml:space="preserve">M2    </v>
          </cell>
          <cell r="H840">
            <v>124.6</v>
          </cell>
          <cell r="I840">
            <v>20.65</v>
          </cell>
        </row>
        <row r="841">
          <cell r="D841" t="str">
            <v/>
          </cell>
          <cell r="E841" t="str">
            <v/>
          </cell>
          <cell r="F841" t="str">
            <v xml:space="preserve">REVESTIMENTO DE PAREDES, TETOS E PISOS  </v>
          </cell>
          <cell r="G841" t="str">
            <v/>
          </cell>
          <cell r="H841">
            <v>0</v>
          </cell>
          <cell r="I841">
            <v>0</v>
          </cell>
        </row>
        <row r="842">
          <cell r="D842" t="str">
            <v>CP4193</v>
          </cell>
          <cell r="E842" t="str">
            <v xml:space="preserve">13.002.010-1       </v>
          </cell>
          <cell r="F842" t="str">
            <v xml:space="preserve">REVESTIMENTO EXT., DE UMA VEZ,  C/ARG. DE CIM., SAIBRO E AREIA FINA 1:2:2, ESP. 3,5CM, INCL. CHAPISCO  </v>
          </cell>
          <cell r="G842" t="str">
            <v xml:space="preserve">M2    </v>
          </cell>
          <cell r="H842">
            <v>265.3</v>
          </cell>
          <cell r="I842">
            <v>8.65</v>
          </cell>
        </row>
        <row r="843">
          <cell r="D843" t="str">
            <v>CP4322</v>
          </cell>
          <cell r="E843" t="str">
            <v xml:space="preserve">13.301.081-0       </v>
          </cell>
          <cell r="F843" t="str">
            <v xml:space="preserve">PISO CIMENTADO, ESP. 1,5CM, C/ARG. DE CIM. E AREIA 1:3, C/ACAB. ASPERO SOBRE BASE EXIST.  </v>
          </cell>
          <cell r="G843" t="str">
            <v xml:space="preserve">M2    </v>
          </cell>
          <cell r="H843">
            <v>7.8</v>
          </cell>
          <cell r="I843">
            <v>6.47</v>
          </cell>
        </row>
        <row r="844">
          <cell r="D844" t="str">
            <v>CP4331</v>
          </cell>
          <cell r="E844" t="str">
            <v xml:space="preserve">13.301.100-0       </v>
          </cell>
          <cell r="F844" t="str">
            <v xml:space="preserve">PISO CIMENTADO, ESP. DE 3CM EM 2 CAMADAS, C/ARG. DE CIM. E AREIA 1:3 E IMPERMEABIL., ALIS. A COLHER SOBRE BASE EXIST.  </v>
          </cell>
          <cell r="G844" t="str">
            <v xml:space="preserve">M2    </v>
          </cell>
          <cell r="H844">
            <v>1.6</v>
          </cell>
          <cell r="I844">
            <v>13.05</v>
          </cell>
        </row>
        <row r="845">
          <cell r="D845" t="str">
            <v>CP4335</v>
          </cell>
          <cell r="E845" t="str">
            <v xml:space="preserve">13.301.118-0       </v>
          </cell>
          <cell r="F845" t="str">
            <v xml:space="preserve">CONTRAPISO, BASE OU CAMADA REGULARIZADORA, EXECUTADA C/ARG.DE CIM. E AREIA 1:4, ESP. DE 1,5CM  </v>
          </cell>
          <cell r="G845" t="str">
            <v xml:space="preserve">M2    </v>
          </cell>
          <cell r="H845">
            <v>7.8</v>
          </cell>
          <cell r="I845">
            <v>4.2300000000000004</v>
          </cell>
        </row>
        <row r="846">
          <cell r="D846" t="str">
            <v/>
          </cell>
          <cell r="E846" t="str">
            <v/>
          </cell>
          <cell r="F846" t="str">
            <v xml:space="preserve">ESQUADRIAS DE PVC, FERRO, ALUMÍNIO OU MADEIRA, VIDRAÇAS E FERRAGENS  </v>
          </cell>
          <cell r="G846" t="str">
            <v/>
          </cell>
          <cell r="H846">
            <v>0</v>
          </cell>
          <cell r="I846">
            <v>0</v>
          </cell>
        </row>
        <row r="847">
          <cell r="D847" t="str">
            <v>CP4509</v>
          </cell>
          <cell r="E847" t="str">
            <v xml:space="preserve">14.002.030-0       </v>
          </cell>
          <cell r="F847" t="str">
            <v xml:space="preserve">PORTAO DE CHAPA DE FºGALV. 16,  C/ 2,50 A 3,00M DE ALT. E AREA TOTAL DE 6,00 A 9,00M2, EM 2 FL.  </v>
          </cell>
          <cell r="G847" t="str">
            <v xml:space="preserve">M2    </v>
          </cell>
          <cell r="H847">
            <v>3.84</v>
          </cell>
          <cell r="I847">
            <v>293.26</v>
          </cell>
        </row>
        <row r="848">
          <cell r="D848" t="str">
            <v>CP4517</v>
          </cell>
          <cell r="E848" t="str">
            <v xml:space="preserve">14.002.051-0       </v>
          </cell>
          <cell r="F848" t="str">
            <v xml:space="preserve">PORTAO EM ESTRUT. DE TUBOS DE FºGALV. DE 1 E 1.1/2, C/ 2 FL. DE ABRIR, FECHAM. EM CHAPA DE FºGALV. Nº16  </v>
          </cell>
          <cell r="G848" t="str">
            <v xml:space="preserve">M2    </v>
          </cell>
          <cell r="H848">
            <v>6</v>
          </cell>
          <cell r="I848">
            <v>255.48</v>
          </cell>
        </row>
        <row r="849">
          <cell r="D849" t="str">
            <v>CP4784</v>
          </cell>
          <cell r="E849" t="str">
            <v xml:space="preserve">14.007.274-0       </v>
          </cell>
          <cell r="F849" t="str">
            <v xml:space="preserve">FECHADURA DE SOBREPOR, C/CILINDRO, 2 VOLTAS, EM FERRO RESINADO PRETO, P/PORTAO  </v>
          </cell>
          <cell r="G849" t="str">
            <v xml:space="preserve">UN    </v>
          </cell>
          <cell r="H849">
            <v>1</v>
          </cell>
          <cell r="I849">
            <v>7.35</v>
          </cell>
        </row>
        <row r="850">
          <cell r="D850" t="str">
            <v>CP4811</v>
          </cell>
          <cell r="E850" t="str">
            <v xml:space="preserve">14.007.324-0       </v>
          </cell>
          <cell r="F850" t="str">
            <v xml:space="preserve">CADEADO DE 50MM, C/DUPLA TRAVA, DISCO DE SEGURANCA ANTI GAZUA, CORPO DE LATAO MACICO E CILINDRO DE LATAO TREFILADO  </v>
          </cell>
          <cell r="G850" t="str">
            <v xml:space="preserve">UN    </v>
          </cell>
          <cell r="H850">
            <v>4</v>
          </cell>
          <cell r="I850">
            <v>10</v>
          </cell>
        </row>
        <row r="851">
          <cell r="D851" t="str">
            <v>CP4814</v>
          </cell>
          <cell r="E851" t="str">
            <v xml:space="preserve">14.007.330-0       </v>
          </cell>
          <cell r="F851" t="str">
            <v xml:space="preserve">TARGETAO DE FºGALV., DE 36CM, C/ADAPTACAO DE HASTE P/DUPLO FUNCIONAMENTO, FECHAM. C/CADEADO  </v>
          </cell>
          <cell r="G851" t="str">
            <v xml:space="preserve">UN    </v>
          </cell>
          <cell r="H851">
            <v>1</v>
          </cell>
          <cell r="I851">
            <v>39.450000000000003</v>
          </cell>
        </row>
        <row r="852">
          <cell r="D852" t="str">
            <v/>
          </cell>
          <cell r="E852" t="str">
            <v/>
          </cell>
          <cell r="F852" t="str">
            <v xml:space="preserve">INSTALAÇÕES ELÉTRICAS, HIDRÁULICAS, SANITÁRIAS E MECÂNICAS  </v>
          </cell>
          <cell r="G852" t="str">
            <v/>
          </cell>
          <cell r="H852">
            <v>0</v>
          </cell>
          <cell r="I852">
            <v>0</v>
          </cell>
        </row>
        <row r="853">
          <cell r="D853" t="str">
            <v>CP5308</v>
          </cell>
          <cell r="E853" t="str">
            <v xml:space="preserve">15.007.696-0       </v>
          </cell>
          <cell r="F853" t="str">
            <v xml:space="preserve">CHAVE GUARDA MOTOR, TRIFASICA,  ATE 3CV, 220V  </v>
          </cell>
          <cell r="G853" t="str">
            <v xml:space="preserve">UN    </v>
          </cell>
          <cell r="H853">
            <v>1</v>
          </cell>
          <cell r="I853">
            <v>96.25</v>
          </cell>
        </row>
        <row r="854">
          <cell r="D854" t="str">
            <v>CP5314</v>
          </cell>
          <cell r="E854" t="str">
            <v xml:space="preserve">15.007.712-0       </v>
          </cell>
          <cell r="F854" t="str">
            <v xml:space="preserve">ARMACAO SECUNDARIA OU REX, P/ 4 LINHAS, COMPLETA  </v>
          </cell>
          <cell r="G854" t="str">
            <v xml:space="preserve">UN    </v>
          </cell>
          <cell r="H854">
            <v>1</v>
          </cell>
          <cell r="I854">
            <v>47.15</v>
          </cell>
        </row>
        <row r="855">
          <cell r="D855" t="str">
            <v>CP5436</v>
          </cell>
          <cell r="E855" t="str">
            <v xml:space="preserve">15.011.089-0       </v>
          </cell>
          <cell r="F855" t="str">
            <v xml:space="preserve">ENTRADA DE SERV. PADRAO LIGHT,  P/MEDICAO TRIFASICA ATE 13, 2KVA, LIGACAO SUBTER., DISJ. 3 X 40A  </v>
          </cell>
          <cell r="G855" t="str">
            <v xml:space="preserve">UN    </v>
          </cell>
          <cell r="H855">
            <v>1</v>
          </cell>
          <cell r="I855">
            <v>289.11</v>
          </cell>
        </row>
        <row r="856">
          <cell r="D856" t="str">
            <v>CP5455</v>
          </cell>
          <cell r="E856" t="str">
            <v xml:space="preserve">15.013.015-0       </v>
          </cell>
          <cell r="F856" t="str">
            <v xml:space="preserve">POSTE DE CONCR. SECAO CIRCULAR C/ 7,00M DE COMPR. E CARGA DE100KG  </v>
          </cell>
          <cell r="G856" t="str">
            <v xml:space="preserve">UN    </v>
          </cell>
          <cell r="H856">
            <v>1</v>
          </cell>
          <cell r="I856">
            <v>132.99</v>
          </cell>
        </row>
        <row r="857">
          <cell r="D857" t="str">
            <v>CP5669</v>
          </cell>
          <cell r="E857" t="str">
            <v xml:space="preserve">15.029.017-0       </v>
          </cell>
          <cell r="F857" t="str">
            <v xml:space="preserve">REGISTRO DE GAVETA EM BRONZE C/DIAM. DE 3  </v>
          </cell>
          <cell r="G857" t="str">
            <v xml:space="preserve">UN    </v>
          </cell>
          <cell r="H857">
            <v>2</v>
          </cell>
          <cell r="I857">
            <v>88.16</v>
          </cell>
        </row>
        <row r="858">
          <cell r="D858" t="str">
            <v>CP5699</v>
          </cell>
          <cell r="E858" t="str">
            <v xml:space="preserve">15.029.106-0       </v>
          </cell>
          <cell r="F858" t="str">
            <v xml:space="preserve">VALVULA DE RETENCAO HORIZ. EM BRONZE C/DIAM. DE 3  </v>
          </cell>
          <cell r="G858" t="str">
            <v xml:space="preserve">UN    </v>
          </cell>
          <cell r="H858">
            <v>1</v>
          </cell>
          <cell r="I858">
            <v>106.15</v>
          </cell>
        </row>
        <row r="859">
          <cell r="D859" t="str">
            <v/>
          </cell>
          <cell r="E859" t="str">
            <v/>
          </cell>
          <cell r="F859" t="str">
            <v xml:space="preserve">COBERTURAS, ISOLAMENTOS E IMPERMEABILIZAÇÕES  </v>
          </cell>
          <cell r="G859" t="str">
            <v/>
          </cell>
          <cell r="H859">
            <v>0</v>
          </cell>
          <cell r="I859">
            <v>0</v>
          </cell>
        </row>
        <row r="860">
          <cell r="D860" t="str">
            <v>CP6244</v>
          </cell>
          <cell r="E860" t="str">
            <v xml:space="preserve">16.030.001-0       </v>
          </cell>
          <cell r="F860" t="str">
            <v xml:space="preserve">PINTURA ASFALTICA (HIDRO-ASFALTO), P/SUPERF. LISAS, DE PEQUENAS DIM., MARQUIZES, BANHEIROS, ETC  </v>
          </cell>
          <cell r="G860" t="str">
            <v xml:space="preserve">M2    </v>
          </cell>
          <cell r="H860">
            <v>2.4</v>
          </cell>
          <cell r="I860">
            <v>3.98</v>
          </cell>
        </row>
        <row r="861">
          <cell r="D861" t="str">
            <v/>
          </cell>
          <cell r="E861" t="str">
            <v/>
          </cell>
          <cell r="F861" t="str">
            <v xml:space="preserve">PINTURAS  </v>
          </cell>
          <cell r="G861" t="str">
            <v/>
          </cell>
          <cell r="H861">
            <v>0</v>
          </cell>
          <cell r="I861">
            <v>0</v>
          </cell>
        </row>
        <row r="862">
          <cell r="D862" t="str">
            <v>CP6297</v>
          </cell>
          <cell r="E862" t="str">
            <v xml:space="preserve">17.017.300-1       </v>
          </cell>
          <cell r="F862" t="str">
            <v xml:space="preserve">PINTURA INT. OU EXT. SOBRE FERRO C/TINTA A OLEO BRILHANTE  </v>
          </cell>
          <cell r="G862" t="str">
            <v xml:space="preserve">M2    </v>
          </cell>
          <cell r="H862">
            <v>29.52</v>
          </cell>
          <cell r="I862">
            <v>3.54</v>
          </cell>
        </row>
        <row r="863">
          <cell r="D863" t="str">
            <v>CP6320</v>
          </cell>
          <cell r="E863" t="str">
            <v xml:space="preserve">17.018.110-0       </v>
          </cell>
          <cell r="F863" t="str">
            <v xml:space="preserve">PINTURA C/TINTA ACRILICA INT. OU EXT., EM TIJ., CONCR. LISO, CIM.-AMIANTO, REVESTIM., MAD. E FERRO  </v>
          </cell>
          <cell r="G863" t="str">
            <v xml:space="preserve">M2    </v>
          </cell>
          <cell r="H863">
            <v>243</v>
          </cell>
          <cell r="I863">
            <v>3.76</v>
          </cell>
        </row>
        <row r="864">
          <cell r="D864" t="str">
            <v/>
          </cell>
          <cell r="E864" t="str">
            <v/>
          </cell>
          <cell r="F864" t="str">
            <v xml:space="preserve">APARELHOS HIDRÁULICOS, SANITÁRIOS, ELÉTRICOS, MECÂNICOS E ESPORTIVOS  </v>
          </cell>
          <cell r="G864" t="str">
            <v/>
          </cell>
          <cell r="H864">
            <v>0</v>
          </cell>
          <cell r="I864">
            <v>0</v>
          </cell>
        </row>
        <row r="865">
          <cell r="D865" t="str">
            <v>CP6616</v>
          </cell>
          <cell r="E865" t="str">
            <v xml:space="preserve">18.029.025-0       </v>
          </cell>
          <cell r="F865" t="str">
            <v xml:space="preserve">BOMBA HIDR. CENTRIFUGA, C/MOTOR ELETR., POTENCIA DE 2CV  </v>
          </cell>
          <cell r="G865" t="str">
            <v xml:space="preserve">UN    </v>
          </cell>
          <cell r="H865">
            <v>1</v>
          </cell>
          <cell r="I865">
            <v>276.26</v>
          </cell>
        </row>
        <row r="866">
          <cell r="D866" t="str">
            <v/>
          </cell>
          <cell r="E866" t="str">
            <v/>
          </cell>
          <cell r="F866" t="str">
            <v xml:space="preserve">BOOSTER PADRÃO 3  </v>
          </cell>
          <cell r="G866" t="str">
            <v/>
          </cell>
          <cell r="H866">
            <v>0</v>
          </cell>
          <cell r="I866">
            <v>0</v>
          </cell>
        </row>
        <row r="867">
          <cell r="D867" t="str">
            <v/>
          </cell>
          <cell r="E867" t="str">
            <v/>
          </cell>
          <cell r="F867" t="str">
            <v xml:space="preserve">MOVIMENTO DE TERRA  </v>
          </cell>
          <cell r="G867" t="str">
            <v/>
          </cell>
          <cell r="H867">
            <v>0</v>
          </cell>
          <cell r="I867">
            <v>0</v>
          </cell>
        </row>
        <row r="868">
          <cell r="D868" t="str">
            <v>CP0495</v>
          </cell>
          <cell r="E868" t="str">
            <v xml:space="preserve">03.001.001-1       </v>
          </cell>
          <cell r="F868" t="str">
            <v xml:space="preserve">ESCAVACAO MANUAL DE VALA/CAVA EM MAT. DE 1ªCAT., AREIA, ARGILA OU PICARRA, ATE 1,50M DE PROF.  </v>
          </cell>
          <cell r="G868" t="str">
            <v xml:space="preserve">M3    </v>
          </cell>
          <cell r="H868">
            <v>4.05</v>
          </cell>
          <cell r="I868">
            <v>9.8800000000000008</v>
          </cell>
        </row>
        <row r="869">
          <cell r="D869" t="str">
            <v/>
          </cell>
          <cell r="E869" t="str">
            <v/>
          </cell>
          <cell r="F869" t="str">
            <v xml:space="preserve">TRANSPORTES  </v>
          </cell>
          <cell r="G869" t="str">
            <v/>
          </cell>
          <cell r="H869">
            <v>0</v>
          </cell>
          <cell r="I869">
            <v>0</v>
          </cell>
        </row>
        <row r="870">
          <cell r="D870" t="str">
            <v>CP0798</v>
          </cell>
          <cell r="E870" t="str">
            <v xml:space="preserve">04.005.143-1       </v>
          </cell>
          <cell r="F870" t="str">
            <v xml:space="preserve">TRANSPORTE DE QUALQUER NATUR. C/VELOC. MEDIA DE 30KM/H EM CAMINHAO BASCUL. CAPAC. UTIL DE 12T  </v>
          </cell>
          <cell r="G870" t="str">
            <v xml:space="preserve">TXKM  </v>
          </cell>
          <cell r="H870">
            <v>68.900000000000006</v>
          </cell>
          <cell r="I870">
            <v>0.23</v>
          </cell>
        </row>
        <row r="871">
          <cell r="D871" t="str">
            <v>CP0841</v>
          </cell>
          <cell r="E871" t="str">
            <v xml:space="preserve">04.011.053-1       </v>
          </cell>
          <cell r="F871" t="str">
            <v xml:space="preserve">CARGA E DESC. MEC. C/PA-CARREGADEIRA CAPAC. DE 1, 50M3 E CAMINHAO BASCUL. CAPAC. UTIL DE 8T, CARGA DE 150T P/DIA DE 8:00H  </v>
          </cell>
          <cell r="G871" t="str">
            <v xml:space="preserve">T     </v>
          </cell>
          <cell r="H871">
            <v>6.89</v>
          </cell>
          <cell r="I871">
            <v>1.5</v>
          </cell>
        </row>
        <row r="872">
          <cell r="D872" t="str">
            <v>CP0869</v>
          </cell>
          <cell r="E872" t="str">
            <v xml:space="preserve">04.018.020-1       </v>
          </cell>
          <cell r="F872" t="str">
            <v xml:space="preserve">RECEBIMENTO DE CARGA, DESC. E MANOBRAS DE CAMINHAO BASCUL., CAPAC. DE 8,00M3 OU 12T  </v>
          </cell>
          <cell r="G872" t="str">
            <v xml:space="preserve">T     </v>
          </cell>
          <cell r="H872">
            <v>6.89</v>
          </cell>
          <cell r="I872">
            <v>0.15</v>
          </cell>
        </row>
        <row r="873">
          <cell r="D873" t="str">
            <v/>
          </cell>
          <cell r="E873" t="str">
            <v/>
          </cell>
          <cell r="F873" t="str">
            <v xml:space="preserve">GALERIAS, DRENOS E CONEXOS  </v>
          </cell>
          <cell r="G873" t="str">
            <v/>
          </cell>
          <cell r="H873">
            <v>0</v>
          </cell>
          <cell r="I873">
            <v>0</v>
          </cell>
        </row>
        <row r="874">
          <cell r="D874" t="str">
            <v>CP2910</v>
          </cell>
          <cell r="E874" t="str">
            <v xml:space="preserve">06.400.010-0       </v>
          </cell>
          <cell r="F874" t="str">
            <v xml:space="preserve">MONTAGEM DE PAINEL DE PARTIDA P/CONJ. ATE 5CV  </v>
          </cell>
          <cell r="G874" t="str">
            <v xml:space="preserve">UN    </v>
          </cell>
          <cell r="H874">
            <v>1</v>
          </cell>
          <cell r="I874">
            <v>27.1</v>
          </cell>
        </row>
        <row r="875">
          <cell r="D875" t="str">
            <v/>
          </cell>
          <cell r="E875" t="str">
            <v/>
          </cell>
          <cell r="F875" t="str">
            <v xml:space="preserve">SERVIÇOS DE PARQUES E JARDINS  </v>
          </cell>
          <cell r="G875" t="str">
            <v/>
          </cell>
          <cell r="H875">
            <v>0</v>
          </cell>
          <cell r="I875">
            <v>0</v>
          </cell>
        </row>
        <row r="876">
          <cell r="D876" t="str">
            <v>CP3206</v>
          </cell>
          <cell r="E876" t="str">
            <v xml:space="preserve">09.001.001-1       </v>
          </cell>
          <cell r="F876" t="str">
            <v xml:space="preserve">PLANTIO DE GRAMA EM PLACAS, INCL. COMPRA E ARRANC. NO LOCALDE ORIGEM, CARGA, TRANSP., DESC. E PREPARO DO TERRENO  </v>
          </cell>
          <cell r="G876" t="str">
            <v xml:space="preserve">M2    </v>
          </cell>
          <cell r="H876">
            <v>198</v>
          </cell>
          <cell r="I876">
            <v>2.86</v>
          </cell>
        </row>
        <row r="877">
          <cell r="D877" t="str">
            <v>CP3281</v>
          </cell>
          <cell r="E877" t="str">
            <v xml:space="preserve">09.006.001-0       </v>
          </cell>
          <cell r="F877" t="str">
            <v xml:space="preserve">ATERRO C/TERRA PRETA VEGETAL, P/EXEC. DE GRAMADOS  </v>
          </cell>
          <cell r="G877" t="str">
            <v xml:space="preserve">M3    </v>
          </cell>
          <cell r="H877">
            <v>19.8</v>
          </cell>
          <cell r="I877">
            <v>39.67</v>
          </cell>
        </row>
        <row r="878">
          <cell r="D878" t="str">
            <v/>
          </cell>
          <cell r="E878" t="str">
            <v/>
          </cell>
          <cell r="F878" t="str">
            <v xml:space="preserve">ESTRUTURAS  </v>
          </cell>
          <cell r="G878" t="str">
            <v/>
          </cell>
          <cell r="H878">
            <v>0</v>
          </cell>
          <cell r="I878">
            <v>0</v>
          </cell>
        </row>
        <row r="879">
          <cell r="D879" t="str">
            <v>CP3682</v>
          </cell>
          <cell r="E879" t="str">
            <v xml:space="preserve">11.001.020-1       </v>
          </cell>
          <cell r="F879" t="str">
            <v xml:space="preserve">CONCRETO P/CAMADA PREPARATORIA, C/ 180KG DE CIM. P/M3 DE CONCR., COMPREEND. APENAS O FORN. DOS MAT., INCL. 5% DE PERDAS  </v>
          </cell>
          <cell r="G879" t="str">
            <v xml:space="preserve">M3    </v>
          </cell>
          <cell r="H879">
            <v>0.2</v>
          </cell>
          <cell r="I879">
            <v>68.69</v>
          </cell>
        </row>
        <row r="880">
          <cell r="D880" t="str">
            <v>CP3717</v>
          </cell>
          <cell r="E880" t="str">
            <v xml:space="preserve">11.003.002-0       </v>
          </cell>
          <cell r="F880" t="str">
            <v xml:space="preserve">CONCRETO P/PECAS ARMADAS, P/UMA RESISTENCIA A COMPRES. DE 15MPA, INCL. MAT., CONFECCAO E TRANSP. HORIZ. E VERT.  </v>
          </cell>
          <cell r="G880" t="str">
            <v xml:space="preserve">M3    </v>
          </cell>
          <cell r="H880">
            <v>1.22</v>
          </cell>
          <cell r="I880">
            <v>124.07</v>
          </cell>
        </row>
        <row r="881">
          <cell r="D881" t="str">
            <v>CP3720</v>
          </cell>
          <cell r="E881" t="str">
            <v xml:space="preserve">11.003.010-0       </v>
          </cell>
          <cell r="F881" t="str">
            <v xml:space="preserve">CONCRETO P/PECAS ARMADAS, P/UMA RESISTENCIA A COMPRES. DE 15MPA, INCL. MAT., CONFECCAO,IMPERMEABIL.E TRANSP.HORIZ.E VERT.  </v>
          </cell>
          <cell r="G881" t="str">
            <v xml:space="preserve">M3    </v>
          </cell>
          <cell r="H881">
            <v>0.2</v>
          </cell>
          <cell r="I881">
            <v>133.75</v>
          </cell>
        </row>
        <row r="882">
          <cell r="D882" t="str">
            <v>CP3721</v>
          </cell>
          <cell r="E882" t="str">
            <v xml:space="preserve">11.003.014-1       </v>
          </cell>
          <cell r="F882" t="str">
            <v xml:space="preserve">CONCRETO CICLOPICO C/CONCR. P/UMA RESISTENCIA A COMPRES.DE 10MPA,TENDO 30% DO VOLUME OCUPADO P/PEDRA-DE-MAO, INCL.TRANSP.  </v>
          </cell>
          <cell r="G882" t="str">
            <v xml:space="preserve">M3    </v>
          </cell>
          <cell r="H882">
            <v>3.95</v>
          </cell>
          <cell r="I882">
            <v>100.42</v>
          </cell>
        </row>
        <row r="883">
          <cell r="D883" t="str">
            <v/>
          </cell>
          <cell r="E883" t="str">
            <v/>
          </cell>
          <cell r="F883" t="str">
            <v xml:space="preserve">ALVENARIA E DIVISÓRIAS  </v>
          </cell>
          <cell r="G883" t="str">
            <v/>
          </cell>
          <cell r="H883">
            <v>0</v>
          </cell>
          <cell r="I883">
            <v>0</v>
          </cell>
        </row>
        <row r="884">
          <cell r="D884" t="str">
            <v>CP4120</v>
          </cell>
          <cell r="E884" t="str">
            <v xml:space="preserve">12.005.080-0       </v>
          </cell>
          <cell r="F884" t="str">
            <v xml:space="preserve">ALVENARIA DE BL. DE CONCR. (20 X 20 X 40)CM, EM PAREDES DE 20CM, DE SUPERF. CORRIDA, ATE 3,00M DE ALT.  </v>
          </cell>
          <cell r="G884" t="str">
            <v xml:space="preserve">M2    </v>
          </cell>
          <cell r="H884">
            <v>124.6</v>
          </cell>
          <cell r="I884">
            <v>20.65</v>
          </cell>
        </row>
        <row r="885">
          <cell r="D885" t="str">
            <v/>
          </cell>
          <cell r="E885" t="str">
            <v/>
          </cell>
          <cell r="F885" t="str">
            <v xml:space="preserve">REVESTIMENTO DE PAREDES, TETOS E PISOS  </v>
          </cell>
          <cell r="G885" t="str">
            <v/>
          </cell>
          <cell r="H885">
            <v>0</v>
          </cell>
          <cell r="I885">
            <v>0</v>
          </cell>
        </row>
        <row r="886">
          <cell r="D886" t="str">
            <v>CP4193</v>
          </cell>
          <cell r="E886" t="str">
            <v xml:space="preserve">13.002.010-1       </v>
          </cell>
          <cell r="F886" t="str">
            <v xml:space="preserve">REVESTIMENTO EXT., DE UMA VEZ,  C/ARG. DE CIM., SAIBRO E AREIA FINA 1:2:2, ESP. 3,5CM, INCL. CHAPISCO  </v>
          </cell>
          <cell r="G886" t="str">
            <v xml:space="preserve">M2    </v>
          </cell>
          <cell r="H886">
            <v>265.3</v>
          </cell>
          <cell r="I886">
            <v>8.65</v>
          </cell>
        </row>
        <row r="887">
          <cell r="D887" t="str">
            <v>CP4322</v>
          </cell>
          <cell r="E887" t="str">
            <v xml:space="preserve">13.301.081-0       </v>
          </cell>
          <cell r="F887" t="str">
            <v xml:space="preserve">PISO CIMENTADO, ESP. 1,5CM, C/ARG. DE CIM. E AREIA 1:3, C/ACAB. ASPERO SOBRE BASE EXIST.  </v>
          </cell>
          <cell r="G887" t="str">
            <v xml:space="preserve">M2    </v>
          </cell>
          <cell r="H887">
            <v>7.8</v>
          </cell>
          <cell r="I887">
            <v>6.47</v>
          </cell>
        </row>
        <row r="888">
          <cell r="D888" t="str">
            <v>CP4331</v>
          </cell>
          <cell r="E888" t="str">
            <v xml:space="preserve">13.301.100-0       </v>
          </cell>
          <cell r="F888" t="str">
            <v xml:space="preserve">PISO CIMENTADO, ESP. DE 3CM EM 2 CAMADAS, C/ARG. DE CIM. E AREIA 1:3 E IMPERMEABIL., ALIS. A COLHER SOBRE BASE EXIST.  </v>
          </cell>
          <cell r="G888" t="str">
            <v xml:space="preserve">M2    </v>
          </cell>
          <cell r="H888">
            <v>1.6</v>
          </cell>
          <cell r="I888">
            <v>13.05</v>
          </cell>
        </row>
        <row r="889">
          <cell r="D889" t="str">
            <v>CP4335</v>
          </cell>
          <cell r="E889" t="str">
            <v xml:space="preserve">13.301.118-0       </v>
          </cell>
          <cell r="F889" t="str">
            <v xml:space="preserve">CONTRAPISO, BASE OU CAMADA REGULARIZADORA, EXECUTADA C/ARG.DE CIM. E AREIA 1:4, ESP. DE 1,5CM  </v>
          </cell>
          <cell r="G889" t="str">
            <v xml:space="preserve">M2    </v>
          </cell>
          <cell r="H889">
            <v>7.8</v>
          </cell>
          <cell r="I889">
            <v>4.2300000000000004</v>
          </cell>
        </row>
        <row r="890">
          <cell r="D890" t="str">
            <v/>
          </cell>
          <cell r="E890" t="str">
            <v/>
          </cell>
          <cell r="F890" t="str">
            <v xml:space="preserve">ESQUADRIAS DE PVC, FERRO, ALUMÍNIO OU MADEIRA, VIDRAÇAS E FERRAGENS  </v>
          </cell>
          <cell r="G890" t="str">
            <v/>
          </cell>
          <cell r="H890">
            <v>0</v>
          </cell>
          <cell r="I890">
            <v>0</v>
          </cell>
        </row>
        <row r="891">
          <cell r="D891" t="str">
            <v>CP4509</v>
          </cell>
          <cell r="E891" t="str">
            <v xml:space="preserve">14.002.030-0       </v>
          </cell>
          <cell r="F891" t="str">
            <v xml:space="preserve">PORTAO DE CHAPA DE FºGALV. 16,  C/ 2,50 A 3,00M DE ALT. E AREA TOTAL DE 6,00 A 9,00M2, EM 2 FL.  </v>
          </cell>
          <cell r="G891" t="str">
            <v xml:space="preserve">M2    </v>
          </cell>
          <cell r="H891">
            <v>3.84</v>
          </cell>
          <cell r="I891">
            <v>293.26</v>
          </cell>
        </row>
        <row r="892">
          <cell r="D892" t="str">
            <v>CP4517</v>
          </cell>
          <cell r="E892" t="str">
            <v xml:space="preserve">14.002.051-0       </v>
          </cell>
          <cell r="F892" t="str">
            <v xml:space="preserve">PORTAO EM ESTRUT. DE TUBOS DE FºGALV. DE 1 E 1.1/2, C/ 2 FL. DE ABRIR, FECHAM. EM CHAPA DE FºGALV. Nº16  </v>
          </cell>
          <cell r="G892" t="str">
            <v xml:space="preserve">M2    </v>
          </cell>
          <cell r="H892">
            <v>6</v>
          </cell>
          <cell r="I892">
            <v>255.48</v>
          </cell>
        </row>
        <row r="893">
          <cell r="D893" t="str">
            <v>CP4784</v>
          </cell>
          <cell r="E893" t="str">
            <v xml:space="preserve">14.007.274-0       </v>
          </cell>
          <cell r="F893" t="str">
            <v xml:space="preserve">FECHADURA DE SOBREPOR, C/CILINDRO, 2 VOLTAS, EM FERRO RESINADO PRETO, P/PORTAO  </v>
          </cell>
          <cell r="G893" t="str">
            <v xml:space="preserve">UN    </v>
          </cell>
          <cell r="H893">
            <v>1</v>
          </cell>
          <cell r="I893">
            <v>7.35</v>
          </cell>
        </row>
        <row r="894">
          <cell r="D894" t="str">
            <v>CP4811</v>
          </cell>
          <cell r="E894" t="str">
            <v xml:space="preserve">14.007.324-0       </v>
          </cell>
          <cell r="F894" t="str">
            <v xml:space="preserve">CADEADO DE 50MM, C/DUPLA TRAVA, DISCO DE SEGURANCA ANTI GAZUA, CORPO DE LATAO MACICO E CILINDRO DE LATAO TREFILADO  </v>
          </cell>
          <cell r="G894" t="str">
            <v xml:space="preserve">UN    </v>
          </cell>
          <cell r="H894">
            <v>4</v>
          </cell>
          <cell r="I894">
            <v>10</v>
          </cell>
        </row>
        <row r="895">
          <cell r="D895" t="str">
            <v>CP4814</v>
          </cell>
          <cell r="E895" t="str">
            <v xml:space="preserve">14.007.330-0       </v>
          </cell>
          <cell r="F895" t="str">
            <v xml:space="preserve">TARGETAO DE FºGALV., DE 36CM, C/ADAPTACAO DE HASTE P/DUPLO FUNCIONAMENTO, FECHAM. C/CADEADO  </v>
          </cell>
          <cell r="G895" t="str">
            <v xml:space="preserve">UN    </v>
          </cell>
          <cell r="H895">
            <v>1</v>
          </cell>
          <cell r="I895">
            <v>39.450000000000003</v>
          </cell>
        </row>
        <row r="896">
          <cell r="D896" t="str">
            <v/>
          </cell>
          <cell r="E896" t="str">
            <v/>
          </cell>
          <cell r="F896" t="str">
            <v xml:space="preserve">INSTALAÇÕES ELÉTRICAS, HIDRÁULICAS, SANITÁRIAS E MECÂNICAS  </v>
          </cell>
          <cell r="G896" t="str">
            <v/>
          </cell>
          <cell r="H896">
            <v>0</v>
          </cell>
          <cell r="I896">
            <v>0</v>
          </cell>
        </row>
        <row r="897">
          <cell r="D897" t="str">
            <v>CP5308</v>
          </cell>
          <cell r="E897" t="str">
            <v xml:space="preserve">15.007.696-0       </v>
          </cell>
          <cell r="F897" t="str">
            <v xml:space="preserve">CHAVE GUARDA MOTOR, TRIFASICA,  ATE 3CV, 220V  </v>
          </cell>
          <cell r="G897" t="str">
            <v xml:space="preserve">UN    </v>
          </cell>
          <cell r="H897">
            <v>1</v>
          </cell>
          <cell r="I897">
            <v>96.25</v>
          </cell>
        </row>
        <row r="898">
          <cell r="D898" t="str">
            <v>CP5314</v>
          </cell>
          <cell r="E898" t="str">
            <v xml:space="preserve">15.007.712-0       </v>
          </cell>
          <cell r="F898" t="str">
            <v xml:space="preserve">ARMACAO SECUNDARIA OU REX, P/ 4 LINHAS, COMPLETA  </v>
          </cell>
          <cell r="G898" t="str">
            <v xml:space="preserve">UN    </v>
          </cell>
          <cell r="H898">
            <v>1</v>
          </cell>
          <cell r="I898">
            <v>47.15</v>
          </cell>
        </row>
        <row r="899">
          <cell r="D899" t="str">
            <v>CP5436</v>
          </cell>
          <cell r="E899" t="str">
            <v xml:space="preserve">15.011.089-0       </v>
          </cell>
          <cell r="F899" t="str">
            <v xml:space="preserve">ENTRADA DE SERV. PADRAO LIGHT,  P/MEDICAO TRIFASICA ATE 13, 2KVA, LIGACAO SUBTER., DISJ. 3 X 40A  </v>
          </cell>
          <cell r="G899" t="str">
            <v xml:space="preserve">UN    </v>
          </cell>
          <cell r="H899">
            <v>1</v>
          </cell>
          <cell r="I899">
            <v>289.11</v>
          </cell>
        </row>
        <row r="900">
          <cell r="D900" t="str">
            <v>CP5455</v>
          </cell>
          <cell r="E900" t="str">
            <v xml:space="preserve">15.013.015-0       </v>
          </cell>
          <cell r="F900" t="str">
            <v xml:space="preserve">POSTE DE CONCR. SECAO CIRCULAR C/ 7,00M DE COMPR. E CARGA DE100KG  </v>
          </cell>
          <cell r="G900" t="str">
            <v xml:space="preserve">UN    </v>
          </cell>
          <cell r="H900">
            <v>1</v>
          </cell>
          <cell r="I900">
            <v>132.99</v>
          </cell>
        </row>
        <row r="901">
          <cell r="D901" t="str">
            <v>CP5669</v>
          </cell>
          <cell r="E901" t="str">
            <v xml:space="preserve">15.029.017-0       </v>
          </cell>
          <cell r="F901" t="str">
            <v xml:space="preserve">REGISTRO DE GAVETA EM BRONZE C/DIAM. DE 3  </v>
          </cell>
          <cell r="G901" t="str">
            <v xml:space="preserve">UN    </v>
          </cell>
          <cell r="H901">
            <v>2</v>
          </cell>
          <cell r="I901">
            <v>88.16</v>
          </cell>
        </row>
        <row r="902">
          <cell r="D902" t="str">
            <v>CP5699</v>
          </cell>
          <cell r="E902" t="str">
            <v xml:space="preserve">15.029.106-0       </v>
          </cell>
          <cell r="F902" t="str">
            <v xml:space="preserve">VALVULA DE RETENCAO HORIZ. EM BRONZE C/DIAM. DE 3  </v>
          </cell>
          <cell r="G902" t="str">
            <v xml:space="preserve">UN    </v>
          </cell>
          <cell r="H902">
            <v>1</v>
          </cell>
          <cell r="I902">
            <v>106.15</v>
          </cell>
        </row>
        <row r="903">
          <cell r="D903" t="str">
            <v/>
          </cell>
          <cell r="E903" t="str">
            <v/>
          </cell>
          <cell r="F903" t="str">
            <v xml:space="preserve">COBERTURAS, ISOLAMENTOS E IMPERMEABILIZAÇÕES  </v>
          </cell>
          <cell r="G903" t="str">
            <v/>
          </cell>
          <cell r="H903">
            <v>0</v>
          </cell>
          <cell r="I903">
            <v>0</v>
          </cell>
        </row>
        <row r="904">
          <cell r="D904" t="str">
            <v>CP6244</v>
          </cell>
          <cell r="E904" t="str">
            <v xml:space="preserve">16.030.001-0       </v>
          </cell>
          <cell r="F904" t="str">
            <v xml:space="preserve">PINTURA ASFALTICA (HIDRO-ASFALTO), P/SUPERF. LISAS, DE PEQUENAS DIM., MARQUIZES, BANHEIROS, ETC  </v>
          </cell>
          <cell r="G904" t="str">
            <v xml:space="preserve">M2    </v>
          </cell>
          <cell r="H904">
            <v>2.4</v>
          </cell>
          <cell r="I904">
            <v>3.98</v>
          </cell>
        </row>
        <row r="905">
          <cell r="D905" t="str">
            <v/>
          </cell>
          <cell r="E905" t="str">
            <v/>
          </cell>
          <cell r="F905" t="str">
            <v xml:space="preserve">PINTURAS  </v>
          </cell>
          <cell r="G905" t="str">
            <v/>
          </cell>
          <cell r="H905">
            <v>0</v>
          </cell>
          <cell r="I905">
            <v>0</v>
          </cell>
        </row>
        <row r="906">
          <cell r="D906" t="str">
            <v>CP6297</v>
          </cell>
          <cell r="E906" t="str">
            <v xml:space="preserve">17.017.300-1       </v>
          </cell>
          <cell r="F906" t="str">
            <v xml:space="preserve">PINTURA INT. OU EXT. SOBRE FERRO C/TINTA A OLEO BRILHANTE  </v>
          </cell>
          <cell r="G906" t="str">
            <v xml:space="preserve">M2    </v>
          </cell>
          <cell r="H906">
            <v>29.52</v>
          </cell>
          <cell r="I906">
            <v>3.54</v>
          </cell>
        </row>
        <row r="907">
          <cell r="D907" t="str">
            <v>CP6320</v>
          </cell>
          <cell r="E907" t="str">
            <v xml:space="preserve">17.018.110-0       </v>
          </cell>
          <cell r="F907" t="str">
            <v xml:space="preserve">PINTURA C/TINTA ACRILICA INT. OU EXT., EM TIJ., CONCR. LISO, CIM.-AMIANTO, REVESTIM., MAD. E FERRO  </v>
          </cell>
          <cell r="G907" t="str">
            <v xml:space="preserve">M2    </v>
          </cell>
          <cell r="H907">
            <v>243</v>
          </cell>
          <cell r="I907">
            <v>3.76</v>
          </cell>
        </row>
        <row r="908">
          <cell r="D908" t="str">
            <v/>
          </cell>
          <cell r="E908" t="str">
            <v/>
          </cell>
          <cell r="F908" t="str">
            <v xml:space="preserve">APARELHOS HIDRÁULICOS, SANITÁRIOS, ELÉTRICOS, MECÂNICOS E ESPORTIVOS  </v>
          </cell>
          <cell r="G908" t="str">
            <v/>
          </cell>
          <cell r="H908">
            <v>0</v>
          </cell>
          <cell r="I908">
            <v>0</v>
          </cell>
        </row>
        <row r="909">
          <cell r="D909" t="str">
            <v>CP6616</v>
          </cell>
          <cell r="E909" t="str">
            <v xml:space="preserve">18.029.025-0       </v>
          </cell>
          <cell r="F909" t="str">
            <v xml:space="preserve">BOMBA HIDR. CENTRIFUGA, C/MOTOR ELETR., POTENCIA DE 2CV  </v>
          </cell>
          <cell r="G909" t="str">
            <v xml:space="preserve">UN    </v>
          </cell>
          <cell r="H909">
            <v>1</v>
          </cell>
          <cell r="I909">
            <v>276.26</v>
          </cell>
        </row>
        <row r="910">
          <cell r="D910" t="str">
            <v/>
          </cell>
          <cell r="E910" t="str">
            <v/>
          </cell>
          <cell r="F910" t="str">
            <v xml:space="preserve">BOOSTER PADRÃO 4  </v>
          </cell>
          <cell r="G910" t="str">
            <v/>
          </cell>
          <cell r="H910">
            <v>0</v>
          </cell>
          <cell r="I910">
            <v>0</v>
          </cell>
        </row>
        <row r="911">
          <cell r="D911" t="str">
            <v/>
          </cell>
          <cell r="E911" t="str">
            <v/>
          </cell>
          <cell r="F911" t="str">
            <v xml:space="preserve">MOVIMENTO DE TERRA  </v>
          </cell>
          <cell r="G911" t="str">
            <v/>
          </cell>
          <cell r="H911">
            <v>0</v>
          </cell>
          <cell r="I911">
            <v>0</v>
          </cell>
        </row>
        <row r="912">
          <cell r="D912" t="str">
            <v>CP0495</v>
          </cell>
          <cell r="E912" t="str">
            <v xml:space="preserve">03.001.001-1       </v>
          </cell>
          <cell r="F912" t="str">
            <v xml:space="preserve">ESCAVACAO MANUAL DE VALA/CAVA EM MAT. DE 1ªCAT., AREIA, ARGILA OU PICARRA, ATE 1,50M DE PROF.  </v>
          </cell>
          <cell r="G912" t="str">
            <v xml:space="preserve">M3    </v>
          </cell>
          <cell r="H912">
            <v>4.05</v>
          </cell>
          <cell r="I912">
            <v>9.8800000000000008</v>
          </cell>
        </row>
        <row r="913">
          <cell r="D913" t="str">
            <v/>
          </cell>
          <cell r="E913" t="str">
            <v/>
          </cell>
          <cell r="F913" t="str">
            <v xml:space="preserve">TRANSPORTES  </v>
          </cell>
          <cell r="G913" t="str">
            <v/>
          </cell>
          <cell r="H913">
            <v>0</v>
          </cell>
          <cell r="I913">
            <v>0</v>
          </cell>
        </row>
        <row r="914">
          <cell r="D914" t="str">
            <v>CP0798</v>
          </cell>
          <cell r="E914" t="str">
            <v xml:space="preserve">04.005.143-1       </v>
          </cell>
          <cell r="F914" t="str">
            <v xml:space="preserve">TRANSPORTE DE QUALQUER NATUR. C/VELOC. MEDIA DE 30KM/H EM CAMINHAO BASCUL. CAPAC. UTIL DE 12T  </v>
          </cell>
          <cell r="G914" t="str">
            <v xml:space="preserve">TXKM  </v>
          </cell>
          <cell r="H914">
            <v>68.900000000000006</v>
          </cell>
          <cell r="I914">
            <v>0.23</v>
          </cell>
        </row>
        <row r="915">
          <cell r="D915" t="str">
            <v>CP0841</v>
          </cell>
          <cell r="E915" t="str">
            <v xml:space="preserve">04.011.053-1       </v>
          </cell>
          <cell r="F915" t="str">
            <v xml:space="preserve">CARGA E DESC. MEC. C/PA-CARREGADEIRA CAPAC. DE 1, 50M3 E CAMINHAO BASCUL. CAPAC. UTIL DE 8T, CARGA DE 150T P/DIA DE 8:00H  </v>
          </cell>
          <cell r="G915" t="str">
            <v xml:space="preserve">T     </v>
          </cell>
          <cell r="H915">
            <v>6.89</v>
          </cell>
          <cell r="I915">
            <v>1.5</v>
          </cell>
        </row>
        <row r="916">
          <cell r="D916" t="str">
            <v>CP0869</v>
          </cell>
          <cell r="E916" t="str">
            <v xml:space="preserve">04.018.020-1       </v>
          </cell>
          <cell r="F916" t="str">
            <v xml:space="preserve">RECEBIMENTO DE CARGA, DESC. E MANOBRAS DE CAMINHAO BASCUL., CAPAC. DE 8,00M3 OU 12T  </v>
          </cell>
          <cell r="G916" t="str">
            <v xml:space="preserve">T     </v>
          </cell>
          <cell r="H916">
            <v>6.89</v>
          </cell>
          <cell r="I916">
            <v>0.15</v>
          </cell>
        </row>
        <row r="917">
          <cell r="D917" t="str">
            <v/>
          </cell>
          <cell r="E917" t="str">
            <v/>
          </cell>
          <cell r="F917" t="str">
            <v xml:space="preserve">GALERIAS, DRENOS E CONEXOS  </v>
          </cell>
          <cell r="G917" t="str">
            <v/>
          </cell>
          <cell r="H917">
            <v>0</v>
          </cell>
          <cell r="I917">
            <v>0</v>
          </cell>
        </row>
        <row r="918">
          <cell r="D918" t="str">
            <v>CP2910</v>
          </cell>
          <cell r="E918" t="str">
            <v xml:space="preserve">06.400.010-0       </v>
          </cell>
          <cell r="F918" t="str">
            <v xml:space="preserve">MONTAGEM DE PAINEL DE PARTIDA P/CONJ. ATE 5CV  </v>
          </cell>
          <cell r="G918" t="str">
            <v xml:space="preserve">UN    </v>
          </cell>
          <cell r="H918">
            <v>1</v>
          </cell>
          <cell r="I918">
            <v>27.1</v>
          </cell>
        </row>
        <row r="919">
          <cell r="D919" t="str">
            <v/>
          </cell>
          <cell r="E919" t="str">
            <v/>
          </cell>
          <cell r="F919" t="str">
            <v xml:space="preserve">SERVIÇOS DE PARQUES E JARDINS  </v>
          </cell>
          <cell r="G919" t="str">
            <v/>
          </cell>
          <cell r="H919">
            <v>0</v>
          </cell>
          <cell r="I919">
            <v>0</v>
          </cell>
        </row>
        <row r="920">
          <cell r="D920" t="str">
            <v>CP3206</v>
          </cell>
          <cell r="E920" t="str">
            <v xml:space="preserve">09.001.001-1       </v>
          </cell>
          <cell r="F920" t="str">
            <v xml:space="preserve">PLANTIO DE GRAMA EM PLACAS, INCL. COMPRA E ARRANC. NO LOCALDE ORIGEM, CARGA, TRANSP., DESC. E PREPARO DO TERRENO  </v>
          </cell>
          <cell r="G920" t="str">
            <v xml:space="preserve">M2    </v>
          </cell>
          <cell r="H920">
            <v>198</v>
          </cell>
          <cell r="I920">
            <v>2.86</v>
          </cell>
        </row>
        <row r="921">
          <cell r="D921" t="str">
            <v>CP3281</v>
          </cell>
          <cell r="E921" t="str">
            <v xml:space="preserve">09.006.001-0       </v>
          </cell>
          <cell r="F921" t="str">
            <v xml:space="preserve">ATERRO C/TERRA PRETA VEGETAL, P/EXEC. DE GRAMADOS  </v>
          </cell>
          <cell r="G921" t="str">
            <v xml:space="preserve">M3    </v>
          </cell>
          <cell r="H921">
            <v>19.8</v>
          </cell>
          <cell r="I921">
            <v>39.67</v>
          </cell>
        </row>
        <row r="922">
          <cell r="D922" t="str">
            <v/>
          </cell>
          <cell r="E922" t="str">
            <v/>
          </cell>
          <cell r="F922" t="str">
            <v xml:space="preserve">ESTRUTURAS  </v>
          </cell>
          <cell r="G922" t="str">
            <v/>
          </cell>
          <cell r="H922">
            <v>0</v>
          </cell>
          <cell r="I922">
            <v>0</v>
          </cell>
        </row>
        <row r="923">
          <cell r="D923" t="str">
            <v>CP3682</v>
          </cell>
          <cell r="E923" t="str">
            <v xml:space="preserve">11.001.020-1       </v>
          </cell>
          <cell r="F923" t="str">
            <v xml:space="preserve">CONCRETO P/CAMADA PREPARATORIA, C/ 180KG DE CIM. P/M3 DE CONCR., COMPREEND. APENAS O FORN. DOS MAT., INCL. 5% DE PERDAS  </v>
          </cell>
          <cell r="G923" t="str">
            <v xml:space="preserve">M3    </v>
          </cell>
          <cell r="H923">
            <v>0.2</v>
          </cell>
          <cell r="I923">
            <v>68.69</v>
          </cell>
        </row>
        <row r="924">
          <cell r="D924" t="str">
            <v>CP3717</v>
          </cell>
          <cell r="E924" t="str">
            <v xml:space="preserve">11.003.002-0       </v>
          </cell>
          <cell r="F924" t="str">
            <v xml:space="preserve">CONCRETO P/PECAS ARMADAS, P/UMA RESISTENCIA A COMPRES. DE 15MPA, INCL. MAT., CONFECCAO E TRANSP. HORIZ. E VERT.  </v>
          </cell>
          <cell r="G924" t="str">
            <v xml:space="preserve">M3    </v>
          </cell>
          <cell r="H924">
            <v>1.22</v>
          </cell>
          <cell r="I924">
            <v>124.07</v>
          </cell>
        </row>
        <row r="925">
          <cell r="D925" t="str">
            <v>CP3720</v>
          </cell>
          <cell r="E925" t="str">
            <v xml:space="preserve">11.003.010-0       </v>
          </cell>
          <cell r="F925" t="str">
            <v xml:space="preserve">CONCRETO P/PECAS ARMADAS, P/UMA RESISTENCIA A COMPRES. DE 15MPA, INCL. MAT., CONFECCAO,IMPERMEABIL.E TRANSP.HORIZ.E VERT.  </v>
          </cell>
          <cell r="G925" t="str">
            <v xml:space="preserve">M3    </v>
          </cell>
          <cell r="H925">
            <v>0.2</v>
          </cell>
          <cell r="I925">
            <v>133.75</v>
          </cell>
        </row>
        <row r="926">
          <cell r="D926" t="str">
            <v>CP3721</v>
          </cell>
          <cell r="E926" t="str">
            <v xml:space="preserve">11.003.014-1       </v>
          </cell>
          <cell r="F926" t="str">
            <v xml:space="preserve">CONCRETO CICLOPICO C/CONCR. P/UMA RESISTENCIA A COMPRES.DE 10MPA,TENDO 30% DO VOLUME OCUPADO P/PEDRA-DE-MAO, INCL.TRANSP.  </v>
          </cell>
          <cell r="G926" t="str">
            <v xml:space="preserve">M3    </v>
          </cell>
          <cell r="H926">
            <v>3.95</v>
          </cell>
          <cell r="I926">
            <v>100.42</v>
          </cell>
        </row>
        <row r="927">
          <cell r="D927" t="str">
            <v/>
          </cell>
          <cell r="E927" t="str">
            <v/>
          </cell>
          <cell r="F927" t="str">
            <v xml:space="preserve">ALVENARIA E DIVISÓRIAS  </v>
          </cell>
          <cell r="G927" t="str">
            <v/>
          </cell>
          <cell r="H927">
            <v>0</v>
          </cell>
          <cell r="I927">
            <v>0</v>
          </cell>
        </row>
        <row r="928">
          <cell r="D928" t="str">
            <v>CP4120</v>
          </cell>
          <cell r="E928" t="str">
            <v xml:space="preserve">12.005.080-0       </v>
          </cell>
          <cell r="F928" t="str">
            <v xml:space="preserve">ALVENARIA DE BL. DE CONCR. (20 X 20 X 40)CM, EM PAREDES DE 20CM, DE SUPERF. CORRIDA, ATE 3,00M DE ALT.  </v>
          </cell>
          <cell r="G928" t="str">
            <v xml:space="preserve">M2    </v>
          </cell>
          <cell r="H928">
            <v>124.6</v>
          </cell>
          <cell r="I928">
            <v>20.65</v>
          </cell>
        </row>
        <row r="929">
          <cell r="D929" t="str">
            <v/>
          </cell>
          <cell r="E929" t="str">
            <v/>
          </cell>
          <cell r="F929" t="str">
            <v xml:space="preserve">REVESTIMENTO DE PAREDES, TETOS E PISOS  </v>
          </cell>
          <cell r="G929" t="str">
            <v/>
          </cell>
          <cell r="H929">
            <v>0</v>
          </cell>
          <cell r="I929">
            <v>0</v>
          </cell>
        </row>
        <row r="930">
          <cell r="D930" t="str">
            <v>CP4193</v>
          </cell>
          <cell r="E930" t="str">
            <v xml:space="preserve">13.002.010-1       </v>
          </cell>
          <cell r="F930" t="str">
            <v xml:space="preserve">REVESTIMENTO EXT., DE UMA VEZ,  C/ARG. DE CIM., SAIBRO E AREIA FINA 1:2:2, ESP. 3,5CM, INCL. CHAPISCO  </v>
          </cell>
          <cell r="G930" t="str">
            <v xml:space="preserve">M2    </v>
          </cell>
          <cell r="H930">
            <v>265.3</v>
          </cell>
          <cell r="I930">
            <v>8.65</v>
          </cell>
        </row>
        <row r="931">
          <cell r="D931" t="str">
            <v>CP4322</v>
          </cell>
          <cell r="E931" t="str">
            <v xml:space="preserve">13.301.081-0       </v>
          </cell>
          <cell r="F931" t="str">
            <v xml:space="preserve">PISO CIMENTADO, ESP. 1,5CM, C/ARG. DE CIM. E AREIA 1:3, C/ACAB. ASPERO SOBRE BASE EXIST.  </v>
          </cell>
          <cell r="G931" t="str">
            <v xml:space="preserve">M2    </v>
          </cell>
          <cell r="H931">
            <v>7.8</v>
          </cell>
          <cell r="I931">
            <v>6.47</v>
          </cell>
        </row>
        <row r="932">
          <cell r="D932" t="str">
            <v>CP4331</v>
          </cell>
          <cell r="E932" t="str">
            <v xml:space="preserve">13.301.100-0       </v>
          </cell>
          <cell r="F932" t="str">
            <v xml:space="preserve">PISO CIMENTADO, ESP. DE 3CM EM 2 CAMADAS, C/ARG. DE CIM. E AREIA 1:3 E IMPERMEABIL., ALIS. A COLHER SOBRE BASE EXIST.  </v>
          </cell>
          <cell r="G932" t="str">
            <v xml:space="preserve">M2    </v>
          </cell>
          <cell r="H932">
            <v>1.6</v>
          </cell>
          <cell r="I932">
            <v>13.05</v>
          </cell>
        </row>
        <row r="933">
          <cell r="D933" t="str">
            <v>CP4335</v>
          </cell>
          <cell r="E933" t="str">
            <v xml:space="preserve">13.301.118-0       </v>
          </cell>
          <cell r="F933" t="str">
            <v xml:space="preserve">CONTRAPISO, BASE OU CAMADA REGULARIZADORA, EXECUTADA C/ARG.DE CIM. E AREIA 1:4, ESP. DE 1,5CM  </v>
          </cell>
          <cell r="G933" t="str">
            <v xml:space="preserve">M2    </v>
          </cell>
          <cell r="H933">
            <v>7.8</v>
          </cell>
          <cell r="I933">
            <v>4.2300000000000004</v>
          </cell>
        </row>
        <row r="934">
          <cell r="D934" t="str">
            <v/>
          </cell>
          <cell r="E934" t="str">
            <v/>
          </cell>
          <cell r="F934" t="str">
            <v xml:space="preserve">ESQUADRIAS DE PVC, FERRO, ALUMÍNIO OU MADEIRA, VIDRAÇAS E FERRAGENS  </v>
          </cell>
          <cell r="G934" t="str">
            <v/>
          </cell>
          <cell r="H934">
            <v>0</v>
          </cell>
          <cell r="I934">
            <v>0</v>
          </cell>
        </row>
        <row r="935">
          <cell r="D935" t="str">
            <v>CP4509</v>
          </cell>
          <cell r="E935" t="str">
            <v xml:space="preserve">14.002.030-0       </v>
          </cell>
          <cell r="F935" t="str">
            <v xml:space="preserve">PORTAO DE CHAPA DE FºGALV. 16,  C/ 2,50 A 3,00M DE ALT. E AREA TOTAL DE 6,00 A 9,00M2, EM 2 FL.  </v>
          </cell>
          <cell r="G935" t="str">
            <v xml:space="preserve">M2    </v>
          </cell>
          <cell r="H935">
            <v>3.84</v>
          </cell>
          <cell r="I935">
            <v>293.26</v>
          </cell>
        </row>
        <row r="936">
          <cell r="D936" t="str">
            <v>CP4517</v>
          </cell>
          <cell r="E936" t="str">
            <v xml:space="preserve">14.002.051-0       </v>
          </cell>
          <cell r="F936" t="str">
            <v xml:space="preserve">PORTAO EM ESTRUT. DE TUBOS DE FºGALV. DE 1 E 1.1/2, C/ 2 FL. DE ABRIR, FECHAM. EM CHAPA DE FºGALV. Nº16  </v>
          </cell>
          <cell r="G936" t="str">
            <v xml:space="preserve">M2    </v>
          </cell>
          <cell r="H936">
            <v>6</v>
          </cell>
          <cell r="I936">
            <v>255.48</v>
          </cell>
        </row>
        <row r="937">
          <cell r="D937" t="str">
            <v>CP4784</v>
          </cell>
          <cell r="E937" t="str">
            <v xml:space="preserve">14.007.274-0       </v>
          </cell>
          <cell r="F937" t="str">
            <v xml:space="preserve">FECHADURA DE SOBREPOR, C/CILINDRO, 2 VOLTAS, EM FERRO RESINADO PRETO, P/PORTAO  </v>
          </cell>
          <cell r="G937" t="str">
            <v xml:space="preserve">UN    </v>
          </cell>
          <cell r="H937">
            <v>1</v>
          </cell>
          <cell r="I937">
            <v>7.35</v>
          </cell>
        </row>
        <row r="938">
          <cell r="D938" t="str">
            <v>CP4811</v>
          </cell>
          <cell r="E938" t="str">
            <v xml:space="preserve">14.007.324-0       </v>
          </cell>
          <cell r="F938" t="str">
            <v xml:space="preserve">CADEADO DE 50MM, C/DUPLA TRAVA, DISCO DE SEGURANCA ANTI GAZUA, CORPO DE LATAO MACICO E CILINDRO DE LATAO TREFILADO  </v>
          </cell>
          <cell r="G938" t="str">
            <v xml:space="preserve">UN    </v>
          </cell>
          <cell r="H938">
            <v>4</v>
          </cell>
          <cell r="I938">
            <v>10</v>
          </cell>
        </row>
        <row r="939">
          <cell r="D939" t="str">
            <v>CP4814</v>
          </cell>
          <cell r="E939" t="str">
            <v xml:space="preserve">14.007.330-0       </v>
          </cell>
          <cell r="F939" t="str">
            <v xml:space="preserve">TARGETAO DE FºGALV., DE 36CM, C/ADAPTACAO DE HASTE P/DUPLO FUNCIONAMENTO, FECHAM. C/CADEADO  </v>
          </cell>
          <cell r="G939" t="str">
            <v xml:space="preserve">UN    </v>
          </cell>
          <cell r="H939">
            <v>1</v>
          </cell>
          <cell r="I939">
            <v>39.450000000000003</v>
          </cell>
        </row>
        <row r="940">
          <cell r="D940" t="str">
            <v/>
          </cell>
          <cell r="E940" t="str">
            <v/>
          </cell>
          <cell r="F940" t="str">
            <v xml:space="preserve">INSTALAÇÕES ELÉTRICAS, HIDRÁULICAS, SANITÁRIAS E MECÂNICAS  </v>
          </cell>
          <cell r="G940" t="str">
            <v/>
          </cell>
          <cell r="H940">
            <v>0</v>
          </cell>
          <cell r="I940">
            <v>0</v>
          </cell>
        </row>
        <row r="941">
          <cell r="D941" t="str">
            <v>CP5308</v>
          </cell>
          <cell r="E941" t="str">
            <v xml:space="preserve">15.007.696-0       </v>
          </cell>
          <cell r="F941" t="str">
            <v xml:space="preserve">CHAVE GUARDA MOTOR, TRIFASICA,  ATE 3CV, 220V  </v>
          </cell>
          <cell r="G941" t="str">
            <v xml:space="preserve">UN    </v>
          </cell>
          <cell r="H941">
            <v>1</v>
          </cell>
          <cell r="I941">
            <v>96.25</v>
          </cell>
        </row>
        <row r="942">
          <cell r="D942" t="str">
            <v>CP5314</v>
          </cell>
          <cell r="E942" t="str">
            <v xml:space="preserve">15.007.712-0       </v>
          </cell>
          <cell r="F942" t="str">
            <v xml:space="preserve">ARMACAO SECUNDARIA OU REX, P/ 4 LINHAS, COMPLETA  </v>
          </cell>
          <cell r="G942" t="str">
            <v xml:space="preserve">UN    </v>
          </cell>
          <cell r="H942">
            <v>1</v>
          </cell>
          <cell r="I942">
            <v>47.15</v>
          </cell>
        </row>
        <row r="943">
          <cell r="D943" t="str">
            <v>CP5436</v>
          </cell>
          <cell r="E943" t="str">
            <v xml:space="preserve">15.011.089-0       </v>
          </cell>
          <cell r="F943" t="str">
            <v xml:space="preserve">ENTRADA DE SERV. PADRAO LIGHT,  P/MEDICAO TRIFASICA ATE 13, 2KVA, LIGACAO SUBTER., DISJ. 3 X 40A  </v>
          </cell>
          <cell r="G943" t="str">
            <v xml:space="preserve">UN    </v>
          </cell>
          <cell r="H943">
            <v>1</v>
          </cell>
          <cell r="I943">
            <v>289.11</v>
          </cell>
        </row>
        <row r="944">
          <cell r="D944" t="str">
            <v>CP5455</v>
          </cell>
          <cell r="E944" t="str">
            <v xml:space="preserve">15.013.015-0       </v>
          </cell>
          <cell r="F944" t="str">
            <v xml:space="preserve">POSTE DE CONCR. SECAO CIRCULAR C/ 7,00M DE COMPR. E CARGA DE100KG  </v>
          </cell>
          <cell r="G944" t="str">
            <v xml:space="preserve">UN    </v>
          </cell>
          <cell r="H944">
            <v>1</v>
          </cell>
          <cell r="I944">
            <v>132.99</v>
          </cell>
        </row>
        <row r="945">
          <cell r="D945" t="str">
            <v>CP5669</v>
          </cell>
          <cell r="E945" t="str">
            <v xml:space="preserve">15.029.017-0       </v>
          </cell>
          <cell r="F945" t="str">
            <v xml:space="preserve">REGISTRO DE GAVETA EM BRONZE C/DIAM. DE 3  </v>
          </cell>
          <cell r="G945" t="str">
            <v xml:space="preserve">UN    </v>
          </cell>
          <cell r="H945">
            <v>2</v>
          </cell>
          <cell r="I945">
            <v>88.16</v>
          </cell>
        </row>
        <row r="946">
          <cell r="D946" t="str">
            <v>CP5699</v>
          </cell>
          <cell r="E946" t="str">
            <v xml:space="preserve">15.029.106-0       </v>
          </cell>
          <cell r="F946" t="str">
            <v xml:space="preserve">VALVULA DE RETENCAO HORIZ. EM BRONZE C/DIAM. DE 3  </v>
          </cell>
          <cell r="G946" t="str">
            <v xml:space="preserve">UN    </v>
          </cell>
          <cell r="H946">
            <v>1</v>
          </cell>
          <cell r="I946">
            <v>106.15</v>
          </cell>
        </row>
        <row r="947">
          <cell r="D947" t="str">
            <v/>
          </cell>
          <cell r="E947" t="str">
            <v/>
          </cell>
          <cell r="F947" t="str">
            <v xml:space="preserve">COBERTURAS, ISOLAMENTOS E IMPERMEABILIZAÇÕES  </v>
          </cell>
          <cell r="G947" t="str">
            <v/>
          </cell>
          <cell r="H947">
            <v>0</v>
          </cell>
          <cell r="I947">
            <v>0</v>
          </cell>
        </row>
        <row r="948">
          <cell r="D948" t="str">
            <v>CP6244</v>
          </cell>
          <cell r="E948" t="str">
            <v xml:space="preserve">16.030.001-0       </v>
          </cell>
          <cell r="F948" t="str">
            <v xml:space="preserve">PINTURA ASFALTICA (HIDRO-ASFALTO), P/SUPERF. LISAS, DE PEQUENAS DIM., MARQUIZES, BANHEIROS, ETC  </v>
          </cell>
          <cell r="G948" t="str">
            <v xml:space="preserve">M2    </v>
          </cell>
          <cell r="H948">
            <v>2.4</v>
          </cell>
          <cell r="I948">
            <v>3.98</v>
          </cell>
        </row>
        <row r="949">
          <cell r="D949" t="str">
            <v/>
          </cell>
          <cell r="E949" t="str">
            <v/>
          </cell>
          <cell r="F949" t="str">
            <v xml:space="preserve">PINTURAS  </v>
          </cell>
          <cell r="G949" t="str">
            <v/>
          </cell>
          <cell r="H949">
            <v>0</v>
          </cell>
          <cell r="I949">
            <v>0</v>
          </cell>
        </row>
        <row r="950">
          <cell r="D950" t="str">
            <v>CP6297</v>
          </cell>
          <cell r="E950" t="str">
            <v xml:space="preserve">17.017.300-1       </v>
          </cell>
          <cell r="F950" t="str">
            <v xml:space="preserve">PINTURA INT. OU EXT. SOBRE FERRO C/TINTA A OLEO BRILHANTE  </v>
          </cell>
          <cell r="G950" t="str">
            <v xml:space="preserve">M2    </v>
          </cell>
          <cell r="H950">
            <v>29.52</v>
          </cell>
          <cell r="I950">
            <v>3.54</v>
          </cell>
        </row>
        <row r="951">
          <cell r="D951" t="str">
            <v>CP6320</v>
          </cell>
          <cell r="E951" t="str">
            <v xml:space="preserve">17.018.110-0       </v>
          </cell>
          <cell r="F951" t="str">
            <v xml:space="preserve">PINTURA C/TINTA ACRILICA INT. OU EXT., EM TIJ., CONCR. LISO, CIM.-AMIANTO, REVESTIM., MAD. E FERRO  </v>
          </cell>
          <cell r="G951" t="str">
            <v xml:space="preserve">M2    </v>
          </cell>
          <cell r="H951">
            <v>243</v>
          </cell>
          <cell r="I951">
            <v>3.76</v>
          </cell>
        </row>
        <row r="952">
          <cell r="D952" t="str">
            <v/>
          </cell>
          <cell r="E952" t="str">
            <v/>
          </cell>
          <cell r="F952" t="str">
            <v xml:space="preserve">APARELHOS HIDRÁULICOS, SANITÁRIOS, ELÉTRICOS, MECÂNICOS E ESPORTIVOS  </v>
          </cell>
          <cell r="G952" t="str">
            <v/>
          </cell>
          <cell r="H952">
            <v>0</v>
          </cell>
          <cell r="I952">
            <v>0</v>
          </cell>
        </row>
        <row r="953">
          <cell r="D953" t="str">
            <v>CP6618</v>
          </cell>
          <cell r="E953" t="str">
            <v xml:space="preserve">18.029.035-0       </v>
          </cell>
          <cell r="F953" t="str">
            <v xml:space="preserve">BOMBA HIDR. CENTRIFUGA, C/MOTOR ELETR., POTENCIA DE 5CV  </v>
          </cell>
          <cell r="G953" t="str">
            <v xml:space="preserve">UN    </v>
          </cell>
          <cell r="H953">
            <v>1</v>
          </cell>
          <cell r="I953">
            <v>573.36</v>
          </cell>
        </row>
        <row r="954">
          <cell r="D954" t="str">
            <v/>
          </cell>
          <cell r="E954" t="str">
            <v/>
          </cell>
          <cell r="F954" t="str">
            <v xml:space="preserve">BOOSTER PADRÃO 5  </v>
          </cell>
          <cell r="G954" t="str">
            <v/>
          </cell>
          <cell r="H954">
            <v>0</v>
          </cell>
          <cell r="I954">
            <v>0</v>
          </cell>
        </row>
        <row r="955">
          <cell r="D955" t="str">
            <v/>
          </cell>
          <cell r="E955" t="str">
            <v/>
          </cell>
          <cell r="F955" t="str">
            <v xml:space="preserve">MOVIMENTO DE TERRA  </v>
          </cell>
          <cell r="G955" t="str">
            <v/>
          </cell>
          <cell r="H955">
            <v>0</v>
          </cell>
          <cell r="I955">
            <v>0</v>
          </cell>
        </row>
        <row r="956">
          <cell r="D956" t="str">
            <v>CP0495</v>
          </cell>
          <cell r="E956" t="str">
            <v xml:space="preserve">03.001.001-1       </v>
          </cell>
          <cell r="F956" t="str">
            <v xml:space="preserve">ESCAVACAO MANUAL DE VALA/CAVA EM MAT. DE 1ªCAT., AREIA, ARGILA OU PICARRA, ATE 1,50M DE PROF.  </v>
          </cell>
          <cell r="G956" t="str">
            <v xml:space="preserve">M3    </v>
          </cell>
          <cell r="H956">
            <v>4.05</v>
          </cell>
          <cell r="I956">
            <v>9.8800000000000008</v>
          </cell>
        </row>
        <row r="957">
          <cell r="D957" t="str">
            <v/>
          </cell>
          <cell r="E957" t="str">
            <v/>
          </cell>
          <cell r="F957" t="str">
            <v xml:space="preserve">TRANSPORTES  </v>
          </cell>
          <cell r="G957" t="str">
            <v/>
          </cell>
          <cell r="H957">
            <v>0</v>
          </cell>
          <cell r="I957">
            <v>0</v>
          </cell>
        </row>
        <row r="958">
          <cell r="D958" t="str">
            <v>CP0798</v>
          </cell>
          <cell r="E958" t="str">
            <v xml:space="preserve">04.005.143-1       </v>
          </cell>
          <cell r="F958" t="str">
            <v xml:space="preserve">TRANSPORTE DE QUALQUER NATUR. C/VELOC. MEDIA DE 30KM/H EM CAMINHAO BASCUL. CAPAC. UTIL DE 12T  </v>
          </cell>
          <cell r="G958" t="str">
            <v xml:space="preserve">TXKM  </v>
          </cell>
          <cell r="H958">
            <v>68.900000000000006</v>
          </cell>
          <cell r="I958">
            <v>0.23</v>
          </cell>
        </row>
        <row r="959">
          <cell r="D959" t="str">
            <v>CP0841</v>
          </cell>
          <cell r="E959" t="str">
            <v xml:space="preserve">04.011.053-1       </v>
          </cell>
          <cell r="F959" t="str">
            <v xml:space="preserve">CARGA E DESC. MEC. C/PA-CARREGADEIRA CAPAC. DE 1, 50M3 E CAMINHAO BASCUL. CAPAC. UTIL DE 8T, CARGA DE 150T P/DIA DE 8:00H  </v>
          </cell>
          <cell r="G959" t="str">
            <v xml:space="preserve">T     </v>
          </cell>
          <cell r="H959">
            <v>6.89</v>
          </cell>
          <cell r="I959">
            <v>1.5</v>
          </cell>
        </row>
        <row r="960">
          <cell r="D960" t="str">
            <v>CP0869</v>
          </cell>
          <cell r="E960" t="str">
            <v xml:space="preserve">04.018.020-1       </v>
          </cell>
          <cell r="F960" t="str">
            <v xml:space="preserve">RECEBIMENTO DE CARGA, DESC. E MANOBRAS DE CAMINHAO BASCUL., CAPAC. DE 8,00M3 OU 12T  </v>
          </cell>
          <cell r="G960" t="str">
            <v xml:space="preserve">T     </v>
          </cell>
          <cell r="H960">
            <v>6.89</v>
          </cell>
          <cell r="I960">
            <v>0.15</v>
          </cell>
        </row>
        <row r="961">
          <cell r="D961" t="str">
            <v/>
          </cell>
          <cell r="E961" t="str">
            <v/>
          </cell>
          <cell r="F961" t="str">
            <v xml:space="preserve">GALERIAS, DRENOS E CONEXOS  </v>
          </cell>
          <cell r="G961" t="str">
            <v/>
          </cell>
          <cell r="H961">
            <v>0</v>
          </cell>
          <cell r="I961">
            <v>0</v>
          </cell>
        </row>
        <row r="962">
          <cell r="D962" t="str">
            <v>CP2910</v>
          </cell>
          <cell r="E962" t="str">
            <v xml:space="preserve">06.400.010-0       </v>
          </cell>
          <cell r="F962" t="str">
            <v xml:space="preserve">MONTAGEM DE PAINEL DE PARTIDA P/CONJ. ATE 5CV  </v>
          </cell>
          <cell r="G962" t="str">
            <v xml:space="preserve">UN    </v>
          </cell>
          <cell r="H962">
            <v>1</v>
          </cell>
          <cell r="I962">
            <v>27.1</v>
          </cell>
        </row>
        <row r="963">
          <cell r="D963" t="str">
            <v/>
          </cell>
          <cell r="E963" t="str">
            <v/>
          </cell>
          <cell r="F963" t="str">
            <v xml:space="preserve">SERVIÇOS DE PARQUES E JARDINS  </v>
          </cell>
          <cell r="G963" t="str">
            <v/>
          </cell>
          <cell r="H963">
            <v>0</v>
          </cell>
          <cell r="I963">
            <v>0</v>
          </cell>
        </row>
        <row r="964">
          <cell r="D964" t="str">
            <v>CP3206</v>
          </cell>
          <cell r="E964" t="str">
            <v xml:space="preserve">09.001.001-1       </v>
          </cell>
          <cell r="F964" t="str">
            <v xml:space="preserve">PLANTIO DE GRAMA EM PLACAS, INCL. COMPRA E ARRANC. NO LOCALDE ORIGEM, CARGA, TRANSP., DESC. E PREPARO DO TERRENO  </v>
          </cell>
          <cell r="G964" t="str">
            <v xml:space="preserve">M2    </v>
          </cell>
          <cell r="H964">
            <v>198</v>
          </cell>
          <cell r="I964">
            <v>2.86</v>
          </cell>
        </row>
        <row r="965">
          <cell r="D965" t="str">
            <v>CP3281</v>
          </cell>
          <cell r="E965" t="str">
            <v xml:space="preserve">09.006.001-0       </v>
          </cell>
          <cell r="F965" t="str">
            <v xml:space="preserve">ATERRO C/TERRA PRETA VEGETAL, P/EXEC. DE GRAMADOS  </v>
          </cell>
          <cell r="G965" t="str">
            <v xml:space="preserve">M3    </v>
          </cell>
          <cell r="H965">
            <v>19.8</v>
          </cell>
          <cell r="I965">
            <v>39.67</v>
          </cell>
        </row>
        <row r="966">
          <cell r="D966" t="str">
            <v/>
          </cell>
          <cell r="E966" t="str">
            <v/>
          </cell>
          <cell r="F966" t="str">
            <v xml:space="preserve">ESTRUTURAS  </v>
          </cell>
          <cell r="G966" t="str">
            <v/>
          </cell>
          <cell r="H966">
            <v>0</v>
          </cell>
          <cell r="I966">
            <v>0</v>
          </cell>
        </row>
        <row r="967">
          <cell r="D967" t="str">
            <v>CP3682</v>
          </cell>
          <cell r="E967" t="str">
            <v xml:space="preserve">11.001.020-1       </v>
          </cell>
          <cell r="F967" t="str">
            <v xml:space="preserve">CONCRETO P/CAMADA PREPARATORIA, C/ 180KG DE CIM. P/M3 DE CONCR., COMPREEND. APENAS O FORN. DOS MAT., INCL. 5% DE PERDAS  </v>
          </cell>
          <cell r="G967" t="str">
            <v xml:space="preserve">M3    </v>
          </cell>
          <cell r="H967">
            <v>0.2</v>
          </cell>
          <cell r="I967">
            <v>68.69</v>
          </cell>
        </row>
        <row r="968">
          <cell r="D968" t="str">
            <v>CP3717</v>
          </cell>
          <cell r="E968" t="str">
            <v xml:space="preserve">11.003.002-0       </v>
          </cell>
          <cell r="F968" t="str">
            <v xml:space="preserve">CONCRETO P/PECAS ARMADAS, P/UMA RESISTENCIA A COMPRES. DE 15MPA, INCL. MAT., CONFECCAO E TRANSP. HORIZ. E VERT.  </v>
          </cell>
          <cell r="G968" t="str">
            <v xml:space="preserve">M3    </v>
          </cell>
          <cell r="H968">
            <v>1.22</v>
          </cell>
          <cell r="I968">
            <v>124.07</v>
          </cell>
        </row>
        <row r="969">
          <cell r="D969" t="str">
            <v>CP3720</v>
          </cell>
          <cell r="E969" t="str">
            <v xml:space="preserve">11.003.010-0       </v>
          </cell>
          <cell r="F969" t="str">
            <v xml:space="preserve">CONCRETO P/PECAS ARMADAS, P/UMA RESISTENCIA A COMPRES. DE 15MPA, INCL. MAT., CONFECCAO,IMPERMEABIL.E TRANSP.HORIZ.E VERT.  </v>
          </cell>
          <cell r="G969" t="str">
            <v xml:space="preserve">M3    </v>
          </cell>
          <cell r="H969">
            <v>0.2</v>
          </cell>
          <cell r="I969">
            <v>133.75</v>
          </cell>
        </row>
        <row r="970">
          <cell r="D970" t="str">
            <v>CP3721</v>
          </cell>
          <cell r="E970" t="str">
            <v xml:space="preserve">11.003.014-1       </v>
          </cell>
          <cell r="F970" t="str">
            <v xml:space="preserve">CONCRETO CICLOPICO C/CONCR. P/UMA RESISTENCIA A COMPRES.DE 10MPA,TENDO 30% DO VOLUME OCUPADO P/PEDRA-DE-MAO, INCL.TRANSP.  </v>
          </cell>
          <cell r="G970" t="str">
            <v xml:space="preserve">M3    </v>
          </cell>
          <cell r="H970">
            <v>3.95</v>
          </cell>
          <cell r="I970">
            <v>100.42</v>
          </cell>
        </row>
        <row r="971">
          <cell r="D971" t="str">
            <v/>
          </cell>
          <cell r="E971" t="str">
            <v/>
          </cell>
          <cell r="F971" t="str">
            <v xml:space="preserve">ALVENARIA E DIVISÓRIAS  </v>
          </cell>
          <cell r="G971" t="str">
            <v/>
          </cell>
          <cell r="H971">
            <v>0</v>
          </cell>
          <cell r="I971">
            <v>0</v>
          </cell>
        </row>
        <row r="972">
          <cell r="D972" t="str">
            <v>CP4120</v>
          </cell>
          <cell r="E972" t="str">
            <v xml:space="preserve">12.005.080-0       </v>
          </cell>
          <cell r="F972" t="str">
            <v xml:space="preserve">ALVENARIA DE BL. DE CONCR. (20 X 20 X 40)CM, EM PAREDES DE 20CM, DE SUPERF. CORRIDA, ATE 3,00M DE ALT.  </v>
          </cell>
          <cell r="G972" t="str">
            <v xml:space="preserve">M2    </v>
          </cell>
          <cell r="H972">
            <v>124.6</v>
          </cell>
          <cell r="I972">
            <v>20.65</v>
          </cell>
        </row>
        <row r="973">
          <cell r="D973" t="str">
            <v/>
          </cell>
          <cell r="E973" t="str">
            <v/>
          </cell>
          <cell r="F973" t="str">
            <v xml:space="preserve">REVESTIMENTO DE PAREDES, TETOS E PISOS  </v>
          </cell>
          <cell r="G973" t="str">
            <v/>
          </cell>
          <cell r="H973">
            <v>0</v>
          </cell>
          <cell r="I973">
            <v>0</v>
          </cell>
        </row>
        <row r="974">
          <cell r="D974" t="str">
            <v>CP4193</v>
          </cell>
          <cell r="E974" t="str">
            <v xml:space="preserve">13.002.010-1       </v>
          </cell>
          <cell r="F974" t="str">
            <v xml:space="preserve">REVESTIMENTO EXT., DE UMA VEZ,  C/ARG. DE CIM., SAIBRO E AREIA FINA 1:2:2, ESP. 3,5CM, INCL. CHAPISCO  </v>
          </cell>
          <cell r="G974" t="str">
            <v xml:space="preserve">M2    </v>
          </cell>
          <cell r="H974">
            <v>265.3</v>
          </cell>
          <cell r="I974">
            <v>8.65</v>
          </cell>
        </row>
        <row r="975">
          <cell r="D975" t="str">
            <v>CP4322</v>
          </cell>
          <cell r="E975" t="str">
            <v xml:space="preserve">13.301.081-0       </v>
          </cell>
          <cell r="F975" t="str">
            <v xml:space="preserve">PISO CIMENTADO, ESP. 1,5CM, C/ARG. DE CIM. E AREIA 1:3, C/ACAB. ASPERO SOBRE BASE EXIST.  </v>
          </cell>
          <cell r="G975" t="str">
            <v xml:space="preserve">M2    </v>
          </cell>
          <cell r="H975">
            <v>7.8</v>
          </cell>
          <cell r="I975">
            <v>6.47</v>
          </cell>
        </row>
        <row r="976">
          <cell r="D976" t="str">
            <v>CP4331</v>
          </cell>
          <cell r="E976" t="str">
            <v xml:space="preserve">13.301.100-0       </v>
          </cell>
          <cell r="F976" t="str">
            <v xml:space="preserve">PISO CIMENTADO, ESP. DE 3CM EM 2 CAMADAS, C/ARG. DE CIM. E AREIA 1:3 E IMPERMEABIL., ALIS. A COLHER SOBRE BASE EXIST.  </v>
          </cell>
          <cell r="G976" t="str">
            <v xml:space="preserve">M2    </v>
          </cell>
          <cell r="H976">
            <v>1.6</v>
          </cell>
          <cell r="I976">
            <v>13.05</v>
          </cell>
        </row>
        <row r="977">
          <cell r="D977" t="str">
            <v>CP4335</v>
          </cell>
          <cell r="E977" t="str">
            <v xml:space="preserve">13.301.118-0       </v>
          </cell>
          <cell r="F977" t="str">
            <v xml:space="preserve">CONTRAPISO, BASE OU CAMADA REGULARIZADORA, EXECUTADA C/ARG.DE CIM. E AREIA 1:4, ESP. DE 1,5CM  </v>
          </cell>
          <cell r="G977" t="str">
            <v xml:space="preserve">M2    </v>
          </cell>
          <cell r="H977">
            <v>7.8</v>
          </cell>
          <cell r="I977">
            <v>4.2300000000000004</v>
          </cell>
        </row>
        <row r="978">
          <cell r="D978" t="str">
            <v/>
          </cell>
          <cell r="E978" t="str">
            <v/>
          </cell>
          <cell r="F978" t="str">
            <v xml:space="preserve">ESQUADRIAS DE PVC, FERRO, ALUMÍNIO OU MADEIRA, VIDRAÇAS E FERRAGENS  </v>
          </cell>
          <cell r="G978" t="str">
            <v/>
          </cell>
          <cell r="H978">
            <v>0</v>
          </cell>
          <cell r="I978">
            <v>0</v>
          </cell>
        </row>
        <row r="979">
          <cell r="D979" t="str">
            <v>CP4509</v>
          </cell>
          <cell r="E979" t="str">
            <v xml:space="preserve">14.002.030-0       </v>
          </cell>
          <cell r="F979" t="str">
            <v xml:space="preserve">PORTAO DE CHAPA DE FºGALV. 16,  C/ 2,50 A 3,00M DE ALT. E AREA TOTAL DE 6,00 A 9,00M2, EM 2 FL.  </v>
          </cell>
          <cell r="G979" t="str">
            <v xml:space="preserve">M2    </v>
          </cell>
          <cell r="H979">
            <v>3.84</v>
          </cell>
          <cell r="I979">
            <v>293.26</v>
          </cell>
        </row>
        <row r="980">
          <cell r="D980" t="str">
            <v>CP4517</v>
          </cell>
          <cell r="E980" t="str">
            <v xml:space="preserve">14.002.051-0       </v>
          </cell>
          <cell r="F980" t="str">
            <v xml:space="preserve">PORTAO EM ESTRUT. DE TUBOS DE FºGALV. DE 1 E 1.1/2, C/ 2 FL. DE ABRIR, FECHAM. EM CHAPA DE FºGALV. Nº16  </v>
          </cell>
          <cell r="G980" t="str">
            <v xml:space="preserve">M2    </v>
          </cell>
          <cell r="H980">
            <v>6</v>
          </cell>
          <cell r="I980">
            <v>255.48</v>
          </cell>
        </row>
        <row r="981">
          <cell r="D981" t="str">
            <v>CP4784</v>
          </cell>
          <cell r="E981" t="str">
            <v xml:space="preserve">14.007.274-0       </v>
          </cell>
          <cell r="F981" t="str">
            <v xml:space="preserve">FECHADURA DE SOBREPOR, C/CILINDRO, 2 VOLTAS, EM FERRO RESINADO PRETO, P/PORTAO  </v>
          </cell>
          <cell r="G981" t="str">
            <v xml:space="preserve">UN    </v>
          </cell>
          <cell r="H981">
            <v>1</v>
          </cell>
          <cell r="I981">
            <v>7.35</v>
          </cell>
        </row>
        <row r="982">
          <cell r="D982" t="str">
            <v>CP4811</v>
          </cell>
          <cell r="E982" t="str">
            <v xml:space="preserve">14.007.324-0       </v>
          </cell>
          <cell r="F982" t="str">
            <v xml:space="preserve">CADEADO DE 50MM, C/DUPLA TRAVA, DISCO DE SEGURANCA ANTI GAZUA, CORPO DE LATAO MACICO E CILINDRO DE LATAO TREFILADO  </v>
          </cell>
          <cell r="G982" t="str">
            <v xml:space="preserve">UN    </v>
          </cell>
          <cell r="H982">
            <v>4</v>
          </cell>
          <cell r="I982">
            <v>10</v>
          </cell>
        </row>
        <row r="983">
          <cell r="D983" t="str">
            <v>CP4814</v>
          </cell>
          <cell r="E983" t="str">
            <v xml:space="preserve">14.007.330-0       </v>
          </cell>
          <cell r="F983" t="str">
            <v xml:space="preserve">TARGETAO DE FºGALV., DE 36CM, C/ADAPTACAO DE HASTE P/DUPLO FUNCIONAMENTO, FECHAM. C/CADEADO  </v>
          </cell>
          <cell r="G983" t="str">
            <v xml:space="preserve">UN    </v>
          </cell>
          <cell r="H983">
            <v>1</v>
          </cell>
          <cell r="I983">
            <v>39.450000000000003</v>
          </cell>
        </row>
        <row r="984">
          <cell r="D984" t="str">
            <v/>
          </cell>
          <cell r="E984" t="str">
            <v/>
          </cell>
          <cell r="F984" t="str">
            <v xml:space="preserve">INSTALAÇÕES ELÉTRICAS, HIDRÁULICAS, SANITÁRIAS E MECÂNICAS  </v>
          </cell>
          <cell r="G984" t="str">
            <v/>
          </cell>
          <cell r="H984">
            <v>0</v>
          </cell>
          <cell r="I984">
            <v>0</v>
          </cell>
        </row>
        <row r="985">
          <cell r="D985" t="str">
            <v>CP5308</v>
          </cell>
          <cell r="E985" t="str">
            <v xml:space="preserve">15.007.696-0       </v>
          </cell>
          <cell r="F985" t="str">
            <v xml:space="preserve">CHAVE GUARDA MOTOR, TRIFASICA,  ATE 3CV, 220V  </v>
          </cell>
          <cell r="G985" t="str">
            <v xml:space="preserve">UN    </v>
          </cell>
          <cell r="H985">
            <v>1</v>
          </cell>
          <cell r="I985">
            <v>96.25</v>
          </cell>
        </row>
        <row r="986">
          <cell r="D986" t="str">
            <v>CP5314</v>
          </cell>
          <cell r="E986" t="str">
            <v xml:space="preserve">15.007.712-0       </v>
          </cell>
          <cell r="F986" t="str">
            <v xml:space="preserve">ARMACAO SECUNDARIA OU REX, P/ 4 LINHAS, COMPLETA  </v>
          </cell>
          <cell r="G986" t="str">
            <v xml:space="preserve">UN    </v>
          </cell>
          <cell r="H986">
            <v>1</v>
          </cell>
          <cell r="I986">
            <v>47.15</v>
          </cell>
        </row>
        <row r="987">
          <cell r="D987" t="str">
            <v>CP5436</v>
          </cell>
          <cell r="E987" t="str">
            <v xml:space="preserve">15.011.089-0       </v>
          </cell>
          <cell r="F987" t="str">
            <v xml:space="preserve">ENTRADA DE SERV. PADRAO LIGHT,  P/MEDICAO TRIFASICA ATE 13, 2KVA, LIGACAO SUBTER., DISJ. 3 X 40A  </v>
          </cell>
          <cell r="G987" t="str">
            <v xml:space="preserve">UN    </v>
          </cell>
          <cell r="H987">
            <v>1</v>
          </cell>
          <cell r="I987">
            <v>289.11</v>
          </cell>
        </row>
        <row r="988">
          <cell r="D988" t="str">
            <v>CP5455</v>
          </cell>
          <cell r="E988" t="str">
            <v xml:space="preserve">15.013.015-0       </v>
          </cell>
          <cell r="F988" t="str">
            <v xml:space="preserve">POSTE DE CONCR. SECAO CIRCULAR C/ 7,00M DE COMPR. E CARGA DE100KG  </v>
          </cell>
          <cell r="G988" t="str">
            <v xml:space="preserve">UN    </v>
          </cell>
          <cell r="H988">
            <v>1</v>
          </cell>
          <cell r="I988">
            <v>132.99</v>
          </cell>
        </row>
        <row r="989">
          <cell r="D989" t="str">
            <v>CP5669</v>
          </cell>
          <cell r="E989" t="str">
            <v xml:space="preserve">15.029.017-0       </v>
          </cell>
          <cell r="F989" t="str">
            <v xml:space="preserve">REGISTRO DE GAVETA EM BRONZE C/DIAM. DE 3  </v>
          </cell>
          <cell r="G989" t="str">
            <v xml:space="preserve">UN    </v>
          </cell>
          <cell r="H989">
            <v>2</v>
          </cell>
          <cell r="I989">
            <v>88.16</v>
          </cell>
        </row>
        <row r="990">
          <cell r="D990" t="str">
            <v>CP5699</v>
          </cell>
          <cell r="E990" t="str">
            <v xml:space="preserve">15.029.106-0       </v>
          </cell>
          <cell r="F990" t="str">
            <v xml:space="preserve">VALVULA DE RETENCAO HORIZ. EM BRONZE C/DIAM. DE 3  </v>
          </cell>
          <cell r="G990" t="str">
            <v xml:space="preserve">UN    </v>
          </cell>
          <cell r="H990">
            <v>1</v>
          </cell>
          <cell r="I990">
            <v>106.15</v>
          </cell>
        </row>
        <row r="991">
          <cell r="D991" t="str">
            <v/>
          </cell>
          <cell r="E991" t="str">
            <v/>
          </cell>
          <cell r="F991" t="str">
            <v xml:space="preserve">COBERTURAS, ISOLAMENTOS E IMPERMEABILIZAÇÕES  </v>
          </cell>
          <cell r="G991" t="str">
            <v/>
          </cell>
          <cell r="H991">
            <v>0</v>
          </cell>
          <cell r="I991">
            <v>0</v>
          </cell>
        </row>
        <row r="992">
          <cell r="D992" t="str">
            <v>CP6244</v>
          </cell>
          <cell r="E992" t="str">
            <v xml:space="preserve">16.030.001-0       </v>
          </cell>
          <cell r="F992" t="str">
            <v xml:space="preserve">PINTURA ASFALTICA (HIDRO-ASFALTO), P/SUPERF. LISAS, DE PEQUENAS DIM., MARQUIZES, BANHEIROS, ETC  </v>
          </cell>
          <cell r="G992" t="str">
            <v xml:space="preserve">M2    </v>
          </cell>
          <cell r="H992">
            <v>2.4</v>
          </cell>
          <cell r="I992">
            <v>3.98</v>
          </cell>
        </row>
        <row r="993">
          <cell r="D993" t="str">
            <v/>
          </cell>
          <cell r="E993" t="str">
            <v/>
          </cell>
          <cell r="F993" t="str">
            <v xml:space="preserve">PINTURAS  </v>
          </cell>
          <cell r="G993" t="str">
            <v/>
          </cell>
          <cell r="H993">
            <v>0</v>
          </cell>
          <cell r="I993">
            <v>0</v>
          </cell>
        </row>
        <row r="994">
          <cell r="D994" t="str">
            <v>CP6297</v>
          </cell>
          <cell r="E994" t="str">
            <v xml:space="preserve">17.017.300-1       </v>
          </cell>
          <cell r="F994" t="str">
            <v xml:space="preserve">PINTURA INT. OU EXT. SOBRE FERRO C/TINTA A OLEO BRILHANTE  </v>
          </cell>
          <cell r="G994" t="str">
            <v xml:space="preserve">M2    </v>
          </cell>
          <cell r="H994">
            <v>29.52</v>
          </cell>
          <cell r="I994">
            <v>3.54</v>
          </cell>
        </row>
        <row r="995">
          <cell r="D995" t="str">
            <v>CP6320</v>
          </cell>
          <cell r="E995" t="str">
            <v xml:space="preserve">17.018.110-0       </v>
          </cell>
          <cell r="F995" t="str">
            <v xml:space="preserve">PINTURA C/TINTA ACRILICA INT. OU EXT., EM TIJ., CONCR. LISO, CIM.-AMIANTO, REVESTIM., MAD. E FERRO  </v>
          </cell>
          <cell r="G995" t="str">
            <v xml:space="preserve">M2    </v>
          </cell>
          <cell r="H995">
            <v>243</v>
          </cell>
          <cell r="I995">
            <v>3.76</v>
          </cell>
        </row>
        <row r="996">
          <cell r="D996" t="str">
            <v/>
          </cell>
          <cell r="E996" t="str">
            <v/>
          </cell>
          <cell r="F996" t="str">
            <v xml:space="preserve">APARELHOS HIDRÁULICOS, SANITÁRIOS, ELÉTRICOS, MECÂNICOS E ESPORTIVOS  </v>
          </cell>
          <cell r="G996" t="str">
            <v/>
          </cell>
          <cell r="H996">
            <v>0</v>
          </cell>
          <cell r="I996">
            <v>0</v>
          </cell>
        </row>
        <row r="997">
          <cell r="D997" t="str">
            <v>CP6618</v>
          </cell>
          <cell r="E997" t="str">
            <v xml:space="preserve">18.029.035-0       </v>
          </cell>
          <cell r="F997" t="str">
            <v xml:space="preserve">BOMBA HIDR. CENTRIFUGA, C/MOTOR ELETR., POTENCIA DE 5CV  </v>
          </cell>
          <cell r="G997" t="str">
            <v xml:space="preserve">UN    </v>
          </cell>
          <cell r="H997">
            <v>1</v>
          </cell>
          <cell r="I997">
            <v>573.36</v>
          </cell>
        </row>
        <row r="998">
          <cell r="D998" t="str">
            <v/>
          </cell>
          <cell r="E998" t="str">
            <v/>
          </cell>
          <cell r="F998" t="str">
            <v xml:space="preserve">BOOSTER PADRÃO 6  </v>
          </cell>
          <cell r="G998" t="str">
            <v/>
          </cell>
          <cell r="H998">
            <v>0</v>
          </cell>
          <cell r="I998">
            <v>0</v>
          </cell>
        </row>
        <row r="999">
          <cell r="D999" t="str">
            <v/>
          </cell>
          <cell r="E999" t="str">
            <v/>
          </cell>
          <cell r="F999" t="str">
            <v xml:space="preserve">MOVIMENTO DE TERRA  </v>
          </cell>
          <cell r="G999" t="str">
            <v/>
          </cell>
          <cell r="H999">
            <v>0</v>
          </cell>
          <cell r="I999">
            <v>0</v>
          </cell>
        </row>
        <row r="1000">
          <cell r="D1000" t="str">
            <v>CP0495</v>
          </cell>
          <cell r="E1000" t="str">
            <v xml:space="preserve">03.001.001-1       </v>
          </cell>
          <cell r="F1000" t="str">
            <v xml:space="preserve">ESCAVACAO MANUAL DE VALA/CAVA EM MAT. DE 1ªCAT., AREIA, ARGILA OU PICARRA, ATE 1,50M DE PROF.  </v>
          </cell>
          <cell r="G1000" t="str">
            <v xml:space="preserve">M3    </v>
          </cell>
          <cell r="H1000">
            <v>4.05</v>
          </cell>
          <cell r="I1000">
            <v>9.8800000000000008</v>
          </cell>
        </row>
        <row r="1001">
          <cell r="D1001" t="str">
            <v/>
          </cell>
          <cell r="E1001" t="str">
            <v/>
          </cell>
          <cell r="F1001" t="str">
            <v xml:space="preserve">TRANSPORTES  </v>
          </cell>
          <cell r="G1001" t="str">
            <v/>
          </cell>
          <cell r="H1001">
            <v>0</v>
          </cell>
          <cell r="I1001">
            <v>0</v>
          </cell>
        </row>
        <row r="1002">
          <cell r="D1002" t="str">
            <v>CP0798</v>
          </cell>
          <cell r="E1002" t="str">
            <v xml:space="preserve">04.005.143-1       </v>
          </cell>
          <cell r="F1002" t="str">
            <v xml:space="preserve">TRANSPORTE DE QUALQUER NATUR. C/VELOC. MEDIA DE 30KM/H EM CAMINHAO BASCUL. CAPAC. UTIL DE 12T  </v>
          </cell>
          <cell r="G1002" t="str">
            <v xml:space="preserve">TXKM  </v>
          </cell>
          <cell r="H1002">
            <v>68.900000000000006</v>
          </cell>
          <cell r="I1002">
            <v>0.23</v>
          </cell>
        </row>
        <row r="1003">
          <cell r="D1003" t="str">
            <v>CP0841</v>
          </cell>
          <cell r="E1003" t="str">
            <v xml:space="preserve">04.011.053-1       </v>
          </cell>
          <cell r="F1003" t="str">
            <v xml:space="preserve">CARGA E DESC. MEC. C/PA-CARREGADEIRA CAPAC. DE 1, 50M3 E CAMINHAO BASCUL. CAPAC. UTIL DE 8T, CARGA DE 150T P/DIA DE 8:00H  </v>
          </cell>
          <cell r="G1003" t="str">
            <v xml:space="preserve">T     </v>
          </cell>
          <cell r="H1003">
            <v>6.89</v>
          </cell>
          <cell r="I1003">
            <v>1.5</v>
          </cell>
        </row>
        <row r="1004">
          <cell r="D1004" t="str">
            <v>CP0869</v>
          </cell>
          <cell r="E1004" t="str">
            <v xml:space="preserve">04.018.020-1       </v>
          </cell>
          <cell r="F1004" t="str">
            <v xml:space="preserve">RECEBIMENTO DE CARGA, DESC. E MANOBRAS DE CAMINHAO BASCUL., CAPAC. DE 8,00M3 OU 12T  </v>
          </cell>
          <cell r="G1004" t="str">
            <v xml:space="preserve">T     </v>
          </cell>
          <cell r="H1004">
            <v>6.89</v>
          </cell>
          <cell r="I1004">
            <v>0.15</v>
          </cell>
        </row>
        <row r="1005">
          <cell r="D1005" t="str">
            <v/>
          </cell>
          <cell r="E1005" t="str">
            <v/>
          </cell>
          <cell r="F1005" t="str">
            <v xml:space="preserve">GALERIAS, DRENOS E CONEXOS  </v>
          </cell>
          <cell r="G1005" t="str">
            <v/>
          </cell>
          <cell r="H1005">
            <v>0</v>
          </cell>
          <cell r="I1005">
            <v>0</v>
          </cell>
        </row>
        <row r="1006">
          <cell r="D1006" t="str">
            <v>CP2910</v>
          </cell>
          <cell r="E1006" t="str">
            <v xml:space="preserve">06.400.010-0       </v>
          </cell>
          <cell r="F1006" t="str">
            <v xml:space="preserve">MONTAGEM DE PAINEL DE PARTIDA P/CONJ. ATE 5CV  </v>
          </cell>
          <cell r="G1006" t="str">
            <v xml:space="preserve">UN    </v>
          </cell>
          <cell r="H1006">
            <v>1</v>
          </cell>
          <cell r="I1006">
            <v>27.1</v>
          </cell>
        </row>
        <row r="1007">
          <cell r="D1007" t="str">
            <v/>
          </cell>
          <cell r="E1007" t="str">
            <v/>
          </cell>
          <cell r="F1007" t="str">
            <v xml:space="preserve">SERVIÇOS DE PARQUES E JARDINS  </v>
          </cell>
          <cell r="G1007" t="str">
            <v/>
          </cell>
          <cell r="H1007">
            <v>0</v>
          </cell>
          <cell r="I1007">
            <v>0</v>
          </cell>
        </row>
        <row r="1008">
          <cell r="D1008" t="str">
            <v>CP3206</v>
          </cell>
          <cell r="E1008" t="str">
            <v xml:space="preserve">09.001.001-1       </v>
          </cell>
          <cell r="F1008" t="str">
            <v xml:space="preserve">PLANTIO DE GRAMA EM PLACAS, INCL. COMPRA E ARRANC. NO LOCALDE ORIGEM, CARGA, TRANSP., DESC. E PREPARO DO TERRENO  </v>
          </cell>
          <cell r="G1008" t="str">
            <v xml:space="preserve">M2    </v>
          </cell>
          <cell r="H1008">
            <v>198</v>
          </cell>
          <cell r="I1008">
            <v>2.86</v>
          </cell>
        </row>
        <row r="1009">
          <cell r="D1009" t="str">
            <v>CP3281</v>
          </cell>
          <cell r="E1009" t="str">
            <v xml:space="preserve">09.006.001-0       </v>
          </cell>
          <cell r="F1009" t="str">
            <v xml:space="preserve">ATERRO C/TERRA PRETA VEGETAL, P/EXEC. DE GRAMADOS  </v>
          </cell>
          <cell r="G1009" t="str">
            <v xml:space="preserve">M3    </v>
          </cell>
          <cell r="H1009">
            <v>19.8</v>
          </cell>
          <cell r="I1009">
            <v>39.67</v>
          </cell>
        </row>
        <row r="1010">
          <cell r="D1010" t="str">
            <v/>
          </cell>
          <cell r="E1010" t="str">
            <v/>
          </cell>
          <cell r="F1010" t="str">
            <v xml:space="preserve">ESTRUTURAS  </v>
          </cell>
          <cell r="G1010" t="str">
            <v/>
          </cell>
          <cell r="H1010">
            <v>0</v>
          </cell>
          <cell r="I1010">
            <v>0</v>
          </cell>
        </row>
        <row r="1011">
          <cell r="D1011" t="str">
            <v>CP3682</v>
          </cell>
          <cell r="E1011" t="str">
            <v xml:space="preserve">11.001.020-1       </v>
          </cell>
          <cell r="F1011" t="str">
            <v xml:space="preserve">CONCRETO P/CAMADA PREPARATORIA, C/ 180KG DE CIM. P/M3 DE CONCR., COMPREEND. APENAS O FORN. DOS MAT., INCL. 5% DE PERDAS  </v>
          </cell>
          <cell r="G1011" t="str">
            <v xml:space="preserve">M3    </v>
          </cell>
          <cell r="H1011">
            <v>0.2</v>
          </cell>
          <cell r="I1011">
            <v>68.69</v>
          </cell>
        </row>
        <row r="1012">
          <cell r="D1012" t="str">
            <v>CP3717</v>
          </cell>
          <cell r="E1012" t="str">
            <v xml:space="preserve">11.003.002-0       </v>
          </cell>
          <cell r="F1012" t="str">
            <v xml:space="preserve">CONCRETO P/PECAS ARMADAS, P/UMA RESISTENCIA A COMPRES. DE 15MPA, INCL. MAT., CONFECCAO E TRANSP. HORIZ. E VERT.  </v>
          </cell>
          <cell r="G1012" t="str">
            <v xml:space="preserve">M3    </v>
          </cell>
          <cell r="H1012">
            <v>1.22</v>
          </cell>
          <cell r="I1012">
            <v>124.07</v>
          </cell>
        </row>
        <row r="1013">
          <cell r="D1013" t="str">
            <v>CP3720</v>
          </cell>
          <cell r="E1013" t="str">
            <v xml:space="preserve">11.003.010-0       </v>
          </cell>
          <cell r="F1013" t="str">
            <v xml:space="preserve">CONCRETO P/PECAS ARMADAS, P/UMA RESISTENCIA A COMPRES. DE 15MPA, INCL. MAT., CONFECCAO,IMPERMEABIL.E TRANSP.HORIZ.E VERT.  </v>
          </cell>
          <cell r="G1013" t="str">
            <v xml:space="preserve">M3    </v>
          </cell>
          <cell r="H1013">
            <v>0.2</v>
          </cell>
          <cell r="I1013">
            <v>133.75</v>
          </cell>
        </row>
        <row r="1014">
          <cell r="D1014" t="str">
            <v>CP3721</v>
          </cell>
          <cell r="E1014" t="str">
            <v xml:space="preserve">11.003.014-1       </v>
          </cell>
          <cell r="F1014" t="str">
            <v xml:space="preserve">CONCRETO CICLOPICO C/CONCR. P/UMA RESISTENCIA A COMPRES.DE 10MPA,TENDO 30% DO VOLUME OCUPADO P/PEDRA-DE-MAO, INCL.TRANSP.  </v>
          </cell>
          <cell r="G1014" t="str">
            <v xml:space="preserve">M3    </v>
          </cell>
          <cell r="H1014">
            <v>3.95</v>
          </cell>
          <cell r="I1014">
            <v>100.42</v>
          </cell>
        </row>
        <row r="1015">
          <cell r="D1015" t="str">
            <v/>
          </cell>
          <cell r="E1015" t="str">
            <v/>
          </cell>
          <cell r="F1015" t="str">
            <v xml:space="preserve">ALVENARIA E DIVISÓRIAS  </v>
          </cell>
          <cell r="G1015" t="str">
            <v/>
          </cell>
          <cell r="H1015">
            <v>0</v>
          </cell>
          <cell r="I1015">
            <v>0</v>
          </cell>
        </row>
        <row r="1016">
          <cell r="D1016" t="str">
            <v>CP4120</v>
          </cell>
          <cell r="E1016" t="str">
            <v xml:space="preserve">12.005.080-0       </v>
          </cell>
          <cell r="F1016" t="str">
            <v xml:space="preserve">ALVENARIA DE BL. DE CONCR. (20 X 20 X 40)CM, EM PAREDES DE 20CM, DE SUPERF. CORRIDA, ATE 3,00M DE ALT.  </v>
          </cell>
          <cell r="G1016" t="str">
            <v xml:space="preserve">M2    </v>
          </cell>
          <cell r="H1016">
            <v>124.6</v>
          </cell>
          <cell r="I1016">
            <v>20.65</v>
          </cell>
        </row>
        <row r="1017">
          <cell r="D1017" t="str">
            <v/>
          </cell>
          <cell r="E1017" t="str">
            <v/>
          </cell>
          <cell r="F1017" t="str">
            <v xml:space="preserve">REVESTIMENTO DE PAREDES, TETOS E PISOS  </v>
          </cell>
          <cell r="G1017" t="str">
            <v/>
          </cell>
          <cell r="H1017">
            <v>0</v>
          </cell>
          <cell r="I1017">
            <v>0</v>
          </cell>
        </row>
        <row r="1018">
          <cell r="D1018" t="str">
            <v>CP4193</v>
          </cell>
          <cell r="E1018" t="str">
            <v xml:space="preserve">13.002.010-1       </v>
          </cell>
          <cell r="F1018" t="str">
            <v xml:space="preserve">REVESTIMENTO EXT., DE UMA VEZ,  C/ARG. DE CIM., SAIBRO E AREIA FINA 1:2:2, ESP. 3,5CM, INCL. CHAPISCO  </v>
          </cell>
          <cell r="G1018" t="str">
            <v xml:space="preserve">M2    </v>
          </cell>
          <cell r="H1018">
            <v>265.3</v>
          </cell>
          <cell r="I1018">
            <v>8.65</v>
          </cell>
        </row>
        <row r="1019">
          <cell r="D1019" t="str">
            <v>CP4322</v>
          </cell>
          <cell r="E1019" t="str">
            <v xml:space="preserve">13.301.081-0       </v>
          </cell>
          <cell r="F1019" t="str">
            <v xml:space="preserve">PISO CIMENTADO, ESP. 1,5CM, C/ARG. DE CIM. E AREIA 1:3, C/ACAB. ASPERO SOBRE BASE EXIST.  </v>
          </cell>
          <cell r="G1019" t="str">
            <v xml:space="preserve">M2    </v>
          </cell>
          <cell r="H1019">
            <v>7.8</v>
          </cell>
          <cell r="I1019">
            <v>6.47</v>
          </cell>
        </row>
        <row r="1020">
          <cell r="D1020" t="str">
            <v>CP4331</v>
          </cell>
          <cell r="E1020" t="str">
            <v xml:space="preserve">13.301.100-0       </v>
          </cell>
          <cell r="F1020" t="str">
            <v xml:space="preserve">PISO CIMENTADO, ESP. DE 3CM EM 2 CAMADAS, C/ARG. DE CIM. E AREIA 1:3 E IMPERMEABIL., ALIS. A COLHER SOBRE BASE EXIST.  </v>
          </cell>
          <cell r="G1020" t="str">
            <v xml:space="preserve">M2    </v>
          </cell>
          <cell r="H1020">
            <v>1.6</v>
          </cell>
          <cell r="I1020">
            <v>13.05</v>
          </cell>
        </row>
        <row r="1021">
          <cell r="D1021" t="str">
            <v>CP4335</v>
          </cell>
          <cell r="E1021" t="str">
            <v xml:space="preserve">13.301.118-0       </v>
          </cell>
          <cell r="F1021" t="str">
            <v xml:space="preserve">CONTRAPISO, BASE OU CAMADA REGULARIZADORA, EXECUTADA C/ARG.DE CIM. E AREIA 1:4, ESP. DE 1,5CM  </v>
          </cell>
          <cell r="G1021" t="str">
            <v xml:space="preserve">M2    </v>
          </cell>
          <cell r="H1021">
            <v>7.8</v>
          </cell>
          <cell r="I1021">
            <v>4.2300000000000004</v>
          </cell>
        </row>
        <row r="1022">
          <cell r="D1022" t="str">
            <v/>
          </cell>
          <cell r="E1022" t="str">
            <v/>
          </cell>
          <cell r="F1022" t="str">
            <v xml:space="preserve">ESQUADRIAS DE PVC, FERRO, ALUMÍNIO OU MADEIRA, VIDRAÇAS E FERRAGENS  </v>
          </cell>
          <cell r="G1022" t="str">
            <v/>
          </cell>
          <cell r="H1022">
            <v>0</v>
          </cell>
          <cell r="I1022">
            <v>0</v>
          </cell>
        </row>
        <row r="1023">
          <cell r="D1023" t="str">
            <v>CP4509</v>
          </cell>
          <cell r="E1023" t="str">
            <v xml:space="preserve">14.002.030-0       </v>
          </cell>
          <cell r="F1023" t="str">
            <v xml:space="preserve">PORTAO DE CHAPA DE FºGALV. 16,  C/ 2,50 A 3,00M DE ALT. E AREA TOTAL DE 6,00 A 9,00M2, EM 2 FL.  </v>
          </cell>
          <cell r="G1023" t="str">
            <v xml:space="preserve">M2    </v>
          </cell>
          <cell r="H1023">
            <v>3.84</v>
          </cell>
          <cell r="I1023">
            <v>293.26</v>
          </cell>
        </row>
        <row r="1024">
          <cell r="D1024" t="str">
            <v>CP4517</v>
          </cell>
          <cell r="E1024" t="str">
            <v xml:space="preserve">14.002.051-0       </v>
          </cell>
          <cell r="F1024" t="str">
            <v xml:space="preserve">PORTAO EM ESTRUT. DE TUBOS DE FºGALV. DE 1 E 1.1/2, C/ 2 FL. DE ABRIR, FECHAM. EM CHAPA DE FºGALV. Nº16  </v>
          </cell>
          <cell r="G1024" t="str">
            <v xml:space="preserve">M2    </v>
          </cell>
          <cell r="H1024">
            <v>6</v>
          </cell>
          <cell r="I1024">
            <v>255.48</v>
          </cell>
        </row>
        <row r="1025">
          <cell r="D1025" t="str">
            <v>CP4784</v>
          </cell>
          <cell r="E1025" t="str">
            <v xml:space="preserve">14.007.274-0       </v>
          </cell>
          <cell r="F1025" t="str">
            <v xml:space="preserve">FECHADURA DE SOBREPOR, C/CILINDRO, 2 VOLTAS, EM FERRO RESINADO PRETO, P/PORTAO  </v>
          </cell>
          <cell r="G1025" t="str">
            <v xml:space="preserve">UN    </v>
          </cell>
          <cell r="H1025">
            <v>1</v>
          </cell>
          <cell r="I1025">
            <v>7.35</v>
          </cell>
        </row>
        <row r="1026">
          <cell r="D1026" t="str">
            <v>CP4811</v>
          </cell>
          <cell r="E1026" t="str">
            <v xml:space="preserve">14.007.324-0       </v>
          </cell>
          <cell r="F1026" t="str">
            <v xml:space="preserve">CADEADO DE 50MM, C/DUPLA TRAVA, DISCO DE SEGURANCA ANTI GAZUA, CORPO DE LATAO MACICO E CILINDRO DE LATAO TREFILADO  </v>
          </cell>
          <cell r="G1026" t="str">
            <v xml:space="preserve">UN    </v>
          </cell>
          <cell r="H1026">
            <v>4</v>
          </cell>
          <cell r="I1026">
            <v>10</v>
          </cell>
        </row>
        <row r="1027">
          <cell r="D1027" t="str">
            <v>CP4814</v>
          </cell>
          <cell r="E1027" t="str">
            <v xml:space="preserve">14.007.330-0       </v>
          </cell>
          <cell r="F1027" t="str">
            <v xml:space="preserve">TARGETAO DE FºGALV., DE 36CM, C/ADAPTACAO DE HASTE P/DUPLO FUNCIONAMENTO, FECHAM. C/CADEADO  </v>
          </cell>
          <cell r="G1027" t="str">
            <v xml:space="preserve">UN    </v>
          </cell>
          <cell r="H1027">
            <v>1</v>
          </cell>
          <cell r="I1027">
            <v>39.450000000000003</v>
          </cell>
        </row>
        <row r="1028">
          <cell r="D1028" t="str">
            <v/>
          </cell>
          <cell r="E1028" t="str">
            <v/>
          </cell>
          <cell r="F1028" t="str">
            <v xml:space="preserve">INSTALAÇÕES ELÉTRICAS, HIDRÁULICAS, SANITÁRIAS E MECÂNICAS  </v>
          </cell>
          <cell r="G1028" t="str">
            <v/>
          </cell>
          <cell r="H1028">
            <v>0</v>
          </cell>
          <cell r="I1028">
            <v>0</v>
          </cell>
        </row>
        <row r="1029">
          <cell r="D1029" t="str">
            <v>CP5308</v>
          </cell>
          <cell r="E1029" t="str">
            <v xml:space="preserve">15.007.696-0       </v>
          </cell>
          <cell r="F1029" t="str">
            <v xml:space="preserve">CHAVE GUARDA MOTOR, TRIFASICA,  ATE 3CV, 220V  </v>
          </cell>
          <cell r="G1029" t="str">
            <v xml:space="preserve">UN    </v>
          </cell>
          <cell r="H1029">
            <v>1</v>
          </cell>
          <cell r="I1029">
            <v>96.25</v>
          </cell>
        </row>
        <row r="1030">
          <cell r="D1030" t="str">
            <v>CP5314</v>
          </cell>
          <cell r="E1030" t="str">
            <v xml:space="preserve">15.007.712-0       </v>
          </cell>
          <cell r="F1030" t="str">
            <v xml:space="preserve">ARMACAO SECUNDARIA OU REX, P/ 4 LINHAS, COMPLETA  </v>
          </cell>
          <cell r="G1030" t="str">
            <v xml:space="preserve">UN    </v>
          </cell>
          <cell r="H1030">
            <v>1</v>
          </cell>
          <cell r="I1030">
            <v>47.15</v>
          </cell>
        </row>
        <row r="1031">
          <cell r="D1031" t="str">
            <v>CP5436</v>
          </cell>
          <cell r="E1031" t="str">
            <v xml:space="preserve">15.011.089-0       </v>
          </cell>
          <cell r="F1031" t="str">
            <v xml:space="preserve">ENTRADA DE SERV. PADRAO LIGHT,  P/MEDICAO TRIFASICA ATE 13, 2KVA, LIGACAO SUBTER., DISJ. 3 X 40A  </v>
          </cell>
          <cell r="G1031" t="str">
            <v xml:space="preserve">UN    </v>
          </cell>
          <cell r="H1031">
            <v>1</v>
          </cell>
          <cell r="I1031">
            <v>289.11</v>
          </cell>
        </row>
        <row r="1032">
          <cell r="D1032" t="str">
            <v>CP5455</v>
          </cell>
          <cell r="E1032" t="str">
            <v xml:space="preserve">15.013.015-0       </v>
          </cell>
          <cell r="F1032" t="str">
            <v xml:space="preserve">POSTE DE CONCR. SECAO CIRCULAR C/ 7,00M DE COMPR. E CARGA DE100KG  </v>
          </cell>
          <cell r="G1032" t="str">
            <v xml:space="preserve">UN    </v>
          </cell>
          <cell r="H1032">
            <v>1</v>
          </cell>
          <cell r="I1032">
            <v>132.99</v>
          </cell>
        </row>
        <row r="1033">
          <cell r="D1033" t="str">
            <v>CP5669</v>
          </cell>
          <cell r="E1033" t="str">
            <v xml:space="preserve">15.029.017-0       </v>
          </cell>
          <cell r="F1033" t="str">
            <v xml:space="preserve">REGISTRO DE GAVETA EM BRONZE C/DIAM. DE 3  </v>
          </cell>
          <cell r="G1033" t="str">
            <v xml:space="preserve">UN    </v>
          </cell>
          <cell r="H1033">
            <v>2</v>
          </cell>
          <cell r="I1033">
            <v>88.16</v>
          </cell>
        </row>
        <row r="1034">
          <cell r="D1034" t="str">
            <v>CP5699</v>
          </cell>
          <cell r="E1034" t="str">
            <v xml:space="preserve">15.029.106-0       </v>
          </cell>
          <cell r="F1034" t="str">
            <v xml:space="preserve">VALVULA DE RETENCAO HORIZ. EM BRONZE C/DIAM. DE 3  </v>
          </cell>
          <cell r="G1034" t="str">
            <v xml:space="preserve">UN    </v>
          </cell>
          <cell r="H1034">
            <v>1</v>
          </cell>
          <cell r="I1034">
            <v>106.15</v>
          </cell>
        </row>
        <row r="1035">
          <cell r="D1035" t="str">
            <v/>
          </cell>
          <cell r="E1035" t="str">
            <v/>
          </cell>
          <cell r="F1035" t="str">
            <v xml:space="preserve">COBERTURAS, ISOLAMENTOS E IMPERMEABILIZAÇÕES  </v>
          </cell>
          <cell r="G1035" t="str">
            <v/>
          </cell>
          <cell r="H1035">
            <v>0</v>
          </cell>
          <cell r="I1035">
            <v>0</v>
          </cell>
        </row>
        <row r="1036">
          <cell r="D1036" t="str">
            <v>CP6244</v>
          </cell>
          <cell r="E1036" t="str">
            <v xml:space="preserve">16.030.001-0       </v>
          </cell>
          <cell r="F1036" t="str">
            <v xml:space="preserve">PINTURA ASFALTICA (HIDRO-ASFALTO), P/SUPERF. LISAS, DE PEQUENAS DIM., MARQUIZES, BANHEIROS, ETC  </v>
          </cell>
          <cell r="G1036" t="str">
            <v xml:space="preserve">M2    </v>
          </cell>
          <cell r="H1036">
            <v>2.4</v>
          </cell>
          <cell r="I1036">
            <v>3.98</v>
          </cell>
        </row>
        <row r="1037">
          <cell r="D1037" t="str">
            <v/>
          </cell>
          <cell r="E1037" t="str">
            <v/>
          </cell>
          <cell r="F1037" t="str">
            <v xml:space="preserve">PINTURAS  </v>
          </cell>
          <cell r="G1037" t="str">
            <v/>
          </cell>
          <cell r="H1037">
            <v>0</v>
          </cell>
          <cell r="I1037">
            <v>0</v>
          </cell>
        </row>
        <row r="1038">
          <cell r="D1038" t="str">
            <v>CP6297</v>
          </cell>
          <cell r="E1038" t="str">
            <v xml:space="preserve">17.017.300-1       </v>
          </cell>
          <cell r="F1038" t="str">
            <v xml:space="preserve">PINTURA INT. OU EXT. SOBRE FERRO C/TINTA A OLEO BRILHANTE  </v>
          </cell>
          <cell r="G1038" t="str">
            <v xml:space="preserve">M2    </v>
          </cell>
          <cell r="H1038">
            <v>29.52</v>
          </cell>
          <cell r="I1038">
            <v>3.54</v>
          </cell>
        </row>
        <row r="1039">
          <cell r="D1039" t="str">
            <v>CP6320</v>
          </cell>
          <cell r="E1039" t="str">
            <v xml:space="preserve">17.018.110-0       </v>
          </cell>
          <cell r="F1039" t="str">
            <v xml:space="preserve">PINTURA C/TINTA ACRILICA INT. OU EXT., EM TIJ., CONCR. LISO, CIM.-AMIANTO, REVESTIM., MAD. E FERRO  </v>
          </cell>
          <cell r="G1039" t="str">
            <v xml:space="preserve">M2    </v>
          </cell>
          <cell r="H1039">
            <v>243</v>
          </cell>
          <cell r="I1039">
            <v>3.76</v>
          </cell>
        </row>
        <row r="1040">
          <cell r="D1040" t="str">
            <v/>
          </cell>
          <cell r="E1040" t="str">
            <v/>
          </cell>
          <cell r="F1040" t="str">
            <v xml:space="preserve">APARELHOS HIDRÁULICOS, SANITÁRIOS, ELÉTRICOS, MECÂNICOS E ESPORTIVOS  </v>
          </cell>
          <cell r="G1040" t="str">
            <v/>
          </cell>
          <cell r="H1040">
            <v>0</v>
          </cell>
          <cell r="I1040">
            <v>0</v>
          </cell>
        </row>
        <row r="1041">
          <cell r="D1041" t="str">
            <v>CP6617</v>
          </cell>
          <cell r="E1041" t="str">
            <v xml:space="preserve">18.029.030-0       </v>
          </cell>
          <cell r="F1041" t="str">
            <v xml:space="preserve">BOMBA HIDR. CENTRIFUGA, C/MOTOR ELETR., POTENCIA DE 3CV  </v>
          </cell>
          <cell r="G1041" t="str">
            <v xml:space="preserve">UN    </v>
          </cell>
          <cell r="H1041">
            <v>1</v>
          </cell>
          <cell r="I1041">
            <v>367.95</v>
          </cell>
        </row>
        <row r="1042">
          <cell r="D1042" t="str">
            <v/>
          </cell>
          <cell r="E1042" t="str">
            <v/>
          </cell>
          <cell r="F1042" t="str">
            <v xml:space="preserve">REDE DE ESGOTO  </v>
          </cell>
          <cell r="G1042" t="str">
            <v/>
          </cell>
          <cell r="H1042">
            <v>0</v>
          </cell>
          <cell r="I1042">
            <v>0</v>
          </cell>
        </row>
        <row r="1043">
          <cell r="D1043" t="str">
            <v/>
          </cell>
          <cell r="E1043" t="str">
            <v/>
          </cell>
          <cell r="F1043" t="str">
            <v xml:space="preserve">MOVIMENTO DE TERRA  </v>
          </cell>
          <cell r="G1043" t="str">
            <v/>
          </cell>
          <cell r="H1043">
            <v>0</v>
          </cell>
          <cell r="I1043">
            <v>0</v>
          </cell>
        </row>
        <row r="1044">
          <cell r="D1044" t="str">
            <v>CP0495</v>
          </cell>
          <cell r="E1044" t="str">
            <v xml:space="preserve">03.001.001-1       </v>
          </cell>
          <cell r="F1044" t="str">
            <v xml:space="preserve">ESCAVACAO MANUAL DE VALA/CAVA EM MAT. DE 1ªCAT., AREIA, ARGILA OU PICARRA, ATE 1,50M DE PROF.  </v>
          </cell>
          <cell r="G1044" t="str">
            <v xml:space="preserve">M3    </v>
          </cell>
          <cell r="H1044">
            <v>608</v>
          </cell>
          <cell r="I1044">
            <v>9.8800000000000008</v>
          </cell>
        </row>
        <row r="1045">
          <cell r="D1045" t="str">
            <v>CP0623</v>
          </cell>
          <cell r="E1045" t="str">
            <v xml:space="preserve">03.011.015-1       </v>
          </cell>
          <cell r="F1045" t="str">
            <v xml:space="preserve">REATERRO DE VALA/CAVA UTILIZ. VIBRO COMPACTADOR PORTATIL  </v>
          </cell>
          <cell r="G1045" t="str">
            <v xml:space="preserve">M3    </v>
          </cell>
          <cell r="H1045">
            <v>25490</v>
          </cell>
          <cell r="I1045">
            <v>4</v>
          </cell>
        </row>
        <row r="1046">
          <cell r="D1046" t="str">
            <v>CP0631</v>
          </cell>
          <cell r="E1046" t="str">
            <v xml:space="preserve">03.015.010-0       </v>
          </cell>
          <cell r="F1046" t="str">
            <v xml:space="preserve">REATERRO DE VALA/CAVA C/PO-DE-PEDRA  </v>
          </cell>
          <cell r="G1046" t="str">
            <v xml:space="preserve">M3    </v>
          </cell>
          <cell r="H1046">
            <v>6372</v>
          </cell>
          <cell r="I1046">
            <v>24.98</v>
          </cell>
        </row>
        <row r="1047">
          <cell r="D1047" t="str">
            <v>CP0635</v>
          </cell>
          <cell r="E1047" t="str">
            <v xml:space="preserve">03.016.005-1       </v>
          </cell>
          <cell r="F1047" t="str">
            <v xml:space="preserve">ESCAVACAO MEC. DE VALA NAO ESCORADA, EM MAT. DE 1ªCAT. C/REDUTOR DE PRODUT., ATE 1, 50M DE PROF., C/RETRO-ESCAVADEIRA  </v>
          </cell>
          <cell r="G1047" t="str">
            <v xml:space="preserve">M3    </v>
          </cell>
          <cell r="H1047">
            <v>9716</v>
          </cell>
          <cell r="I1047">
            <v>4.62</v>
          </cell>
        </row>
        <row r="1048">
          <cell r="D1048" t="str">
            <v>CP0637</v>
          </cell>
          <cell r="E1048" t="str">
            <v xml:space="preserve">03.016.015-1       </v>
          </cell>
          <cell r="F1048" t="str">
            <v xml:space="preserve">ESCAVACAO MEC. DE VALA NAO ESCORADA, EM MAT. DE 1ªCAT. ATE 1,50M DE PROF., C/RETRO-ESCAVADEIRA  </v>
          </cell>
          <cell r="G1048" t="str">
            <v xml:space="preserve">M3    </v>
          </cell>
          <cell r="H1048">
            <v>18471</v>
          </cell>
          <cell r="I1048">
            <v>1.82</v>
          </cell>
        </row>
        <row r="1049">
          <cell r="D1049" t="str">
            <v>CP0642</v>
          </cell>
          <cell r="E1049" t="str">
            <v xml:space="preserve">03.016.055-1       </v>
          </cell>
          <cell r="F1049" t="str">
            <v xml:space="preserve">ESCAVACAO MEC. DE VALA ESCORADA, EM MAT. DE 1ªCAT., ENTRE 1,50 E 3,00M DE PROF., C/RETRO-ESCAVADEIRA  </v>
          </cell>
          <cell r="G1049" t="str">
            <v xml:space="preserve">M3    </v>
          </cell>
          <cell r="H1049">
            <v>4200</v>
          </cell>
          <cell r="I1049">
            <v>2.71</v>
          </cell>
        </row>
        <row r="1050">
          <cell r="D1050" t="str">
            <v>CP0664</v>
          </cell>
          <cell r="E1050" t="str">
            <v xml:space="preserve">03.022.010-0       </v>
          </cell>
          <cell r="F1050" t="str">
            <v xml:space="preserve">ESCAVACAO MEC. DE VALA, EM MAT. DE 2ªCAT., MOLEDO OU ROCHA MUITO DECOMPOSTA, C/ESCAVADEIRA HIDR., S/COMPRESSOR  </v>
          </cell>
          <cell r="G1050" t="str">
            <v xml:space="preserve">M3    </v>
          </cell>
          <cell r="H1050">
            <v>1704</v>
          </cell>
          <cell r="I1050">
            <v>1.28</v>
          </cell>
        </row>
        <row r="1051">
          <cell r="D1051" t="str">
            <v>CP0678</v>
          </cell>
          <cell r="E1051" t="str">
            <v xml:space="preserve">03.026.015-0       </v>
          </cell>
          <cell r="F1051" t="str">
            <v xml:space="preserve">ESCAVACAO MEC., EM MAT. DE 1ªCAT., C/TRATOR DE LAMINA, POTENCIA 200CV  </v>
          </cell>
          <cell r="G1051" t="str">
            <v xml:space="preserve">M3    </v>
          </cell>
          <cell r="H1051">
            <v>15930</v>
          </cell>
          <cell r="I1051">
            <v>1.29</v>
          </cell>
        </row>
        <row r="1052">
          <cell r="D1052" t="str">
            <v>CP0753</v>
          </cell>
          <cell r="E1052" t="str">
            <v xml:space="preserve">03.046.001-0       </v>
          </cell>
          <cell r="F1052" t="str">
            <v xml:space="preserve">ESPALHAMENTO DE MAT. DE 1ªCAT., C/TRATOR, POTENCIA 140 CV, C/LAMINA  </v>
          </cell>
          <cell r="G1052" t="str">
            <v xml:space="preserve">M3    </v>
          </cell>
          <cell r="H1052">
            <v>24533</v>
          </cell>
          <cell r="I1052">
            <v>0.72</v>
          </cell>
        </row>
        <row r="1053">
          <cell r="D1053" t="str">
            <v>CP9745</v>
          </cell>
          <cell r="E1053">
            <v>20104</v>
          </cell>
          <cell r="F1053" t="str">
            <v xml:space="preserve">ROYALTIES DE JAZIDA  </v>
          </cell>
          <cell r="G1053" t="str">
            <v xml:space="preserve">M3    </v>
          </cell>
          <cell r="H1053">
            <v>15930</v>
          </cell>
          <cell r="I1053">
            <v>1</v>
          </cell>
        </row>
        <row r="1054">
          <cell r="D1054" t="str">
            <v/>
          </cell>
          <cell r="E1054" t="str">
            <v/>
          </cell>
          <cell r="F1054" t="str">
            <v xml:space="preserve">TRANSPORTES  </v>
          </cell>
          <cell r="G1054" t="str">
            <v/>
          </cell>
          <cell r="H1054">
            <v>0</v>
          </cell>
          <cell r="I1054">
            <v>0</v>
          </cell>
        </row>
        <row r="1055">
          <cell r="D1055" t="str">
            <v>CP0798</v>
          </cell>
          <cell r="E1055" t="str">
            <v xml:space="preserve">04.005.143-1       </v>
          </cell>
          <cell r="F1055" t="str">
            <v xml:space="preserve">TRANSPORTE DE QUALQUER NATUR. C/VELOC. MEDIA DE 30KM/H EM CAMINHAO BASCUL. CAPAC. UTIL DE 12T  </v>
          </cell>
          <cell r="G1055" t="str">
            <v xml:space="preserve">TXKM  </v>
          </cell>
          <cell r="H1055">
            <v>372770</v>
          </cell>
          <cell r="I1055">
            <v>0.23</v>
          </cell>
        </row>
        <row r="1056">
          <cell r="D1056" t="str">
            <v>CP0841</v>
          </cell>
          <cell r="E1056" t="str">
            <v xml:space="preserve">04.011.053-1       </v>
          </cell>
          <cell r="F1056" t="str">
            <v xml:space="preserve">CARGA E DESC. MEC. C/PA-CARREGADEIRA CAPAC. DE 1, 50M3 E CAMINHAO BASCUL. CAPAC. UTIL DE 8T, CARGA DE 150T P/DIA DE 8:00H  </v>
          </cell>
          <cell r="G1056" t="str">
            <v xml:space="preserve">T     </v>
          </cell>
          <cell r="H1056">
            <v>77690</v>
          </cell>
          <cell r="I1056">
            <v>1.5</v>
          </cell>
        </row>
        <row r="1057">
          <cell r="D1057" t="str">
            <v>CP0869</v>
          </cell>
          <cell r="E1057" t="str">
            <v xml:space="preserve">04.018.020-1       </v>
          </cell>
          <cell r="F1057" t="str">
            <v xml:space="preserve">RECEBIMENTO DE CARGA, DESC. E MANOBRAS DE CAMINHAO BASCUL., CAPAC. DE 8,00M3 OU 12T  </v>
          </cell>
          <cell r="G1057" t="str">
            <v xml:space="preserve">T     </v>
          </cell>
          <cell r="H1057">
            <v>77690</v>
          </cell>
          <cell r="I1057">
            <v>0.15</v>
          </cell>
        </row>
        <row r="1058">
          <cell r="D1058" t="str">
            <v/>
          </cell>
          <cell r="E1058" t="str">
            <v/>
          </cell>
          <cell r="F1058" t="str">
            <v xml:space="preserve">SERVIÇOS COMPLEMENTARES  </v>
          </cell>
          <cell r="G1058" t="str">
            <v/>
          </cell>
          <cell r="H1058">
            <v>0</v>
          </cell>
          <cell r="I1058">
            <v>0</v>
          </cell>
        </row>
        <row r="1059">
          <cell r="D1059" t="str">
            <v>CP1211</v>
          </cell>
          <cell r="E1059" t="str">
            <v xml:space="preserve">05.010.005-0       </v>
          </cell>
          <cell r="F1059" t="str">
            <v xml:space="preserve">ESGOTAMENTO DE VALA MEDIDO PELA POTENCIA INSTALADA E PELO TEMPO DE FUNCIONAMENTO  </v>
          </cell>
          <cell r="G1059" t="str">
            <v xml:space="preserve">CVxH  </v>
          </cell>
          <cell r="H1059">
            <v>9600</v>
          </cell>
          <cell r="I1059">
            <v>1.07</v>
          </cell>
        </row>
        <row r="1060">
          <cell r="D1060" t="str">
            <v>CP1216</v>
          </cell>
          <cell r="E1060" t="str">
            <v xml:space="preserve">05.011.002-0       </v>
          </cell>
          <cell r="F1060" t="str">
            <v xml:space="preserve">ESCORAMENTO SIMPLES, ABERTO, DE VALA C/POUCA PROF.  </v>
          </cell>
          <cell r="G1060" t="str">
            <v xml:space="preserve">M2    </v>
          </cell>
          <cell r="H1060">
            <v>15980</v>
          </cell>
          <cell r="I1060">
            <v>7.6</v>
          </cell>
        </row>
        <row r="1061">
          <cell r="D1061" t="str">
            <v>CP1217</v>
          </cell>
          <cell r="E1061" t="str">
            <v xml:space="preserve">05.011.006-0       </v>
          </cell>
          <cell r="F1061" t="str">
            <v xml:space="preserve">ESCORAMENTO SIMPLES, FECHADO, DE VALA C/POUCA PROF., C/ESGOT. MANUAL  </v>
          </cell>
          <cell r="G1061" t="str">
            <v xml:space="preserve">M2    </v>
          </cell>
          <cell r="H1061">
            <v>5327</v>
          </cell>
          <cell r="I1061">
            <v>21.33</v>
          </cell>
        </row>
        <row r="1062">
          <cell r="D1062" t="str">
            <v>CP1220</v>
          </cell>
          <cell r="E1062" t="str">
            <v xml:space="preserve">05.013.002-0       </v>
          </cell>
          <cell r="F1062" t="str">
            <v xml:space="preserve">CHAPA DE ACO 3/8, P/PASSAGEM DE VEICULOS SOBRE VALAS, C/COLOC., USO E RETIRADA, INCL. MOBILIZACAO,TRANSP., CARGA E DESC.  </v>
          </cell>
          <cell r="G1062" t="str">
            <v xml:space="preserve">M2    </v>
          </cell>
          <cell r="H1062">
            <v>48</v>
          </cell>
          <cell r="I1062">
            <v>12.44</v>
          </cell>
        </row>
        <row r="1063">
          <cell r="D1063" t="str">
            <v>CP1221</v>
          </cell>
          <cell r="E1063" t="str">
            <v xml:space="preserve">05.013.003-0       </v>
          </cell>
          <cell r="F1063" t="str">
            <v xml:space="preserve">CHAPA DE ACO 3/8, P/PASSAGEM DE VEICULOS SOBRE VALAS, C/COLOC. E RETIRADA  </v>
          </cell>
          <cell r="G1063" t="str">
            <v xml:space="preserve">M2    </v>
          </cell>
          <cell r="H1063">
            <v>480</v>
          </cell>
          <cell r="I1063">
            <v>0.96</v>
          </cell>
        </row>
        <row r="1064">
          <cell r="D1064" t="str">
            <v>CP1379</v>
          </cell>
          <cell r="E1064" t="str">
            <v xml:space="preserve">05.080.020-0       </v>
          </cell>
          <cell r="F1064" t="str">
            <v xml:space="preserve">ENSECADEIRA DE ESTACAS-PRANCHAS DE ACO, EM VALAS/CAVAS ATE 4,00M DE PROF., REUTILIZACAO DE 60 VEZES P/ESTACAS  </v>
          </cell>
          <cell r="G1064" t="str">
            <v xml:space="preserve">M2    </v>
          </cell>
          <cell r="H1064">
            <v>1600</v>
          </cell>
          <cell r="I1064">
            <v>13.3</v>
          </cell>
        </row>
        <row r="1065">
          <cell r="D1065" t="str">
            <v/>
          </cell>
          <cell r="E1065" t="str">
            <v/>
          </cell>
          <cell r="F1065" t="str">
            <v xml:space="preserve">GALERIAS, DRENOS E CONEXOS  </v>
          </cell>
          <cell r="G1065" t="str">
            <v/>
          </cell>
          <cell r="H1065">
            <v>0</v>
          </cell>
          <cell r="I1065">
            <v>0</v>
          </cell>
        </row>
        <row r="1066">
          <cell r="D1066" t="str">
            <v>CP1527</v>
          </cell>
          <cell r="E1066" t="str">
            <v xml:space="preserve">06.001.060-0       </v>
          </cell>
          <cell r="F1066" t="str">
            <v xml:space="preserve">ASSENTAMENTO DE TUBOS DE CONCR. ARMADO C/JUNTAS DE ANEL DE BORRACHA, P/GALERIAS DE ESGOTO SANIT., DIAM. DE 400MM  </v>
          </cell>
          <cell r="G1066" t="str">
            <v xml:space="preserve">M     </v>
          </cell>
          <cell r="H1066">
            <v>803</v>
          </cell>
          <cell r="I1066">
            <v>6.91</v>
          </cell>
        </row>
        <row r="1067">
          <cell r="D1067" t="str">
            <v>CP1528</v>
          </cell>
          <cell r="E1067" t="str">
            <v xml:space="preserve">06.001.061-0       </v>
          </cell>
          <cell r="F1067" t="str">
            <v xml:space="preserve">ASSENTAMENTO DE TUBOS DE CONCR. ARMADO C/JUNTAS DE ANEL DE BORRACHA, P/GALERIAS DE ESGOTO SANIT., DIAM. DE 500MM  </v>
          </cell>
          <cell r="G1067" t="str">
            <v xml:space="preserve">M     </v>
          </cell>
          <cell r="H1067">
            <v>1474</v>
          </cell>
          <cell r="I1067">
            <v>9.69</v>
          </cell>
        </row>
        <row r="1068">
          <cell r="D1068" t="str">
            <v>CP1529</v>
          </cell>
          <cell r="E1068" t="str">
            <v xml:space="preserve">06.001.062-0       </v>
          </cell>
          <cell r="F1068" t="str">
            <v xml:space="preserve">ASSENTAMENTO DE TUBOS DE CONCR. ARMADO C/JUNTAS DE ANEL DE BORRACHA, P/GALERIAS DE ESGOTO SANIT., DIAM. DE 600MM  </v>
          </cell>
          <cell r="G1068" t="str">
            <v xml:space="preserve">M     </v>
          </cell>
          <cell r="H1068">
            <v>94</v>
          </cell>
          <cell r="I1068">
            <v>11.6</v>
          </cell>
        </row>
        <row r="1069">
          <cell r="D1069" t="str">
            <v>CP1568</v>
          </cell>
          <cell r="E1069" t="str">
            <v xml:space="preserve">06.001.243-0       </v>
          </cell>
          <cell r="F1069" t="str">
            <v xml:space="preserve">ASSENTAMENTO DE TUBUL. PVC C/JUNTA ELASTICA, P/ESGOTO, DIAM.NOMINAL DE 140MM  </v>
          </cell>
          <cell r="G1069" t="str">
            <v xml:space="preserve">M     </v>
          </cell>
          <cell r="H1069">
            <v>34377</v>
          </cell>
          <cell r="I1069">
            <v>1.84</v>
          </cell>
        </row>
        <row r="1070">
          <cell r="D1070" t="str">
            <v>CP1569</v>
          </cell>
          <cell r="E1070" t="str">
            <v xml:space="preserve">06.001.244-0       </v>
          </cell>
          <cell r="F1070" t="str">
            <v xml:space="preserve">ASSENTAMENTO DE TUBUL. PVC C/JUNTA ELASTICA, P/ESGOTO, DIAM.NOMINAL DE 180MM  </v>
          </cell>
          <cell r="G1070" t="str">
            <v xml:space="preserve">M     </v>
          </cell>
          <cell r="H1070">
            <v>651</v>
          </cell>
          <cell r="I1070">
            <v>2.33</v>
          </cell>
        </row>
        <row r="1071">
          <cell r="D1071" t="str">
            <v>CP1570</v>
          </cell>
          <cell r="E1071" t="str">
            <v xml:space="preserve">06.001.245-0       </v>
          </cell>
          <cell r="F1071" t="str">
            <v xml:space="preserve">ASSENTAMENTO DE TUBUL. PVC C/JUNTA ELASTICA, P/ESGOTO, DIAM.NOMINAL DE 220MM  </v>
          </cell>
          <cell r="G1071" t="str">
            <v xml:space="preserve">M     </v>
          </cell>
          <cell r="H1071">
            <v>241</v>
          </cell>
          <cell r="I1071">
            <v>2.81</v>
          </cell>
        </row>
        <row r="1072">
          <cell r="D1072" t="str">
            <v>CP1571</v>
          </cell>
          <cell r="E1072" t="str">
            <v xml:space="preserve">06.001.246-0       </v>
          </cell>
          <cell r="F1072" t="str">
            <v xml:space="preserve">ASSENTAMENTO DE TUBUL. PVC C/JUNTA ELASTICA, P/ESGOTO, DIAM.NOMINAL DE 270MM  </v>
          </cell>
          <cell r="G1072" t="str">
            <v xml:space="preserve">M     </v>
          </cell>
          <cell r="H1072">
            <v>416</v>
          </cell>
          <cell r="I1072">
            <v>3.3</v>
          </cell>
        </row>
        <row r="1073">
          <cell r="D1073" t="str">
            <v>CP1582</v>
          </cell>
          <cell r="E1073" t="str">
            <v xml:space="preserve">06.001.263-0       </v>
          </cell>
          <cell r="F1073" t="str">
            <v xml:space="preserve">ASSENTAMENTO DE PECAS E ACESSORIOS DE PVC RIGIDO C/JUNTA ELASTICA, DIAM. DE 140MM  </v>
          </cell>
          <cell r="G1073" t="str">
            <v xml:space="preserve">UN    </v>
          </cell>
          <cell r="H1073">
            <v>60</v>
          </cell>
          <cell r="I1073">
            <v>2.86</v>
          </cell>
        </row>
        <row r="1074">
          <cell r="D1074" t="str">
            <v>CP1583</v>
          </cell>
          <cell r="E1074" t="str">
            <v xml:space="preserve">06.001.264-0       </v>
          </cell>
          <cell r="F1074" t="str">
            <v xml:space="preserve">ASSENTAMENTO DE PECAS E ACESSORIOS DE PVC RIGIDO C/JUNTA ELASTICA, DIAM. DE 180MM  </v>
          </cell>
          <cell r="G1074" t="str">
            <v xml:space="preserve">UN    </v>
          </cell>
          <cell r="H1074">
            <v>12</v>
          </cell>
          <cell r="I1074">
            <v>3.43</v>
          </cell>
        </row>
        <row r="1075">
          <cell r="D1075" t="str">
            <v>CP1584</v>
          </cell>
          <cell r="E1075" t="str">
            <v xml:space="preserve">06.001.265-0       </v>
          </cell>
          <cell r="F1075" t="str">
            <v xml:space="preserve">ASSENTAMENTO DE PECAS E ACESSORIOS DE PVC RIGIDO C/JUNTA ELASTICA, DIAM. DE 220MM  </v>
          </cell>
          <cell r="G1075" t="str">
            <v xml:space="preserve">UN    </v>
          </cell>
          <cell r="H1075">
            <v>6</v>
          </cell>
          <cell r="I1075">
            <v>4.01</v>
          </cell>
        </row>
        <row r="1076">
          <cell r="D1076" t="str">
            <v>CP1585</v>
          </cell>
          <cell r="E1076" t="str">
            <v xml:space="preserve">06.001.266-0       </v>
          </cell>
          <cell r="F1076" t="str">
            <v xml:space="preserve">ASSENTAMENTO DE PECAS E ACESSORIOS DE PVC RIGIDO C/JUNTA ELASTICA, DIAM. DE 270MM  </v>
          </cell>
          <cell r="G1076" t="str">
            <v xml:space="preserve">UN    </v>
          </cell>
          <cell r="H1076">
            <v>9</v>
          </cell>
          <cell r="I1076">
            <v>4.58</v>
          </cell>
        </row>
        <row r="1077">
          <cell r="D1077" t="str">
            <v>CP1974</v>
          </cell>
          <cell r="E1077" t="str">
            <v xml:space="preserve">06.012.201-0       </v>
          </cell>
          <cell r="F1077" t="str">
            <v xml:space="preserve">POCO DE VISITA DE CONCR. ARMADO DE 1,10 X 1,10 X 1,50M,  P/ESGOTO SANIT., DIAM. DE 0, 60M, PADRAO CEDAE  </v>
          </cell>
          <cell r="G1077" t="str">
            <v xml:space="preserve">UN    </v>
          </cell>
          <cell r="H1077">
            <v>1</v>
          </cell>
          <cell r="I1077">
            <v>999.43</v>
          </cell>
        </row>
        <row r="1078">
          <cell r="D1078" t="str">
            <v>CP1975</v>
          </cell>
          <cell r="E1078" t="str">
            <v xml:space="preserve">06.012.202-0       </v>
          </cell>
          <cell r="F1078" t="str">
            <v xml:space="preserve">POCO DE VISITA DE CONCR. ARMADO DE 1,10 X 1,10 X 1,80M,  P/ESGOTO SANIT., DIAM. DE 0, 60M, PADRAO CEDAE  </v>
          </cell>
          <cell r="G1078" t="str">
            <v xml:space="preserve">UN    </v>
          </cell>
          <cell r="H1078">
            <v>1</v>
          </cell>
          <cell r="I1078">
            <v>1092.44</v>
          </cell>
        </row>
        <row r="1079">
          <cell r="D1079" t="str">
            <v>CP1976</v>
          </cell>
          <cell r="E1079" t="str">
            <v xml:space="preserve">06.012.203-0       </v>
          </cell>
          <cell r="F1079" t="str">
            <v xml:space="preserve">POCO DE VISITA DE CONCR. ARMADO DE 1,10 X 1,10 X 2,10M,  P/ESGOTO SANIT., DIAM. DE 0, 60M, PADRAO CEDAE  </v>
          </cell>
          <cell r="G1079" t="str">
            <v xml:space="preserve">UN    </v>
          </cell>
          <cell r="H1079">
            <v>2</v>
          </cell>
          <cell r="I1079">
            <v>1188.76</v>
          </cell>
        </row>
        <row r="1080">
          <cell r="D1080" t="str">
            <v>CP1977</v>
          </cell>
          <cell r="E1080" t="str">
            <v xml:space="preserve">06.012.204-0       </v>
          </cell>
          <cell r="F1080" t="str">
            <v xml:space="preserve">POCO DE VISITA DE CONCR. ARMADO DE 1,10 X 1,10 X 2,40M,  P/ESGOTO SANIT., DIAM. DE 0, 60M, PADRAO CEDAE  </v>
          </cell>
          <cell r="G1080" t="str">
            <v xml:space="preserve">UN    </v>
          </cell>
          <cell r="H1080">
            <v>2</v>
          </cell>
          <cell r="I1080">
            <v>1319.97</v>
          </cell>
        </row>
        <row r="1081">
          <cell r="D1081" t="str">
            <v>CP1978</v>
          </cell>
          <cell r="E1081" t="str">
            <v xml:space="preserve">06.012.205-0       </v>
          </cell>
          <cell r="F1081" t="str">
            <v xml:space="preserve">POCO DE VISITA DE CONCR. ARMADO DE 1,10 X 1,10 X 2,70M,  P/ESGOTO SANIT., DIAM. DE 0, 60M, PADRAO CEDAE  </v>
          </cell>
          <cell r="G1081" t="str">
            <v xml:space="preserve">UN    </v>
          </cell>
          <cell r="H1081">
            <v>2</v>
          </cell>
          <cell r="I1081">
            <v>1450.7</v>
          </cell>
        </row>
        <row r="1082">
          <cell r="D1082" t="str">
            <v>CP1979</v>
          </cell>
          <cell r="E1082" t="str">
            <v xml:space="preserve">06.012.206-0       </v>
          </cell>
          <cell r="F1082" t="str">
            <v xml:space="preserve">POCO DE VISITA DE CONCR. ARMADO DE 1,10 X 1,10 X 3,00M,  P/ESGOTO SANIT., DIAM. DE 0, 60M, PADRAO CEDAE  </v>
          </cell>
          <cell r="G1082" t="str">
            <v xml:space="preserve">UN    </v>
          </cell>
          <cell r="H1082">
            <v>2</v>
          </cell>
          <cell r="I1082">
            <v>1470.89</v>
          </cell>
        </row>
        <row r="1083">
          <cell r="D1083" t="str">
            <v>CP1980</v>
          </cell>
          <cell r="E1083" t="str">
            <v xml:space="preserve">06.012.207-0       </v>
          </cell>
          <cell r="F1083" t="str">
            <v xml:space="preserve">POCO DE VISITA DE CONCR. ARMADO DE 1,10 X 1,10 X 3,30M,  P/ESGOTO SANIT., DIAM. DE 0, 60M, PADRAO CEDAE  </v>
          </cell>
          <cell r="G1083" t="str">
            <v xml:space="preserve">UN    </v>
          </cell>
          <cell r="H1083">
            <v>2</v>
          </cell>
          <cell r="I1083">
            <v>1497.07</v>
          </cell>
        </row>
        <row r="1084">
          <cell r="D1084" t="str">
            <v>CP1981</v>
          </cell>
          <cell r="E1084" t="str">
            <v xml:space="preserve">06.012.208-0       </v>
          </cell>
          <cell r="F1084" t="str">
            <v xml:space="preserve">POCO DE VISITA DE CONCR. ARMADO DE 1,10 X 1,10 X 3,60M,  P/ESGOTO SANIT., DIAM. DE 0, 60M, PADRAO CEDAE  </v>
          </cell>
          <cell r="G1084" t="str">
            <v xml:space="preserve">UN    </v>
          </cell>
          <cell r="H1084">
            <v>2</v>
          </cell>
          <cell r="I1084">
            <v>1590.73</v>
          </cell>
        </row>
        <row r="1085">
          <cell r="D1085" t="str">
            <v>CP1982</v>
          </cell>
          <cell r="E1085" t="str">
            <v xml:space="preserve">06.012.209-0       </v>
          </cell>
          <cell r="F1085" t="str">
            <v xml:space="preserve">POCO DE VISITA DE CONCR. ARMADO DE 1,10 X 1,10 X 3,90M,  P/ESGOTO SANIT., DIAM. DE 0, 60M, PADRAO CEDAE  </v>
          </cell>
          <cell r="G1085" t="str">
            <v xml:space="preserve">UN    </v>
          </cell>
          <cell r="H1085">
            <v>1</v>
          </cell>
          <cell r="I1085">
            <v>1662.47</v>
          </cell>
        </row>
        <row r="1086">
          <cell r="D1086" t="str">
            <v>CP1983</v>
          </cell>
          <cell r="E1086" t="str">
            <v xml:space="preserve">06.012.210-0       </v>
          </cell>
          <cell r="F1086" t="str">
            <v xml:space="preserve">POCO DE VISITA DE CONCR. ARMADO DE 1,10 X 1,10 X 4,20M,  P/ESGOTO SANIT., DIAM. DE 0, 60M, PADRAO CEDAE  </v>
          </cell>
          <cell r="G1086" t="str">
            <v xml:space="preserve">UN    </v>
          </cell>
          <cell r="H1086">
            <v>1</v>
          </cell>
          <cell r="I1086">
            <v>1733.93</v>
          </cell>
        </row>
        <row r="1087">
          <cell r="D1087" t="str">
            <v>CP1984</v>
          </cell>
          <cell r="E1087" t="str">
            <v xml:space="preserve">06.012.211-0       </v>
          </cell>
          <cell r="F1087" t="str">
            <v xml:space="preserve">POCO DE VISITA DE CONCR. ARMADO DE 1,10 X 1,10 X 4,50M,  P/ESGOTO SANIT., DIAM. DE 0, 60M, PADRAO CEDAE  </v>
          </cell>
          <cell r="G1087" t="str">
            <v xml:space="preserve">UN    </v>
          </cell>
          <cell r="H1087">
            <v>1</v>
          </cell>
          <cell r="I1087">
            <v>1805.68</v>
          </cell>
        </row>
        <row r="1088">
          <cell r="D1088" t="str">
            <v>CP1986</v>
          </cell>
          <cell r="E1088" t="str">
            <v xml:space="preserve">06.012.213-0       </v>
          </cell>
          <cell r="F1088" t="str">
            <v xml:space="preserve">POCO DE VISITA DE CONCR. ARMADO DE 1,10 X 1,10 X 5,10M,  P/ESGOTO SANIT., DIAM. DE 0, 60M, PADRAO CEDAE  </v>
          </cell>
          <cell r="G1088" t="str">
            <v xml:space="preserve">UN    </v>
          </cell>
          <cell r="H1088">
            <v>1</v>
          </cell>
          <cell r="I1088">
            <v>1948.88</v>
          </cell>
        </row>
        <row r="1089">
          <cell r="D1089" t="str">
            <v>CP1987</v>
          </cell>
          <cell r="E1089" t="str">
            <v xml:space="preserve">06.012.214-0       </v>
          </cell>
          <cell r="F1089" t="str">
            <v xml:space="preserve">POCO DE VISITA DE CONCR. ARMADO DE 1,10 X 1,10 X 5,40M,  P/ESGOTO SANIT., DIAM. DE 0, 60M, PADRAO CEDAE  </v>
          </cell>
          <cell r="G1089" t="str">
            <v xml:space="preserve">UN    </v>
          </cell>
          <cell r="H1089">
            <v>1</v>
          </cell>
          <cell r="I1089">
            <v>2020.62</v>
          </cell>
        </row>
        <row r="1090">
          <cell r="D1090" t="str">
            <v>CP2144</v>
          </cell>
          <cell r="E1090" t="str">
            <v xml:space="preserve">06.016.015-0       </v>
          </cell>
          <cell r="F1090" t="str">
            <v xml:space="preserve">TAMPAO COMPLETO DE FºFº, ARTICULADO, PESADO, DIAM. DE 0,60M,TIPO AVENIDA  </v>
          </cell>
          <cell r="G1090" t="str">
            <v xml:space="preserve">UN    </v>
          </cell>
          <cell r="H1090">
            <v>528</v>
          </cell>
          <cell r="I1090">
            <v>121.27</v>
          </cell>
        </row>
        <row r="1091">
          <cell r="D1091" t="str">
            <v>CP2165</v>
          </cell>
          <cell r="E1091" t="str">
            <v xml:space="preserve">06.017.003-0       </v>
          </cell>
          <cell r="F1091" t="str">
            <v xml:space="preserve">POCO DE VISITA, DE ANEIS DE CONCR. PRE-MOLD. P/ESGOTO SANIT., SEGUNDO ESPEC. DA CEDAE, C/PROF. DE 1,00M  </v>
          </cell>
          <cell r="G1091" t="str">
            <v xml:space="preserve">UN    </v>
          </cell>
          <cell r="H1091">
            <v>100</v>
          </cell>
          <cell r="I1091">
            <v>95.43</v>
          </cell>
        </row>
        <row r="1092">
          <cell r="D1092" t="str">
            <v>CP2167</v>
          </cell>
          <cell r="E1092" t="str">
            <v xml:space="preserve">06.017.005-0       </v>
          </cell>
          <cell r="F1092" t="str">
            <v xml:space="preserve">POCO DE VISITA, DE ANEIS DE CONCR. PRE-MOLD. P/ESGOTO SANIT., SEGUNDO ESPEC. DA CEDAE, C/PROF. DE 1,20M  </v>
          </cell>
          <cell r="G1092" t="str">
            <v xml:space="preserve">UN    </v>
          </cell>
          <cell r="H1092">
            <v>51</v>
          </cell>
          <cell r="I1092">
            <v>282.69</v>
          </cell>
        </row>
        <row r="1093">
          <cell r="D1093" t="str">
            <v>CP2169</v>
          </cell>
          <cell r="E1093" t="str">
            <v xml:space="preserve">06.017.007-0       </v>
          </cell>
          <cell r="F1093" t="str">
            <v xml:space="preserve">POCO DE VISITA, DE ANEIS DE CONCR. PRE-MOLD. P/ESGOTO SANIT., SEGUNDO ESPEC. DA CEDAE, C/PROF. DE 1,50M  </v>
          </cell>
          <cell r="G1093" t="str">
            <v xml:space="preserve">UN    </v>
          </cell>
          <cell r="H1093">
            <v>77</v>
          </cell>
          <cell r="I1093">
            <v>327.26</v>
          </cell>
        </row>
        <row r="1094">
          <cell r="D1094" t="str">
            <v>CP2171</v>
          </cell>
          <cell r="E1094" t="str">
            <v xml:space="preserve">06.017.009-0       </v>
          </cell>
          <cell r="F1094" t="str">
            <v xml:space="preserve">POCO DE VISITA, DE ANEIS DE CONCR. PRE-MOLD. P/ESGOTO SANIT., SEGUNDO ESPEC. DA CEDAE, C/PROF. DE 1,70M  </v>
          </cell>
          <cell r="G1094" t="str">
            <v xml:space="preserve">UN    </v>
          </cell>
          <cell r="H1094">
            <v>77</v>
          </cell>
          <cell r="I1094">
            <v>351.39</v>
          </cell>
        </row>
        <row r="1095">
          <cell r="D1095" t="str">
            <v>CP2172</v>
          </cell>
          <cell r="E1095" t="str">
            <v xml:space="preserve">06.017.010-0       </v>
          </cell>
          <cell r="F1095" t="str">
            <v xml:space="preserve">POCO DE VISITA, DE ANEIS DE CONCR. PRE-MOLD. P/ESGOTO SANIT., SEGUNDO ESPEC. DA CEDAE, C/PROF. DE 2,00M  </v>
          </cell>
          <cell r="G1095" t="str">
            <v xml:space="preserve">UN    </v>
          </cell>
          <cell r="H1095">
            <v>77</v>
          </cell>
          <cell r="I1095">
            <v>371.21</v>
          </cell>
        </row>
        <row r="1096">
          <cell r="D1096" t="str">
            <v>CP2173</v>
          </cell>
          <cell r="E1096" t="str">
            <v xml:space="preserve">06.017.011-0       </v>
          </cell>
          <cell r="F1096" t="str">
            <v xml:space="preserve">POCO DE VISITA, DE ANEIS DE CONCR. PRE-MOLD. P/ESGOTO SANIT., SEGUNDO ESPEC. DA CEDAE, C/PROF. DE 2,30M  </v>
          </cell>
          <cell r="G1096" t="str">
            <v xml:space="preserve">UN    </v>
          </cell>
          <cell r="H1096">
            <v>51</v>
          </cell>
          <cell r="I1096">
            <v>400.12</v>
          </cell>
        </row>
        <row r="1097">
          <cell r="D1097" t="str">
            <v>CP2174</v>
          </cell>
          <cell r="E1097" t="str">
            <v xml:space="preserve">06.017.012-0       </v>
          </cell>
          <cell r="F1097" t="str">
            <v xml:space="preserve">POCO DE VISITA, DE ANEIS DE CONCR. PRE-MOLD. P/ESGOTO SANIT., SEGUNDO ESPEC. DA CEDAE, C/PROF. DE 2,60M  </v>
          </cell>
          <cell r="G1097" t="str">
            <v xml:space="preserve">UN    </v>
          </cell>
          <cell r="H1097">
            <v>51</v>
          </cell>
          <cell r="I1097">
            <v>440.56</v>
          </cell>
        </row>
        <row r="1098">
          <cell r="D1098" t="str">
            <v>CP2175</v>
          </cell>
          <cell r="E1098" t="str">
            <v xml:space="preserve">06.017.013-0       </v>
          </cell>
          <cell r="F1098" t="str">
            <v xml:space="preserve">POCO DE VISITA, DE ANEIS DE CONCR. PRE-MOLD. P/ESGOTO SANIT., SEGUNDO ESPEC. DA CEDAE, C/PROF. DE 2,90M  </v>
          </cell>
          <cell r="G1098" t="str">
            <v xml:space="preserve">UN    </v>
          </cell>
          <cell r="H1098">
            <v>25</v>
          </cell>
          <cell r="I1098">
            <v>477.76</v>
          </cell>
        </row>
        <row r="1099">
          <cell r="D1099" t="str">
            <v>CP2567</v>
          </cell>
          <cell r="E1099" t="str">
            <v xml:space="preserve">06.085.060-0       </v>
          </cell>
          <cell r="F1099" t="str">
            <v xml:space="preserve">EMBASAMENTO P/BERCO DE TUBUL. DE ESGOTO SANIT., FEITO C/BRITA Nº3  </v>
          </cell>
          <cell r="G1099" t="str">
            <v xml:space="preserve">M3    </v>
          </cell>
          <cell r="H1099">
            <v>250</v>
          </cell>
          <cell r="I1099">
            <v>32.47</v>
          </cell>
        </row>
        <row r="1100">
          <cell r="D1100" t="str">
            <v>CP2573</v>
          </cell>
          <cell r="E1100" t="str">
            <v xml:space="preserve">06.088.010-0       </v>
          </cell>
          <cell r="F1100" t="str">
            <v xml:space="preserve">EMBASAMENTO DE TUBUL., FEITO COM PO DE PEDRA  </v>
          </cell>
          <cell r="G1100" t="str">
            <v xml:space="preserve">M3    </v>
          </cell>
          <cell r="H1100">
            <v>400</v>
          </cell>
          <cell r="I1100">
            <v>30.92</v>
          </cell>
        </row>
        <row r="1101">
          <cell r="D1101" t="str">
            <v>CP2815</v>
          </cell>
          <cell r="E1101" t="str">
            <v xml:space="preserve">06.250.001-0       </v>
          </cell>
          <cell r="F1101" t="str">
            <v xml:space="preserve">TUBO DE CONCR. ARMADO, CLASSE A-2, JUNTA ELASTICA, P/ESGOTOSANIT., DIAM. DE 400MM. FORN.  </v>
          </cell>
          <cell r="G1101" t="str">
            <v xml:space="preserve">M     </v>
          </cell>
          <cell r="H1101">
            <v>803</v>
          </cell>
          <cell r="I1101">
            <v>52.73</v>
          </cell>
        </row>
        <row r="1102">
          <cell r="D1102" t="str">
            <v>CP2816</v>
          </cell>
          <cell r="E1102" t="str">
            <v xml:space="preserve">06.250.002-0       </v>
          </cell>
          <cell r="F1102" t="str">
            <v xml:space="preserve">TUBO DE CONCR. ARMADO, CLASSE A-2, JUNTA ELASTICA, P/ESGOTOSANIT., DIAM. DE 500MM. FORN.  </v>
          </cell>
          <cell r="G1102" t="str">
            <v xml:space="preserve">M     </v>
          </cell>
          <cell r="H1102">
            <v>1474</v>
          </cell>
          <cell r="I1102">
            <v>64.11</v>
          </cell>
        </row>
        <row r="1103">
          <cell r="D1103" t="str">
            <v>CP2817</v>
          </cell>
          <cell r="E1103" t="str">
            <v xml:space="preserve">06.250.003-0       </v>
          </cell>
          <cell r="F1103" t="str">
            <v xml:space="preserve">TUBO DE CONCR. ARMADO, CLASSE A-2, JUNTA ELASTICA, P/ESGOTOSANIT., DIAM. DE 600MM. FORN.  </v>
          </cell>
          <cell r="G1103" t="str">
            <v xml:space="preserve">M     </v>
          </cell>
          <cell r="H1103">
            <v>94</v>
          </cell>
          <cell r="I1103">
            <v>71.53</v>
          </cell>
        </row>
        <row r="1104">
          <cell r="D1104" t="str">
            <v>CP9665</v>
          </cell>
          <cell r="E1104">
            <v>6272</v>
          </cell>
          <cell r="F1104" t="str">
            <v xml:space="preserve">LUVA DE CORRER, PVC RÍGIDO C/JUNTAS ELÁSTICAS, P/ESGOTO, DN 150MM - FORNECIMENTO  </v>
          </cell>
          <cell r="G1104" t="str">
            <v xml:space="preserve">UN    </v>
          </cell>
          <cell r="H1104">
            <v>15</v>
          </cell>
          <cell r="I1104">
            <v>12.97</v>
          </cell>
        </row>
        <row r="1105">
          <cell r="D1105" t="str">
            <v>CP9666</v>
          </cell>
          <cell r="E1105">
            <v>6272</v>
          </cell>
          <cell r="F1105" t="str">
            <v xml:space="preserve">LUVA DE CORRER, PVC RÍGIDO C/JUNTAS ELÁSTICAS, P/ESGOTO, DN 200MM - FORNECIMENTO  </v>
          </cell>
          <cell r="G1105" t="str">
            <v xml:space="preserve">UN    </v>
          </cell>
          <cell r="H1105">
            <v>3</v>
          </cell>
          <cell r="I1105">
            <v>20.04</v>
          </cell>
        </row>
        <row r="1106">
          <cell r="D1106" t="str">
            <v>CP9647</v>
          </cell>
          <cell r="E1106">
            <v>6272</v>
          </cell>
          <cell r="F1106" t="str">
            <v xml:space="preserve">JUNÇÃO DE 45, PVC RÍGIDO C/JUNTAS ELÁSTICAS, P/ESGOTO, DN 150MM - FORNECIMENTO  </v>
          </cell>
          <cell r="G1106" t="str">
            <v xml:space="preserve">UN    </v>
          </cell>
          <cell r="H1106">
            <v>15</v>
          </cell>
          <cell r="I1106">
            <v>34.49</v>
          </cell>
        </row>
        <row r="1107">
          <cell r="D1107" t="str">
            <v>CP9649</v>
          </cell>
          <cell r="E1107">
            <v>6272</v>
          </cell>
          <cell r="F1107" t="str">
            <v xml:space="preserve">JUNÇÃO DE 45, PVC RÍGIDO C/JUNTAS ELÁSTICAS, P/ESGOTO, DN 250MM - FORNECIMENTO  </v>
          </cell>
          <cell r="G1107" t="str">
            <v xml:space="preserve">UN    </v>
          </cell>
          <cell r="H1107">
            <v>4</v>
          </cell>
          <cell r="I1107">
            <v>34.49</v>
          </cell>
        </row>
        <row r="1108">
          <cell r="D1108" t="str">
            <v>CP9648</v>
          </cell>
          <cell r="E1108">
            <v>6272</v>
          </cell>
          <cell r="F1108" t="str">
            <v xml:space="preserve">JUNÇÃO DE 45, PVC RÍGIDO C/JUNTAS ELÁSTICAS, P/ESGOTO, DN 200MM - FORNECIMENTO  </v>
          </cell>
          <cell r="G1108" t="str">
            <v xml:space="preserve">UN    </v>
          </cell>
          <cell r="H1108">
            <v>3</v>
          </cell>
          <cell r="I1108">
            <v>56.85</v>
          </cell>
        </row>
        <row r="1109">
          <cell r="D1109" t="str">
            <v>CP9650</v>
          </cell>
          <cell r="E1109">
            <v>6272</v>
          </cell>
          <cell r="F1109" t="str">
            <v xml:space="preserve">JUNÇÃO DE 45, PVC RÍGIDO C/JUNTAS ELÁSTICAS, P/ESGOTO, DN 300MM - FORNECIMENTO  </v>
          </cell>
          <cell r="G1109" t="str">
            <v xml:space="preserve">UN    </v>
          </cell>
          <cell r="H1109">
            <v>3</v>
          </cell>
          <cell r="I1109">
            <v>56.85</v>
          </cell>
        </row>
        <row r="1110">
          <cell r="D1110" t="str">
            <v>CP9576</v>
          </cell>
          <cell r="E1110">
            <v>6272</v>
          </cell>
          <cell r="F1110" t="str">
            <v xml:space="preserve">CURVA DE 45, PVC RÍGIDO C/JUNTAS ELÁSTICAS, P/ESGOTO, DN 150MM - FORNECIMENTO  </v>
          </cell>
          <cell r="G1110" t="str">
            <v xml:space="preserve">UN    </v>
          </cell>
          <cell r="H1110">
            <v>5</v>
          </cell>
          <cell r="I1110">
            <v>26.89</v>
          </cell>
        </row>
        <row r="1111">
          <cell r="D1111" t="str">
            <v>CP9577</v>
          </cell>
          <cell r="E1111">
            <v>6272</v>
          </cell>
          <cell r="F1111" t="str">
            <v xml:space="preserve">CURVA DE 45, PVC RÍGIDO C/JUNTAS ELÁSTICAS, P/ESGOTO, DN 200MM - FORNECIMENTO  </v>
          </cell>
          <cell r="G1111" t="str">
            <v xml:space="preserve">UN    </v>
          </cell>
          <cell r="H1111">
            <v>3</v>
          </cell>
          <cell r="I1111">
            <v>43.62</v>
          </cell>
        </row>
        <row r="1112">
          <cell r="D1112" t="str">
            <v>CP9578</v>
          </cell>
          <cell r="E1112">
            <v>6272</v>
          </cell>
          <cell r="F1112" t="str">
            <v xml:space="preserve">CURVA DE 45, PVC RÍGIDO C/JUNTAS ELÁSTICAS, P/ESGOTO, DN 250MM - FORNECIMENTO  </v>
          </cell>
          <cell r="G1112" t="str">
            <v xml:space="preserve">UN    </v>
          </cell>
          <cell r="H1112">
            <v>4</v>
          </cell>
          <cell r="I1112">
            <v>43.62</v>
          </cell>
        </row>
        <row r="1113">
          <cell r="D1113" t="str">
            <v>CP9579</v>
          </cell>
          <cell r="E1113">
            <v>6272</v>
          </cell>
          <cell r="F1113" t="str">
            <v xml:space="preserve">CURVA DE 45, PVC RÍGIDO C/JUNTAS ELÁSTICAS, P/ESGOTO, DN 300MM - FORNECIMENTO  </v>
          </cell>
          <cell r="G1113" t="str">
            <v xml:space="preserve">UN    </v>
          </cell>
          <cell r="H1113">
            <v>3</v>
          </cell>
          <cell r="I1113">
            <v>43.62</v>
          </cell>
        </row>
        <row r="1114">
          <cell r="D1114" t="str">
            <v>CP9594</v>
          </cell>
          <cell r="E1114">
            <v>6272</v>
          </cell>
          <cell r="F1114" t="str">
            <v xml:space="preserve">CURVA DE 90, PVC RÍGIDO C/JUNTAS ELÁSTICAS, P/ESGOTO, DN 150MM - FORNECIMENTO  </v>
          </cell>
          <cell r="G1114" t="str">
            <v xml:space="preserve">UN    </v>
          </cell>
          <cell r="H1114">
            <v>5</v>
          </cell>
          <cell r="I1114">
            <v>27.08</v>
          </cell>
        </row>
        <row r="1115">
          <cell r="D1115" t="str">
            <v>CP9595</v>
          </cell>
          <cell r="E1115">
            <v>6272</v>
          </cell>
          <cell r="F1115" t="str">
            <v xml:space="preserve">CURVA DE 90, PVC RÍGIDO C/JUNTAS ELÁSTICAS, P/ESGOTO, DN 200MM - FORNECIMENTO  </v>
          </cell>
          <cell r="G1115" t="str">
            <v xml:space="preserve">UN    </v>
          </cell>
          <cell r="H1115">
            <v>3</v>
          </cell>
          <cell r="I1115">
            <v>74.08</v>
          </cell>
        </row>
        <row r="1116">
          <cell r="D1116" t="str">
            <v>CP9596</v>
          </cell>
          <cell r="E1116">
            <v>6272</v>
          </cell>
          <cell r="F1116" t="str">
            <v xml:space="preserve">CURVA DE 90, PVC RÍGIDO C/JUNTAS ELÁSTICAS, P/ESGOTO, DN 250MM - FORNECIMENTO  </v>
          </cell>
          <cell r="G1116" t="str">
            <v xml:space="preserve">UN    </v>
          </cell>
          <cell r="H1116">
            <v>2</v>
          </cell>
          <cell r="I1116">
            <v>74.08</v>
          </cell>
        </row>
        <row r="1117">
          <cell r="D1117" t="str">
            <v>CP9597</v>
          </cell>
          <cell r="E1117">
            <v>6272</v>
          </cell>
          <cell r="F1117" t="str">
            <v xml:space="preserve">CURVA DE 90, PVC RÍGIDO C/JUNTAS ELÁSTICAS, P/ESGOTO, DN 300MM - FORNECIMENTO  </v>
          </cell>
          <cell r="G1117" t="str">
            <v xml:space="preserve">UN    </v>
          </cell>
          <cell r="H1117">
            <v>3</v>
          </cell>
          <cell r="I1117">
            <v>74.08</v>
          </cell>
        </row>
        <row r="1118">
          <cell r="D1118" t="str">
            <v>CP2884</v>
          </cell>
          <cell r="E1118" t="str">
            <v xml:space="preserve">06.272.003-0       </v>
          </cell>
          <cell r="F1118" t="str">
            <v xml:space="preserve">TUBO PVC P/ESGOTO SANIT., DIAM. NOMINAL 150MM  </v>
          </cell>
          <cell r="G1118" t="str">
            <v xml:space="preserve">M     </v>
          </cell>
          <cell r="H1118">
            <v>34377</v>
          </cell>
          <cell r="I1118">
            <v>9.0399999999999991</v>
          </cell>
        </row>
        <row r="1119">
          <cell r="D1119" t="str">
            <v>CP2885</v>
          </cell>
          <cell r="E1119" t="str">
            <v xml:space="preserve">06.272.004-0       </v>
          </cell>
          <cell r="F1119" t="str">
            <v xml:space="preserve">TUBO PVC P/ESGOTO SANIT., DIAM. NOMINAL 200MM  </v>
          </cell>
          <cell r="G1119" t="str">
            <v xml:space="preserve">M     </v>
          </cell>
          <cell r="H1119">
            <v>651</v>
          </cell>
          <cell r="I1119">
            <v>14.06</v>
          </cell>
        </row>
        <row r="1120">
          <cell r="D1120" t="str">
            <v>CP2887</v>
          </cell>
          <cell r="E1120" t="str">
            <v xml:space="preserve">06.272.006-0       </v>
          </cell>
          <cell r="F1120" t="str">
            <v xml:space="preserve">TUBO PVC P/ESGOTO SANIT., DIAM. NOMINAL 300MM  </v>
          </cell>
          <cell r="G1120" t="str">
            <v xml:space="preserve">M     </v>
          </cell>
          <cell r="H1120">
            <v>416</v>
          </cell>
          <cell r="I1120">
            <v>41.14</v>
          </cell>
        </row>
        <row r="1121">
          <cell r="D1121" t="str">
            <v/>
          </cell>
          <cell r="E1121" t="str">
            <v/>
          </cell>
          <cell r="F1121" t="str">
            <v xml:space="preserve">INSTALAÇÕES ELÉTRICAS, HIDRÁULICAS, SANITÁRIAS E MECÂNICAS  </v>
          </cell>
          <cell r="G1121" t="str">
            <v/>
          </cell>
          <cell r="H1121">
            <v>0</v>
          </cell>
          <cell r="I1121">
            <v>0</v>
          </cell>
        </row>
        <row r="1122">
          <cell r="D1122" t="str">
            <v>CP5766</v>
          </cell>
          <cell r="E1122" t="str">
            <v xml:space="preserve">15.036.018-0       </v>
          </cell>
          <cell r="F1122" t="str">
            <v xml:space="preserve">TUBO PVC RQ P/AGUA FRIA C/DIAM. DE 1/2, INCL. CONEXOES E EMENDAS, EXCL. ABERT. E FECHAM. DE RASGO  </v>
          </cell>
          <cell r="G1122" t="str">
            <v xml:space="preserve">M     </v>
          </cell>
          <cell r="H1122">
            <v>5000</v>
          </cell>
          <cell r="I1122">
            <v>1.83</v>
          </cell>
        </row>
        <row r="1123">
          <cell r="D1123" t="str">
            <v>CP9658</v>
          </cell>
          <cell r="E1123">
            <v>15065</v>
          </cell>
          <cell r="F1123" t="str">
            <v xml:space="preserve">LIGACAO PREDIAL DE ESGOTO SANIT., INCL. CX. DE INSPECAO C/TAMPAO DE FºFº LEVE EM LOGRADOURO S/PAVIMENT. C/COLETOR DUPLO  </v>
          </cell>
          <cell r="G1123" t="str">
            <v xml:space="preserve">UN    </v>
          </cell>
          <cell r="H1123">
            <v>1600</v>
          </cell>
          <cell r="I1123">
            <v>125</v>
          </cell>
        </row>
        <row r="1124">
          <cell r="D1124" t="str">
            <v>CP9659</v>
          </cell>
          <cell r="E1124">
            <v>15065</v>
          </cell>
          <cell r="F1124" t="str">
            <v xml:space="preserve">LIGACAO PREDIAL DE ESGOTO SANIT., INCL. CX. DE INSPECAO C/TAMPAO DE FºFº LEVE EM LOGRADOURO S/PAVIMENT. C/COLETOR ÚNICO  </v>
          </cell>
          <cell r="G1124" t="str">
            <v xml:space="preserve">UN    </v>
          </cell>
          <cell r="H1124">
            <v>2400</v>
          </cell>
          <cell r="I1124">
            <v>150</v>
          </cell>
        </row>
        <row r="1125">
          <cell r="D1125" t="str">
            <v/>
          </cell>
          <cell r="E1125" t="str">
            <v/>
          </cell>
          <cell r="F1125" t="str">
            <v xml:space="preserve">ALUGUEL DE EQUIPAMENTOS - LIMPEZA DA REDE  </v>
          </cell>
          <cell r="G1125" t="str">
            <v/>
          </cell>
          <cell r="H1125">
            <v>0</v>
          </cell>
          <cell r="I1125">
            <v>0</v>
          </cell>
        </row>
        <row r="1126">
          <cell r="D1126" t="str">
            <v>CP7087</v>
          </cell>
          <cell r="E1126" t="str">
            <v xml:space="preserve">19.010.020-2       </v>
          </cell>
          <cell r="F1126" t="str">
            <v xml:space="preserve">CUSTO HORARIO DE EQUIP. DE JATO D'AGUA DE ALTA PRESSAO, INCL. EQUIPE DE OPER.  </v>
          </cell>
          <cell r="G1126" t="str">
            <v xml:space="preserve">H     </v>
          </cell>
          <cell r="H1126">
            <v>600</v>
          </cell>
          <cell r="I1126">
            <v>51.31</v>
          </cell>
        </row>
        <row r="1127">
          <cell r="D1127" t="str">
            <v>CP7089</v>
          </cell>
          <cell r="E1127" t="str">
            <v xml:space="preserve">19.010.030-2       </v>
          </cell>
          <cell r="F1127" t="str">
            <v xml:space="preserve">CUSTO HORARIO DE EQUIP. DE SUCCAO P/EXAUSTOR DE ALTA POTENCIA, C/CAPAC. DE ARMAZENAR 12,00M3, INCL. EQUIPE DE OPER.  </v>
          </cell>
          <cell r="G1127" t="str">
            <v xml:space="preserve">H     </v>
          </cell>
          <cell r="H1127">
            <v>600</v>
          </cell>
          <cell r="I1127">
            <v>117.96</v>
          </cell>
        </row>
        <row r="1128">
          <cell r="D1128" t="str">
            <v/>
          </cell>
          <cell r="E1128" t="str">
            <v/>
          </cell>
          <cell r="F1128" t="str">
            <v xml:space="preserve">ETE BABI  </v>
          </cell>
          <cell r="G1128" t="str">
            <v/>
          </cell>
          <cell r="H1128">
            <v>0</v>
          </cell>
          <cell r="I1128">
            <v>0</v>
          </cell>
        </row>
        <row r="1129">
          <cell r="D1129" t="str">
            <v/>
          </cell>
          <cell r="E1129" t="str">
            <v/>
          </cell>
          <cell r="F1129" t="str">
            <v xml:space="preserve">SERVIÇO DE ESCRITÓRIO, LABORATÓRIO E CAMPO  </v>
          </cell>
          <cell r="G1129" t="str">
            <v/>
          </cell>
          <cell r="H1129">
            <v>0</v>
          </cell>
          <cell r="I1129">
            <v>0</v>
          </cell>
        </row>
        <row r="1130">
          <cell r="D1130" t="str">
            <v>CP0296</v>
          </cell>
          <cell r="E1130" t="str">
            <v xml:space="preserve">01.003.001-0       </v>
          </cell>
          <cell r="F1130" t="str">
            <v xml:space="preserve">SONDAGEM A PERCUSSAO, EM TER. COMUM, C/ENSAIO DE PENETRACAO, DIAM. DE 3  </v>
          </cell>
          <cell r="G1130" t="str">
            <v xml:space="preserve">M     </v>
          </cell>
          <cell r="H1130">
            <v>1680</v>
          </cell>
          <cell r="I1130">
            <v>22.99</v>
          </cell>
        </row>
        <row r="1131">
          <cell r="D1131" t="str">
            <v>CP0333</v>
          </cell>
          <cell r="E1131" t="str">
            <v xml:space="preserve">01.005.004-0       </v>
          </cell>
          <cell r="F1131" t="str">
            <v xml:space="preserve">PREPARO MANUAL DE TER., COMPREEND. ACERTO, RASPAGEM EVENTUALATE 30CM DE PROF., INCL. COMPACT. MANUAL  </v>
          </cell>
          <cell r="G1131" t="str">
            <v xml:space="preserve">M2    </v>
          </cell>
          <cell r="H1131">
            <v>1536</v>
          </cell>
          <cell r="I1131">
            <v>2.82</v>
          </cell>
        </row>
        <row r="1132">
          <cell r="D1132" t="str">
            <v>CP0346</v>
          </cell>
          <cell r="E1132" t="str">
            <v xml:space="preserve">01.006.004-0       </v>
          </cell>
          <cell r="F1132" t="str">
            <v xml:space="preserve">DESMATAMENTO E LIMP. DE TER. C/EQUIP. MEC. (TRATOR - 1000, 00M2/H)  </v>
          </cell>
          <cell r="G1132" t="str">
            <v xml:space="preserve">M2    </v>
          </cell>
          <cell r="H1132">
            <v>36800</v>
          </cell>
          <cell r="I1132">
            <v>7.0000000000000007E-2</v>
          </cell>
        </row>
        <row r="1133">
          <cell r="D1133" t="str">
            <v>CP0355</v>
          </cell>
          <cell r="E1133" t="str">
            <v xml:space="preserve">01.008.050-0       </v>
          </cell>
          <cell r="F1133" t="str">
            <v xml:space="preserve">MOBILIZACAO E DESMOBILIZACAO DE EQUIP. E EQUIPE DE SONDAGEMA PERCUSSAO, C/TRANSP. ATE 50KM  </v>
          </cell>
          <cell r="G1133" t="str">
            <v xml:space="preserve">UN    </v>
          </cell>
          <cell r="H1133">
            <v>2</v>
          </cell>
          <cell r="I1133">
            <v>1272.1600000000001</v>
          </cell>
        </row>
        <row r="1134">
          <cell r="D1134" t="str">
            <v>CP0417</v>
          </cell>
          <cell r="E1134" t="str">
            <v xml:space="preserve">01.016.249-0       </v>
          </cell>
          <cell r="F1134" t="str">
            <v xml:space="preserve">LEVANTAMENTO TOPOGR. PLANI-ALTIM. CADASTRAL, P/PROJ. EM TER.DE OROGR. NAO ACIDENT. E VEG. RALA, P/AREA DE 1000 A 2000M2  </v>
          </cell>
          <cell r="G1134" t="str">
            <v xml:space="preserve">UN    </v>
          </cell>
          <cell r="H1134">
            <v>2</v>
          </cell>
          <cell r="I1134">
            <v>1325.21</v>
          </cell>
        </row>
        <row r="1135">
          <cell r="D1135" t="str">
            <v>CP0428</v>
          </cell>
          <cell r="E1135" t="str">
            <v xml:space="preserve">01.018.002-0       </v>
          </cell>
          <cell r="F1135" t="str">
            <v xml:space="preserve">LOCACAO DE OBRA C/APARELHO TOPOGR. SOBRE CERCA DE MARCACAO  </v>
          </cell>
          <cell r="G1135" t="str">
            <v xml:space="preserve">M     </v>
          </cell>
          <cell r="H1135">
            <v>1040</v>
          </cell>
          <cell r="I1135">
            <v>3.97</v>
          </cell>
        </row>
        <row r="1136">
          <cell r="D1136" t="str">
            <v/>
          </cell>
          <cell r="E1136" t="str">
            <v/>
          </cell>
          <cell r="F1136" t="str">
            <v xml:space="preserve">MOVIMENTO DE TERRA  </v>
          </cell>
          <cell r="G1136" t="str">
            <v/>
          </cell>
          <cell r="H1136">
            <v>0</v>
          </cell>
          <cell r="I1136">
            <v>0</v>
          </cell>
        </row>
        <row r="1137">
          <cell r="D1137" t="str">
            <v>CP0495</v>
          </cell>
          <cell r="E1137" t="str">
            <v xml:space="preserve">03.001.001-1       </v>
          </cell>
          <cell r="F1137" t="str">
            <v xml:space="preserve">ESCAVACAO MANUAL DE VALA/CAVA EM MAT. DE 1ªCAT., AREIA, ARGILA OU PICARRA, ATE 1,50M DE PROF.  </v>
          </cell>
          <cell r="G1137" t="str">
            <v xml:space="preserve">M3    </v>
          </cell>
          <cell r="H1137">
            <v>43</v>
          </cell>
          <cell r="I1137">
            <v>9.8800000000000008</v>
          </cell>
        </row>
        <row r="1138">
          <cell r="D1138" t="str">
            <v>CP0497</v>
          </cell>
          <cell r="E1138" t="str">
            <v xml:space="preserve">03.001.003-1       </v>
          </cell>
          <cell r="F1138" t="str">
            <v xml:space="preserve">ESCAVACAO MANUAL DE VALA/CAVA EM MAT. DE 1ªCAT., AREIA, ARGILA OU PICARRA, ENTRE 3,00 E 4,50M DE PROF.  </v>
          </cell>
          <cell r="G1138" t="str">
            <v xml:space="preserve">M3    </v>
          </cell>
          <cell r="H1138">
            <v>101</v>
          </cell>
          <cell r="I1138">
            <v>16.940000000000001</v>
          </cell>
        </row>
        <row r="1139">
          <cell r="D1139" t="str">
            <v>CP0498</v>
          </cell>
          <cell r="E1139" t="str">
            <v xml:space="preserve">03.001.004-1       </v>
          </cell>
          <cell r="F1139" t="str">
            <v xml:space="preserve">ESCAVACAO MANUAL DE VALA/CAVA EM MAT. DE 1ªCAT., AREIA, ARGILA OU PICARRA, ENTRE 4,50 E 6,00M DE PROF.  </v>
          </cell>
          <cell r="G1139" t="str">
            <v xml:space="preserve">M3    </v>
          </cell>
          <cell r="H1139">
            <v>43</v>
          </cell>
          <cell r="I1139">
            <v>22.59</v>
          </cell>
        </row>
        <row r="1140">
          <cell r="D1140" t="str">
            <v>CP0499</v>
          </cell>
          <cell r="E1140" t="str">
            <v xml:space="preserve">03.001.009-1       </v>
          </cell>
          <cell r="F1140" t="str">
            <v xml:space="preserve">ESCAVACAO MANUAL DE VALA/CAVA EM MAT. DE 1ªCAT., AREIA, ARGILA OU PICARRA, ENTRE 6,00 E 7,50M DE PROF.  </v>
          </cell>
          <cell r="G1140" t="str">
            <v xml:space="preserve">M3    </v>
          </cell>
          <cell r="H1140">
            <v>92</v>
          </cell>
          <cell r="I1140">
            <v>28.24</v>
          </cell>
        </row>
        <row r="1141">
          <cell r="D1141" t="str">
            <v>CP0611</v>
          </cell>
          <cell r="E1141" t="str">
            <v xml:space="preserve">03.010.001-0       </v>
          </cell>
          <cell r="F1141" t="str">
            <v xml:space="preserve">ATERRO EM MAT. DE 1ªCAT., ESPALHADO P/TRATOR, EM CAMADAS DE20CM, REGADO P/CAMINHAO E COMPACTADO A 90% C/ROLO  </v>
          </cell>
          <cell r="G1141" t="str">
            <v xml:space="preserve">M3    </v>
          </cell>
          <cell r="H1141">
            <v>10230</v>
          </cell>
          <cell r="I1141">
            <v>1.56</v>
          </cell>
        </row>
        <row r="1142">
          <cell r="D1142" t="str">
            <v>CP0623</v>
          </cell>
          <cell r="E1142" t="str">
            <v xml:space="preserve">03.011.015-1       </v>
          </cell>
          <cell r="F1142" t="str">
            <v xml:space="preserve">REATERRO DE VALA/CAVA UTILIZ. VIBRO COMPACTADOR PORTATIL  </v>
          </cell>
          <cell r="G1142" t="str">
            <v xml:space="preserve">M3    </v>
          </cell>
          <cell r="H1142">
            <v>862</v>
          </cell>
          <cell r="I1142">
            <v>4</v>
          </cell>
        </row>
        <row r="1143">
          <cell r="D1143" t="str">
            <v>CP0627</v>
          </cell>
          <cell r="E1143" t="str">
            <v xml:space="preserve">03.013.001-1       </v>
          </cell>
          <cell r="F1143" t="str">
            <v xml:space="preserve">REATERRO DE VALA/CAVA COMPACTADA A MACO EM CAMADAS DE 30CM  </v>
          </cell>
          <cell r="G1143" t="str">
            <v xml:space="preserve">M3    </v>
          </cell>
          <cell r="H1143">
            <v>374</v>
          </cell>
          <cell r="I1143">
            <v>5.93</v>
          </cell>
        </row>
        <row r="1144">
          <cell r="D1144" t="str">
            <v>CP0637</v>
          </cell>
          <cell r="E1144" t="str">
            <v xml:space="preserve">03.016.015-1       </v>
          </cell>
          <cell r="F1144" t="str">
            <v xml:space="preserve">ESCAVACAO MEC. DE VALA NAO ESCORADA, EM MAT. DE 1ªCAT. ATE 1,50M DE PROF., C/RETRO-ESCAVADEIRA  </v>
          </cell>
          <cell r="G1144" t="str">
            <v xml:space="preserve">M3    </v>
          </cell>
          <cell r="H1144">
            <v>781</v>
          </cell>
          <cell r="I1144">
            <v>1.82</v>
          </cell>
        </row>
        <row r="1145">
          <cell r="D1145" t="str">
            <v>CP0638</v>
          </cell>
          <cell r="E1145" t="str">
            <v xml:space="preserve">03.016.018-1       </v>
          </cell>
          <cell r="F1145" t="str">
            <v xml:space="preserve">ESCAVACAO MEC. DE VALA NAO ESCORADA, EM MAT. DE 1ªCAT., ENTRE 1,50 E 3,00M DE PROF., C/RETRO-ESCAVADEIRA  </v>
          </cell>
          <cell r="G1145" t="str">
            <v xml:space="preserve">M3    </v>
          </cell>
          <cell r="H1145">
            <v>21</v>
          </cell>
          <cell r="I1145">
            <v>2.21</v>
          </cell>
        </row>
        <row r="1146">
          <cell r="D1146" t="str">
            <v>CP0660</v>
          </cell>
          <cell r="E1146" t="str">
            <v xml:space="preserve">03.020.200-0       </v>
          </cell>
          <cell r="F1146" t="str">
            <v xml:space="preserve">ESCAVACAO MEC. P/ACERTO DE TALUDES, EM MAT. DE 1ªCAT., C/ESCAVADEIRA HIDR.  </v>
          </cell>
          <cell r="G1146" t="str">
            <v xml:space="preserve">M3    </v>
          </cell>
          <cell r="H1146">
            <v>1154</v>
          </cell>
          <cell r="I1146">
            <v>1.52</v>
          </cell>
        </row>
        <row r="1147">
          <cell r="D1147" t="str">
            <v>CP0678</v>
          </cell>
          <cell r="E1147" t="str">
            <v xml:space="preserve">03.026.015-0       </v>
          </cell>
          <cell r="F1147" t="str">
            <v xml:space="preserve">ESCAVACAO MEC., EM MAT. DE 1ªCAT., C/TRATOR DE LAMINA, POTENCIA 200CV  </v>
          </cell>
          <cell r="G1147" t="str">
            <v xml:space="preserve">M3    </v>
          </cell>
          <cell r="H1147">
            <v>12850</v>
          </cell>
          <cell r="I1147">
            <v>1.29</v>
          </cell>
        </row>
        <row r="1148">
          <cell r="D1148" t="str">
            <v>CP9745</v>
          </cell>
          <cell r="E1148">
            <v>20104</v>
          </cell>
          <cell r="F1148" t="str">
            <v xml:space="preserve">ROYALTIES DE JAZIDA  </v>
          </cell>
          <cell r="G1148" t="str">
            <v xml:space="preserve">M3    </v>
          </cell>
          <cell r="H1148">
            <v>10230</v>
          </cell>
          <cell r="I1148">
            <v>1</v>
          </cell>
        </row>
        <row r="1149">
          <cell r="D1149" t="str">
            <v/>
          </cell>
          <cell r="E1149" t="str">
            <v/>
          </cell>
          <cell r="F1149" t="str">
            <v xml:space="preserve">TRANSPORTES  </v>
          </cell>
          <cell r="G1149" t="str">
            <v/>
          </cell>
          <cell r="H1149">
            <v>0</v>
          </cell>
          <cell r="I1149">
            <v>0</v>
          </cell>
        </row>
        <row r="1150">
          <cell r="D1150" t="str">
            <v>CP0798</v>
          </cell>
          <cell r="E1150" t="str">
            <v xml:space="preserve">04.005.143-1       </v>
          </cell>
          <cell r="F1150" t="str">
            <v xml:space="preserve">TRANSPORTE DE QUALQUER NATUR. C/VELOC. MEDIA DE 30KM/H EM CAMINHAO BASCUL. CAPAC. UTIL DE 12T  </v>
          </cell>
          <cell r="G1150" t="str">
            <v xml:space="preserve">TXKM  </v>
          </cell>
          <cell r="H1150">
            <v>1908492</v>
          </cell>
          <cell r="I1150">
            <v>0.23</v>
          </cell>
        </row>
        <row r="1151">
          <cell r="D1151" t="str">
            <v>CP0841</v>
          </cell>
          <cell r="E1151" t="str">
            <v xml:space="preserve">04.011.053-1       </v>
          </cell>
          <cell r="F1151" t="str">
            <v xml:space="preserve">CARGA E DESC. MEC. C/PA-CARREGADEIRA CAPAC. DE 1, 50M3 E CAMINHAO BASCUL. CAPAC. UTIL DE 8T, CARGA DE 150T P/DIA DE 8:00H  </v>
          </cell>
          <cell r="G1151" t="str">
            <v xml:space="preserve">T     </v>
          </cell>
          <cell r="H1151">
            <v>46594</v>
          </cell>
          <cell r="I1151">
            <v>1.5</v>
          </cell>
        </row>
        <row r="1152">
          <cell r="D1152" t="str">
            <v>CP0869</v>
          </cell>
          <cell r="E1152" t="str">
            <v xml:space="preserve">04.018.020-1       </v>
          </cell>
          <cell r="F1152" t="str">
            <v xml:space="preserve">RECEBIMENTO DE CARGA, DESC. E MANOBRAS DE CAMINHAO BASCUL., CAPAC. DE 8,00M3 OU 12T  </v>
          </cell>
          <cell r="G1152" t="str">
            <v xml:space="preserve">T     </v>
          </cell>
          <cell r="H1152">
            <v>46594</v>
          </cell>
          <cell r="I1152">
            <v>0.15</v>
          </cell>
        </row>
        <row r="1153">
          <cell r="D1153" t="str">
            <v>CP0881</v>
          </cell>
          <cell r="E1153" t="str">
            <v xml:space="preserve">04.025.200-0       </v>
          </cell>
          <cell r="F1153" t="str">
            <v xml:space="preserve">TRANSPORTE ATE 25KM, MONT. E DESMONT. DE BATE-ESTACAS, C/MARTELO PESANDO ATE 1,5T  </v>
          </cell>
          <cell r="G1153" t="str">
            <v xml:space="preserve">UN    </v>
          </cell>
          <cell r="H1153">
            <v>4</v>
          </cell>
          <cell r="I1153">
            <v>3652.09</v>
          </cell>
        </row>
        <row r="1154">
          <cell r="D1154" t="str">
            <v/>
          </cell>
          <cell r="E1154" t="str">
            <v/>
          </cell>
          <cell r="F1154" t="str">
            <v xml:space="preserve">SERVIÇOS COMPLEMENTARES  </v>
          </cell>
          <cell r="G1154" t="str">
            <v/>
          </cell>
          <cell r="H1154">
            <v>0</v>
          </cell>
          <cell r="I1154">
            <v>0</v>
          </cell>
        </row>
        <row r="1155">
          <cell r="D1155" t="str">
            <v>CP1211</v>
          </cell>
          <cell r="E1155" t="str">
            <v xml:space="preserve">05.010.005-0       </v>
          </cell>
          <cell r="F1155" t="str">
            <v xml:space="preserve">ESGOTAMENTO DE VALA MEDIDO PELA POTENCIA INSTALADA E PELO TEMPO DE FUNCIONAMENTO  </v>
          </cell>
          <cell r="G1155" t="str">
            <v xml:space="preserve">CVxH  </v>
          </cell>
          <cell r="H1155">
            <v>6214</v>
          </cell>
          <cell r="I1155">
            <v>1.07</v>
          </cell>
        </row>
        <row r="1156">
          <cell r="D1156" t="str">
            <v>CP1262</v>
          </cell>
          <cell r="E1156" t="str">
            <v xml:space="preserve">05.020.030-0       </v>
          </cell>
          <cell r="F1156" t="str">
            <v xml:space="preserve">SINALIZACAO MANUAL DE FAIXAS E FIGURAS P/PEDESTRES, C/TINTAA BASE DE RESINA ACRILICA, EM VIAS URBANAS, C/PISTOLA  </v>
          </cell>
          <cell r="G1156" t="str">
            <v xml:space="preserve">M2    </v>
          </cell>
          <cell r="H1156">
            <v>19</v>
          </cell>
          <cell r="I1156">
            <v>13.38</v>
          </cell>
        </row>
        <row r="1157">
          <cell r="D1157" t="str">
            <v>CP1396</v>
          </cell>
          <cell r="E1157" t="str">
            <v xml:space="preserve">05.081.027-0       </v>
          </cell>
          <cell r="F1157" t="str">
            <v xml:space="preserve">ENSECADEIRA DE ESTACAS-PRANCHAS DE ACO, EM VALAS/CAVAS ATE 6,00M DE PROF., REUTILIZACAO 40 VEZES P/ESTACAS  </v>
          </cell>
          <cell r="G1157" t="str">
            <v xml:space="preserve">M2    </v>
          </cell>
          <cell r="H1157">
            <v>1026</v>
          </cell>
          <cell r="I1157">
            <v>26.62</v>
          </cell>
        </row>
        <row r="1158">
          <cell r="D1158" t="str">
            <v/>
          </cell>
          <cell r="E1158" t="str">
            <v/>
          </cell>
          <cell r="F1158" t="str">
            <v xml:space="preserve">GALERIAS, DRENOS E CONEXOS  </v>
          </cell>
          <cell r="G1158" t="str">
            <v/>
          </cell>
          <cell r="H1158">
            <v>0</v>
          </cell>
          <cell r="I1158">
            <v>0</v>
          </cell>
        </row>
        <row r="1159">
          <cell r="D1159" t="str">
            <v>CP1517</v>
          </cell>
          <cell r="E1159" t="str">
            <v xml:space="preserve">06.001.031-0       </v>
          </cell>
          <cell r="F1159" t="str">
            <v xml:space="preserve">ASSENTAMENTO DE TUBOS DE CONCR. ARMADO, P/ESGOTO SANIT. E AGUAS PLUVIAIS, DIAM. DE 400MM  </v>
          </cell>
          <cell r="G1159" t="str">
            <v xml:space="preserve">M     </v>
          </cell>
          <cell r="H1159">
            <v>707</v>
          </cell>
          <cell r="I1159">
            <v>10.68</v>
          </cell>
        </row>
        <row r="1160">
          <cell r="D1160" t="str">
            <v>CP1594</v>
          </cell>
          <cell r="E1160" t="str">
            <v xml:space="preserve">06.001.301-0       </v>
          </cell>
          <cell r="F1160" t="str">
            <v xml:space="preserve">MONTAGEM DE COMPORTA QUADRADA OU CIRC. C/DIM. ATE 0,70 X 0, 70M  </v>
          </cell>
          <cell r="G1160" t="str">
            <v xml:space="preserve">UN    </v>
          </cell>
          <cell r="H1160">
            <v>349</v>
          </cell>
          <cell r="I1160">
            <v>131.24</v>
          </cell>
        </row>
        <row r="1161">
          <cell r="D1161" t="str">
            <v>CP1595</v>
          </cell>
          <cell r="E1161" t="str">
            <v xml:space="preserve">06.001.305-0       </v>
          </cell>
          <cell r="F1161" t="str">
            <v xml:space="preserve">MONTAGEM DE PEDESTAL, HASTE E VOLANTE, P/ACIONAMENTO DE COMPORTA OU REGISTRO  </v>
          </cell>
          <cell r="G1161" t="str">
            <v xml:space="preserve">CJ    </v>
          </cell>
          <cell r="H1161">
            <v>350</v>
          </cell>
          <cell r="I1161">
            <v>67.959999999999994</v>
          </cell>
        </row>
        <row r="1162">
          <cell r="D1162" t="str">
            <v>CP1611</v>
          </cell>
          <cell r="E1162" t="str">
            <v xml:space="preserve">06.001.603-0       </v>
          </cell>
          <cell r="F1162" t="str">
            <v xml:space="preserve">ASSENTAMENTO DE TUBUL. DE FºFº C/JUNTA ELASTICA, DIAM. DE 150MM  </v>
          </cell>
          <cell r="G1162" t="str">
            <v xml:space="preserve">M     </v>
          </cell>
          <cell r="H1162">
            <v>242</v>
          </cell>
          <cell r="I1162">
            <v>2.78</v>
          </cell>
        </row>
        <row r="1163">
          <cell r="D1163" t="str">
            <v>CP1612</v>
          </cell>
          <cell r="E1163" t="str">
            <v xml:space="preserve">06.001.604-0       </v>
          </cell>
          <cell r="F1163" t="str">
            <v xml:space="preserve">ASSENTAMENTO DE TUBUL. DE FºFº C/JUNTA ELASTICA, DIAM. DE 200MM  </v>
          </cell>
          <cell r="G1163" t="str">
            <v xml:space="preserve">M     </v>
          </cell>
          <cell r="H1163">
            <v>278</v>
          </cell>
          <cell r="I1163">
            <v>4.17</v>
          </cell>
        </row>
        <row r="1164">
          <cell r="D1164" t="str">
            <v>CP1614</v>
          </cell>
          <cell r="E1164" t="str">
            <v xml:space="preserve">06.001.606-0       </v>
          </cell>
          <cell r="F1164" t="str">
            <v xml:space="preserve">ASSENTAMENTO DE TUBUL. DE FºFº C/JUNTA ELASTICA, DIAM. DE 300MM  </v>
          </cell>
          <cell r="G1164" t="str">
            <v xml:space="preserve">M     </v>
          </cell>
          <cell r="H1164">
            <v>43</v>
          </cell>
          <cell r="I1164">
            <v>6.24</v>
          </cell>
        </row>
        <row r="1165">
          <cell r="D1165" t="str">
            <v>CP1616</v>
          </cell>
          <cell r="E1165" t="str">
            <v xml:space="preserve">06.001.608-0       </v>
          </cell>
          <cell r="F1165" t="str">
            <v xml:space="preserve">ASSENTAMENTO DE TUBUL. DE FºFº C/JUNTA ELASTICA, DIAM. DE 400MM  </v>
          </cell>
          <cell r="G1165" t="str">
            <v xml:space="preserve">M     </v>
          </cell>
          <cell r="H1165">
            <v>112</v>
          </cell>
          <cell r="I1165">
            <v>8.4700000000000006</v>
          </cell>
        </row>
        <row r="1166">
          <cell r="D1166" t="str">
            <v>CP1617</v>
          </cell>
          <cell r="E1166" t="str">
            <v xml:space="preserve">06.001.609-0       </v>
          </cell>
          <cell r="F1166" t="str">
            <v xml:space="preserve">ASSENTAMENTO DE TUBUL. DE FºFº C/JUNTA ELASTICA, DIAM. DE 500MM  </v>
          </cell>
          <cell r="G1166" t="str">
            <v xml:space="preserve">M     </v>
          </cell>
          <cell r="H1166">
            <v>288</v>
          </cell>
          <cell r="I1166">
            <v>10.81</v>
          </cell>
        </row>
        <row r="1167">
          <cell r="D1167" t="str">
            <v>CP1618</v>
          </cell>
          <cell r="E1167" t="str">
            <v xml:space="preserve">06.001.610-0       </v>
          </cell>
          <cell r="F1167" t="str">
            <v xml:space="preserve">ASSENTAMENTO DE TUBUL. DE FºFº C/JUNTA ELASTICA, DIAM. DE 600MM  </v>
          </cell>
          <cell r="G1167" t="str">
            <v xml:space="preserve">M     </v>
          </cell>
          <cell r="H1167">
            <v>44</v>
          </cell>
          <cell r="I1167">
            <v>13.26</v>
          </cell>
        </row>
        <row r="1168">
          <cell r="D1168" t="str">
            <v>CP1619</v>
          </cell>
          <cell r="E1168" t="str">
            <v xml:space="preserve">06.001.611-0       </v>
          </cell>
          <cell r="F1168" t="str">
            <v xml:space="preserve">ASSENTAMENTO DE TUBUL. DE FºFº C/JUNTA ELASTICA, DIAM. DE 700MM  </v>
          </cell>
          <cell r="G1168" t="str">
            <v xml:space="preserve">M     </v>
          </cell>
          <cell r="H1168">
            <v>136</v>
          </cell>
          <cell r="I1168">
            <v>20.75</v>
          </cell>
        </row>
        <row r="1169">
          <cell r="D1169" t="str">
            <v>CP1632</v>
          </cell>
          <cell r="E1169" t="str">
            <v xml:space="preserve">06.001.653-0       </v>
          </cell>
          <cell r="F1169" t="str">
            <v xml:space="preserve">ASSENTAMENTO DE PECAS ESPECIAIS DE FºFº C/JUNTA ELASTICA, DIAM. DE 150MM  </v>
          </cell>
          <cell r="G1169" t="str">
            <v xml:space="preserve">UN    </v>
          </cell>
          <cell r="H1169">
            <v>58</v>
          </cell>
          <cell r="I1169">
            <v>3.58</v>
          </cell>
        </row>
        <row r="1170">
          <cell r="D1170" t="str">
            <v>CP1633</v>
          </cell>
          <cell r="E1170" t="str">
            <v xml:space="preserve">06.001.654-0       </v>
          </cell>
          <cell r="F1170" t="str">
            <v xml:space="preserve">ASSENTAMENTO DE PECAS ESPECIAIS DE FºFº C/JUNTA ELASTICA, DIAM. DE 200MM  </v>
          </cell>
          <cell r="G1170" t="str">
            <v xml:space="preserve">UN    </v>
          </cell>
          <cell r="H1170">
            <v>50</v>
          </cell>
          <cell r="I1170">
            <v>4.29</v>
          </cell>
        </row>
        <row r="1171">
          <cell r="D1171" t="str">
            <v>CP1635</v>
          </cell>
          <cell r="E1171" t="str">
            <v xml:space="preserve">06.001.656-0       </v>
          </cell>
          <cell r="F1171" t="str">
            <v xml:space="preserve">ASSENTAMENTO DE PECAS ESPECIAIS DE FºFº C/JUNTA ELASTICA, DIAM. DE 300MM  </v>
          </cell>
          <cell r="G1171" t="str">
            <v xml:space="preserve">UN    </v>
          </cell>
          <cell r="H1171">
            <v>6</v>
          </cell>
          <cell r="I1171">
            <v>5.72</v>
          </cell>
        </row>
        <row r="1172">
          <cell r="D1172" t="str">
            <v>CP1637</v>
          </cell>
          <cell r="E1172" t="str">
            <v xml:space="preserve">06.001.658-0       </v>
          </cell>
          <cell r="F1172" t="str">
            <v xml:space="preserve">ASSENTAMENTO DE PECAS ESPECIAIS DE FºFº C/JUNTA ELASTICA, DIAM. DE 400MM  </v>
          </cell>
          <cell r="G1172" t="str">
            <v xml:space="preserve">UN    </v>
          </cell>
          <cell r="H1172">
            <v>6</v>
          </cell>
          <cell r="I1172">
            <v>7.16</v>
          </cell>
        </row>
        <row r="1173">
          <cell r="D1173" t="str">
            <v>CP1639</v>
          </cell>
          <cell r="E1173" t="str">
            <v xml:space="preserve">06.001.660-0       </v>
          </cell>
          <cell r="F1173" t="str">
            <v xml:space="preserve">ASSENTAMENTO DE PECAS ESPECIAIS DE FºFº C/JUNTA ELASTICA, DIAM. DE 500MM  </v>
          </cell>
          <cell r="G1173" t="str">
            <v xml:space="preserve">UN    </v>
          </cell>
          <cell r="H1173">
            <v>6</v>
          </cell>
          <cell r="I1173">
            <v>8.59</v>
          </cell>
        </row>
        <row r="1174">
          <cell r="D1174" t="str">
            <v>CP1640</v>
          </cell>
          <cell r="E1174" t="str">
            <v xml:space="preserve">06.001.661-0       </v>
          </cell>
          <cell r="F1174" t="str">
            <v xml:space="preserve">ASSENTAMENTO DE PECAS ESPECIAIS DE FºFº C/JUNTA ELASTICA, DIAM. DE 600MM  </v>
          </cell>
          <cell r="G1174" t="str">
            <v xml:space="preserve">UN    </v>
          </cell>
          <cell r="H1174">
            <v>10</v>
          </cell>
          <cell r="I1174">
            <v>9.3000000000000007</v>
          </cell>
        </row>
        <row r="1175">
          <cell r="D1175" t="str">
            <v>CP1653</v>
          </cell>
          <cell r="E1175" t="str">
            <v xml:space="preserve">06.001.682-0       </v>
          </cell>
          <cell r="F1175" t="str">
            <v xml:space="preserve">ASSENTAMENTO DE PECAS DE FºFº C/JUNTA MEC. OU FLANGEADA, DIAM. DE 700MM  </v>
          </cell>
          <cell r="G1175" t="str">
            <v xml:space="preserve">UN    </v>
          </cell>
          <cell r="H1175">
            <v>3</v>
          </cell>
          <cell r="I1175">
            <v>36.590000000000003</v>
          </cell>
        </row>
        <row r="1176">
          <cell r="D1176" t="str">
            <v>CP1813</v>
          </cell>
          <cell r="E1176" t="str">
            <v xml:space="preserve">06.011.101-0       </v>
          </cell>
          <cell r="F1176" t="str">
            <v xml:space="preserve">ASSENTAMENTO S/FORN. DE TUBO ATE 1,00M DE COMPR. OU CONEXAODE FºFº OU ACO, C/FLANGES, CLASSE PN-10, DIAM. DE 50MM  </v>
          </cell>
          <cell r="G1176" t="str">
            <v xml:space="preserve">UN    </v>
          </cell>
          <cell r="H1176">
            <v>8</v>
          </cell>
          <cell r="I1176">
            <v>15.74</v>
          </cell>
        </row>
        <row r="1177">
          <cell r="D1177" t="str">
            <v>CP1814</v>
          </cell>
          <cell r="E1177" t="str">
            <v xml:space="preserve">06.011.102-0       </v>
          </cell>
          <cell r="F1177" t="str">
            <v xml:space="preserve">ASSENTAMENTO S/FORN. DE TUBO ATE 1,00M DE COMPR. OU CONEXAODE FºFº OU ACO, C/FLANGES, CLASSE PN-10, DIAM. DE 75MM  </v>
          </cell>
          <cell r="G1177" t="str">
            <v xml:space="preserve">UN    </v>
          </cell>
          <cell r="H1177">
            <v>10</v>
          </cell>
          <cell r="I1177">
            <v>16.41</v>
          </cell>
        </row>
        <row r="1178">
          <cell r="D1178" t="str">
            <v>CP1815</v>
          </cell>
          <cell r="E1178" t="str">
            <v xml:space="preserve">06.011.103-0       </v>
          </cell>
          <cell r="F1178" t="str">
            <v xml:space="preserve">ASSENTAMENTO S/FORN. DE TUBO ATE 1,00M DE COMPR. OU CONEXAODE FºFº OU ACO, C/FLANGES, CLASSE PN-10, DIAM. DE 100MM  </v>
          </cell>
          <cell r="G1178" t="str">
            <v xml:space="preserve">UN    </v>
          </cell>
          <cell r="H1178">
            <v>98</v>
          </cell>
          <cell r="I1178">
            <v>48.22</v>
          </cell>
        </row>
        <row r="1179">
          <cell r="D1179" t="str">
            <v>CP1816</v>
          </cell>
          <cell r="E1179" t="str">
            <v xml:space="preserve">06.011.104-0       </v>
          </cell>
          <cell r="F1179" t="str">
            <v xml:space="preserve">ASSENTAMENTO S/FORN. DE TUBO ATE 1,00M DE COMPR. OU CONEXAODE FºFº OU ACO, C/FLANGES, CLASSE PN-10, DIAM. DE 150MM  </v>
          </cell>
          <cell r="G1179" t="str">
            <v xml:space="preserve">UN    </v>
          </cell>
          <cell r="H1179">
            <v>291</v>
          </cell>
          <cell r="I1179">
            <v>51.03</v>
          </cell>
        </row>
        <row r="1180">
          <cell r="D1180" t="str">
            <v>CP1817</v>
          </cell>
          <cell r="E1180" t="str">
            <v xml:space="preserve">06.011.105-0       </v>
          </cell>
          <cell r="F1180" t="str">
            <v xml:space="preserve">ASSENTAMENTO S/FORN. DE TUBO ATE 1,00M DE COMPR. OU CONEXAODE FºFº OU ACO, C/FLANGES, CLASSE PN-10, DIAM. DE 200MM  </v>
          </cell>
          <cell r="G1180" t="str">
            <v xml:space="preserve">UN    </v>
          </cell>
          <cell r="H1180">
            <v>226</v>
          </cell>
          <cell r="I1180">
            <v>52.52</v>
          </cell>
        </row>
        <row r="1181">
          <cell r="D1181" t="str">
            <v>CP1818</v>
          </cell>
          <cell r="E1181" t="str">
            <v xml:space="preserve">06.011.106-0       </v>
          </cell>
          <cell r="F1181" t="str">
            <v xml:space="preserve">ASSENTAMENTO S/FORN. DE TUBO ATE 1,00M DE COMPR. OU CONEXAODE FºFº OU ACO, C/FLANGES, CLASSE PN-10, DIAM. DE 250MM  </v>
          </cell>
          <cell r="G1181" t="str">
            <v xml:space="preserve">UN    </v>
          </cell>
          <cell r="H1181">
            <v>8</v>
          </cell>
          <cell r="I1181">
            <v>85.39</v>
          </cell>
        </row>
        <row r="1182">
          <cell r="D1182" t="str">
            <v>CP1819</v>
          </cell>
          <cell r="E1182" t="str">
            <v xml:space="preserve">06.011.107-0       </v>
          </cell>
          <cell r="F1182" t="str">
            <v xml:space="preserve">ASSENTAMENTO S/FORN. DE TUBO ATE 1,00M DE COMPR. OU CONEXAODE FºFº OU ACO, C/FLANGES, CLASSE PN-10, DIAM. DE 300MM  </v>
          </cell>
          <cell r="G1182" t="str">
            <v xml:space="preserve">UN    </v>
          </cell>
          <cell r="H1182">
            <v>69</v>
          </cell>
          <cell r="I1182">
            <v>93.17</v>
          </cell>
        </row>
        <row r="1183">
          <cell r="D1183" t="str">
            <v>CP1820</v>
          </cell>
          <cell r="E1183" t="str">
            <v xml:space="preserve">06.011.108-0       </v>
          </cell>
          <cell r="F1183" t="str">
            <v xml:space="preserve">ASSENTAMENTO S/FORN. DE TUBO ATE 1,00M DE COMPR. OU CONEXAODE FºFº OU ACO, C/FLANGES, CLASSE PN-10, DIAM. DE 350MM  </v>
          </cell>
          <cell r="G1183" t="str">
            <v xml:space="preserve">UN    </v>
          </cell>
          <cell r="H1183">
            <v>69</v>
          </cell>
          <cell r="I1183">
            <v>118.56</v>
          </cell>
        </row>
        <row r="1184">
          <cell r="D1184" t="str">
            <v>CP1821</v>
          </cell>
          <cell r="E1184" t="str">
            <v xml:space="preserve">06.011.109-0       </v>
          </cell>
          <cell r="F1184" t="str">
            <v xml:space="preserve">ASSENTAMENTO S/FORN. DE TUBO ATE 1,00M DE COMPR. OU CONEXAODE FºFº OU ACO, C/FLANGES, CLASSE PN-10, DIAM. DE 400MM  </v>
          </cell>
          <cell r="G1184" t="str">
            <v xml:space="preserve">UN    </v>
          </cell>
          <cell r="H1184">
            <v>6</v>
          </cell>
          <cell r="I1184">
            <v>167.31</v>
          </cell>
        </row>
        <row r="1185">
          <cell r="D1185" t="str">
            <v>CP1822</v>
          </cell>
          <cell r="E1185" t="str">
            <v xml:space="preserve">06.011.111-0       </v>
          </cell>
          <cell r="F1185" t="str">
            <v xml:space="preserve">ASSENTAMENTO S/FORN. DE TUBO ATE 1,00M DE COMPR. OU CONEXAODE FºFº OU ACO, C/FLANGES, CLASSE PN-10, DIAM. DE 500MM  </v>
          </cell>
          <cell r="G1185" t="str">
            <v xml:space="preserve">UN    </v>
          </cell>
          <cell r="H1185">
            <v>10</v>
          </cell>
          <cell r="I1185">
            <v>201.22</v>
          </cell>
        </row>
        <row r="1186">
          <cell r="D1186" t="str">
            <v>CP1823</v>
          </cell>
          <cell r="E1186" t="str">
            <v xml:space="preserve">06.011.112-0       </v>
          </cell>
          <cell r="F1186" t="str">
            <v xml:space="preserve">ASSENTAMENTO S/FORN. DE TUBO ATE 1,00M DE COMPR. OU CONEXAODE FºFº OU ACO, C/FLANGES, CLASSE PN-10, DIAM. DE 600MM  </v>
          </cell>
          <cell r="G1186" t="str">
            <v xml:space="preserve">UN    </v>
          </cell>
          <cell r="H1186">
            <v>21</v>
          </cell>
          <cell r="I1186">
            <v>307.54000000000002</v>
          </cell>
        </row>
        <row r="1187">
          <cell r="D1187" t="str">
            <v>CP1824</v>
          </cell>
          <cell r="E1187" t="str">
            <v xml:space="preserve">06.011.113-0       </v>
          </cell>
          <cell r="F1187" t="str">
            <v xml:space="preserve">ASSENTAMENTO S/FORN. DE TUBO ATE 1,00M DE COMPR. OU CONEXAODE FºFº OU ACO, C/FLANGES, CLASSE PN-10, DIAM. DE 700MM  </v>
          </cell>
          <cell r="G1187" t="str">
            <v xml:space="preserve">UN    </v>
          </cell>
          <cell r="H1187">
            <v>18</v>
          </cell>
          <cell r="I1187">
            <v>398.03</v>
          </cell>
        </row>
        <row r="1188">
          <cell r="D1188" t="str">
            <v>CP1825</v>
          </cell>
          <cell r="E1188" t="str">
            <v xml:space="preserve">06.011.115-0       </v>
          </cell>
          <cell r="F1188" t="str">
            <v xml:space="preserve">ASSENTAMENTO S/FORN. DE TUBO ATE 1,00M DE COMPR. OU CONEXAODE FºFº OU ACO, C/FLANGES, CLASSE PN-10, DIAM. DE 800MM  </v>
          </cell>
          <cell r="G1188" t="str">
            <v xml:space="preserve">UN    </v>
          </cell>
          <cell r="H1188">
            <v>3</v>
          </cell>
          <cell r="I1188">
            <v>531.96</v>
          </cell>
        </row>
        <row r="1189">
          <cell r="D1189" t="str">
            <v>CP1861</v>
          </cell>
          <cell r="E1189" t="str">
            <v xml:space="preserve">06.011.193-0       </v>
          </cell>
          <cell r="F1189" t="str">
            <v xml:space="preserve">CUSTO ADIC. AOS ITENS 06.011.101 A 06.011.179, P/M DE TUBO EXCED. A 1,00M DE COMPR. E DIAM. DE 100MM  </v>
          </cell>
          <cell r="G1189" t="str">
            <v xml:space="preserve">M     </v>
          </cell>
          <cell r="H1189">
            <v>34</v>
          </cell>
          <cell r="I1189">
            <v>2.25</v>
          </cell>
        </row>
        <row r="1190">
          <cell r="D1190" t="str">
            <v>CP1862</v>
          </cell>
          <cell r="E1190" t="str">
            <v xml:space="preserve">06.011.194-0       </v>
          </cell>
          <cell r="F1190" t="str">
            <v xml:space="preserve">CUSTO ADIC. AOS ITENS 06.011.101 A 06.011.179, P/M DE TUBO EXCED. A 1,00M DE COMPR. E DIAM. DE 150MM  </v>
          </cell>
          <cell r="G1190" t="str">
            <v xml:space="preserve">M     </v>
          </cell>
          <cell r="H1190">
            <v>34</v>
          </cell>
          <cell r="I1190">
            <v>2.29</v>
          </cell>
        </row>
        <row r="1191">
          <cell r="D1191" t="str">
            <v>CP1863</v>
          </cell>
          <cell r="E1191" t="str">
            <v xml:space="preserve">06.011.195-0       </v>
          </cell>
          <cell r="F1191" t="str">
            <v xml:space="preserve">CUSTO ADIC. AOS ITENS 06.011.101 A 06.011.179, P/M DE TUBO EXCED. A 1,00M DE COMPR. E DIAM. DE 200MM  </v>
          </cell>
          <cell r="G1191" t="str">
            <v xml:space="preserve">M     </v>
          </cell>
          <cell r="H1191">
            <v>138</v>
          </cell>
          <cell r="I1191">
            <v>2.29</v>
          </cell>
        </row>
        <row r="1192">
          <cell r="D1192" t="str">
            <v>CP1865</v>
          </cell>
          <cell r="E1192" t="str">
            <v xml:space="preserve">06.011.197-0       </v>
          </cell>
          <cell r="F1192" t="str">
            <v xml:space="preserve">CUSTO ADIC. AOS ITENS 06.011.101 A 06.011.179, P/M DE TUBO EXCED. A 1,00M DE COMPR. E DIAM. 300MM  </v>
          </cell>
          <cell r="G1192" t="str">
            <v xml:space="preserve">M     </v>
          </cell>
          <cell r="H1192">
            <v>30</v>
          </cell>
          <cell r="I1192">
            <v>2.38</v>
          </cell>
        </row>
        <row r="1193">
          <cell r="D1193" t="str">
            <v>CP1866</v>
          </cell>
          <cell r="E1193" t="str">
            <v xml:space="preserve">06.011.198-0       </v>
          </cell>
          <cell r="F1193" t="str">
            <v xml:space="preserve">CUSTO ADIC. AOS ITENS 06.011.101 A 06.011.179, P/M DE TUBO EXCED. A 1,00M DE COMPR. E DIAM. DE 350MM  </v>
          </cell>
          <cell r="G1193" t="str">
            <v xml:space="preserve">M     </v>
          </cell>
          <cell r="H1193">
            <v>3</v>
          </cell>
          <cell r="I1193">
            <v>2.42</v>
          </cell>
        </row>
        <row r="1194">
          <cell r="D1194" t="str">
            <v>CP1867</v>
          </cell>
          <cell r="E1194" t="str">
            <v xml:space="preserve">06.011.199-0       </v>
          </cell>
          <cell r="F1194" t="str">
            <v xml:space="preserve">CUSTO ADIC. AOS ITENS 06.011.101 A 06.011.179, P/M DE TUBO EXCED. A 1,00M DE COMPR. E DIAM. DE 400MM  </v>
          </cell>
          <cell r="G1194" t="str">
            <v xml:space="preserve">M     </v>
          </cell>
          <cell r="H1194">
            <v>8</v>
          </cell>
          <cell r="I1194">
            <v>2.4300000000000002</v>
          </cell>
        </row>
        <row r="1195">
          <cell r="D1195" t="str">
            <v>CP1869</v>
          </cell>
          <cell r="E1195" t="str">
            <v xml:space="preserve">06.011.202-0       </v>
          </cell>
          <cell r="F1195" t="str">
            <v xml:space="preserve">CUSTO ADIC. AOS ITENS 06.011.101 A 06.011.179, P/M DE TUBO EXCED. A 1,00M DE COMPR. E DIAM. DE 600MM  </v>
          </cell>
          <cell r="G1195" t="str">
            <v xml:space="preserve">M     </v>
          </cell>
          <cell r="H1195">
            <v>14</v>
          </cell>
          <cell r="I1195">
            <v>2.66</v>
          </cell>
        </row>
        <row r="1196">
          <cell r="D1196" t="str">
            <v>CP1870</v>
          </cell>
          <cell r="E1196" t="str">
            <v xml:space="preserve">06.011.203-0       </v>
          </cell>
          <cell r="F1196" t="str">
            <v xml:space="preserve">CUSTO ADIC. AOS ITENS 06.011.101 A 06.011.179, P/M DE TUBO EXCED. A 1,00M DE COMPR. E DIAM. DE 700MM  </v>
          </cell>
          <cell r="G1196" t="str">
            <v xml:space="preserve">M     </v>
          </cell>
          <cell r="H1196">
            <v>6</v>
          </cell>
          <cell r="I1196">
            <v>2.8</v>
          </cell>
        </row>
        <row r="1197">
          <cell r="D1197" t="str">
            <v>CP1875</v>
          </cell>
          <cell r="E1197" t="str">
            <v xml:space="preserve">06.011.221-0       </v>
          </cell>
          <cell r="F1197" t="str">
            <v xml:space="preserve">MONTAGEM S/FORN. DE VALVULA DE GAVETA, DE RETENCAO, VENTOSA,HEDRANTE, ETC, C/FLANGES, CLASSE PN-10, DIAM. DE 50MM  </v>
          </cell>
          <cell r="G1197" t="str">
            <v xml:space="preserve">UN    </v>
          </cell>
          <cell r="H1197">
            <v>3</v>
          </cell>
          <cell r="I1197">
            <v>15.6</v>
          </cell>
        </row>
        <row r="1198">
          <cell r="D1198" t="str">
            <v>CP1877</v>
          </cell>
          <cell r="E1198" t="str">
            <v xml:space="preserve">06.011.223-0       </v>
          </cell>
          <cell r="F1198" t="str">
            <v xml:space="preserve">MONTAGEM S/FORN. DE VALVULA DE GAVETA, DE RETENCAO, VENTOSA,HIDRANTE, ETC, C/FLANGES, CLASSE PN-10, DIAM. DE 100MM  </v>
          </cell>
          <cell r="G1198" t="str">
            <v xml:space="preserve">UN    </v>
          </cell>
          <cell r="H1198">
            <v>6</v>
          </cell>
          <cell r="I1198">
            <v>29.69</v>
          </cell>
        </row>
        <row r="1199">
          <cell r="D1199" t="str">
            <v>CP1878</v>
          </cell>
          <cell r="E1199" t="str">
            <v xml:space="preserve">06.011.224-0       </v>
          </cell>
          <cell r="F1199" t="str">
            <v xml:space="preserve">MONTAGEM S/FORN. DE VALVULA DE GAVETA, DE RETENCAO, VENTOSA,HIDRANTE, ETC, C/FLANGES, CLASSE PN-10, DIAM. DE 150MM  </v>
          </cell>
          <cell r="G1199" t="str">
            <v xml:space="preserve">UN    </v>
          </cell>
          <cell r="H1199">
            <v>26</v>
          </cell>
          <cell r="I1199">
            <v>51.11</v>
          </cell>
        </row>
        <row r="1200">
          <cell r="D1200" t="str">
            <v>CP1879</v>
          </cell>
          <cell r="E1200" t="str">
            <v xml:space="preserve">06.011.225-0       </v>
          </cell>
          <cell r="F1200" t="str">
            <v xml:space="preserve">MONTAGEM S/FORN. DE VALVULA DE GAVETA, DE RETENCAO, VENTOSA,HIDRANTE, C/FLANGES, CLASSE PN-10, DIAM. DE 200MM  </v>
          </cell>
          <cell r="G1200" t="str">
            <v xml:space="preserve">UN    </v>
          </cell>
          <cell r="H1200">
            <v>10</v>
          </cell>
          <cell r="I1200">
            <v>61.4</v>
          </cell>
        </row>
        <row r="1201">
          <cell r="D1201" t="str">
            <v>CP1881</v>
          </cell>
          <cell r="E1201" t="str">
            <v xml:space="preserve">06.011.227-0       </v>
          </cell>
          <cell r="F1201" t="str">
            <v xml:space="preserve">MONTAGEM S/FORN. DE VALVULA DE GAVETA, DE RETENCAO, VENTOSA,HIDRANTE, ETC, C/FLANGES, CLASSE PN-10, DIAM. DE 300MM  </v>
          </cell>
          <cell r="G1201" t="str">
            <v xml:space="preserve">UN    </v>
          </cell>
          <cell r="H1201">
            <v>19</v>
          </cell>
          <cell r="I1201">
            <v>93.4</v>
          </cell>
        </row>
        <row r="1202">
          <cell r="D1202" t="str">
            <v>CP1910</v>
          </cell>
          <cell r="E1202" t="str">
            <v xml:space="preserve">06.011.285-0       </v>
          </cell>
          <cell r="F1202" t="str">
            <v xml:space="preserve">MONTAGEM S/FORN. DE VALVULA DE GAVETA, DE RETENCAO, VENTOSA,HIDRANTE, ETC, C/FLANGES, CLASSE PN-25, DIAM. DE 200MM  </v>
          </cell>
          <cell r="G1202" t="str">
            <v xml:space="preserve">UN    </v>
          </cell>
          <cell r="H1202">
            <v>13</v>
          </cell>
          <cell r="I1202">
            <v>115.36</v>
          </cell>
        </row>
        <row r="1203">
          <cell r="D1203" t="str">
            <v>CP1912</v>
          </cell>
          <cell r="E1203" t="str">
            <v xml:space="preserve">06.011.287-0       </v>
          </cell>
          <cell r="F1203" t="str">
            <v xml:space="preserve">MONTAGEM S/FORN. DE VALVULA DE GAVETA, DE RETENCAO, VENTOSA,HIDRANTE, ETC, C/FLANGES, CLASSE PN-25, DIAM. DE 300MM  </v>
          </cell>
          <cell r="G1203" t="str">
            <v xml:space="preserve">UN    </v>
          </cell>
          <cell r="H1203">
            <v>19</v>
          </cell>
          <cell r="I1203">
            <v>218.76</v>
          </cell>
        </row>
        <row r="1204">
          <cell r="D1204" t="str">
            <v>CP2106</v>
          </cell>
          <cell r="E1204" t="str">
            <v xml:space="preserve">06.014.054-0       </v>
          </cell>
          <cell r="F1204" t="str">
            <v xml:space="preserve">CAIXA DE PASSAGEM EM ALVEN. DE TIJ. MACICO, PAREDES DE 1 VEZ, DE 0,60 X 0,60 X 0,80M, S/TAMPA  </v>
          </cell>
          <cell r="G1204" t="str">
            <v xml:space="preserve">UN    </v>
          </cell>
          <cell r="H1204">
            <v>22</v>
          </cell>
          <cell r="I1204">
            <v>168.53</v>
          </cell>
        </row>
        <row r="1205">
          <cell r="D1205" t="str">
            <v>CP2108</v>
          </cell>
          <cell r="E1205" t="str">
            <v xml:space="preserve">06.014.060-0       </v>
          </cell>
          <cell r="F1205" t="str">
            <v xml:space="preserve">CAIXA DE PASSAGEM EM ALVEN. DE TIJ. MACICO, PAREDES DE 1 VEZ, DE 0,40 X 0,40 X 0,60M, INCL. TAMPA DE CONCR. ARMADO 15MPA  </v>
          </cell>
          <cell r="G1205" t="str">
            <v xml:space="preserve">UN    </v>
          </cell>
          <cell r="H1205">
            <v>24</v>
          </cell>
          <cell r="I1205">
            <v>115.23</v>
          </cell>
        </row>
        <row r="1206">
          <cell r="D1206" t="str">
            <v>CP2121</v>
          </cell>
          <cell r="E1206" t="str">
            <v xml:space="preserve">06.014.101-0       </v>
          </cell>
          <cell r="F1206" t="str">
            <v xml:space="preserve">CAIXA DE RALO EM ALVEN. DE TIJ. MACICO, DE 0,30 X 0,90 X 0,90M, P/AGUAS PLUVIAIS  </v>
          </cell>
          <cell r="G1206" t="str">
            <v xml:space="preserve">UN    </v>
          </cell>
          <cell r="H1206">
            <v>18</v>
          </cell>
          <cell r="I1206">
            <v>299.92</v>
          </cell>
        </row>
        <row r="1207">
          <cell r="D1207" t="str">
            <v>CP2125</v>
          </cell>
          <cell r="E1207" t="str">
            <v xml:space="preserve">06.015.010-0       </v>
          </cell>
          <cell r="F1207" t="str">
            <v xml:space="preserve">POCO DE VISITA EM ALVEN. DE BL. DE CONCR.,PAREDES DE 20CM,  DE 1,20 X 1,20 X 1,40M, P/AGUAS PLUVIAIS,DIAM.DE 0,40 A 0,70M  </v>
          </cell>
          <cell r="G1207" t="str">
            <v xml:space="preserve">UN    </v>
          </cell>
          <cell r="H1207">
            <v>18</v>
          </cell>
          <cell r="I1207">
            <v>491.52</v>
          </cell>
        </row>
        <row r="1208">
          <cell r="D1208" t="str">
            <v>CP2226</v>
          </cell>
          <cell r="E1208" t="str">
            <v xml:space="preserve">06.020.112-0       </v>
          </cell>
          <cell r="F1208" t="str">
            <v xml:space="preserve">MONTAGEM E ASSENT. DE TUBUL. DE CHAPA DE ACO DE 3/8 DE ESP., C/ 6,00M DE COMPR. E 500MM DE DIAM.  </v>
          </cell>
          <cell r="G1208" t="str">
            <v xml:space="preserve">M     </v>
          </cell>
          <cell r="H1208">
            <v>48</v>
          </cell>
          <cell r="I1208">
            <v>30.74</v>
          </cell>
        </row>
        <row r="1209">
          <cell r="D1209" t="str">
            <v>CP2402</v>
          </cell>
          <cell r="E1209" t="str">
            <v xml:space="preserve">06.031.425-0       </v>
          </cell>
          <cell r="F1209" t="str">
            <v xml:space="preserve">TUBO DE CHAPA DE ACO, C/COSTURA, P/AGUA, C/REVESTIM. INT. EEXT., PONTAS BISELADAS P/SOLDA, C/ 500MM X 3/8  </v>
          </cell>
          <cell r="G1209" t="str">
            <v xml:space="preserve">M     </v>
          </cell>
          <cell r="H1209">
            <v>48</v>
          </cell>
          <cell r="I1209">
            <v>381.9</v>
          </cell>
        </row>
        <row r="1210">
          <cell r="D1210" t="str">
            <v>CP2517</v>
          </cell>
          <cell r="E1210" t="str">
            <v xml:space="preserve">06.069.020-0       </v>
          </cell>
          <cell r="F1210" t="str">
            <v xml:space="preserve">CONSTRUCAO DE LINHA SIMPLES DE DUTO ESPIRAL FLEXIVEL, SINGELO, P/PROT. DE CONDUTORES, DIAM. DE 75MM, C/FIO GUIA  </v>
          </cell>
          <cell r="G1210" t="str">
            <v xml:space="preserve">M     </v>
          </cell>
          <cell r="H1210">
            <v>1440</v>
          </cell>
          <cell r="I1210">
            <v>5.3</v>
          </cell>
        </row>
        <row r="1211">
          <cell r="D1211" t="str">
            <v>CP2604</v>
          </cell>
          <cell r="E1211" t="str">
            <v xml:space="preserve">06.200.053-0       </v>
          </cell>
          <cell r="F1211" t="str">
            <v xml:space="preserve">TUBO DE FºFº, DUCTIL, CLASSE K-9 (JUNTA ELASTICA), DIAM. DE150MM. FORN.  </v>
          </cell>
          <cell r="G1211" t="str">
            <v xml:space="preserve">M     </v>
          </cell>
          <cell r="H1211">
            <v>242</v>
          </cell>
          <cell r="I1211">
            <v>71.55</v>
          </cell>
        </row>
        <row r="1212">
          <cell r="D1212" t="str">
            <v>CP2605</v>
          </cell>
          <cell r="E1212" t="str">
            <v xml:space="preserve">06.200.054-0       </v>
          </cell>
          <cell r="F1212" t="str">
            <v xml:space="preserve">TUBO DE FºFº, DUCTIL, CLASSE K-9 (JUNTA ELASTICA), DIAM. DE200MM. FORN.  </v>
          </cell>
          <cell r="G1212" t="str">
            <v xml:space="preserve">M     </v>
          </cell>
          <cell r="H1212">
            <v>278</v>
          </cell>
          <cell r="I1212">
            <v>96.13</v>
          </cell>
        </row>
        <row r="1213">
          <cell r="D1213" t="str">
            <v>CP2607</v>
          </cell>
          <cell r="E1213" t="str">
            <v xml:space="preserve">06.200.056-0       </v>
          </cell>
          <cell r="F1213" t="str">
            <v xml:space="preserve">TUBO DE FºFº, DUCTIL, CLASSE K-9 (JUNTA ELASTICA), DIAM. DE300MM. FORN.  </v>
          </cell>
          <cell r="G1213" t="str">
            <v xml:space="preserve">M     </v>
          </cell>
          <cell r="H1213">
            <v>43</v>
          </cell>
          <cell r="I1213">
            <v>158.41999999999999</v>
          </cell>
        </row>
        <row r="1214">
          <cell r="D1214" t="str">
            <v>CP2609</v>
          </cell>
          <cell r="E1214" t="str">
            <v xml:space="preserve">06.200.058-0       </v>
          </cell>
          <cell r="F1214" t="str">
            <v xml:space="preserve">TUBO DE FºFº, DUCTIL, CLASSE K-9 (JUNTA ELASTICA), DIAM. DE400MM. FORN.  </v>
          </cell>
          <cell r="G1214" t="str">
            <v xml:space="preserve">M     </v>
          </cell>
          <cell r="H1214">
            <v>112</v>
          </cell>
          <cell r="I1214">
            <v>257.58999999999997</v>
          </cell>
        </row>
        <row r="1215">
          <cell r="D1215" t="str">
            <v>CP2610</v>
          </cell>
          <cell r="E1215" t="str">
            <v xml:space="preserve">06.200.060-0       </v>
          </cell>
          <cell r="F1215" t="str">
            <v xml:space="preserve">TUBO DE FºFº, DUCTIL, CLASSE K-9 (JUNTA ELASTICA), DIAM. DE500MM. FORN.  </v>
          </cell>
          <cell r="G1215" t="str">
            <v xml:space="preserve">M     </v>
          </cell>
          <cell r="H1215">
            <v>288</v>
          </cell>
          <cell r="I1215">
            <v>351.88</v>
          </cell>
        </row>
        <row r="1216">
          <cell r="D1216" t="str">
            <v>CP2611</v>
          </cell>
          <cell r="E1216" t="str">
            <v xml:space="preserve">06.200.062-0       </v>
          </cell>
          <cell r="F1216" t="str">
            <v xml:space="preserve">TUBO DE FºFº, DUCTIL, CLASSE K-9 (JUNTA ELASTICA), DIAM. DE600MM. FORN.  </v>
          </cell>
          <cell r="G1216" t="str">
            <v xml:space="preserve">M     </v>
          </cell>
          <cell r="H1216">
            <v>44</v>
          </cell>
          <cell r="I1216">
            <v>458.72</v>
          </cell>
        </row>
        <row r="1217">
          <cell r="D1217" t="str">
            <v>CP2612</v>
          </cell>
          <cell r="E1217" t="str">
            <v xml:space="preserve">06.200.064-0       </v>
          </cell>
          <cell r="F1217" t="str">
            <v xml:space="preserve">TUBO DE FºFº, DUCTIL, CLASSE K-9 (JUNTA ELASTICA), DIAM. DE700MM. FORN.  </v>
          </cell>
          <cell r="G1217" t="str">
            <v xml:space="preserve">M     </v>
          </cell>
          <cell r="H1217">
            <v>134</v>
          </cell>
          <cell r="I1217">
            <v>585.41999999999996</v>
          </cell>
        </row>
        <row r="1218">
          <cell r="D1218" t="str">
            <v>CP2626</v>
          </cell>
          <cell r="E1218" t="str">
            <v xml:space="preserve">06.200.081-0       </v>
          </cell>
          <cell r="F1218" t="str">
            <v xml:space="preserve">TUBO DE FºFº, DUCTIL, CLASSE K-7 (JUNTA ELASTICA), DIAM. DE700MM. FORN.  </v>
          </cell>
          <cell r="G1218" t="str">
            <v xml:space="preserve">M     </v>
          </cell>
          <cell r="H1218">
            <v>2</v>
          </cell>
          <cell r="I1218">
            <v>481.14</v>
          </cell>
        </row>
        <row r="1219">
          <cell r="D1219" t="str">
            <v>CP9788</v>
          </cell>
          <cell r="E1219">
            <v>6201</v>
          </cell>
          <cell r="F1219" t="str">
            <v xml:space="preserve">TOCO C/FLANGES EM FERRO FUNDIDO DÚCTIL, PN10, DN150MM E L=0,50M - FORNECIMENTO  </v>
          </cell>
          <cell r="G1219" t="str">
            <v xml:space="preserve">UN    </v>
          </cell>
          <cell r="H1219">
            <v>6</v>
          </cell>
          <cell r="I1219">
            <v>118.01</v>
          </cell>
        </row>
        <row r="1220">
          <cell r="D1220" t="str">
            <v>CP9652</v>
          </cell>
          <cell r="E1220">
            <v>6201</v>
          </cell>
          <cell r="F1220" t="str">
            <v xml:space="preserve">JUNTA DE DESMONTAGEM TRAVADA AXIALMENTE, EM FERRO FUNDIDO DÚCTIL, DN 150MM - FORNECIMENTO  </v>
          </cell>
          <cell r="G1220" t="str">
            <v xml:space="preserve">UN    </v>
          </cell>
          <cell r="H1220">
            <v>5</v>
          </cell>
          <cell r="I1220">
            <v>1415.49</v>
          </cell>
        </row>
        <row r="1221">
          <cell r="D1221" t="str">
            <v>CP9787</v>
          </cell>
          <cell r="E1221">
            <v>6201</v>
          </cell>
          <cell r="F1221" t="str">
            <v xml:space="preserve">TOCO C/FLANGES EM FERRO FUNDIDO DÚCTIL, PN10, DN 150MM E L=0,25M - FORNECIMENTO  </v>
          </cell>
          <cell r="G1221" t="str">
            <v xml:space="preserve">UN    </v>
          </cell>
          <cell r="H1221">
            <v>3</v>
          </cell>
          <cell r="I1221">
            <v>187.34</v>
          </cell>
        </row>
        <row r="1222">
          <cell r="D1222" t="str">
            <v>CP9785</v>
          </cell>
          <cell r="E1222">
            <v>6201</v>
          </cell>
          <cell r="F1222" t="str">
            <v xml:space="preserve">TOCO C/FLANGES EM FERRO FUNDIDO DÚCTIL, PN10, DN 100MM E L=0,25M - FORNECIMENTO  </v>
          </cell>
          <cell r="G1222" t="str">
            <v xml:space="preserve">UN    </v>
          </cell>
          <cell r="H1222">
            <v>2</v>
          </cell>
          <cell r="I1222">
            <v>109.3</v>
          </cell>
        </row>
        <row r="1223">
          <cell r="D1223" t="str">
            <v>CP9789</v>
          </cell>
          <cell r="E1223">
            <v>6201</v>
          </cell>
          <cell r="F1223" t="str">
            <v xml:space="preserve">TOCO C/FLANGES EM FERRO FUNDIDO DÚCTIL, PN10, DN 300MM E L=0,25M - FORNECIMENTO  </v>
          </cell>
          <cell r="G1223" t="str">
            <v xml:space="preserve">UN    </v>
          </cell>
          <cell r="H1223">
            <v>3</v>
          </cell>
          <cell r="I1223">
            <v>398.83</v>
          </cell>
        </row>
        <row r="1224">
          <cell r="D1224" t="str">
            <v>CP9788</v>
          </cell>
          <cell r="E1224">
            <v>6201</v>
          </cell>
          <cell r="F1224" t="str">
            <v xml:space="preserve">TOCO C/FLANGES EM FERRO FUNDIDO DÚCTIL, PN10, DN 150MM E L=0,50M - FORNECIMENTO  </v>
          </cell>
          <cell r="G1224" t="str">
            <v xml:space="preserve">UN    </v>
          </cell>
          <cell r="H1224">
            <v>3</v>
          </cell>
          <cell r="I1224">
            <v>118.01</v>
          </cell>
        </row>
        <row r="1225">
          <cell r="D1225" t="str">
            <v>CP9784</v>
          </cell>
          <cell r="E1225">
            <v>6201</v>
          </cell>
          <cell r="F1225" t="str">
            <v xml:space="preserve">TOCO C/ PONTA E FLANGE, EM FERRO FUNDIDO DÚCTIL, PN10, DN 350MM E L=0,50M - FORNECIMENTO  </v>
          </cell>
          <cell r="G1225" t="str">
            <v xml:space="preserve">UN    </v>
          </cell>
          <cell r="H1225">
            <v>10</v>
          </cell>
          <cell r="I1225">
            <v>575.37</v>
          </cell>
        </row>
        <row r="1226">
          <cell r="D1226" t="str">
            <v>CP2633</v>
          </cell>
          <cell r="E1226" t="str">
            <v xml:space="preserve">06.201.052-0       </v>
          </cell>
          <cell r="F1226" t="str">
            <v xml:space="preserve">TUBO DE FºFº, DUCTIL, CLASSE K-12, PN-10, FLANGE/FLANGE, DIAM. DE 100MM E COMPR. DE 0, 50 A 1,00M. FORN.  </v>
          </cell>
          <cell r="G1226" t="str">
            <v xml:space="preserve">UN    </v>
          </cell>
          <cell r="H1226">
            <v>13</v>
          </cell>
          <cell r="I1226">
            <v>226.45</v>
          </cell>
        </row>
        <row r="1227">
          <cell r="D1227" t="str">
            <v>CP2634</v>
          </cell>
          <cell r="E1227" t="str">
            <v xml:space="preserve">06.201.053-0       </v>
          </cell>
          <cell r="F1227" t="str">
            <v xml:space="preserve">TUBO DE FºFº, DUCTIL, CLASSE K-12, PN-10, FLANGE/FLANGE, DIAM. DE 150MM E COMPR. DE 0, 50 A 1,00M. FORN.  </v>
          </cell>
          <cell r="G1227" t="str">
            <v xml:space="preserve">UN    </v>
          </cell>
          <cell r="H1227">
            <v>19</v>
          </cell>
          <cell r="I1227">
            <v>311.76</v>
          </cell>
        </row>
        <row r="1228">
          <cell r="D1228" t="str">
            <v>CP2635</v>
          </cell>
          <cell r="E1228" t="str">
            <v xml:space="preserve">06.201.054-0       </v>
          </cell>
          <cell r="F1228" t="str">
            <v xml:space="preserve">TUBO DE FºFº, DUCTIL, CLASSE K-12, PN-10, FLANGE/FLANGE, DIAM. DE 200MM E COMPR. DE 0, 50 A 1,00M. FORN.  </v>
          </cell>
          <cell r="G1228" t="str">
            <v xml:space="preserve">UN    </v>
          </cell>
          <cell r="H1228">
            <v>37</v>
          </cell>
          <cell r="I1228">
            <v>401.18</v>
          </cell>
        </row>
        <row r="1229">
          <cell r="D1229" t="str">
            <v>CP2637</v>
          </cell>
          <cell r="E1229" t="str">
            <v xml:space="preserve">06.201.056-0       </v>
          </cell>
          <cell r="F1229" t="str">
            <v xml:space="preserve">TUBO DE FºFº, DUCTIL, CLASSE K-12, PN-10, FLANGE/FLANGE, DIAM. DE 300MM E COMPR. DE 0, 50 A 1,00M. FORN.  </v>
          </cell>
          <cell r="G1229" t="str">
            <v xml:space="preserve">UN    </v>
          </cell>
          <cell r="H1229">
            <v>13</v>
          </cell>
          <cell r="I1229">
            <v>621.04999999999995</v>
          </cell>
        </row>
        <row r="1230">
          <cell r="D1230" t="str">
            <v>CP2638</v>
          </cell>
          <cell r="E1230" t="str">
            <v xml:space="preserve">06.201.057-0       </v>
          </cell>
          <cell r="F1230" t="str">
            <v xml:space="preserve">TUBO DE FºFº, DUCTIL, CLASSE K-12, PN-10, FLANGE/FLANGE, DIAM. DE 350MM E COMPR. DE 0, 50 A 1,00M. FORN.  </v>
          </cell>
          <cell r="G1230" t="str">
            <v xml:space="preserve">UN    </v>
          </cell>
          <cell r="H1230">
            <v>16</v>
          </cell>
          <cell r="I1230">
            <v>766.44</v>
          </cell>
        </row>
        <row r="1231">
          <cell r="D1231" t="str">
            <v>CP2641</v>
          </cell>
          <cell r="E1231" t="str">
            <v xml:space="preserve">06.201.060-0       </v>
          </cell>
          <cell r="F1231" t="str">
            <v xml:space="preserve">TUBO DE FºFº, DUCTIL, CLASSE K-12, PN-10, FLANGE/FLANGE, DIAM. DE 500MM E COMPR. DE 0, 50 A 1,00M. FORN.  </v>
          </cell>
          <cell r="G1231" t="str">
            <v xml:space="preserve">UN    </v>
          </cell>
          <cell r="H1231">
            <v>2</v>
          </cell>
          <cell r="I1231">
            <v>1121.57</v>
          </cell>
        </row>
        <row r="1232">
          <cell r="D1232" t="str">
            <v>CP2642</v>
          </cell>
          <cell r="E1232" t="str">
            <v xml:space="preserve">06.201.061-0       </v>
          </cell>
          <cell r="F1232" t="str">
            <v xml:space="preserve">TUBO DE FºFº, DUCTIL, CLASSE K-12, PN-10, FLANGE/FLANGE, DIAM. DE 600MM E COMPR. DE 0, 50 A 1,00M. FORN.  </v>
          </cell>
          <cell r="G1232" t="str">
            <v xml:space="preserve">UN    </v>
          </cell>
          <cell r="H1232">
            <v>3</v>
          </cell>
          <cell r="I1232">
            <v>1523.9</v>
          </cell>
        </row>
        <row r="1233">
          <cell r="D1233" t="str">
            <v>CP2643</v>
          </cell>
          <cell r="E1233" t="str">
            <v xml:space="preserve">06.201.062-0       </v>
          </cell>
          <cell r="F1233" t="str">
            <v xml:space="preserve">TUBO DE FºFº, DUCTIL, CLASSE K-12, PN-10, FLANGE/FLANGE, DIAM. DE 700MM E COMPR. DE 0, 50 A 1,00M. FORN.  </v>
          </cell>
          <cell r="G1233" t="str">
            <v xml:space="preserve">UN    </v>
          </cell>
          <cell r="H1233">
            <v>3</v>
          </cell>
          <cell r="I1233">
            <v>3563.32</v>
          </cell>
        </row>
        <row r="1234">
          <cell r="D1234" t="str">
            <v>CP2661</v>
          </cell>
          <cell r="E1234" t="str">
            <v xml:space="preserve">06.201.102-0       </v>
          </cell>
          <cell r="F1234" t="str">
            <v xml:space="preserve">TUBO DE FºFº, DUCTIL, CLASSE K-12, PN-10, PONTA/FLANGE, DIAM. DE 100MM E COMPR. DE 0, 50 A 1,00M. FORN.  </v>
          </cell>
          <cell r="G1234" t="str">
            <v xml:space="preserve">UN    </v>
          </cell>
          <cell r="H1234">
            <v>2</v>
          </cell>
          <cell r="I1234">
            <v>130.5</v>
          </cell>
        </row>
        <row r="1235">
          <cell r="D1235" t="str">
            <v>CP2662</v>
          </cell>
          <cell r="E1235" t="str">
            <v xml:space="preserve">06.201.103-0       </v>
          </cell>
          <cell r="F1235" t="str">
            <v xml:space="preserve">TUBO DE FºFº, DUCTIL, CLASSE K-12, PN-10, PONTA/FLANGE, DIAM. DE 150MM E COMPR. DE 0, 50 A 1,00M. FORN.  </v>
          </cell>
          <cell r="G1235" t="str">
            <v xml:space="preserve">UN    </v>
          </cell>
          <cell r="H1235">
            <v>24</v>
          </cell>
          <cell r="I1235">
            <v>183.73</v>
          </cell>
        </row>
        <row r="1236">
          <cell r="D1236" t="str">
            <v>CP2663</v>
          </cell>
          <cell r="E1236" t="str">
            <v xml:space="preserve">06.201.104-0       </v>
          </cell>
          <cell r="F1236" t="str">
            <v xml:space="preserve">TUBO DE FºFº, DUCTIL, CLASSE K-12, PN-10, PONTA/FLANGE, DIAM. DE 200MM E COMPR. DE 0, 50 A 1,00M. FORN.  </v>
          </cell>
          <cell r="G1236" t="str">
            <v xml:space="preserve">UN    </v>
          </cell>
          <cell r="H1236">
            <v>48</v>
          </cell>
          <cell r="I1236">
            <v>239.9</v>
          </cell>
        </row>
        <row r="1237">
          <cell r="D1237" t="str">
            <v>CP2667</v>
          </cell>
          <cell r="E1237" t="str">
            <v xml:space="preserve">06.201.108-0       </v>
          </cell>
          <cell r="F1237" t="str">
            <v xml:space="preserve">TUBO DE FºFº, DUCTIL, CLASSE K-12, PN-10, PONTA/FLANGE, DIAM. DE 400MM E COMPR. DE 0, 50 A 1,00M. FORN.  </v>
          </cell>
          <cell r="G1237" t="str">
            <v xml:space="preserve">UN    </v>
          </cell>
          <cell r="H1237">
            <v>2</v>
          </cell>
          <cell r="I1237">
            <v>506.47</v>
          </cell>
        </row>
        <row r="1238">
          <cell r="D1238" t="str">
            <v>CP2670</v>
          </cell>
          <cell r="E1238" t="str">
            <v xml:space="preserve">06.201.111-0       </v>
          </cell>
          <cell r="F1238" t="str">
            <v xml:space="preserve">TUBO DE FºFº, DUCTIL, CLASSE K-12, PN-10, PONTA/FLANGE, DIAM. DE 600MM E COMPR. DE 0, 50 A 1,00M. FORN.  </v>
          </cell>
          <cell r="G1238" t="str">
            <v xml:space="preserve">UN    </v>
          </cell>
          <cell r="H1238">
            <v>2</v>
          </cell>
          <cell r="I1238">
            <v>921.86</v>
          </cell>
        </row>
        <row r="1239">
          <cell r="D1239" t="str">
            <v>CP2689</v>
          </cell>
          <cell r="E1239" t="str">
            <v xml:space="preserve">06.201.152-0       </v>
          </cell>
          <cell r="F1239" t="str">
            <v xml:space="preserve">ADICIONAL DE EXTENSAO EXCED. A 1,00M DE TUBO DE FºFº, DUCTIL, CLASSE K-12, DIAM. DE 100MM  </v>
          </cell>
          <cell r="G1239" t="str">
            <v xml:space="preserve">M     </v>
          </cell>
          <cell r="H1239">
            <v>34</v>
          </cell>
          <cell r="I1239">
            <v>33.119999999999997</v>
          </cell>
        </row>
        <row r="1240">
          <cell r="D1240" t="str">
            <v>CP2690</v>
          </cell>
          <cell r="E1240" t="str">
            <v xml:space="preserve">06.201.153-0       </v>
          </cell>
          <cell r="F1240" t="str">
            <v xml:space="preserve">ADICIONAL DE EXTENSAO EXCED. A 1,00M DE TUBO DE FºFº, DUCTIL, CLASSE K-12, DIAM. DE 150MM  </v>
          </cell>
          <cell r="G1240" t="str">
            <v xml:space="preserve">M     </v>
          </cell>
          <cell r="H1240">
            <v>34</v>
          </cell>
          <cell r="I1240">
            <v>51.55</v>
          </cell>
        </row>
        <row r="1241">
          <cell r="D1241" t="str">
            <v>CP2691</v>
          </cell>
          <cell r="E1241" t="str">
            <v xml:space="preserve">06.201.154-0       </v>
          </cell>
          <cell r="F1241" t="str">
            <v xml:space="preserve">ADICIONAL DE EXTENSAO EXCED. A 1,00M DE TUBO DE FºFº, DUCTIL, CLASSE K-12, DIAM. DE 200MM  </v>
          </cell>
          <cell r="G1241" t="str">
            <v xml:space="preserve">M     </v>
          </cell>
          <cell r="H1241">
            <v>138</v>
          </cell>
          <cell r="I1241">
            <v>73.25</v>
          </cell>
        </row>
        <row r="1242">
          <cell r="D1242" t="str">
            <v>CP2693</v>
          </cell>
          <cell r="E1242" t="str">
            <v xml:space="preserve">06.201.156-0       </v>
          </cell>
          <cell r="F1242" t="str">
            <v xml:space="preserve">ADICIONAL DE EXTENSAO EXCED. A 1,00M DE TUBO DE FºFº, DUCTIL, CLASSE K-12, DIAM. DE 300MM  </v>
          </cell>
          <cell r="G1242" t="str">
            <v xml:space="preserve">M     </v>
          </cell>
          <cell r="H1242">
            <v>30</v>
          </cell>
          <cell r="I1242">
            <v>126.36</v>
          </cell>
        </row>
        <row r="1243">
          <cell r="D1243" t="str">
            <v>CP2694</v>
          </cell>
          <cell r="E1243" t="str">
            <v xml:space="preserve">06.201.157-0       </v>
          </cell>
          <cell r="F1243" t="str">
            <v xml:space="preserve">ADICIONAL DE EXTENSAO EXCED. A 1,00M DE TUBO DE FºFº, DUCTIL, CLASSE K-12, DIAM. DE 350MM  </v>
          </cell>
          <cell r="G1243" t="str">
            <v xml:space="preserve">M     </v>
          </cell>
          <cell r="H1243">
            <v>3</v>
          </cell>
          <cell r="I1243">
            <v>141.69</v>
          </cell>
        </row>
        <row r="1244">
          <cell r="D1244" t="str">
            <v>CP2695</v>
          </cell>
          <cell r="E1244" t="str">
            <v xml:space="preserve">06.201.158-0       </v>
          </cell>
          <cell r="F1244" t="str">
            <v xml:space="preserve">ADICIONAL DE EXTENSAO EXCED. A 1,00M DE TUBO DE FºFº, DUCTIL, CLASSE K-12, DIAM. DE 400MM  </v>
          </cell>
          <cell r="G1244" t="str">
            <v xml:space="preserve">M     </v>
          </cell>
          <cell r="H1244">
            <v>8</v>
          </cell>
          <cell r="I1244">
            <v>170.76</v>
          </cell>
        </row>
        <row r="1245">
          <cell r="D1245" t="str">
            <v>CP2698</v>
          </cell>
          <cell r="E1245" t="str">
            <v xml:space="preserve">06.201.161-0       </v>
          </cell>
          <cell r="F1245" t="str">
            <v xml:space="preserve">ADICIONAL DE EXTENSAO EXCED. A 1,00M DE TUBO DE FºFº, DUCTIL, CLASSE K-12, DIAM. DE 600MM  </v>
          </cell>
          <cell r="G1245" t="str">
            <v xml:space="preserve">M     </v>
          </cell>
          <cell r="H1245">
            <v>14</v>
          </cell>
          <cell r="I1245">
            <v>310.81</v>
          </cell>
        </row>
        <row r="1246">
          <cell r="D1246" t="str">
            <v>CP2699</v>
          </cell>
          <cell r="E1246" t="str">
            <v xml:space="preserve">06.201.162-0       </v>
          </cell>
          <cell r="F1246" t="str">
            <v xml:space="preserve">ADICIONAL DE EXTENSAO EXCED. A 1,00M DE TUBO DE FºFº, DUCTIL, CLASSE K-12, DIAM. DE 700MM  </v>
          </cell>
          <cell r="G1246" t="str">
            <v xml:space="preserve">M     </v>
          </cell>
          <cell r="H1246">
            <v>6</v>
          </cell>
          <cell r="I1246">
            <v>419.23</v>
          </cell>
        </row>
        <row r="1247">
          <cell r="D1247" t="str">
            <v>CP9564</v>
          </cell>
          <cell r="E1247">
            <v>6210</v>
          </cell>
          <cell r="F1247" t="str">
            <v xml:space="preserve">CURVA DE 11 15'DE FERRO FUNDIDO DÚCTIL, C/BOLSAS DE JUNTA ELÁSTICA, DN 700MM - FORNECIMENTO  </v>
          </cell>
          <cell r="G1247" t="str">
            <v xml:space="preserve">UN    </v>
          </cell>
          <cell r="H1247">
            <v>2</v>
          </cell>
          <cell r="I1247">
            <v>1901.76</v>
          </cell>
        </row>
        <row r="1248">
          <cell r="D1248" t="str">
            <v>CP9671</v>
          </cell>
          <cell r="E1248">
            <v>6210</v>
          </cell>
          <cell r="F1248" t="str">
            <v xml:space="preserve">LUVA EM FERRO FUNDIDO DÚCTIL, C/BOLSAS DE JUNTA ELÁSTICA, PN10, DN400MM - FORNECIMENTO  </v>
          </cell>
          <cell r="G1248" t="str">
            <v xml:space="preserve">UN    </v>
          </cell>
          <cell r="H1248">
            <v>3</v>
          </cell>
          <cell r="I1248">
            <v>401.01</v>
          </cell>
        </row>
        <row r="1249">
          <cell r="D1249" t="str">
            <v>CP9759</v>
          </cell>
          <cell r="E1249">
            <v>6210</v>
          </cell>
          <cell r="F1249" t="str">
            <v xml:space="preserve">TÊ DE FERRO FUNDIDO DÚCTIL, C/BOLSAS DE JUNTA ELÁSTICA, DN 150MM - FORNECIMENTO  </v>
          </cell>
          <cell r="G1249" t="str">
            <v xml:space="preserve">UN    </v>
          </cell>
          <cell r="H1249">
            <v>11</v>
          </cell>
          <cell r="I1249">
            <v>190.77</v>
          </cell>
        </row>
        <row r="1250">
          <cell r="D1250" t="str">
            <v>CP9760</v>
          </cell>
          <cell r="E1250">
            <v>6210</v>
          </cell>
          <cell r="F1250" t="str">
            <v xml:space="preserve">TÊ DE FERRO FUNDIDO DÚCTIL, C/BOLSAS DE JUNTA ELÁSTICA, DN 200MM - FORNECIMENTO  </v>
          </cell>
          <cell r="G1250" t="str">
            <v xml:space="preserve">UN    </v>
          </cell>
          <cell r="H1250">
            <v>5</v>
          </cell>
          <cell r="I1250">
            <v>258.87</v>
          </cell>
        </row>
        <row r="1251">
          <cell r="D1251" t="str">
            <v>CP9570</v>
          </cell>
          <cell r="E1251">
            <v>6210</v>
          </cell>
          <cell r="F1251" t="str">
            <v xml:space="preserve">CURVA DE 22 30' DE FERRO FUNDIDO DÚCTIL, C/BOLSAS DE JUNTA ELÁSTICA, DN 200MM - FORNECIMENTO  </v>
          </cell>
          <cell r="G1251" t="str">
            <v xml:space="preserve">UN    </v>
          </cell>
          <cell r="H1251">
            <v>2</v>
          </cell>
          <cell r="I1251">
            <v>141.04</v>
          </cell>
        </row>
        <row r="1252">
          <cell r="D1252" t="str">
            <v>CP9583</v>
          </cell>
          <cell r="E1252">
            <v>6210</v>
          </cell>
          <cell r="F1252" t="str">
            <v xml:space="preserve">CURVA DE 90 DE FERRO FUNDIDO DÚCTIL, C/BOLSAS DE JUNTA ELÁSTICA, DN 200MM - FORNECIMENTO  </v>
          </cell>
          <cell r="G1252" t="str">
            <v xml:space="preserve">UN    </v>
          </cell>
          <cell r="H1252">
            <v>14</v>
          </cell>
          <cell r="I1252">
            <v>165.96</v>
          </cell>
        </row>
        <row r="1253">
          <cell r="D1253" t="str">
            <v>CP9580</v>
          </cell>
          <cell r="E1253">
            <v>6210</v>
          </cell>
          <cell r="F1253" t="str">
            <v xml:space="preserve">CURVA DE 90 DE FERRO FUNDIDO DÚCTIL, C/BOLSAS DE JUNTA ELÁSTICA, DN 150MM - FORNECIMENTO  </v>
          </cell>
          <cell r="G1253" t="str">
            <v xml:space="preserve">UN    </v>
          </cell>
          <cell r="H1253">
            <v>3</v>
          </cell>
          <cell r="I1253">
            <v>128.19999999999999</v>
          </cell>
        </row>
        <row r="1254">
          <cell r="D1254" t="str">
            <v>CP9569</v>
          </cell>
          <cell r="E1254">
            <v>6210</v>
          </cell>
          <cell r="F1254" t="str">
            <v xml:space="preserve">CURVA DE 22 30' DE FERRO FUNDIDO DÚCTIL, C/ FLANGES, PN10, DN 200MM - FORNECIMENTO  </v>
          </cell>
          <cell r="G1254" t="str">
            <v xml:space="preserve">UN    </v>
          </cell>
          <cell r="H1254">
            <v>13</v>
          </cell>
          <cell r="I1254">
            <v>291.99</v>
          </cell>
        </row>
        <row r="1255">
          <cell r="D1255" t="str">
            <v>CP9667</v>
          </cell>
          <cell r="E1255">
            <v>6210</v>
          </cell>
          <cell r="F1255" t="str">
            <v xml:space="preserve">LUVA DE FERRO FUNDIDO DÚCTIL, C/BOLSAS DE JUNTA ELÁSTICA, PN10, DN 600MM - FORNECIMENTO  </v>
          </cell>
          <cell r="G1255" t="str">
            <v xml:space="preserve">UN    </v>
          </cell>
          <cell r="H1255">
            <v>3</v>
          </cell>
          <cell r="I1255">
            <v>1168.99</v>
          </cell>
        </row>
        <row r="1256">
          <cell r="D1256" t="str">
            <v>CP9779</v>
          </cell>
          <cell r="E1256">
            <v>6210</v>
          </cell>
          <cell r="F1256" t="str">
            <v xml:space="preserve">TÊ DEFERRO FUNDIDO DÚCTIL, C/FLANGES, PN10, DN 100 X 75MM - FORNECIMENTO  </v>
          </cell>
          <cell r="G1256" t="str">
            <v xml:space="preserve">UN    </v>
          </cell>
          <cell r="H1256">
            <v>5</v>
          </cell>
          <cell r="I1256">
            <v>136.59</v>
          </cell>
        </row>
        <row r="1257">
          <cell r="D1257" t="str">
            <v>CP9796</v>
          </cell>
          <cell r="E1257">
            <v>6210</v>
          </cell>
          <cell r="F1257" t="str">
            <v xml:space="preserve">TUBO DE FERRO FUNDIDO DÚCTIL, C/PONTAS, PN 10, DN 150MM, COMPR. ATÉ 1,00M - FORNECIMENTO  </v>
          </cell>
          <cell r="G1257" t="str">
            <v xml:space="preserve">M     </v>
          </cell>
          <cell r="H1257">
            <v>13</v>
          </cell>
          <cell r="I1257">
            <v>67.45</v>
          </cell>
        </row>
        <row r="1258">
          <cell r="D1258" t="str">
            <v>CP9795</v>
          </cell>
          <cell r="E1258">
            <v>6210</v>
          </cell>
          <cell r="F1258" t="str">
            <v xml:space="preserve">TUBO DE FERRO FUNDIDO DÚCTIL, C/PONTAS E ABA DE VEDAÇÃO, PN 10, DN 600MM, COMPR. ATÉ 1, 00M - FORNECIMENTO  </v>
          </cell>
          <cell r="G1258" t="str">
            <v xml:space="preserve">M     </v>
          </cell>
          <cell r="H1258">
            <v>3</v>
          </cell>
          <cell r="I1258">
            <v>441.3</v>
          </cell>
        </row>
        <row r="1259">
          <cell r="D1259" t="str">
            <v>CP9798</v>
          </cell>
          <cell r="E1259">
            <v>6210</v>
          </cell>
          <cell r="F1259" t="str">
            <v xml:space="preserve">TUBO DE FERRO FUNDIDO DÚCTIL, C/PONTAS, PN 10, DN 150MM, L=3400MM - FORNECIMENTO  </v>
          </cell>
          <cell r="G1259" t="str">
            <v xml:space="preserve">M     </v>
          </cell>
          <cell r="H1259">
            <v>2</v>
          </cell>
          <cell r="I1259">
            <v>235.93</v>
          </cell>
        </row>
        <row r="1260">
          <cell r="D1260" t="str">
            <v>CP9799</v>
          </cell>
          <cell r="E1260">
            <v>6210</v>
          </cell>
          <cell r="F1260" t="str">
            <v xml:space="preserve">TUBO DE FERRO FUNDIDO DÚCTIL, C/PONTAS, PN 10, DN 150MM, L=4820MM - FORNECIMENTO  </v>
          </cell>
          <cell r="G1260" t="str">
            <v xml:space="preserve">M     </v>
          </cell>
          <cell r="H1260">
            <v>2</v>
          </cell>
          <cell r="I1260">
            <v>237.21</v>
          </cell>
        </row>
        <row r="1261">
          <cell r="D1261" t="str">
            <v>CP9797</v>
          </cell>
          <cell r="E1261">
            <v>6210</v>
          </cell>
          <cell r="F1261" t="str">
            <v xml:space="preserve">TUBO DE FERRO FUNDIDO DÚCTIL, C/PONTAS, PN 10, DN 150MM, L=1700MM - FORNECIMENTO  </v>
          </cell>
          <cell r="G1261" t="str">
            <v xml:space="preserve">M     </v>
          </cell>
          <cell r="H1261">
            <v>5</v>
          </cell>
          <cell r="I1261">
            <v>134.88999999999999</v>
          </cell>
        </row>
        <row r="1262">
          <cell r="D1262" t="str">
            <v>CP2729</v>
          </cell>
          <cell r="E1262" t="str">
            <v xml:space="preserve">06.210.002-0       </v>
          </cell>
          <cell r="F1262" t="str">
            <v xml:space="preserve">CURVA DE 90° DE FºFº, DUCTIL, C/BOLSAS DE JUNTA ELASTICA, DIAM. DE 300MM. FORN.  </v>
          </cell>
          <cell r="G1262" t="str">
            <v xml:space="preserve">UN    </v>
          </cell>
          <cell r="H1262">
            <v>2</v>
          </cell>
          <cell r="I1262">
            <v>396.69</v>
          </cell>
        </row>
        <row r="1263">
          <cell r="D1263" t="str">
            <v>CP2733</v>
          </cell>
          <cell r="E1263" t="str">
            <v xml:space="preserve">06.210.012-0       </v>
          </cell>
          <cell r="F1263" t="str">
            <v xml:space="preserve">CURVA DE 45° DE FºFº, DUCTIL, C/BOLSAS DE JUNTA ELASTICA, DIAM. DE 150MM. FORN.  </v>
          </cell>
          <cell r="G1263" t="str">
            <v xml:space="preserve">UN    </v>
          </cell>
          <cell r="H1263">
            <v>8</v>
          </cell>
          <cell r="I1263">
            <v>95.35</v>
          </cell>
        </row>
        <row r="1264">
          <cell r="D1264" t="str">
            <v>CP2738</v>
          </cell>
          <cell r="E1264" t="str">
            <v xml:space="preserve">06.210.017-0       </v>
          </cell>
          <cell r="F1264" t="str">
            <v xml:space="preserve">CURVA DE 45° DE FºFº, DUCTIL, C/BOLSAS DE JUNTA ELASTICA, DIAM. DE 500MM. FORN.  </v>
          </cell>
          <cell r="G1264" t="str">
            <v xml:space="preserve">UN    </v>
          </cell>
          <cell r="H1264">
            <v>3</v>
          </cell>
          <cell r="I1264">
            <v>880.19</v>
          </cell>
        </row>
        <row r="1265">
          <cell r="D1265" t="str">
            <v>CP2741</v>
          </cell>
          <cell r="E1265" t="str">
            <v xml:space="preserve">06.210.021-0       </v>
          </cell>
          <cell r="F1265" t="str">
            <v xml:space="preserve">CURVA DE 22°30' DE FºFº, DUCTIL, C/BOLSAS DE JUNTA ELASTICA,DIAM. DE 300MM. FORN.  </v>
          </cell>
          <cell r="G1265" t="str">
            <v xml:space="preserve">UN    </v>
          </cell>
          <cell r="H1265">
            <v>2</v>
          </cell>
          <cell r="I1265">
            <v>236.77</v>
          </cell>
        </row>
        <row r="1266">
          <cell r="D1266" t="str">
            <v>CP2745</v>
          </cell>
          <cell r="E1266" t="str">
            <v xml:space="preserve">06.210.032-0       </v>
          </cell>
          <cell r="F1266" t="str">
            <v xml:space="preserve">CURVA DE 11°15' DE FºFº, DUCTIL, C/BOLSAS DE JUNTA ELASTICA,DIAM. DE 600MM. FORN.  </v>
          </cell>
          <cell r="G1266" t="str">
            <v xml:space="preserve">UN    </v>
          </cell>
          <cell r="H1266">
            <v>2</v>
          </cell>
          <cell r="I1266">
            <v>742.6</v>
          </cell>
        </row>
        <row r="1267">
          <cell r="D1267" t="str">
            <v>CP9585</v>
          </cell>
          <cell r="E1267">
            <v>6212</v>
          </cell>
          <cell r="F1267" t="str">
            <v xml:space="preserve">CURVA DE 90 DE FERRO FUNDIDO DÚCTIL, C/BOLSAS DE JUNTA ELÁSTICA, DN 500MM - FORNECIMENTO  </v>
          </cell>
          <cell r="G1267" t="str">
            <v xml:space="preserve">UN    </v>
          </cell>
          <cell r="H1267">
            <v>2</v>
          </cell>
          <cell r="I1267">
            <v>1675.56</v>
          </cell>
        </row>
        <row r="1268">
          <cell r="D1268" t="str">
            <v>CP9534</v>
          </cell>
          <cell r="E1268">
            <v>6212</v>
          </cell>
          <cell r="F1268" t="str">
            <v xml:space="preserve">CAP DE FERRO FUNDIDO DÚCTIL, C/BOLSA DE JUNTA ELÁSTICA, DN 150MM - FORNECIMENTO  </v>
          </cell>
          <cell r="G1268" t="str">
            <v xml:space="preserve">UN    </v>
          </cell>
          <cell r="H1268">
            <v>2</v>
          </cell>
          <cell r="I1268">
            <v>62.88</v>
          </cell>
        </row>
        <row r="1269">
          <cell r="D1269" t="str">
            <v>CP9623</v>
          </cell>
          <cell r="E1269">
            <v>6212</v>
          </cell>
          <cell r="F1269" t="str">
            <v xml:space="preserve">EXTREMIDADE EM FERRO FUNDIDO DÚCTIL, PONTA/FLANGE, PN10, DN 800MM - FORNECIMENTO  </v>
          </cell>
          <cell r="G1269" t="str">
            <v xml:space="preserve">UN    </v>
          </cell>
          <cell r="H1269">
            <v>2</v>
          </cell>
          <cell r="I1269">
            <v>3956.82</v>
          </cell>
        </row>
        <row r="1270">
          <cell r="D1270" t="str">
            <v>CP9622</v>
          </cell>
          <cell r="E1270">
            <v>6212</v>
          </cell>
          <cell r="F1270" t="str">
            <v xml:space="preserve">EXTREMIDADE EM FERRO FUNDIDO DÚCTIL, PONTA/FLANGE, PN10, DN 200MM - FORNECIMENTO  </v>
          </cell>
          <cell r="G1270" t="str">
            <v xml:space="preserve">UN    </v>
          </cell>
          <cell r="H1270">
            <v>5</v>
          </cell>
          <cell r="I1270">
            <v>152.63</v>
          </cell>
        </row>
        <row r="1271">
          <cell r="D1271" t="str">
            <v>CP9621</v>
          </cell>
          <cell r="E1271">
            <v>6212</v>
          </cell>
          <cell r="F1271" t="str">
            <v xml:space="preserve">EXTREMIDADE EM FERRO FUNDIDO DÚCTIL, PONTA/FLANGE, PN10, DN 100MM - FORNECIMENTO  </v>
          </cell>
          <cell r="G1271" t="str">
            <v xml:space="preserve">UN    </v>
          </cell>
          <cell r="H1271">
            <v>3</v>
          </cell>
          <cell r="I1271">
            <v>124.47</v>
          </cell>
        </row>
        <row r="1272">
          <cell r="D1272" t="str">
            <v>CP9611</v>
          </cell>
          <cell r="E1272">
            <v>6212</v>
          </cell>
          <cell r="F1272" t="str">
            <v xml:space="preserve">EXTREMIDADE EM FERRO FUNDIDO DÚCTIL, PONTA/FLANGE C/ ABA DE VEDAÇÃO, PN10, DN 150MM - FORNECIMENTO  </v>
          </cell>
          <cell r="G1272" t="str">
            <v xml:space="preserve">UN    </v>
          </cell>
          <cell r="H1272">
            <v>2</v>
          </cell>
          <cell r="I1272">
            <v>111.11</v>
          </cell>
        </row>
        <row r="1273">
          <cell r="D1273" t="str">
            <v>CP9626</v>
          </cell>
          <cell r="E1273">
            <v>6212</v>
          </cell>
          <cell r="F1273" t="str">
            <v xml:space="preserve">FLANGE CEGO EM FERRO FUNDIDO DÚCTIL, DIÂM. 4- FORNECIMENTO  </v>
          </cell>
          <cell r="G1273" t="str">
            <v xml:space="preserve">UN    </v>
          </cell>
          <cell r="H1273">
            <v>3</v>
          </cell>
          <cell r="I1273">
            <v>31.96</v>
          </cell>
        </row>
        <row r="1274">
          <cell r="D1274" t="str">
            <v>CP9627</v>
          </cell>
          <cell r="E1274">
            <v>6212</v>
          </cell>
          <cell r="F1274" t="str">
            <v xml:space="preserve">FLANGE CEGO EM FERRO FUNDIDO DÚCTIL, DN 800MM - FORNECIMENTO  </v>
          </cell>
          <cell r="G1274" t="str">
            <v xml:space="preserve">UN    </v>
          </cell>
          <cell r="H1274">
            <v>2</v>
          </cell>
          <cell r="I1274">
            <v>1920.8</v>
          </cell>
        </row>
        <row r="1275">
          <cell r="D1275" t="str">
            <v>CP9765</v>
          </cell>
          <cell r="E1275">
            <v>6212</v>
          </cell>
          <cell r="F1275" t="str">
            <v xml:space="preserve">TÊ DE FERRO FUNDIDO DÚCTIL, C/FLANGES, DN 200MM - FORNECIMENTO  </v>
          </cell>
          <cell r="G1275" t="str">
            <v xml:space="preserve">UN    </v>
          </cell>
          <cell r="H1275">
            <v>8</v>
          </cell>
          <cell r="I1275">
            <v>278.56</v>
          </cell>
        </row>
        <row r="1276">
          <cell r="D1276" t="str">
            <v>CP9583</v>
          </cell>
          <cell r="E1276">
            <v>6212</v>
          </cell>
          <cell r="F1276" t="str">
            <v xml:space="preserve">CURVA DE 90 DE FERRO FUNDIDO DÚCTIL, C/BOLSAS DE JUNTA ELÁSTICA, DN 200MM - FORNECIMENTO  </v>
          </cell>
          <cell r="G1276" t="str">
            <v xml:space="preserve">UN    </v>
          </cell>
          <cell r="H1276">
            <v>16</v>
          </cell>
          <cell r="I1276">
            <v>165.96</v>
          </cell>
        </row>
        <row r="1277">
          <cell r="D1277" t="str">
            <v>CP9580</v>
          </cell>
          <cell r="E1277">
            <v>6212</v>
          </cell>
          <cell r="F1277" t="str">
            <v xml:space="preserve">CURVA DE 90 DE FERRO FUNDIDO DÚCTIL, C/BOLSAS DE JUNTA ELÁSTICA, DN 150MM - FORNECIMENTO  </v>
          </cell>
          <cell r="G1277" t="str">
            <v xml:space="preserve">UN    </v>
          </cell>
          <cell r="H1277">
            <v>54</v>
          </cell>
          <cell r="I1277">
            <v>128.19999999999999</v>
          </cell>
        </row>
        <row r="1278">
          <cell r="D1278" t="str">
            <v>CP9656</v>
          </cell>
          <cell r="E1278">
            <v>6212</v>
          </cell>
          <cell r="F1278" t="str">
            <v xml:space="preserve">JUNTA GIBAULT EM FERRO FUNDIDO DÚCTIL, DN 200MM - FORNECIMENTO  </v>
          </cell>
          <cell r="G1278" t="str">
            <v xml:space="preserve">UN    </v>
          </cell>
          <cell r="H1278">
            <v>3</v>
          </cell>
          <cell r="I1278">
            <v>130.09</v>
          </cell>
        </row>
        <row r="1279">
          <cell r="D1279" t="str">
            <v>CP9584</v>
          </cell>
          <cell r="E1279">
            <v>6212</v>
          </cell>
          <cell r="F1279" t="str">
            <v xml:space="preserve">CURVA DE 90 DE FERRO FUNDIDO DÚCTIL, C/BOLSAS DE JUNTA ELÁSTICA, DN 350MM - FORNECIMENTO  </v>
          </cell>
          <cell r="G1279" t="str">
            <v xml:space="preserve">UN    </v>
          </cell>
          <cell r="H1279">
            <v>10</v>
          </cell>
          <cell r="I1279">
            <v>619.91999999999996</v>
          </cell>
        </row>
        <row r="1280">
          <cell r="D1280" t="str">
            <v>CP9586</v>
          </cell>
          <cell r="E1280">
            <v>6212</v>
          </cell>
          <cell r="F1280" t="str">
            <v xml:space="preserve">CURVA DE 90 DE FERRO FUNDIDO DÚCTIL, C/BOLSAS DE JUNTA ELÁSTICA, DN 50MM - FORNECIMENTO  </v>
          </cell>
          <cell r="G1280" t="str">
            <v xml:space="preserve">UN    </v>
          </cell>
          <cell r="H1280">
            <v>3</v>
          </cell>
          <cell r="I1280">
            <v>46.84</v>
          </cell>
        </row>
        <row r="1281">
          <cell r="D1281" t="str">
            <v>CP9617</v>
          </cell>
          <cell r="E1281">
            <v>6212</v>
          </cell>
          <cell r="F1281" t="str">
            <v xml:space="preserve">EXTREMIDADE EM FERRO FUNDIDO DÚCTIL, PONTA/FLANGE C/ABA DE VEDAÇÃO, PN10, DN 500MM - FORNECIMENTO  </v>
          </cell>
          <cell r="G1281" t="str">
            <v xml:space="preserve">UN    </v>
          </cell>
          <cell r="H1281">
            <v>2</v>
          </cell>
          <cell r="I1281">
            <v>1226.47</v>
          </cell>
        </row>
        <row r="1282">
          <cell r="D1282" t="str">
            <v>CP9620</v>
          </cell>
          <cell r="E1282">
            <v>6212</v>
          </cell>
          <cell r="F1282" t="str">
            <v xml:space="preserve">EXTREMIDADE EM FERRO FUNDIDO DÚCTIL, PONTA/FLANGE C/ABA DE VEDAÇÃO, PN10, DN 700MM - FORNECIMENTO  </v>
          </cell>
          <cell r="G1282" t="str">
            <v xml:space="preserve">UN    </v>
          </cell>
          <cell r="H1282">
            <v>3</v>
          </cell>
          <cell r="I1282">
            <v>2724.83</v>
          </cell>
        </row>
        <row r="1283">
          <cell r="D1283" t="str">
            <v>CP9611</v>
          </cell>
          <cell r="E1283">
            <v>6212</v>
          </cell>
          <cell r="F1283" t="str">
            <v xml:space="preserve">EXTREMIDADE EM FERRO FUNDIDO DÚCTIL, PONTA/FLANGE C/ABA DE VEDAÇÃO, PN10, DN 150MM - FORNECIMENTO  </v>
          </cell>
          <cell r="G1283" t="str">
            <v xml:space="preserve">UN    </v>
          </cell>
          <cell r="H1283">
            <v>14</v>
          </cell>
          <cell r="I1283">
            <v>111.11</v>
          </cell>
        </row>
        <row r="1284">
          <cell r="D1284" t="str">
            <v>CP9611</v>
          </cell>
          <cell r="E1284">
            <v>6212</v>
          </cell>
          <cell r="F1284" t="str">
            <v xml:space="preserve">EXTREMIDADE EM FERRO FUNDIDO DÚCTIL, PONTA/FLANGE C/ABA DE VEDAÇÃO, PN10, DN 150MM - FORNECIMENTO  </v>
          </cell>
          <cell r="G1284" t="str">
            <v xml:space="preserve">UN    </v>
          </cell>
          <cell r="H1284">
            <v>2</v>
          </cell>
          <cell r="I1284">
            <v>111.11</v>
          </cell>
        </row>
        <row r="1285">
          <cell r="D1285" t="str">
            <v>CP9618</v>
          </cell>
          <cell r="E1285">
            <v>6212</v>
          </cell>
          <cell r="F1285" t="str">
            <v xml:space="preserve">EXTREMIDADE EM FERRO FUNDIDO DÚCTIL, PONTA/FLANGE C/ABA DE VEDAÇÃO, PN10, DN 50MM - FORNECIMENTO  </v>
          </cell>
          <cell r="G1285" t="str">
            <v xml:space="preserve">UN    </v>
          </cell>
          <cell r="H1285">
            <v>2</v>
          </cell>
          <cell r="I1285">
            <v>85.47</v>
          </cell>
        </row>
        <row r="1286">
          <cell r="D1286" t="str">
            <v>CP9616</v>
          </cell>
          <cell r="E1286">
            <v>6212</v>
          </cell>
          <cell r="F1286" t="str">
            <v xml:space="preserve">EXTREMIDADE EM FERRO FUNDIDO DÚCTIL, PONTA/FLANGE C/ABA DE VEDAÇÃO, PN10, DN 400MM - FORNECIMENTO  </v>
          </cell>
          <cell r="G1286" t="str">
            <v xml:space="preserve">UN    </v>
          </cell>
          <cell r="H1286">
            <v>2</v>
          </cell>
          <cell r="I1286">
            <v>738.63</v>
          </cell>
        </row>
        <row r="1287">
          <cell r="D1287" t="str">
            <v>CP9619</v>
          </cell>
          <cell r="E1287">
            <v>6212</v>
          </cell>
          <cell r="F1287" t="str">
            <v xml:space="preserve">EXTREMIDADE EM FERRO FUNDIDO DÚCTIL, PONTA/FLANGE C/ABA DE VEDAÇÃO, PN10, DN 600MM - FORNECIMENTO  </v>
          </cell>
          <cell r="G1287" t="str">
            <v xml:space="preserve">UN    </v>
          </cell>
          <cell r="H1287">
            <v>10</v>
          </cell>
          <cell r="I1287">
            <v>1981.1</v>
          </cell>
        </row>
        <row r="1288">
          <cell r="D1288" t="str">
            <v>CP9620</v>
          </cell>
          <cell r="E1288">
            <v>6212</v>
          </cell>
          <cell r="F1288" t="str">
            <v xml:space="preserve">EXTREMIDADE EM FERRO FUNDIDO DÚCTIL, PONTA/FLANGE C/ABA DE VEDAÇÃO, PN10, DN 700MM - FORNECIMENTO  </v>
          </cell>
          <cell r="G1288" t="str">
            <v xml:space="preserve">UN    </v>
          </cell>
          <cell r="H1288">
            <v>10</v>
          </cell>
          <cell r="I1288">
            <v>2724.83</v>
          </cell>
        </row>
        <row r="1289">
          <cell r="D1289" t="str">
            <v>CP9614</v>
          </cell>
          <cell r="E1289">
            <v>6212</v>
          </cell>
          <cell r="F1289" t="str">
            <v xml:space="preserve">EXTREMIDADE EM FERRO FUNDIDO DÚCTIL, PONTA/FLANGE C/ABA DE VEDAÇÃO, PN10, DN 250MM - FORNECIMENTO  </v>
          </cell>
          <cell r="G1289" t="str">
            <v xml:space="preserve">UN    </v>
          </cell>
          <cell r="H1289">
            <v>2</v>
          </cell>
          <cell r="I1289">
            <v>413.09</v>
          </cell>
        </row>
        <row r="1290">
          <cell r="D1290" t="str">
            <v>CP9613</v>
          </cell>
          <cell r="E1290">
            <v>6212</v>
          </cell>
          <cell r="F1290" t="str">
            <v xml:space="preserve">EXTREMIDADE EM FERRO FUNDIDO DÚCTIL, PONTA/FLANGE C/ABA DE VEDAÇÃO, PN10, DN 75MM - FORNECIMENTO  </v>
          </cell>
          <cell r="G1290" t="str">
            <v xml:space="preserve">UN    </v>
          </cell>
          <cell r="H1290">
            <v>5</v>
          </cell>
          <cell r="I1290">
            <v>327.62</v>
          </cell>
        </row>
        <row r="1291">
          <cell r="D1291" t="str">
            <v>CP9616</v>
          </cell>
          <cell r="E1291">
            <v>6212</v>
          </cell>
          <cell r="F1291" t="str">
            <v xml:space="preserve">EXTREMIDADE EM FERRO FUNDIDO DÚCTIL, PONTA/FLANGE C/ABA DE VEDAÇÃO, PN10, DN 400MM - FORNECIMENTO  </v>
          </cell>
          <cell r="G1291" t="str">
            <v xml:space="preserve">UN    </v>
          </cell>
          <cell r="H1291">
            <v>2</v>
          </cell>
          <cell r="I1291">
            <v>738.63</v>
          </cell>
        </row>
        <row r="1292">
          <cell r="D1292" t="str">
            <v>CP9610</v>
          </cell>
          <cell r="E1292">
            <v>6212</v>
          </cell>
          <cell r="F1292" t="str">
            <v xml:space="preserve">EXTREMIDADE EM FERRO FUNDIDO DÚCTIL, PONTA/FLANGE  PN10, DN100MM - FORNECIMENTO  </v>
          </cell>
          <cell r="G1292" t="str">
            <v xml:space="preserve">UN    </v>
          </cell>
          <cell r="H1292">
            <v>3</v>
          </cell>
          <cell r="I1292">
            <v>74.930000000000007</v>
          </cell>
        </row>
        <row r="1293">
          <cell r="D1293" t="str">
            <v>CP9613</v>
          </cell>
          <cell r="E1293">
            <v>6212</v>
          </cell>
          <cell r="F1293" t="str">
            <v xml:space="preserve">EXTREMIDADE EM FERRO FUNDIDO DÚCTIL, PONTA/FLANGE C/ABA DE VEDAÇÃO, PN10, DN 200MM - FORNECIMENTO  </v>
          </cell>
          <cell r="G1293" t="str">
            <v xml:space="preserve">UN    </v>
          </cell>
          <cell r="H1293">
            <v>5</v>
          </cell>
          <cell r="I1293">
            <v>327.62</v>
          </cell>
        </row>
        <row r="1294">
          <cell r="D1294" t="str">
            <v>CP9615</v>
          </cell>
          <cell r="E1294">
            <v>6212</v>
          </cell>
          <cell r="F1294" t="str">
            <v xml:space="preserve">EXTREMIDADE EM FERRO FUNDIDO DÚCTIL, PONTA/FLANGE C/ABA DE VEDAÇÃO, PN10, DN 300MM - FORNECIMENTO  </v>
          </cell>
          <cell r="G1294" t="str">
            <v xml:space="preserve">UN    </v>
          </cell>
          <cell r="H1294">
            <v>10</v>
          </cell>
          <cell r="I1294">
            <v>534.16</v>
          </cell>
        </row>
        <row r="1295">
          <cell r="D1295" t="str">
            <v>CP9629</v>
          </cell>
          <cell r="E1295">
            <v>6212</v>
          </cell>
          <cell r="F1295" t="str">
            <v xml:space="preserve">FLANGE CEGO EM FERRO FUNDIDO DUCTIL, PN10, DN 150MM - FORNECIMENTO  </v>
          </cell>
          <cell r="G1295" t="str">
            <v xml:space="preserve">UN    </v>
          </cell>
          <cell r="H1295">
            <v>3</v>
          </cell>
          <cell r="I1295">
            <v>56.2</v>
          </cell>
        </row>
        <row r="1296">
          <cell r="D1296" t="str">
            <v>CP9631</v>
          </cell>
          <cell r="E1296">
            <v>6212</v>
          </cell>
          <cell r="F1296" t="str">
            <v xml:space="preserve">FLANGE CEGO EM FERRO FUNDIDO DUCTIL, PN10, DN 500MM - FORNECIMENTO  </v>
          </cell>
          <cell r="G1296" t="str">
            <v xml:space="preserve">UN    </v>
          </cell>
          <cell r="H1296">
            <v>2</v>
          </cell>
          <cell r="I1296">
            <v>398.83</v>
          </cell>
        </row>
        <row r="1297">
          <cell r="D1297" t="str">
            <v>CP9657</v>
          </cell>
          <cell r="E1297">
            <v>6212</v>
          </cell>
          <cell r="F1297" t="str">
            <v xml:space="preserve">JUNTA GIBAULT EM FERRO FUNDIDO DÚCTIL, DN 350MM - FORNECIMENTO  </v>
          </cell>
          <cell r="G1297" t="str">
            <v xml:space="preserve">UN    </v>
          </cell>
          <cell r="H1297">
            <v>5</v>
          </cell>
          <cell r="I1297">
            <v>361.41</v>
          </cell>
        </row>
        <row r="1298">
          <cell r="D1298" t="str">
            <v>CP9709</v>
          </cell>
          <cell r="E1298">
            <v>6212</v>
          </cell>
          <cell r="F1298" t="str">
            <v xml:space="preserve">REDUÇÃO CONCÊNTRICA DE FERRO FUNDIDO DÚCTIL, C/FLANGES, PN10, DN 150 X100MM - FORNECIMENTO  </v>
          </cell>
          <cell r="G1298" t="str">
            <v xml:space="preserve">UN    </v>
          </cell>
          <cell r="H1298">
            <v>6</v>
          </cell>
          <cell r="I1298">
            <v>110.39</v>
          </cell>
        </row>
        <row r="1299">
          <cell r="D1299" t="str">
            <v>CP9712</v>
          </cell>
          <cell r="E1299">
            <v>6212</v>
          </cell>
          <cell r="F1299" t="str">
            <v xml:space="preserve">REDUÇÃO CONCÊNTRICA DE FERRO FUNDIDO DÚCTIL, C/FLANGES, PN10, DN 300 X 250MM - FORNECIMENTO  </v>
          </cell>
          <cell r="G1299" t="str">
            <v xml:space="preserve">UN    </v>
          </cell>
          <cell r="H1299">
            <v>3</v>
          </cell>
          <cell r="I1299">
            <v>284.89</v>
          </cell>
        </row>
        <row r="1300">
          <cell r="D1300" t="str">
            <v>CP9710</v>
          </cell>
          <cell r="E1300">
            <v>6212</v>
          </cell>
          <cell r="F1300" t="str">
            <v xml:space="preserve">REDUÇÃO CONCÊNTRICA DE FERRO FUNDIDO DÚCTIL, C/FLANGES, PN10, DN 250 X 200MM - FORNECIMENTO  </v>
          </cell>
          <cell r="G1300" t="str">
            <v xml:space="preserve">UN    </v>
          </cell>
          <cell r="H1300">
            <v>3</v>
          </cell>
          <cell r="I1300">
            <v>213</v>
          </cell>
        </row>
        <row r="1301">
          <cell r="D1301" t="str">
            <v>CP9711</v>
          </cell>
          <cell r="E1301">
            <v>6212</v>
          </cell>
          <cell r="F1301" t="str">
            <v xml:space="preserve">REDUÇÃO CONCÊNTRICA DE FERRO FUNDIDO DÚCTIL, C/FLANGES, PN10, DN 300 X 200MM - FORNECIMENTO  </v>
          </cell>
          <cell r="G1301" t="str">
            <v xml:space="preserve">UN    </v>
          </cell>
          <cell r="H1301">
            <v>5</v>
          </cell>
          <cell r="I1301">
            <v>363.25</v>
          </cell>
        </row>
        <row r="1302">
          <cell r="D1302" t="str">
            <v>CP9780</v>
          </cell>
          <cell r="E1302">
            <v>6212</v>
          </cell>
          <cell r="F1302" t="str">
            <v xml:space="preserve">TÊ DEFERRO FUNDIDO DÚCTIL, C/FLANGES, PN10, DN 100MM - FORNECIMENTO  </v>
          </cell>
          <cell r="G1302" t="str">
            <v xml:space="preserve">UN    </v>
          </cell>
          <cell r="H1302">
            <v>2</v>
          </cell>
          <cell r="I1302">
            <v>144.41</v>
          </cell>
        </row>
        <row r="1303">
          <cell r="D1303" t="str">
            <v>CP9781</v>
          </cell>
          <cell r="E1303">
            <v>6212</v>
          </cell>
          <cell r="F1303" t="str">
            <v xml:space="preserve">TÊ DEFERRO FUNDIDO DÚCTIL, C/FLANGES, PN10, DN 150MM - FORNECIMENTO  </v>
          </cell>
          <cell r="G1303" t="str">
            <v xml:space="preserve">UN    </v>
          </cell>
          <cell r="H1303">
            <v>19</v>
          </cell>
          <cell r="I1303">
            <v>227.89</v>
          </cell>
        </row>
        <row r="1304">
          <cell r="D1304" t="str">
            <v>CP9782</v>
          </cell>
          <cell r="E1304">
            <v>6212</v>
          </cell>
          <cell r="F1304" t="str">
            <v xml:space="preserve">TÊ DEFERRO FUNDIDO DÚCTIL, C/FLANGES, PN10, DN 300MM - FORNECIMENTO  </v>
          </cell>
          <cell r="G1304" t="str">
            <v xml:space="preserve">UN    </v>
          </cell>
          <cell r="H1304">
            <v>3</v>
          </cell>
          <cell r="I1304">
            <v>1118.8399999999999</v>
          </cell>
        </row>
        <row r="1305">
          <cell r="D1305" t="str">
            <v>CP9588</v>
          </cell>
          <cell r="E1305">
            <v>6212</v>
          </cell>
          <cell r="F1305" t="str">
            <v xml:space="preserve">CURVA DE 90 DE FERRO FUNDIDO DÚCTIL, C/FLANGES, PN10, DN 400MM - FORNECIMENTO  </v>
          </cell>
          <cell r="G1305" t="str">
            <v xml:space="preserve">UN    </v>
          </cell>
          <cell r="H1305">
            <v>2</v>
          </cell>
          <cell r="I1305">
            <v>599.04</v>
          </cell>
        </row>
        <row r="1306">
          <cell r="D1306" t="str">
            <v>CP2762</v>
          </cell>
          <cell r="E1306" t="str">
            <v xml:space="preserve">06.212.010-0       </v>
          </cell>
          <cell r="F1306" t="str">
            <v xml:space="preserve">CURVA DE 90° DE FºFº, DUCTIL, C/FLANGES PN-10, DIAM. DE 100MM. FORN.  </v>
          </cell>
          <cell r="G1306" t="str">
            <v xml:space="preserve">UN    </v>
          </cell>
          <cell r="H1306">
            <v>16</v>
          </cell>
          <cell r="I1306">
            <v>66.87</v>
          </cell>
        </row>
        <row r="1307">
          <cell r="D1307" t="str">
            <v>CP2763</v>
          </cell>
          <cell r="E1307" t="str">
            <v xml:space="preserve">06.212.011-0       </v>
          </cell>
          <cell r="F1307" t="str">
            <v xml:space="preserve">CURVA DE 90° DE FºFº, DUCTIL, C/FLANGES PN-10, DIAM. DE 300MM. FORN.  </v>
          </cell>
          <cell r="G1307" t="str">
            <v xml:space="preserve">UN    </v>
          </cell>
          <cell r="H1307">
            <v>2</v>
          </cell>
          <cell r="I1307">
            <v>476.3</v>
          </cell>
        </row>
        <row r="1308">
          <cell r="D1308" t="str">
            <v>CP2764</v>
          </cell>
          <cell r="E1308" t="str">
            <v xml:space="preserve">06.212.012-0       </v>
          </cell>
          <cell r="F1308" t="str">
            <v xml:space="preserve">CURVA DE 90° DE FºFº, DUCTIL, C/FLANGES PN-10, DIAM. DE 600MM. FORN.  </v>
          </cell>
          <cell r="G1308" t="str">
            <v xml:space="preserve">UN    </v>
          </cell>
          <cell r="H1308">
            <v>2</v>
          </cell>
          <cell r="I1308">
            <v>1651.16</v>
          </cell>
        </row>
        <row r="1309">
          <cell r="D1309" t="str">
            <v>CP2791</v>
          </cell>
          <cell r="E1309" t="str">
            <v xml:space="preserve">06.212.110-0       </v>
          </cell>
          <cell r="F1309" t="str">
            <v xml:space="preserve">TE DE FºFº, DUCTIL, C/FLANGE PN-10, DIAM. DE 100 X 75MM. FORN.  </v>
          </cell>
          <cell r="G1309" t="str">
            <v xml:space="preserve">UN    </v>
          </cell>
          <cell r="H1309">
            <v>5</v>
          </cell>
          <cell r="I1309">
            <v>108.65</v>
          </cell>
        </row>
        <row r="1310">
          <cell r="D1310" t="str">
            <v>CP2795</v>
          </cell>
          <cell r="E1310" t="str">
            <v xml:space="preserve">06.212.141-0       </v>
          </cell>
          <cell r="F1310" t="str">
            <v xml:space="preserve">EXTREMIDADE DE FºFº, DUCTIL, C/FLANGE PN-10 E PONTA, DIAM. DE 300MM  </v>
          </cell>
          <cell r="G1310" t="str">
            <v xml:space="preserve">UN    </v>
          </cell>
          <cell r="H1310">
            <v>6</v>
          </cell>
          <cell r="I1310">
            <v>291.37</v>
          </cell>
        </row>
        <row r="1311">
          <cell r="D1311" t="str">
            <v>CP9728</v>
          </cell>
          <cell r="E1311">
            <v>6215</v>
          </cell>
          <cell r="F1311" t="str">
            <v xml:space="preserve">REGISTRO GAV. CHATO, FERRO FUND. C/BOLSAS JUNTA ELÁST. E CAB., PN10, DN200MM - FORNECIMENTO  </v>
          </cell>
          <cell r="G1311" t="str">
            <v xml:space="preserve">UN    </v>
          </cell>
          <cell r="H1311">
            <v>2</v>
          </cell>
          <cell r="I1311">
            <v>825.02</v>
          </cell>
        </row>
        <row r="1312">
          <cell r="D1312" t="str">
            <v>CP9738</v>
          </cell>
          <cell r="E1312">
            <v>6215</v>
          </cell>
          <cell r="F1312" t="str">
            <v xml:space="preserve">REGISTRO GAV. CHATO, FERRO FUND., C/FLANGES E CAB., PN10,  DN 200MM - FORNECIMENTO  </v>
          </cell>
          <cell r="G1312" t="str">
            <v xml:space="preserve">UN    </v>
          </cell>
          <cell r="H1312">
            <v>2</v>
          </cell>
          <cell r="I1312">
            <v>853.27</v>
          </cell>
        </row>
        <row r="1313">
          <cell r="D1313" t="str">
            <v>CP9737</v>
          </cell>
          <cell r="E1313">
            <v>6215</v>
          </cell>
          <cell r="F1313" t="str">
            <v xml:space="preserve">REGISTRO GAV. CHATO, FERRO FUND., C/FLANGE E VOLANTE, PN10, DN 150MM - FORNECIMENTO  </v>
          </cell>
          <cell r="G1313" t="str">
            <v xml:space="preserve">UN    </v>
          </cell>
          <cell r="H1313">
            <v>13</v>
          </cell>
          <cell r="I1313">
            <v>595.35</v>
          </cell>
        </row>
        <row r="1314">
          <cell r="D1314" t="str">
            <v>CP9814</v>
          </cell>
          <cell r="E1314">
            <v>6215</v>
          </cell>
          <cell r="F1314" t="str">
            <v xml:space="preserve">VÁLVULA DE RETENÇÃO DE PORTINHOLA DUPLA, DE FERRO FUNDIDO DÚCTIL, PN10, DN300MM - FORNECIMENTO  </v>
          </cell>
          <cell r="G1314" t="str">
            <v xml:space="preserve">UN    </v>
          </cell>
          <cell r="H1314">
            <v>6</v>
          </cell>
          <cell r="I1314">
            <v>1261.29</v>
          </cell>
        </row>
        <row r="1315">
          <cell r="D1315" t="str">
            <v>CP9736</v>
          </cell>
          <cell r="E1315">
            <v>6215</v>
          </cell>
          <cell r="F1315" t="str">
            <v xml:space="preserve">REGISTRO GAV. CHATO, FERRO FUND., C/FLANGE E CABEÇOTE, PN10, DN 50MM - FORNECIMENTO  </v>
          </cell>
          <cell r="G1315" t="str">
            <v xml:space="preserve">UN    </v>
          </cell>
          <cell r="H1315">
            <v>2</v>
          </cell>
          <cell r="I1315">
            <v>223.61</v>
          </cell>
        </row>
        <row r="1316">
          <cell r="D1316" t="str">
            <v>CP9813</v>
          </cell>
          <cell r="E1316">
            <v>6215</v>
          </cell>
          <cell r="F1316" t="str">
            <v xml:space="preserve">VÁLVULA DE RETENÇÃO DE PORTINHOLA DUPLA, DE FERRO FUNDIDO DÚCTIL, PN10, DN 200MM - FORNECIMENTO  </v>
          </cell>
          <cell r="G1316" t="str">
            <v xml:space="preserve">UN    </v>
          </cell>
          <cell r="H1316">
            <v>3</v>
          </cell>
          <cell r="I1316">
            <v>2002.19</v>
          </cell>
        </row>
        <row r="1317">
          <cell r="D1317" t="str">
            <v>CP9817</v>
          </cell>
          <cell r="E1317">
            <v>6215</v>
          </cell>
          <cell r="F1317" t="str">
            <v xml:space="preserve">VÁLVULA DE RETENÇÃO DE PORTINHOLA DUPLA, DE FERRO FUNDIDO DÚCTIL, TIPO WAFFER, PN25, DN 200MM - FORNECIMENTO  </v>
          </cell>
          <cell r="G1317" t="str">
            <v xml:space="preserve">UN    </v>
          </cell>
          <cell r="H1317">
            <v>6</v>
          </cell>
          <cell r="I1317">
            <v>1594.66</v>
          </cell>
        </row>
        <row r="1318">
          <cell r="D1318" t="str">
            <v>CP9818</v>
          </cell>
          <cell r="E1318">
            <v>6215</v>
          </cell>
          <cell r="F1318" t="str">
            <v xml:space="preserve">VÁLVULA DE RETENÇÃO DE PORTINHOLA DUPLA, DE FERRO FUNDIDO DÚCTIL, TIPO WAFFER, PN25, DN 300MM - FORNECIMENTO  </v>
          </cell>
          <cell r="G1318" t="str">
            <v xml:space="preserve">UN    </v>
          </cell>
          <cell r="H1318">
            <v>10</v>
          </cell>
          <cell r="I1318">
            <v>3096.66</v>
          </cell>
        </row>
        <row r="1319">
          <cell r="D1319" t="str">
            <v>CP9546</v>
          </cell>
          <cell r="E1319">
            <v>6215</v>
          </cell>
          <cell r="F1319" t="str">
            <v xml:space="preserve">COMPORTA QUADRADA 600MM, DUPLO SENTIDO DE FLUXO, FERRO FUND. DÚCTIL, INCL. HASTE DE PROLONG. - FORNECIMENTO  </v>
          </cell>
          <cell r="G1319" t="str">
            <v xml:space="preserve">CJ    </v>
          </cell>
          <cell r="H1319">
            <v>3</v>
          </cell>
          <cell r="I1319">
            <v>13578.06</v>
          </cell>
        </row>
        <row r="1320">
          <cell r="D1320" t="str">
            <v>CP9819</v>
          </cell>
          <cell r="E1320">
            <v>6215</v>
          </cell>
          <cell r="F1320" t="str">
            <v xml:space="preserve">VÁLVULA DIAFRAGMA, DE FERRO FUNDIDO DÚCTIL, TIPO R, DE PASSAGEM RETA, C/FLANGES E VOLANTE, DN 150MM - FORNECIMENTO  </v>
          </cell>
          <cell r="G1320" t="str">
            <v xml:space="preserve">UN    </v>
          </cell>
          <cell r="H1320">
            <v>29</v>
          </cell>
          <cell r="I1320">
            <v>457</v>
          </cell>
        </row>
        <row r="1321">
          <cell r="D1321" t="str">
            <v>CP9820</v>
          </cell>
          <cell r="E1321">
            <v>6215</v>
          </cell>
          <cell r="F1321" t="str">
            <v xml:space="preserve">VÁLVULA DIAFRAGMA, DE FERRO FUNDIDO DÚCTIL, TIPO R, DE PASSAGEM RETA, C/FLANGES E VOLANTE, DN 200MM - FORNECIMENTO  </v>
          </cell>
          <cell r="G1321" t="str">
            <v xml:space="preserve">UN    </v>
          </cell>
          <cell r="H1321">
            <v>22</v>
          </cell>
          <cell r="I1321">
            <v>815</v>
          </cell>
        </row>
        <row r="1322">
          <cell r="D1322" t="str">
            <v>CP2798</v>
          </cell>
          <cell r="E1322" t="str">
            <v xml:space="preserve">06.215.250-0       </v>
          </cell>
          <cell r="F1322" t="str">
            <v xml:space="preserve">REGISTRO DE GAVETA EM FºFº, DUCTIL, SERIE METRICA CHATA, C/FLANGES PN-10 E CABECOTE, DIAM. DE 100MM  </v>
          </cell>
          <cell r="G1322" t="str">
            <v xml:space="preserve">UN    </v>
          </cell>
          <cell r="H1322">
            <v>3</v>
          </cell>
          <cell r="I1322">
            <v>388.09</v>
          </cell>
        </row>
        <row r="1323">
          <cell r="D1323" t="str">
            <v>CP2799</v>
          </cell>
          <cell r="E1323" t="str">
            <v xml:space="preserve">06.215.251-0       </v>
          </cell>
          <cell r="F1323" t="str">
            <v xml:space="preserve">REGISTRO DE GAVETA EM FºFº, DUCTIL, SERIE METRICA CHATA, C/FLANGES PN-10 E CABECOTE, DIAM. DE 300MM  </v>
          </cell>
          <cell r="G1323" t="str">
            <v xml:space="preserve">UN    </v>
          </cell>
          <cell r="H1323">
            <v>3</v>
          </cell>
          <cell r="I1323">
            <v>1914.88</v>
          </cell>
        </row>
        <row r="1324">
          <cell r="D1324" t="str">
            <v>CP2812</v>
          </cell>
          <cell r="E1324" t="str">
            <v xml:space="preserve">06.215.296-0       </v>
          </cell>
          <cell r="F1324" t="str">
            <v xml:space="preserve">PEDESTAL DE SUSPENSAO SIMPLES,  DE FºFº, DUCTIL, C/CHUMBADORES, P/COMPORTAS QUADRADAS OU CIRC., DE 600MM  </v>
          </cell>
          <cell r="G1324" t="str">
            <v xml:space="preserve">UN    </v>
          </cell>
          <cell r="H1324">
            <v>3</v>
          </cell>
          <cell r="I1324">
            <v>809.31</v>
          </cell>
        </row>
        <row r="1325">
          <cell r="D1325" t="str">
            <v>CP2825</v>
          </cell>
          <cell r="E1325" t="str">
            <v xml:space="preserve">06.251.001-0       </v>
          </cell>
          <cell r="F1325" t="str">
            <v xml:space="preserve">TUBO DE CONCR. ARMADO, CLASSE CA-1, P/AGUAS PLUVIAIS, DIAM.DE 400MM, JUNTA DE ARG. FORN.  </v>
          </cell>
          <cell r="G1325" t="str">
            <v xml:space="preserve">M     </v>
          </cell>
          <cell r="H1325">
            <v>707</v>
          </cell>
          <cell r="I1325">
            <v>16.68</v>
          </cell>
        </row>
        <row r="1326">
          <cell r="D1326" t="str">
            <v>CP2907</v>
          </cell>
          <cell r="E1326" t="str">
            <v xml:space="preserve">06.400.004-0       </v>
          </cell>
          <cell r="F1326" t="str">
            <v xml:space="preserve">MONTAGEM DE CONJ. MOTOR-BOMBA DE 40,1 A 100CV  </v>
          </cell>
          <cell r="G1326" t="str">
            <v xml:space="preserve">UN    </v>
          </cell>
          <cell r="H1326">
            <v>5</v>
          </cell>
          <cell r="I1326">
            <v>352.5</v>
          </cell>
        </row>
        <row r="1327">
          <cell r="D1327" t="str">
            <v>CP2913</v>
          </cell>
          <cell r="E1327" t="str">
            <v xml:space="preserve">06.400.013-0       </v>
          </cell>
          <cell r="F1327" t="str">
            <v xml:space="preserve">MONTAGEM DE PAINEL DE PARTIDA P/CONJ. DE 40,1 A 100CV  </v>
          </cell>
          <cell r="G1327" t="str">
            <v xml:space="preserve">UN    </v>
          </cell>
          <cell r="H1327">
            <v>2</v>
          </cell>
          <cell r="I1327">
            <v>133.99</v>
          </cell>
        </row>
        <row r="1328">
          <cell r="D1328" t="str">
            <v>CP9506</v>
          </cell>
          <cell r="E1328">
            <v>6501</v>
          </cell>
          <cell r="F1328" t="str">
            <v xml:space="preserve">AREIA LAVADA (FINA E GROSSA) PARA LEITO DE SECAGEM DE ETE - FORNECIMENTO  </v>
          </cell>
          <cell r="G1328" t="str">
            <v xml:space="preserve">M3    </v>
          </cell>
          <cell r="H1328">
            <v>131</v>
          </cell>
          <cell r="I1328">
            <v>18</v>
          </cell>
        </row>
        <row r="1329">
          <cell r="D1329" t="str">
            <v>CP9514</v>
          </cell>
          <cell r="E1329">
            <v>6501</v>
          </cell>
          <cell r="F1329" t="str">
            <v xml:space="preserve">BRITA Nº 1 E 2, PARA LEITO DE SECAGEM DE ETE - FORNECIMENTO  </v>
          </cell>
          <cell r="G1329" t="str">
            <v xml:space="preserve">M3    </v>
          </cell>
          <cell r="H1329">
            <v>123</v>
          </cell>
          <cell r="I1329">
            <v>27</v>
          </cell>
        </row>
        <row r="1330">
          <cell r="D1330" t="str">
            <v>CP9515</v>
          </cell>
          <cell r="E1330">
            <v>6501</v>
          </cell>
          <cell r="F1330" t="str">
            <v xml:space="preserve">BRITA Nº 3 E 4, PARA LEITO DE SECAGEM DE ETE - FORNECIMENTO  </v>
          </cell>
          <cell r="G1330" t="str">
            <v xml:space="preserve">M3    </v>
          </cell>
          <cell r="H1330">
            <v>246</v>
          </cell>
          <cell r="I1330">
            <v>29.67</v>
          </cell>
        </row>
        <row r="1331">
          <cell r="D1331" t="str">
            <v>CP9516</v>
          </cell>
          <cell r="E1331">
            <v>6501</v>
          </cell>
          <cell r="F1331" t="str">
            <v xml:space="preserve">BRITA Nº 4, PARA LEITO DE SECAGEM DE ETE - FORNECIMENTO  </v>
          </cell>
          <cell r="G1331" t="str">
            <v xml:space="preserve">M3    </v>
          </cell>
          <cell r="H1331">
            <v>333</v>
          </cell>
          <cell r="I1331">
            <v>27.83</v>
          </cell>
        </row>
        <row r="1332">
          <cell r="D1332" t="str">
            <v>CP9783</v>
          </cell>
          <cell r="E1332">
            <v>6501</v>
          </cell>
          <cell r="F1332" t="str">
            <v xml:space="preserve">TIJOLO MACIÇO (5 X 8 X 18CM) PARA LEITO DE SECAGEM DE ETE - FORNECIMENTO  </v>
          </cell>
          <cell r="G1332" t="str">
            <v xml:space="preserve">M2    </v>
          </cell>
          <cell r="H1332">
            <v>1082</v>
          </cell>
          <cell r="I1332">
            <v>10.88</v>
          </cell>
        </row>
        <row r="1333">
          <cell r="D1333" t="str">
            <v/>
          </cell>
          <cell r="E1333" t="str">
            <v/>
          </cell>
          <cell r="F1333" t="str">
            <v xml:space="preserve">ARGAMASSA, INJEÇÕES E CONSOLIDAÇÕES  </v>
          </cell>
          <cell r="G1333" t="str">
            <v/>
          </cell>
          <cell r="H1333">
            <v>0</v>
          </cell>
          <cell r="I1333">
            <v>0</v>
          </cell>
        </row>
        <row r="1334">
          <cell r="D1334" t="str">
            <v>CP2932</v>
          </cell>
          <cell r="E1334" t="str">
            <v xml:space="preserve">07.001.050-1       </v>
          </cell>
          <cell r="F1334" t="str">
            <v xml:space="preserve">ARGAMASSA DE CIM. E AREIA NO TRACO 1:3  </v>
          </cell>
          <cell r="G1334" t="str">
            <v xml:space="preserve">M3    </v>
          </cell>
          <cell r="H1334">
            <v>5</v>
          </cell>
          <cell r="I1334">
            <v>132.88</v>
          </cell>
        </row>
        <row r="1335">
          <cell r="D1335" t="str">
            <v>CP2934</v>
          </cell>
          <cell r="E1335" t="str">
            <v xml:space="preserve">07.001.060-1       </v>
          </cell>
          <cell r="F1335" t="str">
            <v xml:space="preserve">ARGAMASSA DE CIM. E AREIA NO TRACO 1:5  </v>
          </cell>
          <cell r="G1335" t="str">
            <v xml:space="preserve">M3    </v>
          </cell>
          <cell r="H1335">
            <v>3</v>
          </cell>
          <cell r="I1335">
            <v>110.88</v>
          </cell>
        </row>
        <row r="1336">
          <cell r="D1336" t="str">
            <v/>
          </cell>
          <cell r="E1336" t="str">
            <v/>
          </cell>
          <cell r="F1336" t="str">
            <v xml:space="preserve">BASES E PAVIMENTOS  </v>
          </cell>
          <cell r="G1336" t="str">
            <v/>
          </cell>
          <cell r="H1336">
            <v>0</v>
          </cell>
          <cell r="I1336">
            <v>0</v>
          </cell>
        </row>
        <row r="1337">
          <cell r="D1337" t="str">
            <v>CP3009</v>
          </cell>
          <cell r="E1337" t="str">
            <v xml:space="preserve">08.001.003-0       </v>
          </cell>
          <cell r="F1337" t="str">
            <v xml:space="preserve">BASE DE BRITA CORRIDA, INCL. FORNEC. DOS MATERIAIS MEDIDA APÓS A COMPACTAÇÃO  </v>
          </cell>
          <cell r="G1337" t="str">
            <v xml:space="preserve">M3    </v>
          </cell>
          <cell r="H1337">
            <v>715</v>
          </cell>
          <cell r="I1337">
            <v>24.12</v>
          </cell>
        </row>
        <row r="1338">
          <cell r="D1338" t="str">
            <v>CP3035</v>
          </cell>
          <cell r="E1338" t="str">
            <v xml:space="preserve">08.009.003-0       </v>
          </cell>
          <cell r="F1338" t="str">
            <v xml:space="preserve">PAVIMENTACAO C/PARALELEP., SOBRE COLCHAO DE PO-DE-PEDRA E REJUNT. C/CIM. E AREIA 1:3, INCL. FORN. DOS MAT.  </v>
          </cell>
          <cell r="G1338" t="str">
            <v xml:space="preserve">M2    </v>
          </cell>
          <cell r="H1338">
            <v>5952</v>
          </cell>
          <cell r="I1338">
            <v>20.079999999999998</v>
          </cell>
        </row>
        <row r="1339">
          <cell r="D1339" t="str">
            <v>CP3142</v>
          </cell>
          <cell r="E1339" t="str">
            <v xml:space="preserve">08.021.001-0       </v>
          </cell>
          <cell r="F1339" t="str">
            <v xml:space="preserve">REGULARIZACAO DE SUB-LEITO  </v>
          </cell>
          <cell r="G1339" t="str">
            <v xml:space="preserve">M2    </v>
          </cell>
          <cell r="H1339">
            <v>5952</v>
          </cell>
          <cell r="I1339">
            <v>0.25</v>
          </cell>
        </row>
        <row r="1340">
          <cell r="D1340" t="str">
            <v>CP3161</v>
          </cell>
          <cell r="E1340" t="str">
            <v xml:space="preserve">08.027.012-0       </v>
          </cell>
          <cell r="F1340" t="str">
            <v xml:space="preserve">SARJETA E MEIO-FIO CONJUG., CONCR.SIMPLES, 15MPA, MOLD. NO LOCAL,0,45M DE BASE E 0, 30M DE ALT.,REJUNT.C/CIM.E AREIA 1:3,5  </v>
          </cell>
          <cell r="G1340" t="str">
            <v xml:space="preserve">M     </v>
          </cell>
          <cell r="H1340">
            <v>922</v>
          </cell>
          <cell r="I1340">
            <v>20.76</v>
          </cell>
        </row>
        <row r="1341">
          <cell r="D1341" t="str">
            <v>CP3162</v>
          </cell>
          <cell r="E1341" t="str">
            <v xml:space="preserve">08.027.013-0       </v>
          </cell>
          <cell r="F1341" t="str">
            <v xml:space="preserve">SARJETA E MEIO-FIO CONJUG., CONCR. PRE-MOLD., 15MPA, 0, 45M DE BASE E 0,30M DE ALT., REJUNT. C/CIM. E AREIA 1:3,5  </v>
          </cell>
          <cell r="G1341" t="str">
            <v xml:space="preserve">M     </v>
          </cell>
          <cell r="H1341">
            <v>2150</v>
          </cell>
          <cell r="I1341">
            <v>17.440000000000001</v>
          </cell>
        </row>
        <row r="1342">
          <cell r="D1342" t="str">
            <v/>
          </cell>
          <cell r="E1342" t="str">
            <v/>
          </cell>
          <cell r="F1342" t="str">
            <v xml:space="preserve">SERVIÇOS DE PARQUES E JARDINS  </v>
          </cell>
          <cell r="G1342" t="str">
            <v/>
          </cell>
          <cell r="H1342">
            <v>0</v>
          </cell>
          <cell r="I1342">
            <v>0</v>
          </cell>
        </row>
        <row r="1343">
          <cell r="D1343" t="str">
            <v>CP3206</v>
          </cell>
          <cell r="E1343" t="str">
            <v xml:space="preserve">09.001.001-1       </v>
          </cell>
          <cell r="F1343" t="str">
            <v xml:space="preserve">PLANTIO DE GRAMA EM PLACAS, INCL. COMPRA E ARRANC. NO LOCALDE ORIGEM, CARGA, TRANSP., DESC. E PREPARO DO TERRENO  </v>
          </cell>
          <cell r="G1343" t="str">
            <v xml:space="preserve">M2    </v>
          </cell>
          <cell r="H1343">
            <v>16000</v>
          </cell>
          <cell r="I1343">
            <v>2.86</v>
          </cell>
        </row>
        <row r="1344">
          <cell r="D1344" t="str">
            <v>CP3223</v>
          </cell>
          <cell r="E1344" t="str">
            <v xml:space="preserve">09.002.001-0       </v>
          </cell>
          <cell r="F1344" t="str">
            <v xml:space="preserve">PLANTIO DE ARVORE ISOLADA, ATE 2,00M DE ALT., DE QUALQUER ESPECIE, EM LOGRADOURO PUBL.  </v>
          </cell>
          <cell r="G1344" t="str">
            <v xml:space="preserve">UN    </v>
          </cell>
          <cell r="H1344">
            <v>88</v>
          </cell>
          <cell r="I1344">
            <v>8.11</v>
          </cell>
        </row>
        <row r="1345">
          <cell r="D1345" t="str">
            <v>CP3228</v>
          </cell>
          <cell r="E1345" t="str">
            <v xml:space="preserve">09.003.006-0       </v>
          </cell>
          <cell r="F1345" t="str">
            <v xml:space="preserve">ARVORE EM TORNO DE 2,00M DE ALT., TIPO AMENDOEIRA OU CASTANHEIRA, CONSID. APENAS O FORN.  </v>
          </cell>
          <cell r="G1345" t="str">
            <v xml:space="preserve">UN    </v>
          </cell>
          <cell r="H1345">
            <v>88</v>
          </cell>
          <cell r="I1345">
            <v>8</v>
          </cell>
        </row>
        <row r="1346">
          <cell r="D1346" t="str">
            <v>CP3234</v>
          </cell>
          <cell r="E1346" t="str">
            <v xml:space="preserve">09.004.002-0       </v>
          </cell>
          <cell r="F1346" t="str">
            <v xml:space="preserve">PROTETOR DE FERRO, PINTADO A OLEO, P/ARVORE  </v>
          </cell>
          <cell r="G1346" t="str">
            <v xml:space="preserve">UN    </v>
          </cell>
          <cell r="H1346">
            <v>88</v>
          </cell>
          <cell r="I1346">
            <v>42.51</v>
          </cell>
        </row>
        <row r="1347">
          <cell r="D1347" t="str">
            <v>CP3281</v>
          </cell>
          <cell r="E1347" t="str">
            <v xml:space="preserve">09.006.001-0       </v>
          </cell>
          <cell r="F1347" t="str">
            <v xml:space="preserve">ATERRO C/TERRA PRETA VEGETAL, P/EXEC. DE GRAMADOS  </v>
          </cell>
          <cell r="G1347" t="str">
            <v xml:space="preserve">M3    </v>
          </cell>
          <cell r="H1347">
            <v>1600</v>
          </cell>
          <cell r="I1347">
            <v>39.67</v>
          </cell>
        </row>
        <row r="1348">
          <cell r="D1348" t="str">
            <v>CP3316</v>
          </cell>
          <cell r="E1348" t="str">
            <v xml:space="preserve">09.015.005-0       </v>
          </cell>
          <cell r="F1348" t="str">
            <v xml:space="preserve">ALAMBRADO EM TELA DE ARAME GALV. Nº14, MALHA LOSANGO, C/ALT.TOTAL DE 2,5CM ACIMA DO TER.  </v>
          </cell>
          <cell r="G1348" t="str">
            <v xml:space="preserve">M2    </v>
          </cell>
          <cell r="H1348">
            <v>2720</v>
          </cell>
          <cell r="I1348">
            <v>25.04</v>
          </cell>
        </row>
        <row r="1349">
          <cell r="D1349" t="str">
            <v/>
          </cell>
          <cell r="E1349" t="str">
            <v/>
          </cell>
          <cell r="F1349" t="str">
            <v xml:space="preserve">FUNDAÇÕES  </v>
          </cell>
          <cell r="G1349" t="str">
            <v/>
          </cell>
          <cell r="H1349">
            <v>0</v>
          </cell>
          <cell r="I1349">
            <v>0</v>
          </cell>
        </row>
        <row r="1350">
          <cell r="D1350" t="str">
            <v>CP3396</v>
          </cell>
          <cell r="E1350" t="str">
            <v xml:space="preserve">10.004.140-0       </v>
          </cell>
          <cell r="F1350" t="str">
            <v xml:space="preserve">ESTACAS PRE-FABRICADAS DE CONCR. P/CARGA DE TRAB. DE COMPR.AXIAL DE ATE 450KN (45TF)  </v>
          </cell>
          <cell r="G1350" t="str">
            <v xml:space="preserve">M     </v>
          </cell>
          <cell r="H1350">
            <v>1629</v>
          </cell>
          <cell r="I1350">
            <v>25.8</v>
          </cell>
        </row>
        <row r="1351">
          <cell r="D1351" t="str">
            <v>CP3397</v>
          </cell>
          <cell r="E1351" t="str">
            <v xml:space="preserve">10.004.145-0       </v>
          </cell>
          <cell r="F1351" t="str">
            <v xml:space="preserve">ESTACAS PRE-FABRICADAS DE CONCR. P/CARGA DE TRAB. DE COMPR.AXIAL DE ATE 600KN (60TF)  </v>
          </cell>
          <cell r="G1351" t="str">
            <v xml:space="preserve">M     </v>
          </cell>
          <cell r="H1351">
            <v>2043</v>
          </cell>
          <cell r="I1351">
            <v>31.9</v>
          </cell>
        </row>
        <row r="1352">
          <cell r="D1352" t="str">
            <v>CP3404</v>
          </cell>
          <cell r="E1352" t="str">
            <v xml:space="preserve">10.004.210-0       </v>
          </cell>
          <cell r="F1352" t="str">
            <v xml:space="preserve">CRAVACAO DE ESTACAS PRE-FABRICADAS DE CONCR. P/CARGA DE TRAB. DE COMPR. AXIAL DE ATE 450KN (45TF)  </v>
          </cell>
          <cell r="G1352" t="str">
            <v xml:space="preserve">M     </v>
          </cell>
          <cell r="H1352">
            <v>1629</v>
          </cell>
          <cell r="I1352">
            <v>12.3</v>
          </cell>
        </row>
        <row r="1353">
          <cell r="D1353" t="str">
            <v>CP3405</v>
          </cell>
          <cell r="E1353" t="str">
            <v xml:space="preserve">10.004.215-0       </v>
          </cell>
          <cell r="F1353" t="str">
            <v xml:space="preserve">CRAVACAO DE ESTACAS PRE-FABRICADAS DE CONCR. P/CARGA DE TRAB. DE COMPR. AXIAL DE ATE 600KN (60TF)  </v>
          </cell>
          <cell r="G1353" t="str">
            <v xml:space="preserve">M     </v>
          </cell>
          <cell r="H1353">
            <v>2043</v>
          </cell>
          <cell r="I1353">
            <v>15.6</v>
          </cell>
        </row>
        <row r="1354">
          <cell r="D1354" t="str">
            <v>CP3412</v>
          </cell>
          <cell r="E1354" t="str">
            <v xml:space="preserve">10.004.270-0       </v>
          </cell>
          <cell r="F1354" t="str">
            <v xml:space="preserve">EMENDA MET. EM ESTACAS PRE-FABRICADAS P/CARGA DE TRAB. DE COMPR. AXIAL DE ATE 450KN (45TF)  </v>
          </cell>
          <cell r="G1354" t="str">
            <v xml:space="preserve">UN    </v>
          </cell>
          <cell r="H1354">
            <v>232</v>
          </cell>
          <cell r="I1354">
            <v>17</v>
          </cell>
        </row>
        <row r="1355">
          <cell r="D1355" t="str">
            <v>CP3413</v>
          </cell>
          <cell r="E1355" t="str">
            <v xml:space="preserve">10.004.275-0       </v>
          </cell>
          <cell r="F1355" t="str">
            <v xml:space="preserve">EMENDA MET. EM ESTACAS PRE-FABRICADAS P/CARGA DE TRAB. DE COMPR. AXIAL DE ATE 600KN (60TF)  </v>
          </cell>
          <cell r="G1355" t="str">
            <v xml:space="preserve">UN    </v>
          </cell>
          <cell r="H1355">
            <v>293</v>
          </cell>
          <cell r="I1355">
            <v>17.5</v>
          </cell>
        </row>
        <row r="1356">
          <cell r="D1356" t="str">
            <v/>
          </cell>
          <cell r="E1356" t="str">
            <v/>
          </cell>
          <cell r="F1356" t="str">
            <v xml:space="preserve">ESTRUTURAS  </v>
          </cell>
          <cell r="G1356" t="str">
            <v/>
          </cell>
          <cell r="H1356">
            <v>0</v>
          </cell>
          <cell r="I1356">
            <v>0</v>
          </cell>
        </row>
        <row r="1357">
          <cell r="D1357" t="str">
            <v>CP3682</v>
          </cell>
          <cell r="E1357" t="str">
            <v xml:space="preserve">11.001.020-1       </v>
          </cell>
          <cell r="F1357" t="str">
            <v xml:space="preserve">CONCRETO P/CAMADA PREPARATORIA, C/ 180KG DE CIM. P/M3 DE CONCR., COMPREEND. APENAS O FORN. DOS MAT., INCL. 5% DE PERDAS  </v>
          </cell>
          <cell r="G1357" t="str">
            <v xml:space="preserve">M3    </v>
          </cell>
          <cell r="H1357">
            <v>71</v>
          </cell>
          <cell r="I1357">
            <v>68.69</v>
          </cell>
        </row>
        <row r="1358">
          <cell r="D1358" t="str">
            <v>CP4030</v>
          </cell>
          <cell r="E1358" t="str">
            <v xml:space="preserve">11.048.020-0       </v>
          </cell>
          <cell r="F1358" t="str">
            <v xml:space="preserve">CONCRETO IMPORTADO DE USINA, P/UMA RESISTENCIA A COMPRES. DE20MPA  </v>
          </cell>
          <cell r="G1358" t="str">
            <v xml:space="preserve">M3    </v>
          </cell>
          <cell r="H1358">
            <v>1178</v>
          </cell>
          <cell r="I1358">
            <v>136.55000000000001</v>
          </cell>
        </row>
        <row r="1359">
          <cell r="D1359" t="str">
            <v>CP3727</v>
          </cell>
          <cell r="E1359" t="str">
            <v xml:space="preserve">11.004.021-1       </v>
          </cell>
          <cell r="F1359" t="str">
            <v xml:space="preserve">FORMA DE MAD. P/MOLDAGEM DE PECAS DE CONCR. ARMADO C/PARAMENTOS PLANOS, SERVINDO A MAD. 2 VEZES,EM TABUAS DE PINHO DE 3ª  </v>
          </cell>
          <cell r="G1359" t="str">
            <v xml:space="preserve">M2    </v>
          </cell>
          <cell r="H1359">
            <v>4359</v>
          </cell>
          <cell r="I1359">
            <v>12.26</v>
          </cell>
        </row>
        <row r="1360">
          <cell r="D1360" t="str">
            <v>CP3730</v>
          </cell>
          <cell r="E1360" t="str">
            <v xml:space="preserve">11.004.024-1       </v>
          </cell>
          <cell r="F1360" t="str">
            <v xml:space="preserve">FORMA DE MAD. EM TABUAS DE PINHO DE 3ª P/MOLDAGEM DE PECAS DE CONCR. C/PARAMENTOS CURVOS, SERVINDO A MAD. 1,4 VEZ  </v>
          </cell>
          <cell r="G1360" t="str">
            <v xml:space="preserve">M2    </v>
          </cell>
          <cell r="H1360">
            <v>3460</v>
          </cell>
          <cell r="I1360">
            <v>20.71</v>
          </cell>
        </row>
        <row r="1361">
          <cell r="D1361" t="str">
            <v>CP3737</v>
          </cell>
          <cell r="E1361" t="str">
            <v xml:space="preserve">11.004.035-1       </v>
          </cell>
          <cell r="F1361" t="str">
            <v xml:space="preserve">ESCORAMENTO DE FORMA ATE 3, 30M DE PE DIREITO, C/PINHO DE 3ª,TABUAS EMPREGADAS 3 VEZES, PRUMOS 4 VEZES  </v>
          </cell>
          <cell r="G1361" t="str">
            <v xml:space="preserve">M3    </v>
          </cell>
          <cell r="H1361">
            <v>330</v>
          </cell>
          <cell r="I1361">
            <v>2.04</v>
          </cell>
        </row>
        <row r="1362">
          <cell r="D1362" t="str">
            <v>CP3738</v>
          </cell>
          <cell r="E1362" t="str">
            <v xml:space="preserve">11.004.036-0       </v>
          </cell>
          <cell r="F1362" t="str">
            <v xml:space="preserve">ESCORAMENTO DE FORMAS DE 3,30 ATE 3,50M DE PE DIREITO, C/PINHO DE 3ª, TABUAS EMPREGADAS 3 VEZES, PRUMOS 4 VEZES  </v>
          </cell>
          <cell r="G1362" t="str">
            <v xml:space="preserve">M3    </v>
          </cell>
          <cell r="H1362">
            <v>664</v>
          </cell>
          <cell r="I1362">
            <v>2.61</v>
          </cell>
        </row>
        <row r="1363">
          <cell r="D1363" t="str">
            <v>CP3739</v>
          </cell>
          <cell r="E1363" t="str">
            <v xml:space="preserve">11.004.037-0       </v>
          </cell>
          <cell r="F1363" t="str">
            <v xml:space="preserve">ESCORAMENTO DE FORMAS DE 3,50 ATE 4,00M DE PE DIREITO, C/PINHO DE 3ª, TABUAS EMPREGADAS 3 VEZES, PRUMOS 4 VEZES  </v>
          </cell>
          <cell r="G1363" t="str">
            <v xml:space="preserve">M3    </v>
          </cell>
          <cell r="H1363">
            <v>1152</v>
          </cell>
          <cell r="I1363">
            <v>3.01</v>
          </cell>
        </row>
        <row r="1364">
          <cell r="D1364" t="str">
            <v>CP3740</v>
          </cell>
          <cell r="E1364" t="str">
            <v xml:space="preserve">11.004.038-1       </v>
          </cell>
          <cell r="F1364" t="str">
            <v xml:space="preserve">ESCORAMENTO DE FORMAS DE 4,00 ATE 5,00M DE PE DIREITO, C/PINHO DE 3ª, TABUAS EMPREGADAS 3 VEZES, PRUMOS 4 VEZES  </v>
          </cell>
          <cell r="G1364" t="str">
            <v xml:space="preserve">M3    </v>
          </cell>
          <cell r="H1364">
            <v>488</v>
          </cell>
          <cell r="I1364">
            <v>4.0199999999999996</v>
          </cell>
        </row>
        <row r="1365">
          <cell r="D1365" t="str">
            <v>CP3749</v>
          </cell>
          <cell r="E1365" t="str">
            <v xml:space="preserve">11.004.070-1       </v>
          </cell>
          <cell r="F1365" t="str">
            <v xml:space="preserve">ESCORAMENTO DE FORMA DE PARAMENTO VERT., P/ALT. DE 1, 50 A 5,00M, C/APROVEIT. DA MAD. 2 VEZES  </v>
          </cell>
          <cell r="G1365" t="str">
            <v xml:space="preserve">M2    </v>
          </cell>
          <cell r="H1365">
            <v>4823</v>
          </cell>
          <cell r="I1365">
            <v>7.23</v>
          </cell>
        </row>
        <row r="1366">
          <cell r="D1366" t="str">
            <v>CP3750</v>
          </cell>
          <cell r="E1366" t="str">
            <v xml:space="preserve">11.004.072-1       </v>
          </cell>
          <cell r="F1366" t="str">
            <v xml:space="preserve">ESCORAMENTO DE FORMA DE PARAMENTO VERT., P/ALT. DE 5, 00 A 8,00M, C/ 30% DE APROVEIT. DA MAD.  </v>
          </cell>
          <cell r="G1366" t="str">
            <v xml:space="preserve">M2    </v>
          </cell>
          <cell r="H1366">
            <v>2775</v>
          </cell>
          <cell r="I1366">
            <v>12.72</v>
          </cell>
        </row>
        <row r="1367">
          <cell r="D1367" t="str">
            <v>CP3774</v>
          </cell>
          <cell r="E1367" t="str">
            <v xml:space="preserve">11.009.013-0       </v>
          </cell>
          <cell r="F1367" t="str">
            <v xml:space="preserve">BARRA DE ACO CA-50B, C/SALIENCIA, DIAM. DE 6,3MM, DESTINADA A ARMADURA DE CONCR. ARMADO  </v>
          </cell>
          <cell r="G1367" t="str">
            <v xml:space="preserve">KG    </v>
          </cell>
          <cell r="H1367">
            <v>6778</v>
          </cell>
          <cell r="I1367">
            <v>1.19</v>
          </cell>
        </row>
        <row r="1368">
          <cell r="D1368" t="str">
            <v>CP3775</v>
          </cell>
          <cell r="E1368" t="str">
            <v xml:space="preserve">11.009.014-1       </v>
          </cell>
          <cell r="F1368" t="str">
            <v xml:space="preserve">BARRA DE ACO CA-50B, C/SALIENCIA, DIAM. DE 8 A 12, 5MM, DESTINADA A ARMADURA DE CONCR. ARMADO  </v>
          </cell>
          <cell r="G1368" t="str">
            <v xml:space="preserve">KG    </v>
          </cell>
          <cell r="H1368">
            <v>82169</v>
          </cell>
          <cell r="I1368">
            <v>1.0900000000000001</v>
          </cell>
        </row>
        <row r="1369">
          <cell r="D1369" t="str">
            <v>CP3776</v>
          </cell>
          <cell r="E1369" t="str">
            <v xml:space="preserve">11.009.015-1       </v>
          </cell>
          <cell r="F1369" t="str">
            <v xml:space="preserve">BARRA DE ACO CA-50B, C/SALIENCIA, DIAM. ACIMA DE 12,5MM, DESTINADA A ARMADURA DE CONCR. ARMADO  </v>
          </cell>
          <cell r="G1369" t="str">
            <v xml:space="preserve">KG    </v>
          </cell>
          <cell r="H1369">
            <v>29962</v>
          </cell>
          <cell r="I1369">
            <v>1.03</v>
          </cell>
        </row>
        <row r="1370">
          <cell r="D1370" t="str">
            <v>CP3820</v>
          </cell>
          <cell r="E1370" t="str">
            <v xml:space="preserve">11.011.029-0       </v>
          </cell>
          <cell r="F1370" t="str">
            <v xml:space="preserve">CORTE, DOBRAGEM, MONT. E COLOC. DE FERRAG. NA FORMA, ACO CA-50B OU CA-50A, EM BARRA REDONDA C/DIAM. DE 6,3MM  </v>
          </cell>
          <cell r="G1370" t="str">
            <v xml:space="preserve">KG    </v>
          </cell>
          <cell r="H1370">
            <v>6778</v>
          </cell>
          <cell r="I1370">
            <v>0.81</v>
          </cell>
        </row>
        <row r="1371">
          <cell r="D1371" t="str">
            <v>CP3821</v>
          </cell>
          <cell r="E1371" t="str">
            <v xml:space="preserve">11.011.030-1       </v>
          </cell>
          <cell r="F1371" t="str">
            <v xml:space="preserve">CORTE, DOBRAGEM, MONT. E COLOC. DE FERRAG. NA FORMA, ACO CA-50B OU CA-50A, EM BARRA REDONDA C/DIAM. DE 8 A 12,5MM  </v>
          </cell>
          <cell r="G1371" t="str">
            <v xml:space="preserve">KG    </v>
          </cell>
          <cell r="H1371">
            <v>82169</v>
          </cell>
          <cell r="I1371">
            <v>0.71</v>
          </cell>
        </row>
        <row r="1372">
          <cell r="D1372" t="str">
            <v>CP3822</v>
          </cell>
          <cell r="E1372" t="str">
            <v xml:space="preserve">11.011.031-1       </v>
          </cell>
          <cell r="F1372" t="str">
            <v xml:space="preserve">CORTE, DOBRAGEM, MONT. E COLOC. DE FERRAG. NA FORMA, ACO CA-50B OU CA-50A, EM BARRA REDONDA C/DIAM. ACIMA DE 12,5MM  </v>
          </cell>
          <cell r="G1372" t="str">
            <v xml:space="preserve">KG    </v>
          </cell>
          <cell r="H1372">
            <v>29962</v>
          </cell>
          <cell r="I1372">
            <v>0.61</v>
          </cell>
        </row>
        <row r="1373">
          <cell r="D1373" t="str">
            <v>CP4036</v>
          </cell>
          <cell r="E1373" t="str">
            <v xml:space="preserve">11.055.001-1       </v>
          </cell>
          <cell r="F1373" t="str">
            <v xml:space="preserve">MONTAGEM E DESMONT. DE ESCOR. TUBULAR NORMAL, NA DENSIDADE DE 5,00M DE TUBO P/ M3, PAGOS 60% NA MONT. E 40% NA DESMONT.  </v>
          </cell>
          <cell r="G1373" t="str">
            <v xml:space="preserve">M3    </v>
          </cell>
          <cell r="H1373">
            <v>2377</v>
          </cell>
          <cell r="I1373">
            <v>3.52</v>
          </cell>
        </row>
        <row r="1374">
          <cell r="D1374" t="str">
            <v/>
          </cell>
          <cell r="E1374" t="str">
            <v/>
          </cell>
          <cell r="F1374" t="str">
            <v xml:space="preserve">ALVENARIA E DIVISÓRIAS  </v>
          </cell>
          <cell r="G1374" t="str">
            <v/>
          </cell>
          <cell r="H1374">
            <v>0</v>
          </cell>
          <cell r="I1374">
            <v>0</v>
          </cell>
        </row>
        <row r="1375">
          <cell r="D1375" t="str">
            <v>CP4083</v>
          </cell>
          <cell r="E1375" t="str">
            <v xml:space="preserve">12.002.036-0       </v>
          </cell>
          <cell r="F1375" t="str">
            <v xml:space="preserve">ALVENARIA DE TIJ. MACICOS (7 X 10 X 20)CM, EM PAREDES DE 10CM, DE SUPERF. CORRIDA, ATE 1,50M DE ALT.  </v>
          </cell>
          <cell r="G1375" t="str">
            <v xml:space="preserve">M2    </v>
          </cell>
          <cell r="H1375">
            <v>65</v>
          </cell>
          <cell r="I1375">
            <v>22.09</v>
          </cell>
        </row>
        <row r="1376">
          <cell r="D1376" t="str">
            <v>CP4121</v>
          </cell>
          <cell r="E1376" t="str">
            <v xml:space="preserve">12.005.085-1       </v>
          </cell>
          <cell r="F1376" t="str">
            <v xml:space="preserve">ALVENARIA DE BL. DE CONCR. (20 X 20 X 40)CM, EM PAREDES DE 20CM, C/VAOS OU ARESTAS, ATE 3,00M DE ALT.  </v>
          </cell>
          <cell r="G1376" t="str">
            <v xml:space="preserve">M2    </v>
          </cell>
          <cell r="H1376">
            <v>265</v>
          </cell>
          <cell r="I1376">
            <v>21.33</v>
          </cell>
        </row>
        <row r="1377">
          <cell r="D1377" t="str">
            <v>CP4164</v>
          </cell>
          <cell r="E1377" t="str">
            <v xml:space="preserve">12.020.001-0       </v>
          </cell>
          <cell r="F1377" t="str">
            <v xml:space="preserve">PAREDE DIVISORIA P/SANIT. E BANHEIROS, DE MARMORITE, ESP. DE3,5CM, ESPELHO C/ 5CM  </v>
          </cell>
          <cell r="G1377" t="str">
            <v xml:space="preserve">M2    </v>
          </cell>
          <cell r="H1377">
            <v>51</v>
          </cell>
          <cell r="I1377">
            <v>70.849999999999994</v>
          </cell>
        </row>
        <row r="1378">
          <cell r="D1378" t="str">
            <v/>
          </cell>
          <cell r="E1378" t="str">
            <v/>
          </cell>
          <cell r="F1378" t="str">
            <v xml:space="preserve">REVESTIMENTO DE PAREDES, TETOS E PISOS  </v>
          </cell>
          <cell r="G1378" t="str">
            <v/>
          </cell>
          <cell r="H1378">
            <v>0</v>
          </cell>
          <cell r="I1378">
            <v>0</v>
          </cell>
        </row>
        <row r="1379">
          <cell r="D1379" t="str">
            <v>CP4250</v>
          </cell>
          <cell r="E1379" t="str">
            <v xml:space="preserve">13.026.010-0       </v>
          </cell>
          <cell r="F1379" t="str">
            <v xml:space="preserve">REVESTIMENTO DE AZUL. BRANCO, 15 X 15CM EXTRA, SUPERF. CHAPISC. EMBOÇADA, REJUNT. CIM. BRANCO, INCL. CHAPISCO, EMBOÇO  </v>
          </cell>
          <cell r="G1379" t="str">
            <v xml:space="preserve">M2    </v>
          </cell>
          <cell r="H1379">
            <v>123</v>
          </cell>
          <cell r="I1379">
            <v>24.28</v>
          </cell>
        </row>
        <row r="1380">
          <cell r="D1380" t="str">
            <v>CP4316</v>
          </cell>
          <cell r="E1380" t="str">
            <v xml:space="preserve">13.200.015-1       </v>
          </cell>
          <cell r="F1380" t="str">
            <v xml:space="preserve">REVESTIMENTO EM CHAPA LAMIN., ACAB. BRILHANTE, ESP. 1MM, SOBRE PECAS DE MAD., COMO PORTAS, MESAS, ARMARIOS, ETC  </v>
          </cell>
          <cell r="G1380" t="str">
            <v xml:space="preserve">M2    </v>
          </cell>
          <cell r="H1380">
            <v>1</v>
          </cell>
          <cell r="I1380">
            <v>20.51</v>
          </cell>
        </row>
        <row r="1381">
          <cell r="D1381" t="str">
            <v>CP4325</v>
          </cell>
          <cell r="E1381" t="str">
            <v xml:space="preserve">13.301.085-0       </v>
          </cell>
          <cell r="F1381" t="str">
            <v xml:space="preserve">PISO CIMENTADO, ESP. 1,5CM, C/ARG. DE CIM. E AREIA 1:3, ALIS. A COLHER, C/JUNTAS BATIDAS, FORMANDO QUADROS  </v>
          </cell>
          <cell r="G1381" t="str">
            <v xml:space="preserve">M2    </v>
          </cell>
          <cell r="H1381">
            <v>78</v>
          </cell>
          <cell r="I1381">
            <v>9.14</v>
          </cell>
        </row>
        <row r="1382">
          <cell r="D1382" t="str">
            <v>CP4389</v>
          </cell>
          <cell r="E1382" t="str">
            <v xml:space="preserve">13.370.010-0       </v>
          </cell>
          <cell r="F1382" t="str">
            <v xml:space="preserve">PATIO DE CONCR.,ESP. DE 8CM, TRACO 1:3:3, EM QUADROS DE 1, 00X 1,00M, C/SARRAFOS DE PINHO INCORPORADOS, EXCL.PREP.DO TER.  </v>
          </cell>
          <cell r="G1382" t="str">
            <v xml:space="preserve">M2    </v>
          </cell>
          <cell r="H1382">
            <v>1536</v>
          </cell>
          <cell r="I1382">
            <v>12.81</v>
          </cell>
        </row>
        <row r="1383">
          <cell r="D1383" t="str">
            <v>CP4419</v>
          </cell>
          <cell r="E1383" t="str">
            <v xml:space="preserve">13.381.050-0       </v>
          </cell>
          <cell r="F1383" t="str">
            <v xml:space="preserve">JUNTA PLASTICA 17 X 3MM, P/PISOS CONTINUOS - FORNECIMENTO E COLOCAÇÃO  </v>
          </cell>
          <cell r="G1383" t="str">
            <v xml:space="preserve">M     </v>
          </cell>
          <cell r="H1383">
            <v>359</v>
          </cell>
          <cell r="I1383">
            <v>1.6</v>
          </cell>
        </row>
        <row r="1384">
          <cell r="D1384" t="str">
            <v>CP4432</v>
          </cell>
          <cell r="E1384" t="str">
            <v xml:space="preserve">13.385.002-0       </v>
          </cell>
          <cell r="F1384" t="str">
            <v xml:space="preserve">PISO DE ALTA RESISTENCIA, MONOLITICO, EM ARG. DE CIM. E AGREG. MINERAL, ESP. DE 0,8CM COR PRETA, 3 POLIMENTOS, INCL.BASE  </v>
          </cell>
          <cell r="G1384" t="str">
            <v xml:space="preserve">M2    </v>
          </cell>
          <cell r="H1384">
            <v>173</v>
          </cell>
          <cell r="I1384">
            <v>35.18</v>
          </cell>
        </row>
        <row r="1385">
          <cell r="D1385" t="str">
            <v>CP4434</v>
          </cell>
          <cell r="E1385" t="str">
            <v xml:space="preserve">13.385.006-0       </v>
          </cell>
          <cell r="F1385" t="str">
            <v xml:space="preserve">RODAPE EM ARG. DE CIM. E AGREG. MINERAL, C/ 10CM DE ALT., COR PRETA, 3 POLIMENTOS,  JUNTO AO PISO EM MEIA CANA  </v>
          </cell>
          <cell r="G1385" t="str">
            <v xml:space="preserve">M     </v>
          </cell>
          <cell r="H1385">
            <v>59</v>
          </cell>
          <cell r="I1385">
            <v>12.64</v>
          </cell>
        </row>
        <row r="1386">
          <cell r="D1386" t="str">
            <v/>
          </cell>
          <cell r="E1386" t="str">
            <v/>
          </cell>
          <cell r="F1386" t="str">
            <v xml:space="preserve">ESQUADRIAS DE PVC, FERRO, ALUMÍNIO OU MADEIRA, VIDRAÇAS E FERRAGENS  </v>
          </cell>
          <cell r="G1386" t="str">
            <v/>
          </cell>
          <cell r="H1386">
            <v>0</v>
          </cell>
          <cell r="I1386">
            <v>0</v>
          </cell>
        </row>
        <row r="1387">
          <cell r="D1387" t="str">
            <v>CP4495</v>
          </cell>
          <cell r="E1387" t="str">
            <v xml:space="preserve">14.001.105-0       </v>
          </cell>
          <cell r="F1387" t="str">
            <v xml:space="preserve">VENEZIANA C/ALETAS DE FIBERGLASS E MONTANTES DE ALUMINIO NATURAL  </v>
          </cell>
          <cell r="G1387" t="str">
            <v xml:space="preserve">M2    </v>
          </cell>
          <cell r="H1387">
            <v>52</v>
          </cell>
          <cell r="I1387">
            <v>63</v>
          </cell>
        </row>
        <row r="1388">
          <cell r="D1388" t="str">
            <v>CP4507</v>
          </cell>
          <cell r="E1388" t="str">
            <v xml:space="preserve">14.002.020-0       </v>
          </cell>
          <cell r="F1388" t="str">
            <v xml:space="preserve">PORTA DE ENROLAR, CHAPA RAIADA 24, COMPLETA, C/GUIAS, EIXOSE MOLAS, C/FECHADURA E CADEADO DE PISO  </v>
          </cell>
          <cell r="G1388" t="str">
            <v xml:space="preserve">M2    </v>
          </cell>
          <cell r="H1388">
            <v>23</v>
          </cell>
          <cell r="I1388">
            <v>85</v>
          </cell>
        </row>
        <row r="1389">
          <cell r="D1389" t="str">
            <v>CP4515</v>
          </cell>
          <cell r="E1389" t="str">
            <v xml:space="preserve">14.002.049-0       </v>
          </cell>
          <cell r="F1389" t="str">
            <v xml:space="preserve">PORTAO EM TUBOS DE FºGALV. DE 1 E 1.1/2, C/ 2 FL., DE ABRIR,  FECHAM. C/TELA DE ARAME GALV. Nº12, MALHA DE 2  </v>
          </cell>
          <cell r="G1389" t="str">
            <v xml:space="preserve">M2    </v>
          </cell>
          <cell r="H1389">
            <v>40</v>
          </cell>
          <cell r="I1389">
            <v>202.78</v>
          </cell>
        </row>
        <row r="1390">
          <cell r="D1390" t="str">
            <v>CP4565</v>
          </cell>
          <cell r="E1390" t="str">
            <v xml:space="preserve">14.003.046-0       </v>
          </cell>
          <cell r="F1390" t="str">
            <v xml:space="preserve">JANELA DE ALUMINIO ANODIZADO, TIPO MAXIM-AR, MED. 0,60 X 0, 90M, C/ 1 PAINEL DESLIZANTE PROJETANTE  </v>
          </cell>
          <cell r="G1390" t="str">
            <v xml:space="preserve">M2    </v>
          </cell>
          <cell r="H1390">
            <v>7</v>
          </cell>
          <cell r="I1390">
            <v>218.33</v>
          </cell>
        </row>
        <row r="1391">
          <cell r="D1391" t="str">
            <v>CP4571</v>
          </cell>
          <cell r="E1391" t="str">
            <v xml:space="preserve">14.003.076-0       </v>
          </cell>
          <cell r="F1391" t="str">
            <v xml:space="preserve">JANELA BASCUL. DE ALUMINIO ANODIZADO, MED. 2,00 X 1,00M 2 ORDENS DE 5 BASCULANTES C/2 ALAVANCAS DE COMANDO  </v>
          </cell>
          <cell r="G1391" t="str">
            <v xml:space="preserve">M2    </v>
          </cell>
          <cell r="H1391">
            <v>2</v>
          </cell>
          <cell r="I1391">
            <v>2</v>
          </cell>
        </row>
        <row r="1392">
          <cell r="D1392" t="str">
            <v>CP4572</v>
          </cell>
          <cell r="E1392" t="str">
            <v xml:space="preserve">14.003.080-0       </v>
          </cell>
          <cell r="F1392" t="str">
            <v xml:space="preserve">PORTA DE ALUMINIO ANODIZADO, MED. 0,80 X 2,10M  </v>
          </cell>
          <cell r="G1392" t="str">
            <v xml:space="preserve">M2    </v>
          </cell>
          <cell r="H1392">
            <v>2</v>
          </cell>
          <cell r="I1392">
            <v>2</v>
          </cell>
        </row>
        <row r="1393">
          <cell r="D1393" t="str">
            <v>CP4581</v>
          </cell>
          <cell r="E1393" t="str">
            <v xml:space="preserve">14.003.163-0       </v>
          </cell>
          <cell r="F1393" t="str">
            <v xml:space="preserve">CAIXILHO FIXO DE ALUMINIO ANODIZADO P/VIDRO  </v>
          </cell>
          <cell r="G1393" t="str">
            <v xml:space="preserve">M2    </v>
          </cell>
          <cell r="H1393">
            <v>5</v>
          </cell>
          <cell r="I1393">
            <v>124.87</v>
          </cell>
        </row>
        <row r="1394">
          <cell r="D1394" t="str">
            <v>CP4599</v>
          </cell>
          <cell r="E1394" t="str">
            <v xml:space="preserve">14.004.100-0       </v>
          </cell>
          <cell r="F1394" t="str">
            <v xml:space="preserve">ESPELHO DE CRISTAL DE 4MM DE ESP., C/MOLDURA DE MAD.  </v>
          </cell>
          <cell r="G1394" t="str">
            <v xml:space="preserve">M2    </v>
          </cell>
          <cell r="H1394">
            <v>3</v>
          </cell>
          <cell r="I1394">
            <v>52.97</v>
          </cell>
        </row>
        <row r="1395">
          <cell r="D1395" t="str">
            <v>CP4604</v>
          </cell>
          <cell r="E1395" t="str">
            <v xml:space="preserve">14.006.010-0       </v>
          </cell>
          <cell r="F1395" t="str">
            <v xml:space="preserve">PORTA COMP. DE CEDRO OU CANELA, DE 80 X 210 X 3CM, FOLHEADANAS 2 FACES  </v>
          </cell>
          <cell r="G1395" t="str">
            <v xml:space="preserve">UN    </v>
          </cell>
          <cell r="H1395">
            <v>6</v>
          </cell>
          <cell r="I1395">
            <v>87.42</v>
          </cell>
        </row>
        <row r="1396">
          <cell r="D1396" t="str">
            <v>CP4707</v>
          </cell>
          <cell r="E1396" t="str">
            <v xml:space="preserve">14.006.420-0       </v>
          </cell>
          <cell r="F1396" t="str">
            <v xml:space="preserve">PORTA COMP., DE CEDRO OU CANELA, FOLHEADA NAS 2 FACES, C/ 3CM DE ESP., EXCL. FORN. DE ADUELA E ALIZAR  </v>
          </cell>
          <cell r="G1396" t="str">
            <v xml:space="preserve">M2    </v>
          </cell>
          <cell r="H1396">
            <v>1</v>
          </cell>
          <cell r="I1396">
            <v>109.47</v>
          </cell>
        </row>
        <row r="1397">
          <cell r="D1397" t="str">
            <v>CP9681</v>
          </cell>
          <cell r="E1397">
            <v>14007</v>
          </cell>
          <cell r="F1397" t="str">
            <v xml:space="preserve">PERFIL TUBULAR QUADRADO, EM RESINA POLIESTER ISOFTÁLICA CINZA, C/ FIBRA DE VIDRO, DIM. 2X 2X 1/4- FORNECIMENTO  </v>
          </cell>
          <cell r="G1397" t="str">
            <v xml:space="preserve">M     </v>
          </cell>
          <cell r="H1397">
            <v>38</v>
          </cell>
          <cell r="I1397">
            <v>18.260000000000002</v>
          </cell>
        </row>
        <row r="1398">
          <cell r="D1398" t="str">
            <v>CP9682</v>
          </cell>
          <cell r="E1398">
            <v>14007</v>
          </cell>
          <cell r="F1398" t="str">
            <v xml:space="preserve">PERFIL TUBULAR QUADRADO, EM RESINA POLIESTER ISOFTÁLICA CINZA, C/ FIBRA DE VIDRO, DIM. 2X 2X 1/8- FORNECIMENTO  </v>
          </cell>
          <cell r="G1398" t="str">
            <v xml:space="preserve">M     </v>
          </cell>
          <cell r="H1398">
            <v>203</v>
          </cell>
          <cell r="I1398">
            <v>9.2899999999999991</v>
          </cell>
        </row>
        <row r="1399">
          <cell r="D1399" t="str">
            <v>CP9683</v>
          </cell>
          <cell r="E1399">
            <v>14007</v>
          </cell>
          <cell r="F1399" t="str">
            <v xml:space="preserve">PERFIL TUBULAR REDONDO EM RESINA POLIESTER ISOFTÁLICA CINZA, C/ FIBRA DE VIDRO, DIM.  1 1/2X 1/8- FORNECIMENTO  </v>
          </cell>
          <cell r="G1399" t="str">
            <v xml:space="preserve">M     </v>
          </cell>
          <cell r="H1399">
            <v>203</v>
          </cell>
          <cell r="I1399">
            <v>6.05</v>
          </cell>
        </row>
        <row r="1400">
          <cell r="D1400" t="str">
            <v>CP9637</v>
          </cell>
          <cell r="E1400">
            <v>14007</v>
          </cell>
          <cell r="F1400" t="str">
            <v xml:space="preserve">GRADE P/PISO, MONT. C/PERFIS RÍG. PULTRUDADOS C/FIBRA VIDRO, SUP. ANTIDERRAPANTE CINZA, ALT. 1 1/2, MALHA 1 1/2X 6- FORNECIMENTO  </v>
          </cell>
          <cell r="G1400" t="str">
            <v xml:space="preserve">M2    </v>
          </cell>
          <cell r="H1400">
            <v>19</v>
          </cell>
          <cell r="I1400">
            <v>205.8</v>
          </cell>
        </row>
        <row r="1401">
          <cell r="D1401" t="str">
            <v>CP9638</v>
          </cell>
          <cell r="E1401">
            <v>14007</v>
          </cell>
          <cell r="F1401" t="str">
            <v xml:space="preserve">GUARDA-CORPO EM PERFIS RÍG. PULTRUDADOS, RESINA POLIESTER ISOFTÁLICA CINZA C/FIBRA DE VIDRO - FORNECIMENTO  </v>
          </cell>
          <cell r="G1401" t="str">
            <v xml:space="preserve">M     </v>
          </cell>
          <cell r="H1401">
            <v>18</v>
          </cell>
          <cell r="I1401">
            <v>146.16</v>
          </cell>
        </row>
        <row r="1402">
          <cell r="D1402" t="str">
            <v>CP9751</v>
          </cell>
          <cell r="E1402">
            <v>14007</v>
          </cell>
          <cell r="F1402" t="str">
            <v xml:space="preserve">TAMPA EM PERFIS RÍG., PULT., RESINA POLIESTER ISOFTÁL. CINZA, C/FIBRA VIDRO, MONT. A PARTIR DE GRADES E PLACAS PLANAS - FORNECIMENTO  </v>
          </cell>
          <cell r="G1402" t="str">
            <v xml:space="preserve">M2    </v>
          </cell>
          <cell r="H1402">
            <v>15</v>
          </cell>
          <cell r="I1402">
            <v>281.06</v>
          </cell>
        </row>
        <row r="1403">
          <cell r="D1403" t="str">
            <v>CP4736</v>
          </cell>
          <cell r="E1403" t="str">
            <v xml:space="preserve">14.007.010-0       </v>
          </cell>
          <cell r="F1403" t="str">
            <v xml:space="preserve">CONJUNTO DE FERRAG. P/PORTA DE MAD. DE 1 FL., DE ENTRADA PRINCIPAL  </v>
          </cell>
          <cell r="G1403" t="str">
            <v xml:space="preserve">UN    </v>
          </cell>
          <cell r="H1403">
            <v>6</v>
          </cell>
          <cell r="I1403">
            <v>184.58</v>
          </cell>
        </row>
        <row r="1404">
          <cell r="D1404" t="str">
            <v>CP4751</v>
          </cell>
          <cell r="E1404" t="str">
            <v xml:space="preserve">14.007.085-0       </v>
          </cell>
          <cell r="F1404" t="str">
            <v xml:space="preserve">CONJUNTO DE FERRAG. P/PORTA DE MAD. COLOCADA EM DIVISORIA DEMARMORE, MARMORITE OU CONCR., ATE 4CM DE ESP.  </v>
          </cell>
          <cell r="G1404" t="str">
            <v xml:space="preserve">UN    </v>
          </cell>
          <cell r="H1404">
            <v>6</v>
          </cell>
          <cell r="I1404">
            <v>101.96</v>
          </cell>
        </row>
        <row r="1405">
          <cell r="D1405" t="str">
            <v>CP4773</v>
          </cell>
          <cell r="E1405" t="str">
            <v xml:space="preserve">14.007.200-0       </v>
          </cell>
          <cell r="F1405" t="str">
            <v xml:space="preserve">CONJUNTO DE FERRAG. P/DIVISORIA DE MARM. OU MARMORITE, DE SANIT.  </v>
          </cell>
          <cell r="G1405" t="str">
            <v xml:space="preserve">UN    </v>
          </cell>
          <cell r="H1405">
            <v>30</v>
          </cell>
          <cell r="I1405">
            <v>43.64</v>
          </cell>
        </row>
        <row r="1406">
          <cell r="D1406" t="str">
            <v>CP4782</v>
          </cell>
          <cell r="E1406" t="str">
            <v xml:space="preserve">14.007.266-0       </v>
          </cell>
          <cell r="F1406" t="str">
            <v xml:space="preserve">CONJUNTO DE FERRAG. P/PORTA DE ABRIR, DE FERRO OU ALUMINIO  </v>
          </cell>
          <cell r="G1406" t="str">
            <v xml:space="preserve">UN    </v>
          </cell>
          <cell r="H1406">
            <v>2</v>
          </cell>
          <cell r="I1406">
            <v>21.5</v>
          </cell>
        </row>
        <row r="1407">
          <cell r="D1407" t="str">
            <v>CP4788</v>
          </cell>
          <cell r="E1407" t="str">
            <v xml:space="preserve">14.007.282-0       </v>
          </cell>
          <cell r="F1407" t="str">
            <v xml:space="preserve">DOBRADICA 3 X 2.1/2, DE LATAO CROM., C/PINO, BOLAS E ANEISDE LATAO  </v>
          </cell>
          <cell r="G1407" t="str">
            <v xml:space="preserve">UN    </v>
          </cell>
          <cell r="H1407">
            <v>2</v>
          </cell>
          <cell r="I1407">
            <v>4.2699999999999996</v>
          </cell>
        </row>
        <row r="1408">
          <cell r="D1408" t="str">
            <v>CP4813</v>
          </cell>
          <cell r="E1408" t="str">
            <v xml:space="preserve">14.007.328-0       </v>
          </cell>
          <cell r="F1408" t="str">
            <v xml:space="preserve">PORTA CADEADO DE 4.1/2, DE FERRO ZINCADO  </v>
          </cell>
          <cell r="G1408" t="str">
            <v xml:space="preserve">UN    </v>
          </cell>
          <cell r="H1408">
            <v>16</v>
          </cell>
          <cell r="I1408">
            <v>3.95</v>
          </cell>
        </row>
        <row r="1409">
          <cell r="D1409" t="str">
            <v>CP4830</v>
          </cell>
          <cell r="E1409" t="str">
            <v xml:space="preserve">14.007.360-0       </v>
          </cell>
          <cell r="F1409" t="str">
            <v xml:space="preserve">PUXADOR PLAST. P/PORTA DE ARMARIO DE MAD., C/APROX. 10CM DECOMPR. E LARG. PROXIMA DE 3CM, ACAB. CROM.  </v>
          </cell>
          <cell r="G1409" t="str">
            <v xml:space="preserve">UN    </v>
          </cell>
          <cell r="H1409">
            <v>16</v>
          </cell>
          <cell r="I1409">
            <v>1.39</v>
          </cell>
        </row>
        <row r="1410">
          <cell r="D1410" t="str">
            <v>CP4837</v>
          </cell>
          <cell r="E1410" t="str">
            <v xml:space="preserve">14.007.381-0       </v>
          </cell>
          <cell r="F1410" t="str">
            <v xml:space="preserve">DOBRADICA TIPO PIANO, EM LATAO POLIDO, DE 1 X 3,00M  </v>
          </cell>
          <cell r="G1410" t="str">
            <v xml:space="preserve">M     </v>
          </cell>
          <cell r="H1410">
            <v>9</v>
          </cell>
          <cell r="I1410">
            <v>5.14</v>
          </cell>
        </row>
        <row r="1411">
          <cell r="D1411" t="str">
            <v>CP4850</v>
          </cell>
          <cell r="E1411" t="str">
            <v xml:space="preserve">14.008.045-0       </v>
          </cell>
          <cell r="F1411" t="str">
            <v xml:space="preserve">PORTA COMP. DE 60 X 180 X 3CM,  MARCO DE 7 X 3CM, REVEST. DECHAPA LAMIN. DE 1MM DE ESP.  </v>
          </cell>
          <cell r="G1411" t="str">
            <v xml:space="preserve">UN    </v>
          </cell>
          <cell r="H1411">
            <v>6</v>
          </cell>
          <cell r="I1411">
            <v>130.97999999999999</v>
          </cell>
        </row>
        <row r="1412">
          <cell r="D1412" t="str">
            <v/>
          </cell>
          <cell r="E1412" t="str">
            <v/>
          </cell>
          <cell r="F1412" t="str">
            <v xml:space="preserve">INSTALAÇÕES ELÉTRICAS, HIDRÁULICAS SANITÁRIAS E MECÂNICAS  </v>
          </cell>
          <cell r="G1412" t="str">
            <v/>
          </cell>
          <cell r="H1412">
            <v>0</v>
          </cell>
          <cell r="I1412">
            <v>0</v>
          </cell>
        </row>
        <row r="1413">
          <cell r="D1413" t="str">
            <v>CP4891</v>
          </cell>
          <cell r="E1413" t="str">
            <v xml:space="preserve">15.001.027-0       </v>
          </cell>
          <cell r="F1413" t="str">
            <v xml:space="preserve">CAIXA DE ALVEN. DE TIJ. MACICO (7 X 10 X 20CM), EM PAREDES DE MEIA VEZ DE 0,60 X 0,60 X 0,60M, C/TAMPA DE 8CM DE ESP.  </v>
          </cell>
          <cell r="G1413" t="str">
            <v xml:space="preserve">UN    </v>
          </cell>
          <cell r="H1413">
            <v>22</v>
          </cell>
          <cell r="I1413">
            <v>107.93</v>
          </cell>
        </row>
        <row r="1414">
          <cell r="D1414" t="str">
            <v>CP5120</v>
          </cell>
          <cell r="E1414" t="str">
            <v xml:space="preserve">15.004.050-0       </v>
          </cell>
          <cell r="F1414" t="str">
            <v xml:space="preserve">INSTALACAO E ASSENT. DE MICTORIO  </v>
          </cell>
          <cell r="G1414" t="str">
            <v xml:space="preserve">UN    </v>
          </cell>
          <cell r="H1414">
            <v>6</v>
          </cell>
          <cell r="I1414">
            <v>35.51</v>
          </cell>
        </row>
        <row r="1415">
          <cell r="D1415" t="str">
            <v>CP5128</v>
          </cell>
          <cell r="E1415" t="str">
            <v xml:space="preserve">15.004.063-0       </v>
          </cell>
          <cell r="F1415" t="str">
            <v xml:space="preserve">INSTALACAO E ASSENT. DE LAVATORIO DE 1 TORNEIRA  </v>
          </cell>
          <cell r="G1415" t="str">
            <v xml:space="preserve">UN    </v>
          </cell>
          <cell r="H1415">
            <v>2</v>
          </cell>
          <cell r="I1415">
            <v>38.53</v>
          </cell>
        </row>
        <row r="1416">
          <cell r="D1416" t="str">
            <v>CP5140</v>
          </cell>
          <cell r="E1416" t="str">
            <v xml:space="preserve">15.004.105-0       </v>
          </cell>
          <cell r="F1416" t="str">
            <v xml:space="preserve">INSTALACAO E ASSENT. DE VASO SANIT. INDIVIDUAL EM PAV. TERREO, C/TUBO DE PVC DE 50MM  </v>
          </cell>
          <cell r="G1416" t="str">
            <v xml:space="preserve">UN    </v>
          </cell>
          <cell r="H1416">
            <v>2</v>
          </cell>
          <cell r="I1416">
            <v>72.02</v>
          </cell>
        </row>
        <row r="1417">
          <cell r="D1417" t="str">
            <v>CP5143</v>
          </cell>
          <cell r="E1417" t="str">
            <v xml:space="preserve">15.004.130-0       </v>
          </cell>
          <cell r="F1417" t="str">
            <v xml:space="preserve">INSTALACAO E ASSENT. DE VASO SANIT. EM PAV. TERREO, PARTE DE1 CONJ. DE 2 OU MAIS VASOS, C/ TUBO PVC DE 50MM  </v>
          </cell>
          <cell r="G1417" t="str">
            <v xml:space="preserve">UN    </v>
          </cell>
          <cell r="H1417">
            <v>6</v>
          </cell>
          <cell r="I1417">
            <v>69.03</v>
          </cell>
        </row>
        <row r="1418">
          <cell r="D1418" t="str">
            <v>CP5145</v>
          </cell>
          <cell r="E1418" t="str">
            <v xml:space="preserve">15.004.150-0       </v>
          </cell>
          <cell r="F1418" t="str">
            <v xml:space="preserve">INSTALACAO E ASSENT. DE LAVATORIO OU APARELHO DE INSTAL. SEMELHANTE, EM BATERIA  </v>
          </cell>
          <cell r="G1418" t="str">
            <v xml:space="preserve">UN    </v>
          </cell>
          <cell r="H1418">
            <v>5</v>
          </cell>
          <cell r="I1418">
            <v>54.67</v>
          </cell>
        </row>
        <row r="1419">
          <cell r="D1419" t="str">
            <v>CP5147</v>
          </cell>
          <cell r="E1419" t="str">
            <v xml:space="preserve">15.004.160-0       </v>
          </cell>
          <cell r="F1419" t="str">
            <v xml:space="preserve">INSTALACAO HIDR. E ASSENT. DE 1 CHUVEIRO EM BATERIA, ATE 4 CHUVEIROS  </v>
          </cell>
          <cell r="G1419" t="str">
            <v xml:space="preserve">UN    </v>
          </cell>
          <cell r="H1419">
            <v>5</v>
          </cell>
          <cell r="I1419">
            <v>29.1</v>
          </cell>
        </row>
        <row r="1420">
          <cell r="D1420" t="str">
            <v>CP5152</v>
          </cell>
          <cell r="E1420" t="str">
            <v xml:space="preserve">15.004.180-0       </v>
          </cell>
          <cell r="F1420" t="str">
            <v xml:space="preserve">RALO SIFONADO DE PVC RIGIDO EM PAV. TERREO, C/SAIDA DE 75MM,GRELHA REDONDA E PORTA GRELHA  </v>
          </cell>
          <cell r="G1420" t="str">
            <v xml:space="preserve">UN    </v>
          </cell>
          <cell r="H1420">
            <v>6</v>
          </cell>
          <cell r="I1420">
            <v>24.23</v>
          </cell>
        </row>
        <row r="1421">
          <cell r="D1421" t="str">
            <v>CP5153</v>
          </cell>
          <cell r="E1421" t="str">
            <v xml:space="preserve">15.004.181-0       </v>
          </cell>
          <cell r="F1421" t="str">
            <v xml:space="preserve">CAIXA SIFONADA DE PVC EM PAV. TERREO, C/TAMPA CEGA, C/ 1 ENTRADA DE 40MM E SAIDA DE 50MM  </v>
          </cell>
          <cell r="G1421" t="str">
            <v xml:space="preserve">UN    </v>
          </cell>
          <cell r="H1421">
            <v>2</v>
          </cell>
          <cell r="I1421">
            <v>16.22</v>
          </cell>
        </row>
        <row r="1422">
          <cell r="D1422" t="str">
            <v>CP5157</v>
          </cell>
          <cell r="E1422" t="str">
            <v xml:space="preserve">15.004.204-0       </v>
          </cell>
          <cell r="F1422" t="str">
            <v xml:space="preserve">TUBO DE QUEDA EM PVC, DE 75MM,  INCL. T SANIT.  </v>
          </cell>
          <cell r="G1422" t="str">
            <v xml:space="preserve">M     </v>
          </cell>
          <cell r="H1422">
            <v>3</v>
          </cell>
          <cell r="I1422">
            <v>11.14</v>
          </cell>
        </row>
        <row r="1423">
          <cell r="D1423" t="str">
            <v>CP9639</v>
          </cell>
          <cell r="E1423">
            <v>15007</v>
          </cell>
          <cell r="F1423" t="str">
            <v xml:space="preserve">HSTE P/ ATERRAMENTO , DE COBRE DE 3/4, C/2,40M DE COMPRIMENTO, C/ CONEXTOR P/ CABO DE 700MM2 - FORNECIMENTO  </v>
          </cell>
          <cell r="G1423" t="str">
            <v xml:space="preserve">UN    </v>
          </cell>
          <cell r="H1423">
            <v>19</v>
          </cell>
          <cell r="I1423">
            <v>17.100000000000001</v>
          </cell>
        </row>
        <row r="1424">
          <cell r="D1424" t="str">
            <v>CP9701</v>
          </cell>
          <cell r="E1424">
            <v>15007</v>
          </cell>
          <cell r="F1424" t="str">
            <v xml:space="preserve">QUADRO DE COMANDO P/ 3 MOTORES ELÉTRICOS, DE 45 KW, MOD. CP3300MT - FORNECIMENTO  </v>
          </cell>
          <cell r="G1424" t="str">
            <v xml:space="preserve">UN    </v>
          </cell>
          <cell r="H1424">
            <v>2</v>
          </cell>
          <cell r="I1424">
            <v>7330</v>
          </cell>
        </row>
        <row r="1425">
          <cell r="D1425" t="str">
            <v>CP5237</v>
          </cell>
          <cell r="E1425" t="str">
            <v xml:space="preserve">15.007.210-0       </v>
          </cell>
          <cell r="F1425" t="str">
            <v xml:space="preserve">PARA-RAIO DE TELHADO, TIPO FRANKLIN, EM LATAO CROMADO H=37,5CM  </v>
          </cell>
          <cell r="G1425" t="str">
            <v xml:space="preserve">UN    </v>
          </cell>
          <cell r="H1425">
            <v>3</v>
          </cell>
          <cell r="I1425">
            <v>210.5</v>
          </cell>
        </row>
        <row r="1426">
          <cell r="D1426" t="str">
            <v>CP5260</v>
          </cell>
          <cell r="E1426" t="str">
            <v xml:space="preserve">15.007.504-0       </v>
          </cell>
          <cell r="F1426" t="str">
            <v xml:space="preserve">QUADRO DE DISTRIB. DE ENERGIA DE EMBUTIR P/INSTAL. DE ATE 18DISJ. C/DISPOSITIVO P/CHAVE GERAL  </v>
          </cell>
          <cell r="G1426" t="str">
            <v xml:space="preserve">UN    </v>
          </cell>
          <cell r="H1426">
            <v>2</v>
          </cell>
          <cell r="I1426">
            <v>72.510000000000005</v>
          </cell>
        </row>
        <row r="1427">
          <cell r="D1427" t="str">
            <v>CP5276</v>
          </cell>
          <cell r="E1427" t="str">
            <v xml:space="preserve">15.007.570-0       </v>
          </cell>
          <cell r="F1427" t="str">
            <v xml:space="preserve">DISJUNTOR TERMOMAGNETICO UNIPOLAR, DE 10 A 30A X 240V  </v>
          </cell>
          <cell r="G1427" t="str">
            <v xml:space="preserve">UN    </v>
          </cell>
          <cell r="H1427">
            <v>27</v>
          </cell>
          <cell r="I1427">
            <v>3.64</v>
          </cell>
        </row>
        <row r="1428">
          <cell r="D1428" t="str">
            <v>CP5278</v>
          </cell>
          <cell r="E1428" t="str">
            <v xml:space="preserve">15.007.575-0       </v>
          </cell>
          <cell r="F1428" t="str">
            <v xml:space="preserve">DISJUNTOR TERMOMAGNETICO, BIPOLAR, DE 10 A 50A X 240V  </v>
          </cell>
          <cell r="G1428" t="str">
            <v xml:space="preserve">UN    </v>
          </cell>
          <cell r="H1428">
            <v>5</v>
          </cell>
          <cell r="I1428">
            <v>18.47</v>
          </cell>
        </row>
        <row r="1429">
          <cell r="D1429" t="str">
            <v>CP5279</v>
          </cell>
          <cell r="E1429" t="str">
            <v xml:space="preserve">15.007.600-0       </v>
          </cell>
          <cell r="F1429" t="str">
            <v xml:space="preserve">DISJUNTOR TERMOMAGNETICO, TRIPOLAR, DE 10 A 50A X 240V  </v>
          </cell>
          <cell r="G1429" t="str">
            <v xml:space="preserve">UN    </v>
          </cell>
          <cell r="H1429">
            <v>8</v>
          </cell>
          <cell r="I1429">
            <v>26.85</v>
          </cell>
        </row>
        <row r="1430">
          <cell r="D1430" t="str">
            <v>CP5280</v>
          </cell>
          <cell r="E1430" t="str">
            <v xml:space="preserve">15.007.605-0       </v>
          </cell>
          <cell r="F1430" t="str">
            <v xml:space="preserve">DISJUNTOR TERMOMAGNETICO, TRIPOLAR, DE 60 A 100A X 240V  </v>
          </cell>
          <cell r="G1430" t="str">
            <v xml:space="preserve">UN    </v>
          </cell>
          <cell r="H1430">
            <v>2</v>
          </cell>
          <cell r="I1430">
            <v>38.06</v>
          </cell>
        </row>
        <row r="1431">
          <cell r="D1431" t="str">
            <v>CP9521</v>
          </cell>
          <cell r="E1431">
            <v>15008</v>
          </cell>
          <cell r="F1431" t="str">
            <v xml:space="preserve">CABO DE COBRE TRIPOLAR C/ISOLAMENTO TERMOPLÁSTICO, 0, 6/1KV, SEÇÃO DE 3 X 1,5 MM2 - FORNECIMENTO  </v>
          </cell>
          <cell r="G1431" t="str">
            <v xml:space="preserve">M     </v>
          </cell>
          <cell r="H1431">
            <v>32</v>
          </cell>
          <cell r="I1431">
            <v>0.5</v>
          </cell>
        </row>
        <row r="1432">
          <cell r="D1432" t="str">
            <v>CP9519</v>
          </cell>
          <cell r="E1432">
            <v>15008</v>
          </cell>
          <cell r="F1432" t="str">
            <v xml:space="preserve">CABO DE COBRE MULTIPOLAR, C/ISOLAMENTO TERMOPLÁSTICO SINTENAX, 0,6/1KV, SEÇÃO DE 3 X 2,5 MM2 - FORNECIMENTO  </v>
          </cell>
          <cell r="G1432" t="str">
            <v xml:space="preserve">M     </v>
          </cell>
          <cell r="H1432">
            <v>1040</v>
          </cell>
          <cell r="I1432">
            <v>0.89</v>
          </cell>
        </row>
        <row r="1433">
          <cell r="D1433" t="str">
            <v>CP9520</v>
          </cell>
          <cell r="E1433">
            <v>15008</v>
          </cell>
          <cell r="F1433" t="str">
            <v xml:space="preserve">CABO DE COBRE MULTIPOLAR, C/ISOLAMENTO TERMOPOLÁSTICO SINTENAX, 0,6/1 KV, EÇÃO DE 4 X 10MM2 - FORNECIMENTO  </v>
          </cell>
          <cell r="G1433" t="str">
            <v xml:space="preserve">M     </v>
          </cell>
          <cell r="H1433">
            <v>1376</v>
          </cell>
          <cell r="I1433">
            <v>3.48</v>
          </cell>
        </row>
        <row r="1434">
          <cell r="D1434" t="str">
            <v>CP5323</v>
          </cell>
          <cell r="E1434" t="str">
            <v xml:space="preserve">15.008.015-0       </v>
          </cell>
          <cell r="F1434" t="str">
            <v xml:space="preserve">FIO C/ISOLAMENTO TERMOPLASTICO, ANTI-CHAMA, BITOLA 1,5MM2, 450 / 750V  </v>
          </cell>
          <cell r="G1434" t="str">
            <v xml:space="preserve">M     </v>
          </cell>
          <cell r="H1434">
            <v>640</v>
          </cell>
          <cell r="I1434">
            <v>0.39</v>
          </cell>
        </row>
        <row r="1435">
          <cell r="D1435" t="str">
            <v>CP5324</v>
          </cell>
          <cell r="E1435" t="str">
            <v xml:space="preserve">15.008.020-0       </v>
          </cell>
          <cell r="F1435" t="str">
            <v xml:space="preserve">FIO C/ISOLAMENTO TERMOPLASTICO, ANTI-CHAMA, BITOLA 2,5MM2, 450 / 750V  </v>
          </cell>
          <cell r="G1435" t="str">
            <v xml:space="preserve">M     </v>
          </cell>
          <cell r="H1435">
            <v>1120</v>
          </cell>
          <cell r="I1435">
            <v>0.53</v>
          </cell>
        </row>
        <row r="1436">
          <cell r="D1436" t="str">
            <v>CP5325</v>
          </cell>
          <cell r="E1436" t="str">
            <v xml:space="preserve">15.008.025-0       </v>
          </cell>
          <cell r="F1436" t="str">
            <v xml:space="preserve">FIO C/ISOLAMENTO TERMOPLASTICO, ANTI-CHAMA, BITOLA 4MM2, 450/ 750V  </v>
          </cell>
          <cell r="G1436" t="str">
            <v xml:space="preserve">M     </v>
          </cell>
          <cell r="H1436">
            <v>272</v>
          </cell>
          <cell r="I1436">
            <v>0.68</v>
          </cell>
        </row>
        <row r="1437">
          <cell r="D1437" t="str">
            <v>CP5345</v>
          </cell>
          <cell r="E1437" t="str">
            <v xml:space="preserve">15.008.205-0       </v>
          </cell>
          <cell r="F1437" t="str">
            <v xml:space="preserve">CABO C/ISOLAMENTO TERMOPLASTICO, BITOLA 2,5MM2, 600 / 1000V  </v>
          </cell>
          <cell r="G1437" t="str">
            <v xml:space="preserve">M     </v>
          </cell>
          <cell r="H1437">
            <v>1754</v>
          </cell>
          <cell r="I1437">
            <v>0.69</v>
          </cell>
        </row>
        <row r="1438">
          <cell r="D1438" t="str">
            <v>CP5346</v>
          </cell>
          <cell r="E1438" t="str">
            <v xml:space="preserve">15.008.210-0       </v>
          </cell>
          <cell r="F1438" t="str">
            <v xml:space="preserve">CABO C/ISOLAMENTO TERMOPLASTICO, BITOLA 4MM2, 600 / 1000V  </v>
          </cell>
          <cell r="G1438" t="str">
            <v xml:space="preserve">M     </v>
          </cell>
          <cell r="H1438">
            <v>1920</v>
          </cell>
          <cell r="I1438">
            <v>0.91</v>
          </cell>
        </row>
        <row r="1439">
          <cell r="D1439" t="str">
            <v>CP5348</v>
          </cell>
          <cell r="E1439" t="str">
            <v xml:space="preserve">15.008.220-0       </v>
          </cell>
          <cell r="F1439" t="str">
            <v xml:space="preserve">CABO C/ISOLAMENTO TERMOPLASTICO, BITOLA 10MM2, 600 / 1000V  </v>
          </cell>
          <cell r="G1439" t="str">
            <v xml:space="preserve">M     </v>
          </cell>
          <cell r="H1439">
            <v>1440</v>
          </cell>
          <cell r="I1439">
            <v>1.54</v>
          </cell>
        </row>
        <row r="1440">
          <cell r="D1440" t="str">
            <v>CP5349</v>
          </cell>
          <cell r="E1440" t="str">
            <v xml:space="preserve">15.008.225-0       </v>
          </cell>
          <cell r="F1440" t="str">
            <v xml:space="preserve">CABO C/ISOLAMENTO TERMOPLASTICO, BITOLA 16MM2, 600 / 1000V  </v>
          </cell>
          <cell r="G1440" t="str">
            <v xml:space="preserve">M     </v>
          </cell>
          <cell r="H1440">
            <v>768</v>
          </cell>
          <cell r="I1440">
            <v>2.11</v>
          </cell>
        </row>
        <row r="1441">
          <cell r="D1441" t="str">
            <v>CP5350</v>
          </cell>
          <cell r="E1441" t="str">
            <v xml:space="preserve">15.008.230-0       </v>
          </cell>
          <cell r="F1441" t="str">
            <v xml:space="preserve">CABO C/ISOLAMENTO TERMOPLASTICO, BITOLA 25MM2, 600 / 1000V  </v>
          </cell>
          <cell r="G1441" t="str">
            <v xml:space="preserve">M     </v>
          </cell>
          <cell r="H1441">
            <v>1616</v>
          </cell>
          <cell r="I1441">
            <v>2.88</v>
          </cell>
        </row>
        <row r="1442">
          <cell r="D1442" t="str">
            <v>CP5352</v>
          </cell>
          <cell r="E1442" t="str">
            <v xml:space="preserve">15.008.235-0       </v>
          </cell>
          <cell r="F1442" t="str">
            <v xml:space="preserve">CABO C/ISOLAMENTO TERMOPLASTICO, BITOLA 50MM2, 600 / 1000V  </v>
          </cell>
          <cell r="G1442" t="str">
            <v xml:space="preserve">M     </v>
          </cell>
          <cell r="H1442">
            <v>320</v>
          </cell>
          <cell r="I1442">
            <v>5.43</v>
          </cell>
        </row>
        <row r="1443">
          <cell r="D1443" t="str">
            <v>CP5353</v>
          </cell>
          <cell r="E1443" t="str">
            <v xml:space="preserve">15.008.240-0       </v>
          </cell>
          <cell r="F1443" t="str">
            <v xml:space="preserve">CABO C/ISOLAMENTO TERMOPLASTICO, BITOLA 70MM2, 600 / 1000V  </v>
          </cell>
          <cell r="G1443" t="str">
            <v xml:space="preserve">M     </v>
          </cell>
          <cell r="H1443">
            <v>1120</v>
          </cell>
          <cell r="I1443">
            <v>7.37</v>
          </cell>
        </row>
        <row r="1444">
          <cell r="D1444" t="str">
            <v>CP9508</v>
          </cell>
          <cell r="E1444">
            <v>15009</v>
          </cell>
          <cell r="F1444" t="str">
            <v xml:space="preserve">CABO DE COBRE NU, TÊMPERA MEIO DURO, NA BITOLA DE 70MM2 - FORNECIMENTO  </v>
          </cell>
          <cell r="G1444" t="str">
            <v xml:space="preserve">M     </v>
          </cell>
          <cell r="H1444">
            <v>480</v>
          </cell>
          <cell r="I1444">
            <v>5.4</v>
          </cell>
        </row>
        <row r="1445">
          <cell r="D1445" t="str">
            <v>CP5431</v>
          </cell>
          <cell r="E1445" t="str">
            <v xml:space="preserve">15.011.071-0       </v>
          </cell>
          <cell r="F1445" t="str">
            <v xml:space="preserve">SUBESTACAO PADRAO LIGHT, C/TRANSFORMADOR TRIFASICO DE 112,5KVA, 13,8KV-220/127V  </v>
          </cell>
          <cell r="G1445" t="str">
            <v xml:space="preserve">UN    </v>
          </cell>
          <cell r="H1445">
            <v>2</v>
          </cell>
          <cell r="I1445">
            <v>4066.61</v>
          </cell>
        </row>
        <row r="1446">
          <cell r="D1446" t="str">
            <v>CP5442</v>
          </cell>
          <cell r="E1446" t="str">
            <v xml:space="preserve">15.011.107-0       </v>
          </cell>
          <cell r="F1446" t="str">
            <v xml:space="preserve">ENTRADA DE SERV. PADRAO LIGHT,  P/MEDICAO TRIFASICA ENTRE 57, 8 E 66,1KVA, LIGACAO SUBTER., DISJ. 3 X 200A  </v>
          </cell>
          <cell r="G1446" t="str">
            <v xml:space="preserve">UN    </v>
          </cell>
          <cell r="H1446">
            <v>2</v>
          </cell>
          <cell r="I1446">
            <v>842.21</v>
          </cell>
        </row>
        <row r="1447">
          <cell r="D1447" t="str">
            <v>CP5466</v>
          </cell>
          <cell r="E1447" t="str">
            <v xml:space="preserve">15.013.035-0       </v>
          </cell>
          <cell r="F1447" t="str">
            <v xml:space="preserve">POSTE DE CONCR. SECAO CIRCULAR C/ 14,00M DE COMPR. E CARGA DE 400KG  </v>
          </cell>
          <cell r="G1447" t="str">
            <v xml:space="preserve">UN    </v>
          </cell>
          <cell r="H1447">
            <v>3</v>
          </cell>
          <cell r="I1447">
            <v>474.56</v>
          </cell>
        </row>
        <row r="1448">
          <cell r="D1448" t="str">
            <v>CP5468</v>
          </cell>
          <cell r="E1448" t="str">
            <v xml:space="preserve">15.015.020-0       </v>
          </cell>
          <cell r="F1448" t="str">
            <v xml:space="preserve">INSTALACAO DE PONTO DE LUZ EQUIV. A 2 VARAS DE ELETR. DE PVCRIGIDO DE 3/4  </v>
          </cell>
          <cell r="G1448" t="str">
            <v xml:space="preserve">UN    </v>
          </cell>
          <cell r="H1448">
            <v>2</v>
          </cell>
          <cell r="I1448">
            <v>41.18</v>
          </cell>
        </row>
        <row r="1449">
          <cell r="D1449" t="str">
            <v>CP9528</v>
          </cell>
          <cell r="E1449">
            <v>15018</v>
          </cell>
          <cell r="F1449" t="str">
            <v xml:space="preserve">CAIXA DE PASSAGEM EM LIGA DE ALUMÍNIO FUNDIDO, R-12 P/5 - FORNECIMENTO  </v>
          </cell>
          <cell r="G1449" t="str">
            <v xml:space="preserve">UN    </v>
          </cell>
          <cell r="H1449">
            <v>3</v>
          </cell>
          <cell r="I1449">
            <v>40.9</v>
          </cell>
        </row>
        <row r="1450">
          <cell r="D1450" t="str">
            <v>CP9529</v>
          </cell>
          <cell r="E1450">
            <v>15018</v>
          </cell>
          <cell r="F1450" t="str">
            <v xml:space="preserve">CAIXA DE PASSAGEM EM LIGA DE ALUMÍNIO FUNDIDO, R-12 P/7 - FORNECIMENTO  </v>
          </cell>
          <cell r="G1450" t="str">
            <v xml:space="preserve">UN    </v>
          </cell>
          <cell r="H1450">
            <v>8</v>
          </cell>
          <cell r="I1450">
            <v>54.94</v>
          </cell>
        </row>
        <row r="1451">
          <cell r="D1451" t="str">
            <v>CP9530</v>
          </cell>
          <cell r="E1451">
            <v>15018</v>
          </cell>
          <cell r="F1451" t="str">
            <v xml:space="preserve">CAIXA DE PASSAGEM EM LIGA DE ALUMÍNIO FUNDIDO, R-12 P/8 - FORNECIMENTO  </v>
          </cell>
          <cell r="G1451" t="str">
            <v xml:space="preserve">UN    </v>
          </cell>
          <cell r="H1451">
            <v>3</v>
          </cell>
          <cell r="I1451">
            <v>65.099999999999994</v>
          </cell>
        </row>
        <row r="1452">
          <cell r="D1452" t="str">
            <v>CP9529</v>
          </cell>
          <cell r="E1452">
            <v>15018</v>
          </cell>
          <cell r="F1452" t="str">
            <v xml:space="preserve">CAIXA DE PASSAGEM EM LIGA DE ALUMÍNIO FUNDIDO, R-12 P/7 - FORNECIMENTO  </v>
          </cell>
          <cell r="G1452" t="str">
            <v xml:space="preserve">UN    </v>
          </cell>
          <cell r="H1452">
            <v>3</v>
          </cell>
          <cell r="I1452">
            <v>54.94</v>
          </cell>
        </row>
        <row r="1453">
          <cell r="D1453" t="str">
            <v>CP5572</v>
          </cell>
          <cell r="E1453" t="str">
            <v xml:space="preserve">15.018.030-0       </v>
          </cell>
          <cell r="F1453" t="str">
            <v xml:space="preserve">CAIXA DE PASSAGEM EM LIGA DE ALUMÍNIO FUNDIDO, R-12 P/7 - FORNECIMENTO  </v>
          </cell>
          <cell r="G1453" t="str">
            <v xml:space="preserve">UN    </v>
          </cell>
          <cell r="H1453">
            <v>149</v>
          </cell>
          <cell r="I1453">
            <v>4.08</v>
          </cell>
        </row>
        <row r="1454">
          <cell r="D1454" t="str">
            <v>CP5593</v>
          </cell>
          <cell r="E1454" t="str">
            <v xml:space="preserve">15.018.140-0       </v>
          </cell>
          <cell r="F1454" t="str">
            <v xml:space="preserve">CAIXA DE PASSAGEM Nº2 P/TELEFONE, MED. 20 X 20 X 13, 5CM  </v>
          </cell>
          <cell r="G1454" t="str">
            <v xml:space="preserve">UN    </v>
          </cell>
          <cell r="H1454">
            <v>2</v>
          </cell>
          <cell r="I1454">
            <v>8.5299999999999994</v>
          </cell>
        </row>
        <row r="1455">
          <cell r="D1455" t="str">
            <v>CP9526</v>
          </cell>
          <cell r="E1455">
            <v>15019</v>
          </cell>
          <cell r="F1455" t="str">
            <v xml:space="preserve">CAIXA DE PASSAGEM DE PVC C/ TAMPA, 100 X 100 X 60MM - FORNECIMENTO  </v>
          </cell>
          <cell r="G1455" t="str">
            <v xml:space="preserve">UN    </v>
          </cell>
          <cell r="H1455">
            <v>2</v>
          </cell>
          <cell r="I1455">
            <v>6.8</v>
          </cell>
        </row>
        <row r="1456">
          <cell r="D1456" t="str">
            <v>CP9527</v>
          </cell>
          <cell r="E1456">
            <v>15019</v>
          </cell>
          <cell r="F1456" t="str">
            <v xml:space="preserve">CAIXA DE PASSAGEM DE PVC C/ TAMPA, 152 X 109 X 70MM - FORNECIMENTO  </v>
          </cell>
          <cell r="G1456" t="str">
            <v xml:space="preserve">UN    </v>
          </cell>
          <cell r="H1456">
            <v>2</v>
          </cell>
          <cell r="I1456">
            <v>12.91</v>
          </cell>
        </row>
        <row r="1457">
          <cell r="D1457" t="str">
            <v>CP5618</v>
          </cell>
          <cell r="E1457" t="str">
            <v xml:space="preserve">15.020.015-0       </v>
          </cell>
          <cell r="F1457" t="str">
            <v xml:space="preserve">LAMPADA INCANDESCENTE DE 200W  </v>
          </cell>
          <cell r="G1457" t="str">
            <v xml:space="preserve">UN    </v>
          </cell>
          <cell r="H1457">
            <v>6</v>
          </cell>
          <cell r="I1457">
            <v>1.66</v>
          </cell>
        </row>
        <row r="1458">
          <cell r="D1458" t="str">
            <v>CP5620</v>
          </cell>
          <cell r="E1458" t="str">
            <v xml:space="preserve">15.020.025-0       </v>
          </cell>
          <cell r="F1458" t="str">
            <v xml:space="preserve">LAMPADA INCANDESCENTE DE 100W  </v>
          </cell>
          <cell r="G1458" t="str">
            <v xml:space="preserve">UN    </v>
          </cell>
          <cell r="H1458">
            <v>2</v>
          </cell>
          <cell r="I1458">
            <v>0.95</v>
          </cell>
        </row>
        <row r="1459">
          <cell r="D1459" t="str">
            <v>CP5629</v>
          </cell>
          <cell r="E1459" t="str">
            <v xml:space="preserve">15.020.058-0       </v>
          </cell>
          <cell r="F1459" t="str">
            <v xml:space="preserve">LAMPADA MISTA DE 160W  </v>
          </cell>
          <cell r="G1459" t="str">
            <v xml:space="preserve">UN    </v>
          </cell>
          <cell r="H1459">
            <v>13</v>
          </cell>
          <cell r="I1459">
            <v>6.95</v>
          </cell>
        </row>
        <row r="1460">
          <cell r="D1460" t="str">
            <v>CP5662</v>
          </cell>
          <cell r="E1460" t="str">
            <v xml:space="preserve">15.029.010-0       </v>
          </cell>
          <cell r="F1460" t="str">
            <v xml:space="preserve">REGISTRO DE GAVETA EM BRONZE C/DIAM. DE 1/2  </v>
          </cell>
          <cell r="G1460" t="str">
            <v xml:space="preserve">UN    </v>
          </cell>
          <cell r="H1460">
            <v>13</v>
          </cell>
          <cell r="I1460">
            <v>10.38</v>
          </cell>
        </row>
        <row r="1461">
          <cell r="D1461" t="str">
            <v>CP5663</v>
          </cell>
          <cell r="E1461" t="str">
            <v xml:space="preserve">15.029.011-0       </v>
          </cell>
          <cell r="F1461" t="str">
            <v xml:space="preserve">REGISTRO DE GAVETA EM BRONZE C/DIAM. DE 3/4  </v>
          </cell>
          <cell r="G1461" t="str">
            <v xml:space="preserve">UN    </v>
          </cell>
          <cell r="H1461">
            <v>29</v>
          </cell>
          <cell r="I1461">
            <v>11.36</v>
          </cell>
        </row>
        <row r="1462">
          <cell r="D1462" t="str">
            <v>CP5664</v>
          </cell>
          <cell r="E1462" t="str">
            <v xml:space="preserve">15.029.012-0       </v>
          </cell>
          <cell r="F1462" t="str">
            <v xml:space="preserve">REGISTRO DE GAVETA EM BRONZE C/DIAM. DE 1  </v>
          </cell>
          <cell r="G1462" t="str">
            <v xml:space="preserve">UN    </v>
          </cell>
          <cell r="H1462">
            <v>2</v>
          </cell>
          <cell r="I1462">
            <v>14.25</v>
          </cell>
        </row>
        <row r="1463">
          <cell r="D1463" t="str">
            <v>CP5666</v>
          </cell>
          <cell r="E1463" t="str">
            <v xml:space="preserve">15.029.014-0       </v>
          </cell>
          <cell r="F1463" t="str">
            <v xml:space="preserve">REGISTRO DE GAVETA EM BRONZE C/DIAM. DE 1.1/2  </v>
          </cell>
          <cell r="G1463" t="str">
            <v xml:space="preserve">UN    </v>
          </cell>
          <cell r="H1463">
            <v>8</v>
          </cell>
          <cell r="I1463">
            <v>21.14</v>
          </cell>
        </row>
        <row r="1464">
          <cell r="D1464" t="str">
            <v>CP5667</v>
          </cell>
          <cell r="E1464" t="str">
            <v xml:space="preserve">15.029.015-0       </v>
          </cell>
          <cell r="F1464" t="str">
            <v xml:space="preserve">REGISTRO DE GAVETA EM BRONZE C/DIAM. DE 2  </v>
          </cell>
          <cell r="G1464" t="str">
            <v xml:space="preserve">UN    </v>
          </cell>
          <cell r="H1464">
            <v>3</v>
          </cell>
          <cell r="I1464">
            <v>29.82</v>
          </cell>
        </row>
        <row r="1465">
          <cell r="D1465" t="str">
            <v>CP9599</v>
          </cell>
          <cell r="E1465">
            <v>15036</v>
          </cell>
          <cell r="F1465" t="str">
            <v xml:space="preserve">DUTO ESPIRAL FLEXÍVEL CORRUGADO, EM POLIETILENO DE ALTA DENSIDADE, DIÂM. 75MM, INCL. ARAME GUIA - FORNECIMENTO  </v>
          </cell>
          <cell r="G1465" t="str">
            <v xml:space="preserve">M     </v>
          </cell>
          <cell r="H1465">
            <v>1440</v>
          </cell>
          <cell r="I1465">
            <v>24.6</v>
          </cell>
        </row>
        <row r="1466">
          <cell r="D1466" t="str">
            <v>CP5767</v>
          </cell>
          <cell r="E1466" t="str">
            <v xml:space="preserve">15.036.019-0       </v>
          </cell>
          <cell r="F1466" t="str">
            <v xml:space="preserve">TUBO PVC RQ P/AGUA FRIA C/DIAM. DE 3/4, INCL. CONEXOES E EMENDAS, EXCL. ABERT. E FECHAM. DE RASGO  </v>
          </cell>
          <cell r="G1466" t="str">
            <v xml:space="preserve">M     </v>
          </cell>
          <cell r="H1466">
            <v>10</v>
          </cell>
          <cell r="I1466">
            <v>2.38</v>
          </cell>
        </row>
        <row r="1467">
          <cell r="D1467" t="str">
            <v>CP5768</v>
          </cell>
          <cell r="E1467" t="str">
            <v xml:space="preserve">15.036.020-0       </v>
          </cell>
          <cell r="F1467" t="str">
            <v xml:space="preserve">TUBO PVC RQ P/AGUA FRIA C/DIAM. DE 1, INCL. CONEXOES E EMENDAS, EXCL. ABERT. E FECHAM. DE RASGO  </v>
          </cell>
          <cell r="G1467" t="str">
            <v xml:space="preserve">M     </v>
          </cell>
          <cell r="H1467">
            <v>42</v>
          </cell>
          <cell r="I1467">
            <v>4.17</v>
          </cell>
        </row>
        <row r="1468">
          <cell r="D1468" t="str">
            <v>CP5770</v>
          </cell>
          <cell r="E1468" t="str">
            <v xml:space="preserve">15.036.022-0       </v>
          </cell>
          <cell r="F1468" t="str">
            <v xml:space="preserve">TUBO PVC RQ P/AGUA FRIA C/DIAM. DE 1.1/2, INCL. CONEXOES EEMENDAS, EXCL. ABERT. E FECHAM. DE RASGO  </v>
          </cell>
          <cell r="G1468" t="str">
            <v xml:space="preserve">M     </v>
          </cell>
          <cell r="H1468">
            <v>30</v>
          </cell>
          <cell r="I1468">
            <v>6.08</v>
          </cell>
        </row>
        <row r="1469">
          <cell r="D1469" t="str">
            <v>CP5771</v>
          </cell>
          <cell r="E1469" t="str">
            <v xml:space="preserve">15.036.023-0       </v>
          </cell>
          <cell r="F1469" t="str">
            <v xml:space="preserve">TUBO PVC RQ P/AGUA FRIA C/DIAM. DE 2, INCL. CONEXOES E EMENDAS, EXCL. ABERT. E FECHAM. DE RASGO  </v>
          </cell>
          <cell r="G1469" t="str">
            <v xml:space="preserve">M     </v>
          </cell>
          <cell r="H1469">
            <v>133</v>
          </cell>
          <cell r="I1469">
            <v>8.69</v>
          </cell>
        </row>
        <row r="1470">
          <cell r="D1470" t="str">
            <v>CP5788</v>
          </cell>
          <cell r="E1470" t="str">
            <v xml:space="preserve">15.036.040-0       </v>
          </cell>
          <cell r="F1470" t="str">
            <v xml:space="preserve">TUBO PVC SD P/AGUA FRIA C/DIAM. DE 50MM, INCL. CONEXOES E EMENDAS, EXCL. ABERT. E FECHAM. DE RASGO  </v>
          </cell>
          <cell r="G1470" t="str">
            <v xml:space="preserve">M     </v>
          </cell>
          <cell r="H1470">
            <v>22</v>
          </cell>
          <cell r="I1470">
            <v>4.75</v>
          </cell>
        </row>
        <row r="1471">
          <cell r="D1471" t="str">
            <v>CP5818</v>
          </cell>
          <cell r="E1471" t="str">
            <v xml:space="preserve">15.036.070-0       </v>
          </cell>
          <cell r="F1471" t="str">
            <v xml:space="preserve">ELETRODUTO PVC RQ C/DIAM. DE 3/4, INCL. CONEXOES E EMENDAS, EXCL. ABERT. E FECHAM. DE RASGO  </v>
          </cell>
          <cell r="G1471" t="str">
            <v xml:space="preserve">M     </v>
          </cell>
          <cell r="H1471">
            <v>997</v>
          </cell>
          <cell r="I1471">
            <v>1.65</v>
          </cell>
        </row>
        <row r="1472">
          <cell r="D1472" t="str">
            <v>CP5819</v>
          </cell>
          <cell r="E1472" t="str">
            <v xml:space="preserve">15.036.071-0       </v>
          </cell>
          <cell r="F1472" t="str">
            <v xml:space="preserve">ELETRODUTO PVC RQ C/DIAM. DE ", INCL. CONEXOES E EMENDAS, EXCL. ABERT. E FECHAM. DE RASGO  </v>
          </cell>
          <cell r="G1472" t="str">
            <v xml:space="preserve">M     </v>
          </cell>
          <cell r="H1472">
            <v>59</v>
          </cell>
          <cell r="I1472">
            <v>2.2599999999999998</v>
          </cell>
        </row>
        <row r="1473">
          <cell r="D1473" t="str">
            <v>CP5820</v>
          </cell>
          <cell r="E1473" t="str">
            <v xml:space="preserve">15.036.072-0       </v>
          </cell>
          <cell r="F1473" t="str">
            <v xml:space="preserve">ELETRODUTO PVC RQ C/DIAM. DE 1.1/4, INCL. CONEXOES E EMENDAS, EXCL. ABERT. E FECHAM. DE RASGO  </v>
          </cell>
          <cell r="G1473" t="str">
            <v xml:space="preserve">M     </v>
          </cell>
          <cell r="H1473">
            <v>16</v>
          </cell>
          <cell r="I1473">
            <v>2.86</v>
          </cell>
        </row>
        <row r="1474">
          <cell r="D1474" t="str">
            <v>CP5821</v>
          </cell>
          <cell r="E1474" t="str">
            <v xml:space="preserve">15.036.073-0       </v>
          </cell>
          <cell r="F1474" t="str">
            <v xml:space="preserve">ELETRODUTO PVC RQ C/DIAM. DE 1.1/2, INCL. CONEXOES E EMENDAS, EXCL. ABERT. E FECHAM. DE RASGO  </v>
          </cell>
          <cell r="G1474" t="str">
            <v xml:space="preserve">M     </v>
          </cell>
          <cell r="H1474">
            <v>1322</v>
          </cell>
          <cell r="I1474">
            <v>3.44</v>
          </cell>
        </row>
        <row r="1475">
          <cell r="D1475" t="str">
            <v>CP5822</v>
          </cell>
          <cell r="E1475" t="str">
            <v xml:space="preserve">15.036.074-0       </v>
          </cell>
          <cell r="F1475" t="str">
            <v xml:space="preserve">ELETRODUTO PVC RQ C/DIAM. DE ", INCL. CONEXOES E EMENDAS, EXCL. ABERT. E FECHAM. DE RASGO  </v>
          </cell>
          <cell r="G1475" t="str">
            <v xml:space="preserve">M     </v>
          </cell>
          <cell r="H1475">
            <v>5</v>
          </cell>
          <cell r="I1475">
            <v>4.38</v>
          </cell>
        </row>
        <row r="1476">
          <cell r="D1476" t="str">
            <v>CP9808</v>
          </cell>
          <cell r="E1476">
            <v>15037</v>
          </cell>
          <cell r="F1476" t="str">
            <v xml:space="preserve">TUBO FLEXÍVEL SEALTUBO, 2 TERMINAIS MACHO, DN 3/4X 0, 60M - FORNECIMENTO  </v>
          </cell>
          <cell r="G1476" t="str">
            <v xml:space="preserve">UN    </v>
          </cell>
          <cell r="H1476">
            <v>5</v>
          </cell>
          <cell r="I1476">
            <v>12.1</v>
          </cell>
        </row>
        <row r="1477">
          <cell r="D1477" t="str">
            <v>CP9809</v>
          </cell>
          <cell r="E1477">
            <v>15037</v>
          </cell>
          <cell r="F1477" t="str">
            <v xml:space="preserve">TUBO FLEXÍVEL SEALTUBO, 2 TERMINAIS MACHO, DN 3/4X 0, 80M - FORNECIMENTO  </v>
          </cell>
          <cell r="G1477" t="str">
            <v xml:space="preserve">UN    </v>
          </cell>
          <cell r="H1477">
            <v>8</v>
          </cell>
          <cell r="I1477">
            <v>12.9</v>
          </cell>
        </row>
        <row r="1478">
          <cell r="D1478" t="str">
            <v>CP9810</v>
          </cell>
          <cell r="E1478">
            <v>15037</v>
          </cell>
          <cell r="F1478" t="str">
            <v xml:space="preserve">TUBO FLEXÍVEL SEALTUBO, 2 TERMINAIS MACHO, DN 3/4X 1, 00M - FORNECIMENTO  </v>
          </cell>
          <cell r="G1478" t="str">
            <v xml:space="preserve">UN    </v>
          </cell>
          <cell r="H1478">
            <v>2</v>
          </cell>
          <cell r="I1478">
            <v>13.75</v>
          </cell>
        </row>
        <row r="1479">
          <cell r="D1479" t="str">
            <v/>
          </cell>
          <cell r="E1479" t="str">
            <v/>
          </cell>
          <cell r="F1479" t="str">
            <v xml:space="preserve">COBERTURAS, ISOLAMENTOS E IMPERMEABILIZAÇÕES  </v>
          </cell>
          <cell r="G1479" t="str">
            <v/>
          </cell>
          <cell r="H1479">
            <v>0</v>
          </cell>
          <cell r="I1479">
            <v>0</v>
          </cell>
        </row>
        <row r="1480">
          <cell r="D1480" t="str">
            <v>CP6107</v>
          </cell>
          <cell r="E1480" t="str">
            <v xml:space="preserve">16.001.060-0       </v>
          </cell>
          <cell r="F1480" t="str">
            <v xml:space="preserve">MADEIRAMENTO P/COBERT. EM TELHAS ONDULADAS, EM MACARANDUDA SERRADA  </v>
          </cell>
          <cell r="G1480" t="str">
            <v xml:space="preserve">M2    </v>
          </cell>
          <cell r="H1480">
            <v>128</v>
          </cell>
          <cell r="I1480">
            <v>5.58</v>
          </cell>
        </row>
        <row r="1481">
          <cell r="D1481" t="str">
            <v>CP6156</v>
          </cell>
          <cell r="E1481" t="str">
            <v xml:space="preserve">16.004.002-0       </v>
          </cell>
          <cell r="F1481" t="str">
            <v xml:space="preserve">COBERTURA EM TELHAS ONDULADAS DE CIM.-AMIANTO DE 8MM DE ESP.  </v>
          </cell>
          <cell r="G1481" t="str">
            <v xml:space="preserve">M2    </v>
          </cell>
          <cell r="H1481">
            <v>128</v>
          </cell>
          <cell r="I1481">
            <v>13.02</v>
          </cell>
        </row>
        <row r="1482">
          <cell r="D1482" t="str">
            <v>CP6160</v>
          </cell>
          <cell r="E1482" t="str">
            <v xml:space="preserve">16.004.006-0       </v>
          </cell>
          <cell r="F1482" t="str">
            <v xml:space="preserve">CUMEEIRA NORMAL, P/TELHAS ONDULADAS DE 6 A 8MM DE ESP., EM CIM.-AMIANTO  </v>
          </cell>
          <cell r="G1482" t="str">
            <v xml:space="preserve">M     </v>
          </cell>
          <cell r="H1482">
            <v>24</v>
          </cell>
          <cell r="I1482">
            <v>13.32</v>
          </cell>
        </row>
        <row r="1483">
          <cell r="D1483" t="str">
            <v>CP6180</v>
          </cell>
          <cell r="E1483" t="str">
            <v xml:space="preserve">16.005.011-0       </v>
          </cell>
          <cell r="F1483" t="str">
            <v xml:space="preserve">RUFO DE ALUMINIO EM CHAPA DE 0,8 X 500MM  </v>
          </cell>
          <cell r="G1483" t="str">
            <v xml:space="preserve">M     </v>
          </cell>
          <cell r="H1483">
            <v>50</v>
          </cell>
          <cell r="I1483">
            <v>17.760000000000002</v>
          </cell>
        </row>
        <row r="1484">
          <cell r="D1484" t="str">
            <v>CP6215</v>
          </cell>
          <cell r="E1484" t="str">
            <v xml:space="preserve">16.020.002-0       </v>
          </cell>
          <cell r="F1484" t="str">
            <v xml:space="preserve">IMPERMEABILIZACAO DE TERRACO C/MANTA ASF. ELASTOMERICA, ESP.DE 4MM (SBS OU APP)  </v>
          </cell>
          <cell r="G1484" t="str">
            <v xml:space="preserve">M2    </v>
          </cell>
          <cell r="H1484">
            <v>111</v>
          </cell>
          <cell r="I1484">
            <v>17.579999999999998</v>
          </cell>
        </row>
        <row r="1485">
          <cell r="D1485" t="str">
            <v/>
          </cell>
          <cell r="E1485" t="str">
            <v/>
          </cell>
          <cell r="F1485" t="str">
            <v xml:space="preserve">PINTURAS  </v>
          </cell>
          <cell r="G1485" t="str">
            <v/>
          </cell>
          <cell r="H1485">
            <v>0</v>
          </cell>
          <cell r="I1485">
            <v>0</v>
          </cell>
        </row>
        <row r="1486">
          <cell r="D1486" t="str">
            <v>CP6303</v>
          </cell>
          <cell r="E1486" t="str">
            <v xml:space="preserve">17.017.350-0       </v>
          </cell>
          <cell r="F1486" t="str">
            <v xml:space="preserve">PINTURA INT. OU EXT. SOBRE FºGALV. OU ALUMINIO, USANDO ZARCAO P/GALV. DO TIPO PRIMER EPOXI ISOCIANATO  </v>
          </cell>
          <cell r="G1486" t="str">
            <v xml:space="preserve">M2    </v>
          </cell>
          <cell r="H1486">
            <v>160</v>
          </cell>
          <cell r="I1486">
            <v>4.71</v>
          </cell>
        </row>
        <row r="1487">
          <cell r="D1487" t="str">
            <v>CP6329</v>
          </cell>
          <cell r="E1487" t="str">
            <v xml:space="preserve">17.018.185-0       </v>
          </cell>
          <cell r="F1487" t="str">
            <v xml:space="preserve">PINTURA C/TINTA ACRILICA TEXTURA, ACAB.FOSCO, P/EXTERIOR/INTERIOR, EM 2 DEMAOS APLIC.EM CONCR., ALVEN., CIM.-AMIANTO,ETC  </v>
          </cell>
          <cell r="G1487" t="str">
            <v xml:space="preserve">M2    </v>
          </cell>
          <cell r="H1487">
            <v>330</v>
          </cell>
          <cell r="I1487">
            <v>6.72</v>
          </cell>
        </row>
        <row r="1488">
          <cell r="D1488" t="str">
            <v>CP6341</v>
          </cell>
          <cell r="E1488" t="str">
            <v xml:space="preserve">17.020.071-0       </v>
          </cell>
          <cell r="F1488" t="str">
            <v xml:space="preserve">ENVERNIZAMENTO DE SUPERF. DE CONCR. OU TIJ. APARENTE, EXTERIOR OU INTERIOR, C/ VERNIZ ACRILICO INCOLOR, EM 3 DEMAOS  </v>
          </cell>
          <cell r="G1488" t="str">
            <v xml:space="preserve">M2    </v>
          </cell>
          <cell r="H1488">
            <v>288</v>
          </cell>
          <cell r="I1488">
            <v>3.69</v>
          </cell>
        </row>
        <row r="1489">
          <cell r="D1489" t="str">
            <v/>
          </cell>
          <cell r="E1489" t="str">
            <v/>
          </cell>
          <cell r="F1489" t="str">
            <v xml:space="preserve">APARELHOS HIDRÁULICOS, SANITÁRIOS, ELÉTRICOS, MECÂNICOS E ESPORTIVOS  </v>
          </cell>
          <cell r="G1489" t="str">
            <v/>
          </cell>
          <cell r="H1489">
            <v>0</v>
          </cell>
          <cell r="I1489">
            <v>0</v>
          </cell>
        </row>
        <row r="1490">
          <cell r="D1490" t="str">
            <v>CP6361</v>
          </cell>
          <cell r="E1490" t="str">
            <v xml:space="preserve">18.002.012-0       </v>
          </cell>
          <cell r="F1490" t="str">
            <v xml:space="preserve">LAVATORIO DE LOUCA BRANCA, MEDIO LUXO, C/LADRAO, MED. EM TORNO DE 47 X 35CM  </v>
          </cell>
          <cell r="G1490" t="str">
            <v xml:space="preserve">UN    </v>
          </cell>
          <cell r="H1490">
            <v>6</v>
          </cell>
          <cell r="I1490">
            <v>88.1</v>
          </cell>
        </row>
        <row r="1491">
          <cell r="D1491" t="str">
            <v>CP6372</v>
          </cell>
          <cell r="E1491" t="str">
            <v xml:space="preserve">18.002.055-0       </v>
          </cell>
          <cell r="F1491" t="str">
            <v xml:space="preserve">MICTORIO DE LOUCA BRANCA C/SIFAO, MED. EM TORNO DE 33 X 28 X53CM  </v>
          </cell>
          <cell r="G1491" t="str">
            <v xml:space="preserve">UN    </v>
          </cell>
          <cell r="H1491">
            <v>6</v>
          </cell>
          <cell r="I1491">
            <v>96.24</v>
          </cell>
        </row>
        <row r="1492">
          <cell r="D1492" t="str">
            <v>CP6375</v>
          </cell>
          <cell r="E1492" t="str">
            <v xml:space="preserve">18.002.085-0       </v>
          </cell>
          <cell r="F1492" t="str">
            <v xml:space="preserve">VASO SANIT. DE LOUCA BRANCA, CONVENCIONAL, MEDIO LUXO, MED.EM TORNO DE 37 X 47 X 38CM  </v>
          </cell>
          <cell r="G1492" t="str">
            <v xml:space="preserve">UN    </v>
          </cell>
          <cell r="H1492">
            <v>8</v>
          </cell>
          <cell r="I1492">
            <v>165.63</v>
          </cell>
        </row>
        <row r="1493">
          <cell r="D1493" t="str">
            <v>CP6404</v>
          </cell>
          <cell r="E1493" t="str">
            <v xml:space="preserve">18.006.040-0       </v>
          </cell>
          <cell r="F1493" t="str">
            <v xml:space="preserve">SABONETEIRA DE LOUCA BRANCA, DE 15 X 15CM, S/ALCA  </v>
          </cell>
          <cell r="G1493" t="str">
            <v xml:space="preserve">UN    </v>
          </cell>
          <cell r="H1493">
            <v>5</v>
          </cell>
          <cell r="I1493">
            <v>9.9</v>
          </cell>
        </row>
        <row r="1494">
          <cell r="D1494" t="str">
            <v>CP6406</v>
          </cell>
          <cell r="E1494" t="str">
            <v xml:space="preserve">18.006.050-0       </v>
          </cell>
          <cell r="F1494" t="str">
            <v xml:space="preserve">PORTA-PAPEL DE LOUCA BRANCA, DE 15 X 15CM  </v>
          </cell>
          <cell r="G1494" t="str">
            <v xml:space="preserve">UN    </v>
          </cell>
          <cell r="H1494">
            <v>8</v>
          </cell>
          <cell r="I1494">
            <v>8.83</v>
          </cell>
        </row>
        <row r="1495">
          <cell r="D1495" t="str">
            <v>CP6407</v>
          </cell>
          <cell r="E1495" t="str">
            <v xml:space="preserve">18.006.052-0       </v>
          </cell>
          <cell r="F1495" t="str">
            <v xml:space="preserve">CABIDE DE LOUCA BRANCA, DUPLO,  DE 10 X 5CM  </v>
          </cell>
          <cell r="G1495" t="str">
            <v xml:space="preserve">UN    </v>
          </cell>
          <cell r="H1495">
            <v>5</v>
          </cell>
          <cell r="I1495">
            <v>4.93</v>
          </cell>
        </row>
        <row r="1496">
          <cell r="D1496" t="str">
            <v>CP6412</v>
          </cell>
          <cell r="E1496" t="str">
            <v xml:space="preserve">18.007.041-0       </v>
          </cell>
          <cell r="F1496" t="str">
            <v xml:space="preserve">CHUVEIRO ESTAMPADO, ARTICULADO, TIPO LUXO, C/BRACO DE 1/2  </v>
          </cell>
          <cell r="G1496" t="str">
            <v xml:space="preserve">UN    </v>
          </cell>
          <cell r="H1496">
            <v>5</v>
          </cell>
          <cell r="I1496">
            <v>142.08000000000001</v>
          </cell>
        </row>
        <row r="1497">
          <cell r="D1497" t="str">
            <v>CP6432</v>
          </cell>
          <cell r="E1497" t="str">
            <v xml:space="preserve">18.009.079-0       </v>
          </cell>
          <cell r="F1497" t="str">
            <v xml:space="preserve">TORNEIRA P/JARDIM, DE 1/2 X 10CM APROX., EM METAL CROM.  </v>
          </cell>
          <cell r="G1497" t="str">
            <v xml:space="preserve">UN    </v>
          </cell>
          <cell r="H1497">
            <v>2</v>
          </cell>
          <cell r="I1497">
            <v>34.409999999999997</v>
          </cell>
        </row>
        <row r="1498">
          <cell r="D1498" t="str">
            <v>CP6508</v>
          </cell>
          <cell r="E1498" t="str">
            <v xml:space="preserve">18.017.021-0       </v>
          </cell>
          <cell r="F1498" t="str">
            <v xml:space="preserve">FILTRO C/CARCACA ATOXICA EM POLIPROPILENO C/ 1 ELEMENTO FILTRANTE DE CELULOSE E CARVAO ATIVADO, ATE 360L/H  </v>
          </cell>
          <cell r="G1498" t="str">
            <v xml:space="preserve">UN    </v>
          </cell>
          <cell r="H1498">
            <v>403</v>
          </cell>
          <cell r="I1498">
            <v>93</v>
          </cell>
        </row>
        <row r="1499">
          <cell r="D1499" t="str">
            <v>CP6550</v>
          </cell>
          <cell r="E1499" t="str">
            <v xml:space="preserve">18.027.089-0       </v>
          </cell>
          <cell r="F1499" t="str">
            <v xml:space="preserve">LUMINARIA FECHADA, P/ILUMINACAO DE RUAS, C/LAMPADA A VAPOR DE MERCURIO E REATOR DE PARTIDA RAPIDA  </v>
          </cell>
          <cell r="G1499" t="str">
            <v xml:space="preserve">UN    </v>
          </cell>
          <cell r="H1499">
            <v>75</v>
          </cell>
          <cell r="I1499">
            <v>125.82</v>
          </cell>
        </row>
        <row r="1500">
          <cell r="D1500" t="str">
            <v>CP6553</v>
          </cell>
          <cell r="E1500" t="str">
            <v xml:space="preserve">18.027.098-0       </v>
          </cell>
          <cell r="F1500" t="str">
            <v xml:space="preserve">LUMINARIA ABERTA, P/ILUMINACAO DE RUAS, P/LAMPADA A VAPOR DEMERCURIO ATE 400W E MISTA ATE 500W  </v>
          </cell>
          <cell r="G1500" t="str">
            <v xml:space="preserve">UN    </v>
          </cell>
          <cell r="H1500">
            <v>13</v>
          </cell>
          <cell r="I1500">
            <v>123.94</v>
          </cell>
        </row>
        <row r="1501">
          <cell r="D1501" t="str">
            <v>CP6555</v>
          </cell>
          <cell r="E1501" t="str">
            <v xml:space="preserve">18.027.110-0       </v>
          </cell>
          <cell r="F1501" t="str">
            <v xml:space="preserve">LUMINARIA A PROVA DE GASES, VAPORES E POS, P/LAMPADA STANDARD ATE 300W, MISTA OU A VAPOR DE MERCURIO ATE 250W  </v>
          </cell>
          <cell r="G1501" t="str">
            <v xml:space="preserve">UN    </v>
          </cell>
          <cell r="H1501">
            <v>13</v>
          </cell>
          <cell r="I1501">
            <v>38.630000000000003</v>
          </cell>
        </row>
        <row r="1502">
          <cell r="D1502" t="str">
            <v>CP6576</v>
          </cell>
          <cell r="E1502" t="str">
            <v xml:space="preserve">18.027.230-0       </v>
          </cell>
          <cell r="F1502" t="str">
            <v xml:space="preserve">LUMINARIA DE SOBREPOR, TIPO CALHA, EQUIPADA C/STARTER, REATOR CONVENCIONAL E LAMPADA FLUORESCENTE DE 2 X 40W  </v>
          </cell>
          <cell r="G1502" t="str">
            <v xml:space="preserve">UN    </v>
          </cell>
          <cell r="H1502">
            <v>6</v>
          </cell>
          <cell r="I1502">
            <v>40.1</v>
          </cell>
        </row>
        <row r="1503">
          <cell r="D1503" t="str">
            <v>CP6578</v>
          </cell>
          <cell r="E1503" t="str">
            <v xml:space="preserve">18.027.234-0       </v>
          </cell>
          <cell r="F1503" t="str">
            <v xml:space="preserve">LUMINARIA DE SOBREPOR, TIPO CALHA, EQUIPADA C/STARTER, REATOR CONVENCIONAL E LAMPADA FLUORESCENTE DE 4 X 40W  </v>
          </cell>
          <cell r="G1503" t="str">
            <v xml:space="preserve">UN    </v>
          </cell>
          <cell r="H1503">
            <v>48</v>
          </cell>
          <cell r="I1503">
            <v>70.88</v>
          </cell>
        </row>
        <row r="1504">
          <cell r="D1504" t="str">
            <v>CP6596</v>
          </cell>
          <cell r="E1504" t="str">
            <v xml:space="preserve">18.027.290-0       </v>
          </cell>
          <cell r="F1504" t="str">
            <v xml:space="preserve">GLOBO ESFERICO, PLAFONIER REPUXADO DE ALUMINIO C/DIFUSOR EMBASE DE VIDRO LEITOSO DE 4 X 6  </v>
          </cell>
          <cell r="G1504" t="str">
            <v xml:space="preserve">UN    </v>
          </cell>
          <cell r="H1504">
            <v>2</v>
          </cell>
          <cell r="I1504">
            <v>10.08</v>
          </cell>
        </row>
        <row r="1505">
          <cell r="D1505" t="str">
            <v>CP6597</v>
          </cell>
          <cell r="E1505" t="str">
            <v xml:space="preserve">18.027.292-0       </v>
          </cell>
          <cell r="F1505" t="str">
            <v xml:space="preserve">GLOBO ESFERICO, PLAFONIER REPUXADO DE ALUMINIO C/DIFUSOR EMBASE DE VIDRO LEITOSO DE 4 X 8  </v>
          </cell>
          <cell r="G1505" t="str">
            <v xml:space="preserve">UN    </v>
          </cell>
          <cell r="H1505">
            <v>6</v>
          </cell>
          <cell r="I1505">
            <v>12.58</v>
          </cell>
        </row>
        <row r="1506">
          <cell r="D1506" t="str">
            <v>CP9548</v>
          </cell>
          <cell r="E1506">
            <v>18029</v>
          </cell>
          <cell r="F1506" t="str">
            <v xml:space="preserve">CONJ. MOTOR BOMBA SUBMERSÍVEL,  P/ ESG. DOMÉST., Q=110 L/S, AMT=20 MCA, POT.=45KW, 6 PÓLOS, TRIFÁSICA, INCL. PEDESTAL, TUBO GUIA  </v>
          </cell>
          <cell r="G1506" t="str">
            <v xml:space="preserve">CJ    </v>
          </cell>
          <cell r="H1506">
            <v>5</v>
          </cell>
          <cell r="I1506">
            <v>38255</v>
          </cell>
        </row>
        <row r="1507">
          <cell r="D1507" t="str">
            <v>CP9522</v>
          </cell>
          <cell r="E1507">
            <v>18050</v>
          </cell>
          <cell r="F1507" t="str">
            <v xml:space="preserve">CAÇAMBA ESTACIONÁRIA P/ COLETA DE LODO ADENSADO, TIPO SIMÉTRICO, CAPACIDADE 5M3 - FORNECIMENTO  </v>
          </cell>
          <cell r="G1507" t="str">
            <v xml:space="preserve">UN    </v>
          </cell>
          <cell r="H1507">
            <v>3</v>
          </cell>
          <cell r="I1507">
            <v>3600</v>
          </cell>
        </row>
        <row r="1508">
          <cell r="D1508" t="str">
            <v>CP9636</v>
          </cell>
          <cell r="E1508">
            <v>18050</v>
          </cell>
          <cell r="F1508" t="str">
            <v xml:space="preserve">GRADE MECANIZADA, SÉRIE 1000 EM AÇO INOXIDÁVEL - FORNECIMENTO  </v>
          </cell>
          <cell r="G1508" t="str">
            <v xml:space="preserve">CJ    </v>
          </cell>
          <cell r="H1508">
            <v>1</v>
          </cell>
          <cell r="I1508">
            <v>75000</v>
          </cell>
        </row>
        <row r="1509">
          <cell r="D1509" t="str">
            <v>CP9523</v>
          </cell>
          <cell r="E1509">
            <v>18050</v>
          </cell>
          <cell r="F1509" t="str">
            <v xml:space="preserve">CAIXA DE AREIA C/ PARAFUSO CLASSIFICADOR - FORNECIMENTO  </v>
          </cell>
          <cell r="G1509" t="str">
            <v xml:space="preserve">CJ    </v>
          </cell>
          <cell r="H1509">
            <v>1</v>
          </cell>
          <cell r="I1509">
            <v>185000</v>
          </cell>
        </row>
        <row r="1510">
          <cell r="D1510" t="str">
            <v>CP9607</v>
          </cell>
          <cell r="E1510">
            <v>18050</v>
          </cell>
          <cell r="F1510" t="str">
            <v xml:space="preserve">ESPESSADOR DE LODO, DIÂM. 5 M - FORNECIMENTO  </v>
          </cell>
          <cell r="G1510" t="str">
            <v xml:space="preserve">CJ    </v>
          </cell>
          <cell r="H1510">
            <v>1</v>
          </cell>
          <cell r="I1510">
            <v>115000</v>
          </cell>
        </row>
        <row r="1511">
          <cell r="D1511" t="str">
            <v>CP9743</v>
          </cell>
          <cell r="E1511">
            <v>18050</v>
          </cell>
          <cell r="F1511" t="str">
            <v xml:space="preserve">REMOVEDOR DE LODO, DIÂM. 20M, P/ CLARIFICADOR PRIMÁRIO - FORNECIMENTO  </v>
          </cell>
          <cell r="G1511" t="str">
            <v xml:space="preserve">CJ    </v>
          </cell>
          <cell r="H1511">
            <v>1</v>
          </cell>
          <cell r="I1511">
            <v>160000</v>
          </cell>
        </row>
        <row r="1512">
          <cell r="D1512" t="str">
            <v>CP9503</v>
          </cell>
          <cell r="E1512">
            <v>18260</v>
          </cell>
          <cell r="F1512" t="str">
            <v xml:space="preserve">ABRAÇADEIRA DE FIXAÇÃO DE BRAÇOS DE LUMINÁRIAS DE "(125MM) - FORNECIMENTO  </v>
          </cell>
          <cell r="G1512" t="str">
            <v xml:space="preserve">UN    </v>
          </cell>
          <cell r="H1512">
            <v>6</v>
          </cell>
          <cell r="I1512">
            <v>6.1</v>
          </cell>
        </row>
        <row r="1513">
          <cell r="D1513" t="str">
            <v/>
          </cell>
          <cell r="E1513" t="str">
            <v/>
          </cell>
          <cell r="F1513" t="str">
            <v xml:space="preserve">ALUGUEL DE EQUIPAMENTOS - LIMPEZA DA REDE  </v>
          </cell>
          <cell r="G1513" t="str">
            <v/>
          </cell>
          <cell r="H1513">
            <v>0</v>
          </cell>
          <cell r="I1513">
            <v>0</v>
          </cell>
        </row>
        <row r="1514">
          <cell r="D1514" t="str">
            <v>CP7087</v>
          </cell>
          <cell r="E1514" t="str">
            <v xml:space="preserve">19.010.020-2       </v>
          </cell>
          <cell r="F1514" t="str">
            <v xml:space="preserve">CUSTO HORARIO DE EQUIP. DE JATO D'AGUA DE ALTA PRESSAO, INCL. EQUIPE DE OPER.  </v>
          </cell>
          <cell r="G1514" t="str">
            <v xml:space="preserve">H     </v>
          </cell>
          <cell r="H1514">
            <v>7</v>
          </cell>
          <cell r="I1514">
            <v>51.31</v>
          </cell>
        </row>
        <row r="1515">
          <cell r="D1515" t="str">
            <v>CP7089</v>
          </cell>
          <cell r="E1515" t="str">
            <v xml:space="preserve">19.010.030-2       </v>
          </cell>
          <cell r="F1515" t="str">
            <v xml:space="preserve">CUSTO HORARIO DE EQUIP. DE SUCCAO P/EXAUSTOR DE ALTA POTENCIA, C/CAPAC. DE ARMAZENAR 12,00M3, INCL. EQUIPE DE OPER.  </v>
          </cell>
          <cell r="G1515" t="str">
            <v xml:space="preserve">H     </v>
          </cell>
          <cell r="H1515">
            <v>2</v>
          </cell>
          <cell r="I1515">
            <v>117.96</v>
          </cell>
        </row>
        <row r="1516">
          <cell r="D1516" t="str">
            <v/>
          </cell>
          <cell r="E1516" t="str">
            <v/>
          </cell>
          <cell r="F1516" t="str">
            <v xml:space="preserve">ILUMINAÇÃO PÚBLICA  </v>
          </cell>
          <cell r="G1516" t="str">
            <v/>
          </cell>
          <cell r="H1516">
            <v>0</v>
          </cell>
          <cell r="I1516">
            <v>0</v>
          </cell>
        </row>
        <row r="1517">
          <cell r="D1517" t="str">
            <v>CP7818</v>
          </cell>
          <cell r="E1517" t="str">
            <v xml:space="preserve">21.001.070-0       </v>
          </cell>
          <cell r="F1517" t="str">
            <v xml:space="preserve">ASSENTAMENTO DE POSTE CURVO, DE ACO, DE 7,00M, DE 1 BRACO, C/ENGASTAMENTO DA PARTE INFERIOR DA COLUNA NO SOLO  </v>
          </cell>
          <cell r="G1517" t="str">
            <v xml:space="preserve">UN    </v>
          </cell>
          <cell r="H1517">
            <v>50</v>
          </cell>
          <cell r="I1517">
            <v>90.97</v>
          </cell>
        </row>
        <row r="1518">
          <cell r="D1518" t="str">
            <v>CP7819</v>
          </cell>
          <cell r="E1518" t="str">
            <v xml:space="preserve">21.001.075-0       </v>
          </cell>
          <cell r="F1518" t="str">
            <v xml:space="preserve">ASSENTAMENTO DE POSTE CURVO, DE ACO, DE 7,00M, DE 2 BRACOS, C/ENGASTAMENTO DA PARTE INFERIOR DA COLUNA NO SOLO  </v>
          </cell>
          <cell r="G1518" t="str">
            <v xml:space="preserve">UN    </v>
          </cell>
          <cell r="H1518">
            <v>13</v>
          </cell>
          <cell r="I1518">
            <v>107.77</v>
          </cell>
        </row>
        <row r="1519">
          <cell r="D1519" t="str">
            <v>CP7908</v>
          </cell>
          <cell r="E1519" t="str">
            <v xml:space="preserve">21.011.012-0       </v>
          </cell>
          <cell r="F1519" t="str">
            <v xml:space="preserve">FUNDACAO SIMPLES DE CONCR. PRE-MOLD., PROJ. RIOLUZ, P/FIX. DE POSTE RETO, DE ACO, DE 7,00 A 9,00M  </v>
          </cell>
          <cell r="G1519" t="str">
            <v xml:space="preserve">UN    </v>
          </cell>
          <cell r="H1519">
            <v>62</v>
          </cell>
          <cell r="I1519">
            <v>50.11</v>
          </cell>
        </row>
        <row r="1520">
          <cell r="D1520" t="str">
            <v>CP7928</v>
          </cell>
          <cell r="E1520" t="str">
            <v xml:space="preserve">21.013.010-0       </v>
          </cell>
          <cell r="F1520" t="str">
            <v xml:space="preserve">CHUMBADOR DE ACO P/FIX. DE POSTE DE ACO, RETO OU CURVO, DE 7,00 A 9,00M, C/FLANGE  </v>
          </cell>
          <cell r="G1520" t="str">
            <v xml:space="preserve">UN    </v>
          </cell>
          <cell r="H1520">
            <v>250</v>
          </cell>
          <cell r="I1520">
            <v>100.56</v>
          </cell>
        </row>
        <row r="1521">
          <cell r="D1521" t="str">
            <v>CP7949</v>
          </cell>
          <cell r="E1521" t="str">
            <v xml:space="preserve">21.018.060-0       </v>
          </cell>
          <cell r="F1521" t="str">
            <v xml:space="preserve">BRACO, PADRAO RIOLUZ. COLOC.  </v>
          </cell>
          <cell r="G1521" t="str">
            <v xml:space="preserve">UN    </v>
          </cell>
          <cell r="H1521">
            <v>13</v>
          </cell>
          <cell r="I1521">
            <v>8.4</v>
          </cell>
        </row>
        <row r="1522">
          <cell r="D1522" t="str">
            <v>CP7950</v>
          </cell>
          <cell r="E1522" t="str">
            <v xml:space="preserve">21.018.080-0       </v>
          </cell>
          <cell r="F1522" t="str">
            <v xml:space="preserve">LUMINARIA C/LAMPADA DE DESC., C/ OU S/REATOR INTEGRADO, EM PONTA DE BRACO OU POSTE DE ACO, CURVO, ATE 10,00M. COLOC.  </v>
          </cell>
          <cell r="G1522" t="str">
            <v xml:space="preserve">UN    </v>
          </cell>
          <cell r="H1522">
            <v>88</v>
          </cell>
          <cell r="I1522">
            <v>8.4</v>
          </cell>
        </row>
        <row r="1523">
          <cell r="D1523" t="str">
            <v>CP7969</v>
          </cell>
          <cell r="E1523" t="str">
            <v xml:space="preserve">21.018.168-0       </v>
          </cell>
          <cell r="F1523" t="str">
            <v xml:space="preserve">1 CABO TRIFASICO EM LINHA DE DUTOS. COLOC.  </v>
          </cell>
          <cell r="G1523" t="str">
            <v xml:space="preserve">M     </v>
          </cell>
          <cell r="H1523">
            <v>2416</v>
          </cell>
          <cell r="I1523">
            <v>1.26</v>
          </cell>
        </row>
        <row r="1524">
          <cell r="D1524" t="str">
            <v/>
          </cell>
          <cell r="E1524" t="str">
            <v/>
          </cell>
          <cell r="F1524" t="str">
            <v xml:space="preserve">ESTAÇÃO ELEVATÓRIA 1 (AV. CANAL, QUADRA 2, LOTE 30)  </v>
          </cell>
          <cell r="G1524" t="str">
            <v/>
          </cell>
          <cell r="H1524">
            <v>0</v>
          </cell>
          <cell r="I1524">
            <v>0</v>
          </cell>
        </row>
        <row r="1525">
          <cell r="D1525" t="str">
            <v/>
          </cell>
          <cell r="E1525" t="str">
            <v/>
          </cell>
          <cell r="F1525" t="str">
            <v xml:space="preserve">SERVIÇOS DE ESCRITÓRIO, LABORATÓRIO E CAMPO  </v>
          </cell>
          <cell r="G1525" t="str">
            <v/>
          </cell>
          <cell r="H1525">
            <v>0</v>
          </cell>
          <cell r="I1525">
            <v>0</v>
          </cell>
        </row>
        <row r="1526">
          <cell r="D1526" t="str">
            <v>CP0331</v>
          </cell>
          <cell r="E1526" t="str">
            <v xml:space="preserve">01.005.001-0       </v>
          </cell>
          <cell r="F1526" t="str">
            <v xml:space="preserve">PREPARO MANUAL DE TER., COMPREEND. ACERTO, RASPAGEM EVENTUALATE 30CM DE PROF., EXCL. COMPACT. MEC.  </v>
          </cell>
          <cell r="G1526" t="str">
            <v xml:space="preserve">M2    </v>
          </cell>
          <cell r="H1526">
            <v>108</v>
          </cell>
          <cell r="I1526">
            <v>1.69</v>
          </cell>
        </row>
        <row r="1527">
          <cell r="D1527" t="str">
            <v>CP0427</v>
          </cell>
          <cell r="E1527" t="str">
            <v xml:space="preserve">01.018.001-0       </v>
          </cell>
          <cell r="F1527" t="str">
            <v xml:space="preserve">MARCACAO DE OBRA S/INSTRUMENTO TOPOGR., CONSIDERADA A PROJECAO HORIZ. DA AREA ENVOLVENTE  </v>
          </cell>
          <cell r="G1527" t="str">
            <v xml:space="preserve">M2    </v>
          </cell>
          <cell r="H1527">
            <v>108</v>
          </cell>
          <cell r="I1527">
            <v>0.56999999999999995</v>
          </cell>
        </row>
        <row r="1528">
          <cell r="D1528" t="str">
            <v/>
          </cell>
          <cell r="E1528" t="str">
            <v/>
          </cell>
          <cell r="F1528" t="str">
            <v xml:space="preserve">MOVIMENTO DE TERRA  </v>
          </cell>
          <cell r="G1528" t="str">
            <v/>
          </cell>
          <cell r="H1528">
            <v>0</v>
          </cell>
          <cell r="I1528">
            <v>0</v>
          </cell>
        </row>
        <row r="1529">
          <cell r="D1529" t="str">
            <v>CP0497</v>
          </cell>
          <cell r="E1529" t="str">
            <v xml:space="preserve">03.001.003-1       </v>
          </cell>
          <cell r="F1529" t="str">
            <v xml:space="preserve">ESCAVACAO MANUAL DE VALA/CAVA EM MAT. DE 1ªCAT., AREIA, ARGILA OU PICARRA, ENTRE 3,00 E 4,50M DE PROF.  </v>
          </cell>
          <cell r="G1529" t="str">
            <v xml:space="preserve">M3    </v>
          </cell>
          <cell r="H1529">
            <v>1.62</v>
          </cell>
          <cell r="I1529">
            <v>16.940000000000001</v>
          </cell>
        </row>
        <row r="1530">
          <cell r="D1530" t="str">
            <v>CP0608</v>
          </cell>
          <cell r="E1530" t="str">
            <v xml:space="preserve">03.009.009-0       </v>
          </cell>
          <cell r="F1530" t="str">
            <v xml:space="preserve">ATERRO EM MAT. DE 1ªCAT., COMPACT. MANUAL EM CAMADAS DE 20CM, DE MAT. APILOADO, DE JAZIDAS ATE 5KM  </v>
          </cell>
          <cell r="G1530" t="str">
            <v xml:space="preserve">M3    </v>
          </cell>
          <cell r="H1530">
            <v>5.62</v>
          </cell>
          <cell r="I1530">
            <v>26.6</v>
          </cell>
        </row>
        <row r="1531">
          <cell r="D1531" t="str">
            <v>CP0641</v>
          </cell>
          <cell r="E1531" t="str">
            <v xml:space="preserve">03.016.050-1       </v>
          </cell>
          <cell r="F1531" t="str">
            <v xml:space="preserve">ESCAVACAO MEC. DE VALA ESCORADA, EM MAT. DE 1ªCAT., ATE 1,50M DE PROF., C/RETRO-ESCAVADEIRA  </v>
          </cell>
          <cell r="G1531" t="str">
            <v xml:space="preserve">M3    </v>
          </cell>
          <cell r="H1531">
            <v>9.5</v>
          </cell>
          <cell r="I1531">
            <v>2.12</v>
          </cell>
        </row>
        <row r="1532">
          <cell r="D1532" t="str">
            <v>CP0642</v>
          </cell>
          <cell r="E1532" t="str">
            <v xml:space="preserve">03.016.055-1       </v>
          </cell>
          <cell r="F1532" t="str">
            <v xml:space="preserve">ESCAVACAO MEC. DE VALA ESCORADA, EM MAT. DE 1ªCAT., ENTRE 1,50 E 3,00M DE PROF., C/RETRO-ESCAVADEIRA  </v>
          </cell>
          <cell r="G1532" t="str">
            <v xml:space="preserve">M3    </v>
          </cell>
          <cell r="H1532">
            <v>9.1999999999999993</v>
          </cell>
          <cell r="I1532">
            <v>2.71</v>
          </cell>
        </row>
        <row r="1533">
          <cell r="D1533" t="str">
            <v>CP9746</v>
          </cell>
          <cell r="E1533">
            <v>20104</v>
          </cell>
          <cell r="F1533" t="str">
            <v xml:space="preserve">SAIBRO, DMT = 5 KM DA JAZIDA, INCL. TRANSPORTE - FORNECIMENTO  </v>
          </cell>
          <cell r="G1533" t="str">
            <v xml:space="preserve">M3    </v>
          </cell>
          <cell r="H1533">
            <v>5.62</v>
          </cell>
          <cell r="I1533">
            <v>8.56</v>
          </cell>
        </row>
        <row r="1534">
          <cell r="D1534" t="str">
            <v/>
          </cell>
          <cell r="E1534" t="str">
            <v/>
          </cell>
          <cell r="F1534" t="str">
            <v xml:space="preserve">TRANSPORTES  </v>
          </cell>
          <cell r="G1534" t="str">
            <v/>
          </cell>
          <cell r="H1534">
            <v>0</v>
          </cell>
          <cell r="I1534">
            <v>0</v>
          </cell>
        </row>
        <row r="1535">
          <cell r="D1535" t="str">
            <v>CP0798</v>
          </cell>
          <cell r="E1535" t="str">
            <v xml:space="preserve">04.005.143-1       </v>
          </cell>
          <cell r="F1535" t="str">
            <v xml:space="preserve">TRANSPORTE DE QUALQUER NATUR. C/VELOC. MEDIA DE 30KM/H EM CAMINHAO BASCUL. CAPAC. UTIL DE 12T  </v>
          </cell>
          <cell r="G1535" t="str">
            <v xml:space="preserve">TXKM  </v>
          </cell>
          <cell r="H1535">
            <v>345</v>
          </cell>
          <cell r="I1535">
            <v>0.23</v>
          </cell>
        </row>
        <row r="1536">
          <cell r="D1536" t="str">
            <v>CP0841</v>
          </cell>
          <cell r="E1536" t="str">
            <v xml:space="preserve">04.011.053-1       </v>
          </cell>
          <cell r="F1536" t="str">
            <v xml:space="preserve">CARGA E DESC. MEC. C/PA-CARREGADEIRA CAPAC. DE 1, 50M3 E CAMINHAO BASCUL. CAPAC. UTIL DE 8T, CARGA DE 150T P/DIA DE 8:00H  </v>
          </cell>
          <cell r="G1536" t="str">
            <v xml:space="preserve">T     </v>
          </cell>
          <cell r="H1536">
            <v>34.5</v>
          </cell>
          <cell r="I1536">
            <v>1.5</v>
          </cell>
        </row>
        <row r="1537">
          <cell r="D1537" t="str">
            <v>CP0869</v>
          </cell>
          <cell r="E1537" t="str">
            <v xml:space="preserve">04.018.020-1       </v>
          </cell>
          <cell r="F1537" t="str">
            <v xml:space="preserve">RECEBIMENTO DE CARGA, DESC. E MANOBRAS DE CAMINHAO BASCUL., CAPAC. DE 8,00M3 OU 12T  </v>
          </cell>
          <cell r="G1537" t="str">
            <v xml:space="preserve">T     </v>
          </cell>
          <cell r="H1537">
            <v>345</v>
          </cell>
          <cell r="I1537">
            <v>0.15</v>
          </cell>
        </row>
        <row r="1538">
          <cell r="D1538" t="str">
            <v/>
          </cell>
          <cell r="E1538" t="str">
            <v/>
          </cell>
          <cell r="F1538" t="str">
            <v xml:space="preserve">GALERIAS, DRENOS E CONEXOS  </v>
          </cell>
          <cell r="G1538" t="str">
            <v/>
          </cell>
          <cell r="H1538">
            <v>0</v>
          </cell>
          <cell r="I1538">
            <v>0</v>
          </cell>
        </row>
        <row r="1539">
          <cell r="D1539" t="str">
            <v>CP1610</v>
          </cell>
          <cell r="E1539" t="str">
            <v xml:space="preserve">06.001.602-0       </v>
          </cell>
          <cell r="F1539" t="str">
            <v xml:space="preserve">ASSENTAMENTO DE TUBUL. DE FºFº C/JUNTA ELASTICA, DIAM. DE 100MM  </v>
          </cell>
          <cell r="G1539" t="str">
            <v xml:space="preserve">M     </v>
          </cell>
          <cell r="H1539">
            <v>121</v>
          </cell>
          <cell r="I1539">
            <v>1.69</v>
          </cell>
        </row>
        <row r="1540">
          <cell r="D1540" t="str">
            <v>CP1612</v>
          </cell>
          <cell r="E1540" t="str">
            <v xml:space="preserve">06.001.604-0       </v>
          </cell>
          <cell r="F1540" t="str">
            <v xml:space="preserve">ASSENTAMENTO DE TUBUL. DE FºFº C/JUNTA ELASTICA, DIAM. DE 200MM  </v>
          </cell>
          <cell r="G1540" t="str">
            <v xml:space="preserve">M     </v>
          </cell>
          <cell r="H1540">
            <v>1.4</v>
          </cell>
          <cell r="I1540">
            <v>4.17</v>
          </cell>
        </row>
        <row r="1541">
          <cell r="D1541" t="str">
            <v>CP1631</v>
          </cell>
          <cell r="E1541" t="str">
            <v xml:space="preserve">06.001.652-0       </v>
          </cell>
          <cell r="F1541" t="str">
            <v xml:space="preserve">ASSENTAMENTO DE PECAS ESPECIAIS DE FºFº C/JUNTA ELASTICA, DIAM. DE 100MM  </v>
          </cell>
          <cell r="G1541" t="str">
            <v xml:space="preserve">UN    </v>
          </cell>
          <cell r="H1541">
            <v>2</v>
          </cell>
          <cell r="I1541">
            <v>2.86</v>
          </cell>
        </row>
        <row r="1542">
          <cell r="D1542" t="str">
            <v>CP1814</v>
          </cell>
          <cell r="E1542" t="str">
            <v xml:space="preserve">06.011.102-0       </v>
          </cell>
          <cell r="F1542" t="str">
            <v xml:space="preserve">ASSENTAMENTO S/FORN. DE TUBO ATE 1,00M DE COMPR. OU CONEXAODE FºFº OU ACO, C/FLANGES, CLASSE PN-10, DIAM. DE 75MM  </v>
          </cell>
          <cell r="G1542" t="str">
            <v xml:space="preserve">UN    </v>
          </cell>
          <cell r="H1542">
            <v>4</v>
          </cell>
          <cell r="I1542">
            <v>16.41</v>
          </cell>
        </row>
        <row r="1543">
          <cell r="D1543" t="str">
            <v>CP1815</v>
          </cell>
          <cell r="E1543" t="str">
            <v xml:space="preserve">06.011.103-0       </v>
          </cell>
          <cell r="F1543" t="str">
            <v xml:space="preserve">ASSENTAMENTO S/FORN. DE TUBO ATE 1,00M DE COMPR. OU CONEXAODE FºFº OU ACO, C/FLANGES, CLASSE PN-10, DIAM. DE 100MM  </v>
          </cell>
          <cell r="G1543" t="str">
            <v xml:space="preserve">UN    </v>
          </cell>
          <cell r="H1543">
            <v>22</v>
          </cell>
          <cell r="I1543">
            <v>48.22</v>
          </cell>
        </row>
        <row r="1544">
          <cell r="D1544" t="str">
            <v>CP1817</v>
          </cell>
          <cell r="E1544" t="str">
            <v xml:space="preserve">06.011.105-0       </v>
          </cell>
          <cell r="F1544" t="str">
            <v xml:space="preserve">ASSENTAMENTO S/FORN. DE TUBO ATE 1,00M DE COMPR. OU CONEXAODE FºFº OU ACO, C/FLANGES, CLASSE PN-10, DIAM. DE 200MM  </v>
          </cell>
          <cell r="G1544" t="str">
            <v xml:space="preserve">UN    </v>
          </cell>
          <cell r="H1544">
            <v>1</v>
          </cell>
          <cell r="I1544">
            <v>52.52</v>
          </cell>
        </row>
        <row r="1545">
          <cell r="D1545" t="str">
            <v>CP1861</v>
          </cell>
          <cell r="E1545" t="str">
            <v xml:space="preserve">06.011.193-0       </v>
          </cell>
          <cell r="F1545" t="str">
            <v xml:space="preserve">CUSTO ADIC. AOS ITENS 06.011.101 A 06.011.179, P/M DE TUBO EXCED. A 1,00M DE COMPR. E DIAM. DE 100MM  </v>
          </cell>
          <cell r="G1545" t="str">
            <v xml:space="preserve">M     </v>
          </cell>
          <cell r="H1545">
            <v>1.9</v>
          </cell>
          <cell r="I1545">
            <v>2.25</v>
          </cell>
        </row>
        <row r="1546">
          <cell r="D1546" t="str">
            <v>CP1877</v>
          </cell>
          <cell r="E1546" t="str">
            <v xml:space="preserve">06.011.223-0       </v>
          </cell>
          <cell r="F1546" t="str">
            <v xml:space="preserve">MONTAGEM S/FORN. DE VALVULA DE GAVETA, DE RETENCAO, VENTOSA,HIDRANTE, ETC, C/FLANGES, CLASSE PN-10, DIAM. DE 100MM  </v>
          </cell>
          <cell r="G1546" t="str">
            <v xml:space="preserve">UN    </v>
          </cell>
          <cell r="H1546">
            <v>3</v>
          </cell>
          <cell r="I1546">
            <v>29.69</v>
          </cell>
        </row>
        <row r="1547">
          <cell r="D1547" t="str">
            <v>CP1877</v>
          </cell>
          <cell r="E1547" t="str">
            <v xml:space="preserve">06.011.223-0       </v>
          </cell>
          <cell r="F1547" t="str">
            <v xml:space="preserve">MONTAGEM S/FORN. DE VALVULA DE GAVETA, DE RETENCAO, VENTOSA,HIDRANTE, ETC, C/FLANGES, CLASSE PN-10, DIAM. DE 100MM  </v>
          </cell>
          <cell r="G1547" t="str">
            <v xml:space="preserve">UN    </v>
          </cell>
          <cell r="H1547">
            <v>7</v>
          </cell>
          <cell r="I1547">
            <v>29.69</v>
          </cell>
        </row>
        <row r="1548">
          <cell r="D1548" t="str">
            <v>CP2091</v>
          </cell>
          <cell r="E1548" t="str">
            <v xml:space="preserve">06.013.011-0       </v>
          </cell>
          <cell r="F1548" t="str">
            <v xml:space="preserve">POCO DE VISITA EM ANEIS DE CONCR. PRE-MOLD., P/ESGOTO SANIT., PROF. DE 3,20M, PADRAO CEDAE  </v>
          </cell>
          <cell r="G1548" t="str">
            <v xml:space="preserve">UN    </v>
          </cell>
          <cell r="H1548">
            <v>1</v>
          </cell>
          <cell r="I1548">
            <v>572.9</v>
          </cell>
        </row>
        <row r="1549">
          <cell r="D1549" t="str">
            <v>CP2108</v>
          </cell>
          <cell r="E1549" t="str">
            <v xml:space="preserve">06.014.060-0       </v>
          </cell>
          <cell r="F1549" t="str">
            <v xml:space="preserve">CAIXA DE PASSAGEM EM ALVEN. DE TIJ. MACICO, PAREDES DE 1 VEZ, DE 0,40 X 0,40 X 0,60M, INCL. TAMPA DE CONCR. ARMADO 15MPA  </v>
          </cell>
          <cell r="G1549" t="str">
            <v xml:space="preserve">UN    </v>
          </cell>
          <cell r="H1549">
            <v>2</v>
          </cell>
          <cell r="I1549">
            <v>115.23</v>
          </cell>
        </row>
        <row r="1550">
          <cell r="D1550" t="str">
            <v>CP2586</v>
          </cell>
          <cell r="E1550" t="str">
            <v xml:space="preserve">06.101.001-0       </v>
          </cell>
          <cell r="F1550" t="str">
            <v xml:space="preserve">COLCHAO DRENANTE, C/CAMADA DE 30CM DE PEDRA BRITADA N°3 E FILTRO DE TRANSICAO DE MANTA GEOTEXTIL, FORN. E COLOC.DOS MAT.  </v>
          </cell>
          <cell r="G1550" t="str">
            <v xml:space="preserve">M2    </v>
          </cell>
          <cell r="H1550">
            <v>2.37</v>
          </cell>
          <cell r="I1550">
            <v>17.04</v>
          </cell>
        </row>
        <row r="1551">
          <cell r="D1551" t="str">
            <v>CP2617</v>
          </cell>
          <cell r="E1551" t="str">
            <v xml:space="preserve">06.200.070-0       </v>
          </cell>
          <cell r="F1551" t="str">
            <v xml:space="preserve">TUBO DE FºFº, DUCTIL, CLASSE K-7 (JUNTA ELASTICA), DIAM. DE100MM. FORN.  </v>
          </cell>
          <cell r="G1551" t="str">
            <v xml:space="preserve">M     </v>
          </cell>
          <cell r="H1551">
            <v>121</v>
          </cell>
          <cell r="I1551">
            <v>40.01</v>
          </cell>
        </row>
        <row r="1552">
          <cell r="D1552" t="str">
            <v>CP2619</v>
          </cell>
          <cell r="E1552" t="str">
            <v xml:space="preserve">06.200.072-0       </v>
          </cell>
          <cell r="F1552" t="str">
            <v xml:space="preserve">TUBO DE FºFº, DUCTIL, CLASSE K-7 (JUNTA ELASTICA), DIAM. DE200MM. FORN.  </v>
          </cell>
          <cell r="G1552" t="str">
            <v xml:space="preserve">M     </v>
          </cell>
          <cell r="H1552">
            <v>1.4</v>
          </cell>
          <cell r="I1552">
            <v>82.38</v>
          </cell>
        </row>
        <row r="1553">
          <cell r="D1553" t="str">
            <v>CP9786</v>
          </cell>
          <cell r="E1553">
            <v>6201</v>
          </cell>
          <cell r="F1553" t="str">
            <v xml:space="preserve">TOCO C/FLANGES EM FERRO FUNDIDO DÚCTIL, PN10, DN 100MM E L=0,50M - FORNECIMENTO  </v>
          </cell>
          <cell r="G1553" t="str">
            <v xml:space="preserve">UN    </v>
          </cell>
          <cell r="H1553">
            <v>2</v>
          </cell>
          <cell r="I1553">
            <v>118.01</v>
          </cell>
        </row>
        <row r="1554">
          <cell r="D1554" t="str">
            <v>CP9785</v>
          </cell>
          <cell r="E1554">
            <v>6201</v>
          </cell>
          <cell r="F1554" t="str">
            <v xml:space="preserve">TOCO C/FLANGES EM FERRO FUNDIDO DÚCTIL, PN10, DN 100MM E L=0,25M - FORNECIMENTO  </v>
          </cell>
          <cell r="G1554" t="str">
            <v xml:space="preserve">UN    </v>
          </cell>
          <cell r="H1554">
            <v>1</v>
          </cell>
          <cell r="I1554">
            <v>109.3</v>
          </cell>
        </row>
        <row r="1555">
          <cell r="D1555" t="str">
            <v>CP2633</v>
          </cell>
          <cell r="E1555" t="str">
            <v xml:space="preserve">06.201.052-0       </v>
          </cell>
          <cell r="F1555" t="str">
            <v xml:space="preserve">TUBO DE FºFº, DUCTIL, CLASSE K-12, PN-10, FLANGE/FLANGE, DIAM. DE 100MM E COMPR. DE 0, 50 A 1,00M. FORN.  </v>
          </cell>
          <cell r="G1555" t="str">
            <v xml:space="preserve">UN    </v>
          </cell>
          <cell r="H1555">
            <v>5</v>
          </cell>
          <cell r="I1555">
            <v>226.45</v>
          </cell>
        </row>
        <row r="1556">
          <cell r="D1556" t="str">
            <v>CP2660</v>
          </cell>
          <cell r="E1556" t="str">
            <v xml:space="preserve">06.201.101-0       </v>
          </cell>
          <cell r="F1556" t="str">
            <v xml:space="preserve">TUBO DE FºFº, DUCTIL, CLASSE K-12, PN-10, PONTA/FLANGE, DIAM. DE 75MM E COMPR. DE 0, 50 A 1,00M. FORN.  </v>
          </cell>
          <cell r="G1556" t="str">
            <v xml:space="preserve">UN    </v>
          </cell>
          <cell r="H1556">
            <v>2</v>
          </cell>
          <cell r="I1556">
            <v>114.49</v>
          </cell>
        </row>
        <row r="1557">
          <cell r="D1557" t="str">
            <v>CP2661</v>
          </cell>
          <cell r="E1557" t="str">
            <v xml:space="preserve">06.201.102-0       </v>
          </cell>
          <cell r="F1557" t="str">
            <v xml:space="preserve">TUBO DE FºFº, DUCTIL, CLASSE K-12, PN-10, PONTA/FLANGE, DIAM. DE 100MM E COMPR. DE 0, 50 A 1,00M. FORN.  </v>
          </cell>
          <cell r="G1557" t="str">
            <v xml:space="preserve">UN    </v>
          </cell>
          <cell r="H1557">
            <v>1</v>
          </cell>
          <cell r="I1557">
            <v>130.5</v>
          </cell>
        </row>
        <row r="1558">
          <cell r="D1558" t="str">
            <v>CP2689</v>
          </cell>
          <cell r="E1558" t="str">
            <v xml:space="preserve">06.201.152-0       </v>
          </cell>
          <cell r="F1558" t="str">
            <v xml:space="preserve">ADICIONAL DE EXTENSAO EXCED. A 1,00M DE TUBO DE FºFº, DUCTIL, CLASSE K-12, DIAM. DE 100MM  </v>
          </cell>
          <cell r="G1558" t="str">
            <v xml:space="preserve">M     </v>
          </cell>
          <cell r="H1558">
            <v>1.9</v>
          </cell>
          <cell r="I1558">
            <v>33.119999999999997</v>
          </cell>
        </row>
        <row r="1559">
          <cell r="D1559" t="str">
            <v>CP9646</v>
          </cell>
          <cell r="E1559">
            <v>6212</v>
          </cell>
          <cell r="F1559" t="str">
            <v xml:space="preserve">JUNÇÃO DE 45, FERRO FUNDIDO DÚCTIL, C/FLANGES, PN10, DN 100MM  - FORNECIMENTO  </v>
          </cell>
          <cell r="G1559" t="str">
            <v xml:space="preserve">UN    </v>
          </cell>
          <cell r="H1559">
            <v>2</v>
          </cell>
          <cell r="I1559">
            <v>148.69</v>
          </cell>
        </row>
        <row r="1560">
          <cell r="D1560" t="str">
            <v>CP9717</v>
          </cell>
          <cell r="E1560">
            <v>6212</v>
          </cell>
          <cell r="F1560" t="str">
            <v xml:space="preserve">REDUÇÃO DE FERRO FUNDIDO DÚCTIL, C/FLANGES, PN10, DN 200X100MM  - FORNECIMENTO  </v>
          </cell>
          <cell r="G1560" t="str">
            <v xml:space="preserve">UN    </v>
          </cell>
          <cell r="H1560">
            <v>1</v>
          </cell>
          <cell r="I1560">
            <v>206.89</v>
          </cell>
        </row>
        <row r="1561">
          <cell r="D1561" t="str">
            <v>CP2762</v>
          </cell>
          <cell r="E1561" t="str">
            <v xml:space="preserve">06.212.010-0       </v>
          </cell>
          <cell r="F1561" t="str">
            <v xml:space="preserve">CURVA DE 90° DE FºFº, DUCTIL, C/FLANGES PN-10, DIAM. DE 100MM. FORN.  </v>
          </cell>
          <cell r="G1561" t="str">
            <v xml:space="preserve">UN    </v>
          </cell>
          <cell r="H1561">
            <v>2</v>
          </cell>
          <cell r="I1561">
            <v>66.87</v>
          </cell>
        </row>
        <row r="1562">
          <cell r="D1562" t="str">
            <v>CP2766</v>
          </cell>
          <cell r="E1562" t="str">
            <v xml:space="preserve">06.212.020-0       </v>
          </cell>
          <cell r="F1562" t="str">
            <v xml:space="preserve">CURVA DE 45° DE FºFº, DUCTIL, C/FLANGES PN-10, DIAM. DE 100MM. FORN.  </v>
          </cell>
          <cell r="G1562" t="str">
            <v xml:space="preserve">UN    </v>
          </cell>
          <cell r="H1562">
            <v>2</v>
          </cell>
          <cell r="I1562">
            <v>76.31</v>
          </cell>
        </row>
        <row r="1563">
          <cell r="D1563" t="str">
            <v>CP2783</v>
          </cell>
          <cell r="E1563" t="str">
            <v xml:space="preserve">06.212.080-0       </v>
          </cell>
          <cell r="F1563" t="str">
            <v xml:space="preserve">REDUCAO DE FºFº, DUCTIL, C/FLANGES PN-10, DIAM. DE 100 X 75MM. FORN.  </v>
          </cell>
          <cell r="G1563" t="str">
            <v xml:space="preserve">UN    </v>
          </cell>
          <cell r="H1563">
            <v>2</v>
          </cell>
          <cell r="I1563">
            <v>59.83</v>
          </cell>
        </row>
        <row r="1564">
          <cell r="D1564" t="str">
            <v>CP2794</v>
          </cell>
          <cell r="E1564" t="str">
            <v xml:space="preserve">06.212.140-0       </v>
          </cell>
          <cell r="F1564" t="str">
            <v xml:space="preserve">EXTREMIDADE DE FºFº, DUCTIL, C/FLANGE, PN 10 E PONTA, DIAM.DE 100MM  </v>
          </cell>
          <cell r="G1564" t="str">
            <v xml:space="preserve">UN    </v>
          </cell>
          <cell r="H1564">
            <v>1</v>
          </cell>
          <cell r="I1564">
            <v>54.5</v>
          </cell>
        </row>
        <row r="1565">
          <cell r="D1565" t="str">
            <v>CP9816</v>
          </cell>
          <cell r="E1565">
            <v>6215</v>
          </cell>
          <cell r="F1565" t="str">
            <v xml:space="preserve">VÁLVULA DE RETENÇÃO DE PORTINHOLA DUPLA, DE FERRO FUNDIDO DÚCTIL, TIPO DUO ECK, PN10, DN 100MM  - FORNECIMENTO  </v>
          </cell>
          <cell r="G1565" t="str">
            <v xml:space="preserve">UN    </v>
          </cell>
          <cell r="H1565">
            <v>2</v>
          </cell>
          <cell r="I1565">
            <v>766.22</v>
          </cell>
        </row>
        <row r="1566">
          <cell r="D1566" t="str">
            <v>CP2798</v>
          </cell>
          <cell r="E1566" t="str">
            <v xml:space="preserve">06.215.250-0       </v>
          </cell>
          <cell r="F1566" t="str">
            <v xml:space="preserve">REGISTRO DE GAVETA EM FºFº, DUCTIL, SERIE METRICA CHATA, C/FLANGES PN-10 E CABECOTE, DIAM. DE 100MM  </v>
          </cell>
          <cell r="G1566" t="str">
            <v xml:space="preserve">UN    </v>
          </cell>
          <cell r="H1566">
            <v>3</v>
          </cell>
          <cell r="I1566">
            <v>388.09</v>
          </cell>
        </row>
        <row r="1567">
          <cell r="D1567" t="str">
            <v>CP2904</v>
          </cell>
          <cell r="E1567" t="str">
            <v xml:space="preserve">06.400.001-0       </v>
          </cell>
          <cell r="F1567" t="str">
            <v xml:space="preserve">MONTAGEM DE CONJ. MOTOR-BOMBA ATE 5CV  </v>
          </cell>
          <cell r="G1567" t="str">
            <v xml:space="preserve">UN    </v>
          </cell>
          <cell r="H1567">
            <v>2</v>
          </cell>
          <cell r="I1567">
            <v>76.98</v>
          </cell>
        </row>
        <row r="1568">
          <cell r="D1568" t="str">
            <v>CP2910</v>
          </cell>
          <cell r="E1568" t="str">
            <v xml:space="preserve">06.400.010-0       </v>
          </cell>
          <cell r="F1568" t="str">
            <v xml:space="preserve">MONTAGEM DE PAINEL DE PARTIDA P/CONJ. ATE 5CV  </v>
          </cell>
          <cell r="G1568" t="str">
            <v xml:space="preserve">UN    </v>
          </cell>
          <cell r="H1568">
            <v>1</v>
          </cell>
          <cell r="I1568">
            <v>27.1</v>
          </cell>
        </row>
        <row r="1569">
          <cell r="D1569" t="str">
            <v/>
          </cell>
          <cell r="E1569" t="str">
            <v/>
          </cell>
          <cell r="F1569" t="str">
            <v xml:space="preserve">BASES E PAVIMENTOS  </v>
          </cell>
          <cell r="G1569" t="str">
            <v/>
          </cell>
          <cell r="H1569">
            <v>0</v>
          </cell>
          <cell r="I1569">
            <v>0</v>
          </cell>
        </row>
        <row r="1570">
          <cell r="D1570" t="str">
            <v>CP3009</v>
          </cell>
          <cell r="E1570" t="str">
            <v xml:space="preserve">08.001.003-0       </v>
          </cell>
          <cell r="F1570" t="str">
            <v xml:space="preserve">BASE DE BRITA CORRIDA, INCL. FORNEC. DOS MATERIAIS MEDIDA APÓS A COMPACTAÇÃO  </v>
          </cell>
          <cell r="G1570" t="str">
            <v xml:space="preserve">M3    </v>
          </cell>
          <cell r="H1570">
            <v>12</v>
          </cell>
          <cell r="I1570">
            <v>24.12</v>
          </cell>
        </row>
        <row r="1571">
          <cell r="D1571" t="str">
            <v/>
          </cell>
          <cell r="E1571" t="str">
            <v/>
          </cell>
          <cell r="F1571" t="str">
            <v xml:space="preserve">SERVIÇOS DE PARQUES E JARDINS  </v>
          </cell>
          <cell r="G1571" t="str">
            <v/>
          </cell>
          <cell r="H1571">
            <v>0</v>
          </cell>
          <cell r="I1571">
            <v>0</v>
          </cell>
        </row>
        <row r="1572">
          <cell r="D1572" t="str">
            <v>CP3315</v>
          </cell>
          <cell r="E1572" t="str">
            <v xml:space="preserve">09.015.003-0       </v>
          </cell>
          <cell r="F1572" t="str">
            <v xml:space="preserve">ALAMBRADO DE TELA DE CHAPA EXPANDIDA FIX. EM MONTANTE DE TUBO GALV. 1.1/2, C/CARAPUCAS DO MESMO MAT. DO TUBO  </v>
          </cell>
          <cell r="G1572" t="str">
            <v xml:space="preserve">M2    </v>
          </cell>
          <cell r="H1572">
            <v>64.349999999999994</v>
          </cell>
          <cell r="I1572">
            <v>31.13</v>
          </cell>
        </row>
        <row r="1573">
          <cell r="D1573" t="str">
            <v/>
          </cell>
          <cell r="E1573" t="str">
            <v/>
          </cell>
          <cell r="F1573" t="str">
            <v xml:space="preserve">ESTRUTURAS  </v>
          </cell>
          <cell r="G1573" t="str">
            <v/>
          </cell>
          <cell r="H1573">
            <v>0</v>
          </cell>
          <cell r="I1573">
            <v>0</v>
          </cell>
        </row>
        <row r="1574">
          <cell r="D1574" t="str">
            <v>CP3682</v>
          </cell>
          <cell r="E1574" t="str">
            <v xml:space="preserve">11.001.020-1       </v>
          </cell>
          <cell r="F1574" t="str">
            <v xml:space="preserve">CONCRETO P/CAMADA PREPARATORIA, C/ 180KG DE CIM. P/M3 DE CONCR., COMPREEND. APENAS O FORN. DOS MAT., INCL. 5% DE PERDAS  </v>
          </cell>
          <cell r="G1574" t="str">
            <v xml:space="preserve">M3    </v>
          </cell>
          <cell r="H1574">
            <v>0.47</v>
          </cell>
          <cell r="I1574">
            <v>68.69</v>
          </cell>
        </row>
        <row r="1575">
          <cell r="D1575" t="str">
            <v>CP3717</v>
          </cell>
          <cell r="E1575" t="str">
            <v xml:space="preserve">11.003.002-0       </v>
          </cell>
          <cell r="F1575" t="str">
            <v xml:space="preserve">CONCRETO P/PECAS ARMADAS, P/UMA RESISTENCIA A COMPRES. DE 15MPA, INCL. MAT., CONFECCAO E TRANSP. HORIZ. E VERT.  </v>
          </cell>
          <cell r="G1575" t="str">
            <v xml:space="preserve">M3    </v>
          </cell>
          <cell r="H1575">
            <v>13.27</v>
          </cell>
          <cell r="I1575">
            <v>124.07</v>
          </cell>
        </row>
        <row r="1576">
          <cell r="D1576" t="str">
            <v>CP3727</v>
          </cell>
          <cell r="E1576" t="str">
            <v xml:space="preserve">11.004.021-1       </v>
          </cell>
          <cell r="F1576" t="str">
            <v xml:space="preserve">FORMA DE MAD. P/MOLDAGEM DE PECAS DE CONCR. ARMADO C/PARAMENTOS PLANOS, SERVINDO A MAD. 2 VEZES,EM TABUAS DE PINHO DE 3ª  </v>
          </cell>
          <cell r="G1576" t="str">
            <v xml:space="preserve">M2    </v>
          </cell>
          <cell r="H1576">
            <v>23.14</v>
          </cell>
          <cell r="I1576">
            <v>12.26</v>
          </cell>
        </row>
        <row r="1577">
          <cell r="D1577" t="str">
            <v>CP3731</v>
          </cell>
          <cell r="E1577" t="str">
            <v xml:space="preserve">11.004.025-1       </v>
          </cell>
          <cell r="F1577" t="str">
            <v xml:space="preserve">FORMA DE MAD. EM TABUAS DE PINHO DE 3ª P/MOLDAGEM DE PECAS DE CONCR. ARMADO, SERVINDO A MAD. 2 VEZES  </v>
          </cell>
          <cell r="G1577" t="str">
            <v xml:space="preserve">M2    </v>
          </cell>
          <cell r="H1577">
            <v>13.88</v>
          </cell>
          <cell r="I1577">
            <v>18.11</v>
          </cell>
        </row>
        <row r="1578">
          <cell r="D1578" t="str">
            <v>CP3774</v>
          </cell>
          <cell r="E1578" t="str">
            <v xml:space="preserve">11.009.013-0       </v>
          </cell>
          <cell r="F1578" t="str">
            <v xml:space="preserve">BARRA DE ACO CA-50, C/SALIENCIA, DIAM. DE 6,3MM, DESTINADAA ARMADURA DE CONCR. ARMADO  </v>
          </cell>
          <cell r="G1578" t="str">
            <v xml:space="preserve">KG    </v>
          </cell>
          <cell r="H1578">
            <v>477.72</v>
          </cell>
          <cell r="I1578">
            <v>1.19</v>
          </cell>
        </row>
        <row r="1579">
          <cell r="D1579" t="str">
            <v>CP3775</v>
          </cell>
          <cell r="E1579" t="str">
            <v xml:space="preserve">11.009.014-1       </v>
          </cell>
          <cell r="F1579" t="str">
            <v xml:space="preserve">BARRA DE ACO CA-50, C/SALIENCIA, DIAM. DE 8 A 12, 5MM, DESTINADA A ARMADURA DE CONCR. ARMADO  </v>
          </cell>
          <cell r="G1579" t="str">
            <v xml:space="preserve">KG    </v>
          </cell>
          <cell r="H1579">
            <v>318.48</v>
          </cell>
          <cell r="I1579">
            <v>1.0900000000000001</v>
          </cell>
        </row>
        <row r="1580">
          <cell r="D1580" t="str">
            <v>CP3820</v>
          </cell>
          <cell r="E1580" t="str">
            <v xml:space="preserve">11.011.029-0       </v>
          </cell>
          <cell r="F1580" t="str">
            <v xml:space="preserve">CORTE, DOBRAGEM, MONT. E COLOC. DE FERRAG. NA FORMA, ACO CA-50, EM BARRA REDONDA C/DIAM. DE 6,3MM  </v>
          </cell>
          <cell r="G1580" t="str">
            <v xml:space="preserve">KG    </v>
          </cell>
          <cell r="H1580">
            <v>477.72</v>
          </cell>
          <cell r="I1580">
            <v>0.81</v>
          </cell>
        </row>
        <row r="1581">
          <cell r="D1581" t="str">
            <v>CP3821</v>
          </cell>
          <cell r="E1581" t="str">
            <v xml:space="preserve">11.011.030-1       </v>
          </cell>
          <cell r="F1581" t="str">
            <v xml:space="preserve">CORTE, DOBRAGEM, MONT. E COLOC. DE FERRAG. NA FORMA, ACO CA-50B OU CA-50A, EM BARRA REDONDA C/DIAM. DE 8 A 12,5MM  </v>
          </cell>
          <cell r="G1581" t="str">
            <v xml:space="preserve">KG    </v>
          </cell>
          <cell r="H1581">
            <v>318.48</v>
          </cell>
          <cell r="I1581">
            <v>0.71</v>
          </cell>
        </row>
        <row r="1582">
          <cell r="D1582" t="str">
            <v/>
          </cell>
          <cell r="E1582" t="str">
            <v/>
          </cell>
          <cell r="F1582" t="str">
            <v xml:space="preserve">ALVENARIA E DIVISÓRIAS  </v>
          </cell>
          <cell r="G1582" t="str">
            <v/>
          </cell>
          <cell r="H1582">
            <v>0</v>
          </cell>
          <cell r="I1582">
            <v>0</v>
          </cell>
        </row>
        <row r="1583">
          <cell r="D1583" t="str">
            <v>CP4117</v>
          </cell>
          <cell r="E1583" t="str">
            <v xml:space="preserve">12.005.015-0       </v>
          </cell>
          <cell r="F1583" t="str">
            <v xml:space="preserve">ALVENARIA DE BL. DE CONCR. (10 X 20 X 40)CM, EM PAREDES DE 10CM, C/VAOS OU ARESTAS, ATE 3,00M DE ALT.  </v>
          </cell>
          <cell r="G1583" t="str">
            <v xml:space="preserve">M2    </v>
          </cell>
          <cell r="H1583">
            <v>6</v>
          </cell>
          <cell r="I1583">
            <v>12.77</v>
          </cell>
        </row>
        <row r="1584">
          <cell r="D1584" t="str">
            <v/>
          </cell>
          <cell r="E1584" t="str">
            <v/>
          </cell>
          <cell r="F1584" t="str">
            <v xml:space="preserve">REVESTIMENTO DE PAREDES, TETOS E PISOS  </v>
          </cell>
          <cell r="G1584" t="str">
            <v/>
          </cell>
          <cell r="H1584">
            <v>0</v>
          </cell>
          <cell r="I1584">
            <v>0</v>
          </cell>
        </row>
        <row r="1585">
          <cell r="D1585" t="str">
            <v>CP4184</v>
          </cell>
          <cell r="E1585" t="str">
            <v xml:space="preserve">13.001.020-1       </v>
          </cell>
          <cell r="F1585" t="str">
            <v xml:space="preserve">EMBOCO C/ARG. DE CIM. E AREIA 1:2, ESP. 1,5CM, INCL. CHAPISCO DE CIM. E AREIA 1:3, ESP. 9MM  </v>
          </cell>
          <cell r="G1585" t="str">
            <v xml:space="preserve">M2    </v>
          </cell>
          <cell r="H1585">
            <v>18.399999999999999</v>
          </cell>
          <cell r="I1585">
            <v>6.99</v>
          </cell>
        </row>
        <row r="1586">
          <cell r="D1586" t="str">
            <v/>
          </cell>
          <cell r="E1586" t="str">
            <v/>
          </cell>
          <cell r="F1586" t="str">
            <v xml:space="preserve">ESQUADRIAS DE PVC, FERRO, ALUMÍNIO OU MADEIRA, VIDRAÇAS E FERRAGENS  </v>
          </cell>
          <cell r="G1586" t="str">
            <v/>
          </cell>
          <cell r="H1586">
            <v>0</v>
          </cell>
          <cell r="I1586">
            <v>0</v>
          </cell>
        </row>
        <row r="1587">
          <cell r="D1587" t="str">
            <v>CP4515</v>
          </cell>
          <cell r="E1587" t="str">
            <v xml:space="preserve">14.002.049-0       </v>
          </cell>
          <cell r="F1587" t="str">
            <v xml:space="preserve">PORTAO EM TUBOS DE FºGALV. DE 1 E 1.1/2, C/ 2 FL., DE ABRIR,  FECHAM. C/TELA DE ARAME GALV. Nº12, MALHA DE 2  </v>
          </cell>
          <cell r="G1587" t="str">
            <v xml:space="preserve">M2    </v>
          </cell>
          <cell r="H1587">
            <v>4.95</v>
          </cell>
          <cell r="I1587">
            <v>202.78</v>
          </cell>
        </row>
        <row r="1588">
          <cell r="D1588" t="str">
            <v/>
          </cell>
          <cell r="E1588" t="str">
            <v/>
          </cell>
          <cell r="F1588" t="str">
            <v xml:space="preserve">INSTALAÇÕES ELÉTRICAS, HIDRÁULICAS, SANITÁRIAS E MECÂNICAS  </v>
          </cell>
          <cell r="G1588" t="str">
            <v/>
          </cell>
          <cell r="H1588">
            <v>0</v>
          </cell>
          <cell r="I1588">
            <v>0</v>
          </cell>
        </row>
        <row r="1589">
          <cell r="D1589" t="str">
            <v>CP4891</v>
          </cell>
          <cell r="E1589" t="str">
            <v xml:space="preserve">15.001.027-0       </v>
          </cell>
          <cell r="F1589" t="str">
            <v xml:space="preserve">CAIXA DE ALVEN. DE TIJ. MACICO (7 X 10 X 20CM), EM PAREDES DE MEIA VEZ DE 0,60 X 0,60 X 0,60M, C/TAMPA DE 8CM DE ESP.  </v>
          </cell>
          <cell r="G1589" t="str">
            <v xml:space="preserve">UN    </v>
          </cell>
          <cell r="H1589">
            <v>1</v>
          </cell>
          <cell r="I1589">
            <v>107.93</v>
          </cell>
        </row>
        <row r="1590">
          <cell r="D1590" t="str">
            <v>CP9639</v>
          </cell>
          <cell r="E1590">
            <v>15007</v>
          </cell>
          <cell r="F1590" t="str">
            <v xml:space="preserve">HASTE P/ATERRAMENTO DE COBRE DE 3/4, C/2,40M DE COMPRIMENTO, C/CONECTOR P/CABO DE 70MM2 - FORNECIMENTO  </v>
          </cell>
          <cell r="G1590" t="str">
            <v xml:space="preserve">UN    </v>
          </cell>
          <cell r="H1590">
            <v>4</v>
          </cell>
          <cell r="I1590">
            <v>17.100000000000001</v>
          </cell>
        </row>
        <row r="1591">
          <cell r="D1591" t="str">
            <v>CP9542</v>
          </cell>
          <cell r="E1591">
            <v>15007</v>
          </cell>
          <cell r="F1591" t="str">
            <v xml:space="preserve">CHAVE AUTOMÁTICA/INDICADOR DE NÍVEL, TIPO PERA, CONTATOS SPDT 250VAC / 8A, C/10M DE CABO DE PVC - FORNECIMENTO  </v>
          </cell>
          <cell r="G1591" t="str">
            <v xml:space="preserve">UN    </v>
          </cell>
          <cell r="H1591">
            <v>2</v>
          </cell>
          <cell r="I1591">
            <v>200.85</v>
          </cell>
        </row>
        <row r="1592">
          <cell r="D1592" t="str">
            <v>CP9547</v>
          </cell>
          <cell r="E1592">
            <v>15007</v>
          </cell>
          <cell r="F1592" t="str">
            <v xml:space="preserve">CONJ. DE MANOBRA E CONTROLE  </v>
          </cell>
          <cell r="G1592" t="str">
            <v xml:space="preserve">UN    </v>
          </cell>
          <cell r="H1592">
            <v>1</v>
          </cell>
          <cell r="I1592">
            <v>3850</v>
          </cell>
        </row>
        <row r="1593">
          <cell r="D1593" t="str">
            <v>CP9643</v>
          </cell>
          <cell r="E1593">
            <v>15007</v>
          </cell>
          <cell r="F1593" t="str">
            <v xml:space="preserve">INST., LIG. E TESTES DE CAMPO P/CONJ. DE MANOBRA E CONTROLE  </v>
          </cell>
          <cell r="G1593" t="str">
            <v xml:space="preserve">UN    </v>
          </cell>
          <cell r="H1593">
            <v>1</v>
          </cell>
          <cell r="I1593">
            <v>1155</v>
          </cell>
        </row>
        <row r="1594">
          <cell r="D1594" t="str">
            <v>CP9531</v>
          </cell>
          <cell r="E1594">
            <v>15007</v>
          </cell>
          <cell r="F1594" t="str">
            <v xml:space="preserve">CAIXA P/HASTE DE ATERRAMENTO, NAS DIMENSÕES DE 25X25X25CM, EM CHAPA  - FORNECIMENTO  </v>
          </cell>
          <cell r="G1594" t="str">
            <v xml:space="preserve">UN    </v>
          </cell>
          <cell r="H1594">
            <v>9</v>
          </cell>
          <cell r="I1594">
            <v>7.3</v>
          </cell>
        </row>
        <row r="1595">
          <cell r="D1595" t="str">
            <v>CP9700</v>
          </cell>
          <cell r="E1595">
            <v>15007</v>
          </cell>
          <cell r="F1595" t="str">
            <v xml:space="preserve">QUADRO DE COMAMDO P/2 MOTORES ELÉTRICOS, DE 2 CV, 60 HZ, 220 V - FORNECIMENTO  </v>
          </cell>
          <cell r="G1595" t="str">
            <v xml:space="preserve">UN    </v>
          </cell>
          <cell r="H1595">
            <v>1</v>
          </cell>
          <cell r="I1595">
            <v>2010</v>
          </cell>
        </row>
        <row r="1596">
          <cell r="D1596" t="str">
            <v>CP5314</v>
          </cell>
          <cell r="E1596" t="str">
            <v xml:space="preserve">15.007.712-0       </v>
          </cell>
          <cell r="F1596" t="str">
            <v xml:space="preserve">ARMACAO SECUNDARIA OU REX, P/ 4 LINHAS, COMPLETA  </v>
          </cell>
          <cell r="G1596" t="str">
            <v xml:space="preserve">UN    </v>
          </cell>
          <cell r="H1596">
            <v>1</v>
          </cell>
          <cell r="I1596">
            <v>47.15</v>
          </cell>
        </row>
        <row r="1597">
          <cell r="D1597" t="str">
            <v>CP9521</v>
          </cell>
          <cell r="E1597">
            <v>15008</v>
          </cell>
          <cell r="F1597" t="str">
            <v xml:space="preserve">CABO DE COBRE TRIPOLAR C/ISOLAMENTO TERMOPLÁSTICO, 0, 6/1KV, SEÇÃO DE 3X1,5 MM2 - FORNECIMENTO  </v>
          </cell>
          <cell r="G1597" t="str">
            <v xml:space="preserve">M     </v>
          </cell>
          <cell r="H1597">
            <v>40</v>
          </cell>
          <cell r="I1597">
            <v>0.5</v>
          </cell>
        </row>
        <row r="1598">
          <cell r="D1598" t="str">
            <v>CP5334</v>
          </cell>
          <cell r="E1598" t="str">
            <v xml:space="preserve">15.008.110-0       </v>
          </cell>
          <cell r="F1598" t="str">
            <v xml:space="preserve">CABO C/ISOLAMENTO TERMOPLASTICO, BITOLA 25MM2, 450 / 750V  </v>
          </cell>
          <cell r="G1598" t="str">
            <v xml:space="preserve">M     </v>
          </cell>
          <cell r="H1598">
            <v>30</v>
          </cell>
          <cell r="I1598">
            <v>2.57</v>
          </cell>
        </row>
        <row r="1599">
          <cell r="D1599" t="str">
            <v>CP5346</v>
          </cell>
          <cell r="E1599" t="str">
            <v xml:space="preserve">15.008.210-0       </v>
          </cell>
          <cell r="F1599" t="str">
            <v xml:space="preserve">CABO C/ISOLAMENTO TERMOPLASTICO, BITOLA 4MM2, 600 / 1000V  </v>
          </cell>
          <cell r="G1599" t="str">
            <v xml:space="preserve">M     </v>
          </cell>
          <cell r="H1599">
            <v>250</v>
          </cell>
          <cell r="I1599">
            <v>0.91</v>
          </cell>
        </row>
        <row r="1600">
          <cell r="D1600" t="str">
            <v>CP5348</v>
          </cell>
          <cell r="E1600" t="str">
            <v xml:space="preserve">15.008.220-0       </v>
          </cell>
          <cell r="F1600" t="str">
            <v xml:space="preserve">CABO C/ISOLAMENTO TERMOPLASTICO, BITOLA 10MM2, 600 / 1000V  </v>
          </cell>
          <cell r="G1600" t="str">
            <v xml:space="preserve">M     </v>
          </cell>
          <cell r="H1600">
            <v>160</v>
          </cell>
          <cell r="I1600">
            <v>1.54</v>
          </cell>
        </row>
        <row r="1601">
          <cell r="D1601" t="str">
            <v>CP5381</v>
          </cell>
          <cell r="E1601" t="str">
            <v xml:space="preserve">15.009.140-0       </v>
          </cell>
          <cell r="F1601" t="str">
            <v xml:space="preserve">CABO DE COBRE NU, BITOLA 35MM2  </v>
          </cell>
          <cell r="G1601" t="str">
            <v xml:space="preserve">M     </v>
          </cell>
          <cell r="H1601">
            <v>38</v>
          </cell>
          <cell r="I1601">
            <v>2.74</v>
          </cell>
        </row>
        <row r="1602">
          <cell r="D1602" t="str">
            <v>CP5419</v>
          </cell>
          <cell r="E1602" t="str">
            <v xml:space="preserve">15.011.032-0       </v>
          </cell>
          <cell r="F1602" t="str">
            <v xml:space="preserve">ENTRADA DE SERV. PADRAO LIGHT,  P/MEDICAO TRIFASICA ENTRE 13, ,2 E 23,2KVA, LIGACAO AEREA, DISJ. 3 X 70A  </v>
          </cell>
          <cell r="G1602" t="str">
            <v xml:space="preserve">UN    </v>
          </cell>
          <cell r="H1602">
            <v>1</v>
          </cell>
          <cell r="I1602">
            <v>525.27</v>
          </cell>
        </row>
        <row r="1603">
          <cell r="D1603" t="str">
            <v>CP5464</v>
          </cell>
          <cell r="E1603" t="str">
            <v xml:space="preserve">15.013.031-0       </v>
          </cell>
          <cell r="F1603" t="str">
            <v xml:space="preserve">POSTE DE CONCR. SECAO CIRCULAR C/ 11,00M DE COMPR. E CARGA DE 300KG  </v>
          </cell>
          <cell r="G1603" t="str">
            <v xml:space="preserve">UN    </v>
          </cell>
          <cell r="H1603">
            <v>1</v>
          </cell>
          <cell r="I1603">
            <v>289.27999999999997</v>
          </cell>
        </row>
        <row r="1604">
          <cell r="D1604" t="str">
            <v>CP9524</v>
          </cell>
          <cell r="E1604">
            <v>15018</v>
          </cell>
          <cell r="F1604" t="str">
            <v xml:space="preserve">CAIXA DE LIGAÇÃO EM LIGA DE ALUMÍNIO FUNDIDO, R12M/8 - FORNECIMENTO  </v>
          </cell>
          <cell r="G1604" t="str">
            <v xml:space="preserve">UN    </v>
          </cell>
          <cell r="H1604">
            <v>3</v>
          </cell>
          <cell r="I1604">
            <v>225</v>
          </cell>
        </row>
        <row r="1605">
          <cell r="D1605" t="str">
            <v>CP9525</v>
          </cell>
          <cell r="E1605">
            <v>15018</v>
          </cell>
          <cell r="F1605" t="str">
            <v xml:space="preserve">CAIXA DE LIGAÇÃO EM LIGA DE ALUMÍNIO FUNDIDO, R14M/35 - FORNECIMENTO  </v>
          </cell>
          <cell r="G1605" t="str">
            <v xml:space="preserve">UN    </v>
          </cell>
          <cell r="H1605">
            <v>1</v>
          </cell>
          <cell r="I1605">
            <v>157</v>
          </cell>
        </row>
        <row r="1606">
          <cell r="D1606" t="str">
            <v>CP5633</v>
          </cell>
          <cell r="E1606" t="str">
            <v xml:space="preserve">15.020.065-0       </v>
          </cell>
          <cell r="F1606" t="str">
            <v xml:space="preserve">LAMPADA DE VAPOR DE SODIO DE 250W / 220V  </v>
          </cell>
          <cell r="G1606" t="str">
            <v xml:space="preserve">UN    </v>
          </cell>
          <cell r="H1606">
            <v>4</v>
          </cell>
          <cell r="I1606">
            <v>36.06</v>
          </cell>
        </row>
        <row r="1607">
          <cell r="D1607" t="str">
            <v>CP5818</v>
          </cell>
          <cell r="E1607" t="str">
            <v xml:space="preserve">15.036.070-0       </v>
          </cell>
          <cell r="F1607" t="str">
            <v xml:space="preserve">ELETRODUTO PVC RQ C/DIAM. DE 3/4, INCL. CONEXOES E EMENDAS, EXCL. ABERT. E FECHAM. DE RASGO  </v>
          </cell>
          <cell r="G1607" t="str">
            <v xml:space="preserve">M     </v>
          </cell>
          <cell r="H1607">
            <v>60</v>
          </cell>
          <cell r="I1607">
            <v>1.65</v>
          </cell>
        </row>
        <row r="1608">
          <cell r="D1608" t="str">
            <v>CP5819</v>
          </cell>
          <cell r="E1608" t="str">
            <v xml:space="preserve">15.036.071-0       </v>
          </cell>
          <cell r="F1608" t="str">
            <v xml:space="preserve">ELETRODUTO PVC RQ C/DIAM. DE ", INCL. CONEXOES E EMENDAS, EXCL. ABERT. E FECHAM. DE RASGO  </v>
          </cell>
          <cell r="G1608" t="str">
            <v xml:space="preserve">M     </v>
          </cell>
          <cell r="H1608">
            <v>20</v>
          </cell>
          <cell r="I1608">
            <v>2.2599999999999998</v>
          </cell>
        </row>
        <row r="1609">
          <cell r="D1609" t="str">
            <v>CP5820</v>
          </cell>
          <cell r="E1609" t="str">
            <v xml:space="preserve">15.036.072-0       </v>
          </cell>
          <cell r="F1609" t="str">
            <v xml:space="preserve">ELETRODUTO PVC RQ C/DIAM. DE 1.1/4, INCL. CONEXOES E EMENDAS, EXCL. ABERT. E FECHAM. DE RASGO  </v>
          </cell>
          <cell r="G1609" t="str">
            <v xml:space="preserve">M     </v>
          </cell>
          <cell r="H1609">
            <v>20</v>
          </cell>
          <cell r="I1609">
            <v>2.86</v>
          </cell>
        </row>
        <row r="1610">
          <cell r="D1610" t="str">
            <v/>
          </cell>
          <cell r="E1610" t="str">
            <v/>
          </cell>
          <cell r="F1610" t="str">
            <v xml:space="preserve">PINTURAS  </v>
          </cell>
          <cell r="G1610" t="str">
            <v/>
          </cell>
          <cell r="H1610">
            <v>0</v>
          </cell>
          <cell r="I1610">
            <v>0</v>
          </cell>
        </row>
        <row r="1611">
          <cell r="D1611" t="str">
            <v>CP6316</v>
          </cell>
          <cell r="E1611" t="str">
            <v xml:space="preserve">17.018.060-0       </v>
          </cell>
          <cell r="F1611" t="str">
            <v xml:space="preserve">PREPARO DE SUPERF. NOVA, C/REVESTIM. LISO INT. OU EXT.  </v>
          </cell>
          <cell r="G1611" t="str">
            <v xml:space="preserve">M2    </v>
          </cell>
          <cell r="H1611">
            <v>18.399999999999999</v>
          </cell>
          <cell r="I1611">
            <v>7.13</v>
          </cell>
        </row>
        <row r="1612">
          <cell r="D1612" t="str">
            <v>CP6317</v>
          </cell>
          <cell r="E1612" t="str">
            <v xml:space="preserve">17.018.080-0       </v>
          </cell>
          <cell r="F1612" t="str">
            <v xml:space="preserve">PINTURA C/TINTA LATEX PVA MODIF. C/RESINA ACRILICA, P/EXTERIOR  </v>
          </cell>
          <cell r="G1612" t="str">
            <v xml:space="preserve">M2    </v>
          </cell>
          <cell r="H1612">
            <v>18.399999999999999</v>
          </cell>
          <cell r="I1612">
            <v>3.28</v>
          </cell>
        </row>
        <row r="1613">
          <cell r="D1613" t="str">
            <v/>
          </cell>
          <cell r="E1613" t="str">
            <v/>
          </cell>
          <cell r="F1613" t="str">
            <v xml:space="preserve">APARELHOS HIDRÁULICOS, SANITÁRIOS, ELÉTRICOS, MECÂNICOS E ESPORTIVOS  </v>
          </cell>
          <cell r="G1613" t="str">
            <v/>
          </cell>
          <cell r="H1613">
            <v>0</v>
          </cell>
          <cell r="I1613">
            <v>0</v>
          </cell>
        </row>
        <row r="1614">
          <cell r="D1614" t="str">
            <v>CP6562</v>
          </cell>
          <cell r="E1614" t="str">
            <v xml:space="preserve">18.027.145-0       </v>
          </cell>
          <cell r="F1614" t="str">
            <v xml:space="preserve">RELE FOTOELETRICO, P/COMANDO DE ILUMINACAO EXT., NA TENSAO DE 220V E CARGA MAXIMA DE 1000W  </v>
          </cell>
          <cell r="G1614" t="str">
            <v xml:space="preserve">UN    </v>
          </cell>
          <cell r="H1614">
            <v>4</v>
          </cell>
          <cell r="I1614">
            <v>15.1</v>
          </cell>
        </row>
        <row r="1615">
          <cell r="D1615" t="str">
            <v>CP9550</v>
          </cell>
          <cell r="E1615">
            <v>18029</v>
          </cell>
          <cell r="F1615" t="str">
            <v xml:space="preserve">CONJ. MOTOR-BOMBA SUBMERSÍVEL,  P/ESG. DOMÉST., POT. = 2 CV, 1750 RPM, 220 V, TRIFÁSICA, INCL. PEDESTAL, TUBO GUIA, CORRENTE - FORNECIMENTO  </v>
          </cell>
          <cell r="G1615" t="str">
            <v xml:space="preserve">CJ    </v>
          </cell>
          <cell r="H1615">
            <v>2</v>
          </cell>
          <cell r="I1615">
            <v>1880.6</v>
          </cell>
        </row>
        <row r="1616">
          <cell r="D1616" t="str">
            <v>CP6711</v>
          </cell>
          <cell r="E1616" t="str">
            <v xml:space="preserve">18.260.060-0       </v>
          </cell>
          <cell r="F1616" t="str">
            <v xml:space="preserve">LUMINARIA FECHADA P/ILUMINACAO DE RUAS, P/LAMPADA MISTA, A VAPOR DE MERCURIO E A VAPOR DE SODIO  </v>
          </cell>
          <cell r="G1616" t="str">
            <v xml:space="preserve">UN    </v>
          </cell>
          <cell r="H1616">
            <v>4</v>
          </cell>
          <cell r="I1616">
            <v>80.73</v>
          </cell>
        </row>
        <row r="1617">
          <cell r="D1617" t="str">
            <v/>
          </cell>
          <cell r="E1617" t="str">
            <v/>
          </cell>
          <cell r="F1617" t="str">
            <v xml:space="preserve">ILUMINAÇÃO PÚBLICA  </v>
          </cell>
          <cell r="G1617" t="str">
            <v/>
          </cell>
          <cell r="H1617">
            <v>0</v>
          </cell>
          <cell r="I1617">
            <v>0</v>
          </cell>
        </row>
        <row r="1618">
          <cell r="D1618" t="str">
            <v>CP7828</v>
          </cell>
          <cell r="E1618" t="str">
            <v xml:space="preserve">21.004.040-0       </v>
          </cell>
          <cell r="F1618" t="str">
            <v xml:space="preserve">ASSENTAMENTO DE POSTE CURVO, DE ACO, DE 1 BRACO, DE 8,00 ATE9,00M, C/FLANGE DE ACO SOLDADO NA BASE, FIX. P/PARAFUSOS  </v>
          </cell>
          <cell r="G1618" t="str">
            <v xml:space="preserve">UN    </v>
          </cell>
          <cell r="H1618">
            <v>4</v>
          </cell>
          <cell r="I1618">
            <v>42</v>
          </cell>
        </row>
        <row r="1619">
          <cell r="D1619" t="str">
            <v>CP7862</v>
          </cell>
          <cell r="E1619" t="str">
            <v xml:space="preserve">21.005.010-0       </v>
          </cell>
          <cell r="F1619" t="str">
            <v xml:space="preserve">POSTE DE FERRO GALVANIZADO, CURVO, DE 6,00M DE ALTURA - FORNECIMENTO  </v>
          </cell>
          <cell r="G1619" t="str">
            <v xml:space="preserve">UN    </v>
          </cell>
          <cell r="H1619">
            <v>4</v>
          </cell>
          <cell r="I1619">
            <v>498.22</v>
          </cell>
        </row>
        <row r="1620">
          <cell r="D1620" t="str">
            <v>CP7911</v>
          </cell>
          <cell r="E1620" t="str">
            <v xml:space="preserve">21.011.020-0       </v>
          </cell>
          <cell r="F1620" t="str">
            <v xml:space="preserve">FUNDACAO SIMPLES DE CONCR. PRE-MOLD., PROJ. RIOLUZ, P/FIX. DE POSTE CURVO, DE ACO,  C/ 1 BRACO, DE 8,00 A 9,00M  </v>
          </cell>
          <cell r="G1620" t="str">
            <v xml:space="preserve">UN    </v>
          </cell>
          <cell r="H1620">
            <v>4</v>
          </cell>
          <cell r="I1620">
            <v>50.11</v>
          </cell>
        </row>
        <row r="1621">
          <cell r="D1621" t="str">
            <v>CP7928</v>
          </cell>
          <cell r="E1621" t="str">
            <v xml:space="preserve">21.013.010-0       </v>
          </cell>
          <cell r="F1621" t="str">
            <v xml:space="preserve">CHUMBADOR DE ACO P/FIX. DE POSTE DE ACO, RETO OU CURVO, DE 7,00 A 9,00M, C/FLANGE  </v>
          </cell>
          <cell r="G1621" t="str">
            <v xml:space="preserve">UN    </v>
          </cell>
          <cell r="H1621">
            <v>16</v>
          </cell>
          <cell r="I1621">
            <v>100.56</v>
          </cell>
        </row>
        <row r="1622">
          <cell r="D1622" t="str">
            <v/>
          </cell>
          <cell r="E1622" t="str">
            <v/>
          </cell>
          <cell r="F1622" t="str">
            <v xml:space="preserve">ESTAÇÃO ELEVATÓRIA 2 (RUA TAIAUSSÚ, QUADRA 48, LOTE 12)  </v>
          </cell>
          <cell r="G1622" t="str">
            <v/>
          </cell>
          <cell r="H1622">
            <v>0</v>
          </cell>
          <cell r="I1622">
            <v>0</v>
          </cell>
        </row>
        <row r="1623">
          <cell r="D1623" t="str">
            <v/>
          </cell>
          <cell r="E1623" t="str">
            <v/>
          </cell>
          <cell r="F1623" t="str">
            <v xml:space="preserve">SERVIÇOS DE ESCRITÓRIO, LABORATÓRIO E CAMPO  </v>
          </cell>
          <cell r="G1623" t="str">
            <v/>
          </cell>
          <cell r="H1623">
            <v>0</v>
          </cell>
          <cell r="I1623">
            <v>0</v>
          </cell>
        </row>
        <row r="1624">
          <cell r="D1624" t="str">
            <v>CP0331</v>
          </cell>
          <cell r="E1624" t="str">
            <v xml:space="preserve">01.005.001-0       </v>
          </cell>
          <cell r="F1624" t="str">
            <v xml:space="preserve">PREPARO MANUAL DE TER., COMPREEND. ACERTO, RASPAGEM EVENTUALATE 30CM DE PROF., EXCL. COMPACT. MEC.  </v>
          </cell>
          <cell r="G1624" t="str">
            <v xml:space="preserve">M2    </v>
          </cell>
          <cell r="H1624">
            <v>108</v>
          </cell>
          <cell r="I1624">
            <v>1.69</v>
          </cell>
        </row>
        <row r="1625">
          <cell r="D1625" t="str">
            <v>CP0427</v>
          </cell>
          <cell r="E1625" t="str">
            <v xml:space="preserve">01.018.001-0       </v>
          </cell>
          <cell r="F1625" t="str">
            <v xml:space="preserve">MARCACAO DE OBRA S/INSTRUMENTO TOPOGR., CONSIDERADA A PROJECAO HORIZ. DA AREA ENVOLVENTE  </v>
          </cell>
          <cell r="G1625" t="str">
            <v xml:space="preserve">M2    </v>
          </cell>
          <cell r="H1625">
            <v>108</v>
          </cell>
          <cell r="I1625">
            <v>0.56999999999999995</v>
          </cell>
        </row>
        <row r="1626">
          <cell r="D1626" t="str">
            <v/>
          </cell>
          <cell r="E1626" t="str">
            <v/>
          </cell>
          <cell r="F1626" t="str">
            <v xml:space="preserve">MOVIMENTO DE TERRA  </v>
          </cell>
          <cell r="G1626" t="str">
            <v/>
          </cell>
          <cell r="H1626">
            <v>0</v>
          </cell>
          <cell r="I1626">
            <v>0</v>
          </cell>
        </row>
        <row r="1627">
          <cell r="D1627" t="str">
            <v>CP0497</v>
          </cell>
          <cell r="E1627" t="str">
            <v xml:space="preserve">03.001.003-1       </v>
          </cell>
          <cell r="F1627" t="str">
            <v xml:space="preserve">ESCAVACAO MANUAL DE VALA/CAVA EM MAT. DE 1ªCAT., AREIA, ARGILA OU PICARRA, ENTRE 3,00 E 4,50M DE PROF.  </v>
          </cell>
          <cell r="G1627" t="str">
            <v xml:space="preserve">M3    </v>
          </cell>
          <cell r="H1627">
            <v>14.91</v>
          </cell>
          <cell r="I1627">
            <v>16.940000000000001</v>
          </cell>
        </row>
        <row r="1628">
          <cell r="D1628" t="str">
            <v>CP0608</v>
          </cell>
          <cell r="E1628" t="str">
            <v xml:space="preserve">03.009.009-0       </v>
          </cell>
          <cell r="F1628" t="str">
            <v xml:space="preserve">ATERRO EM MAT. DE 1ªCAT., COMPACT. MANUAL EM CAMADAS DE 20CM, DE MAT. APILOADO, DE JAZIDAS ATE 5KM  </v>
          </cell>
          <cell r="G1628" t="str">
            <v xml:space="preserve">M3    </v>
          </cell>
          <cell r="H1628">
            <v>11.84</v>
          </cell>
          <cell r="I1628">
            <v>26.6</v>
          </cell>
        </row>
        <row r="1629">
          <cell r="D1629" t="str">
            <v>CP0641</v>
          </cell>
          <cell r="E1629" t="str">
            <v xml:space="preserve">03.016.050-1       </v>
          </cell>
          <cell r="F1629" t="str">
            <v xml:space="preserve">ESCAVACAO MEC. DE VALA ESCORADA, EM MAT. DE 1ªCAT., ATE 1,50M DE PROF., C/RETRO-ESCAVADEIRA  </v>
          </cell>
          <cell r="G1629" t="str">
            <v xml:space="preserve">M3    </v>
          </cell>
          <cell r="H1629">
            <v>21.31</v>
          </cell>
          <cell r="I1629">
            <v>2.12</v>
          </cell>
        </row>
        <row r="1630">
          <cell r="D1630" t="str">
            <v>CP0642</v>
          </cell>
          <cell r="E1630" t="str">
            <v xml:space="preserve">03.016.055-1       </v>
          </cell>
          <cell r="F1630" t="str">
            <v xml:space="preserve">ESCAVACAO MEC. DE VALA ESCORADA, EM MAT. DE 1ªCAT., ENTRE 1,50 E 3,00M DE PROF., C/RETRO-ESCAVADEIRA  </v>
          </cell>
          <cell r="G1630" t="str">
            <v xml:space="preserve">M3    </v>
          </cell>
          <cell r="H1630">
            <v>14.91</v>
          </cell>
          <cell r="I1630">
            <v>2.71</v>
          </cell>
        </row>
        <row r="1631">
          <cell r="D1631" t="str">
            <v>CP9746</v>
          </cell>
          <cell r="E1631">
            <v>20104</v>
          </cell>
          <cell r="F1631" t="str">
            <v xml:space="preserve">SAIBRO, DMT = 5 KM DA JAZIDA, INCL. TRANSPORTE - FORNECIMENTO  </v>
          </cell>
          <cell r="G1631" t="str">
            <v xml:space="preserve">M3    </v>
          </cell>
          <cell r="H1631">
            <v>11.84</v>
          </cell>
          <cell r="I1631">
            <v>8.56</v>
          </cell>
        </row>
        <row r="1632">
          <cell r="D1632" t="str">
            <v/>
          </cell>
          <cell r="E1632" t="str">
            <v/>
          </cell>
          <cell r="F1632" t="str">
            <v xml:space="preserve">TRANSPORTES  </v>
          </cell>
          <cell r="G1632" t="str">
            <v/>
          </cell>
          <cell r="H1632">
            <v>0</v>
          </cell>
          <cell r="I1632">
            <v>0</v>
          </cell>
        </row>
        <row r="1633">
          <cell r="D1633" t="str">
            <v>CP0798</v>
          </cell>
          <cell r="E1633" t="str">
            <v xml:space="preserve">04.005.143-1       </v>
          </cell>
          <cell r="F1633" t="str">
            <v xml:space="preserve">TRANSPORTE DE QUALQUER NATUR. C/VELOC. MEDIA DE 30KM/H EM CAMINHAO BASCUL. CAPAC. UTIL DE 12T  </v>
          </cell>
          <cell r="G1633" t="str">
            <v xml:space="preserve">TXKM  </v>
          </cell>
          <cell r="H1633">
            <v>869.21</v>
          </cell>
          <cell r="I1633">
            <v>0.23</v>
          </cell>
        </row>
        <row r="1634">
          <cell r="D1634" t="str">
            <v>CP0841</v>
          </cell>
          <cell r="E1634" t="str">
            <v xml:space="preserve">04.011.053-1       </v>
          </cell>
          <cell r="F1634" t="str">
            <v xml:space="preserve">CARGA E DESC. MEC. C/PA-CARREGADEIRA CAPAC. DE 1, 50M3 E CAMINHAO BASCUL. CAPAC. UTIL DE 8T, CARGA DE 150T P/DIA DE 8:00H  </v>
          </cell>
          <cell r="G1634" t="str">
            <v xml:space="preserve">T     </v>
          </cell>
          <cell r="H1634">
            <v>86.92</v>
          </cell>
          <cell r="I1634">
            <v>1.5</v>
          </cell>
        </row>
        <row r="1635">
          <cell r="D1635" t="str">
            <v>CP0869</v>
          </cell>
          <cell r="E1635" t="str">
            <v xml:space="preserve">04.018.020-1       </v>
          </cell>
          <cell r="F1635" t="str">
            <v xml:space="preserve">RECEBIMENTO DE CARGA, DESC. E MANOBRAS DE CAMINHAO BASCUL., CAPAC. DE 8,00M3 OU 12T  </v>
          </cell>
          <cell r="G1635" t="str">
            <v xml:space="preserve">T     </v>
          </cell>
          <cell r="H1635">
            <v>96.92</v>
          </cell>
          <cell r="I1635">
            <v>0.15</v>
          </cell>
        </row>
        <row r="1636">
          <cell r="D1636" t="str">
            <v/>
          </cell>
          <cell r="E1636" t="str">
            <v/>
          </cell>
          <cell r="F1636" t="str">
            <v xml:space="preserve">GALERIAS, DRENOS E CONEXOS  </v>
          </cell>
          <cell r="G1636" t="str">
            <v/>
          </cell>
          <cell r="H1636">
            <v>0</v>
          </cell>
          <cell r="I1636">
            <v>0</v>
          </cell>
        </row>
        <row r="1637">
          <cell r="D1637" t="str">
            <v>CP1610</v>
          </cell>
          <cell r="E1637" t="str">
            <v xml:space="preserve">06.001.602-0       </v>
          </cell>
          <cell r="F1637" t="str">
            <v xml:space="preserve">ASSENTAMENTO DE TUBUL. DE FºFº C/JUNTA ELASTICA, DIAM. DE 100MM  </v>
          </cell>
          <cell r="G1637" t="str">
            <v xml:space="preserve">M     </v>
          </cell>
          <cell r="H1637">
            <v>121</v>
          </cell>
          <cell r="I1637">
            <v>1.69</v>
          </cell>
        </row>
        <row r="1638">
          <cell r="D1638" t="str">
            <v>CP1612</v>
          </cell>
          <cell r="E1638" t="str">
            <v xml:space="preserve">06.001.604-0       </v>
          </cell>
          <cell r="F1638" t="str">
            <v xml:space="preserve">ASSENTAMENTO DE TUBUL. DE FºFº C/JUNTA ELASTICA, DIAM. DE 200MM  </v>
          </cell>
          <cell r="G1638" t="str">
            <v xml:space="preserve">M     </v>
          </cell>
          <cell r="H1638">
            <v>1.4</v>
          </cell>
          <cell r="I1638">
            <v>4.17</v>
          </cell>
        </row>
        <row r="1639">
          <cell r="D1639" t="str">
            <v>CP1631</v>
          </cell>
          <cell r="E1639" t="str">
            <v xml:space="preserve">06.001.652-0       </v>
          </cell>
          <cell r="F1639" t="str">
            <v xml:space="preserve">ASSENTAMENTO DE PECAS ESPECIAIS DE FºFº C/JUNTA ELASTICA, DIAM. DE 100MM  </v>
          </cell>
          <cell r="G1639" t="str">
            <v xml:space="preserve">UN    </v>
          </cell>
          <cell r="H1639">
            <v>2</v>
          </cell>
          <cell r="I1639">
            <v>2.86</v>
          </cell>
        </row>
        <row r="1640">
          <cell r="D1640" t="str">
            <v>CP1814</v>
          </cell>
          <cell r="E1640" t="str">
            <v xml:space="preserve">06.011.102-0       </v>
          </cell>
          <cell r="F1640" t="str">
            <v xml:space="preserve">ASSENTAMENTO S/FORN. DE TUBO ATE 1,00M DE COMPR. OU CONEXAODE FºFº OU ACO, C/FLANGES, CLASSE PN-10, DIAM. DE 75MM  </v>
          </cell>
          <cell r="G1640" t="str">
            <v xml:space="preserve">UN    </v>
          </cell>
          <cell r="H1640">
            <v>4</v>
          </cell>
          <cell r="I1640">
            <v>16.41</v>
          </cell>
        </row>
        <row r="1641">
          <cell r="D1641" t="str">
            <v>CP1815</v>
          </cell>
          <cell r="E1641" t="str">
            <v xml:space="preserve">06.011.103-0       </v>
          </cell>
          <cell r="F1641" t="str">
            <v xml:space="preserve">ASSENTAMENTO S/FORN. DE TUBO ATE 1,00M DE COMPR. OU CONEXAODE FºFº OU ACO, C/FLANGES, CLASSE PN-10, DIAM. DE 100MM  </v>
          </cell>
          <cell r="G1641" t="str">
            <v xml:space="preserve">UN    </v>
          </cell>
          <cell r="H1641">
            <v>22</v>
          </cell>
          <cell r="I1641">
            <v>48.22</v>
          </cell>
        </row>
        <row r="1642">
          <cell r="D1642" t="str">
            <v>CP1817</v>
          </cell>
          <cell r="E1642" t="str">
            <v xml:space="preserve">06.011.105-0       </v>
          </cell>
          <cell r="F1642" t="str">
            <v xml:space="preserve">ASSENTAMENTO S/FORN. DE TUBO ATE 1,00M DE COMPR. OU CONEXAODE FºFº OU ACO, C/FLANGES, CLASSE PN-10, DIAM. DE 200MM  </v>
          </cell>
          <cell r="G1642" t="str">
            <v xml:space="preserve">UN    </v>
          </cell>
          <cell r="H1642">
            <v>1</v>
          </cell>
          <cell r="I1642">
            <v>52.52</v>
          </cell>
        </row>
        <row r="1643">
          <cell r="D1643" t="str">
            <v>CP1861</v>
          </cell>
          <cell r="E1643" t="str">
            <v xml:space="preserve">06.011.193-0       </v>
          </cell>
          <cell r="F1643" t="str">
            <v xml:space="preserve">CUSTO ADIC. AOS ITENS 06.011.101 A 06.011.179, P/M DE TUBO EXCED. A 1,00M DE COMPR. E DIAM. DE 100MM  </v>
          </cell>
          <cell r="G1643" t="str">
            <v xml:space="preserve">M     </v>
          </cell>
          <cell r="H1643">
            <v>1.9</v>
          </cell>
          <cell r="I1643">
            <v>2.25</v>
          </cell>
        </row>
        <row r="1644">
          <cell r="D1644" t="str">
            <v>CP1877</v>
          </cell>
          <cell r="E1644" t="str">
            <v xml:space="preserve">06.011.223-0       </v>
          </cell>
          <cell r="F1644" t="str">
            <v xml:space="preserve">MONTAGEM S/FORN. DE VALVULA DE GAVETA, DE RETENCAO, VENTOSA,HIDRANTE, ETC, C/FLANGES, CLASSE PN-10, DIAM. DE 100MM  </v>
          </cell>
          <cell r="G1644" t="str">
            <v xml:space="preserve">UN    </v>
          </cell>
          <cell r="H1644">
            <v>3</v>
          </cell>
          <cell r="I1644">
            <v>29.69</v>
          </cell>
        </row>
        <row r="1645">
          <cell r="D1645" t="str">
            <v>CP1877</v>
          </cell>
          <cell r="E1645" t="str">
            <v xml:space="preserve">06.011.223-0       </v>
          </cell>
          <cell r="F1645" t="str">
            <v xml:space="preserve">MONTAGEM S/FORN. DE VALVULA DE GAVETA, DE RETENCAO, VENTOSA,HIDRANTE, ETC, C/FLANGES, CLASSE PN-10, DIAM. DE 100MM  </v>
          </cell>
          <cell r="G1645" t="str">
            <v xml:space="preserve">UN    </v>
          </cell>
          <cell r="H1645">
            <v>7</v>
          </cell>
          <cell r="I1645">
            <v>29.69</v>
          </cell>
        </row>
        <row r="1646">
          <cell r="D1646" t="str">
            <v>CP2091</v>
          </cell>
          <cell r="E1646" t="str">
            <v xml:space="preserve">06.013.011-0       </v>
          </cell>
          <cell r="F1646" t="str">
            <v xml:space="preserve">POCO DE VISITA EM ANEIS DE CONCR. PRE-MOLD., P/ESGOTO SANIT., PROF. DE 3,20M, PADRAO CEDAE  </v>
          </cell>
          <cell r="G1646" t="str">
            <v xml:space="preserve">UN    </v>
          </cell>
          <cell r="H1646">
            <v>1</v>
          </cell>
          <cell r="I1646">
            <v>572.9</v>
          </cell>
        </row>
        <row r="1647">
          <cell r="D1647" t="str">
            <v>CP2108</v>
          </cell>
          <cell r="E1647" t="str">
            <v xml:space="preserve">06.014.060-0       </v>
          </cell>
          <cell r="F1647" t="str">
            <v xml:space="preserve">CAIXA DE PASSAGEM EM ALVEN. DE TIJ. MACICO, PAREDES DE 1 VEZ, DE 0,40 X 0,40 X 0,60M, INCL. TAMPA DE CONCR. ARMADO 15MPA  </v>
          </cell>
          <cell r="G1647" t="str">
            <v xml:space="preserve">UN    </v>
          </cell>
          <cell r="H1647">
            <v>2</v>
          </cell>
          <cell r="I1647">
            <v>115.23</v>
          </cell>
        </row>
        <row r="1648">
          <cell r="D1648" t="str">
            <v>CP2586</v>
          </cell>
          <cell r="E1648" t="str">
            <v xml:space="preserve">06.101.001-0       </v>
          </cell>
          <cell r="F1648" t="str">
            <v xml:space="preserve">COLCHAO DRENANTE, C/CAMADA DE 30CM DE PEDRA BRITADA N°3 E FILTRO DE TRANSICAO DE MANTA GEOTEXTIL, FORN. E COLOC.DOS MAT.  </v>
          </cell>
          <cell r="G1648" t="str">
            <v xml:space="preserve">M2    </v>
          </cell>
          <cell r="H1648">
            <v>9.51</v>
          </cell>
          <cell r="I1648">
            <v>17.04</v>
          </cell>
        </row>
        <row r="1649">
          <cell r="D1649" t="str">
            <v>CP2617</v>
          </cell>
          <cell r="E1649" t="str">
            <v xml:space="preserve">06.200.070-0       </v>
          </cell>
          <cell r="F1649" t="str">
            <v xml:space="preserve">TUBO DE FºFº, DUCTIL, CLASSE K-7 (JUNTA ELASTICA), DIAM. DE100MM. FORN.  </v>
          </cell>
          <cell r="G1649" t="str">
            <v xml:space="preserve">M     </v>
          </cell>
          <cell r="H1649">
            <v>121</v>
          </cell>
          <cell r="I1649">
            <v>40.01</v>
          </cell>
        </row>
        <row r="1650">
          <cell r="D1650" t="str">
            <v>CP2619</v>
          </cell>
          <cell r="E1650" t="str">
            <v xml:space="preserve">06.200.072-0       </v>
          </cell>
          <cell r="F1650" t="str">
            <v xml:space="preserve">TUBO DE FºFº, DUCTIL, CLASSE K-7 (JUNTA ELASTICA), DIAM. DE200MM. FORN.  </v>
          </cell>
          <cell r="G1650" t="str">
            <v xml:space="preserve">M     </v>
          </cell>
          <cell r="H1650">
            <v>1.4</v>
          </cell>
          <cell r="I1650">
            <v>82.38</v>
          </cell>
        </row>
        <row r="1651">
          <cell r="D1651" t="str">
            <v>CP9786</v>
          </cell>
          <cell r="E1651">
            <v>6201</v>
          </cell>
          <cell r="F1651" t="str">
            <v xml:space="preserve">TOCO C/FLANGES EM FERRO FUNDIDO DÚCTIL, PN10, DN 100MM E L=0,50M - FORNECIMENTO  </v>
          </cell>
          <cell r="G1651" t="str">
            <v xml:space="preserve">UN    </v>
          </cell>
          <cell r="H1651">
            <v>2</v>
          </cell>
          <cell r="I1651">
            <v>118.01</v>
          </cell>
        </row>
        <row r="1652">
          <cell r="D1652" t="str">
            <v>CP9785</v>
          </cell>
          <cell r="E1652">
            <v>6201</v>
          </cell>
          <cell r="F1652" t="str">
            <v xml:space="preserve">TOCO C/FLANGES EM FERRO FUNDIDO DÚCTIL, PN10, DN 100MM E L=0,25M - FORNECIMENTO  </v>
          </cell>
          <cell r="G1652" t="str">
            <v xml:space="preserve">UN    </v>
          </cell>
          <cell r="H1652">
            <v>1</v>
          </cell>
          <cell r="I1652">
            <v>109.3</v>
          </cell>
        </row>
        <row r="1653">
          <cell r="D1653" t="str">
            <v>CP2633</v>
          </cell>
          <cell r="E1653" t="str">
            <v xml:space="preserve">06.201.052-0       </v>
          </cell>
          <cell r="F1653" t="str">
            <v xml:space="preserve">TUBO DE FºFº, DUCTIL, CLASSE K-12, PN-10, FLANGE/FLANGE, DIAM. DE 100MM E COMPR. DE 0, 50 A 1,00M. FORN.  </v>
          </cell>
          <cell r="G1653" t="str">
            <v xml:space="preserve">UN    </v>
          </cell>
          <cell r="H1653">
            <v>5</v>
          </cell>
          <cell r="I1653">
            <v>226.45</v>
          </cell>
        </row>
        <row r="1654">
          <cell r="D1654" t="str">
            <v>CP2660</v>
          </cell>
          <cell r="E1654" t="str">
            <v xml:space="preserve">06.201.101-0       </v>
          </cell>
          <cell r="F1654" t="str">
            <v xml:space="preserve">TUBO DE FºFº, DUCTIL, CLASSE K-12, PN-10, PONTA/FLANGE, DIAM. DE 75MM E COMPR. DE 0, 50 A 1,00M. FORN.  </v>
          </cell>
          <cell r="G1654" t="str">
            <v xml:space="preserve">UN    </v>
          </cell>
          <cell r="H1654">
            <v>2</v>
          </cell>
          <cell r="I1654">
            <v>114.49</v>
          </cell>
        </row>
        <row r="1655">
          <cell r="D1655" t="str">
            <v>CP2661</v>
          </cell>
          <cell r="E1655" t="str">
            <v xml:space="preserve">06.201.102-0       </v>
          </cell>
          <cell r="F1655" t="str">
            <v xml:space="preserve">TUBO DE FºFº, DUCTIL, CLASSE K-12, PN-10, PONTA/FLANGE, DIAM. DE 100MM E COMPR. DE 0, 50 A 1,00M. FORN.  </v>
          </cell>
          <cell r="G1655" t="str">
            <v xml:space="preserve">UN    </v>
          </cell>
          <cell r="H1655">
            <v>1</v>
          </cell>
          <cell r="I1655">
            <v>130.5</v>
          </cell>
        </row>
        <row r="1656">
          <cell r="D1656" t="str">
            <v>CP2689</v>
          </cell>
          <cell r="E1656" t="str">
            <v xml:space="preserve">06.201.152-0       </v>
          </cell>
          <cell r="F1656" t="str">
            <v xml:space="preserve">ADICIONAL DE EXTENSAO EXCED. A 1,00M DE TUBO DE FºFº, DUCTIL, CLASSE K-12, DIAM. DE 100MM  </v>
          </cell>
          <cell r="G1656" t="str">
            <v xml:space="preserve">M     </v>
          </cell>
          <cell r="H1656">
            <v>1.9</v>
          </cell>
          <cell r="I1656">
            <v>33.119999999999997</v>
          </cell>
        </row>
        <row r="1657">
          <cell r="D1657" t="str">
            <v>CP9646</v>
          </cell>
          <cell r="E1657">
            <v>6212</v>
          </cell>
          <cell r="F1657" t="str">
            <v xml:space="preserve">JUNÇÃO DE 45, FERRO FUNDIDO DÚCTIL, C/FLANGES, PN10, DN 100MM  - FORNECIMENTO  </v>
          </cell>
          <cell r="G1657" t="str">
            <v xml:space="preserve">UN    </v>
          </cell>
          <cell r="H1657">
            <v>2</v>
          </cell>
          <cell r="I1657">
            <v>148.69</v>
          </cell>
        </row>
        <row r="1658">
          <cell r="D1658" t="str">
            <v>CP9717</v>
          </cell>
          <cell r="E1658">
            <v>6212</v>
          </cell>
          <cell r="F1658" t="str">
            <v xml:space="preserve">REDUÇÃO DE FERRO FUNDIDO DÚCTIL, C/FLANGES, PN10, DN 200X100MM  - FORNECIMENTO  </v>
          </cell>
          <cell r="G1658" t="str">
            <v xml:space="preserve">UN    </v>
          </cell>
          <cell r="H1658">
            <v>1</v>
          </cell>
          <cell r="I1658">
            <v>206.89</v>
          </cell>
        </row>
        <row r="1659">
          <cell r="D1659" t="str">
            <v>CP2762</v>
          </cell>
          <cell r="E1659" t="str">
            <v xml:space="preserve">06.212.010-0       </v>
          </cell>
          <cell r="F1659" t="str">
            <v xml:space="preserve">CURVA DE 90° DE FºFº, DUCTIL, C/FLANGES PN-10, DIAM. DE 100MM. FORN.  </v>
          </cell>
          <cell r="G1659" t="str">
            <v xml:space="preserve">UN    </v>
          </cell>
          <cell r="H1659">
            <v>2</v>
          </cell>
          <cell r="I1659">
            <v>66.87</v>
          </cell>
        </row>
        <row r="1660">
          <cell r="D1660" t="str">
            <v>CP2766</v>
          </cell>
          <cell r="E1660" t="str">
            <v xml:space="preserve">06.212.020-0       </v>
          </cell>
          <cell r="F1660" t="str">
            <v xml:space="preserve">CURVA DE 45° DE FºFº, DUCTIL, C/FLANGES PN-10, DIAM. DE 100MM. FORN.  </v>
          </cell>
          <cell r="G1660" t="str">
            <v xml:space="preserve">UN    </v>
          </cell>
          <cell r="H1660">
            <v>2</v>
          </cell>
          <cell r="I1660">
            <v>76.31</v>
          </cell>
        </row>
        <row r="1661">
          <cell r="D1661" t="str">
            <v>CP2783</v>
          </cell>
          <cell r="E1661" t="str">
            <v xml:space="preserve">06.212.080-0       </v>
          </cell>
          <cell r="F1661" t="str">
            <v xml:space="preserve">REDUCAO DE FºFº, DUCTIL, C/FLANGES PN-10, DIAM. DE 100 X 75MM. FORN.  </v>
          </cell>
          <cell r="G1661" t="str">
            <v xml:space="preserve">UN    </v>
          </cell>
          <cell r="H1661">
            <v>2</v>
          </cell>
          <cell r="I1661">
            <v>59.83</v>
          </cell>
        </row>
        <row r="1662">
          <cell r="D1662" t="str">
            <v>CP2794</v>
          </cell>
          <cell r="E1662" t="str">
            <v xml:space="preserve">06.212.140-0       </v>
          </cell>
          <cell r="F1662" t="str">
            <v xml:space="preserve">EXTREMIDADE DE FºFº, DUCTIL, C/FLANGE, PN 10 E PONTA, DIAM.DE 100MM  </v>
          </cell>
          <cell r="G1662" t="str">
            <v xml:space="preserve">UN    </v>
          </cell>
          <cell r="H1662">
            <v>1</v>
          </cell>
          <cell r="I1662">
            <v>54.5</v>
          </cell>
        </row>
        <row r="1663">
          <cell r="D1663" t="str">
            <v>CP9816</v>
          </cell>
          <cell r="E1663">
            <v>6215</v>
          </cell>
          <cell r="F1663" t="str">
            <v xml:space="preserve">VÁLVULA DE RETENÇÃO DE PORTINHOLA DUPLA, DE FERRO FUNDIDO DÚCTIL, TIPO DUO ECK, PN10, DN 100MM  - FORNECIMENTO  </v>
          </cell>
          <cell r="G1663" t="str">
            <v xml:space="preserve">UN    </v>
          </cell>
          <cell r="H1663">
            <v>2</v>
          </cell>
          <cell r="I1663">
            <v>766.22</v>
          </cell>
        </row>
        <row r="1664">
          <cell r="D1664" t="str">
            <v>CP2798</v>
          </cell>
          <cell r="E1664" t="str">
            <v xml:space="preserve">06.215.250-0       </v>
          </cell>
          <cell r="F1664" t="str">
            <v xml:space="preserve">REGISTRO DE GAVETA EM FºFº, DUCTIL, SERIE METRICA CHATA, C/FLANGES PN-10 E CABECOTE, DIAM. DE 100MM  </v>
          </cell>
          <cell r="G1664" t="str">
            <v xml:space="preserve">UN    </v>
          </cell>
          <cell r="H1664">
            <v>3</v>
          </cell>
          <cell r="I1664">
            <v>388.09</v>
          </cell>
        </row>
        <row r="1665">
          <cell r="D1665" t="str">
            <v>CP2904</v>
          </cell>
          <cell r="E1665" t="str">
            <v xml:space="preserve">06.400.001-0       </v>
          </cell>
          <cell r="F1665" t="str">
            <v xml:space="preserve">MONTAGEM DE CONJ. MOTOR-BOMBA ATE 5CV  </v>
          </cell>
          <cell r="G1665" t="str">
            <v xml:space="preserve">UN    </v>
          </cell>
          <cell r="H1665">
            <v>2</v>
          </cell>
          <cell r="I1665">
            <v>76.98</v>
          </cell>
        </row>
        <row r="1666">
          <cell r="D1666" t="str">
            <v>CP2910</v>
          </cell>
          <cell r="E1666" t="str">
            <v xml:space="preserve">06.400.010-0       </v>
          </cell>
          <cell r="F1666" t="str">
            <v xml:space="preserve">MONTAGEM DE PAINEL DE PARTIDA P/CONJ. ATE 5CV  </v>
          </cell>
          <cell r="G1666" t="str">
            <v xml:space="preserve">UN    </v>
          </cell>
          <cell r="H1666">
            <v>1</v>
          </cell>
          <cell r="I1666">
            <v>27.1</v>
          </cell>
        </row>
        <row r="1667">
          <cell r="D1667" t="str">
            <v/>
          </cell>
          <cell r="E1667" t="str">
            <v/>
          </cell>
          <cell r="F1667" t="str">
            <v xml:space="preserve">BASES E PAVIMENTOS  </v>
          </cell>
          <cell r="G1667" t="str">
            <v/>
          </cell>
          <cell r="H1667">
            <v>0</v>
          </cell>
          <cell r="I1667">
            <v>0</v>
          </cell>
        </row>
        <row r="1668">
          <cell r="D1668" t="str">
            <v>CP3009</v>
          </cell>
          <cell r="E1668" t="str">
            <v xml:space="preserve">08.001.003-0       </v>
          </cell>
          <cell r="F1668" t="str">
            <v xml:space="preserve">BASE DE BRITA CORRIDA, INCL. FORNEC. DOS MATERIAIS MEDIDA APÓS A COMPACTAÇÃO  </v>
          </cell>
          <cell r="G1668" t="str">
            <v xml:space="preserve">M3    </v>
          </cell>
          <cell r="H1668">
            <v>12</v>
          </cell>
          <cell r="I1668">
            <v>24.12</v>
          </cell>
        </row>
        <row r="1669">
          <cell r="D1669" t="str">
            <v/>
          </cell>
          <cell r="E1669" t="str">
            <v/>
          </cell>
          <cell r="F1669" t="str">
            <v xml:space="preserve">SERVIÇOS DE PARQUES E JARDINS  </v>
          </cell>
          <cell r="G1669" t="str">
            <v/>
          </cell>
          <cell r="H1669">
            <v>0</v>
          </cell>
          <cell r="I1669">
            <v>0</v>
          </cell>
        </row>
        <row r="1670">
          <cell r="D1670" t="str">
            <v>CP3315</v>
          </cell>
          <cell r="E1670" t="str">
            <v xml:space="preserve">09.015.003-0       </v>
          </cell>
          <cell r="F1670" t="str">
            <v xml:space="preserve">ALAMBRADO DE TELA DE CHAPA EXPANDIDA FIX. EM MONTANTE DE TUBO GALV. 1.1/2, C/CARAPUCAS DO MESMO MAT. DO TUBO  </v>
          </cell>
          <cell r="G1670" t="str">
            <v xml:space="preserve">M2    </v>
          </cell>
          <cell r="H1670">
            <v>64.349999999999994</v>
          </cell>
          <cell r="I1670">
            <v>31.13</v>
          </cell>
        </row>
        <row r="1671">
          <cell r="D1671" t="str">
            <v/>
          </cell>
          <cell r="E1671" t="str">
            <v/>
          </cell>
          <cell r="F1671" t="str">
            <v xml:space="preserve">ESTRUTURAS  </v>
          </cell>
          <cell r="G1671" t="str">
            <v/>
          </cell>
          <cell r="H1671">
            <v>0</v>
          </cell>
          <cell r="I1671">
            <v>0</v>
          </cell>
        </row>
        <row r="1672">
          <cell r="D1672" t="str">
            <v>CP3682</v>
          </cell>
          <cell r="E1672" t="str">
            <v xml:space="preserve">11.001.020-1       </v>
          </cell>
          <cell r="F1672" t="str">
            <v xml:space="preserve">CONCRETO P/CAMADA PREPARATORIA, C/ 180KG DE CIM. P/M3 DE CONCR., COMPREEND. APENAS O FORN. DOS MAT., INCL. 5% DE PERDAS  </v>
          </cell>
          <cell r="G1672" t="str">
            <v xml:space="preserve">M3    </v>
          </cell>
          <cell r="H1672">
            <v>0.47</v>
          </cell>
          <cell r="I1672">
            <v>68.69</v>
          </cell>
        </row>
        <row r="1673">
          <cell r="D1673" t="str">
            <v>CP3717</v>
          </cell>
          <cell r="E1673" t="str">
            <v xml:space="preserve">11.003.002-0       </v>
          </cell>
          <cell r="F1673" t="str">
            <v xml:space="preserve">CONCRETO P/PECAS ARMADAS, P/UMA RESISTENCIA A COMPRES. DE 15MPA, INCL. MAT., CONFECCAO E TRANSP. HORIZ. E VERT.  </v>
          </cell>
          <cell r="G1673" t="str">
            <v xml:space="preserve">M3    </v>
          </cell>
          <cell r="H1673">
            <v>13.27</v>
          </cell>
          <cell r="I1673">
            <v>124.07</v>
          </cell>
        </row>
        <row r="1674">
          <cell r="D1674" t="str">
            <v>CP3727</v>
          </cell>
          <cell r="E1674" t="str">
            <v xml:space="preserve">11.004.021-1       </v>
          </cell>
          <cell r="F1674" t="str">
            <v xml:space="preserve">FORMA DE MAD. P/MOLDAGEM DE PECAS DE CONCR. ARMADO C/PARAMENTOS PLANOS, SERVINDO A MAD. 2 VEZES,EM TABUAS DE PINHO DE 3ª  </v>
          </cell>
          <cell r="G1674" t="str">
            <v xml:space="preserve">M2    </v>
          </cell>
          <cell r="H1674">
            <v>23.14</v>
          </cell>
          <cell r="I1674">
            <v>12.26</v>
          </cell>
        </row>
        <row r="1675">
          <cell r="D1675" t="str">
            <v>CP3731</v>
          </cell>
          <cell r="E1675" t="str">
            <v xml:space="preserve">11.004.025-1       </v>
          </cell>
          <cell r="F1675" t="str">
            <v xml:space="preserve">FORMA DE MAD. EM TABUAS DE PINHO DE 3ª P/MOLDAGEM DE PECAS DE CONCR. ARMADO, SERVINDO A MAD. 2 VEZES  </v>
          </cell>
          <cell r="G1675" t="str">
            <v xml:space="preserve">M2    </v>
          </cell>
          <cell r="H1675">
            <v>13.88</v>
          </cell>
          <cell r="I1675">
            <v>18.11</v>
          </cell>
        </row>
        <row r="1676">
          <cell r="D1676" t="str">
            <v>CP3774</v>
          </cell>
          <cell r="E1676" t="str">
            <v xml:space="preserve">11.009.013-0       </v>
          </cell>
          <cell r="F1676" t="str">
            <v xml:space="preserve">BARRA DE ACO CA-50, C/SALIENCIA, DIAM. DE 6,3MM, DESTINADAA ARMADURA DE CONCR. ARMADO  </v>
          </cell>
          <cell r="G1676" t="str">
            <v xml:space="preserve">KG    </v>
          </cell>
          <cell r="H1676">
            <v>477.72</v>
          </cell>
          <cell r="I1676">
            <v>1.19</v>
          </cell>
        </row>
        <row r="1677">
          <cell r="D1677" t="str">
            <v>CP3775</v>
          </cell>
          <cell r="E1677" t="str">
            <v xml:space="preserve">11.009.014-1       </v>
          </cell>
          <cell r="F1677" t="str">
            <v xml:space="preserve">BARRA DE ACO CA-50, C/SALIENCIA, DIAM. DE 8 A 12, 5MM, DESTINADA A ARMADURA DE CONCR. ARMADO  </v>
          </cell>
          <cell r="G1677" t="str">
            <v xml:space="preserve">KG    </v>
          </cell>
          <cell r="H1677">
            <v>318.48</v>
          </cell>
          <cell r="I1677">
            <v>1.0900000000000001</v>
          </cell>
        </row>
        <row r="1678">
          <cell r="D1678" t="str">
            <v>CP3820</v>
          </cell>
          <cell r="E1678" t="str">
            <v xml:space="preserve">11.011.029-0       </v>
          </cell>
          <cell r="F1678" t="str">
            <v xml:space="preserve">CORTE, DOBRAGEM, MONT. E COLOC. DE FERRAG. NA FORMA, ACO CA-50, EM BARRA REDONDA C/DIAM. DE 6,3MM  </v>
          </cell>
          <cell r="G1678" t="str">
            <v xml:space="preserve">KG    </v>
          </cell>
          <cell r="H1678">
            <v>477.72</v>
          </cell>
          <cell r="I1678">
            <v>0.81</v>
          </cell>
        </row>
        <row r="1679">
          <cell r="D1679" t="str">
            <v>CP3821</v>
          </cell>
          <cell r="E1679" t="str">
            <v xml:space="preserve">11.011.030-1       </v>
          </cell>
          <cell r="F1679" t="str">
            <v xml:space="preserve">CORTE, DOBRAGEM, MONT. E COLOC. DE FERRAG. NA FORMA, ACO CA-50B OU CA-50A, EM BARRA REDONDA C/DIAM. DE 8 A 12,5MM  </v>
          </cell>
          <cell r="G1679" t="str">
            <v xml:space="preserve">KG    </v>
          </cell>
          <cell r="H1679">
            <v>318.48</v>
          </cell>
          <cell r="I1679">
            <v>0.71</v>
          </cell>
        </row>
        <row r="1680">
          <cell r="D1680" t="str">
            <v/>
          </cell>
          <cell r="E1680" t="str">
            <v/>
          </cell>
          <cell r="F1680" t="str">
            <v xml:space="preserve">ALVENARIA E DIVISÓRIAS  </v>
          </cell>
          <cell r="G1680" t="str">
            <v/>
          </cell>
          <cell r="H1680">
            <v>0</v>
          </cell>
          <cell r="I1680">
            <v>0</v>
          </cell>
        </row>
        <row r="1681">
          <cell r="D1681" t="str">
            <v>CP4117</v>
          </cell>
          <cell r="E1681" t="str">
            <v xml:space="preserve">12.005.015-0       </v>
          </cell>
          <cell r="F1681" t="str">
            <v xml:space="preserve">ALVENARIA DE BL. DE CONCR. (10 X 20 X 40)CM, EM PAREDES DE 10CM, C/VAOS OU ARESTAS, ATE 3,00M DE ALT.  </v>
          </cell>
          <cell r="G1681" t="str">
            <v xml:space="preserve">M2    </v>
          </cell>
          <cell r="H1681">
            <v>6</v>
          </cell>
          <cell r="I1681">
            <v>12.77</v>
          </cell>
        </row>
        <row r="1682">
          <cell r="D1682" t="str">
            <v/>
          </cell>
          <cell r="E1682" t="str">
            <v/>
          </cell>
          <cell r="F1682" t="str">
            <v xml:space="preserve">REVESTIMENTO DE PAREDES, TETOS E PISOS  </v>
          </cell>
          <cell r="G1682" t="str">
            <v/>
          </cell>
          <cell r="H1682">
            <v>0</v>
          </cell>
          <cell r="I1682">
            <v>0</v>
          </cell>
        </row>
        <row r="1683">
          <cell r="D1683" t="str">
            <v>CP4184</v>
          </cell>
          <cell r="E1683" t="str">
            <v xml:space="preserve">13.001.020-1       </v>
          </cell>
          <cell r="F1683" t="str">
            <v xml:space="preserve">EMBOCO C/ARG. DE CIM. E AREIA 1:2, ESP. 1,5CM, INCL. CHAPISCO DE CIM. E AREIA 1:3, ESP. 9MM  </v>
          </cell>
          <cell r="G1683" t="str">
            <v xml:space="preserve">M2    </v>
          </cell>
          <cell r="H1683">
            <v>18.399999999999999</v>
          </cell>
          <cell r="I1683">
            <v>6.99</v>
          </cell>
        </row>
        <row r="1684">
          <cell r="D1684" t="str">
            <v/>
          </cell>
          <cell r="E1684" t="str">
            <v/>
          </cell>
          <cell r="F1684" t="str">
            <v xml:space="preserve">ESQUADRIAS DE PVC, FERRO, ALUMÍNIO OU MADEIRA, VIDRAÇAS E FERRAGENS  </v>
          </cell>
          <cell r="G1684" t="str">
            <v/>
          </cell>
          <cell r="H1684">
            <v>0</v>
          </cell>
          <cell r="I1684">
            <v>0</v>
          </cell>
        </row>
        <row r="1685">
          <cell r="D1685" t="str">
            <v>CP4515</v>
          </cell>
          <cell r="E1685" t="str">
            <v xml:space="preserve">14.002.049-0       </v>
          </cell>
          <cell r="F1685" t="str">
            <v xml:space="preserve">PORTAO EM TUBOS DE FºGALV. DE 1 E 1.1/2, C/ 2 FL., DE ABRIR,  FECHAM. C/TELA DE ARAME GALV. Nº12, MALHA DE 2  </v>
          </cell>
          <cell r="G1685" t="str">
            <v xml:space="preserve">M2    </v>
          </cell>
          <cell r="H1685">
            <v>4.95</v>
          </cell>
          <cell r="I1685">
            <v>202.78</v>
          </cell>
        </row>
        <row r="1686">
          <cell r="D1686" t="str">
            <v/>
          </cell>
          <cell r="E1686" t="str">
            <v/>
          </cell>
          <cell r="F1686" t="str">
            <v xml:space="preserve">INSTALAÇÕES ELÉTRICAS, HIDRÁULICAS, SANITÁRIAS E MECÂNICAS  </v>
          </cell>
          <cell r="G1686" t="str">
            <v/>
          </cell>
          <cell r="H1686">
            <v>0</v>
          </cell>
          <cell r="I1686">
            <v>0</v>
          </cell>
        </row>
        <row r="1687">
          <cell r="D1687" t="str">
            <v>CP4891</v>
          </cell>
          <cell r="E1687" t="str">
            <v xml:space="preserve">15.001.027-0       </v>
          </cell>
          <cell r="F1687" t="str">
            <v xml:space="preserve">CAIXA DE ALVEN. DE TIJ. MACICO (7 X 10 X 20CM), EM PAREDES DE MEIA VEZ DE 0,60 X 0,60 X 0,60M, C/TAMPA DE 8CM DE ESP.  </v>
          </cell>
          <cell r="G1687" t="str">
            <v xml:space="preserve">UN    </v>
          </cell>
          <cell r="H1687">
            <v>2</v>
          </cell>
          <cell r="I1687">
            <v>107.93</v>
          </cell>
        </row>
        <row r="1688">
          <cell r="D1688" t="str">
            <v>CP9639</v>
          </cell>
          <cell r="E1688">
            <v>15007</v>
          </cell>
          <cell r="F1688" t="str">
            <v xml:space="preserve">HASTE P/ATERRAMENTO DE COBRE DE 3/4, C/2,40M DE COMPRIMENTO, C/CONECTOR P/CABO DE 70MM2 - FORNECIMENTO  </v>
          </cell>
          <cell r="G1688" t="str">
            <v xml:space="preserve">UN    </v>
          </cell>
          <cell r="H1688">
            <v>4</v>
          </cell>
          <cell r="I1688">
            <v>17.100000000000001</v>
          </cell>
        </row>
        <row r="1689">
          <cell r="D1689" t="str">
            <v>CP9542</v>
          </cell>
          <cell r="E1689">
            <v>15007</v>
          </cell>
          <cell r="F1689" t="str">
            <v xml:space="preserve">CHAVE AUTOMÁTICA/INDICADOR DE NÍVEL, TIPO PERA, CONTATOS SPDT 250VAC / 8A, C/10M DE CABO DE PVC - FORNECIMENTO  </v>
          </cell>
          <cell r="G1689" t="str">
            <v xml:space="preserve">UN    </v>
          </cell>
          <cell r="H1689">
            <v>2</v>
          </cell>
          <cell r="I1689">
            <v>200.85</v>
          </cell>
        </row>
        <row r="1690">
          <cell r="D1690" t="str">
            <v>CP9547</v>
          </cell>
          <cell r="E1690">
            <v>15007</v>
          </cell>
          <cell r="F1690" t="str">
            <v xml:space="preserve">CONJ. DE MANOBRA E CONTROLE  </v>
          </cell>
          <cell r="G1690" t="str">
            <v xml:space="preserve">UN    </v>
          </cell>
          <cell r="H1690">
            <v>1</v>
          </cell>
          <cell r="I1690">
            <v>3850</v>
          </cell>
        </row>
        <row r="1691">
          <cell r="D1691" t="str">
            <v>CP9643</v>
          </cell>
          <cell r="E1691">
            <v>15007</v>
          </cell>
          <cell r="F1691" t="str">
            <v xml:space="preserve">INST., LIG. E TESTES DE CAMPO P/CONJ. DE MANOBRA E CONTROLE  </v>
          </cell>
          <cell r="G1691" t="str">
            <v xml:space="preserve">UN    </v>
          </cell>
          <cell r="H1691">
            <v>1</v>
          </cell>
          <cell r="I1691">
            <v>1155</v>
          </cell>
        </row>
        <row r="1692">
          <cell r="D1692" t="str">
            <v>CP9532</v>
          </cell>
          <cell r="E1692">
            <v>15007</v>
          </cell>
          <cell r="F1692" t="str">
            <v xml:space="preserve">CAIXA P/HASTE DE ATERRAMENTO, NAS DIMENSÕES DE 25X25X25CM, EM CHAPA  - FORNECIMENTO  </v>
          </cell>
          <cell r="G1692" t="str">
            <v xml:space="preserve">UN    </v>
          </cell>
          <cell r="H1692">
            <v>9</v>
          </cell>
          <cell r="I1692">
            <v>7.3</v>
          </cell>
        </row>
        <row r="1693">
          <cell r="D1693" t="str">
            <v>CP9700</v>
          </cell>
          <cell r="E1693">
            <v>15007</v>
          </cell>
          <cell r="F1693" t="str">
            <v xml:space="preserve">QUADRO DE COMAMDO P/2 MOTORES ELÉTRICOS, DE 2 CV, 60 HZ, 220 V - FORNECIMENTO  </v>
          </cell>
          <cell r="G1693" t="str">
            <v xml:space="preserve">UN    </v>
          </cell>
          <cell r="H1693">
            <v>1</v>
          </cell>
          <cell r="I1693">
            <v>2010</v>
          </cell>
        </row>
        <row r="1694">
          <cell r="D1694" t="str">
            <v>CP5314</v>
          </cell>
          <cell r="E1694" t="str">
            <v xml:space="preserve">15.007.712-0       </v>
          </cell>
          <cell r="F1694" t="str">
            <v xml:space="preserve">ARMACAO SECUNDARIA OU REX, P/ 4 LINHAS, COMPLETA  </v>
          </cell>
          <cell r="G1694" t="str">
            <v xml:space="preserve">UN    </v>
          </cell>
          <cell r="H1694">
            <v>1</v>
          </cell>
          <cell r="I1694">
            <v>47.15</v>
          </cell>
        </row>
        <row r="1695">
          <cell r="D1695" t="str">
            <v>CP9521</v>
          </cell>
          <cell r="E1695">
            <v>15008</v>
          </cell>
          <cell r="F1695" t="str">
            <v xml:space="preserve">CABO DE COBRE TRIPOLAR C/ISOLAMENTO TERMOPLÁSTICO, 0, 6/1KV, SEÇÃO DE 3X1,5 MM2 - FORNECIMENTO  </v>
          </cell>
          <cell r="G1695" t="str">
            <v xml:space="preserve">M     </v>
          </cell>
          <cell r="H1695">
            <v>40</v>
          </cell>
          <cell r="I1695">
            <v>0.5</v>
          </cell>
        </row>
        <row r="1696">
          <cell r="D1696" t="str">
            <v>CP5334</v>
          </cell>
          <cell r="E1696" t="str">
            <v xml:space="preserve">15.008.110-0       </v>
          </cell>
          <cell r="F1696" t="str">
            <v xml:space="preserve">CABO C/ISOLAMENTO TERMOPLASTICO, BITOLA 25MM2, 450 / 750V  </v>
          </cell>
          <cell r="G1696" t="str">
            <v xml:space="preserve">M     </v>
          </cell>
          <cell r="H1696">
            <v>30</v>
          </cell>
          <cell r="I1696">
            <v>2.57</v>
          </cell>
        </row>
        <row r="1697">
          <cell r="D1697" t="str">
            <v>CP5346</v>
          </cell>
          <cell r="E1697" t="str">
            <v xml:space="preserve">15.008.210-0       </v>
          </cell>
          <cell r="F1697" t="str">
            <v xml:space="preserve">CABO C/ISOLAMENTO TERMOPLASTICO, BITOLA 4MM2, 600 / 1000V  </v>
          </cell>
          <cell r="G1697" t="str">
            <v xml:space="preserve">M     </v>
          </cell>
          <cell r="H1697">
            <v>250</v>
          </cell>
          <cell r="I1697">
            <v>0.91</v>
          </cell>
        </row>
        <row r="1698">
          <cell r="D1698" t="str">
            <v>CP5348</v>
          </cell>
          <cell r="E1698" t="str">
            <v xml:space="preserve">15.008.220-0       </v>
          </cell>
          <cell r="F1698" t="str">
            <v xml:space="preserve">CABO C/ISOLAMENTO TERMOPLASTICO, BITOLA 10MM2, 600 / 1000V  </v>
          </cell>
          <cell r="G1698" t="str">
            <v xml:space="preserve">M     </v>
          </cell>
          <cell r="H1698">
            <v>160</v>
          </cell>
          <cell r="I1698">
            <v>1.54</v>
          </cell>
        </row>
        <row r="1699">
          <cell r="D1699" t="str">
            <v>CP5381</v>
          </cell>
          <cell r="E1699" t="str">
            <v xml:space="preserve">15.009.140-0       </v>
          </cell>
          <cell r="F1699" t="str">
            <v xml:space="preserve">CABO DE COBRE NU, BITOLA 35MM2  </v>
          </cell>
          <cell r="G1699" t="str">
            <v xml:space="preserve">M     </v>
          </cell>
          <cell r="H1699">
            <v>38</v>
          </cell>
          <cell r="I1699">
            <v>2.74</v>
          </cell>
        </row>
        <row r="1700">
          <cell r="D1700" t="str">
            <v>CP5419</v>
          </cell>
          <cell r="E1700" t="str">
            <v xml:space="preserve">15.011.032-0       </v>
          </cell>
          <cell r="F1700" t="str">
            <v xml:space="preserve">ENTRADA DE SERV. PADRAO LIGHT,  P/MEDICAO TRIFASICA ENTRE 13, ,2 E 23,2KVA, LIGACAO AEREA, DISJ. 3 X 70A  </v>
          </cell>
          <cell r="G1700" t="str">
            <v xml:space="preserve">UN    </v>
          </cell>
          <cell r="H1700">
            <v>1</v>
          </cell>
          <cell r="I1700">
            <v>525.27</v>
          </cell>
        </row>
        <row r="1701">
          <cell r="D1701" t="str">
            <v>CP5464</v>
          </cell>
          <cell r="E1701" t="str">
            <v xml:space="preserve">15.013.031-0       </v>
          </cell>
          <cell r="F1701" t="str">
            <v xml:space="preserve">POSTE DE CONCR. SECAO CIRCULAR C/ 11,00M DE COMPR. E CARGA DE 300KG  </v>
          </cell>
          <cell r="G1701" t="str">
            <v xml:space="preserve">UN    </v>
          </cell>
          <cell r="H1701">
            <v>1</v>
          </cell>
          <cell r="I1701">
            <v>289.27999999999997</v>
          </cell>
        </row>
        <row r="1702">
          <cell r="D1702" t="str">
            <v>CP9524</v>
          </cell>
          <cell r="E1702">
            <v>15018</v>
          </cell>
          <cell r="F1702" t="str">
            <v xml:space="preserve">CAIXA DE LIGAÇÃO EM LIGA DE ALUMÍNIO FUNDIDO, R12M/8 - FORNECIMENTO  </v>
          </cell>
          <cell r="G1702" t="str">
            <v xml:space="preserve">UN    </v>
          </cell>
          <cell r="H1702">
            <v>3</v>
          </cell>
          <cell r="I1702">
            <v>225</v>
          </cell>
        </row>
        <row r="1703">
          <cell r="D1703" t="str">
            <v>CP9525</v>
          </cell>
          <cell r="E1703">
            <v>15018</v>
          </cell>
          <cell r="F1703" t="str">
            <v xml:space="preserve">CAIXA DE LIGAÇÃO EM LIGA DE ALUMÍNIO FUNDIDO, R14M/35 - FORNECIMENTO  </v>
          </cell>
          <cell r="G1703" t="str">
            <v xml:space="preserve">UN    </v>
          </cell>
          <cell r="H1703">
            <v>1</v>
          </cell>
          <cell r="I1703">
            <v>157</v>
          </cell>
        </row>
        <row r="1704">
          <cell r="D1704" t="str">
            <v>CP5633</v>
          </cell>
          <cell r="E1704" t="str">
            <v xml:space="preserve">15.020.065-0       </v>
          </cell>
          <cell r="F1704" t="str">
            <v xml:space="preserve">LAMPADA DE VAPOR DE SODIO DE 250W / 220V  </v>
          </cell>
          <cell r="G1704" t="str">
            <v xml:space="preserve">UN    </v>
          </cell>
          <cell r="H1704">
            <v>4</v>
          </cell>
          <cell r="I1704">
            <v>36.06</v>
          </cell>
        </row>
        <row r="1705">
          <cell r="D1705" t="str">
            <v>CP5818</v>
          </cell>
          <cell r="E1705" t="str">
            <v xml:space="preserve">15.036.070-0       </v>
          </cell>
          <cell r="F1705" t="str">
            <v xml:space="preserve">ELETRODUTO PVC RQ C/DIAM. DE 3/4, INCL. CONEXOES E EMENDAS, EXCL. ABERT. E FECHAM. DE RASGO  </v>
          </cell>
          <cell r="G1705" t="str">
            <v xml:space="preserve">M     </v>
          </cell>
          <cell r="H1705">
            <v>60</v>
          </cell>
          <cell r="I1705">
            <v>1.65</v>
          </cell>
        </row>
        <row r="1706">
          <cell r="D1706" t="str">
            <v>CP5819</v>
          </cell>
          <cell r="E1706" t="str">
            <v xml:space="preserve">15.036.071-0       </v>
          </cell>
          <cell r="F1706" t="str">
            <v xml:space="preserve">ELETRODUTO PVC RQ C/DIAM. DE ", INCL. CONEXOES E EMENDAS, EXCL. ABERT. E FECHAM. DE RASGO  </v>
          </cell>
          <cell r="G1706" t="str">
            <v xml:space="preserve">M     </v>
          </cell>
          <cell r="H1706">
            <v>20</v>
          </cell>
          <cell r="I1706">
            <v>2.2599999999999998</v>
          </cell>
        </row>
        <row r="1707">
          <cell r="D1707" t="str">
            <v>CP5820</v>
          </cell>
          <cell r="E1707" t="str">
            <v xml:space="preserve">15.036.072-0       </v>
          </cell>
          <cell r="F1707" t="str">
            <v xml:space="preserve">ELETRODUTO PVC RQ C/DIAM. DE 1.1/4, INCL. CONEXOES E EMENDAS, EXCL. ABERT. E FECHAM. DE RASGO  </v>
          </cell>
          <cell r="G1707" t="str">
            <v xml:space="preserve">M     </v>
          </cell>
          <cell r="H1707">
            <v>20</v>
          </cell>
          <cell r="I1707">
            <v>2.86</v>
          </cell>
        </row>
        <row r="1708">
          <cell r="D1708" t="str">
            <v/>
          </cell>
          <cell r="E1708" t="str">
            <v/>
          </cell>
          <cell r="F1708" t="str">
            <v xml:space="preserve">PINTURAS  </v>
          </cell>
          <cell r="G1708" t="str">
            <v/>
          </cell>
          <cell r="H1708">
            <v>0</v>
          </cell>
          <cell r="I1708">
            <v>0</v>
          </cell>
        </row>
        <row r="1709">
          <cell r="D1709" t="str">
            <v>CP6316</v>
          </cell>
          <cell r="E1709" t="str">
            <v xml:space="preserve">17.018.060-0       </v>
          </cell>
          <cell r="F1709" t="str">
            <v xml:space="preserve">PREPARO DE SUPERF. NOVA, C/REVESTIM. LISO INT. OU EXT.  </v>
          </cell>
          <cell r="G1709" t="str">
            <v xml:space="preserve">M2    </v>
          </cell>
          <cell r="H1709">
            <v>18.399999999999999</v>
          </cell>
          <cell r="I1709">
            <v>7.13</v>
          </cell>
        </row>
        <row r="1710">
          <cell r="D1710" t="str">
            <v>CP6317</v>
          </cell>
          <cell r="E1710" t="str">
            <v xml:space="preserve">17.018.080-0       </v>
          </cell>
          <cell r="F1710" t="str">
            <v xml:space="preserve">PINTURA C/TINTA LATEX PVA MODIF. C/RESINA ACRILICA, P/EXTERIOR  </v>
          </cell>
          <cell r="G1710" t="str">
            <v xml:space="preserve">M2    </v>
          </cell>
          <cell r="H1710">
            <v>18.399999999999999</v>
          </cell>
          <cell r="I1710">
            <v>3.28</v>
          </cell>
        </row>
        <row r="1711">
          <cell r="D1711" t="str">
            <v/>
          </cell>
          <cell r="E1711" t="str">
            <v/>
          </cell>
          <cell r="F1711" t="str">
            <v xml:space="preserve">APARELHOS HIDRÁULICOS, SANITÁRIOS, ELÉTRICOS, MECÂNICOS E ESPORTIVOS  </v>
          </cell>
          <cell r="G1711" t="str">
            <v/>
          </cell>
          <cell r="H1711">
            <v>0</v>
          </cell>
          <cell r="I1711">
            <v>0</v>
          </cell>
        </row>
        <row r="1712">
          <cell r="D1712" t="str">
            <v>CP6562</v>
          </cell>
          <cell r="E1712" t="str">
            <v xml:space="preserve">18.027.145-0       </v>
          </cell>
          <cell r="F1712" t="str">
            <v xml:space="preserve">RELE FOTOELETRICO, P/COMANDO DE ILUMINACAO EXT., NA TENSAO DE 220V E CARGA MAXIMA DE 1000W  </v>
          </cell>
          <cell r="G1712" t="str">
            <v xml:space="preserve">UN    </v>
          </cell>
          <cell r="H1712">
            <v>4</v>
          </cell>
          <cell r="I1712">
            <v>15.1</v>
          </cell>
        </row>
        <row r="1713">
          <cell r="D1713" t="str">
            <v>CP9550</v>
          </cell>
          <cell r="E1713">
            <v>18029</v>
          </cell>
          <cell r="F1713" t="str">
            <v xml:space="preserve">CONJ. MOTOR-BOMBA SUBMERSÍVEL,  P/ESG. DOMÉST., POT. = 2 CV, 1750 RPM, 220 V, TRIFÁSICA, INCL. PEDESTAL, TUBO GUIA, CORRENTE - FORNECIMENTO  </v>
          </cell>
          <cell r="G1713" t="str">
            <v xml:space="preserve">CJ    </v>
          </cell>
          <cell r="H1713">
            <v>2</v>
          </cell>
          <cell r="I1713">
            <v>1880.6</v>
          </cell>
        </row>
        <row r="1714">
          <cell r="D1714" t="str">
            <v>CP6711</v>
          </cell>
          <cell r="E1714" t="str">
            <v xml:space="preserve">18.260.060-0       </v>
          </cell>
          <cell r="F1714" t="str">
            <v xml:space="preserve">LUMINARIA FECHADA P/ILUMINACAO DE RUAS, P/LAMPADA MISTA, A VAPOR DE MERCURIO E A VAPOR DE SODIO  </v>
          </cell>
          <cell r="G1714" t="str">
            <v xml:space="preserve">UN    </v>
          </cell>
          <cell r="H1714">
            <v>4</v>
          </cell>
          <cell r="I1714">
            <v>80.73</v>
          </cell>
        </row>
        <row r="1715">
          <cell r="D1715" t="str">
            <v/>
          </cell>
          <cell r="E1715" t="str">
            <v/>
          </cell>
          <cell r="F1715" t="str">
            <v xml:space="preserve">ILUMINAÇÃO PÚBLICA  </v>
          </cell>
          <cell r="G1715" t="str">
            <v/>
          </cell>
          <cell r="H1715">
            <v>0</v>
          </cell>
          <cell r="I1715">
            <v>0</v>
          </cell>
        </row>
        <row r="1716">
          <cell r="D1716" t="str">
            <v>CP7828</v>
          </cell>
          <cell r="E1716" t="str">
            <v xml:space="preserve">21.004.040-0       </v>
          </cell>
          <cell r="F1716" t="str">
            <v xml:space="preserve">ASSENTAMENTO DE POSTE CURVO, DE ACO, DE 1 BRACO, DE 8,00 ATE9,00M, C/FLANGE DE ACO SOLDADO NA BASE, FIX. P/PARAFUSOS  </v>
          </cell>
          <cell r="G1716" t="str">
            <v xml:space="preserve">UN    </v>
          </cell>
          <cell r="H1716">
            <v>4</v>
          </cell>
          <cell r="I1716">
            <v>42</v>
          </cell>
        </row>
        <row r="1717">
          <cell r="D1717" t="str">
            <v>CP7862</v>
          </cell>
          <cell r="E1717" t="str">
            <v xml:space="preserve">21.005.010-0       </v>
          </cell>
          <cell r="F1717" t="str">
            <v xml:space="preserve">POSTE DE FERRO GALVANIZADO, CURVO, DE 6,00M DE ALTURA - FORNECIMENTO  </v>
          </cell>
          <cell r="G1717" t="str">
            <v xml:space="preserve">UN    </v>
          </cell>
          <cell r="H1717">
            <v>4</v>
          </cell>
          <cell r="I1717">
            <v>498.22</v>
          </cell>
        </row>
        <row r="1718">
          <cell r="D1718" t="str">
            <v>CP7911</v>
          </cell>
          <cell r="E1718" t="str">
            <v xml:space="preserve">21.011.020-0       </v>
          </cell>
          <cell r="F1718" t="str">
            <v xml:space="preserve">FUNDACAO SIMPLES DE CONCR. PRE-MOLD., PROJ. RIOLUZ, P/FIX. DE POSTE CURVO, DE ACO,  C/ 1 BRACO, DE 8,00 A 9,00M  </v>
          </cell>
          <cell r="G1718" t="str">
            <v xml:space="preserve">UN    </v>
          </cell>
          <cell r="H1718">
            <v>4</v>
          </cell>
          <cell r="I1718">
            <v>50.11</v>
          </cell>
        </row>
        <row r="1719">
          <cell r="D1719" t="str">
            <v>CP7928</v>
          </cell>
          <cell r="E1719" t="str">
            <v xml:space="preserve">21.013.010-0       </v>
          </cell>
          <cell r="F1719" t="str">
            <v xml:space="preserve">CHUMBADOR DE ACO P/FIX. DE POSTE DE ACO, RETO OU CURVO, DE 7,00 A 9,00M, C/FLANGE  </v>
          </cell>
          <cell r="G1719" t="str">
            <v xml:space="preserve">UN    </v>
          </cell>
          <cell r="H1719">
            <v>16</v>
          </cell>
          <cell r="I1719">
            <v>100.56</v>
          </cell>
        </row>
        <row r="1720">
          <cell r="D1720" t="str">
            <v/>
          </cell>
          <cell r="E1720" t="str">
            <v/>
          </cell>
          <cell r="F1720" t="str">
            <v xml:space="preserve">DRENAGEM  </v>
          </cell>
          <cell r="G1720" t="str">
            <v/>
          </cell>
          <cell r="H1720">
            <v>0</v>
          </cell>
          <cell r="I1720">
            <v>0</v>
          </cell>
        </row>
        <row r="1721">
          <cell r="D1721" t="str">
            <v/>
          </cell>
          <cell r="E1721" t="str">
            <v/>
          </cell>
          <cell r="F1721" t="str">
            <v xml:space="preserve">MOVIMENTO DE TERRA  </v>
          </cell>
          <cell r="G1721" t="str">
            <v/>
          </cell>
          <cell r="H1721">
            <v>0</v>
          </cell>
          <cell r="I1721">
            <v>0</v>
          </cell>
        </row>
        <row r="1722">
          <cell r="D1722" t="str">
            <v>CP0495</v>
          </cell>
          <cell r="E1722" t="str">
            <v xml:space="preserve">03.001.001-1       </v>
          </cell>
          <cell r="F1722" t="str">
            <v xml:space="preserve">ESCAVACAO MANUAL DE VALA/CAVA EM MAT. DE 1ªCAT., AREIA, ARGILA OU PICARRA, ATE 1,50M DE PROF.  </v>
          </cell>
          <cell r="G1722" t="str">
            <v xml:space="preserve">M3    </v>
          </cell>
          <cell r="H1722">
            <v>11854</v>
          </cell>
          <cell r="I1722">
            <v>9.8800000000000008</v>
          </cell>
        </row>
        <row r="1723">
          <cell r="D1723" t="str">
            <v>CP0623</v>
          </cell>
          <cell r="E1723" t="str">
            <v xml:space="preserve">03.011.015-1       </v>
          </cell>
          <cell r="F1723" t="str">
            <v xml:space="preserve">REATERRO DE VALA/CAVA UTILIZ. VIBRO COMPACTADOR PORTATIL  </v>
          </cell>
          <cell r="G1723" t="str">
            <v xml:space="preserve">M3    </v>
          </cell>
          <cell r="H1723">
            <v>43696</v>
          </cell>
          <cell r="I1723">
            <v>4</v>
          </cell>
        </row>
        <row r="1724">
          <cell r="D1724" t="str">
            <v>CP0631</v>
          </cell>
          <cell r="E1724" t="str">
            <v xml:space="preserve">03.015.010-0       </v>
          </cell>
          <cell r="F1724" t="str">
            <v xml:space="preserve">REATERRO DE VALA/CAVA C/PO-DE-PEDRA  </v>
          </cell>
          <cell r="G1724" t="str">
            <v xml:space="preserve">M3    </v>
          </cell>
          <cell r="H1724">
            <v>10924</v>
          </cell>
          <cell r="I1724">
            <v>24.98</v>
          </cell>
        </row>
        <row r="1725">
          <cell r="D1725" t="str">
            <v>CP0635</v>
          </cell>
          <cell r="E1725" t="str">
            <v xml:space="preserve">03.016.005-1       </v>
          </cell>
          <cell r="F1725" t="str">
            <v xml:space="preserve">ESCAVACAO MEC. DE VALA NAO ESCORADA, EM MAT. DE 1ªCAT. C/REDUTOR DE PRODUT., ATE 1, 50M DE PROF., C/RETRO-ESCAVADEIRA  </v>
          </cell>
          <cell r="G1725" t="str">
            <v xml:space="preserve">M3    </v>
          </cell>
          <cell r="H1725">
            <v>13667</v>
          </cell>
          <cell r="I1725">
            <v>4.62</v>
          </cell>
        </row>
        <row r="1726">
          <cell r="D1726" t="str">
            <v>CP0637</v>
          </cell>
          <cell r="E1726" t="str">
            <v xml:space="preserve">03.016.015-1       </v>
          </cell>
          <cell r="F1726" t="str">
            <v xml:space="preserve">ESCAVACAO MEC. DE VALA NAO ESCORADA, EM MAT. DE 1ªCAT. ATE 1,50M DE PROF., C/RETRO-ESCAVADEIRA  </v>
          </cell>
          <cell r="G1726" t="str">
            <v xml:space="preserve">M3    </v>
          </cell>
          <cell r="H1726">
            <v>31891</v>
          </cell>
          <cell r="I1726">
            <v>1.82</v>
          </cell>
        </row>
        <row r="1727">
          <cell r="D1727" t="str">
            <v>CP0642</v>
          </cell>
          <cell r="E1727" t="str">
            <v xml:space="preserve">03.016.055-1       </v>
          </cell>
          <cell r="F1727" t="str">
            <v xml:space="preserve">ESCAVACAO MEC. DE VALA ESCORADA, EM MAT. DE 1ªCAT., ENTRE 1,50 E 3,00M DE PROF., C/RETRO-ESCAVADEIRA  </v>
          </cell>
          <cell r="G1727" t="str">
            <v xml:space="preserve">M3    </v>
          </cell>
          <cell r="H1727">
            <v>2400</v>
          </cell>
          <cell r="I1727">
            <v>2.71</v>
          </cell>
        </row>
        <row r="1728">
          <cell r="D1728" t="str">
            <v>CP0658</v>
          </cell>
          <cell r="E1728" t="str">
            <v xml:space="preserve">03.020.090-1       </v>
          </cell>
          <cell r="F1728" t="str">
            <v xml:space="preserve">ESCAVACAO MEC. DE VALA ESCORADA, EM MAT. DE 1ªCAT., ENTRE 3,00 E 4,50M DE PROF., C/ESCAVADEIRA HIDR.  </v>
          </cell>
          <cell r="G1728" t="str">
            <v xml:space="preserve">M3    </v>
          </cell>
          <cell r="H1728">
            <v>150</v>
          </cell>
          <cell r="I1728">
            <v>3</v>
          </cell>
        </row>
        <row r="1729">
          <cell r="D1729" t="str">
            <v>CP0678</v>
          </cell>
          <cell r="E1729" t="str">
            <v xml:space="preserve">03.026.015-0       </v>
          </cell>
          <cell r="F1729" t="str">
            <v xml:space="preserve">ESCAVACAO MEC., EM MAT. DE 1ªCAT., C/TRATOR DE LAMINA, POTENCIA 200CV  </v>
          </cell>
          <cell r="G1729" t="str">
            <v xml:space="preserve">M3    </v>
          </cell>
          <cell r="H1729">
            <v>27310</v>
          </cell>
          <cell r="I1729">
            <v>1.29</v>
          </cell>
        </row>
        <row r="1730">
          <cell r="D1730" t="str">
            <v>CP0753</v>
          </cell>
          <cell r="E1730" t="str">
            <v xml:space="preserve">03.046.001-0       </v>
          </cell>
          <cell r="F1730" t="str">
            <v xml:space="preserve">ESPALHAMENTO DE MAT. DE 1ªCAT., C/TRATOR, POTENCIA 140 CV, C/LAMINA  </v>
          </cell>
          <cell r="G1730" t="str">
            <v xml:space="preserve">M3    </v>
          </cell>
          <cell r="H1730">
            <v>42916</v>
          </cell>
          <cell r="I1730">
            <v>0.72</v>
          </cell>
        </row>
        <row r="1731">
          <cell r="D1731" t="str">
            <v>CP9745</v>
          </cell>
          <cell r="E1731">
            <v>20104</v>
          </cell>
          <cell r="F1731" t="str">
            <v xml:space="preserve">ROYALTIES DE JAZIDA  </v>
          </cell>
          <cell r="G1731" t="str">
            <v xml:space="preserve">M3    </v>
          </cell>
          <cell r="H1731">
            <v>27310</v>
          </cell>
          <cell r="I1731">
            <v>1</v>
          </cell>
        </row>
        <row r="1732">
          <cell r="D1732" t="str">
            <v/>
          </cell>
          <cell r="E1732" t="str">
            <v/>
          </cell>
          <cell r="F1732" t="str">
            <v xml:space="preserve">TRANSPORTES  </v>
          </cell>
          <cell r="G1732" t="str">
            <v/>
          </cell>
          <cell r="H1732">
            <v>0</v>
          </cell>
          <cell r="I1732">
            <v>0</v>
          </cell>
        </row>
        <row r="1733">
          <cell r="D1733" t="str">
            <v>CP0798</v>
          </cell>
          <cell r="E1733" t="str">
            <v xml:space="preserve">04.005.143-1       </v>
          </cell>
          <cell r="F1733" t="str">
            <v xml:space="preserve">TRANSPORTE DE QUALQUER NATUR. C/VELOC. MEDIA DE 30KM/H EM CAMINHAO BASCUL. CAPAC. UTIL DE 12T  </v>
          </cell>
          <cell r="G1733" t="str">
            <v xml:space="preserve">TXKM  </v>
          </cell>
          <cell r="H1733">
            <v>1243480</v>
          </cell>
          <cell r="I1733">
            <v>0.23</v>
          </cell>
        </row>
        <row r="1734">
          <cell r="D1734" t="str">
            <v>CP0841</v>
          </cell>
          <cell r="E1734" t="str">
            <v xml:space="preserve">04.011.053-1       </v>
          </cell>
          <cell r="F1734" t="str">
            <v xml:space="preserve">CARGA E DESC. MEC. C/PA-CARREGADEIRA CAPAC. DE 1, 50M3 E CAMINHAO BASCUL. CAPAC. UTIL DE 8T, CARGA DE 150T P/DIA DE 8:00H  </v>
          </cell>
          <cell r="G1734" t="str">
            <v xml:space="preserve">T     </v>
          </cell>
          <cell r="H1734">
            <v>134835</v>
          </cell>
          <cell r="I1734">
            <v>1.5</v>
          </cell>
        </row>
        <row r="1735">
          <cell r="D1735" t="str">
            <v>CP0869</v>
          </cell>
          <cell r="E1735" t="str">
            <v xml:space="preserve">04.018.020-1       </v>
          </cell>
          <cell r="F1735" t="str">
            <v xml:space="preserve">RECEBIMENTO DE CARGA, DESC. E MANOBRAS DE CAMINHAO BASCUL., CAPAC. DE 8,00M3 OU 12T  </v>
          </cell>
          <cell r="G1735" t="str">
            <v xml:space="preserve">T     </v>
          </cell>
          <cell r="H1735">
            <v>134835</v>
          </cell>
          <cell r="I1735">
            <v>0.15</v>
          </cell>
        </row>
        <row r="1736">
          <cell r="D1736" t="str">
            <v/>
          </cell>
          <cell r="E1736" t="str">
            <v/>
          </cell>
          <cell r="F1736" t="str">
            <v xml:space="preserve">SERVIÇOS COMPLEMENTARES  </v>
          </cell>
          <cell r="G1736" t="str">
            <v/>
          </cell>
          <cell r="H1736">
            <v>0</v>
          </cell>
          <cell r="I1736">
            <v>0</v>
          </cell>
        </row>
        <row r="1737">
          <cell r="D1737" t="str">
            <v>CP1211</v>
          </cell>
          <cell r="E1737" t="str">
            <v xml:space="preserve">05.010.005-0       </v>
          </cell>
          <cell r="F1737" t="str">
            <v xml:space="preserve">ESGOTAMENTO DE VALA MEDIDO PELA POTENCIA INSTALADA E PELO TEMPO DE FUNCIONAMENTO  </v>
          </cell>
          <cell r="G1737" t="str">
            <v xml:space="preserve">CVxH  </v>
          </cell>
          <cell r="H1737">
            <v>29398</v>
          </cell>
          <cell r="I1737">
            <v>1.07</v>
          </cell>
        </row>
        <row r="1738">
          <cell r="D1738" t="str">
            <v>CP1216</v>
          </cell>
          <cell r="E1738" t="str">
            <v xml:space="preserve">05.011.002-0       </v>
          </cell>
          <cell r="F1738" t="str">
            <v xml:space="preserve">ESCORAMENTO SIMPLES, ABERTO, DE VALA C/POUCA PROF.  </v>
          </cell>
          <cell r="G1738" t="str">
            <v xml:space="preserve">M2    </v>
          </cell>
          <cell r="H1738">
            <v>10580</v>
          </cell>
          <cell r="I1738">
            <v>7.6</v>
          </cell>
        </row>
        <row r="1739">
          <cell r="D1739" t="str">
            <v>CP1217</v>
          </cell>
          <cell r="E1739" t="str">
            <v xml:space="preserve">05.011.006-0       </v>
          </cell>
          <cell r="F1739" t="str">
            <v xml:space="preserve">ESCORAMENTO SIMPLES, FECHADO, DE VALA C/POUCA PROF., C/ESGOT. MANUAL  </v>
          </cell>
          <cell r="G1739" t="str">
            <v xml:space="preserve">M2    </v>
          </cell>
          <cell r="H1739">
            <v>6026</v>
          </cell>
          <cell r="I1739">
            <v>21.33</v>
          </cell>
        </row>
        <row r="1740">
          <cell r="D1740" t="str">
            <v>CP1220</v>
          </cell>
          <cell r="E1740" t="str">
            <v xml:space="preserve">05.013.002-0       </v>
          </cell>
          <cell r="F1740" t="str">
            <v xml:space="preserve">CHAPA DE ACO 3/8, P/PASSAGEM DE VEICULOS SOBRE VALAS, C/COLOC., USO E RETIRADA, INCL. MOBILIZACAO,TRANSP., CARGA E DESC.  </v>
          </cell>
          <cell r="G1740" t="str">
            <v xml:space="preserve">M2    </v>
          </cell>
          <cell r="H1740">
            <v>588</v>
          </cell>
          <cell r="I1740">
            <v>12.44</v>
          </cell>
        </row>
        <row r="1741">
          <cell r="D1741" t="str">
            <v>CP1221</v>
          </cell>
          <cell r="E1741" t="str">
            <v xml:space="preserve">05.013.003-0       </v>
          </cell>
          <cell r="F1741" t="str">
            <v xml:space="preserve">CHAPA DE ACO 3/8, P/PASSAGEM DE VEICULOS SOBRE VALAS, C/COLOC. E RETIRADA  </v>
          </cell>
          <cell r="G1741" t="str">
            <v xml:space="preserve">M2    </v>
          </cell>
          <cell r="H1741">
            <v>5880</v>
          </cell>
          <cell r="I1741">
            <v>0.96</v>
          </cell>
        </row>
        <row r="1742">
          <cell r="D1742" t="str">
            <v>CP1379</v>
          </cell>
          <cell r="E1742" t="str">
            <v xml:space="preserve">05.080.020-0       </v>
          </cell>
          <cell r="F1742" t="str">
            <v xml:space="preserve">ENSECADEIRA DE ESTACAS-PRANCHAS DE ACO, EM VALAS/CAVAS ATE 4,00M DE PROF., REUTILIZACAO DE 60 VEZES P/ESTACAS  </v>
          </cell>
          <cell r="G1742" t="str">
            <v xml:space="preserve">M2    </v>
          </cell>
          <cell r="H1742">
            <v>5476</v>
          </cell>
          <cell r="I1742">
            <v>13.3</v>
          </cell>
        </row>
        <row r="1743">
          <cell r="D1743" t="str">
            <v/>
          </cell>
          <cell r="E1743" t="str">
            <v/>
          </cell>
          <cell r="F1743" t="str">
            <v xml:space="preserve">GALERIAS, DRENOS E CONEXOS  </v>
          </cell>
          <cell r="G1743" t="str">
            <v/>
          </cell>
          <cell r="H1743">
            <v>0</v>
          </cell>
          <cell r="I1743">
            <v>0</v>
          </cell>
        </row>
        <row r="1744">
          <cell r="D1744" t="str">
            <v>CP1694</v>
          </cell>
          <cell r="E1744" t="str">
            <v xml:space="preserve">06.004.030-0       </v>
          </cell>
          <cell r="F1744" t="str">
            <v xml:space="preserve">TUBO DE CONCR. ARMADO, CLASSE CA-1, P/GALERIA DE AGUAS PLUVIAIS, DIAM. DE 400MM. FORN. E ASSENT.  </v>
          </cell>
          <cell r="G1744" t="str">
            <v xml:space="preserve">M     </v>
          </cell>
          <cell r="H1744">
            <v>10029</v>
          </cell>
          <cell r="I1744">
            <v>26.72</v>
          </cell>
        </row>
        <row r="1745">
          <cell r="D1745" t="str">
            <v>CP1695</v>
          </cell>
          <cell r="E1745" t="str">
            <v xml:space="preserve">06.004.031-0       </v>
          </cell>
          <cell r="F1745" t="str">
            <v xml:space="preserve">TUBO DE CONCR. ARMADO, CLASSE CA-1, P/GALERIA DE AGUAS PLUVIAIS, DIAM. DE 500MM. FORN. E ASSENT.  </v>
          </cell>
          <cell r="G1745" t="str">
            <v xml:space="preserve">M     </v>
          </cell>
          <cell r="H1745">
            <v>3883</v>
          </cell>
          <cell r="I1745">
            <v>36.26</v>
          </cell>
        </row>
        <row r="1746">
          <cell r="D1746" t="str">
            <v>CP1696</v>
          </cell>
          <cell r="E1746" t="str">
            <v xml:space="preserve">06.004.032-0       </v>
          </cell>
          <cell r="F1746" t="str">
            <v xml:space="preserve">TUBO DE CONCR. ARMADO, CLASSE CA-1, P/GALERIA DE AGUAS PLUVIAIS, DIAM. DE 600MM. FORN. E ASSENT.  </v>
          </cell>
          <cell r="G1746" t="str">
            <v xml:space="preserve">M     </v>
          </cell>
          <cell r="H1746">
            <v>3539</v>
          </cell>
          <cell r="I1746">
            <v>44.79</v>
          </cell>
        </row>
        <row r="1747">
          <cell r="D1747" t="str">
            <v>CP1697</v>
          </cell>
          <cell r="E1747" t="str">
            <v xml:space="preserve">06.004.033-0       </v>
          </cell>
          <cell r="F1747" t="str">
            <v xml:space="preserve">TUBO DE CONCR. ARMADO, CLASSE CA-1, P/GALERIA DE AGUAS PLUVIAIS, DIAM. DE 700MM. FORN. E ASSENT.  </v>
          </cell>
          <cell r="G1747" t="str">
            <v xml:space="preserve">M     </v>
          </cell>
          <cell r="H1747">
            <v>2287</v>
          </cell>
          <cell r="I1747">
            <v>58.19</v>
          </cell>
        </row>
        <row r="1748">
          <cell r="D1748" t="str">
            <v>CP1698</v>
          </cell>
          <cell r="E1748" t="str">
            <v xml:space="preserve">06.004.034-0       </v>
          </cell>
          <cell r="F1748" t="str">
            <v xml:space="preserve">TUBO DE CONCR. ARMADO, CLASSE CA-1, P/GALERIA DE AGUAS PLUVIAIS, DIAM. DE 800MM. FORN. E ASSENT.  </v>
          </cell>
          <cell r="G1748" t="str">
            <v xml:space="preserve">M     </v>
          </cell>
          <cell r="H1748">
            <v>1449</v>
          </cell>
          <cell r="I1748">
            <v>71.58</v>
          </cell>
        </row>
        <row r="1749">
          <cell r="D1749" t="str">
            <v>CP1699</v>
          </cell>
          <cell r="E1749" t="str">
            <v xml:space="preserve">06.004.035-0       </v>
          </cell>
          <cell r="F1749" t="str">
            <v xml:space="preserve">TUBO DE CONCR. ARMADO, CLASSE CA-1, P/GALERIA DE AGUAS PLUVIAIS, DIAM. DE 900MM. FORN. E ASSENT.  </v>
          </cell>
          <cell r="G1749" t="str">
            <v xml:space="preserve">M     </v>
          </cell>
          <cell r="H1749">
            <v>530</v>
          </cell>
          <cell r="I1749">
            <v>96.22</v>
          </cell>
        </row>
        <row r="1750">
          <cell r="D1750" t="str">
            <v>CP1700</v>
          </cell>
          <cell r="E1750" t="str">
            <v xml:space="preserve">06.004.036-0       </v>
          </cell>
          <cell r="F1750" t="str">
            <v xml:space="preserve">TUBO DE CONCR. ARMADO, CLASSE CA-1, P/GALERIA DE AGUAS PLUVIAIS, DIAM. DE 1000MM. FORN. E ASSENT.  </v>
          </cell>
          <cell r="G1750" t="str">
            <v xml:space="preserve">M     </v>
          </cell>
          <cell r="H1750">
            <v>1532</v>
          </cell>
          <cell r="I1750">
            <v>115.97</v>
          </cell>
        </row>
        <row r="1751">
          <cell r="D1751" t="str">
            <v>CP1702</v>
          </cell>
          <cell r="E1751" t="str">
            <v xml:space="preserve">06.004.038-0       </v>
          </cell>
          <cell r="F1751" t="str">
            <v xml:space="preserve">TUBO DE CONCR. ARMADO, CLASSE CA-1, P/GALERIA DE AGUAS PLUVIAIS, DIAM. DE 1200MM. FORN. E ASSENT.  </v>
          </cell>
          <cell r="G1751" t="str">
            <v xml:space="preserve">M     </v>
          </cell>
          <cell r="H1751">
            <v>917</v>
          </cell>
          <cell r="I1751">
            <v>159.4</v>
          </cell>
        </row>
        <row r="1752">
          <cell r="D1752" t="str">
            <v>CP1703</v>
          </cell>
          <cell r="E1752" t="str">
            <v xml:space="preserve">06.004.039-0       </v>
          </cell>
          <cell r="F1752" t="str">
            <v xml:space="preserve">TUBO DE CONCR. ARMADO, CLASSE CA-1, P/GALERIA DE AGUAS PLUVIAIS, DIAM. DE 1500MM. FORN. E ASSENT.  </v>
          </cell>
          <cell r="G1752" t="str">
            <v xml:space="preserve">M     </v>
          </cell>
          <cell r="H1752">
            <v>412</v>
          </cell>
          <cell r="I1752">
            <v>215.41</v>
          </cell>
        </row>
        <row r="1753">
          <cell r="D1753" t="str">
            <v>CP2125</v>
          </cell>
          <cell r="E1753" t="str">
            <v xml:space="preserve">06.015.010-0       </v>
          </cell>
          <cell r="F1753" t="str">
            <v xml:space="preserve">POCO DE VISITA EM ALVEN. DE BL. DE CONCR.,PAREDES DE 20CM,  DE 1,20 X 1,20 X 1,40M, P/AGUAS PLUVIAIS,DIAM.DE 0,40 A 0,70M  </v>
          </cell>
          <cell r="G1753" t="str">
            <v xml:space="preserve">UN    </v>
          </cell>
          <cell r="H1753">
            <v>390</v>
          </cell>
          <cell r="I1753">
            <v>491.52</v>
          </cell>
        </row>
        <row r="1754">
          <cell r="D1754" t="str">
            <v>CP2126</v>
          </cell>
          <cell r="E1754" t="str">
            <v xml:space="preserve">06.015.011-0       </v>
          </cell>
          <cell r="F1754" t="str">
            <v xml:space="preserve">POCO DE VISITA EM ALVEN. DE BL. DE CONCR., PAREDES DE 20CM,DE 1,30 X 1,30 X 1,40M, P/AGUAS PLUVIAIS, DIAM. DE 0, 80M  </v>
          </cell>
          <cell r="G1754" t="str">
            <v xml:space="preserve">UN    </v>
          </cell>
          <cell r="H1754">
            <v>40</v>
          </cell>
          <cell r="I1754">
            <v>514.21</v>
          </cell>
        </row>
        <row r="1755">
          <cell r="D1755" t="str">
            <v>CP2127</v>
          </cell>
          <cell r="E1755" t="str">
            <v xml:space="preserve">06.015.012-0       </v>
          </cell>
          <cell r="F1755" t="str">
            <v xml:space="preserve">POCO DE VISITA EM ALVEN. DE BL. DE CONCR., PAREDES DE 20CM,DE 1,40 X 1,40 X 1,50M, P/AGUAS PLUVIAIS, DIAM. DE 0, 90M  </v>
          </cell>
          <cell r="G1755" t="str">
            <v xml:space="preserve">UN    </v>
          </cell>
          <cell r="H1755">
            <v>10</v>
          </cell>
          <cell r="I1755">
            <v>581.66</v>
          </cell>
        </row>
        <row r="1756">
          <cell r="D1756" t="str">
            <v>CP2128</v>
          </cell>
          <cell r="E1756" t="str">
            <v xml:space="preserve">06.015.013-0       </v>
          </cell>
          <cell r="F1756" t="str">
            <v xml:space="preserve">POCO DE VISITA EM ALVEN. DE BL. DE CONCR., PAREDES DE 20CM,DE 1,50 X 1,50 X 1,60M, P/AGUAS PLUVIAIS, DIAM. DE 1, 00M  </v>
          </cell>
          <cell r="G1756" t="str">
            <v xml:space="preserve">UN    </v>
          </cell>
          <cell r="H1756">
            <v>210</v>
          </cell>
          <cell r="I1756">
            <v>642.65</v>
          </cell>
        </row>
        <row r="1757">
          <cell r="D1757" t="str">
            <v>CP2130</v>
          </cell>
          <cell r="E1757" t="str">
            <v xml:space="preserve">06.015.015-0       </v>
          </cell>
          <cell r="F1757" t="str">
            <v xml:space="preserve">POCO DE VISITA EM ALVEN. DE BL. DE CONCR., PAREDES DE 20CM,DE 1,70 X 1,70 X 1,80M, P/AGUAS PLUVIAIS, DIAM. DE 1, 20M  </v>
          </cell>
          <cell r="G1757" t="str">
            <v xml:space="preserve">UN    </v>
          </cell>
          <cell r="H1757">
            <v>10</v>
          </cell>
          <cell r="I1757">
            <v>778.85</v>
          </cell>
        </row>
        <row r="1758">
          <cell r="D1758" t="str">
            <v>CP2131</v>
          </cell>
          <cell r="E1758" t="str">
            <v xml:space="preserve">06.015.016-0       </v>
          </cell>
          <cell r="F1758" t="str">
            <v xml:space="preserve">POCO DE VISITA EM ALVEN. DE BL. DE CONCR., PAREDES DE 20CM,DE 2,00 X 2,00 X 2,10M, P/AGUAS PLUVIAIS, DIAM. DE 1, 50M  </v>
          </cell>
          <cell r="G1758" t="str">
            <v xml:space="preserve">UN    </v>
          </cell>
          <cell r="H1758">
            <v>10</v>
          </cell>
          <cell r="I1758">
            <v>1012.49</v>
          </cell>
        </row>
        <row r="1759">
          <cell r="D1759" t="str">
            <v>CP2132</v>
          </cell>
          <cell r="E1759" t="str">
            <v xml:space="preserve">06.015.030-0       </v>
          </cell>
          <cell r="F1759" t="str">
            <v xml:space="preserve">CAIXA DE RALO EM ALVEN. DE BL. DE CONCR., PAREDES DE 20CM, DE 0,30 X 0,90 X 0,90M, P/AGUAS PLUVIAIS, C/GRELHA DE FºFº  </v>
          </cell>
          <cell r="G1759" t="str">
            <v xml:space="preserve">UN    </v>
          </cell>
          <cell r="H1759">
            <v>1703</v>
          </cell>
          <cell r="I1759">
            <v>200.7</v>
          </cell>
        </row>
        <row r="1760">
          <cell r="D1760" t="str">
            <v>CP2144</v>
          </cell>
          <cell r="E1760" t="str">
            <v xml:space="preserve">06.016.015-0       </v>
          </cell>
          <cell r="F1760" t="str">
            <v xml:space="preserve">TAMPAO COMPLETO DE FºFº, ARTICULADO, PESADO, DIAM. DE 0,60M,TIPO AVENIDA  </v>
          </cell>
          <cell r="G1760" t="str">
            <v xml:space="preserve">UN    </v>
          </cell>
          <cell r="H1760">
            <v>480</v>
          </cell>
          <cell r="I1760">
            <v>121.27</v>
          </cell>
        </row>
        <row r="1761">
          <cell r="D1761" t="str">
            <v>CP9602</v>
          </cell>
          <cell r="E1761">
            <v>6085</v>
          </cell>
          <cell r="F1761" t="str">
            <v xml:space="preserve">EMBASAMENTO P/BERCO DE TUBUL. , FEITO C/BRITA Nº3  </v>
          </cell>
          <cell r="G1761" t="str">
            <v xml:space="preserve">M3    </v>
          </cell>
          <cell r="H1761">
            <v>1500</v>
          </cell>
          <cell r="I1761">
            <v>32.47</v>
          </cell>
        </row>
        <row r="1762">
          <cell r="D1762" t="str">
            <v>CP2573</v>
          </cell>
          <cell r="E1762" t="str">
            <v xml:space="preserve">06.088.010-0       </v>
          </cell>
          <cell r="F1762" t="str">
            <v xml:space="preserve">EMBASAMENTO DE TUBUL., FEITO COM PO DE PEDRA  </v>
          </cell>
          <cell r="G1762" t="str">
            <v xml:space="preserve">M3    </v>
          </cell>
          <cell r="H1762">
            <v>4200</v>
          </cell>
          <cell r="I1762">
            <v>30.92</v>
          </cell>
        </row>
        <row r="1763">
          <cell r="D1763" t="str">
            <v/>
          </cell>
          <cell r="E1763" t="str">
            <v/>
          </cell>
          <cell r="F1763" t="str">
            <v xml:space="preserve">ESTRUTURAS  </v>
          </cell>
          <cell r="G1763" t="str">
            <v/>
          </cell>
          <cell r="H1763">
            <v>0</v>
          </cell>
          <cell r="I1763">
            <v>0</v>
          </cell>
        </row>
        <row r="1764">
          <cell r="D1764" t="str">
            <v>CP4029</v>
          </cell>
          <cell r="E1764" t="str">
            <v xml:space="preserve">11.048.015-0       </v>
          </cell>
          <cell r="F1764" t="str">
            <v xml:space="preserve">CONCRETO IMPORTADO DE USINA, P/UMA RESISTENCIA A COMPRES. DE15MPA  </v>
          </cell>
          <cell r="G1764" t="str">
            <v xml:space="preserve">M3    </v>
          </cell>
          <cell r="H1764">
            <v>484</v>
          </cell>
          <cell r="I1764">
            <v>129.65</v>
          </cell>
        </row>
        <row r="1765">
          <cell r="D1765" t="str">
            <v>CP3727</v>
          </cell>
          <cell r="E1765" t="str">
            <v xml:space="preserve">11.004.021-1       </v>
          </cell>
          <cell r="F1765" t="str">
            <v xml:space="preserve">FORMA DE MAD. P/MOLDAGEM DE PECAS DE CONCR. ARMADO C/PARAMENTOS PLANOS, SERVINDO A MAD. 2 VEZES,EM TABUAS DE PINHO DE 3ª  </v>
          </cell>
          <cell r="G1765" t="str">
            <v xml:space="preserve">M2    </v>
          </cell>
          <cell r="H1765">
            <v>1261</v>
          </cell>
          <cell r="I1765">
            <v>12.26</v>
          </cell>
        </row>
        <row r="1766">
          <cell r="D1766" t="str">
            <v>CP3747</v>
          </cell>
          <cell r="E1766" t="str">
            <v xml:space="preserve">11.004.066-0       </v>
          </cell>
          <cell r="F1766" t="str">
            <v xml:space="preserve">ESCORAMENTO DE FORMA DE CX. DE CONCR. EM GERAL, CINTA, BL. DE FUNDACAO E/OU PARAMENTOS ATE 1,50M, C/APROVEIT. DE 2 VEZES  </v>
          </cell>
          <cell r="G1766" t="str">
            <v xml:space="preserve">M2    </v>
          </cell>
          <cell r="H1766">
            <v>1261</v>
          </cell>
          <cell r="I1766">
            <v>5.62</v>
          </cell>
        </row>
        <row r="1767">
          <cell r="D1767" t="str">
            <v>CP3774</v>
          </cell>
          <cell r="E1767" t="str">
            <v xml:space="preserve">11.009.013-0       </v>
          </cell>
          <cell r="F1767" t="str">
            <v xml:space="preserve">BARRA DE ACO CA-50B, C/SALIENCIA, DIAM. DE 6,3MM, DESTINADA A ARMADURA DE CONCR. ARMADO  </v>
          </cell>
          <cell r="G1767" t="str">
            <v xml:space="preserve">KG    </v>
          </cell>
          <cell r="H1767">
            <v>11616</v>
          </cell>
          <cell r="I1767">
            <v>1.19</v>
          </cell>
        </row>
        <row r="1768">
          <cell r="D1768" t="str">
            <v>CP3775</v>
          </cell>
          <cell r="E1768" t="str">
            <v xml:space="preserve">11.009.014-1       </v>
          </cell>
          <cell r="F1768" t="str">
            <v xml:space="preserve">BARRA DE ACO CA-50B, C/SALIENCIA, DIAM. DE 8 A 12, 5MM, DESTINADA A ARMADURA DE CONCR. ARMADO  </v>
          </cell>
          <cell r="G1768" t="str">
            <v xml:space="preserve">KG    </v>
          </cell>
          <cell r="H1768">
            <v>17244</v>
          </cell>
          <cell r="I1768">
            <v>1.0900000000000001</v>
          </cell>
        </row>
        <row r="1769">
          <cell r="D1769" t="str">
            <v>CP3820</v>
          </cell>
          <cell r="E1769" t="str">
            <v xml:space="preserve">11.011.029-0       </v>
          </cell>
          <cell r="F1769" t="str">
            <v xml:space="preserve">CORTE, DOBRAGEM, MONT. E COLOC. DE FERRAG. NA FORMA, ACO CA-50B OU CA-50A, EM BARRA REDONDA C/DIAM. DE 6,3MM  </v>
          </cell>
          <cell r="G1769" t="str">
            <v xml:space="preserve">KG    </v>
          </cell>
          <cell r="H1769">
            <v>11616</v>
          </cell>
          <cell r="I1769">
            <v>0.81</v>
          </cell>
        </row>
        <row r="1770">
          <cell r="D1770" t="str">
            <v>CP3821</v>
          </cell>
          <cell r="E1770" t="str">
            <v xml:space="preserve">11.011.030-1       </v>
          </cell>
          <cell r="F1770" t="str">
            <v xml:space="preserve">CORTE, DOBRAGEM, MONT. E COLOC. DE FERRAG. NA FORMA, ACO CA-50B OU CA-50A, EM BARRA REDONDA C/DIAM. DE 8 A 12,5MM  </v>
          </cell>
          <cell r="G1770" t="str">
            <v xml:space="preserve">KG    </v>
          </cell>
          <cell r="H1770">
            <v>17244</v>
          </cell>
          <cell r="I1770">
            <v>0.71</v>
          </cell>
        </row>
        <row r="1771">
          <cell r="D1771" t="str">
            <v/>
          </cell>
          <cell r="E1771" t="str">
            <v/>
          </cell>
          <cell r="F1771" t="str">
            <v xml:space="preserve">INSTALAÇÕES ELÉTRICAS, HDRÁULICAS, SANITÁRIAS E MECÂNICAS  </v>
          </cell>
          <cell r="G1771" t="str">
            <v/>
          </cell>
          <cell r="H1771">
            <v>0</v>
          </cell>
          <cell r="I1771">
            <v>0</v>
          </cell>
        </row>
        <row r="1772">
          <cell r="D1772" t="str">
            <v>CP5766</v>
          </cell>
          <cell r="E1772" t="str">
            <v xml:space="preserve">15.036.018-0       </v>
          </cell>
          <cell r="F1772" t="str">
            <v xml:space="preserve">TUBO PVC RQ P/AGUA FRIA C/DIAM. DE 1/2, INCL. CONEXOES E EMENDAS, EXCL. ABERT. E FECHAM. DE RASGO  </v>
          </cell>
          <cell r="G1772" t="str">
            <v xml:space="preserve">M     </v>
          </cell>
          <cell r="H1772">
            <v>1200</v>
          </cell>
          <cell r="I1772">
            <v>1.83</v>
          </cell>
        </row>
        <row r="1773">
          <cell r="D1773" t="str">
            <v/>
          </cell>
          <cell r="E1773" t="str">
            <v/>
          </cell>
          <cell r="F1773" t="str">
            <v xml:space="preserve">ALUGUEL DE EQUIPAMENTOS - LIMPEZA DE GALERIAS  </v>
          </cell>
          <cell r="G1773" t="str">
            <v/>
          </cell>
          <cell r="H1773">
            <v>0</v>
          </cell>
          <cell r="I1773">
            <v>0</v>
          </cell>
        </row>
        <row r="1774">
          <cell r="D1774" t="str">
            <v>CP7087</v>
          </cell>
          <cell r="E1774" t="str">
            <v xml:space="preserve">19.010.020-2       </v>
          </cell>
          <cell r="F1774" t="str">
            <v xml:space="preserve">CUSTO HORARIO DE EQUIP. DE JATO D'AGUA DE ALTA PRESSAO, INCL. EQUIPE DE OPER.  </v>
          </cell>
          <cell r="G1774" t="str">
            <v xml:space="preserve">H     </v>
          </cell>
          <cell r="H1774">
            <v>600</v>
          </cell>
          <cell r="I1774">
            <v>51.31</v>
          </cell>
        </row>
        <row r="1775">
          <cell r="D1775" t="str">
            <v>CP7089</v>
          </cell>
          <cell r="E1775" t="str">
            <v xml:space="preserve">19.010.030-2       </v>
          </cell>
          <cell r="F1775" t="str">
            <v xml:space="preserve">CUSTO HORARIO DE EQUIP. DE SUCCAO P/EXAUSTOR DE ALTA POTENCIA, C/CAPAC. DE ARMAZENAR 12,00M3, INCL. EQUIPE DE OPER.  </v>
          </cell>
          <cell r="G1775" t="str">
            <v xml:space="preserve">H     </v>
          </cell>
          <cell r="H1775">
            <v>600</v>
          </cell>
          <cell r="I1775">
            <v>117.96</v>
          </cell>
        </row>
        <row r="1776">
          <cell r="D1776" t="str">
            <v/>
          </cell>
          <cell r="E1776" t="str">
            <v/>
          </cell>
          <cell r="F1776" t="str">
            <v xml:space="preserve">DRENAGEM DE CASAS ASSENTADAS ABAIXO DA EL. 2,00M - MOVIMENTO DE TERRA  </v>
          </cell>
          <cell r="G1776" t="str">
            <v/>
          </cell>
          <cell r="H1776">
            <v>0</v>
          </cell>
          <cell r="I1776">
            <v>0</v>
          </cell>
        </row>
        <row r="1777">
          <cell r="D1777" t="str">
            <v>CP0495</v>
          </cell>
          <cell r="E1777" t="str">
            <v xml:space="preserve">03.001.001-1       </v>
          </cell>
          <cell r="F1777" t="str">
            <v xml:space="preserve">ESCAVACAO MANUAL DE VALA/CAVA EM MAT. DE 1ªCAT., AREIA, ARGILA OU PICARRA, ATE 1,50M DE PROF.  </v>
          </cell>
          <cell r="G1777" t="str">
            <v xml:space="preserve">M3    </v>
          </cell>
          <cell r="H1777">
            <v>57</v>
          </cell>
          <cell r="I1777">
            <v>9.8800000000000008</v>
          </cell>
        </row>
        <row r="1778">
          <cell r="D1778" t="str">
            <v>CP0623</v>
          </cell>
          <cell r="E1778" t="str">
            <v xml:space="preserve">03.011.015-1       </v>
          </cell>
          <cell r="F1778" t="str">
            <v xml:space="preserve">REATERRO DE VALA/CAVA UTILIZ. VIBRO COMPACTADOR PORTATIL  </v>
          </cell>
          <cell r="G1778" t="str">
            <v xml:space="preserve">M3    </v>
          </cell>
          <cell r="H1778">
            <v>227</v>
          </cell>
          <cell r="I1778">
            <v>4</v>
          </cell>
        </row>
        <row r="1779">
          <cell r="D1779" t="str">
            <v>CP0635</v>
          </cell>
          <cell r="E1779" t="str">
            <v xml:space="preserve">03.016.005-1       </v>
          </cell>
          <cell r="F1779" t="str">
            <v xml:space="preserve">ESCAVACAO MEC. DE VALA NAO ESCORADA, EM MAT. DE 1ªCAT. C/REDUTOR DE PRODUT., ATE 1, 50M DE PROF., C/RETRO-ESCAVADEIRA  </v>
          </cell>
          <cell r="G1779" t="str">
            <v xml:space="preserve">M3    </v>
          </cell>
          <cell r="H1779">
            <v>170</v>
          </cell>
          <cell r="I1779">
            <v>4.62</v>
          </cell>
        </row>
        <row r="1780">
          <cell r="D1780" t="str">
            <v/>
          </cell>
          <cell r="E1780" t="str">
            <v/>
          </cell>
          <cell r="F1780" t="str">
            <v xml:space="preserve">DRENAGEM DE CASAS ASSENTADAS ABAIXO DA EL. 2,00M - TRANSPORTES  </v>
          </cell>
          <cell r="G1780" t="str">
            <v/>
          </cell>
          <cell r="H1780">
            <v>0</v>
          </cell>
          <cell r="I1780">
            <v>0</v>
          </cell>
        </row>
        <row r="1781">
          <cell r="D1781" t="str">
            <v>CP0798</v>
          </cell>
          <cell r="E1781" t="str">
            <v xml:space="preserve">04.005.143-1       </v>
          </cell>
          <cell r="F1781" t="str">
            <v xml:space="preserve">TRANSPORTE DE QUALQUER NATUR. C/VELOC. MEDIA DE 30KM/H EM CAMINHAO BASCUL. CAPAC. UTIL DE 12T  </v>
          </cell>
          <cell r="G1781" t="str">
            <v xml:space="preserve">TXKM  </v>
          </cell>
          <cell r="H1781">
            <v>4045</v>
          </cell>
          <cell r="I1781">
            <v>0.23</v>
          </cell>
        </row>
        <row r="1782">
          <cell r="D1782" t="str">
            <v>CP0841</v>
          </cell>
          <cell r="E1782" t="str">
            <v xml:space="preserve">04.011.053-1       </v>
          </cell>
          <cell r="F1782" t="str">
            <v xml:space="preserve">CARGA E DESC. MEC. C/PA-CARREGADEIRA CAPAC. DE 1, 50M3 E CAMINHAO BASCUL. CAPAC. UTIL DE 8T, CARGA DE 150T P/DIA DE 8:00H  </v>
          </cell>
          <cell r="G1782" t="str">
            <v xml:space="preserve">T     </v>
          </cell>
          <cell r="H1782">
            <v>404</v>
          </cell>
          <cell r="I1782">
            <v>1.5</v>
          </cell>
        </row>
        <row r="1783">
          <cell r="D1783" t="str">
            <v>CP0869</v>
          </cell>
          <cell r="E1783" t="str">
            <v xml:space="preserve">04.018.020-1       </v>
          </cell>
          <cell r="F1783" t="str">
            <v xml:space="preserve">RECEBIMENTO DE CARGA, DESC. E MANOBRAS DE CAMINHAO BASCUL., CAPAC. DE 8,00M3 OU 12T  </v>
          </cell>
          <cell r="G1783" t="str">
            <v xml:space="preserve">T     </v>
          </cell>
          <cell r="H1783">
            <v>404</v>
          </cell>
          <cell r="I1783">
            <v>0.15</v>
          </cell>
        </row>
        <row r="1784">
          <cell r="D1784" t="str">
            <v/>
          </cell>
          <cell r="E1784" t="str">
            <v/>
          </cell>
          <cell r="F1784" t="str">
            <v xml:space="preserve">DRENAGEM DE CASAS ASSENTADAS ABAIXO DA EL. 2,00M - SERVIÇOS COMPLEMENTARES  </v>
          </cell>
          <cell r="G1784" t="str">
            <v/>
          </cell>
          <cell r="H1784">
            <v>0</v>
          </cell>
          <cell r="I1784">
            <v>0</v>
          </cell>
        </row>
        <row r="1785">
          <cell r="D1785" t="str">
            <v>CP1064</v>
          </cell>
          <cell r="E1785" t="str">
            <v xml:space="preserve">05.002.014-0       </v>
          </cell>
          <cell r="F1785" t="str">
            <v xml:space="preserve">DEMOLICAO C/EQUIP. DE AR COMPR., DE PASSEIO CIMENTADO C/ESP.ATE 10CM  </v>
          </cell>
          <cell r="G1785" t="str">
            <v xml:space="preserve">M2    </v>
          </cell>
          <cell r="H1785">
            <v>189</v>
          </cell>
          <cell r="I1785">
            <v>1.92</v>
          </cell>
        </row>
        <row r="1786">
          <cell r="D1786" t="str">
            <v/>
          </cell>
          <cell r="E1786" t="str">
            <v/>
          </cell>
          <cell r="F1786" t="str">
            <v xml:space="preserve">DRENAGEM DE CASAS ASSENTADAS ABAIXO DA EL. 2,00M - GALERIAS, DRENOS E CONEXOS  </v>
          </cell>
          <cell r="G1786" t="str">
            <v/>
          </cell>
          <cell r="H1786">
            <v>0</v>
          </cell>
          <cell r="I1786">
            <v>0</v>
          </cell>
        </row>
        <row r="1787">
          <cell r="D1787" t="str">
            <v>CP1568</v>
          </cell>
          <cell r="E1787" t="str">
            <v xml:space="preserve">06.001.243-0       </v>
          </cell>
          <cell r="F1787" t="str">
            <v xml:space="preserve">ASSENTAMENTO DE TUBUL. PVC C/JUNTA ELASTICA, P/ESGOTO, DIAM.NOMINAL DE 140MM  </v>
          </cell>
          <cell r="G1787" t="str">
            <v xml:space="preserve">M     </v>
          </cell>
          <cell r="H1787">
            <v>2140</v>
          </cell>
          <cell r="I1787">
            <v>1.84</v>
          </cell>
        </row>
        <row r="1788">
          <cell r="D1788" t="str">
            <v>CP1569</v>
          </cell>
          <cell r="E1788" t="str">
            <v xml:space="preserve">06.001.244-0       </v>
          </cell>
          <cell r="F1788" t="str">
            <v xml:space="preserve">ASSENTAMENTO DE TUBUL. PVC C/JUNTA ELASTICA, P/ESGOTO, DIAM.NOMINAL DE 180MM  </v>
          </cell>
          <cell r="G1788" t="str">
            <v xml:space="preserve">M     </v>
          </cell>
          <cell r="H1788">
            <v>17</v>
          </cell>
          <cell r="I1788">
            <v>2.33</v>
          </cell>
        </row>
        <row r="1789">
          <cell r="D1789" t="str">
            <v>CP1570</v>
          </cell>
          <cell r="E1789" t="str">
            <v xml:space="preserve">06.001.245-0       </v>
          </cell>
          <cell r="F1789" t="str">
            <v xml:space="preserve">ASSENTAMENTO DE TUBUL. PVC C/JUNTA ELASTICA, P/ESGOTO, DIAM.NOMINAL DE 220MM  </v>
          </cell>
          <cell r="G1789" t="str">
            <v xml:space="preserve">M     </v>
          </cell>
          <cell r="H1789">
            <v>11</v>
          </cell>
          <cell r="I1789">
            <v>2.81</v>
          </cell>
        </row>
        <row r="1790">
          <cell r="D1790" t="str">
            <v>CP1571</v>
          </cell>
          <cell r="E1790" t="str">
            <v xml:space="preserve">06.001.246-0       </v>
          </cell>
          <cell r="F1790" t="str">
            <v xml:space="preserve">ASSENTAMENTO DE TUBUL. PVC C/JUNTA ELASTICA, P/ESGOTO, DIAM.NOMINAL DE 270MM  </v>
          </cell>
          <cell r="G1790" t="str">
            <v xml:space="preserve">M     </v>
          </cell>
          <cell r="H1790">
            <v>6</v>
          </cell>
          <cell r="I1790">
            <v>3.3</v>
          </cell>
        </row>
        <row r="1791">
          <cell r="D1791" t="str">
            <v>CP1683</v>
          </cell>
          <cell r="E1791" t="str">
            <v xml:space="preserve">06.003.013-0       </v>
          </cell>
          <cell r="F1791" t="str">
            <v xml:space="preserve">CALHA DE MEIO-TUBO CIRC. DE CONCR. VIBRADO, DIAM. INT. DE 600MM. FORN. E ASSENT.  </v>
          </cell>
          <cell r="G1791" t="str">
            <v xml:space="preserve">M     </v>
          </cell>
          <cell r="H1791">
            <v>567</v>
          </cell>
          <cell r="I1791">
            <v>30.25</v>
          </cell>
        </row>
        <row r="1792">
          <cell r="D1792" t="str">
            <v>CP2111</v>
          </cell>
          <cell r="E1792" t="str">
            <v xml:space="preserve">06.014.066-0       </v>
          </cell>
          <cell r="F1792" t="str">
            <v xml:space="preserve">CAIXA DE PASSAGEM EM ALVEN. DE TIJ. MACICO, PAREDES DE 1 VEZ, DE 0,60 X 0,60 X 1,00M, INCL. TAMPA DE CONCR. ARMADO 15MPA  </v>
          </cell>
          <cell r="G1792" t="str">
            <v xml:space="preserve">UN    </v>
          </cell>
          <cell r="H1792">
            <v>32</v>
          </cell>
          <cell r="I1792">
            <v>251.09</v>
          </cell>
        </row>
        <row r="1793">
          <cell r="D1793" t="str">
            <v>CP2884</v>
          </cell>
          <cell r="E1793" t="str">
            <v xml:space="preserve">06.272.003-0       </v>
          </cell>
          <cell r="F1793" t="str">
            <v xml:space="preserve">TUBO PVC P/ESGOTO SANIT., DIAM. NOMINAL 150MM  </v>
          </cell>
          <cell r="G1793" t="str">
            <v xml:space="preserve">M     </v>
          </cell>
          <cell r="H1793">
            <v>2140</v>
          </cell>
          <cell r="I1793">
            <v>9.0399999999999991</v>
          </cell>
        </row>
        <row r="1794">
          <cell r="D1794" t="str">
            <v>CP2885</v>
          </cell>
          <cell r="E1794" t="str">
            <v xml:space="preserve">06.272.004-0       </v>
          </cell>
          <cell r="F1794" t="str">
            <v xml:space="preserve">TUBO PVC P/ESGOTO SANIT., DIAM. NOMINAL 200MM  </v>
          </cell>
          <cell r="G1794" t="str">
            <v xml:space="preserve">M     </v>
          </cell>
          <cell r="H1794">
            <v>17</v>
          </cell>
          <cell r="I1794">
            <v>14.06</v>
          </cell>
        </row>
        <row r="1795">
          <cell r="D1795" t="str">
            <v>CP2886</v>
          </cell>
          <cell r="E1795" t="str">
            <v xml:space="preserve">06.272.005-0       </v>
          </cell>
          <cell r="F1795" t="str">
            <v xml:space="preserve">TUBO PVC P/ESGOTO SANIT., DIAM. NOMINAL 250MM  </v>
          </cell>
          <cell r="G1795" t="str">
            <v xml:space="preserve">M     </v>
          </cell>
          <cell r="H1795">
            <v>11</v>
          </cell>
          <cell r="I1795">
            <v>25.76</v>
          </cell>
        </row>
        <row r="1796">
          <cell r="D1796" t="str">
            <v>CP2887</v>
          </cell>
          <cell r="E1796" t="str">
            <v xml:space="preserve">06.272.006-0       </v>
          </cell>
          <cell r="F1796" t="str">
            <v xml:space="preserve">TUBO PVC P/ESGOTO SANIT., DIAM. NOMINAL 300MM  </v>
          </cell>
          <cell r="G1796" t="str">
            <v xml:space="preserve">M     </v>
          </cell>
          <cell r="H1796">
            <v>6</v>
          </cell>
          <cell r="I1796">
            <v>41.14</v>
          </cell>
        </row>
        <row r="1797">
          <cell r="D1797" t="str">
            <v/>
          </cell>
          <cell r="E1797" t="str">
            <v/>
          </cell>
          <cell r="F1797" t="str">
            <v xml:space="preserve">DRENAGEM DE CASAS ASSENTADAS ABAIXO DA EL. 2,00M - SERVIÇOS DE PARQUES E JARDINS  </v>
          </cell>
          <cell r="G1797" t="str">
            <v/>
          </cell>
          <cell r="H1797">
            <v>0</v>
          </cell>
          <cell r="I1797">
            <v>0</v>
          </cell>
        </row>
        <row r="1798">
          <cell r="D1798" t="str">
            <v>CP3206</v>
          </cell>
          <cell r="E1798" t="str">
            <v xml:space="preserve">09.001.001-1       </v>
          </cell>
          <cell r="F1798" t="str">
            <v xml:space="preserve">PLANTIO DE GRAMA EM PLACAS, INCL. COMPRA E ARRANC. NO LOCALDE ORIGEM, CARGA, TRANSP., DESC. E PREPARO DO TERRENO  </v>
          </cell>
          <cell r="G1798" t="str">
            <v xml:space="preserve">M2    </v>
          </cell>
          <cell r="H1798">
            <v>1418</v>
          </cell>
          <cell r="I1798">
            <v>2.86</v>
          </cell>
        </row>
        <row r="1799">
          <cell r="D1799" t="str">
            <v/>
          </cell>
          <cell r="E1799" t="str">
            <v/>
          </cell>
          <cell r="F1799" t="str">
            <v xml:space="preserve">DRENAGEM DE CASAS ASSENTADAS ABAIXO DA EL. 2,00M - REVESTIMENTO DE PAREDES, TETOS E PISOS  </v>
          </cell>
          <cell r="G1799" t="str">
            <v/>
          </cell>
          <cell r="H1799">
            <v>0</v>
          </cell>
          <cell r="I1799">
            <v>0</v>
          </cell>
        </row>
        <row r="1800">
          <cell r="D1800" t="str">
            <v>CP4344</v>
          </cell>
          <cell r="E1800" t="str">
            <v xml:space="preserve">13.301.505-0       </v>
          </cell>
          <cell r="F1800" t="str">
            <v xml:space="preserve">RECOMPOSICAO DE PASSEIO, DEVIDO A ABERTURA DE VALA, INCL. REMOCAO DE MAT., CONCR. ESP. DE 0,08M, ACAB. ESP. DE 0,02M  </v>
          </cell>
          <cell r="G1800" t="str">
            <v xml:space="preserve">M2    </v>
          </cell>
          <cell r="H1800">
            <v>425</v>
          </cell>
          <cell r="I1800">
            <v>19.72</v>
          </cell>
        </row>
        <row r="1801">
          <cell r="D1801" t="str">
            <v/>
          </cell>
          <cell r="E1801" t="str">
            <v/>
          </cell>
          <cell r="F1801" t="str">
            <v xml:space="preserve">PAVIMENTAÇÃO  </v>
          </cell>
          <cell r="G1801" t="str">
            <v/>
          </cell>
          <cell r="H1801">
            <v>0</v>
          </cell>
          <cell r="I1801">
            <v>0</v>
          </cell>
        </row>
        <row r="1802">
          <cell r="D1802" t="str">
            <v/>
          </cell>
          <cell r="E1802" t="str">
            <v/>
          </cell>
          <cell r="F1802" t="str">
            <v xml:space="preserve">SERVIÇOS DE ESCRITÓRIO, LABORATÓRIO E CAMPO  </v>
          </cell>
          <cell r="G1802" t="str">
            <v/>
          </cell>
          <cell r="H1802">
            <v>0</v>
          </cell>
          <cell r="I1802">
            <v>0</v>
          </cell>
        </row>
        <row r="1803">
          <cell r="D1803" t="str">
            <v>CP0332</v>
          </cell>
          <cell r="E1803" t="str">
            <v xml:space="preserve">01.005.003-0       </v>
          </cell>
          <cell r="F1803" t="str">
            <v xml:space="preserve">PREPARO MANUAL DE TER., COMPREEND. ACERTO, RASPAGEM EVENTUALATE 30CM DE PROF., INCL. COMPACT. MEC.  </v>
          </cell>
          <cell r="G1803" t="str">
            <v xml:space="preserve">M2    </v>
          </cell>
          <cell r="H1803">
            <v>78126</v>
          </cell>
          <cell r="I1803">
            <v>1.81</v>
          </cell>
        </row>
        <row r="1804">
          <cell r="D1804" t="str">
            <v/>
          </cell>
          <cell r="E1804" t="str">
            <v/>
          </cell>
          <cell r="F1804" t="str">
            <v xml:space="preserve">MOVIMENTO DE TERRA  </v>
          </cell>
          <cell r="G1804" t="str">
            <v/>
          </cell>
          <cell r="H1804">
            <v>0</v>
          </cell>
          <cell r="I1804">
            <v>0</v>
          </cell>
        </row>
        <row r="1805">
          <cell r="D1805" t="str">
            <v>CP0678</v>
          </cell>
          <cell r="E1805" t="str">
            <v xml:space="preserve">03.026.015-0       </v>
          </cell>
          <cell r="F1805" t="str">
            <v xml:space="preserve">ESCAVACAO MEC., EM MAT. DE 1ªCAT., C/TRATOR DE LAMINA, POTENCIA 200CV  </v>
          </cell>
          <cell r="G1805" t="str">
            <v xml:space="preserve">M3    </v>
          </cell>
          <cell r="H1805">
            <v>85228</v>
          </cell>
          <cell r="I1805">
            <v>1.29</v>
          </cell>
        </row>
        <row r="1806">
          <cell r="D1806" t="str">
            <v>CP0753</v>
          </cell>
          <cell r="E1806" t="str">
            <v xml:space="preserve">03.046.001-0       </v>
          </cell>
          <cell r="F1806" t="str">
            <v xml:space="preserve">ESPALHAMENTO DE MAT. DE 1ªCAT., C/TRATOR, POTENCIA 140 CV, C/LAMINA  </v>
          </cell>
          <cell r="G1806" t="str">
            <v xml:space="preserve">M3    </v>
          </cell>
          <cell r="H1806">
            <v>51137</v>
          </cell>
          <cell r="I1806">
            <v>0.72</v>
          </cell>
        </row>
        <row r="1807">
          <cell r="D1807" t="str">
            <v>CP9745</v>
          </cell>
          <cell r="E1807">
            <v>20104</v>
          </cell>
          <cell r="F1807" t="str">
            <v xml:space="preserve">ROYALTIES DE JAZIDA  </v>
          </cell>
          <cell r="G1807" t="str">
            <v xml:space="preserve">M3    </v>
          </cell>
          <cell r="H1807">
            <v>51137</v>
          </cell>
          <cell r="I1807">
            <v>1</v>
          </cell>
        </row>
        <row r="1808">
          <cell r="D1808" t="str">
            <v/>
          </cell>
          <cell r="E1808" t="str">
            <v/>
          </cell>
          <cell r="F1808" t="str">
            <v xml:space="preserve">TRANSPORTES  </v>
          </cell>
          <cell r="G1808" t="str">
            <v/>
          </cell>
          <cell r="H1808">
            <v>0</v>
          </cell>
          <cell r="I1808">
            <v>0</v>
          </cell>
        </row>
        <row r="1809">
          <cell r="D1809" t="str">
            <v>CP0798</v>
          </cell>
          <cell r="E1809" t="str">
            <v xml:space="preserve">04.005.143-1       </v>
          </cell>
          <cell r="F1809" t="str">
            <v xml:space="preserve">TRANSPORTE DE QUALQUER NATUR. C/VELOC. MEDIA DE 30KM/H EM CAMINHAO BASCUL. CAPAC. UTIL DE 12T  </v>
          </cell>
          <cell r="G1809" t="str">
            <v xml:space="preserve">TXKM  </v>
          </cell>
          <cell r="H1809">
            <v>1213102</v>
          </cell>
          <cell r="I1809">
            <v>0.23</v>
          </cell>
        </row>
        <row r="1810">
          <cell r="D1810" t="str">
            <v>CP0841</v>
          </cell>
          <cell r="E1810" t="str">
            <v xml:space="preserve">04.011.053-1       </v>
          </cell>
          <cell r="F1810" t="str">
            <v xml:space="preserve">CARGA E DESC. MEC. C/PA-CARREGADEIRA CAPAC. DE 1, 50M3 E CAMINHAO BASCUL. CAPAC. UTIL DE 8T, CARGA DE 150T P/DIA DE 8:00H  </v>
          </cell>
          <cell r="G1810" t="str">
            <v xml:space="preserve">T     </v>
          </cell>
          <cell r="H1810">
            <v>81820</v>
          </cell>
          <cell r="I1810">
            <v>1.5</v>
          </cell>
        </row>
        <row r="1811">
          <cell r="D1811" t="str">
            <v>CP0869</v>
          </cell>
          <cell r="E1811" t="str">
            <v xml:space="preserve">04.018.020-1       </v>
          </cell>
          <cell r="F1811" t="str">
            <v xml:space="preserve">RECEBIMENTO DE CARGA, DESC. E MANOBRAS DE CAMINHAO BASCUL., CAPAC. DE 8,00M3 OU 12T  </v>
          </cell>
          <cell r="G1811" t="str">
            <v xml:space="preserve">T     </v>
          </cell>
          <cell r="H1811">
            <v>81820</v>
          </cell>
          <cell r="I1811">
            <v>0.15</v>
          </cell>
        </row>
        <row r="1812">
          <cell r="D1812" t="str">
            <v/>
          </cell>
          <cell r="E1812" t="str">
            <v/>
          </cell>
          <cell r="F1812" t="str">
            <v xml:space="preserve">SERVIÇOS COMPLEMENTARES  </v>
          </cell>
          <cell r="G1812" t="str">
            <v/>
          </cell>
          <cell r="H1812">
            <v>0</v>
          </cell>
          <cell r="I1812">
            <v>0</v>
          </cell>
        </row>
        <row r="1813">
          <cell r="D1813" t="str">
            <v>CP0968</v>
          </cell>
          <cell r="E1813" t="str">
            <v xml:space="preserve">05.001.142-0       </v>
          </cell>
          <cell r="F1813" t="str">
            <v xml:space="preserve">ARRANCAMENTO DE MEIOS-FIOS, DE GRAN. OU CONCR., RETOS OU CURVOS  </v>
          </cell>
          <cell r="G1813" t="str">
            <v xml:space="preserve">M     </v>
          </cell>
          <cell r="H1813">
            <v>4000</v>
          </cell>
          <cell r="I1813">
            <v>3.1</v>
          </cell>
        </row>
        <row r="1814">
          <cell r="D1814" t="str">
            <v>CP1051</v>
          </cell>
          <cell r="E1814" t="str">
            <v xml:space="preserve">05.002.001-0       </v>
          </cell>
          <cell r="F1814" t="str">
            <v xml:space="preserve">DEMOLICAO C/EQUIP. DE AR COMPR., DE PISOS OU PAV. DE CONCR.SIMPLES  </v>
          </cell>
          <cell r="G1814" t="str">
            <v xml:space="preserve">M3    </v>
          </cell>
          <cell r="H1814">
            <v>32</v>
          </cell>
          <cell r="I1814">
            <v>86.13</v>
          </cell>
        </row>
        <row r="1815">
          <cell r="D1815" t="str">
            <v>CP1055</v>
          </cell>
          <cell r="E1815" t="str">
            <v xml:space="preserve">05.002.005-1       </v>
          </cell>
          <cell r="F1815" t="str">
            <v xml:space="preserve">DEMOLICAO C/EQUIP. DE AR COMPR., DE PAVIMENT. DE CONCR. ASF.C/ 5CM DE ESP.  </v>
          </cell>
          <cell r="G1815" t="str">
            <v xml:space="preserve">M2    </v>
          </cell>
          <cell r="H1815">
            <v>10030</v>
          </cell>
          <cell r="I1815">
            <v>4.32</v>
          </cell>
        </row>
        <row r="1816">
          <cell r="D1816" t="str">
            <v>CP1064</v>
          </cell>
          <cell r="E1816" t="str">
            <v xml:space="preserve">05.002.014-0       </v>
          </cell>
          <cell r="F1816" t="str">
            <v xml:space="preserve">DEMOLICAO C/EQUIP. DE AR COMPR., DE PASSEIO CIMENTADO C/ESP.ATE 10CM  </v>
          </cell>
          <cell r="G1816" t="str">
            <v xml:space="preserve">M2    </v>
          </cell>
          <cell r="H1816">
            <v>3733</v>
          </cell>
          <cell r="I1816">
            <v>1.92</v>
          </cell>
        </row>
        <row r="1817">
          <cell r="D1817" t="str">
            <v>CP1260</v>
          </cell>
          <cell r="E1817" t="str">
            <v xml:space="preserve">05.020.020-0       </v>
          </cell>
          <cell r="F1817" t="str">
            <v xml:space="preserve">SINALIZACAO HORIZ. MEC. C/TINTA A BASE DE RESINA ACRILICA, EM VIAS URBANAS  </v>
          </cell>
          <cell r="G1817" t="str">
            <v xml:space="preserve">M2    </v>
          </cell>
          <cell r="H1817">
            <v>933</v>
          </cell>
          <cell r="I1817">
            <v>7.58</v>
          </cell>
        </row>
        <row r="1818">
          <cell r="D1818" t="str">
            <v>CP1280</v>
          </cell>
          <cell r="E1818" t="str">
            <v xml:space="preserve">05.022.015-0       </v>
          </cell>
          <cell r="F1818" t="str">
            <v xml:space="preserve">CORTE MEC. DE CONCR. ASF. C/FRESADORA EM AREA C/INTERFERENCIA, ATE 5CM DE ESP., TRAB. DIURNO  </v>
          </cell>
          <cell r="G1818" t="str">
            <v xml:space="preserve">M2    </v>
          </cell>
          <cell r="H1818">
            <v>20000</v>
          </cell>
          <cell r="I1818">
            <v>3.26</v>
          </cell>
        </row>
        <row r="1819">
          <cell r="D1819" t="str">
            <v/>
          </cell>
          <cell r="E1819" t="str">
            <v/>
          </cell>
          <cell r="F1819" t="str">
            <v xml:space="preserve">BASES E PAVIMENTOS  </v>
          </cell>
          <cell r="G1819" t="str">
            <v/>
          </cell>
          <cell r="H1819">
            <v>0</v>
          </cell>
          <cell r="I1819">
            <v>0</v>
          </cell>
        </row>
        <row r="1820">
          <cell r="D1820" t="str">
            <v>CP3009</v>
          </cell>
          <cell r="E1820" t="str">
            <v xml:space="preserve">08.001.003-0       </v>
          </cell>
          <cell r="F1820" t="str">
            <v xml:space="preserve">BASE DE BRITA CORRIDA, INCL. FORNEC. DOS MATERIAIS MEDIDA APÓS A COMPACTAÇÃO  </v>
          </cell>
          <cell r="G1820" t="str">
            <v xml:space="preserve">M3    </v>
          </cell>
          <cell r="H1820">
            <v>28060</v>
          </cell>
          <cell r="I1820">
            <v>24.12</v>
          </cell>
        </row>
        <row r="1821">
          <cell r="D1821" t="str">
            <v>CP3024</v>
          </cell>
          <cell r="E1821" t="str">
            <v xml:space="preserve">08.006.003-0       </v>
          </cell>
          <cell r="F1821" t="str">
            <v xml:space="preserve">ARRANCAMENTO E REASSENTAM.DE PARALELEP.,INCL.FORN.DE PO-DE-PEDRA E REJUNT.C/BETUME E CASCALHINHO,EXCL.FORN.DO PARALELEP.  </v>
          </cell>
          <cell r="G1821" t="str">
            <v xml:space="preserve">M2    </v>
          </cell>
          <cell r="H1821">
            <v>1536</v>
          </cell>
          <cell r="I1821">
            <v>12.68</v>
          </cell>
        </row>
        <row r="1822">
          <cell r="D1822" t="str">
            <v>CP3036</v>
          </cell>
          <cell r="E1822" t="str">
            <v xml:space="preserve">08.009.005-0       </v>
          </cell>
          <cell r="F1822" t="str">
            <v xml:space="preserve">PAVIMENTACAO C/PARALELEP., SOBRE COLCHAO DE PO-DE-PEDRA E REJUNT. C/BETUME E CASCALHINHO, INCL. FORN. DOS MAT.  </v>
          </cell>
          <cell r="G1822" t="str">
            <v xml:space="preserve">M2    </v>
          </cell>
          <cell r="H1822">
            <v>7680</v>
          </cell>
          <cell r="I1822">
            <v>20.21</v>
          </cell>
        </row>
        <row r="1823">
          <cell r="D1823" t="str">
            <v>CP3062</v>
          </cell>
          <cell r="E1823" t="str">
            <v xml:space="preserve">08.015.018-0       </v>
          </cell>
          <cell r="F1823" t="str">
            <v xml:space="preserve">REPOSICAO DE PAVIMENT. DE QUALQUER NATUREZA EM CONCR. ASF. USINADO A QUENTE  </v>
          </cell>
          <cell r="G1823" t="str">
            <v xml:space="preserve">T     </v>
          </cell>
          <cell r="H1823">
            <v>1153</v>
          </cell>
          <cell r="I1823">
            <v>67.709999999999994</v>
          </cell>
        </row>
        <row r="1824">
          <cell r="D1824" t="str">
            <v>CP3064</v>
          </cell>
          <cell r="E1824" t="str">
            <v xml:space="preserve">08.015.050-0       </v>
          </cell>
          <cell r="F1824" t="str">
            <v xml:space="preserve">REVESTIMENTO DE CONCR. ASF. BETUM. USINADO A QUENTE, C/ 5CMDE ESP., CONSID. UMA PRODUCAO DE USINA DE 2000T/MES  </v>
          </cell>
          <cell r="G1824" t="str">
            <v xml:space="preserve">M2    </v>
          </cell>
          <cell r="H1824">
            <v>132056</v>
          </cell>
          <cell r="I1824">
            <v>7.5</v>
          </cell>
        </row>
        <row r="1825">
          <cell r="D1825" t="str">
            <v>CP3070</v>
          </cell>
          <cell r="E1825" t="str">
            <v xml:space="preserve">08.015.070-0       </v>
          </cell>
          <cell r="F1825" t="str">
            <v xml:space="preserve">REVESTIMENTO DE CONCR. ASF. BETUM. USINADO A QUENTE, C/ 4CMDE ESP., CONSID. UMA PRODUCAO DE USINA DE 2000T/MES  </v>
          </cell>
          <cell r="G1825" t="str">
            <v xml:space="preserve">M2    </v>
          </cell>
          <cell r="H1825">
            <v>33014</v>
          </cell>
          <cell r="I1825">
            <v>5.99</v>
          </cell>
        </row>
        <row r="1826">
          <cell r="D1826" t="str">
            <v>CP3128</v>
          </cell>
          <cell r="E1826" t="str">
            <v xml:space="preserve">08.017.006-0       </v>
          </cell>
          <cell r="F1826" t="str">
            <v xml:space="preserve">REVESTIMENTO EM PLACAS DE CONCR.  </v>
          </cell>
          <cell r="G1826" t="str">
            <v xml:space="preserve">M3    </v>
          </cell>
          <cell r="H1826">
            <v>2400</v>
          </cell>
          <cell r="I1826">
            <v>122.45</v>
          </cell>
        </row>
        <row r="1827">
          <cell r="D1827" t="str">
            <v>CP3133</v>
          </cell>
          <cell r="E1827" t="str">
            <v xml:space="preserve">08.019.002-0       </v>
          </cell>
          <cell r="F1827" t="str">
            <v xml:space="preserve">JUNTA DE RETRACAO EM REVESTIM. DE PLACAS DE CONCR.,  EXCL. LIGADORES  </v>
          </cell>
          <cell r="G1827" t="str">
            <v xml:space="preserve">M     </v>
          </cell>
          <cell r="H1827">
            <v>12000</v>
          </cell>
          <cell r="I1827">
            <v>1.21</v>
          </cell>
        </row>
        <row r="1828">
          <cell r="D1828" t="str">
            <v>CP3142</v>
          </cell>
          <cell r="E1828" t="str">
            <v xml:space="preserve">08.021.001-0       </v>
          </cell>
          <cell r="F1828" t="str">
            <v xml:space="preserve">REGULARIZACAO DE SUB-LEITO  </v>
          </cell>
          <cell r="G1828" t="str">
            <v xml:space="preserve">M2    </v>
          </cell>
          <cell r="H1828">
            <v>284096</v>
          </cell>
          <cell r="I1828">
            <v>0.25</v>
          </cell>
        </row>
        <row r="1829">
          <cell r="D1829" t="str">
            <v>CP3143</v>
          </cell>
          <cell r="E1829" t="str">
            <v xml:space="preserve">08.021.002-0       </v>
          </cell>
          <cell r="F1829" t="str">
            <v xml:space="preserve">REFORCO DE SUBLEITO  </v>
          </cell>
          <cell r="G1829" t="str">
            <v xml:space="preserve">M3    </v>
          </cell>
          <cell r="H1829">
            <v>42614</v>
          </cell>
          <cell r="I1829">
            <v>1.05</v>
          </cell>
        </row>
        <row r="1830">
          <cell r="D1830" t="str">
            <v>CP3150</v>
          </cell>
          <cell r="E1830" t="str">
            <v xml:space="preserve">08.026.001-0       </v>
          </cell>
          <cell r="F1830" t="str">
            <v xml:space="preserve">IMPRIMACAO DE BASE DE PAVIMENT.  </v>
          </cell>
          <cell r="G1830" t="str">
            <v xml:space="preserve">M2    </v>
          </cell>
          <cell r="H1830">
            <v>175086</v>
          </cell>
          <cell r="I1830">
            <v>0.82</v>
          </cell>
        </row>
        <row r="1831">
          <cell r="D1831" t="str">
            <v>CP3151</v>
          </cell>
          <cell r="E1831" t="str">
            <v xml:space="preserve">08.026.002-0       </v>
          </cell>
          <cell r="F1831" t="str">
            <v xml:space="preserve">PINTURA DE LIGACAO  </v>
          </cell>
          <cell r="G1831" t="str">
            <v xml:space="preserve">M2    </v>
          </cell>
          <cell r="H1831">
            <v>39000</v>
          </cell>
          <cell r="I1831">
            <v>0.5</v>
          </cell>
        </row>
        <row r="1832">
          <cell r="D1832" t="str">
            <v>CP3178</v>
          </cell>
          <cell r="E1832" t="str">
            <v xml:space="preserve">08.035.001-0       </v>
          </cell>
          <cell r="F1832" t="str">
            <v xml:space="preserve">CAMADA DE BLOQUEIO (COLCHAO) DE PO-DE-PEDRA, ESPALHADO E COMPRIMIDO MECANICAMENTE  </v>
          </cell>
          <cell r="G1832" t="str">
            <v xml:space="preserve">M3    </v>
          </cell>
          <cell r="H1832">
            <v>21500</v>
          </cell>
          <cell r="I1832">
            <v>19.329999999999998</v>
          </cell>
        </row>
        <row r="1833">
          <cell r="D1833" t="str">
            <v>CP2562</v>
          </cell>
          <cell r="E1833" t="str">
            <v xml:space="preserve">06.085.040-0       </v>
          </cell>
          <cell r="F1833" t="str">
            <v xml:space="preserve">ENROCAMENTO C/PEDRA-DE-MAO JOGADA  </v>
          </cell>
          <cell r="G1833" t="str">
            <v xml:space="preserve">M3    </v>
          </cell>
          <cell r="H1833">
            <v>1200</v>
          </cell>
          <cell r="I1833">
            <v>33.69</v>
          </cell>
        </row>
        <row r="1834">
          <cell r="D1834" t="str">
            <v>CP3184</v>
          </cell>
          <cell r="E1834" t="str">
            <v xml:space="preserve">08.037.010-0       </v>
          </cell>
          <cell r="F1834" t="str">
            <v xml:space="preserve">CONCRETO ASF. USINADO A QUENTE, CONSID. APENAS O ESPALHAMENTO E COMPACT. MEC., P/UMA PRODUCAO DE USINA DE 2000T/MES  </v>
          </cell>
          <cell r="G1834" t="str">
            <v xml:space="preserve">T     </v>
          </cell>
          <cell r="H1834">
            <v>10286</v>
          </cell>
          <cell r="I1834">
            <v>8.58</v>
          </cell>
        </row>
        <row r="1835">
          <cell r="D1835" t="str">
            <v>CP3199</v>
          </cell>
          <cell r="E1835" t="str">
            <v xml:space="preserve">08.040.005-0       </v>
          </cell>
          <cell r="F1835" t="str">
            <v xml:space="preserve">MEIO-FIO E SARJETA CONJUG. DE CONCR. USINADO, 15MPA, MOLD. IN LOCO, C/ 0,47M DE BASE E 0, 30M DE ALT.  </v>
          </cell>
          <cell r="G1835" t="str">
            <v xml:space="preserve">M     </v>
          </cell>
          <cell r="H1835">
            <v>71024</v>
          </cell>
          <cell r="I1835">
            <v>13.04</v>
          </cell>
        </row>
        <row r="1836">
          <cell r="D1836" t="str">
            <v>CP3021</v>
          </cell>
          <cell r="E1836" t="str">
            <v xml:space="preserve">08.005.002-0       </v>
          </cell>
          <cell r="F1836" t="str">
            <v xml:space="preserve">BASE DE MACADAME CIMENTADO DE MIST. PREVIA, TRACO 1:19  </v>
          </cell>
          <cell r="G1836" t="str">
            <v xml:space="preserve">M3    </v>
          </cell>
          <cell r="H1836">
            <v>2637</v>
          </cell>
          <cell r="I1836">
            <v>121.19</v>
          </cell>
        </row>
        <row r="1837">
          <cell r="D1837" t="str">
            <v/>
          </cell>
          <cell r="E1837" t="str">
            <v/>
          </cell>
          <cell r="F1837" t="str">
            <v xml:space="preserve">ESTRUTURAS  </v>
          </cell>
          <cell r="G1837" t="str">
            <v/>
          </cell>
          <cell r="H1837">
            <v>0</v>
          </cell>
          <cell r="I1837">
            <v>0</v>
          </cell>
        </row>
        <row r="1838">
          <cell r="D1838" t="str">
            <v>CP4029</v>
          </cell>
          <cell r="E1838" t="str">
            <v xml:space="preserve">11.048.015-0       </v>
          </cell>
          <cell r="F1838" t="str">
            <v xml:space="preserve">CONCRETO IMPORTADO DE USINA, P/UMA RESISTENCIA A COMPRES. DE15MPA  </v>
          </cell>
          <cell r="G1838" t="str">
            <v xml:space="preserve">M3    </v>
          </cell>
          <cell r="H1838">
            <v>110</v>
          </cell>
          <cell r="I1838">
            <v>129.65</v>
          </cell>
        </row>
        <row r="1839">
          <cell r="D1839" t="str">
            <v>CP3727</v>
          </cell>
          <cell r="E1839" t="str">
            <v xml:space="preserve">11.004.021-1       </v>
          </cell>
          <cell r="F1839" t="str">
            <v xml:space="preserve">FORMA DE MAD. P/MOLDAGEM DE PECAS DE CONCR. ARMADO C/PARAMENTOS PLANOS, SERVINDO A MAD. 2 VEZES,EM TABUAS DE PINHO DE 3ª  </v>
          </cell>
          <cell r="G1839" t="str">
            <v xml:space="preserve">M2    </v>
          </cell>
          <cell r="H1839">
            <v>47</v>
          </cell>
          <cell r="I1839">
            <v>12.26</v>
          </cell>
        </row>
        <row r="1840">
          <cell r="D1840" t="str">
            <v>CP3749</v>
          </cell>
          <cell r="E1840" t="str">
            <v xml:space="preserve">11.004.070-1       </v>
          </cell>
          <cell r="F1840" t="str">
            <v xml:space="preserve">ESCORAMENTO DE FORMA DE PARAMENTO VERT., P/ALT. DE 1, 50 A 5,00M, C/APROVEIT. DA MAD. 2 VEZES  </v>
          </cell>
          <cell r="G1840" t="str">
            <v xml:space="preserve">M2    </v>
          </cell>
          <cell r="H1840">
            <v>47</v>
          </cell>
          <cell r="I1840">
            <v>7.23</v>
          </cell>
        </row>
        <row r="1841">
          <cell r="D1841" t="str">
            <v>CP3775</v>
          </cell>
          <cell r="E1841" t="str">
            <v xml:space="preserve">11.009.014-1       </v>
          </cell>
          <cell r="F1841" t="str">
            <v xml:space="preserve">BARRA DE ACO CA-50B, C/SALIENCIA, DIAM. DE 8 A 12, 5MM, DESTINADA A ARMADURA DE CONCR. ARMADO  </v>
          </cell>
          <cell r="G1841" t="str">
            <v xml:space="preserve">KG    </v>
          </cell>
          <cell r="H1841">
            <v>13260</v>
          </cell>
          <cell r="I1841">
            <v>1.0900000000000001</v>
          </cell>
        </row>
        <row r="1842">
          <cell r="D1842" t="str">
            <v>CP3821</v>
          </cell>
          <cell r="E1842" t="str">
            <v xml:space="preserve">11.011.030-1       </v>
          </cell>
          <cell r="F1842" t="str">
            <v xml:space="preserve">CORTE, DOBRAGEM, MONT. E COLOC. DE FERRAG. NA FORMA, ACO CA-50B OU CA-50A, EM BARRA REDONDA C/DIAM. DE 8 A 12,5MM  </v>
          </cell>
          <cell r="G1842" t="str">
            <v xml:space="preserve">KG    </v>
          </cell>
          <cell r="H1842">
            <v>13260</v>
          </cell>
          <cell r="I1842">
            <v>0.71</v>
          </cell>
        </row>
        <row r="1843">
          <cell r="D1843" t="str">
            <v/>
          </cell>
          <cell r="E1843" t="str">
            <v/>
          </cell>
          <cell r="F1843" t="str">
            <v xml:space="preserve">REVESTIMENTOS DE PAREDES, TETOS E PISOS  </v>
          </cell>
          <cell r="G1843" t="str">
            <v/>
          </cell>
          <cell r="H1843">
            <v>0</v>
          </cell>
          <cell r="I1843">
            <v>0</v>
          </cell>
        </row>
        <row r="1844">
          <cell r="D1844" t="str">
            <v>CP4389</v>
          </cell>
          <cell r="E1844" t="str">
            <v xml:space="preserve">13.370.010-0       </v>
          </cell>
          <cell r="F1844" t="str">
            <v xml:space="preserve">PATIO DE CONCR.,ESP. DE 8CM, TRACO 1:3:3, EM QUADROS DE 1, 00X 1,00M, C/SARRAFOS DE PINHO INCORPORADOS, EXCL.PREP.DO TER.  </v>
          </cell>
          <cell r="G1844" t="str">
            <v xml:space="preserve">M2    </v>
          </cell>
          <cell r="H1844">
            <v>73126</v>
          </cell>
          <cell r="I1844">
            <v>12.81</v>
          </cell>
        </row>
        <row r="1845">
          <cell r="D1845" t="str">
            <v/>
          </cell>
          <cell r="E1845" t="str">
            <v/>
          </cell>
          <cell r="F1845" t="str">
            <v xml:space="preserve">INSTALAÇÕES ELÉTRICAS, HDRÁULICAS, SANITÁRIAS E MECÂNICAS  </v>
          </cell>
          <cell r="G1845" t="str">
            <v/>
          </cell>
          <cell r="H1845">
            <v>0</v>
          </cell>
          <cell r="I1845">
            <v>0</v>
          </cell>
        </row>
        <row r="1846">
          <cell r="D1846" t="str">
            <v>CP5766</v>
          </cell>
          <cell r="E1846" t="str">
            <v xml:space="preserve">15.036.018-0       </v>
          </cell>
          <cell r="F1846" t="str">
            <v xml:space="preserve">TUBO PVC RQ P/AGUA FRIA C/DIAM. DE 1/2, INCL. CONEXOES E EMENDAS, EXCL. ABERT. E FECHAM. DE RASGO  </v>
          </cell>
          <cell r="G1846" t="str">
            <v xml:space="preserve">M     </v>
          </cell>
          <cell r="H1846">
            <v>2500</v>
          </cell>
          <cell r="I1846">
            <v>1.83</v>
          </cell>
        </row>
        <row r="1847">
          <cell r="D1847" t="str">
            <v/>
          </cell>
          <cell r="E1847" t="str">
            <v/>
          </cell>
          <cell r="F1847" t="str">
            <v xml:space="preserve">PRAÇA 1  (AV. SÃO FRANCISCO) -  REFORMA  </v>
          </cell>
          <cell r="G1847" t="str">
            <v/>
          </cell>
          <cell r="H1847">
            <v>0</v>
          </cell>
          <cell r="I1847">
            <v>0</v>
          </cell>
        </row>
        <row r="1848">
          <cell r="D1848" t="str">
            <v/>
          </cell>
          <cell r="E1848" t="str">
            <v/>
          </cell>
          <cell r="F1848" t="str">
            <v xml:space="preserve">SERVIÇOS DE ESCRITÓRIO, LABORATÓRIO E CAMPO  </v>
          </cell>
          <cell r="G1848" t="str">
            <v/>
          </cell>
          <cell r="H1848">
            <v>0</v>
          </cell>
          <cell r="I1848">
            <v>0</v>
          </cell>
        </row>
        <row r="1849">
          <cell r="D1849" t="str">
            <v>CP0332</v>
          </cell>
          <cell r="E1849" t="str">
            <v xml:space="preserve">01.005.003-0       </v>
          </cell>
          <cell r="F1849" t="str">
            <v xml:space="preserve">PREPARO MANUAL DE TER., COMPREEND. ACERTO, RASPAGEM EVENTUALATE 30CM DE PROF., INCL. COMPACT. MEC.  </v>
          </cell>
          <cell r="G1849" t="str">
            <v xml:space="preserve">M2    </v>
          </cell>
          <cell r="H1849">
            <v>1558</v>
          </cell>
          <cell r="I1849">
            <v>1.81</v>
          </cell>
        </row>
        <row r="1850">
          <cell r="D1850" t="str">
            <v/>
          </cell>
          <cell r="E1850" t="str">
            <v/>
          </cell>
          <cell r="F1850" t="str">
            <v xml:space="preserve">MOVIMENTO DE TERRA  </v>
          </cell>
          <cell r="G1850" t="str">
            <v/>
          </cell>
          <cell r="H1850">
            <v>0</v>
          </cell>
          <cell r="I1850">
            <v>0</v>
          </cell>
        </row>
        <row r="1851">
          <cell r="D1851" t="str">
            <v>CP0623</v>
          </cell>
          <cell r="E1851" t="str">
            <v xml:space="preserve">03.011.015-1       </v>
          </cell>
          <cell r="F1851" t="str">
            <v xml:space="preserve">REATERRO DE VALA/CAVA UTILIZ. VIBRO COMPACTADOR PORTATIL  </v>
          </cell>
          <cell r="G1851" t="str">
            <v xml:space="preserve">M3    </v>
          </cell>
          <cell r="H1851">
            <v>94</v>
          </cell>
          <cell r="I1851">
            <v>4</v>
          </cell>
        </row>
        <row r="1852">
          <cell r="D1852" t="str">
            <v>CP0637</v>
          </cell>
          <cell r="E1852" t="str">
            <v xml:space="preserve">03.016.015-1       </v>
          </cell>
          <cell r="F1852" t="str">
            <v xml:space="preserve">ESCAVACAO MEC. DE VALA NAO ESCORADA, EM MAT. DE 1ªCAT. ATE 1,50M DE PROF., C/RETRO-ESCAVADEIRA  </v>
          </cell>
          <cell r="G1852" t="str">
            <v xml:space="preserve">M3    </v>
          </cell>
          <cell r="H1852">
            <v>96</v>
          </cell>
          <cell r="I1852">
            <v>1.82</v>
          </cell>
        </row>
        <row r="1853">
          <cell r="D1853" t="str">
            <v/>
          </cell>
          <cell r="E1853" t="str">
            <v/>
          </cell>
          <cell r="F1853" t="str">
            <v xml:space="preserve">TRANSPORTES  </v>
          </cell>
          <cell r="G1853" t="str">
            <v/>
          </cell>
          <cell r="H1853">
            <v>0</v>
          </cell>
          <cell r="I1853">
            <v>0</v>
          </cell>
        </row>
        <row r="1854">
          <cell r="D1854" t="str">
            <v>CP0798</v>
          </cell>
          <cell r="E1854" t="str">
            <v xml:space="preserve">04.005.143-1       </v>
          </cell>
          <cell r="F1854" t="str">
            <v xml:space="preserve">TRANSPORTE DE QUALQUER NATUR. C/VELOC. MEDIA DE 30KM/H EM CAMINHAO BASCUL. CAPAC. UTIL DE 12T  </v>
          </cell>
          <cell r="G1854" t="str">
            <v xml:space="preserve">TXKM  </v>
          </cell>
          <cell r="H1854">
            <v>4674</v>
          </cell>
          <cell r="I1854">
            <v>0.23</v>
          </cell>
        </row>
        <row r="1855">
          <cell r="D1855" t="str">
            <v>CP0841</v>
          </cell>
          <cell r="E1855" t="str">
            <v xml:space="preserve">04.011.053-1       </v>
          </cell>
          <cell r="F1855" t="str">
            <v xml:space="preserve">CARGA E DESC. MEC. C/PA-CARREGADEIRA CAPAC. DE 1, 50M3 E CAMINHAO BASCUL. CAPAC. UTIL DE 8T, CARGA DE 150T P/DIA DE 8:00H  </v>
          </cell>
          <cell r="G1855" t="str">
            <v xml:space="preserve">T     </v>
          </cell>
          <cell r="H1855">
            <v>467</v>
          </cell>
          <cell r="I1855">
            <v>1.5</v>
          </cell>
        </row>
        <row r="1856">
          <cell r="D1856" t="str">
            <v>CP0869</v>
          </cell>
          <cell r="E1856" t="str">
            <v xml:space="preserve">04.018.020-1       </v>
          </cell>
          <cell r="F1856" t="str">
            <v xml:space="preserve">RECEBIMENTO DE CARGA, DESC. E MANOBRAS DE CAMINHAO BASCUL., CAPAC. DE 8,00M3 OU 12T  </v>
          </cell>
          <cell r="G1856" t="str">
            <v xml:space="preserve">T     </v>
          </cell>
          <cell r="H1856">
            <v>467</v>
          </cell>
          <cell r="I1856">
            <v>0.15</v>
          </cell>
        </row>
        <row r="1857">
          <cell r="D1857" t="str">
            <v/>
          </cell>
          <cell r="E1857" t="str">
            <v/>
          </cell>
          <cell r="F1857" t="str">
            <v xml:space="preserve">GALERIAS, DRENOS E CONEXOS  </v>
          </cell>
          <cell r="G1857" t="str">
            <v/>
          </cell>
          <cell r="H1857">
            <v>0</v>
          </cell>
          <cell r="I1857">
            <v>0</v>
          </cell>
        </row>
        <row r="1858">
          <cell r="D1858" t="str">
            <v>CP9752</v>
          </cell>
          <cell r="E1858" t="str">
            <v xml:space="preserve">06..01             </v>
          </cell>
          <cell r="F1858" t="str">
            <v xml:space="preserve">TAMPAO EM FºFº, ARTICULADO, DIAM. DE 0,30M, PADRAO RIOLUZ,  FORNECIMENTO  </v>
          </cell>
          <cell r="G1858" t="str">
            <v xml:space="preserve">UN    </v>
          </cell>
          <cell r="H1858">
            <v>12</v>
          </cell>
          <cell r="I1858">
            <v>20</v>
          </cell>
        </row>
        <row r="1859">
          <cell r="D1859" t="str">
            <v>CP2149</v>
          </cell>
          <cell r="E1859" t="str">
            <v xml:space="preserve">06.016.040-0       </v>
          </cell>
          <cell r="F1859" t="str">
            <v xml:space="preserve">TAMPAO COMPLETO DE FºFº, ARTICULADO, DIAM. DE 0,60M, PADRAO RIOLUZ, TIPO LEVE  </v>
          </cell>
          <cell r="G1859" t="str">
            <v xml:space="preserve">UN    </v>
          </cell>
          <cell r="H1859">
            <v>2</v>
          </cell>
          <cell r="I1859">
            <v>64.069999999999993</v>
          </cell>
        </row>
        <row r="1860">
          <cell r="D1860" t="str">
            <v>CP2517</v>
          </cell>
          <cell r="E1860" t="str">
            <v xml:space="preserve">06.069.020-0       </v>
          </cell>
          <cell r="F1860" t="str">
            <v xml:space="preserve">CONSTRUCAO DE LINHA SIMPLES DE DUTO ESPIRAL FLEXIVEL, SINGELO, P/PROT. DE CONDUTORES, DIAM. DE 75MM, C/FIO GUIA  </v>
          </cell>
          <cell r="G1860" t="str">
            <v xml:space="preserve">M     </v>
          </cell>
          <cell r="H1860">
            <v>160</v>
          </cell>
          <cell r="I1860">
            <v>5.3</v>
          </cell>
        </row>
        <row r="1861">
          <cell r="D1861" t="str">
            <v/>
          </cell>
          <cell r="E1861" t="str">
            <v/>
          </cell>
          <cell r="F1861" t="str">
            <v xml:space="preserve">BASES E PAVIMENTOS  </v>
          </cell>
          <cell r="G1861" t="str">
            <v/>
          </cell>
          <cell r="H1861">
            <v>0</v>
          </cell>
          <cell r="I1861">
            <v>0</v>
          </cell>
        </row>
        <row r="1862">
          <cell r="D1862" t="str">
            <v>CP3153</v>
          </cell>
          <cell r="E1862" t="str">
            <v xml:space="preserve">08.027.001-0       </v>
          </cell>
          <cell r="F1862" t="str">
            <v xml:space="preserve">MEIO-FIO RETO DE CONCR. SIMPLES, 15MPA, MOLD. NO LOCAL, C/ 0,15M DE BASE E 0, 45M DE ALT., REJUNT. C/CIM. E AREIA 1:3,5  </v>
          </cell>
          <cell r="G1862" t="str">
            <v xml:space="preserve">M     </v>
          </cell>
          <cell r="H1862">
            <v>22</v>
          </cell>
          <cell r="I1862">
            <v>20.14</v>
          </cell>
        </row>
        <row r="1863">
          <cell r="D1863" t="str">
            <v>CP3155</v>
          </cell>
          <cell r="E1863" t="str">
            <v xml:space="preserve">08.027.003-0       </v>
          </cell>
          <cell r="F1863" t="str">
            <v xml:space="preserve">MEIO-FIO DE CONCR. PRE-MOLD., 15MPA, C/ 0,15M DE BASE E 0, 45M DE ALT., REJUNT. C/CIM. E AREIA 1:3,5  </v>
          </cell>
          <cell r="G1863" t="str">
            <v xml:space="preserve">M     </v>
          </cell>
          <cell r="H1863">
            <v>90</v>
          </cell>
          <cell r="I1863">
            <v>18.36</v>
          </cell>
        </row>
        <row r="1864">
          <cell r="D1864" t="str">
            <v>CP3158</v>
          </cell>
          <cell r="E1864" t="str">
            <v xml:space="preserve">08.027.006-0       </v>
          </cell>
          <cell r="F1864" t="str">
            <v xml:space="preserve">MEIO-FIO DE CONCR. PRE-MOLD., 15MPA, C/ 0,15M DE BASE E 0, 30M DE ALT., REJUNT. C/CIM. E AREIA 1:3,5  </v>
          </cell>
          <cell r="G1864" t="str">
            <v xml:space="preserve">M     </v>
          </cell>
          <cell r="H1864">
            <v>197</v>
          </cell>
          <cell r="I1864">
            <v>12.51</v>
          </cell>
        </row>
        <row r="1865">
          <cell r="D1865" t="str">
            <v/>
          </cell>
          <cell r="E1865" t="str">
            <v/>
          </cell>
          <cell r="F1865" t="str">
            <v xml:space="preserve">SERVIÇOS DE PARQUES E JARDINS  </v>
          </cell>
          <cell r="G1865" t="str">
            <v/>
          </cell>
          <cell r="H1865">
            <v>0</v>
          </cell>
          <cell r="I1865">
            <v>0</v>
          </cell>
        </row>
        <row r="1866">
          <cell r="D1866" t="str">
            <v>CP3221</v>
          </cell>
          <cell r="E1866" t="str">
            <v xml:space="preserve">09.001.075-0       </v>
          </cell>
          <cell r="F1866" t="str">
            <v xml:space="preserve">PLANTIO DE PLANTAS DE COBERTURA FLORIDAS, TIPO MOISES, BELAEMILIA, ETC  </v>
          </cell>
          <cell r="G1866" t="str">
            <v xml:space="preserve">M2    </v>
          </cell>
          <cell r="H1866">
            <v>57</v>
          </cell>
          <cell r="I1866">
            <v>0.8</v>
          </cell>
        </row>
        <row r="1867">
          <cell r="D1867" t="str">
            <v>CP9695</v>
          </cell>
          <cell r="E1867">
            <v>9002</v>
          </cell>
          <cell r="F1867" t="str">
            <v xml:space="preserve">PLANTIO DE ÁRVORE ISOLADA, ACIMA DE 2,50M DE ALT., (ESPÉCIE CITADA NAS ESPECIFICAÇÕES DO ANEXO VIII)  </v>
          </cell>
          <cell r="G1867" t="str">
            <v xml:space="preserve">UN    </v>
          </cell>
          <cell r="H1867">
            <v>12</v>
          </cell>
          <cell r="I1867">
            <v>10</v>
          </cell>
        </row>
        <row r="1868">
          <cell r="D1868" t="str">
            <v>CP9693</v>
          </cell>
          <cell r="E1868">
            <v>9003</v>
          </cell>
          <cell r="F1868" t="str">
            <v xml:space="preserve">PLANTAS DE COBERTURA FLORIDAS,  TIPO BELA EMÍLIA (PLUMBAGO CAPENSIS)-FORN.  </v>
          </cell>
          <cell r="G1868" t="str">
            <v xml:space="preserve">M2    </v>
          </cell>
          <cell r="H1868">
            <v>57</v>
          </cell>
          <cell r="I1868">
            <v>2.4</v>
          </cell>
        </row>
        <row r="1869">
          <cell r="D1869" t="str">
            <v>CP3228</v>
          </cell>
          <cell r="E1869" t="str">
            <v xml:space="preserve">09.003.006-0       </v>
          </cell>
          <cell r="F1869" t="str">
            <v xml:space="preserve">ARVORE EM TORNO DE 2,00M DE ALT., TIPO AMENDOEIRA OU CASTANHEIRA, CONSID. APENAS O FORN.  </v>
          </cell>
          <cell r="G1869" t="str">
            <v xml:space="preserve">UN    </v>
          </cell>
          <cell r="H1869">
            <v>10</v>
          </cell>
          <cell r="I1869">
            <v>8</v>
          </cell>
        </row>
        <row r="1870">
          <cell r="D1870" t="str">
            <v>CP9699</v>
          </cell>
          <cell r="E1870">
            <v>9004</v>
          </cell>
          <cell r="F1870" t="str">
            <v xml:space="preserve">PROTETOR DE ÁRVORE (CONF. ESPECIFICAÇÃO ANEXO VIII)  </v>
          </cell>
          <cell r="G1870" t="str">
            <v xml:space="preserve">UN    </v>
          </cell>
          <cell r="H1870">
            <v>10</v>
          </cell>
          <cell r="I1870">
            <v>30</v>
          </cell>
        </row>
        <row r="1871">
          <cell r="D1871" t="str">
            <v>CP3281</v>
          </cell>
          <cell r="E1871" t="str">
            <v xml:space="preserve">09.006.001-0       </v>
          </cell>
          <cell r="F1871" t="str">
            <v xml:space="preserve">ATERRO C/TERRA PRETA VEGETAL, P/EXEC. DE GRAMADOS  </v>
          </cell>
          <cell r="G1871" t="str">
            <v xml:space="preserve">M3    </v>
          </cell>
          <cell r="H1871">
            <v>9</v>
          </cell>
          <cell r="I1871">
            <v>39.67</v>
          </cell>
        </row>
        <row r="1872">
          <cell r="D1872" t="str">
            <v>CP3282</v>
          </cell>
          <cell r="E1872" t="str">
            <v xml:space="preserve">09.006.003-0       </v>
          </cell>
          <cell r="F1872" t="str">
            <v xml:space="preserve">ENCHIMENTO DE CAVAS, SENDO 1/3 C/TERRA PRETA VEGETAL  </v>
          </cell>
          <cell r="G1872" t="str">
            <v xml:space="preserve">M3    </v>
          </cell>
          <cell r="H1872">
            <v>3</v>
          </cell>
          <cell r="I1872">
            <v>12.06</v>
          </cell>
        </row>
        <row r="1873">
          <cell r="D1873" t="str">
            <v>CP3296</v>
          </cell>
          <cell r="E1873" t="str">
            <v xml:space="preserve">09.009.003-0       </v>
          </cell>
          <cell r="F1873" t="str">
            <v xml:space="preserve">EXECUCAO DE PAVIMENT. DE SAIBRO ARENOSO EM CAMADAS DE 10CM  </v>
          </cell>
          <cell r="G1873" t="str">
            <v xml:space="preserve">M2    </v>
          </cell>
          <cell r="H1873">
            <v>169</v>
          </cell>
          <cell r="I1873">
            <v>2.64</v>
          </cell>
        </row>
        <row r="1874">
          <cell r="D1874" t="str">
            <v>CP3317</v>
          </cell>
          <cell r="E1874" t="str">
            <v xml:space="preserve">09.015.006-0       </v>
          </cell>
          <cell r="F1874" t="str">
            <v xml:space="preserve">ALAMBRADO P/CAMPO DE ESPORTE, EM POSTES TUBO FºGALV., C/TELAARAME Nº12, FIX. EM PRISMAS DE CONCR.  </v>
          </cell>
          <cell r="G1874" t="str">
            <v xml:space="preserve">M2    </v>
          </cell>
          <cell r="H1874">
            <v>284</v>
          </cell>
          <cell r="I1874">
            <v>46.35</v>
          </cell>
        </row>
        <row r="1875">
          <cell r="D1875" t="str">
            <v/>
          </cell>
          <cell r="E1875" t="str">
            <v/>
          </cell>
          <cell r="F1875" t="str">
            <v xml:space="preserve">ESTRUTURAS  </v>
          </cell>
          <cell r="G1875" t="str">
            <v/>
          </cell>
          <cell r="H1875">
            <v>0</v>
          </cell>
          <cell r="I1875">
            <v>0</v>
          </cell>
        </row>
        <row r="1876">
          <cell r="D1876" t="str">
            <v>CP3716</v>
          </cell>
          <cell r="E1876" t="str">
            <v xml:space="preserve">11.003.001-1       </v>
          </cell>
          <cell r="F1876" t="str">
            <v xml:space="preserve">CONCRETO SIMPLES, P/UMA RESISTENCIA A COMPRES. DE 10MPA, INCL. MAT. E TRANSP. NA HORIZ. E NA VERT.  </v>
          </cell>
          <cell r="G1876" t="str">
            <v xml:space="preserve">M3    </v>
          </cell>
          <cell r="H1876">
            <v>14</v>
          </cell>
          <cell r="I1876">
            <v>114.5</v>
          </cell>
        </row>
        <row r="1877">
          <cell r="D1877" t="str">
            <v>CP3842</v>
          </cell>
          <cell r="E1877" t="str">
            <v xml:space="preserve">11.013.013-0       </v>
          </cell>
          <cell r="F1877" t="str">
            <v xml:space="preserve">CONCRETO ARMADO P/UMA RESISTENCIA DE 15MPA, 12,00M2 DE FORMA, 60KG DE ACO CA-50, CORTE E DOBRAGEM  </v>
          </cell>
          <cell r="G1877" t="str">
            <v xml:space="preserve">M3    </v>
          </cell>
          <cell r="H1877">
            <v>50</v>
          </cell>
          <cell r="I1877">
            <v>399.5</v>
          </cell>
        </row>
        <row r="1878">
          <cell r="D1878" t="str">
            <v/>
          </cell>
          <cell r="E1878" t="str">
            <v/>
          </cell>
          <cell r="F1878" t="str">
            <v xml:space="preserve">REVESTIMENTO DE PAREDES, TETOS E PISOS  </v>
          </cell>
          <cell r="G1878" t="str">
            <v/>
          </cell>
          <cell r="H1878">
            <v>0</v>
          </cell>
          <cell r="I1878">
            <v>0</v>
          </cell>
        </row>
        <row r="1879">
          <cell r="D1879" t="str">
            <v>CP4323</v>
          </cell>
          <cell r="E1879" t="str">
            <v xml:space="preserve">13.301.082-0       </v>
          </cell>
          <cell r="F1879" t="str">
            <v xml:space="preserve">PISO CIMENTADO, ESP. 1,5CM, C/ARG. DE CIM. E AREIA 1:3, ALIS. A COLHER, C/COR., SOBRE BASE EXIST.  </v>
          </cell>
          <cell r="G1879" t="str">
            <v xml:space="preserve">M2    </v>
          </cell>
          <cell r="H1879">
            <v>1321</v>
          </cell>
          <cell r="I1879">
            <v>11.07</v>
          </cell>
        </row>
        <row r="1880">
          <cell r="D1880" t="str">
            <v>CP4325</v>
          </cell>
          <cell r="E1880" t="str">
            <v xml:space="preserve">13.301.085-0       </v>
          </cell>
          <cell r="F1880" t="str">
            <v xml:space="preserve">PISO CIMENTADO, ESP. 1,5CM, C/ARG. DE CIM. E AREIA 1:3, ALIS. A COLHER, C/JUNTAS BATIDAS, FORMANDO QUADROS  </v>
          </cell>
          <cell r="G1880" t="str">
            <v xml:space="preserve">M2    </v>
          </cell>
          <cell r="H1880">
            <v>1159</v>
          </cell>
          <cell r="I1880">
            <v>9.14</v>
          </cell>
        </row>
        <row r="1881">
          <cell r="D1881" t="str">
            <v>CP9687</v>
          </cell>
          <cell r="E1881">
            <v>13413</v>
          </cell>
          <cell r="F1881" t="str">
            <v xml:space="preserve">PISO EM LADRILHO HIDRÁULICO (JAUNE JO E ORANGE OR), 25 X 25 X 1,6 CM, ASSENTE C/ARGAM.,  CIMENTO, SAIBRO E AREIA, TRAÇO 1:2:2 - FORNECIMENTO E ASSENTAMENTO  </v>
          </cell>
          <cell r="G1881" t="str">
            <v xml:space="preserve">M2    </v>
          </cell>
          <cell r="H1881">
            <v>62</v>
          </cell>
          <cell r="I1881">
            <v>34.17</v>
          </cell>
        </row>
        <row r="1882">
          <cell r="D1882" t="str">
            <v>CP9686</v>
          </cell>
          <cell r="E1882">
            <v>13413</v>
          </cell>
          <cell r="F1882" t="str">
            <v xml:space="preserve">PISO EM LADRILHO HIDRÁULICO (BLEU ROYAL E JAUNE CLAIR), 25 X 25 X 1,6 CM, ASSENTE C/ARGAM., CIMENTO, SAIBRO E AREIA, TRAÇO 1:2:2 - FORNECIMENTO E ASSENTAMENTO  </v>
          </cell>
          <cell r="G1882" t="str">
            <v xml:space="preserve">M2    </v>
          </cell>
          <cell r="H1882">
            <v>62</v>
          </cell>
          <cell r="I1882">
            <v>34.17</v>
          </cell>
        </row>
        <row r="1883">
          <cell r="D1883" t="str">
            <v/>
          </cell>
          <cell r="E1883" t="str">
            <v/>
          </cell>
          <cell r="F1883" t="str">
            <v xml:space="preserve">INSTALAÇÕES ELÉTRICAS, HIDRÁULICAS, SANITÁRIAS E MECÂNICAS  </v>
          </cell>
          <cell r="G1883" t="str">
            <v/>
          </cell>
          <cell r="H1883">
            <v>0</v>
          </cell>
          <cell r="I1883">
            <v>0</v>
          </cell>
        </row>
        <row r="1884">
          <cell r="D1884" t="str">
            <v>CP9502</v>
          </cell>
          <cell r="E1884">
            <v>15008</v>
          </cell>
          <cell r="F1884" t="str">
            <v xml:space="preserve">CABO DE COBRE TRIPOLAR, ISOLAMENTO TERMOPLÁSTICO O, 6/1KV, SEÇÃO DE 3 X 1,5 MM2 - FORNECIMENTO E COLOC.  </v>
          </cell>
          <cell r="G1884" t="str">
            <v xml:space="preserve">M     </v>
          </cell>
          <cell r="H1884">
            <v>240</v>
          </cell>
          <cell r="I1884">
            <v>0.5</v>
          </cell>
        </row>
        <row r="1885">
          <cell r="D1885" t="str">
            <v>CP9518</v>
          </cell>
          <cell r="E1885">
            <v>15009</v>
          </cell>
          <cell r="F1885" t="str">
            <v xml:space="preserve">CABO DE ALUMÍNIO SINGELO, ISOLAMENTO TERMOPLÁSTICO XLPE,  O,6/1KV, NA BITOLA DE 25 MM2 - FORNECIMENTO E COLOC.  </v>
          </cell>
          <cell r="G1885" t="str">
            <v xml:space="preserve">M     </v>
          </cell>
          <cell r="H1885">
            <v>500</v>
          </cell>
          <cell r="I1885">
            <v>1.35</v>
          </cell>
        </row>
        <row r="1886">
          <cell r="D1886" t="str">
            <v>CP4942</v>
          </cell>
          <cell r="E1886" t="str">
            <v xml:space="preserve">15.002.205-0       </v>
          </cell>
          <cell r="F1886" t="str">
            <v xml:space="preserve">CAIXA DE INSPECAO DE CONCR. PRE-MOLDADO, C/ 625MM DE ALT. TOTAL  </v>
          </cell>
          <cell r="G1886" t="str">
            <v xml:space="preserve">UN    </v>
          </cell>
          <cell r="H1886">
            <v>2</v>
          </cell>
          <cell r="I1886">
            <v>30.87</v>
          </cell>
        </row>
        <row r="1887">
          <cell r="D1887" t="str">
            <v>CP5141</v>
          </cell>
          <cell r="E1887" t="str">
            <v xml:space="preserve">15.004.108-0       </v>
          </cell>
          <cell r="F1887" t="str">
            <v xml:space="preserve">INSTALACAO E ASSENT. DE VASO SANIT. INDIVIDUAL EM PAV. TERREO, C/ TUBO PVC DE 25MM  </v>
          </cell>
          <cell r="G1887" t="str">
            <v xml:space="preserve">UN    </v>
          </cell>
          <cell r="H1887">
            <v>2</v>
          </cell>
          <cell r="I1887">
            <v>69.69</v>
          </cell>
        </row>
        <row r="1888">
          <cell r="D1888" t="str">
            <v>CP5633</v>
          </cell>
          <cell r="E1888" t="str">
            <v xml:space="preserve">15.020.065-0       </v>
          </cell>
          <cell r="F1888" t="str">
            <v xml:space="preserve">LAMPADA DE VAPOR DE SODIO DE 250W / 220V  </v>
          </cell>
          <cell r="G1888" t="str">
            <v xml:space="preserve">UN    </v>
          </cell>
          <cell r="H1888">
            <v>16</v>
          </cell>
          <cell r="I1888">
            <v>36.06</v>
          </cell>
        </row>
        <row r="1889">
          <cell r="D1889" t="str">
            <v>CP5634</v>
          </cell>
          <cell r="E1889" t="str">
            <v xml:space="preserve">15.020.067-0       </v>
          </cell>
          <cell r="F1889" t="str">
            <v xml:space="preserve">LAMPADA DE VAPOR DE SODIO DE 400W / 220V  </v>
          </cell>
          <cell r="G1889" t="str">
            <v xml:space="preserve">UN    </v>
          </cell>
          <cell r="H1889">
            <v>8</v>
          </cell>
          <cell r="I1889">
            <v>37.75</v>
          </cell>
        </row>
        <row r="1890">
          <cell r="D1890" t="str">
            <v>CP5756</v>
          </cell>
          <cell r="E1890" t="str">
            <v xml:space="preserve">15.035.027-0       </v>
          </cell>
          <cell r="F1890" t="str">
            <v xml:space="preserve">ELETRODUTO FºGALV. PESADO C/DIAM. DE 3, INCL. CONEXOES E EMENDAS, EXCL. ABERT. E FECHAM. DE RASGO  </v>
          </cell>
          <cell r="G1890" t="str">
            <v xml:space="preserve">M     </v>
          </cell>
          <cell r="H1890">
            <v>6</v>
          </cell>
          <cell r="I1890">
            <v>25.3</v>
          </cell>
        </row>
        <row r="1891">
          <cell r="D1891" t="str">
            <v>CP6092</v>
          </cell>
          <cell r="E1891" t="str">
            <v xml:space="preserve">15.075.010-0       </v>
          </cell>
          <cell r="F1891" t="str">
            <v xml:space="preserve">LIGACAO EM TUBUL. PVC, P/ESGOTO, C/DIAM. DE 100MM  </v>
          </cell>
          <cell r="G1891" t="str">
            <v xml:space="preserve">UN    </v>
          </cell>
          <cell r="H1891">
            <v>2</v>
          </cell>
          <cell r="I1891">
            <v>283.87</v>
          </cell>
        </row>
        <row r="1892">
          <cell r="D1892" t="str">
            <v>CP6374</v>
          </cell>
          <cell r="E1892" t="str">
            <v xml:space="preserve">18.002.080-0       </v>
          </cell>
          <cell r="F1892" t="str">
            <v xml:space="preserve">VASO SANIT. DE LOUCA BRANCA, CONVENCIONAL, POPULAR, MED. EMTORNO DE 37 X 47 X 38CM  </v>
          </cell>
          <cell r="G1892" t="str">
            <v xml:space="preserve">UN    </v>
          </cell>
          <cell r="H1892">
            <v>16</v>
          </cell>
          <cell r="I1892">
            <v>61.73</v>
          </cell>
        </row>
        <row r="1893">
          <cell r="D1893" t="str">
            <v>CP6695</v>
          </cell>
          <cell r="E1893" t="str">
            <v xml:space="preserve">18.250.035-0       </v>
          </cell>
          <cell r="F1893" t="str">
            <v xml:space="preserve">REATOR P/LAMPADA DE VAPOR DE SODIO, DE 220V X 250W  </v>
          </cell>
          <cell r="G1893" t="str">
            <v xml:space="preserve">UN    </v>
          </cell>
          <cell r="H1893">
            <v>160</v>
          </cell>
          <cell r="I1893">
            <v>39.090000000000003</v>
          </cell>
        </row>
        <row r="1894">
          <cell r="D1894" t="str">
            <v/>
          </cell>
          <cell r="E1894" t="str">
            <v/>
          </cell>
          <cell r="F1894" t="str">
            <v xml:space="preserve">PINTURAS  </v>
          </cell>
          <cell r="G1894" t="str">
            <v/>
          </cell>
          <cell r="H1894">
            <v>0</v>
          </cell>
          <cell r="I1894">
            <v>0</v>
          </cell>
        </row>
        <row r="1895">
          <cell r="D1895" t="str">
            <v>CP6354</v>
          </cell>
          <cell r="E1895" t="str">
            <v xml:space="preserve">17.040.020-0       </v>
          </cell>
          <cell r="F1895" t="str">
            <v xml:space="preserve">MARCACAO DE QUADRA DE ESPORTE C/TINTA A BASE DE BORRACHA CLORADA,C/UTILIZACAO DE SELADOR E SOLVENTE PROPRIO E FITA CREPE  </v>
          </cell>
          <cell r="G1895" t="str">
            <v xml:space="preserve">M2    </v>
          </cell>
          <cell r="H1895">
            <v>13</v>
          </cell>
          <cell r="I1895">
            <v>16.690000000000001</v>
          </cell>
        </row>
        <row r="1896">
          <cell r="D1896" t="str">
            <v>CP6357</v>
          </cell>
          <cell r="E1896" t="str">
            <v xml:space="preserve">17.040.024-0       </v>
          </cell>
          <cell r="F1896" t="str">
            <v xml:space="preserve">PINTURA DE PISO CIMENTADO LISO C/TINTA 100% ACRILICA  </v>
          </cell>
          <cell r="G1896" t="str">
            <v xml:space="preserve">M2    </v>
          </cell>
          <cell r="H1896">
            <v>47</v>
          </cell>
          <cell r="I1896">
            <v>2.98</v>
          </cell>
        </row>
        <row r="1897">
          <cell r="D1897" t="str">
            <v/>
          </cell>
          <cell r="E1897" t="str">
            <v/>
          </cell>
          <cell r="F1897" t="str">
            <v xml:space="preserve">APARELHOS HIDRÁULICOS, SANITÁRIOS, ELÉTRICOS, MECÂNICOS E ESPORTIVOS  </v>
          </cell>
          <cell r="G1897" t="str">
            <v/>
          </cell>
          <cell r="H1897">
            <v>0</v>
          </cell>
          <cell r="I1897">
            <v>0</v>
          </cell>
        </row>
        <row r="1898">
          <cell r="D1898" t="str">
            <v>CP6374</v>
          </cell>
          <cell r="E1898" t="str">
            <v xml:space="preserve">18.002.080-0       </v>
          </cell>
          <cell r="F1898" t="str">
            <v xml:space="preserve">VASO SANIT. DE LOUCA BRANCA, CONVENCIONAL, POPULAR, MED. EMTORNO DE 37 X 47 X 38CM  </v>
          </cell>
          <cell r="G1898" t="str">
            <v xml:space="preserve">UN    </v>
          </cell>
          <cell r="H1898">
            <v>2</v>
          </cell>
          <cell r="I1898">
            <v>61.73</v>
          </cell>
        </row>
        <row r="1899">
          <cell r="D1899" t="str">
            <v>CP9543</v>
          </cell>
          <cell r="E1899">
            <v>18027</v>
          </cell>
          <cell r="F1899" t="str">
            <v xml:space="preserve">COMANDO GRUPO P/ SIST. ILUM. PUBL., 220 V-60HZ, MONTADO EM CAIXA LIGA ALUM. FUND., C/ PORTA A PROVA DE TEMPO, C/ FUSIV. 80A, PADRÃO  </v>
          </cell>
          <cell r="G1899" t="str">
            <v xml:space="preserve">UN    </v>
          </cell>
          <cell r="H1899">
            <v>1</v>
          </cell>
          <cell r="I1899">
            <v>1200</v>
          </cell>
        </row>
        <row r="1900">
          <cell r="D1900" t="str">
            <v>CP6559</v>
          </cell>
          <cell r="E1900" t="str">
            <v xml:space="preserve">18.027.130-0       </v>
          </cell>
          <cell r="F1900" t="str">
            <v xml:space="preserve">PROJETOR P/QUADRAS, LENTE EM VIDRO TEMPERADO, P/LAMPADA STANDARD DE 500W OU MISTA DE 250W  </v>
          </cell>
          <cell r="G1900" t="str">
            <v xml:space="preserve">UN    </v>
          </cell>
          <cell r="H1900">
            <v>8</v>
          </cell>
          <cell r="I1900">
            <v>87.66</v>
          </cell>
        </row>
        <row r="1901">
          <cell r="D1901" t="str">
            <v>CP6562</v>
          </cell>
          <cell r="E1901" t="str">
            <v xml:space="preserve">18.027.145-0       </v>
          </cell>
          <cell r="F1901" t="str">
            <v xml:space="preserve">RELE FOTOELETRICO, P/COMANDO DE ILUMINACAO EXT., NA TENSAO DE 220V E CARGA MAXIMA DE 1000W  </v>
          </cell>
          <cell r="G1901" t="str">
            <v xml:space="preserve">UN    </v>
          </cell>
          <cell r="H1901">
            <v>4</v>
          </cell>
          <cell r="I1901">
            <v>15.1</v>
          </cell>
        </row>
        <row r="1902">
          <cell r="D1902" t="str">
            <v>CP6682</v>
          </cell>
          <cell r="E1902" t="str">
            <v xml:space="preserve">18.200.002-0       </v>
          </cell>
          <cell r="F1902" t="str">
            <v xml:space="preserve">POSTE P/VOLEIBOL, EM TUBO DE FºGALV. C/CATRACA E BUCHAS  </v>
          </cell>
          <cell r="G1902" t="str">
            <v xml:space="preserve">PAR   </v>
          </cell>
          <cell r="H1902">
            <v>1</v>
          </cell>
          <cell r="I1902">
            <v>180</v>
          </cell>
        </row>
        <row r="1903">
          <cell r="D1903" t="str">
            <v>CP6684</v>
          </cell>
          <cell r="E1903" t="str">
            <v xml:space="preserve">18.200.004-0       </v>
          </cell>
          <cell r="F1903" t="str">
            <v xml:space="preserve">TRAVE DESMONTAVEL P/FUTEBOL DE SALAO, EM TUBO DE FºGALV. E BUCHAS  </v>
          </cell>
          <cell r="G1903" t="str">
            <v xml:space="preserve">PAR   </v>
          </cell>
          <cell r="H1903">
            <v>1</v>
          </cell>
          <cell r="I1903">
            <v>385</v>
          </cell>
        </row>
        <row r="1904">
          <cell r="D1904" t="str">
            <v>CP9703</v>
          </cell>
          <cell r="E1904">
            <v>18250</v>
          </cell>
          <cell r="F1904" t="str">
            <v xml:space="preserve">REATOR P/LAMPADA DE VAPOR DE SODIO 220V - 400W , PADRÃO RIOLUZ , P/ EXTERIOR- FORN E COLOC..  </v>
          </cell>
          <cell r="G1904" t="str">
            <v xml:space="preserve">UN    </v>
          </cell>
          <cell r="H1904">
            <v>8</v>
          </cell>
          <cell r="I1904">
            <v>46.9</v>
          </cell>
        </row>
        <row r="1905">
          <cell r="D1905" t="str">
            <v>CP6695</v>
          </cell>
          <cell r="E1905" t="str">
            <v xml:space="preserve">18.250.035-0       </v>
          </cell>
          <cell r="F1905" t="str">
            <v xml:space="preserve">REATOR P/LAMPADA DE VAPOR DE SODIO, DE 220V X 250W  </v>
          </cell>
          <cell r="G1905" t="str">
            <v xml:space="preserve">UN    </v>
          </cell>
          <cell r="H1905">
            <v>16</v>
          </cell>
          <cell r="I1905">
            <v>39.090000000000003</v>
          </cell>
        </row>
        <row r="1906">
          <cell r="D1906" t="str">
            <v>CP9501</v>
          </cell>
          <cell r="E1906">
            <v>18260</v>
          </cell>
          <cell r="F1906" t="str">
            <v xml:space="preserve">ABRAÇADEIRA DE FIXAÇÃO DE BRAÇOS DE LUMINÁRIAS DE 5 (125MM) - FORNEC. E COLOC.  </v>
          </cell>
          <cell r="G1906" t="str">
            <v xml:space="preserve">UN    </v>
          </cell>
          <cell r="H1906">
            <v>32</v>
          </cell>
          <cell r="I1906">
            <v>6.1</v>
          </cell>
        </row>
        <row r="1907">
          <cell r="D1907" t="str">
            <v>CP6708</v>
          </cell>
          <cell r="E1907" t="str">
            <v xml:space="preserve">18.260.045-0       </v>
          </cell>
          <cell r="F1907" t="str">
            <v xml:space="preserve">BRACO P/ILUMINACAO DE RUAS, P/FIX. EM POSTE OU PAREDE, C/COMPR. DE 1,65M E INCLINACAO DE 25°  </v>
          </cell>
          <cell r="G1907" t="str">
            <v xml:space="preserve">UN    </v>
          </cell>
          <cell r="H1907">
            <v>16</v>
          </cell>
          <cell r="I1907">
            <v>70.260000000000005</v>
          </cell>
        </row>
        <row r="1908">
          <cell r="D1908" t="str">
            <v/>
          </cell>
          <cell r="E1908" t="str">
            <v/>
          </cell>
          <cell r="F1908" t="str">
            <v xml:space="preserve">ILUMINAÇÃO PÚBLICA  </v>
          </cell>
          <cell r="G1908" t="str">
            <v/>
          </cell>
          <cell r="H1908">
            <v>0</v>
          </cell>
          <cell r="I1908">
            <v>0</v>
          </cell>
        </row>
        <row r="1909">
          <cell r="D1909" t="str">
            <v>CP7816</v>
          </cell>
          <cell r="E1909" t="str">
            <v xml:space="preserve">21.001.062-0       </v>
          </cell>
          <cell r="F1909" t="str">
            <v xml:space="preserve">ASSENTAMENTO DE POSTE RETO, DE ACO, DE 7,00 ATE 11,00M, C/ENGASTAMENTO DA PARTE INFERIOR DA COLUNA NO SOLO  </v>
          </cell>
          <cell r="G1909" t="str">
            <v xml:space="preserve">UN    </v>
          </cell>
          <cell r="H1909">
            <v>4</v>
          </cell>
          <cell r="I1909">
            <v>90.97</v>
          </cell>
        </row>
        <row r="1910">
          <cell r="D1910" t="str">
            <v>CP7832</v>
          </cell>
          <cell r="E1910" t="str">
            <v xml:space="preserve">21.004.095-0       </v>
          </cell>
          <cell r="F1910" t="str">
            <v xml:space="preserve">RETIRADA DE POSTE DE CONCR. OU ACO, DE 3,50 ATE 9,00M  </v>
          </cell>
          <cell r="G1910" t="str">
            <v xml:space="preserve">UN    </v>
          </cell>
          <cell r="H1910">
            <v>2</v>
          </cell>
          <cell r="I1910">
            <v>33.6</v>
          </cell>
        </row>
        <row r="1911">
          <cell r="D1911" t="str">
            <v>CP9696</v>
          </cell>
          <cell r="E1911">
            <v>21005</v>
          </cell>
          <cell r="F1911" t="str">
            <v xml:space="preserve">POSTE DE AÇO GALVANIZADO , CONTÍNUO  , RETO ,CÔNICO , SIMPLES ,ALTURA 10M , FORN E COLOC.  </v>
          </cell>
          <cell r="G1911" t="str">
            <v xml:space="preserve">UN    </v>
          </cell>
          <cell r="H1911">
            <v>4</v>
          </cell>
          <cell r="I1911">
            <v>93.83</v>
          </cell>
        </row>
        <row r="1912">
          <cell r="D1912" t="str">
            <v>CP7867</v>
          </cell>
          <cell r="E1912" t="str">
            <v xml:space="preserve">21.005.050-0       </v>
          </cell>
          <cell r="F1912" t="str">
            <v xml:space="preserve">POSTE DE ACO, CONTINUO, RETO, CONICO, SIMPLES, C/ENGASTAMENTO DA PARTE INFERIOR DA COLUNA NO SOLO, DE 7,00M  </v>
          </cell>
          <cell r="G1912" t="str">
            <v xml:space="preserve">UN    </v>
          </cell>
          <cell r="H1912">
            <v>8</v>
          </cell>
          <cell r="I1912">
            <v>454.79</v>
          </cell>
        </row>
        <row r="1913">
          <cell r="D1913" t="str">
            <v>CP7951</v>
          </cell>
          <cell r="E1913" t="str">
            <v xml:space="preserve">21.018.081-0       </v>
          </cell>
          <cell r="F1913" t="str">
            <v xml:space="preserve">LUMINARIA FECHADA C/LAMPADA DE DESC., S/REATOR INTEGRADO, EMPOSTE DE ACO, CURVO, ATE 10, 00M. COLOC.  </v>
          </cell>
          <cell r="G1913" t="str">
            <v xml:space="preserve">UN    </v>
          </cell>
          <cell r="H1913">
            <v>16</v>
          </cell>
          <cell r="I1913">
            <v>6.3</v>
          </cell>
        </row>
        <row r="1914">
          <cell r="D1914" t="str">
            <v>CP7967</v>
          </cell>
          <cell r="E1914" t="str">
            <v xml:space="preserve">21.018.161-0       </v>
          </cell>
          <cell r="F1914" t="str">
            <v xml:space="preserve">4 CONDUTORES SINGELOS EM LINHA DE DUTOS. COLOC.  </v>
          </cell>
          <cell r="G1914" t="str">
            <v xml:space="preserve">M     </v>
          </cell>
          <cell r="H1914">
            <v>160</v>
          </cell>
          <cell r="I1914">
            <v>1.68</v>
          </cell>
        </row>
        <row r="1915">
          <cell r="D1915" t="str">
            <v>CP7993</v>
          </cell>
          <cell r="E1915" t="str">
            <v xml:space="preserve">21.035.009-0       </v>
          </cell>
          <cell r="F1915" t="str">
            <v xml:space="preserve">CAIXA HAND-HOLE, PRE-MOLD. EM ANEIS DE CONCR., PROJ. RIOLUZ, C/DIM. DE 0,60 X 0,30M  </v>
          </cell>
          <cell r="G1915" t="str">
            <v xml:space="preserve">UN    </v>
          </cell>
          <cell r="H1915">
            <v>12</v>
          </cell>
          <cell r="I1915">
            <v>41.92</v>
          </cell>
        </row>
        <row r="1916">
          <cell r="D1916" t="str">
            <v>CP7994</v>
          </cell>
          <cell r="E1916" t="str">
            <v xml:space="preserve">21.035.010-0       </v>
          </cell>
          <cell r="F1916" t="str">
            <v xml:space="preserve">CAIXA HAND-HOLE, PRE-MOLD. EM ANEIS DE CONCR., PROJ. RIOLUZ, C/DIM. DE 0,60 X 0,60M  </v>
          </cell>
          <cell r="G1916" t="str">
            <v xml:space="preserve">UN    </v>
          </cell>
          <cell r="H1916">
            <v>2</v>
          </cell>
          <cell r="I1916">
            <v>58.48</v>
          </cell>
        </row>
        <row r="1917">
          <cell r="D1917" t="str">
            <v/>
          </cell>
          <cell r="E1917" t="str">
            <v/>
          </cell>
          <cell r="F1917" t="str">
            <v xml:space="preserve">MOBILIÁRIO URBANO  </v>
          </cell>
          <cell r="G1917" t="str">
            <v/>
          </cell>
          <cell r="H1917">
            <v>0</v>
          </cell>
          <cell r="I1917">
            <v>0</v>
          </cell>
        </row>
        <row r="1918">
          <cell r="D1918" t="str">
            <v>CP9679</v>
          </cell>
          <cell r="E1918">
            <v>5103</v>
          </cell>
          <cell r="F1918" t="str">
            <v xml:space="preserve">PAPELEIRA, CAPAC. 50 LITROS, EM POLIETILENO INJET. ALTA DENSIDADE, COM FERR. METÁLICA GALV., DIM. 0,74x0,43X0,34CM - FORNEC. E COLOC.  </v>
          </cell>
          <cell r="G1918" t="str">
            <v xml:space="preserve">UN    </v>
          </cell>
          <cell r="H1918">
            <v>4</v>
          </cell>
          <cell r="I1918">
            <v>77</v>
          </cell>
        </row>
        <row r="1919">
          <cell r="D1919" t="str">
            <v>CP9517</v>
          </cell>
          <cell r="E1919">
            <v>9005</v>
          </cell>
          <cell r="F1919" t="str">
            <v xml:space="preserve">CABINE P/ SANIT. INDIV. EM FIBRA DE VIDRO, 1,00x1,00x2, 30M, C/ COBERT., PINT.INSTAL. ELÉTRICA C/ 2 LAMP.FLUORESC. 20 W , INCL.  </v>
          </cell>
          <cell r="G1919" t="str">
            <v xml:space="preserve">UN    </v>
          </cell>
          <cell r="H1919">
            <v>2</v>
          </cell>
          <cell r="I1919">
            <v>2200</v>
          </cell>
        </row>
        <row r="1920">
          <cell r="D1920" t="str">
            <v>CP9673</v>
          </cell>
          <cell r="E1920">
            <v>9012</v>
          </cell>
          <cell r="F1920" t="str">
            <v xml:space="preserve">MESA C/ 4 BANCOS EM PERFIS "DE ALUM. FUND., INTERL. POR BARRA AÇO 1/2, 0,90X0,90X0, 43M E 0,43X0,40X0,43M, INCL.PINT.ELETR.-FORN. E COLOC.  </v>
          </cell>
          <cell r="G1920" t="str">
            <v xml:space="preserve">CJ    </v>
          </cell>
          <cell r="H1920">
            <v>2</v>
          </cell>
          <cell r="I1920">
            <v>867</v>
          </cell>
        </row>
        <row r="1921">
          <cell r="D1921" t="str">
            <v>CP9510</v>
          </cell>
          <cell r="E1921">
            <v>9013</v>
          </cell>
          <cell r="F1921" t="str">
            <v xml:space="preserve">BANCO EM ALUMÍNIO FUNDIDO T E BARRAS AÇO 1/2 1,20x0,40x0, 43M, INCL. PINT. ELÉTR. - FORNECIMENTO E COLOC.  </v>
          </cell>
          <cell r="G1921" t="str">
            <v xml:space="preserve">UN    </v>
          </cell>
          <cell r="H1921">
            <v>22</v>
          </cell>
          <cell r="I1921">
            <v>193</v>
          </cell>
        </row>
        <row r="1922">
          <cell r="D1922" t="str">
            <v>CP9511</v>
          </cell>
          <cell r="E1922">
            <v>9013</v>
          </cell>
          <cell r="F1922" t="str">
            <v xml:space="preserve">BICICLETÁRIO EM CANTONEIRAS DE FERRO DE ABAS IGUAIS DE 3, C/ PINTURA ELETROSTÁTICA - FORNECIMENTO E COLOC.  </v>
          </cell>
          <cell r="G1922" t="str">
            <v xml:space="preserve">UN    </v>
          </cell>
          <cell r="H1922">
            <v>1</v>
          </cell>
          <cell r="I1922">
            <v>70</v>
          </cell>
        </row>
        <row r="1923">
          <cell r="D1923" t="str">
            <v>CP9634</v>
          </cell>
          <cell r="E1923">
            <v>9013</v>
          </cell>
          <cell r="F1923" t="str">
            <v xml:space="preserve">GANGORRA C/ DUAS PRANCHAS - FORN. E COLOC.  </v>
          </cell>
          <cell r="G1923" t="str">
            <v xml:space="preserve">UN    </v>
          </cell>
          <cell r="H1923">
            <v>1</v>
          </cell>
          <cell r="I1923">
            <v>320</v>
          </cell>
        </row>
        <row r="1924">
          <cell r="D1924" t="str">
            <v>CP9603</v>
          </cell>
          <cell r="E1924">
            <v>9013</v>
          </cell>
          <cell r="F1924" t="str">
            <v xml:space="preserve">ESCADA ÁRVORE DE ESCORREGA , COMPLETA, INCL. PATAMAR, C/ PINTURA - FORN. E COLOC.  </v>
          </cell>
          <cell r="G1924" t="str">
            <v xml:space="preserve">UN    </v>
          </cell>
          <cell r="H1924">
            <v>1</v>
          </cell>
          <cell r="I1924">
            <v>355</v>
          </cell>
        </row>
        <row r="1925">
          <cell r="D1925" t="str">
            <v>CP9702</v>
          </cell>
          <cell r="E1925">
            <v>9013</v>
          </cell>
          <cell r="F1925" t="str">
            <v xml:space="preserve">QUIOSQUE C/ESTRUTURA EM PILARES E SUPORTE DA COBERTURA EM TUBOS DE AÇO 3 E BARRAS 1/2  X 3 C/ TRAMENTO ANTI-CORROSIVO  </v>
          </cell>
          <cell r="G1925" t="str">
            <v xml:space="preserve">UN    </v>
          </cell>
          <cell r="H1925">
            <v>1</v>
          </cell>
          <cell r="I1925">
            <v>9709</v>
          </cell>
        </row>
        <row r="1926">
          <cell r="D1926" t="str">
            <v>CP9676</v>
          </cell>
          <cell r="E1926">
            <v>9013</v>
          </cell>
          <cell r="F1926" t="str">
            <v xml:space="preserve">MINI CENTRO DE ATIVIDADES - FORN. E COLOC.  </v>
          </cell>
          <cell r="G1926" t="str">
            <v xml:space="preserve">UN    </v>
          </cell>
          <cell r="H1926">
            <v>1</v>
          </cell>
          <cell r="I1926">
            <v>1900</v>
          </cell>
        </row>
        <row r="1927">
          <cell r="D1927" t="str">
            <v>CP9507</v>
          </cell>
          <cell r="E1927">
            <v>9013</v>
          </cell>
          <cell r="F1927" t="str">
            <v xml:space="preserve">BALANÇO DUPLO, COMPOSTO DE DUAS CADEIRAS , PRESAS EM CORRENTES GALVANIZADAS, FIXADS POR MEIO DE BRAÇADEIRAS EM TRAVESSÃO AO TUBO FORNEC. E COLOC.  </v>
          </cell>
          <cell r="G1927" t="str">
            <v xml:space="preserve">UN    </v>
          </cell>
          <cell r="H1927">
            <v>1</v>
          </cell>
          <cell r="I1927">
            <v>340</v>
          </cell>
        </row>
        <row r="1928">
          <cell r="D1928" t="str">
            <v>CP9509</v>
          </cell>
          <cell r="E1928">
            <v>9915</v>
          </cell>
          <cell r="F1928" t="str">
            <v xml:space="preserve">BANCA DE JORNAL, ESTRUTURA DOS PILARES E SUPORTE DA COBERTURA EM TUBOS DE AÇO 3 E BARRAS DE 1/2X 3, C/TRATAMENTO ANTI-CORROSIVO  </v>
          </cell>
          <cell r="G1928" t="str">
            <v xml:space="preserve">UN    </v>
          </cell>
          <cell r="H1928">
            <v>1</v>
          </cell>
          <cell r="I1928">
            <v>6706</v>
          </cell>
        </row>
        <row r="1929">
          <cell r="D1929" t="str">
            <v/>
          </cell>
          <cell r="E1929" t="str">
            <v/>
          </cell>
          <cell r="F1929" t="str">
            <v xml:space="preserve">PRAÇA 2  (RUA BOÁRIA, QUADRA 35 - LOTE 1)  </v>
          </cell>
          <cell r="G1929" t="str">
            <v/>
          </cell>
          <cell r="H1929">
            <v>0</v>
          </cell>
          <cell r="I1929">
            <v>0</v>
          </cell>
        </row>
        <row r="1930">
          <cell r="D1930" t="str">
            <v/>
          </cell>
          <cell r="E1930" t="str">
            <v/>
          </cell>
          <cell r="F1930" t="str">
            <v xml:space="preserve">SERVIÇOS DE ESCRITÓRIO, LABORATÓRIO E CAMPO  </v>
          </cell>
          <cell r="G1930" t="str">
            <v/>
          </cell>
          <cell r="H1930">
            <v>0</v>
          </cell>
          <cell r="I1930">
            <v>0</v>
          </cell>
        </row>
        <row r="1931">
          <cell r="D1931" t="str">
            <v>CP0332</v>
          </cell>
          <cell r="E1931" t="str">
            <v xml:space="preserve">01.005.003-0       </v>
          </cell>
          <cell r="F1931" t="str">
            <v xml:space="preserve">PREPARO MANUAL DE TER., COMPREEND. ACERTO, RASPAGEM EVENTUALATE 30CM DE PROF., INCL. COMPACT. MEC.  </v>
          </cell>
          <cell r="G1931" t="str">
            <v xml:space="preserve">M2    </v>
          </cell>
          <cell r="H1931">
            <v>1395</v>
          </cell>
          <cell r="I1931">
            <v>1.81</v>
          </cell>
        </row>
        <row r="1932">
          <cell r="D1932" t="str">
            <v/>
          </cell>
          <cell r="E1932" t="str">
            <v/>
          </cell>
          <cell r="F1932" t="str">
            <v xml:space="preserve">MOVIMENTO DE TERRA  </v>
          </cell>
          <cell r="G1932" t="str">
            <v/>
          </cell>
          <cell r="H1932">
            <v>0</v>
          </cell>
          <cell r="I1932">
            <v>0</v>
          </cell>
        </row>
        <row r="1933">
          <cell r="D1933" t="str">
            <v>CP0623</v>
          </cell>
          <cell r="E1933" t="str">
            <v xml:space="preserve">03.011.015-1       </v>
          </cell>
          <cell r="F1933" t="str">
            <v xml:space="preserve">REATERRO DE VALA/CAVA UTILIZ. VIBRO COMPACTADOR PORTATIL  </v>
          </cell>
          <cell r="G1933" t="str">
            <v xml:space="preserve">M3    </v>
          </cell>
          <cell r="H1933">
            <v>94</v>
          </cell>
          <cell r="I1933">
            <v>4</v>
          </cell>
        </row>
        <row r="1934">
          <cell r="D1934" t="str">
            <v>CP0637</v>
          </cell>
          <cell r="E1934" t="str">
            <v xml:space="preserve">03.016.015-1       </v>
          </cell>
          <cell r="F1934" t="str">
            <v xml:space="preserve">ESCAVACAO MEC. DE VALA NAO ESCORADA, EM MAT. DE 1ªCAT. ATE 1,50M DE PROF., C/RETRO-ESCAVADEIRA  </v>
          </cell>
          <cell r="G1934" t="str">
            <v xml:space="preserve">M3    </v>
          </cell>
          <cell r="H1934">
            <v>96</v>
          </cell>
          <cell r="I1934">
            <v>1.82</v>
          </cell>
        </row>
        <row r="1935">
          <cell r="D1935" t="str">
            <v/>
          </cell>
          <cell r="E1935" t="str">
            <v/>
          </cell>
          <cell r="F1935" t="str">
            <v xml:space="preserve">TRANSPORTES  </v>
          </cell>
          <cell r="G1935" t="str">
            <v/>
          </cell>
          <cell r="H1935">
            <v>0</v>
          </cell>
          <cell r="I1935">
            <v>0</v>
          </cell>
        </row>
        <row r="1936">
          <cell r="D1936" t="str">
            <v>CP0798</v>
          </cell>
          <cell r="E1936" t="str">
            <v xml:space="preserve">04.005.143-1       </v>
          </cell>
          <cell r="F1936" t="str">
            <v xml:space="preserve">TRANSPORTE DE QUALQUER NATUR. C/VELOC. MEDIA DE 30KM/H EM CAMINHAO BASCUL. CAPAC. UTIL DE 12T  </v>
          </cell>
          <cell r="G1936" t="str">
            <v xml:space="preserve">TXKM  </v>
          </cell>
          <cell r="H1936">
            <v>4185</v>
          </cell>
          <cell r="I1936">
            <v>0.23</v>
          </cell>
        </row>
        <row r="1937">
          <cell r="D1937" t="str">
            <v>CP0841</v>
          </cell>
          <cell r="E1937" t="str">
            <v xml:space="preserve">04.011.053-1       </v>
          </cell>
          <cell r="F1937" t="str">
            <v xml:space="preserve">CARGA E DESC. MEC. C/PA-CARREGADEIRA CAPAC. DE 1, 50M3 E CAMINHAO BASCUL. CAPAC. UTIL DE 8T, CARGA DE 150T P/DIA DE 8:00H  </v>
          </cell>
          <cell r="G1937" t="str">
            <v xml:space="preserve">T     </v>
          </cell>
          <cell r="H1937">
            <v>419</v>
          </cell>
          <cell r="I1937">
            <v>1.5</v>
          </cell>
        </row>
        <row r="1938">
          <cell r="D1938" t="str">
            <v>CP0869</v>
          </cell>
          <cell r="E1938" t="str">
            <v xml:space="preserve">04.018.020-1       </v>
          </cell>
          <cell r="F1938" t="str">
            <v xml:space="preserve">RECEBIMENTO DE CARGA, DESC. E MANOBRAS DE CAMINHAO BASCUL., CAPAC. DE 8,00M3 OU 12T  </v>
          </cell>
          <cell r="G1938" t="str">
            <v xml:space="preserve">T     </v>
          </cell>
          <cell r="H1938">
            <v>419</v>
          </cell>
          <cell r="I1938">
            <v>0.15</v>
          </cell>
        </row>
        <row r="1939">
          <cell r="D1939" t="str">
            <v/>
          </cell>
          <cell r="E1939" t="str">
            <v/>
          </cell>
          <cell r="F1939" t="str">
            <v xml:space="preserve">GALERIAS, DRENOS E CONEXOS  </v>
          </cell>
          <cell r="G1939" t="str">
            <v/>
          </cell>
          <cell r="H1939">
            <v>0</v>
          </cell>
          <cell r="I1939">
            <v>0</v>
          </cell>
        </row>
        <row r="1940">
          <cell r="D1940" t="str">
            <v>CP9752</v>
          </cell>
          <cell r="E1940">
            <v>6016</v>
          </cell>
          <cell r="F1940" t="str">
            <v xml:space="preserve">TAMPAO EM FºFº, ARTICULADO, DIAM. DE 0,30M, PADRAO RIOLUZ,  FORNECIMENTO  </v>
          </cell>
          <cell r="G1940" t="str">
            <v xml:space="preserve">UN    </v>
          </cell>
          <cell r="H1940">
            <v>11</v>
          </cell>
          <cell r="I1940">
            <v>20</v>
          </cell>
        </row>
        <row r="1941">
          <cell r="D1941" t="str">
            <v>CP2149</v>
          </cell>
          <cell r="E1941" t="str">
            <v xml:space="preserve">06.016.040-0       </v>
          </cell>
          <cell r="F1941" t="str">
            <v xml:space="preserve">TAMPAO COMPLETO DE FºFº, ARTICULADO, DIAM. DE 0,60M, PADRAO RIOLUZ, TIPO LEVE  </v>
          </cell>
          <cell r="G1941" t="str">
            <v xml:space="preserve">UN    </v>
          </cell>
          <cell r="H1941">
            <v>4</v>
          </cell>
          <cell r="I1941">
            <v>64.069999999999993</v>
          </cell>
        </row>
        <row r="1942">
          <cell r="D1942" t="str">
            <v>CP2517</v>
          </cell>
          <cell r="E1942" t="str">
            <v xml:space="preserve">06.069.020-0       </v>
          </cell>
          <cell r="F1942" t="str">
            <v xml:space="preserve">CONSTRUCAO DE LINHA SIMPLES DE DUTO ESPIRAL FLEXIVEL, SINGELO, P/PROT. DE CONDUTORES, DIAM. DE 75MM, C/FIO GUIA  </v>
          </cell>
          <cell r="G1942" t="str">
            <v xml:space="preserve">M     </v>
          </cell>
          <cell r="H1942">
            <v>160</v>
          </cell>
          <cell r="I1942">
            <v>5.3</v>
          </cell>
        </row>
        <row r="1943">
          <cell r="D1943" t="str">
            <v/>
          </cell>
          <cell r="E1943" t="str">
            <v/>
          </cell>
          <cell r="F1943" t="str">
            <v xml:space="preserve">BASES E PAVIMENTOS  </v>
          </cell>
          <cell r="G1943" t="str">
            <v/>
          </cell>
          <cell r="H1943">
            <v>0</v>
          </cell>
          <cell r="I1943">
            <v>0</v>
          </cell>
        </row>
        <row r="1944">
          <cell r="D1944" t="str">
            <v>CP3153</v>
          </cell>
          <cell r="E1944" t="str">
            <v xml:space="preserve">08.027.001-0       </v>
          </cell>
          <cell r="F1944" t="str">
            <v xml:space="preserve">MEIO-FIO RETO DE CONCR. SIMPLES, 15MPA, MOLD. NO LOCAL, C/ 0,15M DE BASE E 0, 45M DE ALT., REJUNT. C/CIM. E AREIA 1:3,5  </v>
          </cell>
          <cell r="G1944" t="str">
            <v xml:space="preserve">M     </v>
          </cell>
          <cell r="H1944">
            <v>18</v>
          </cell>
          <cell r="I1944">
            <v>20.14</v>
          </cell>
        </row>
        <row r="1945">
          <cell r="D1945" t="str">
            <v>CP3155</v>
          </cell>
          <cell r="E1945" t="str">
            <v xml:space="preserve">08.027.003-0       </v>
          </cell>
          <cell r="F1945" t="str">
            <v xml:space="preserve">MEIO-FIO DE CONCR. PRE-MOLD., 15MPA, C/ 0,15M DE BASE E 0, 45M DE ALT., REJUNT. C/CIM. E AREIA 1:3,5  </v>
          </cell>
          <cell r="G1945" t="str">
            <v xml:space="preserve">M     </v>
          </cell>
          <cell r="H1945">
            <v>135</v>
          </cell>
          <cell r="I1945">
            <v>18.36</v>
          </cell>
        </row>
        <row r="1946">
          <cell r="D1946" t="str">
            <v>CP3158</v>
          </cell>
          <cell r="E1946" t="str">
            <v xml:space="preserve">08.027.006-0       </v>
          </cell>
          <cell r="F1946" t="str">
            <v xml:space="preserve">MEIO-FIO DE CONCR. PRE-MOLD., 15MPA, C/ 0,15M DE BASE E 0, 30M DE ALT., REJUNT. C/CIM. E AREIA 1:3,5  </v>
          </cell>
          <cell r="G1946" t="str">
            <v xml:space="preserve">M     </v>
          </cell>
          <cell r="H1946">
            <v>207</v>
          </cell>
          <cell r="I1946">
            <v>12.51</v>
          </cell>
        </row>
        <row r="1947">
          <cell r="D1947" t="str">
            <v/>
          </cell>
          <cell r="E1947" t="str">
            <v/>
          </cell>
          <cell r="F1947" t="str">
            <v xml:space="preserve">SERVIÇOS DE PARQUES E JARDINS  </v>
          </cell>
          <cell r="G1947" t="str">
            <v/>
          </cell>
          <cell r="H1947">
            <v>0</v>
          </cell>
          <cell r="I1947">
            <v>0</v>
          </cell>
        </row>
        <row r="1948">
          <cell r="D1948" t="str">
            <v>CP3221</v>
          </cell>
          <cell r="E1948" t="str">
            <v xml:space="preserve">09.001.075-0       </v>
          </cell>
          <cell r="F1948" t="str">
            <v xml:space="preserve">PLANTIO DE PLANTAS DE COBERTURA FLORIDAS, TIPO MOISES, BELAEMILIA, ETC  </v>
          </cell>
          <cell r="G1948" t="str">
            <v xml:space="preserve">M2    </v>
          </cell>
          <cell r="H1948">
            <v>137</v>
          </cell>
          <cell r="I1948">
            <v>0.8</v>
          </cell>
        </row>
        <row r="1949">
          <cell r="D1949" t="str">
            <v>CP9695</v>
          </cell>
          <cell r="E1949">
            <v>9002</v>
          </cell>
          <cell r="F1949" t="str">
            <v xml:space="preserve">PLANTIO DE ÁRVORE ISOLADA, ACIMA DE 2,50M DE ALT., (ESPÉCIE CITADA NAS ESPECIFICAÇÕES DO ANEXO VIII)  </v>
          </cell>
          <cell r="G1949" t="str">
            <v xml:space="preserve">UN    </v>
          </cell>
          <cell r="H1949">
            <v>17</v>
          </cell>
          <cell r="I1949">
            <v>10</v>
          </cell>
        </row>
        <row r="1950">
          <cell r="D1950" t="str">
            <v>CP3226</v>
          </cell>
          <cell r="E1950" t="str">
            <v xml:space="preserve">09.002.010-0       </v>
          </cell>
          <cell r="F1950" t="str">
            <v xml:space="preserve">PLANTIO DE ARBUSTO DE 0,50 A 1,00M DE ALT., FORMANDO JARDIM  </v>
          </cell>
          <cell r="G1950" t="str">
            <v xml:space="preserve">UN    </v>
          </cell>
          <cell r="H1950">
            <v>3</v>
          </cell>
          <cell r="I1950">
            <v>0.96</v>
          </cell>
        </row>
        <row r="1951">
          <cell r="D1951" t="str">
            <v>CP9693</v>
          </cell>
          <cell r="E1951">
            <v>9003</v>
          </cell>
          <cell r="F1951" t="str">
            <v xml:space="preserve">PLANTAS DE COBERTURA FLORIDAS,  TIPO BELA EMÍLIA (PLUMBAGO CAPENSIS) - FORNECIMENTO  </v>
          </cell>
          <cell r="G1951" t="str">
            <v xml:space="preserve">M2    </v>
          </cell>
          <cell r="H1951">
            <v>137</v>
          </cell>
          <cell r="I1951">
            <v>2.4</v>
          </cell>
        </row>
        <row r="1952">
          <cell r="D1952" t="str">
            <v>CP3228</v>
          </cell>
          <cell r="E1952" t="str">
            <v xml:space="preserve">09.003.006-0       </v>
          </cell>
          <cell r="F1952" t="str">
            <v xml:space="preserve">ARVORE EM TORNO DE 2,00M DE ALT., TIPO AMENDOEIRA OU CASTANHEIRA, CONSID. APENAS O FORN.  </v>
          </cell>
          <cell r="G1952" t="str">
            <v xml:space="preserve">UN    </v>
          </cell>
          <cell r="H1952">
            <v>17</v>
          </cell>
          <cell r="I1952">
            <v>8</v>
          </cell>
        </row>
        <row r="1953">
          <cell r="D1953" t="str">
            <v>CP3230</v>
          </cell>
          <cell r="E1953" t="str">
            <v xml:space="preserve">09.003.008-0       </v>
          </cell>
          <cell r="F1953" t="str">
            <v xml:space="preserve">ARBUSTO P/JARDINS, C/ 0,50 A 0,70M DE ALT., CONSID. APENAS OFORN.  </v>
          </cell>
          <cell r="G1953" t="str">
            <v xml:space="preserve">UN    </v>
          </cell>
          <cell r="H1953">
            <v>3</v>
          </cell>
          <cell r="I1953">
            <v>1</v>
          </cell>
        </row>
        <row r="1954">
          <cell r="D1954" t="str">
            <v>CP9699</v>
          </cell>
          <cell r="E1954">
            <v>9004</v>
          </cell>
          <cell r="F1954" t="str">
            <v xml:space="preserve">PROTETOR DE ÁRVORE (CONF. ESPECIFICAÇÃO ANEXO VIII)  </v>
          </cell>
          <cell r="G1954" t="str">
            <v xml:space="preserve">UN    </v>
          </cell>
          <cell r="H1954">
            <v>17</v>
          </cell>
          <cell r="I1954">
            <v>30</v>
          </cell>
        </row>
        <row r="1955">
          <cell r="D1955" t="str">
            <v>CP3281</v>
          </cell>
          <cell r="E1955" t="str">
            <v xml:space="preserve">09.006.001-0       </v>
          </cell>
          <cell r="F1955" t="str">
            <v xml:space="preserve">ATERRO C/TERRA PRETA VEGETAL, P/EXEC. DE GRAMADOS  </v>
          </cell>
          <cell r="G1955" t="str">
            <v xml:space="preserve">M3    </v>
          </cell>
          <cell r="H1955">
            <v>21</v>
          </cell>
          <cell r="I1955">
            <v>39.67</v>
          </cell>
        </row>
        <row r="1956">
          <cell r="D1956" t="str">
            <v>CP3282</v>
          </cell>
          <cell r="E1956" t="str">
            <v xml:space="preserve">09.006.003-0       </v>
          </cell>
          <cell r="F1956" t="str">
            <v xml:space="preserve">ENCHIMENTO DE CAVAS, SENDO 1/3 C/TERRA PRETA VEGETAL  </v>
          </cell>
          <cell r="G1956" t="str">
            <v xml:space="preserve">M3    </v>
          </cell>
          <cell r="H1956">
            <v>3</v>
          </cell>
          <cell r="I1956">
            <v>12.06</v>
          </cell>
        </row>
        <row r="1957">
          <cell r="D1957" t="str">
            <v>CP3305</v>
          </cell>
          <cell r="E1957" t="str">
            <v xml:space="preserve">09.012.002-0       </v>
          </cell>
          <cell r="F1957" t="str">
            <v xml:space="preserve">BANCO DE CONCR. APARENTE, C/ 0,45M DE LARG. E 0,10M DE ESP.,SOBRE 2 APOIOS DO MESMO MAT., C/SECAO DE 10 X 30CM  </v>
          </cell>
          <cell r="G1957" t="str">
            <v xml:space="preserve">M     </v>
          </cell>
          <cell r="H1957">
            <v>15</v>
          </cell>
          <cell r="I1957">
            <v>39.83</v>
          </cell>
        </row>
        <row r="1958">
          <cell r="D1958" t="str">
            <v>CP3317</v>
          </cell>
          <cell r="E1958" t="str">
            <v xml:space="preserve">09.015.006-0       </v>
          </cell>
          <cell r="F1958" t="str">
            <v xml:space="preserve">ALAMBRADO P/CAMPO DE ESPORTE, EM POSTES TUBO FºGALV., C/TELAARAME Nº12, FIX. EM PRISMAS DE CONCR.  </v>
          </cell>
          <cell r="G1958" t="str">
            <v xml:space="preserve">M2    </v>
          </cell>
          <cell r="H1958">
            <v>284</v>
          </cell>
          <cell r="I1958">
            <v>46.35</v>
          </cell>
        </row>
        <row r="1959">
          <cell r="D1959" t="str">
            <v/>
          </cell>
          <cell r="E1959" t="str">
            <v/>
          </cell>
          <cell r="F1959" t="str">
            <v xml:space="preserve">ESTRUTURAS  </v>
          </cell>
          <cell r="G1959" t="str">
            <v/>
          </cell>
          <cell r="H1959">
            <v>0</v>
          </cell>
          <cell r="I1959">
            <v>0</v>
          </cell>
        </row>
        <row r="1960">
          <cell r="D1960" t="str">
            <v>CP3716</v>
          </cell>
          <cell r="E1960" t="str">
            <v xml:space="preserve">11.003.001-1       </v>
          </cell>
          <cell r="F1960" t="str">
            <v xml:space="preserve">CONCRETO SIMPLES, P/UMA RESISTENCIA A COMPRES. DE 10MPA, INCL. MAT. E TRANSP. NA HORIZ. E NA VERT.  </v>
          </cell>
          <cell r="G1960" t="str">
            <v xml:space="preserve">M3    </v>
          </cell>
          <cell r="H1960">
            <v>16</v>
          </cell>
          <cell r="I1960">
            <v>114.5</v>
          </cell>
        </row>
        <row r="1961">
          <cell r="D1961" t="str">
            <v>CP3842</v>
          </cell>
          <cell r="E1961" t="str">
            <v xml:space="preserve">11.013.013-0       </v>
          </cell>
          <cell r="F1961" t="str">
            <v xml:space="preserve">CONCRETO ARMADO P/UMA RESISTENCIA DE 15MPA, 12,00M2 DE FORMA, 60KG DE ACO CA-50, CORTE E DOBRAGEM  </v>
          </cell>
          <cell r="G1961" t="str">
            <v xml:space="preserve">M3    </v>
          </cell>
          <cell r="H1961">
            <v>17</v>
          </cell>
          <cell r="I1961">
            <v>399.5</v>
          </cell>
        </row>
        <row r="1962">
          <cell r="D1962" t="str">
            <v/>
          </cell>
          <cell r="E1962" t="str">
            <v/>
          </cell>
          <cell r="F1962" t="str">
            <v xml:space="preserve">REVESTIMENTO DE PAREDES, TETOS E PISOS  </v>
          </cell>
          <cell r="G1962" t="str">
            <v/>
          </cell>
          <cell r="H1962">
            <v>0</v>
          </cell>
          <cell r="I1962">
            <v>0</v>
          </cell>
        </row>
        <row r="1963">
          <cell r="D1963" t="str">
            <v>CP4323</v>
          </cell>
          <cell r="E1963" t="str">
            <v xml:space="preserve">13.301.082-0       </v>
          </cell>
          <cell r="F1963" t="str">
            <v xml:space="preserve">PISO CIMENTADO, ESP. 1,5CM, C/ARG. DE CIM. E AREIA 1:3, ALIS. A COLHER, C/COR., SOBRE BASE EXIST.  </v>
          </cell>
          <cell r="G1963" t="str">
            <v xml:space="preserve">M2    </v>
          </cell>
          <cell r="H1963">
            <v>360</v>
          </cell>
          <cell r="I1963">
            <v>11.07</v>
          </cell>
        </row>
        <row r="1964">
          <cell r="D1964" t="str">
            <v>CP4325</v>
          </cell>
          <cell r="E1964" t="str">
            <v xml:space="preserve">13.301.085-0       </v>
          </cell>
          <cell r="F1964" t="str">
            <v xml:space="preserve">PISO CIMENTADO, ESP. 1,5CM, C/ARG. DE CIM. E AREIA 1:3, ALIS. A COLHER, C/JUNTAS BATIDAS, FORMANDO QUADROS  </v>
          </cell>
          <cell r="G1964" t="str">
            <v xml:space="preserve">M2    </v>
          </cell>
          <cell r="H1964">
            <v>287</v>
          </cell>
          <cell r="I1964">
            <v>9.14</v>
          </cell>
        </row>
        <row r="1965">
          <cell r="D1965" t="str">
            <v>CP9684</v>
          </cell>
          <cell r="E1965">
            <v>13413</v>
          </cell>
          <cell r="F1965" t="str">
            <v xml:space="preserve">PISO EM LADRILHO HIDRÁULICO ( BLEU CIEL ), 25X25X1,6CM, ASSENT C/ ARGAM. CIMENTO, SAIBRO E AREIA, TRAÇO 1:2:2 -FORN. E ASSENT.  </v>
          </cell>
          <cell r="G1965" t="str">
            <v xml:space="preserve">M2    </v>
          </cell>
          <cell r="H1965">
            <v>485</v>
          </cell>
          <cell r="I1965">
            <v>30.81</v>
          </cell>
        </row>
        <row r="1966">
          <cell r="D1966" t="str">
            <v>CP9685</v>
          </cell>
          <cell r="E1966">
            <v>13413</v>
          </cell>
          <cell r="F1966" t="str">
            <v xml:space="preserve">PISO EM LADRILHO HIDRÁULICO ( TERRE CUITE ), 25X25X1,6CM, ASSENT C/ ARGAM. CIMENTO, SAIBRO E AREIA, TRAÇO 1:2:2 -FORN. E ASSENT.  </v>
          </cell>
          <cell r="G1966" t="str">
            <v xml:space="preserve">M2    </v>
          </cell>
          <cell r="H1966">
            <v>485</v>
          </cell>
          <cell r="I1966">
            <v>28.71</v>
          </cell>
        </row>
        <row r="1967">
          <cell r="D1967" t="str">
            <v/>
          </cell>
          <cell r="E1967" t="str">
            <v/>
          </cell>
          <cell r="F1967" t="str">
            <v xml:space="preserve">INSTALAÇÕES ELÉTRICAS, HIDRÁULICAS, SANITÁRIAS E MECÂNICAS  </v>
          </cell>
          <cell r="G1967" t="str">
            <v/>
          </cell>
          <cell r="H1967">
            <v>0</v>
          </cell>
          <cell r="I1967">
            <v>0</v>
          </cell>
        </row>
        <row r="1968">
          <cell r="D1968" t="str">
            <v>CP4942</v>
          </cell>
          <cell r="E1968" t="str">
            <v xml:space="preserve">15.002.205-0       </v>
          </cell>
          <cell r="F1968" t="str">
            <v xml:space="preserve">CAIXA DE INSPECAO DE CONCR. PRE-MOLDADO, C/ 625MM DE ALT. TOTAL  </v>
          </cell>
          <cell r="G1968" t="str">
            <v xml:space="preserve">UN    </v>
          </cell>
          <cell r="H1968">
            <v>2</v>
          </cell>
          <cell r="I1968">
            <v>30.87</v>
          </cell>
        </row>
        <row r="1969">
          <cell r="D1969" t="str">
            <v>CP5141</v>
          </cell>
          <cell r="E1969" t="str">
            <v xml:space="preserve">15.004.108-0       </v>
          </cell>
          <cell r="F1969" t="str">
            <v xml:space="preserve">INSTALACAO E ASSENT. DE VASO SANIT. INDIVIDUAL EM PAV. TERREO, C/ TUBO PVC DE 25MM  </v>
          </cell>
          <cell r="G1969" t="str">
            <v xml:space="preserve">UN    </v>
          </cell>
          <cell r="H1969">
            <v>2</v>
          </cell>
          <cell r="I1969">
            <v>69.69</v>
          </cell>
        </row>
        <row r="1970">
          <cell r="D1970" t="str">
            <v>CP9502</v>
          </cell>
          <cell r="E1970">
            <v>15008</v>
          </cell>
          <cell r="F1970" t="str">
            <v xml:space="preserve">CABO DE COBRE TRIPOLAR, ISOLAMENTO TERMOPLÁSTICO O, 6/1KV, SEÇÃO DE 3 X 1,5 MM2 - FORNECIMENTO E COLOC.  </v>
          </cell>
          <cell r="G1970" t="str">
            <v xml:space="preserve">M     </v>
          </cell>
          <cell r="H1970">
            <v>200</v>
          </cell>
          <cell r="I1970">
            <v>0.5</v>
          </cell>
        </row>
        <row r="1971">
          <cell r="D1971" t="str">
            <v>CP9518</v>
          </cell>
          <cell r="E1971">
            <v>15009</v>
          </cell>
          <cell r="F1971" t="str">
            <v xml:space="preserve">CABO DE ALUMÍNIO SINGELO, ISOLAMENTO TERMOPLÁSTICO XLPE,  O,6/1KV, NA BITOLA DE 25 MM2 - FORNECIMENTO E COLOC.  </v>
          </cell>
          <cell r="G1971" t="str">
            <v xml:space="preserve">M     </v>
          </cell>
          <cell r="H1971">
            <v>700</v>
          </cell>
          <cell r="I1971">
            <v>1.35</v>
          </cell>
        </row>
        <row r="1972">
          <cell r="D1972" t="str">
            <v>CP9662</v>
          </cell>
          <cell r="E1972">
            <v>15020</v>
          </cell>
          <cell r="F1972" t="str">
            <v xml:space="preserve">LUMINÁRIA PARA 1 LAMPADA DE VAPOR DE SODIO 250W C/ REFRATOR, SEM REATOR INTEGRADO, P/ PONTA DE BRAÇO, EXCL. REATOR E LÂMPADA - FORNEC. E COLOC.  </v>
          </cell>
          <cell r="G1972" t="str">
            <v xml:space="preserve">UN    </v>
          </cell>
          <cell r="H1972">
            <v>14</v>
          </cell>
          <cell r="I1972">
            <v>138.1</v>
          </cell>
        </row>
        <row r="1973">
          <cell r="D1973" t="str">
            <v>CP5633</v>
          </cell>
          <cell r="E1973" t="str">
            <v xml:space="preserve">15.020.065-0       </v>
          </cell>
          <cell r="F1973" t="str">
            <v xml:space="preserve">LAMPADA DE VAPOR DE SODIO DE 250W / 220V  </v>
          </cell>
          <cell r="G1973" t="str">
            <v xml:space="preserve">UN    </v>
          </cell>
          <cell r="H1973">
            <v>14</v>
          </cell>
          <cell r="I1973">
            <v>36.06</v>
          </cell>
        </row>
        <row r="1974">
          <cell r="D1974" t="str">
            <v>CP5634</v>
          </cell>
          <cell r="E1974" t="str">
            <v xml:space="preserve">15.020.067-0       </v>
          </cell>
          <cell r="F1974" t="str">
            <v xml:space="preserve">LAMPADA DE VAPOR DE SODIO DE 400W / 220V  </v>
          </cell>
          <cell r="G1974" t="str">
            <v xml:space="preserve">UN    </v>
          </cell>
          <cell r="H1974">
            <v>8</v>
          </cell>
          <cell r="I1974">
            <v>37.75</v>
          </cell>
        </row>
        <row r="1975">
          <cell r="D1975" t="str">
            <v>CP5756</v>
          </cell>
          <cell r="E1975" t="str">
            <v xml:space="preserve">15.035.027-0       </v>
          </cell>
          <cell r="F1975" t="str">
            <v xml:space="preserve">ELETRODUTO FºGALV. PESADO C/DIAM. DE 3, INCL. CONEXOES E EMENDAS, EXCL. ABERT. E FECHAM. DE RASGO  </v>
          </cell>
          <cell r="G1975" t="str">
            <v xml:space="preserve">M     </v>
          </cell>
          <cell r="H1975">
            <v>6</v>
          </cell>
          <cell r="I1975">
            <v>25.3</v>
          </cell>
        </row>
        <row r="1976">
          <cell r="D1976" t="str">
            <v>CP9599</v>
          </cell>
          <cell r="E1976">
            <v>15036</v>
          </cell>
          <cell r="F1976" t="str">
            <v xml:space="preserve">DUTO ESPIRAL FLEXÍVEL CORRUGADO, EM POLIETILENO DE ALTA DENSIDADE, DIÂM. 75 MM, INCL. ARAME GUIA - FORNECIMENTO  </v>
          </cell>
          <cell r="G1976" t="str">
            <v xml:space="preserve">M     </v>
          </cell>
          <cell r="H1976">
            <v>160</v>
          </cell>
          <cell r="I1976">
            <v>24.6</v>
          </cell>
        </row>
        <row r="1977">
          <cell r="D1977" t="str">
            <v>CP6092</v>
          </cell>
          <cell r="E1977" t="str">
            <v xml:space="preserve">15.075.010-0       </v>
          </cell>
          <cell r="F1977" t="str">
            <v xml:space="preserve">LIGACAO EM TUBUL. PVC, P/ESGOTO, C/DIAM. DE 100MM  </v>
          </cell>
          <cell r="G1977" t="str">
            <v xml:space="preserve">UN    </v>
          </cell>
          <cell r="H1977">
            <v>2</v>
          </cell>
          <cell r="I1977">
            <v>283.87</v>
          </cell>
        </row>
        <row r="1978">
          <cell r="D1978" t="str">
            <v/>
          </cell>
          <cell r="E1978" t="str">
            <v/>
          </cell>
          <cell r="F1978" t="str">
            <v xml:space="preserve">APARELHOS HIDRÁULICOS, SANITÁRIOS, ELÉTRICOS, MECÂNICOS E ESPORTIVOS  </v>
          </cell>
          <cell r="G1978" t="str">
            <v/>
          </cell>
          <cell r="H1978">
            <v>0</v>
          </cell>
          <cell r="I1978">
            <v>0</v>
          </cell>
        </row>
        <row r="1979">
          <cell r="D1979" t="str">
            <v>CP6374</v>
          </cell>
          <cell r="E1979" t="str">
            <v xml:space="preserve">18.002.080-0       </v>
          </cell>
          <cell r="F1979" t="str">
            <v xml:space="preserve">VASO SANIT. DE LOUCA BRANCA, CONVENCIONAL, POPULAR, MED. EMTORNO DE 37 X 47 X 38CM  </v>
          </cell>
          <cell r="G1979" t="str">
            <v xml:space="preserve">UN    </v>
          </cell>
          <cell r="H1979">
            <v>2</v>
          </cell>
          <cell r="I1979">
            <v>61.73</v>
          </cell>
        </row>
        <row r="1980">
          <cell r="D1980" t="str">
            <v>CP9543</v>
          </cell>
          <cell r="E1980">
            <v>18027</v>
          </cell>
          <cell r="F1980" t="str">
            <v xml:space="preserve">COMANDO GRUPO P/ SIST. ILUM. PUBL., 220 V-60HZ, MONTADO EM CAIXA LIGA ALUM. FUND., C/ PORTA A PROVA DE TEMPO, C/ FUSIV. 80A, PADRÃO  </v>
          </cell>
          <cell r="G1980" t="str">
            <v xml:space="preserve">UN    </v>
          </cell>
          <cell r="H1980">
            <v>1</v>
          </cell>
          <cell r="I1980">
            <v>1200</v>
          </cell>
        </row>
        <row r="1981">
          <cell r="D1981" t="str">
            <v>CP6559</v>
          </cell>
          <cell r="E1981" t="str">
            <v xml:space="preserve">18.027.130-0       </v>
          </cell>
          <cell r="F1981" t="str">
            <v xml:space="preserve">PROJETOR P/QUADRAS, LENTE EM VIDRO TEMPERADO, P/LAMPADA STANDARD DE 500W OU MISTA DE 250W  </v>
          </cell>
          <cell r="G1981" t="str">
            <v xml:space="preserve">UN    </v>
          </cell>
          <cell r="H1981">
            <v>8</v>
          </cell>
          <cell r="I1981">
            <v>87.66</v>
          </cell>
        </row>
        <row r="1982">
          <cell r="D1982" t="str">
            <v>CP6562</v>
          </cell>
          <cell r="E1982" t="str">
            <v xml:space="preserve">18.027.145-0       </v>
          </cell>
          <cell r="F1982" t="str">
            <v xml:space="preserve">RELE FOTOELETRICO, P/COMANDO DE ILUMINACAO EXT., NA TENSAO DE 220V E CARGA MAXIMA DE 1000W  </v>
          </cell>
          <cell r="G1982" t="str">
            <v xml:space="preserve">UN    </v>
          </cell>
          <cell r="H1982">
            <v>4</v>
          </cell>
          <cell r="I1982">
            <v>15.1</v>
          </cell>
        </row>
        <row r="1983">
          <cell r="D1983" t="str">
            <v>CP6682</v>
          </cell>
          <cell r="E1983" t="str">
            <v xml:space="preserve">18.200.002-0       </v>
          </cell>
          <cell r="F1983" t="str">
            <v xml:space="preserve">POSTE P/VOLEIBOL, EM TUBO DE FºGALV. C/CATRACA E BUCHAS  </v>
          </cell>
          <cell r="G1983" t="str">
            <v xml:space="preserve">PAR   </v>
          </cell>
          <cell r="H1983">
            <v>1</v>
          </cell>
          <cell r="I1983">
            <v>180</v>
          </cell>
        </row>
        <row r="1984">
          <cell r="D1984" t="str">
            <v>CP6684</v>
          </cell>
          <cell r="E1984" t="str">
            <v xml:space="preserve">18.200.004-0       </v>
          </cell>
          <cell r="F1984" t="str">
            <v xml:space="preserve">TRAVE DESMONTAVEL P/FUTEBOL DE SALAO, EM TUBO DE FºGALV. E BUCHAS  </v>
          </cell>
          <cell r="G1984" t="str">
            <v xml:space="preserve">PAR   </v>
          </cell>
          <cell r="H1984">
            <v>1</v>
          </cell>
          <cell r="I1984">
            <v>385</v>
          </cell>
        </row>
        <row r="1985">
          <cell r="D1985" t="str">
            <v>CP9703</v>
          </cell>
          <cell r="E1985">
            <v>18250</v>
          </cell>
          <cell r="F1985" t="str">
            <v xml:space="preserve">REATOR P/LAMPADA DE VAPOR DE SODIO, DE 220V - 400W , PADRÃO RIOLUZ, P/EXTERIOR - FORN. E COLOC.  </v>
          </cell>
          <cell r="G1985" t="str">
            <v xml:space="preserve">UN    </v>
          </cell>
          <cell r="H1985">
            <v>8</v>
          </cell>
          <cell r="I1985">
            <v>46.9</v>
          </cell>
        </row>
        <row r="1986">
          <cell r="D1986" t="str">
            <v>CP6695</v>
          </cell>
          <cell r="E1986" t="str">
            <v xml:space="preserve">18.250.035-0       </v>
          </cell>
          <cell r="F1986" t="str">
            <v xml:space="preserve">REATOR P/LAMPADA DE VAPOR DE SODIO, DE 220V X 250W  </v>
          </cell>
          <cell r="G1986" t="str">
            <v xml:space="preserve">UN    </v>
          </cell>
          <cell r="H1986">
            <v>14</v>
          </cell>
          <cell r="I1986">
            <v>39.090000000000003</v>
          </cell>
        </row>
        <row r="1987">
          <cell r="D1987" t="str">
            <v>CP9501</v>
          </cell>
          <cell r="E1987">
            <v>18260</v>
          </cell>
          <cell r="F1987" t="str">
            <v xml:space="preserve">ABRAÇADEIRA DE FIXAÇÃO DE BRAÇOS DE LUMINÁRIAS DE 5 (125MM) - FORNEC. E COLOC.  </v>
          </cell>
          <cell r="G1987" t="str">
            <v xml:space="preserve">UN    </v>
          </cell>
          <cell r="H1987">
            <v>14</v>
          </cell>
          <cell r="I1987">
            <v>6.1</v>
          </cell>
        </row>
        <row r="1988">
          <cell r="D1988" t="str">
            <v>CP6708</v>
          </cell>
          <cell r="E1988" t="str">
            <v xml:space="preserve">18.260.045-0       </v>
          </cell>
          <cell r="F1988" t="str">
            <v xml:space="preserve">BRACO P/ILUMINACAO DE RUAS, P/FIX. EM POSTE OU PAREDE, C/COMPR. DE 1,65M E INCLINACAO DE 25°  </v>
          </cell>
          <cell r="G1988" t="str">
            <v xml:space="preserve">UN    </v>
          </cell>
          <cell r="H1988">
            <v>14</v>
          </cell>
          <cell r="I1988">
            <v>70.260000000000005</v>
          </cell>
        </row>
        <row r="1989">
          <cell r="D1989" t="str">
            <v/>
          </cell>
          <cell r="E1989" t="str">
            <v/>
          </cell>
          <cell r="F1989" t="str">
            <v xml:space="preserve">ILUMINAÇÃO PÚBLICA  </v>
          </cell>
          <cell r="G1989" t="str">
            <v/>
          </cell>
          <cell r="H1989">
            <v>0</v>
          </cell>
          <cell r="I1989">
            <v>0</v>
          </cell>
        </row>
        <row r="1990">
          <cell r="D1990" t="str">
            <v>CP7816</v>
          </cell>
          <cell r="E1990" t="str">
            <v xml:space="preserve">21.001.062-0       </v>
          </cell>
          <cell r="F1990" t="str">
            <v xml:space="preserve">ASSENTAMENTO DE POSTE RETO, DE ACO, DE 7,00 ATE 11,00M, C/ENGASTAMENTO DA PARTE INFERIOR DA COLUNA NO SOLO  </v>
          </cell>
          <cell r="G1990" t="str">
            <v xml:space="preserve">UN    </v>
          </cell>
          <cell r="H1990">
            <v>4</v>
          </cell>
          <cell r="I1990">
            <v>90.97</v>
          </cell>
        </row>
        <row r="1991">
          <cell r="D1991" t="str">
            <v>CP7832</v>
          </cell>
          <cell r="E1991" t="str">
            <v xml:space="preserve">21.004.095-0       </v>
          </cell>
          <cell r="F1991" t="str">
            <v xml:space="preserve">RETIRADA DE POSTE DE CONCR. OU ACO, DE 3,50 ATE 9,00M  </v>
          </cell>
          <cell r="G1991" t="str">
            <v xml:space="preserve">UN    </v>
          </cell>
          <cell r="H1991">
            <v>2</v>
          </cell>
          <cell r="I1991">
            <v>33.6</v>
          </cell>
        </row>
        <row r="1992">
          <cell r="D1992" t="str">
            <v>CP9696</v>
          </cell>
          <cell r="E1992">
            <v>21005</v>
          </cell>
          <cell r="F1992" t="str">
            <v xml:space="preserve">POSTE DE ACO GALVANIZADO, CONTINUO, RETO, CONICO, SIMPLES, ALTURA 10M - FORN. E COLOC.  </v>
          </cell>
          <cell r="G1992" t="str">
            <v xml:space="preserve">UN    </v>
          </cell>
          <cell r="H1992">
            <v>4</v>
          </cell>
          <cell r="I1992">
            <v>93.83</v>
          </cell>
        </row>
        <row r="1993">
          <cell r="D1993" t="str">
            <v>CP7867</v>
          </cell>
          <cell r="E1993" t="str">
            <v xml:space="preserve">21.005.050-0       </v>
          </cell>
          <cell r="F1993" t="str">
            <v xml:space="preserve">POSTE DE ACO, CONTINUO, RETO, CONICO, SIMPLES, C/ENGASTAMENTO DA PARTE INFERIOR DA COLUNA NO SOLO, DE 7,00M  </v>
          </cell>
          <cell r="G1993" t="str">
            <v xml:space="preserve">UN    </v>
          </cell>
          <cell r="H1993">
            <v>11</v>
          </cell>
          <cell r="I1993">
            <v>454.79</v>
          </cell>
        </row>
        <row r="1994">
          <cell r="D1994" t="str">
            <v>CP7951</v>
          </cell>
          <cell r="E1994" t="str">
            <v xml:space="preserve">21.018.081-0       </v>
          </cell>
          <cell r="F1994" t="str">
            <v xml:space="preserve">LUMINARIA FECHADA C/LAMPADA DE DESC., S/REATOR INTEGRADO, EMPOSTE DE ACO, CURVO, ATE 10, 00M. COLOC.  </v>
          </cell>
          <cell r="G1994" t="str">
            <v xml:space="preserve">UN    </v>
          </cell>
          <cell r="H1994">
            <v>14</v>
          </cell>
          <cell r="I1994">
            <v>6.3</v>
          </cell>
        </row>
        <row r="1995">
          <cell r="D1995" t="str">
            <v>CP7967</v>
          </cell>
          <cell r="E1995" t="str">
            <v xml:space="preserve">21.018.161-0       </v>
          </cell>
          <cell r="F1995" t="str">
            <v xml:space="preserve">4 CONDUTORES SINGELOS EM LINHA DE DUTOS. COLOC.  </v>
          </cell>
          <cell r="G1995" t="str">
            <v xml:space="preserve">M     </v>
          </cell>
          <cell r="H1995">
            <v>160</v>
          </cell>
          <cell r="I1995">
            <v>1.68</v>
          </cell>
        </row>
        <row r="1996">
          <cell r="D1996" t="str">
            <v>CP7993</v>
          </cell>
          <cell r="E1996" t="str">
            <v xml:space="preserve">21.035.009-0       </v>
          </cell>
          <cell r="F1996" t="str">
            <v xml:space="preserve">CAIXA HAND-HOLE, PRE-MOLD. EM ANEIS DE CONCR., PROJ. RIOLUZ, C/DIM. DE 0,60 X 0,30M  </v>
          </cell>
          <cell r="G1996" t="str">
            <v xml:space="preserve">UN    </v>
          </cell>
          <cell r="H1996">
            <v>11</v>
          </cell>
          <cell r="I1996">
            <v>41.92</v>
          </cell>
        </row>
        <row r="1997">
          <cell r="D1997" t="str">
            <v>CP7994</v>
          </cell>
          <cell r="E1997" t="str">
            <v xml:space="preserve">21.035.010-0       </v>
          </cell>
          <cell r="F1997" t="str">
            <v xml:space="preserve">CAIXA HAND-HOLE, PRE-MOLD. EM ANEIS DE CONCR., PROJ. RIOLUZ, C/DIM. DE 0,60 X 0,60M  </v>
          </cell>
          <cell r="G1997" t="str">
            <v xml:space="preserve">UN    </v>
          </cell>
          <cell r="H1997">
            <v>4</v>
          </cell>
          <cell r="I1997">
            <v>58.48</v>
          </cell>
        </row>
        <row r="1998">
          <cell r="D1998" t="str">
            <v/>
          </cell>
          <cell r="E1998" t="str">
            <v/>
          </cell>
          <cell r="F1998" t="str">
            <v xml:space="preserve">MOBILIÁRIO URBANO  </v>
          </cell>
          <cell r="G1998" t="str">
            <v/>
          </cell>
          <cell r="H1998">
            <v>0</v>
          </cell>
          <cell r="I1998">
            <v>0</v>
          </cell>
        </row>
        <row r="1999">
          <cell r="D1999" t="str">
            <v>CP9679</v>
          </cell>
          <cell r="E1999">
            <v>5103</v>
          </cell>
          <cell r="F1999" t="str">
            <v xml:space="preserve">PAPELEIRA, CAPAC. 50 LITROS, EM POLIETILENO INJET. ALTA DENSIDADE, COM FERR. METÁLICA GALV., DIM. 0,74x0,43X0,34CM - FORNEC. E COLOC.  </v>
          </cell>
          <cell r="G1999" t="str">
            <v xml:space="preserve">UN    </v>
          </cell>
          <cell r="H1999">
            <v>3</v>
          </cell>
          <cell r="I1999">
            <v>77</v>
          </cell>
        </row>
        <row r="2000">
          <cell r="D2000" t="str">
            <v>CP9517</v>
          </cell>
          <cell r="E2000">
            <v>9005</v>
          </cell>
          <cell r="F2000" t="str">
            <v xml:space="preserve">CABINE P/ SANIT. INDIV. EM FIBRA DE VIDRO, 1,00x1,00x2, 30M, C/ COBERT., PINT.INSTAL. ELÉTRICA C/ 2 LAMP.FLUORESC. 20 W , INCL.  </v>
          </cell>
          <cell r="G2000" t="str">
            <v xml:space="preserve">UN    </v>
          </cell>
          <cell r="H2000">
            <v>2</v>
          </cell>
          <cell r="I2000">
            <v>2200</v>
          </cell>
        </row>
        <row r="2001">
          <cell r="D2001" t="str">
            <v>CP9673</v>
          </cell>
          <cell r="E2001">
            <v>9012</v>
          </cell>
          <cell r="F2001" t="str">
            <v xml:space="preserve">MESA C/ 4 BANCOS EM PERFIS "DE ALUM. FUND., INTERL. POR BARRA AÇO 1/2, 0,90X0,90X0, 43M, REVEST.P/ TUBO DE PVC, PEÇAS FERRO GALV. 1  </v>
          </cell>
          <cell r="G2001" t="str">
            <v xml:space="preserve">CJ    </v>
          </cell>
          <cell r="H2001">
            <v>8</v>
          </cell>
          <cell r="I2001">
            <v>867</v>
          </cell>
        </row>
        <row r="2002">
          <cell r="D2002" t="str">
            <v>CP9510</v>
          </cell>
          <cell r="E2002">
            <v>9012</v>
          </cell>
          <cell r="F2002" t="str">
            <v xml:space="preserve">BANCO EM ALUMÍNIO FUNDIDO T E BARRAS AÇO 1/2 1,20x0,40x0, 43M, INCL. PINT. ELÉTR. - FORNECIMENTO E COLOC.  </v>
          </cell>
          <cell r="G2002" t="str">
            <v xml:space="preserve">UN    </v>
          </cell>
          <cell r="H2002">
            <v>10</v>
          </cell>
          <cell r="I2002">
            <v>193</v>
          </cell>
        </row>
        <row r="2003">
          <cell r="D2003" t="str">
            <v>CP9511</v>
          </cell>
          <cell r="E2003">
            <v>9013</v>
          </cell>
          <cell r="F2003" t="str">
            <v xml:space="preserve">BICICLETÁRIO EM CANTONEIRAS DE FERRO DE ABAS IGUAIS DE 3, C/ PINTURA ELETROSTÁTICA - FORNECIMENTO E COLOC.  </v>
          </cell>
          <cell r="G2003" t="str">
            <v xml:space="preserve">UN    </v>
          </cell>
          <cell r="H2003">
            <v>1</v>
          </cell>
          <cell r="I2003">
            <v>70</v>
          </cell>
        </row>
        <row r="2004">
          <cell r="D2004" t="str">
            <v>CP9504</v>
          </cell>
          <cell r="E2004">
            <v>9013</v>
          </cell>
          <cell r="F2004" t="str">
            <v xml:space="preserve">ABRIGO P/ PONTO DE ÔNIBUS, ESTRUT. DE AÇO, PILARES 4, SUP. COBERTURA 3 E BARRAS DE AÇO 1/2 X 3 , C/ PINT, COBERT. TELHAS METAL. INCL. COLOC.  </v>
          </cell>
          <cell r="G2004" t="str">
            <v xml:space="preserve">UN    </v>
          </cell>
          <cell r="H2004">
            <v>4</v>
          </cell>
          <cell r="I2004">
            <v>10935</v>
          </cell>
        </row>
        <row r="2005">
          <cell r="D2005" t="str">
            <v/>
          </cell>
          <cell r="E2005" t="str">
            <v/>
          </cell>
          <cell r="F2005" t="str">
            <v xml:space="preserve">PRAÇA 3  (RUA DOS ESTUDANTES) -  REFORMA  </v>
          </cell>
          <cell r="G2005" t="str">
            <v/>
          </cell>
          <cell r="H2005">
            <v>0</v>
          </cell>
          <cell r="I2005">
            <v>0</v>
          </cell>
        </row>
        <row r="2006">
          <cell r="D2006" t="str">
            <v/>
          </cell>
          <cell r="E2006" t="str">
            <v/>
          </cell>
          <cell r="F2006" t="str">
            <v xml:space="preserve">SERVIÇOS DE ESCRITÓRIO, LABORATÓRIO E CAMPO  </v>
          </cell>
          <cell r="G2006" t="str">
            <v/>
          </cell>
          <cell r="H2006">
            <v>0</v>
          </cell>
          <cell r="I2006">
            <v>0</v>
          </cell>
        </row>
        <row r="2007">
          <cell r="D2007" t="str">
            <v>CP0332</v>
          </cell>
          <cell r="E2007" t="str">
            <v xml:space="preserve">01.005.003-0       </v>
          </cell>
          <cell r="F2007" t="str">
            <v xml:space="preserve">PREPARO MANUAL DE TER., COMPREEND. ACERTO, RASPAGEM EVENTUALATE 30CM DE PROF., INCL. COMPACT. MEC.  </v>
          </cell>
          <cell r="G2007" t="str">
            <v xml:space="preserve">M2    </v>
          </cell>
          <cell r="H2007">
            <v>1190</v>
          </cell>
          <cell r="I2007">
            <v>1.81</v>
          </cell>
        </row>
        <row r="2008">
          <cell r="D2008" t="str">
            <v/>
          </cell>
          <cell r="E2008" t="str">
            <v/>
          </cell>
          <cell r="F2008" t="str">
            <v xml:space="preserve">MOVIMENTO DE TERRA  </v>
          </cell>
          <cell r="G2008" t="str">
            <v/>
          </cell>
          <cell r="H2008">
            <v>0</v>
          </cell>
          <cell r="I2008">
            <v>0</v>
          </cell>
        </row>
        <row r="2009">
          <cell r="D2009" t="str">
            <v>CP0623</v>
          </cell>
          <cell r="E2009" t="str">
            <v xml:space="preserve">03.011.015-1       </v>
          </cell>
          <cell r="F2009" t="str">
            <v xml:space="preserve">REATERRO DE VALA/CAVA UTILIZ. VIBRO COMPACTADOR PORTATIL  </v>
          </cell>
          <cell r="G2009" t="str">
            <v xml:space="preserve">M3    </v>
          </cell>
          <cell r="H2009">
            <v>100</v>
          </cell>
          <cell r="I2009">
            <v>4</v>
          </cell>
        </row>
        <row r="2010">
          <cell r="D2010" t="str">
            <v>CP0637</v>
          </cell>
          <cell r="E2010" t="str">
            <v xml:space="preserve">03.016.015-1       </v>
          </cell>
          <cell r="F2010" t="str">
            <v xml:space="preserve">ESCAVACAO MEC. DE VALA NAO ESCORADA, EM MAT. DE 1ªCAT. ATE 1,50M DE PROF., C/RETRO-ESCAVADEIRA  </v>
          </cell>
          <cell r="G2010" t="str">
            <v xml:space="preserve">M3    </v>
          </cell>
          <cell r="H2010">
            <v>102</v>
          </cell>
          <cell r="I2010">
            <v>1.82</v>
          </cell>
        </row>
        <row r="2011">
          <cell r="D2011" t="str">
            <v/>
          </cell>
          <cell r="E2011" t="str">
            <v/>
          </cell>
          <cell r="F2011" t="str">
            <v xml:space="preserve">TRANSPORTES  </v>
          </cell>
          <cell r="G2011" t="str">
            <v/>
          </cell>
          <cell r="H2011">
            <v>0</v>
          </cell>
          <cell r="I2011">
            <v>0</v>
          </cell>
        </row>
        <row r="2012">
          <cell r="D2012" t="str">
            <v>CP0798</v>
          </cell>
          <cell r="E2012" t="str">
            <v xml:space="preserve">04.005.143-1       </v>
          </cell>
          <cell r="F2012" t="str">
            <v xml:space="preserve">TRANSPORTE DE QUALQUER NATUR. C/VELOC. MEDIA DE 30KM/H EM CAMINHAO BASCUL. CAPAC. UTIL DE 12T  </v>
          </cell>
          <cell r="G2012" t="str">
            <v xml:space="preserve">TXKM  </v>
          </cell>
          <cell r="H2012">
            <v>3570</v>
          </cell>
          <cell r="I2012">
            <v>0.23</v>
          </cell>
        </row>
        <row r="2013">
          <cell r="D2013" t="str">
            <v>CP0841</v>
          </cell>
          <cell r="E2013" t="str">
            <v xml:space="preserve">04.011.053-1       </v>
          </cell>
          <cell r="F2013" t="str">
            <v xml:space="preserve">CARGA E DESC. MEC. C/PA-CARREGADEIRA CAPAC. DE 1, 50M3 E CAMINHAO BASCUL. CAPAC. UTIL DE 8T, CARGA DE 150T P/DIA DE 8:00H  </v>
          </cell>
          <cell r="G2013" t="str">
            <v xml:space="preserve">T     </v>
          </cell>
          <cell r="H2013">
            <v>357</v>
          </cell>
          <cell r="I2013">
            <v>1.5</v>
          </cell>
        </row>
        <row r="2014">
          <cell r="D2014" t="str">
            <v>CP0869</v>
          </cell>
          <cell r="E2014" t="str">
            <v xml:space="preserve">04.018.020-1       </v>
          </cell>
          <cell r="F2014" t="str">
            <v xml:space="preserve">RECEBIMENTO DE CARGA, DESC. E MANOBRAS DE CAMINHAO BASCUL., CAPAC. DE 8,00M3 OU 12T  </v>
          </cell>
          <cell r="G2014" t="str">
            <v xml:space="preserve">T     </v>
          </cell>
          <cell r="H2014">
            <v>357</v>
          </cell>
          <cell r="I2014">
            <v>0.15</v>
          </cell>
        </row>
        <row r="2015">
          <cell r="D2015" t="str">
            <v/>
          </cell>
          <cell r="E2015" t="str">
            <v/>
          </cell>
          <cell r="F2015" t="str">
            <v xml:space="preserve">GALERIAS, DRENOS E CONEXOS  </v>
          </cell>
          <cell r="G2015" t="str">
            <v/>
          </cell>
          <cell r="H2015">
            <v>0</v>
          </cell>
          <cell r="I2015">
            <v>0</v>
          </cell>
        </row>
        <row r="2016">
          <cell r="D2016" t="str">
            <v>CP9752</v>
          </cell>
          <cell r="E2016">
            <v>6016</v>
          </cell>
          <cell r="F2016" t="str">
            <v xml:space="preserve">TAMPAO EM FºFº, ARTICULADO, DIAM. DE 0,30M, PADRAO RIOLUZ,  FORNECIMENTO  </v>
          </cell>
          <cell r="G2016" t="str">
            <v xml:space="preserve">UN    </v>
          </cell>
          <cell r="H2016">
            <v>11</v>
          </cell>
          <cell r="I2016">
            <v>20</v>
          </cell>
        </row>
        <row r="2017">
          <cell r="D2017" t="str">
            <v>CP2149</v>
          </cell>
          <cell r="E2017" t="str">
            <v xml:space="preserve">06.016.040-0       </v>
          </cell>
          <cell r="F2017" t="str">
            <v xml:space="preserve">TAMPAO COMPLETO DE FºFº, ARTICULADO, DIAM. DE 0,60M, PADRAO RIOLUZ, TIPO LEVE  </v>
          </cell>
          <cell r="G2017" t="str">
            <v xml:space="preserve">UN    </v>
          </cell>
          <cell r="H2017">
            <v>4</v>
          </cell>
          <cell r="I2017">
            <v>64.069999999999993</v>
          </cell>
        </row>
        <row r="2018">
          <cell r="D2018" t="str">
            <v>CP2517</v>
          </cell>
          <cell r="E2018" t="str">
            <v xml:space="preserve">06.069.020-0       </v>
          </cell>
          <cell r="F2018" t="str">
            <v xml:space="preserve">CONSTRUCAO DE LINHA SIMPLES DE DUTO ESPIRAL FLEXIVEL, SINGELO, P/PROT. DE CONDUTORES, DIAM. DE 75MM, C/FIO GUIA  </v>
          </cell>
          <cell r="G2018" t="str">
            <v xml:space="preserve">M     </v>
          </cell>
          <cell r="H2018">
            <v>170</v>
          </cell>
          <cell r="I2018">
            <v>5.3</v>
          </cell>
        </row>
        <row r="2019">
          <cell r="D2019" t="str">
            <v/>
          </cell>
          <cell r="E2019" t="str">
            <v/>
          </cell>
          <cell r="F2019" t="str">
            <v xml:space="preserve">BASES E PAVIMENTOS  </v>
          </cell>
          <cell r="G2019" t="str">
            <v/>
          </cell>
          <cell r="H2019">
            <v>0</v>
          </cell>
          <cell r="I2019">
            <v>0</v>
          </cell>
        </row>
        <row r="2020">
          <cell r="D2020" t="str">
            <v>CP3153</v>
          </cell>
          <cell r="E2020" t="str">
            <v xml:space="preserve">08.027.001-0       </v>
          </cell>
          <cell r="F2020" t="str">
            <v xml:space="preserve">MEIO-FIO RETO DE CONCR. SIMPLES, 15MPA, MOLD. NO LOCAL, C/ 0,15M DE BASE E 0, 45M DE ALT., REJUNT. C/CIM. E AREIA 1:3,5  </v>
          </cell>
          <cell r="G2020" t="str">
            <v xml:space="preserve">M     </v>
          </cell>
          <cell r="H2020">
            <v>20</v>
          </cell>
          <cell r="I2020">
            <v>20.14</v>
          </cell>
        </row>
        <row r="2021">
          <cell r="D2021" t="str">
            <v>CP3155</v>
          </cell>
          <cell r="E2021" t="str">
            <v xml:space="preserve">08.027.003-0       </v>
          </cell>
          <cell r="F2021" t="str">
            <v xml:space="preserve">MEIO-FIO DE CONCR. PRE-MOLD., 15MPA, C/ 0,15M DE BASE E 0, 45M DE ALT., REJUNT. C/CIM. E AREIA 1:3,5  </v>
          </cell>
          <cell r="G2021" t="str">
            <v xml:space="preserve">M     </v>
          </cell>
          <cell r="H2021">
            <v>93</v>
          </cell>
          <cell r="I2021">
            <v>18.36</v>
          </cell>
        </row>
        <row r="2022">
          <cell r="D2022" t="str">
            <v>CP3158</v>
          </cell>
          <cell r="E2022" t="str">
            <v xml:space="preserve">08.027.006-0       </v>
          </cell>
          <cell r="F2022" t="str">
            <v xml:space="preserve">MEIO-FIO DE CONCR. PRE-MOLD., 15MPA, C/ 0,15M DE BASE E 0, 30M DE ALT., REJUNT. C/CIM. E AREIA 1:3,5  </v>
          </cell>
          <cell r="G2022" t="str">
            <v xml:space="preserve">M     </v>
          </cell>
          <cell r="H2022">
            <v>281</v>
          </cell>
          <cell r="I2022">
            <v>12.51</v>
          </cell>
        </row>
        <row r="2023">
          <cell r="D2023" t="str">
            <v/>
          </cell>
          <cell r="E2023" t="str">
            <v/>
          </cell>
          <cell r="F2023" t="str">
            <v xml:space="preserve">SERVIÇOS DE PARQUES E JARDINS  </v>
          </cell>
          <cell r="G2023" t="str">
            <v/>
          </cell>
          <cell r="H2023">
            <v>0</v>
          </cell>
          <cell r="I2023">
            <v>0</v>
          </cell>
        </row>
        <row r="2024">
          <cell r="D2024" t="str">
            <v>CP3221</v>
          </cell>
          <cell r="E2024" t="str">
            <v xml:space="preserve">09.001.075-0       </v>
          </cell>
          <cell r="F2024" t="str">
            <v xml:space="preserve">PLANTIO DE PLANTAS DE COBERTURA FLORIDAS, TIPO MOISES, BELAEMILIA, ETC  </v>
          </cell>
          <cell r="G2024" t="str">
            <v xml:space="preserve">M2    </v>
          </cell>
          <cell r="H2024">
            <v>70</v>
          </cell>
          <cell r="I2024">
            <v>0.8</v>
          </cell>
        </row>
        <row r="2025">
          <cell r="D2025" t="str">
            <v>CP9695</v>
          </cell>
          <cell r="E2025">
            <v>9002</v>
          </cell>
          <cell r="F2025" t="str">
            <v xml:space="preserve">PLANTIO DE ÁRVORE ISOLADA, ACIMA DE 2,50M DE ALT., (ESPÉCIE CITADA NAS ESPECIFICAÇÕES DO ANEXO VIII)  </v>
          </cell>
          <cell r="G2025" t="str">
            <v xml:space="preserve">UN    </v>
          </cell>
          <cell r="H2025">
            <v>13</v>
          </cell>
          <cell r="I2025">
            <v>10</v>
          </cell>
        </row>
        <row r="2026">
          <cell r="D2026" t="str">
            <v>CP3226</v>
          </cell>
          <cell r="E2026" t="str">
            <v xml:space="preserve">09.002.010-0       </v>
          </cell>
          <cell r="F2026" t="str">
            <v xml:space="preserve">PLANTIO DE ARBUSTO DE 0,50 A 1,00M DE ALT., FORMANDO JARDIM  </v>
          </cell>
          <cell r="G2026" t="str">
            <v xml:space="preserve">UN    </v>
          </cell>
          <cell r="H2026">
            <v>2</v>
          </cell>
          <cell r="I2026">
            <v>0.96</v>
          </cell>
        </row>
        <row r="2027">
          <cell r="D2027" t="str">
            <v>CP9693</v>
          </cell>
          <cell r="E2027">
            <v>9003</v>
          </cell>
          <cell r="F2027" t="str">
            <v xml:space="preserve">PLANTAS DE COBERTURA FLORIDAS,  TIPO BELA EMÍLIA (PLUMBAGO CAPENSIS) - FORNECIMENTO  </v>
          </cell>
          <cell r="G2027" t="str">
            <v xml:space="preserve">M2    </v>
          </cell>
          <cell r="H2027">
            <v>70</v>
          </cell>
          <cell r="I2027">
            <v>2.4</v>
          </cell>
        </row>
        <row r="2028">
          <cell r="D2028" t="str">
            <v>CP3228</v>
          </cell>
          <cell r="E2028" t="str">
            <v xml:space="preserve">09.003.006-0       </v>
          </cell>
          <cell r="F2028" t="str">
            <v xml:space="preserve">ARVORE EM TORNO DE 2,00M DE ALT., TIPO AMENDOEIRA OU CASTANHEIRA, CONSID. APENAS O FORN.  </v>
          </cell>
          <cell r="G2028" t="str">
            <v xml:space="preserve">UN    </v>
          </cell>
          <cell r="H2028">
            <v>13</v>
          </cell>
          <cell r="I2028">
            <v>8</v>
          </cell>
        </row>
        <row r="2029">
          <cell r="D2029" t="str">
            <v>CP3230</v>
          </cell>
          <cell r="E2029" t="str">
            <v xml:space="preserve">09.003.008-0       </v>
          </cell>
          <cell r="F2029" t="str">
            <v xml:space="preserve">ARBUSTO P/JARDINS, C/ 0,50 A 0,70M DE ALT., CONSID. APENAS OFORN.  </v>
          </cell>
          <cell r="G2029" t="str">
            <v xml:space="preserve">UN    </v>
          </cell>
          <cell r="H2029">
            <v>2</v>
          </cell>
          <cell r="I2029">
            <v>1</v>
          </cell>
        </row>
        <row r="2030">
          <cell r="D2030" t="str">
            <v>CP9699</v>
          </cell>
          <cell r="E2030">
            <v>9004</v>
          </cell>
          <cell r="F2030" t="str">
            <v xml:space="preserve">PROTETOR DE ÁRVORE (CONF. ESPECIFICAÇÃO ANEXO VIII)  </v>
          </cell>
          <cell r="G2030" t="str">
            <v xml:space="preserve">UN    </v>
          </cell>
          <cell r="H2030">
            <v>13</v>
          </cell>
          <cell r="I2030">
            <v>30</v>
          </cell>
        </row>
        <row r="2031">
          <cell r="D2031" t="str">
            <v>CP3281</v>
          </cell>
          <cell r="E2031" t="str">
            <v xml:space="preserve">09.006.001-0       </v>
          </cell>
          <cell r="F2031" t="str">
            <v xml:space="preserve">ATERRO C/TERRA PRETA VEGETAL, P/EXEC. DE GRAMADOS  </v>
          </cell>
          <cell r="G2031" t="str">
            <v xml:space="preserve">M3    </v>
          </cell>
          <cell r="H2031">
            <v>11</v>
          </cell>
          <cell r="I2031">
            <v>39.67</v>
          </cell>
        </row>
        <row r="2032">
          <cell r="D2032" t="str">
            <v>CP3282</v>
          </cell>
          <cell r="E2032" t="str">
            <v xml:space="preserve">09.006.003-0       </v>
          </cell>
          <cell r="F2032" t="str">
            <v xml:space="preserve">ENCHIMENTO DE CAVAS, SENDO 1/3 C/TERRA PRETA VEGETAL  </v>
          </cell>
          <cell r="G2032" t="str">
            <v xml:space="preserve">M3    </v>
          </cell>
          <cell r="H2032">
            <v>3</v>
          </cell>
          <cell r="I2032">
            <v>12.06</v>
          </cell>
        </row>
        <row r="2033">
          <cell r="D2033" t="str">
            <v>CP3296</v>
          </cell>
          <cell r="E2033" t="str">
            <v xml:space="preserve">09.009.003-0       </v>
          </cell>
          <cell r="F2033" t="str">
            <v xml:space="preserve">EXECUCAO DE PAVIMENT. DE SAIBRO ARENOSO EM CAMADAS DE 10CM  </v>
          </cell>
          <cell r="G2033" t="str">
            <v xml:space="preserve">M2    </v>
          </cell>
          <cell r="H2033">
            <v>272</v>
          </cell>
          <cell r="I2033">
            <v>2.64</v>
          </cell>
        </row>
        <row r="2034">
          <cell r="D2034" t="str">
            <v>CP3305</v>
          </cell>
          <cell r="E2034" t="str">
            <v xml:space="preserve">09.012.002-0       </v>
          </cell>
          <cell r="F2034" t="str">
            <v xml:space="preserve">BANCO DE CONCR. APARENTE, C/ 0,45M DE LARG. E 0,10M DE ESP.,SOBRE 2 APOIOS DO MESMO MAT., C/SECAO DE 10 X 30CM  </v>
          </cell>
          <cell r="G2034" t="str">
            <v xml:space="preserve">M     </v>
          </cell>
          <cell r="H2034">
            <v>15</v>
          </cell>
          <cell r="I2034">
            <v>39.83</v>
          </cell>
        </row>
        <row r="2035">
          <cell r="D2035" t="str">
            <v/>
          </cell>
          <cell r="E2035" t="str">
            <v/>
          </cell>
          <cell r="F2035" t="str">
            <v xml:space="preserve">ESTRUTURAS  </v>
          </cell>
          <cell r="G2035" t="str">
            <v/>
          </cell>
          <cell r="H2035">
            <v>0</v>
          </cell>
          <cell r="I2035">
            <v>0</v>
          </cell>
        </row>
        <row r="2036">
          <cell r="D2036" t="str">
            <v>CP4028</v>
          </cell>
          <cell r="E2036" t="str">
            <v xml:space="preserve">11.048.010-0       </v>
          </cell>
          <cell r="F2036" t="str">
            <v xml:space="preserve">CONCRETO IMPORTADO DE USINA, P/UMA RESISTENCIA A COMPRES. DE10MPA  </v>
          </cell>
          <cell r="G2036" t="str">
            <v xml:space="preserve">M3    </v>
          </cell>
          <cell r="H2036">
            <v>43</v>
          </cell>
          <cell r="I2036">
            <v>123.61</v>
          </cell>
        </row>
        <row r="2037">
          <cell r="D2037" t="str">
            <v>CP3842</v>
          </cell>
          <cell r="E2037" t="str">
            <v xml:space="preserve">11.013.013-0       </v>
          </cell>
          <cell r="F2037" t="str">
            <v xml:space="preserve">CONCRETO ARMADO P/UMA RESISTENCIA DE 15MPA, 12,00M2 DE FORMA, 60KG DE ACO CA-50, CORTE E DOBRAGEM  </v>
          </cell>
          <cell r="G2037" t="str">
            <v xml:space="preserve">M3    </v>
          </cell>
          <cell r="H2037">
            <v>17</v>
          </cell>
          <cell r="I2037">
            <v>399.5</v>
          </cell>
        </row>
        <row r="2038">
          <cell r="D2038" t="str">
            <v/>
          </cell>
          <cell r="E2038" t="str">
            <v/>
          </cell>
          <cell r="F2038" t="str">
            <v xml:space="preserve">REVESTIMENTO DE PAREDES, TETOS E PISOS  </v>
          </cell>
          <cell r="G2038" t="str">
            <v/>
          </cell>
          <cell r="H2038">
            <v>0</v>
          </cell>
          <cell r="I2038">
            <v>0</v>
          </cell>
        </row>
        <row r="2039">
          <cell r="D2039" t="str">
            <v>CP4323</v>
          </cell>
          <cell r="E2039" t="str">
            <v xml:space="preserve">13.301.082-0       </v>
          </cell>
          <cell r="F2039" t="str">
            <v xml:space="preserve">PISO CIMENTADO, ESP. 1,5CM, C/ARG. DE CIM. E AREIA 1:3, ALIS. A COLHER, C/COR., SOBRE BASE EXIST.  </v>
          </cell>
          <cell r="G2039" t="str">
            <v xml:space="preserve">M2    </v>
          </cell>
          <cell r="H2039">
            <v>862</v>
          </cell>
          <cell r="I2039">
            <v>11.07</v>
          </cell>
        </row>
        <row r="2040">
          <cell r="D2040" t="str">
            <v>CP4325</v>
          </cell>
          <cell r="E2040" t="str">
            <v xml:space="preserve">13.301.085-0       </v>
          </cell>
          <cell r="F2040" t="str">
            <v xml:space="preserve">PISO CIMENTADO, ESP. 1,5CM, C/ARG. DE CIM. E AREIA 1:3, ALIS. A COLHER, C/JUNTAS BATIDAS, FORMANDO QUADROS  </v>
          </cell>
          <cell r="G2040" t="str">
            <v xml:space="preserve">M2    </v>
          </cell>
          <cell r="H2040">
            <v>812</v>
          </cell>
          <cell r="I2040">
            <v>9.14</v>
          </cell>
        </row>
        <row r="2041">
          <cell r="D2041" t="str">
            <v>CP9688</v>
          </cell>
          <cell r="E2041">
            <v>13413</v>
          </cell>
          <cell r="F2041" t="str">
            <v xml:space="preserve">PISO EM LADRILHO HIDRÁULICO (JAUNE OR), 25 X 25 X 1,6 CM, ASSENTE C/ARGAM., CIMENTO, SAIBRO E AREIA, TRAÇO 1:2:2 - FORNECIMENTO E ASSENTAMENTO  </v>
          </cell>
          <cell r="G2041" t="str">
            <v xml:space="preserve">M2    </v>
          </cell>
          <cell r="H2041">
            <v>18</v>
          </cell>
          <cell r="I2041">
            <v>30.81</v>
          </cell>
        </row>
        <row r="2042">
          <cell r="D2042" t="str">
            <v>CP9689</v>
          </cell>
          <cell r="E2042">
            <v>13413</v>
          </cell>
          <cell r="F2042" t="str">
            <v xml:space="preserve">PISO EM LADRILHO HIDRÁULICO (TRRE CUITE), 25 X 25 X 1,6 CM, ASSENTE C/ARGAM., CIMENTO,  SAIBRO E AREIA, TRAÇO 1:2:2 - FORNECIMENTO E ASSENTAMENTO  </v>
          </cell>
          <cell r="G2042" t="str">
            <v xml:space="preserve">M2    </v>
          </cell>
          <cell r="H2042">
            <v>18</v>
          </cell>
          <cell r="I2042">
            <v>28.71</v>
          </cell>
        </row>
        <row r="2043">
          <cell r="D2043" t="str">
            <v/>
          </cell>
          <cell r="E2043" t="str">
            <v/>
          </cell>
          <cell r="F2043" t="str">
            <v xml:space="preserve">INSTALAÇÕES ELÉTRICAS, HIDRÁULICAS, SANITÁRIAS E MECÂNICAS  </v>
          </cell>
          <cell r="G2043" t="str">
            <v/>
          </cell>
          <cell r="H2043">
            <v>0</v>
          </cell>
          <cell r="I2043">
            <v>0</v>
          </cell>
        </row>
        <row r="2044">
          <cell r="D2044" t="str">
            <v>CP9502</v>
          </cell>
          <cell r="E2044">
            <v>15008</v>
          </cell>
          <cell r="F2044" t="str">
            <v xml:space="preserve">CABO DE COBRE TRIPOLAR, ISOLAMENTO TERMOPLÁSTICO O, 6/1KV, SEÇÃO DE 3 X 1,5 MM2 - FORNECIMENTO E COLOC.  </v>
          </cell>
          <cell r="G2044" t="str">
            <v xml:space="preserve">M     </v>
          </cell>
          <cell r="H2044">
            <v>220</v>
          </cell>
          <cell r="I2044">
            <v>0.5</v>
          </cell>
        </row>
        <row r="2045">
          <cell r="D2045" t="str">
            <v>CP9518</v>
          </cell>
          <cell r="E2045">
            <v>15009</v>
          </cell>
          <cell r="F2045" t="str">
            <v xml:space="preserve">CABO DE ALUMÍNIO SINGELO, ISOLAMENTO TERMOPLÁSTICO XLPE,  O,6/1KV, NA BITOLA DE 25 MM2 - FORNECIMENTO E COLOC.  </v>
          </cell>
          <cell r="G2045" t="str">
            <v xml:space="preserve">M     </v>
          </cell>
          <cell r="H2045">
            <v>730</v>
          </cell>
          <cell r="I2045">
            <v>1.35</v>
          </cell>
        </row>
        <row r="2046">
          <cell r="D2046" t="str">
            <v>CP9661</v>
          </cell>
          <cell r="E2046">
            <v>15020</v>
          </cell>
          <cell r="F2046" t="str">
            <v xml:space="preserve">LUMINÁRIA PARA 1 LAMPADA DE VAPOR DE SODIO 250W C/ REFRATOR, SEM REATOR INTEGRADO, P/ PONTA DE BRAÇO, EXCL. REATOR E LÂMPADA - FORNEC.  </v>
          </cell>
          <cell r="G2046" t="str">
            <v xml:space="preserve">UN    </v>
          </cell>
          <cell r="H2046">
            <v>22</v>
          </cell>
          <cell r="I2046">
            <v>138.1</v>
          </cell>
        </row>
        <row r="2047">
          <cell r="D2047" t="str">
            <v>CP5633</v>
          </cell>
          <cell r="E2047" t="str">
            <v xml:space="preserve">15.020.065-0       </v>
          </cell>
          <cell r="F2047" t="str">
            <v xml:space="preserve">LAMPADA DE VAPOR DE SODIO DE 250W / 220V  </v>
          </cell>
          <cell r="G2047" t="str">
            <v xml:space="preserve">UN    </v>
          </cell>
          <cell r="H2047">
            <v>22</v>
          </cell>
          <cell r="I2047">
            <v>36.06</v>
          </cell>
        </row>
        <row r="2048">
          <cell r="D2048" t="str">
            <v>CP5756</v>
          </cell>
          <cell r="E2048" t="str">
            <v xml:space="preserve">15.035.027-0       </v>
          </cell>
          <cell r="F2048" t="str">
            <v xml:space="preserve">ELETRODUTO FºGALV. PESADO C/DIAM. DE 3, INCL. CONEXOES E EMENDAS, EXCL. ABERT. E FECHAM. DE RASGO  </v>
          </cell>
          <cell r="G2048" t="str">
            <v xml:space="preserve">M     </v>
          </cell>
          <cell r="H2048">
            <v>6</v>
          </cell>
          <cell r="I2048">
            <v>25.3</v>
          </cell>
        </row>
        <row r="2049">
          <cell r="D2049" t="str">
            <v>CP9600</v>
          </cell>
          <cell r="E2049">
            <v>15036</v>
          </cell>
          <cell r="F2049" t="str">
            <v xml:space="preserve">DUTO ESPIRAL FLEXÍVEL CORRUGADO, EM POLIETILENO DE ALTA DENSIDADE, DIÂM. 75 MM, INCL. ARAME GUIA - FORNECIMENTO E COLOC.  </v>
          </cell>
          <cell r="G2049" t="str">
            <v xml:space="preserve">M     </v>
          </cell>
          <cell r="H2049">
            <v>170</v>
          </cell>
          <cell r="I2049">
            <v>24.6</v>
          </cell>
        </row>
        <row r="2050">
          <cell r="D2050" t="str">
            <v/>
          </cell>
          <cell r="E2050" t="str">
            <v/>
          </cell>
          <cell r="F2050" t="str">
            <v xml:space="preserve">APARELHOS HIDRÁULICOS, SANITÁRIOS, ELÉTRICOS, MECÂNICOS E ESPORTIVOS  </v>
          </cell>
          <cell r="G2050" t="str">
            <v/>
          </cell>
          <cell r="H2050">
            <v>0</v>
          </cell>
          <cell r="I2050">
            <v>0</v>
          </cell>
        </row>
        <row r="2051">
          <cell r="D2051" t="str">
            <v>CP9543</v>
          </cell>
          <cell r="E2051">
            <v>18027</v>
          </cell>
          <cell r="F2051" t="str">
            <v xml:space="preserve">COMANDO GRUPO P/ SIST. ILUM. PUBL., 220 V-60HZ, MONTADO EM CAIXA LIGA ALUM. FUND., C/ PORTA A PROVA DE TEMPO, C/ FUSIV. 80A, PADRÃO  </v>
          </cell>
          <cell r="G2051" t="str">
            <v xml:space="preserve">UN    </v>
          </cell>
          <cell r="H2051">
            <v>1</v>
          </cell>
          <cell r="I2051">
            <v>1200</v>
          </cell>
        </row>
        <row r="2052">
          <cell r="D2052" t="str">
            <v>CP6562</v>
          </cell>
          <cell r="E2052" t="str">
            <v xml:space="preserve">18.027.145-0       </v>
          </cell>
          <cell r="F2052" t="str">
            <v xml:space="preserve">RELE FOTOELETRICO, P/COMANDO DE ILUMINACAO EXT., NA TENSAO DE 220V E CARGA MAXIMA DE 1000W  </v>
          </cell>
          <cell r="G2052" t="str">
            <v xml:space="preserve">UN    </v>
          </cell>
          <cell r="H2052">
            <v>11</v>
          </cell>
          <cell r="I2052">
            <v>15.1</v>
          </cell>
        </row>
        <row r="2053">
          <cell r="D2053" t="str">
            <v>CP6695</v>
          </cell>
          <cell r="E2053" t="str">
            <v xml:space="preserve">18.250.035-0       </v>
          </cell>
          <cell r="F2053" t="str">
            <v xml:space="preserve">REATOR P/LAMPADA DE VAPOR DE SODIO, DE 220V X 250W  </v>
          </cell>
          <cell r="G2053" t="str">
            <v xml:space="preserve">UN    </v>
          </cell>
          <cell r="H2053">
            <v>22</v>
          </cell>
          <cell r="I2053">
            <v>39.090000000000003</v>
          </cell>
        </row>
        <row r="2054">
          <cell r="D2054" t="str">
            <v>CP9501</v>
          </cell>
          <cell r="E2054">
            <v>18260</v>
          </cell>
          <cell r="F2054" t="str">
            <v xml:space="preserve">ABRAÇADEIRA DE FIXAÇÃO DE BRAÇOS DE LUMINÁRIAS DE 5 (125MM) - FORNEC. E COLOC.  </v>
          </cell>
          <cell r="G2054" t="str">
            <v xml:space="preserve">UN    </v>
          </cell>
          <cell r="H2054">
            <v>22</v>
          </cell>
          <cell r="I2054">
            <v>6.1</v>
          </cell>
        </row>
        <row r="2055">
          <cell r="D2055" t="str">
            <v>CP6708</v>
          </cell>
          <cell r="E2055" t="str">
            <v xml:space="preserve">18.260.045-0       </v>
          </cell>
          <cell r="F2055" t="str">
            <v xml:space="preserve">BRACO P/ILUMINACAO DE RUAS, P/FIX. EM POSTE OU PAREDE, C/COMPR. DE 1,65M E INCLINACAO DE 25°  </v>
          </cell>
          <cell r="G2055" t="str">
            <v xml:space="preserve">UN    </v>
          </cell>
          <cell r="H2055">
            <v>22</v>
          </cell>
          <cell r="I2055">
            <v>70.260000000000005</v>
          </cell>
        </row>
        <row r="2056">
          <cell r="D2056" t="str">
            <v/>
          </cell>
          <cell r="E2056" t="str">
            <v/>
          </cell>
          <cell r="F2056" t="str">
            <v xml:space="preserve">ILUMINAÇÃO PÚBLICA  </v>
          </cell>
          <cell r="G2056" t="str">
            <v/>
          </cell>
          <cell r="H2056">
            <v>0</v>
          </cell>
          <cell r="I2056">
            <v>0</v>
          </cell>
        </row>
        <row r="2057">
          <cell r="D2057" t="str">
            <v>CP7832</v>
          </cell>
          <cell r="E2057" t="str">
            <v xml:space="preserve">21.004.095-0       </v>
          </cell>
          <cell r="F2057" t="str">
            <v xml:space="preserve">RETIRADA DE POSTE DE CONCR. OU ACO, DE 3,50 ATE 9,00M  </v>
          </cell>
          <cell r="G2057" t="str">
            <v xml:space="preserve">UN    </v>
          </cell>
          <cell r="H2057">
            <v>2</v>
          </cell>
          <cell r="I2057">
            <v>33.6</v>
          </cell>
        </row>
        <row r="2058">
          <cell r="D2058" t="str">
            <v>CP7867</v>
          </cell>
          <cell r="E2058" t="str">
            <v xml:space="preserve">21.005.050-0       </v>
          </cell>
          <cell r="F2058" t="str">
            <v xml:space="preserve">POSTE DE ACO, CONTINUO, RETO, CONICO, SIMPLES, C/ENGASTAMENTO DA PARTE INFERIOR DA COLUNA NO SOLO, DE 7,00M  </v>
          </cell>
          <cell r="G2058" t="str">
            <v xml:space="preserve">UN    </v>
          </cell>
          <cell r="H2058">
            <v>11</v>
          </cell>
          <cell r="I2058">
            <v>454.79</v>
          </cell>
        </row>
        <row r="2059">
          <cell r="D2059" t="str">
            <v>CP7951</v>
          </cell>
          <cell r="E2059" t="str">
            <v xml:space="preserve">21.018.081-0       </v>
          </cell>
          <cell r="F2059" t="str">
            <v xml:space="preserve">LUMINARIA FECHADA C/LAMPADA DE DESC., S/REATOR INTEGRADO, EMPOSTE DE ACO, CURVO, ATE 10, 00M. COLOC.  </v>
          </cell>
          <cell r="G2059" t="str">
            <v xml:space="preserve">UN    </v>
          </cell>
          <cell r="H2059">
            <v>22</v>
          </cell>
          <cell r="I2059">
            <v>6.3</v>
          </cell>
        </row>
        <row r="2060">
          <cell r="D2060" t="str">
            <v>CP7967</v>
          </cell>
          <cell r="E2060" t="str">
            <v xml:space="preserve">21.018.161-0       </v>
          </cell>
          <cell r="F2060" t="str">
            <v xml:space="preserve">4 CONDUTORES SINGELOS EM LINHA DE DUTOS. COLOC.  </v>
          </cell>
          <cell r="G2060" t="str">
            <v xml:space="preserve">M     </v>
          </cell>
          <cell r="H2060">
            <v>170</v>
          </cell>
          <cell r="I2060">
            <v>1.68</v>
          </cell>
        </row>
        <row r="2061">
          <cell r="D2061" t="str">
            <v>CP7993</v>
          </cell>
          <cell r="E2061" t="str">
            <v xml:space="preserve">21.035.009-0       </v>
          </cell>
          <cell r="F2061" t="str">
            <v xml:space="preserve">CAIXA HAND-HOLE, PRE-MOLD. EM ANEIS DE CONCR., PROJ. RIOLUZ, C/DIM. DE 0,60 X 0,30M  </v>
          </cell>
          <cell r="G2061" t="str">
            <v xml:space="preserve">UN    </v>
          </cell>
          <cell r="H2061">
            <v>11</v>
          </cell>
          <cell r="I2061">
            <v>41.92</v>
          </cell>
        </row>
        <row r="2062">
          <cell r="D2062" t="str">
            <v>CP7994</v>
          </cell>
          <cell r="E2062" t="str">
            <v xml:space="preserve">21.035.010-0       </v>
          </cell>
          <cell r="F2062" t="str">
            <v xml:space="preserve">CAIXA HAND-HOLE, PRE-MOLD. EM ANEIS DE CONCR., PROJ. RIOLUZ, C/DIM. DE 0,60 X 0,60M  </v>
          </cell>
          <cell r="G2062" t="str">
            <v xml:space="preserve">UN    </v>
          </cell>
          <cell r="H2062">
            <v>4</v>
          </cell>
          <cell r="I2062">
            <v>58.48</v>
          </cell>
        </row>
        <row r="2063">
          <cell r="D2063" t="str">
            <v/>
          </cell>
          <cell r="E2063" t="str">
            <v/>
          </cell>
          <cell r="F2063" t="str">
            <v xml:space="preserve">MOBILIÁRIO URBANO  </v>
          </cell>
          <cell r="G2063" t="str">
            <v/>
          </cell>
          <cell r="H2063">
            <v>0</v>
          </cell>
          <cell r="I2063">
            <v>0</v>
          </cell>
        </row>
        <row r="2064">
          <cell r="D2064" t="str">
            <v>CP9679</v>
          </cell>
          <cell r="E2064">
            <v>5103</v>
          </cell>
          <cell r="F2064" t="str">
            <v xml:space="preserve">PAPELEIRA, CAPAC. 50 LITROS, EM POLIETILENO INJET. ALTA DENSIDADE, COM FERR. METÁLICA GALV., DIM. 0,74x0,43X0,34CM - FORNEC. E COLOC.  </v>
          </cell>
          <cell r="G2064" t="str">
            <v xml:space="preserve">UN    </v>
          </cell>
          <cell r="H2064">
            <v>5</v>
          </cell>
          <cell r="I2064">
            <v>77</v>
          </cell>
        </row>
        <row r="2065">
          <cell r="D2065" t="str">
            <v>CP9632</v>
          </cell>
          <cell r="E2065">
            <v>6020</v>
          </cell>
          <cell r="F2065" t="str">
            <v xml:space="preserve">FRADES EM TUBO DE FERRO GALVANIZADO 2 INCL. CURVA 90 DN 2 - FORNECIMENTO E COLOC.  </v>
          </cell>
          <cell r="G2065" t="str">
            <v xml:space="preserve">UN    </v>
          </cell>
          <cell r="H2065">
            <v>5</v>
          </cell>
          <cell r="I2065">
            <v>55</v>
          </cell>
        </row>
        <row r="2066">
          <cell r="D2066" t="str">
            <v>CP9673</v>
          </cell>
          <cell r="E2066">
            <v>9012</v>
          </cell>
          <cell r="F2066" t="str">
            <v xml:space="preserve">MESA C/ 4 BANCOS EM PERFIS "DE ALUM. FUND., INTERL. POR BARRA AÇO 1/2, REVEST.P/ TUBO DE PVC, PEÇAS FERRO GALV. 1  </v>
          </cell>
          <cell r="G2066" t="str">
            <v xml:space="preserve">CJ    </v>
          </cell>
          <cell r="H2066">
            <v>7</v>
          </cell>
          <cell r="I2066">
            <v>867</v>
          </cell>
        </row>
        <row r="2067">
          <cell r="D2067" t="str">
            <v>CP9510</v>
          </cell>
          <cell r="E2067">
            <v>9012</v>
          </cell>
          <cell r="F2067" t="str">
            <v xml:space="preserve">BANCO EM ALUMÍNIO FUNDIDO T E BARRAS AÇO 1/2 1,20x0,40x0, 43M, INCL. PINT. ELÉTR. - FORNECIMENTO E COLOC.  </v>
          </cell>
          <cell r="G2067" t="str">
            <v xml:space="preserve">UN    </v>
          </cell>
          <cell r="H2067">
            <v>8</v>
          </cell>
          <cell r="I2067">
            <v>193</v>
          </cell>
        </row>
        <row r="2068">
          <cell r="D2068" t="str">
            <v>CP9676</v>
          </cell>
          <cell r="E2068">
            <v>9013</v>
          </cell>
          <cell r="F2068" t="str">
            <v xml:space="preserve">MINI CENTRO DE ATIVIDADES B - FORNECIMENTO E COLOC.  </v>
          </cell>
          <cell r="G2068" t="str">
            <v xml:space="preserve">UN    </v>
          </cell>
          <cell r="H2068">
            <v>1</v>
          </cell>
          <cell r="I2068">
            <v>1900</v>
          </cell>
        </row>
        <row r="2069">
          <cell r="D2069" t="str">
            <v>CP9507</v>
          </cell>
          <cell r="E2069">
            <v>9013</v>
          </cell>
          <cell r="F2069" t="str">
            <v xml:space="preserve">BALANÇO DUPLO, COMP. 2 CADEIRAS, PRESAS EM CORRENTES GALV. , FIXADAS POR MEIO DE BRAÇADEIRAS EM TRAVESSÃO AO TUBO DE FERRO C/ COLOC.  </v>
          </cell>
          <cell r="G2069" t="str">
            <v xml:space="preserve">UN    </v>
          </cell>
          <cell r="H2069">
            <v>1</v>
          </cell>
          <cell r="I2069">
            <v>340</v>
          </cell>
        </row>
        <row r="2070">
          <cell r="D2070" t="str">
            <v>CP9603</v>
          </cell>
          <cell r="E2070">
            <v>9013</v>
          </cell>
          <cell r="F2070" t="str">
            <v xml:space="preserve">ESCADA ÁRVORE DE ESCORREGA, COMPLETA INCL. PATAMAR C/ PINTURA - FORNEC. E COLOC.  </v>
          </cell>
          <cell r="G2070" t="str">
            <v xml:space="preserve">UN    </v>
          </cell>
          <cell r="H2070">
            <v>1</v>
          </cell>
          <cell r="I2070">
            <v>355</v>
          </cell>
        </row>
        <row r="2071">
          <cell r="D2071" t="str">
            <v>CP9634</v>
          </cell>
          <cell r="E2071">
            <v>9013</v>
          </cell>
          <cell r="F2071" t="str">
            <v xml:space="preserve">GANGORRA  C/DUAS PRANCHAS - FORN. E COLOC.  </v>
          </cell>
          <cell r="G2071" t="str">
            <v xml:space="preserve">UN    </v>
          </cell>
          <cell r="H2071">
            <v>1</v>
          </cell>
          <cell r="I2071">
            <v>320</v>
          </cell>
        </row>
        <row r="2072">
          <cell r="D2072" t="str">
            <v>CP9511</v>
          </cell>
          <cell r="E2072">
            <v>9013</v>
          </cell>
          <cell r="F2072" t="str">
            <v xml:space="preserve">BICICLETÁRIO EM CANTONEIRAS DE FERRO DE ABAS IGUAIS DE 3, C/ PINTURA ELETROSTÁTICA - FORNECIMENTO E COLOC.  </v>
          </cell>
          <cell r="G2072" t="str">
            <v xml:space="preserve">UN    </v>
          </cell>
          <cell r="H2072">
            <v>1</v>
          </cell>
          <cell r="I2072">
            <v>70</v>
          </cell>
        </row>
        <row r="2073">
          <cell r="D2073" t="str">
            <v/>
          </cell>
          <cell r="E2073" t="str">
            <v/>
          </cell>
          <cell r="F2073" t="str">
            <v xml:space="preserve">MOBILIÁRIO DAS VIAS URBANAS  </v>
          </cell>
          <cell r="G2073" t="str">
            <v/>
          </cell>
          <cell r="H2073">
            <v>0</v>
          </cell>
          <cell r="I2073">
            <v>0</v>
          </cell>
        </row>
        <row r="2074">
          <cell r="D2074" t="str">
            <v/>
          </cell>
          <cell r="E2074" t="str">
            <v/>
          </cell>
          <cell r="F2074" t="str">
            <v xml:space="preserve">MOVIMENTO DE TERRA  </v>
          </cell>
          <cell r="G2074" t="str">
            <v/>
          </cell>
          <cell r="H2074">
            <v>0</v>
          </cell>
          <cell r="I2074">
            <v>0</v>
          </cell>
        </row>
        <row r="2075">
          <cell r="D2075" t="str">
            <v>CP9746</v>
          </cell>
          <cell r="E2075">
            <v>20104</v>
          </cell>
          <cell r="F2075" t="str">
            <v xml:space="preserve">SAIBRO, DMT DE 5KM DA JAZIDA, INCL. TRANSPORTE - FORNECIMENTO  </v>
          </cell>
          <cell r="G2075" t="str">
            <v xml:space="preserve">M3    </v>
          </cell>
          <cell r="H2075">
            <v>40</v>
          </cell>
          <cell r="I2075">
            <v>8.56</v>
          </cell>
        </row>
        <row r="2076">
          <cell r="D2076" t="str">
            <v/>
          </cell>
          <cell r="E2076" t="str">
            <v/>
          </cell>
          <cell r="F2076" t="str">
            <v xml:space="preserve">SERVIÇOS COMPLEMENTARES  </v>
          </cell>
          <cell r="G2076" t="str">
            <v/>
          </cell>
          <cell r="H2076">
            <v>0</v>
          </cell>
          <cell r="I2076">
            <v>0</v>
          </cell>
        </row>
        <row r="2077">
          <cell r="D2077" t="str">
            <v>CP0901</v>
          </cell>
          <cell r="E2077" t="str">
            <v xml:space="preserve">05.001.016-0       </v>
          </cell>
          <cell r="F2077" t="str">
            <v xml:space="preserve">DEMOLICAO MANUAL DE PISO CIMENTADO  </v>
          </cell>
          <cell r="G2077" t="str">
            <v xml:space="preserve">M2    </v>
          </cell>
          <cell r="H2077">
            <v>37</v>
          </cell>
          <cell r="I2077">
            <v>3.84</v>
          </cell>
        </row>
        <row r="2078">
          <cell r="D2078" t="str">
            <v>CP9692</v>
          </cell>
          <cell r="E2078">
            <v>5015</v>
          </cell>
          <cell r="F2078" t="str">
            <v xml:space="preserve">PLACA DE SINALIZAÇÃO INDICATIVAS DE RUAS, COMPOSTA DE 2 PLACAS, ELEM. P/ FIX.-ALT. 2,55M,INCL.PL. BASE E CHUMBADORES-FORN. E COLOC.  </v>
          </cell>
          <cell r="G2078" t="str">
            <v xml:space="preserve">UN.   </v>
          </cell>
          <cell r="H2078">
            <v>57</v>
          </cell>
          <cell r="I2078">
            <v>306.14</v>
          </cell>
        </row>
        <row r="2079">
          <cell r="D2079" t="str">
            <v>CP9690</v>
          </cell>
          <cell r="E2079">
            <v>5015</v>
          </cell>
          <cell r="F2079" t="str">
            <v xml:space="preserve">PLACA  DE SINALIZAÇÀO INDICATIVA DE PONTO DE ONIBUS,  C/ELEM. FIX. INCL. PL.BASE E CHUMBADORES-FORN. E COLOC.  </v>
          </cell>
          <cell r="G2079" t="str">
            <v xml:space="preserve">UN    </v>
          </cell>
          <cell r="H2079">
            <v>44</v>
          </cell>
          <cell r="I2079">
            <v>161.38</v>
          </cell>
        </row>
        <row r="2080">
          <cell r="D2080" t="str">
            <v/>
          </cell>
          <cell r="E2080" t="str">
            <v/>
          </cell>
          <cell r="F2080" t="str">
            <v xml:space="preserve">BASES E PAVIMENTOS  </v>
          </cell>
          <cell r="G2080" t="str">
            <v/>
          </cell>
          <cell r="H2080">
            <v>0</v>
          </cell>
          <cell r="I2080">
            <v>0</v>
          </cell>
        </row>
        <row r="2081">
          <cell r="D2081" t="str">
            <v>CP3158</v>
          </cell>
          <cell r="E2081" t="str">
            <v xml:space="preserve">08.027.006-0       </v>
          </cell>
          <cell r="F2081" t="str">
            <v xml:space="preserve">MEIO-FIO DE CONCR. PRE-MOLD., 15MPA, C/ 0,15M DE BASE E 0, 30M DE ALT., REJUNT. C/CIM. E AREIA 1:3,5  </v>
          </cell>
          <cell r="G2081" t="str">
            <v xml:space="preserve">M     </v>
          </cell>
          <cell r="H2081">
            <v>350</v>
          </cell>
          <cell r="I2081">
            <v>12.51</v>
          </cell>
        </row>
        <row r="2082">
          <cell r="D2082" t="str">
            <v/>
          </cell>
          <cell r="E2082" t="str">
            <v/>
          </cell>
          <cell r="F2082" t="str">
            <v xml:space="preserve">SERVIÇOS DE PARQUES E JARDINS  </v>
          </cell>
          <cell r="G2082" t="str">
            <v/>
          </cell>
          <cell r="H2082">
            <v>0</v>
          </cell>
          <cell r="I2082">
            <v>0</v>
          </cell>
        </row>
        <row r="2083">
          <cell r="D2083" t="str">
            <v>CP9695</v>
          </cell>
          <cell r="E2083">
            <v>9002</v>
          </cell>
          <cell r="F2083" t="str">
            <v xml:space="preserve">PLANTIO DE ÁRVORE ISOLADA, ACIMA DE 2,50M DE ALT., (ESPÉCIE CITADA NAS ESPECIFICAÇÕES DO ANEXO VIII)  </v>
          </cell>
          <cell r="G2083" t="str">
            <v xml:space="preserve">UN    </v>
          </cell>
          <cell r="H2083">
            <v>5000</v>
          </cell>
          <cell r="I2083">
            <v>10</v>
          </cell>
        </row>
        <row r="2084">
          <cell r="D2084" t="str">
            <v>CP3234</v>
          </cell>
          <cell r="E2084" t="str">
            <v xml:space="preserve">09.004.002-0       </v>
          </cell>
          <cell r="F2084" t="str">
            <v xml:space="preserve">PROTETOR DE ÁRVORE (CONF. ESPECIFICAÇÃO ANEXO VIII)  </v>
          </cell>
          <cell r="G2084" t="str">
            <v xml:space="preserve">UN    </v>
          </cell>
          <cell r="H2084">
            <v>5000</v>
          </cell>
          <cell r="I2084">
            <v>42.51</v>
          </cell>
        </row>
        <row r="2085">
          <cell r="D2085" t="str">
            <v>CP3281</v>
          </cell>
          <cell r="E2085" t="str">
            <v xml:space="preserve">09.006.001-0       </v>
          </cell>
          <cell r="F2085" t="str">
            <v xml:space="preserve">ATERRO C/TERRA PRETA VEGETAL, P/EXEC. DE GRAMADOS  </v>
          </cell>
          <cell r="G2085" t="str">
            <v xml:space="preserve">M3    </v>
          </cell>
          <cell r="H2085">
            <v>20</v>
          </cell>
          <cell r="I2085">
            <v>39.67</v>
          </cell>
        </row>
        <row r="2086">
          <cell r="D2086" t="str">
            <v>CP3282</v>
          </cell>
          <cell r="E2086" t="str">
            <v xml:space="preserve">09.006.003-0       </v>
          </cell>
          <cell r="F2086" t="str">
            <v xml:space="preserve">ENCHIMENTO DE CAVAS, SENDO 1/3 C/TERRA PRETA VEGETAL  </v>
          </cell>
          <cell r="G2086" t="str">
            <v xml:space="preserve">M3    </v>
          </cell>
          <cell r="H2086">
            <v>450</v>
          </cell>
          <cell r="I2086">
            <v>12.06</v>
          </cell>
        </row>
        <row r="2087">
          <cell r="D2087" t="str">
            <v/>
          </cell>
          <cell r="E2087" t="str">
            <v/>
          </cell>
          <cell r="F2087" t="str">
            <v xml:space="preserve">ESTRUTURAS  </v>
          </cell>
          <cell r="G2087" t="str">
            <v/>
          </cell>
          <cell r="H2087">
            <v>0</v>
          </cell>
          <cell r="I2087">
            <v>0</v>
          </cell>
        </row>
        <row r="2088">
          <cell r="D2088" t="str">
            <v>CP3716</v>
          </cell>
          <cell r="E2088" t="str">
            <v xml:space="preserve">11.003.001-1       </v>
          </cell>
          <cell r="F2088" t="str">
            <v xml:space="preserve">CONCRETO SIMPLES, P/UMA RESISTENCIA A COMPRES. DE 10MPA, INCL. MAT. E TRANSP. NA HORIZ. E NA VERT.  </v>
          </cell>
          <cell r="G2088" t="str">
            <v xml:space="preserve">M3    </v>
          </cell>
          <cell r="H2088">
            <v>22</v>
          </cell>
          <cell r="I2088">
            <v>114.5</v>
          </cell>
        </row>
        <row r="2089">
          <cell r="D2089" t="str">
            <v/>
          </cell>
          <cell r="E2089" t="str">
            <v/>
          </cell>
          <cell r="F2089" t="str">
            <v xml:space="preserve">INSTALAÇÕES ELÉTRICAS, HIDRÁULICAS, SANITÁRIAS E MECÂNICAS  </v>
          </cell>
          <cell r="G2089" t="str">
            <v/>
          </cell>
          <cell r="H2089">
            <v>0</v>
          </cell>
          <cell r="I2089">
            <v>0</v>
          </cell>
        </row>
        <row r="2090">
          <cell r="D2090" t="str">
            <v>CP9660</v>
          </cell>
          <cell r="E2090">
            <v>15020</v>
          </cell>
          <cell r="F2090" t="str">
            <v xml:space="preserve">LUMINÁRIA P/ 1 LÂMPADA VAPOR DE SÓDIO 250W, C/REFRATOR, SEM REATOR INTEGRADO, P/PONTA DE BRAÇO, EXCL. REATOR E LÂMPADA-FORN. E COLOC.  </v>
          </cell>
          <cell r="G2090" t="str">
            <v xml:space="preserve">UN    </v>
          </cell>
          <cell r="H2090">
            <v>100</v>
          </cell>
          <cell r="I2090">
            <v>138.1</v>
          </cell>
        </row>
        <row r="2091">
          <cell r="D2091" t="str">
            <v>CP5633</v>
          </cell>
          <cell r="E2091" t="str">
            <v xml:space="preserve">15.020.065-0       </v>
          </cell>
          <cell r="F2091" t="str">
            <v xml:space="preserve">LAMPADA DE VAPOR DE SODIO DE 250W / 220V  </v>
          </cell>
          <cell r="G2091" t="str">
            <v xml:space="preserve">UN    </v>
          </cell>
          <cell r="H2091">
            <v>100</v>
          </cell>
          <cell r="I2091">
            <v>36.06</v>
          </cell>
        </row>
        <row r="2092">
          <cell r="D2092" t="str">
            <v/>
          </cell>
          <cell r="E2092" t="str">
            <v/>
          </cell>
          <cell r="F2092" t="str">
            <v xml:space="preserve">APARELHOS HIDRÁULICOS, SANITÁRIOS, ELÉTRICOS, MECÂNICOS E ESPORTIVOS  </v>
          </cell>
          <cell r="G2092" t="str">
            <v/>
          </cell>
          <cell r="H2092">
            <v>0</v>
          </cell>
          <cell r="I2092">
            <v>0</v>
          </cell>
        </row>
        <row r="2093">
          <cell r="D2093" t="str">
            <v>CP6562</v>
          </cell>
          <cell r="E2093" t="str">
            <v xml:space="preserve">18.027.145-0       </v>
          </cell>
          <cell r="F2093" t="str">
            <v xml:space="preserve">RELE FOTOELETRICO, P/COMANDO DE ILUMINACAO EXT., NA TENSAO DE 220V E CARGA MAXIMA DE 1000W  </v>
          </cell>
          <cell r="G2093" t="str">
            <v xml:space="preserve">UN    </v>
          </cell>
          <cell r="H2093">
            <v>100</v>
          </cell>
          <cell r="I2093">
            <v>15.1</v>
          </cell>
        </row>
        <row r="2094">
          <cell r="D2094" t="str">
            <v>CP6695</v>
          </cell>
          <cell r="E2094" t="str">
            <v xml:space="preserve">18.250.035-0       </v>
          </cell>
          <cell r="F2094" t="str">
            <v xml:space="preserve">REATOR P/LAMPADA DE VAPOR DE SODIO, DE 220V X 250W  </v>
          </cell>
          <cell r="G2094" t="str">
            <v xml:space="preserve">UN    </v>
          </cell>
          <cell r="H2094">
            <v>100</v>
          </cell>
          <cell r="I2094">
            <v>39.090000000000003</v>
          </cell>
        </row>
        <row r="2095">
          <cell r="D2095" t="str">
            <v>CP9501</v>
          </cell>
          <cell r="E2095">
            <v>18260</v>
          </cell>
          <cell r="F2095" t="str">
            <v xml:space="preserve">ABRAÇADEIRA DE FIXAÇÃO DE BRAÇOS DE LUMINARIAS DE 5 (125MM) - FORNECIMENTO E COLOC.  </v>
          </cell>
          <cell r="G2095" t="str">
            <v xml:space="preserve">UN    </v>
          </cell>
          <cell r="H2095">
            <v>100</v>
          </cell>
          <cell r="I2095">
            <v>6.1</v>
          </cell>
        </row>
        <row r="2096">
          <cell r="D2096" t="str">
            <v>CP9513</v>
          </cell>
          <cell r="E2096">
            <v>18260</v>
          </cell>
          <cell r="F2096" t="str">
            <v xml:space="preserve">BRAÇO PARA ILUMINAÇÃO PÚBLICA , EM TUBO AÇO GALVANIZ. A FOGO, 2, P/FIX. POSTES OU PAREDE, COMPR. 2,50M E INCL.25 - FORN./ COLOC.  </v>
          </cell>
          <cell r="G2096" t="str">
            <v xml:space="preserve">UN    </v>
          </cell>
          <cell r="H2096">
            <v>100</v>
          </cell>
          <cell r="I2096">
            <v>194.8</v>
          </cell>
        </row>
        <row r="2097">
          <cell r="D2097" t="str">
            <v/>
          </cell>
          <cell r="E2097" t="str">
            <v/>
          </cell>
          <cell r="F2097" t="str">
            <v xml:space="preserve">ILUMINAÇÃO PÚBLICA  </v>
          </cell>
          <cell r="G2097" t="str">
            <v/>
          </cell>
          <cell r="H2097">
            <v>0</v>
          </cell>
          <cell r="I2097">
            <v>0</v>
          </cell>
        </row>
        <row r="2098">
          <cell r="D2098" t="str">
            <v>CP7811</v>
          </cell>
          <cell r="E2098" t="str">
            <v xml:space="preserve">21.001.015-0       </v>
          </cell>
          <cell r="F2098" t="str">
            <v xml:space="preserve">ASSENTAMENTO DE POSTE DE CONCR., CIRC. RETO DE 11,00M, C/CABECA DE CONCR.  </v>
          </cell>
          <cell r="G2098" t="str">
            <v xml:space="preserve">UN    </v>
          </cell>
          <cell r="H2098">
            <v>100</v>
          </cell>
          <cell r="I2098">
            <v>102.03</v>
          </cell>
        </row>
        <row r="2099">
          <cell r="D2099" t="str">
            <v>CP7949</v>
          </cell>
          <cell r="E2099" t="str">
            <v xml:space="preserve">21.018.060-0       </v>
          </cell>
          <cell r="F2099" t="str">
            <v xml:space="preserve">BRACO, PADRAO RIOLUZ. COLOC.  </v>
          </cell>
          <cell r="G2099" t="str">
            <v xml:space="preserve">UN    </v>
          </cell>
          <cell r="H2099">
            <v>100</v>
          </cell>
          <cell r="I2099">
            <v>8.4</v>
          </cell>
        </row>
        <row r="2100">
          <cell r="D2100" t="str">
            <v/>
          </cell>
          <cell r="E2100" t="str">
            <v/>
          </cell>
          <cell r="F2100" t="str">
            <v xml:space="preserve">MOBILIÁRIO URBANO  </v>
          </cell>
          <cell r="G2100" t="str">
            <v/>
          </cell>
          <cell r="H2100">
            <v>0</v>
          </cell>
          <cell r="I2100">
            <v>0</v>
          </cell>
        </row>
        <row r="2101">
          <cell r="D2101" t="str">
            <v>CP9679</v>
          </cell>
          <cell r="E2101">
            <v>5103</v>
          </cell>
          <cell r="F2101" t="str">
            <v xml:space="preserve">PAPELEIRA, CAPAC. 50 LITROS, EM POLIETILENO INJETADO DE ALTA DENSIDADE COM FERRAGEM METÁLICA GALVANIZADA FORNEC. E COLOC..  </v>
          </cell>
          <cell r="G2101" t="str">
            <v xml:space="preserve">UN    </v>
          </cell>
          <cell r="H2101">
            <v>110</v>
          </cell>
          <cell r="I2101">
            <v>77</v>
          </cell>
        </row>
        <row r="2102">
          <cell r="D2102" t="str">
            <v>CP9632</v>
          </cell>
          <cell r="E2102">
            <v>9020</v>
          </cell>
          <cell r="F2102" t="str">
            <v xml:space="preserve">FRADES EM TUBOS DE FERRO GALVANIZADO 2,INCL. CURVAS 90 DN 2-FORN. E COLOC.  </v>
          </cell>
          <cell r="G2102" t="str">
            <v xml:space="preserve">UN    </v>
          </cell>
          <cell r="H2102">
            <v>29</v>
          </cell>
          <cell r="I2102">
            <v>55</v>
          </cell>
        </row>
        <row r="2103">
          <cell r="D2103" t="str">
            <v/>
          </cell>
          <cell r="E2103" t="str">
            <v/>
          </cell>
          <cell r="F2103" t="str">
            <v xml:space="preserve">REASSENTAMENTO  </v>
          </cell>
          <cell r="G2103" t="str">
            <v/>
          </cell>
          <cell r="H2103">
            <v>0</v>
          </cell>
          <cell r="I2103">
            <v>0</v>
          </cell>
        </row>
        <row r="2104">
          <cell r="D2104" t="str">
            <v/>
          </cell>
          <cell r="E2104" t="str">
            <v/>
          </cell>
          <cell r="F2104" t="str">
            <v xml:space="preserve">REASSENTAMENTO  </v>
          </cell>
          <cell r="G2104" t="str">
            <v/>
          </cell>
          <cell r="H2104">
            <v>0</v>
          </cell>
          <cell r="I2104">
            <v>0</v>
          </cell>
        </row>
        <row r="2105">
          <cell r="D2105" t="str">
            <v>CP9551</v>
          </cell>
          <cell r="E2105">
            <v>5100</v>
          </cell>
          <cell r="F2105" t="str">
            <v xml:space="preserve">CONSTRUÇÃO DE CASAS PADRÃO CEHAB - 44 M2  </v>
          </cell>
          <cell r="G2105" t="str">
            <v xml:space="preserve">UN    </v>
          </cell>
          <cell r="H2105">
            <v>4</v>
          </cell>
          <cell r="I2105">
            <v>11000</v>
          </cell>
        </row>
        <row r="2106">
          <cell r="D2106" t="str">
            <v>CP9705</v>
          </cell>
          <cell r="E2106">
            <v>5100</v>
          </cell>
          <cell r="F2106" t="str">
            <v xml:space="preserve">RECONSTRUÇÃO DE MUROS  </v>
          </cell>
          <cell r="G2106" t="str">
            <v xml:space="preserve">M2    </v>
          </cell>
          <cell r="H2106">
            <v>30</v>
          </cell>
          <cell r="I2106">
            <v>35</v>
          </cell>
        </row>
        <row r="2107">
          <cell r="D2107" t="str">
            <v>CP9706</v>
          </cell>
          <cell r="E2107">
            <v>5100</v>
          </cell>
          <cell r="F2107" t="str">
            <v xml:space="preserve">RECONSTRUÇÃO DE PARTES DE CASAS DEMOLIDAS  </v>
          </cell>
          <cell r="G2107" t="str">
            <v xml:space="preserve">M2    </v>
          </cell>
          <cell r="H2107">
            <v>10</v>
          </cell>
          <cell r="I2107">
            <v>200</v>
          </cell>
        </row>
        <row r="2108">
          <cell r="D2108" t="str">
            <v>CP9642</v>
          </cell>
          <cell r="E2108">
            <v>5100</v>
          </cell>
          <cell r="F2108" t="str">
            <v xml:space="preserve">INDENIZAÇÃO DAS CONSTRUÇÕES DEMOLIDAS  </v>
          </cell>
          <cell r="G2108" t="str">
            <v xml:space="preserve">UN    </v>
          </cell>
          <cell r="H2108">
            <v>3</v>
          </cell>
          <cell r="I2108">
            <v>11000</v>
          </cell>
        </row>
        <row r="2109">
          <cell r="D2109" t="str">
            <v>CP9541</v>
          </cell>
          <cell r="E2109">
            <v>4005</v>
          </cell>
          <cell r="F2109" t="str">
            <v xml:space="preserve">CARREGAMENTO E DESCARREGAMENTO DE MUDANÇAS DE PERTENCES DE RELOCADOS  </v>
          </cell>
          <cell r="G2109" t="str">
            <v xml:space="preserve">M3    </v>
          </cell>
          <cell r="H2109">
            <v>500</v>
          </cell>
          <cell r="I2109">
            <v>117.3</v>
          </cell>
        </row>
        <row r="2110">
          <cell r="D2110" t="str">
            <v>CP9793</v>
          </cell>
          <cell r="E2110">
            <v>4005</v>
          </cell>
          <cell r="F2110" t="str">
            <v xml:space="preserve">TRANSPORTE DE MUDANÇAS DE PERTENCES DE RELOCADOS  </v>
          </cell>
          <cell r="G2110" t="str">
            <v xml:space="preserve">M3XKM </v>
          </cell>
          <cell r="H2110">
            <v>5000</v>
          </cell>
          <cell r="I2110">
            <v>1.58</v>
          </cell>
        </row>
        <row r="2111">
          <cell r="D2111" t="str">
            <v/>
          </cell>
          <cell r="E2111" t="str">
            <v/>
          </cell>
          <cell r="F2111" t="str">
            <v xml:space="preserve">GALERIA RUA BOGARI  </v>
          </cell>
          <cell r="G2111" t="str">
            <v/>
          </cell>
          <cell r="H2111">
            <v>0</v>
          </cell>
          <cell r="I2111">
            <v>0</v>
          </cell>
        </row>
        <row r="2112">
          <cell r="D2112" t="str">
            <v/>
          </cell>
          <cell r="E2112" t="str">
            <v/>
          </cell>
          <cell r="F2112" t="str">
            <v xml:space="preserve">SERVIÇOS DE ESCRITÓRIO, LABORATÓRIO E CAMPO  </v>
          </cell>
          <cell r="G2112" t="str">
            <v/>
          </cell>
          <cell r="H2112">
            <v>0</v>
          </cell>
          <cell r="I2112">
            <v>0</v>
          </cell>
        </row>
        <row r="2113">
          <cell r="D2113" t="str">
            <v>CP0332</v>
          </cell>
          <cell r="E2113" t="str">
            <v xml:space="preserve">01.005.003-0       </v>
          </cell>
          <cell r="F2113" t="str">
            <v xml:space="preserve">PREPARO MANUAL DE TER., COMPREEND. ACERTO, RASPAGEM EVENTUALATE 30CM DE PROF., INCL. COMPACT. MEC.  </v>
          </cell>
          <cell r="G2113" t="str">
            <v xml:space="preserve">M2    </v>
          </cell>
          <cell r="H2113">
            <v>1060</v>
          </cell>
          <cell r="I2113">
            <v>1.81</v>
          </cell>
        </row>
        <row r="2114">
          <cell r="D2114" t="str">
            <v/>
          </cell>
          <cell r="E2114" t="str">
            <v/>
          </cell>
          <cell r="F2114" t="str">
            <v xml:space="preserve">MOVIMENTO DE TERRA  </v>
          </cell>
          <cell r="G2114" t="str">
            <v/>
          </cell>
          <cell r="H2114">
            <v>0</v>
          </cell>
          <cell r="I2114">
            <v>0</v>
          </cell>
        </row>
        <row r="2115">
          <cell r="D2115" t="str">
            <v>CP0495</v>
          </cell>
          <cell r="E2115" t="str">
            <v xml:space="preserve">03.001.001-1       </v>
          </cell>
          <cell r="F2115" t="str">
            <v xml:space="preserve">ESCAVACAO MANUAL DE VALA/CAVA EM MAT. DE 1ªCAT., AREIA, ARGILA OU PICARRA, ATE 1,50M DE PROF.  </v>
          </cell>
          <cell r="G2115" t="str">
            <v xml:space="preserve">M3    </v>
          </cell>
          <cell r="H2115">
            <v>6</v>
          </cell>
          <cell r="I2115">
            <v>9.8800000000000008</v>
          </cell>
        </row>
        <row r="2116">
          <cell r="D2116" t="str">
            <v>CP0623</v>
          </cell>
          <cell r="E2116" t="str">
            <v xml:space="preserve">03.011.015-1       </v>
          </cell>
          <cell r="F2116" t="str">
            <v xml:space="preserve">REATERRO DE VALA/CAVA UTILIZ. VIBRO COMPACTADOR PORTATIL  </v>
          </cell>
          <cell r="G2116" t="str">
            <v xml:space="preserve">M3    </v>
          </cell>
          <cell r="H2116">
            <v>960</v>
          </cell>
          <cell r="I2116">
            <v>4</v>
          </cell>
        </row>
        <row r="2117">
          <cell r="D2117" t="str">
            <v>CP0635</v>
          </cell>
          <cell r="E2117" t="str">
            <v xml:space="preserve">03.016.005-1       </v>
          </cell>
          <cell r="F2117" t="str">
            <v xml:space="preserve">ESCAVACAO MEC. DE VALA NAO ESCORADA, EM MAT. DE 1ªCAT. C/REDUTOR DE PRODUT., ATE 1, 50M DE PROF., C/RETRO-ESCAVADEIRA  </v>
          </cell>
          <cell r="G2117" t="str">
            <v xml:space="preserve">M3    </v>
          </cell>
          <cell r="H2117">
            <v>504</v>
          </cell>
          <cell r="I2117">
            <v>4.62</v>
          </cell>
        </row>
        <row r="2118">
          <cell r="D2118" t="str">
            <v>CP0636</v>
          </cell>
          <cell r="E2118" t="str">
            <v xml:space="preserve">03.016.010-1       </v>
          </cell>
          <cell r="F2118" t="str">
            <v xml:space="preserve">ESCAVACAO MEC.DE VALA NAO ESCORADA,EM MAT. DE 1ªCAT.C/REDUTOR DE PRODUT., ENTRE 1,50 E 3,00M DE PROF., C/RETRO-ESCAVADEIRA  </v>
          </cell>
          <cell r="G2118" t="str">
            <v xml:space="preserve">M3    </v>
          </cell>
          <cell r="H2118">
            <v>336</v>
          </cell>
          <cell r="I2118">
            <v>5.62</v>
          </cell>
        </row>
        <row r="2119">
          <cell r="D2119" t="str">
            <v>CP0637</v>
          </cell>
          <cell r="E2119" t="str">
            <v xml:space="preserve">03.016.015-1       </v>
          </cell>
          <cell r="F2119" t="str">
            <v xml:space="preserve">ESCAVACAO MEC. DE VALA NAO ESCORADA, EM MAT. DE 1ªCAT. ATE 1,50M DE PROF., C/RETRO-ESCAVADEIRA  </v>
          </cell>
          <cell r="G2119" t="str">
            <v xml:space="preserve">M3    </v>
          </cell>
          <cell r="H2119">
            <v>1176</v>
          </cell>
          <cell r="I2119">
            <v>1.82</v>
          </cell>
        </row>
        <row r="2120">
          <cell r="D2120" t="str">
            <v>CP0638</v>
          </cell>
          <cell r="E2120" t="str">
            <v xml:space="preserve">03.016.018-1       </v>
          </cell>
          <cell r="F2120" t="str">
            <v xml:space="preserve">ESCAVACAO MEC. DE VALA NAO ESCORADA, EM MAT. DE 1ªCAT., ENTRE 1,50 E 3,00M DE PROF., C/RETRO-ESCAVADEIRA  </v>
          </cell>
          <cell r="G2120" t="str">
            <v xml:space="preserve">M3    </v>
          </cell>
          <cell r="H2120">
            <v>784</v>
          </cell>
          <cell r="I2120">
            <v>2.21</v>
          </cell>
        </row>
        <row r="2121">
          <cell r="D2121" t="str">
            <v>CP0653</v>
          </cell>
          <cell r="E2121" t="str">
            <v xml:space="preserve">03.020.065-1       </v>
          </cell>
          <cell r="F2121" t="str">
            <v xml:space="preserve">ESCAVACAO MEC.DE VALA ESCORADA, EM MAT.DE 1ªCAT., C/REDUTORDE PRODUT., ENTRE 1, 50 E 3,00M DE PROF., C/ESCAVADEIRA HIDR.  </v>
          </cell>
          <cell r="G2121" t="str">
            <v xml:space="preserve">M3    </v>
          </cell>
          <cell r="H2121">
            <v>160</v>
          </cell>
          <cell r="I2121">
            <v>5.38</v>
          </cell>
        </row>
        <row r="2122">
          <cell r="D2122" t="str">
            <v>CP0664</v>
          </cell>
          <cell r="E2122" t="str">
            <v xml:space="preserve">03.022.010-0       </v>
          </cell>
          <cell r="F2122" t="str">
            <v xml:space="preserve">ESCAVACAO MEC. DE VALA, EM MAT. DE 2ªCAT., MOLEDO OU ROCHA MUITO DECOMPOSTA, C/ESCAVADEIRA HIDR., S/COMPRESSOR  </v>
          </cell>
          <cell r="G2122" t="str">
            <v xml:space="preserve">M3    </v>
          </cell>
          <cell r="H2122">
            <v>100</v>
          </cell>
          <cell r="I2122">
            <v>1.28</v>
          </cell>
        </row>
        <row r="2123">
          <cell r="D2123" t="str">
            <v>CP0667</v>
          </cell>
          <cell r="E2123" t="str">
            <v xml:space="preserve">03.025.005-0       </v>
          </cell>
          <cell r="F2123" t="str">
            <v xml:space="preserve">ESCAVACAO MEC. C/TRATOR DE LAMINA, POTENCIA 200CV, EM MAT. DE 1ªCAT., C/TRANSP. ENTRE 50,00 E 100,00M  </v>
          </cell>
          <cell r="G2123" t="str">
            <v xml:space="preserve">M3    </v>
          </cell>
          <cell r="H2123">
            <v>960</v>
          </cell>
          <cell r="I2123">
            <v>1.77</v>
          </cell>
        </row>
        <row r="2124">
          <cell r="D2124" t="str">
            <v>CP0753</v>
          </cell>
          <cell r="E2124" t="str">
            <v xml:space="preserve">03.046.001-0       </v>
          </cell>
          <cell r="F2124" t="str">
            <v xml:space="preserve">ESPALHAMENTO DE MAT. DE 1ªCAT., C/TRATOR, POTENCIA 140 CV, C/LAMINA  </v>
          </cell>
          <cell r="G2124" t="str">
            <v xml:space="preserve">M3    </v>
          </cell>
          <cell r="H2124">
            <v>3680</v>
          </cell>
          <cell r="I2124">
            <v>0.72</v>
          </cell>
        </row>
        <row r="2125">
          <cell r="D2125" t="str">
            <v>CP9745</v>
          </cell>
          <cell r="E2125">
            <v>20104</v>
          </cell>
          <cell r="F2125" t="str">
            <v xml:space="preserve">ROYALTIES DE JAZIDA  </v>
          </cell>
          <cell r="G2125" t="str">
            <v xml:space="preserve">M3    </v>
          </cell>
          <cell r="H2125">
            <v>960</v>
          </cell>
          <cell r="I2125">
            <v>1</v>
          </cell>
        </row>
        <row r="2126">
          <cell r="D2126" t="str">
            <v/>
          </cell>
          <cell r="E2126" t="str">
            <v/>
          </cell>
          <cell r="F2126" t="str">
            <v xml:space="preserve">TRANSPORTES  </v>
          </cell>
          <cell r="G2126" t="str">
            <v/>
          </cell>
          <cell r="H2126">
            <v>0</v>
          </cell>
          <cell r="I2126">
            <v>0</v>
          </cell>
        </row>
        <row r="2127">
          <cell r="D2127" t="str">
            <v>CP0798</v>
          </cell>
          <cell r="E2127" t="str">
            <v xml:space="preserve">04.005.143-1       </v>
          </cell>
          <cell r="F2127" t="str">
            <v xml:space="preserve">TRANSPORTE DE QUALQUER NATUR. C/VELOC. MEDIA DE 30KM/H EM CAMINHAO BASCUL. CAPAC. UTIL DE 12T  </v>
          </cell>
          <cell r="G2127" t="str">
            <v xml:space="preserve">TXKM  </v>
          </cell>
          <cell r="H2127">
            <v>73626</v>
          </cell>
          <cell r="I2127">
            <v>0.23</v>
          </cell>
        </row>
        <row r="2128">
          <cell r="D2128" t="str">
            <v>CP0841</v>
          </cell>
          <cell r="E2128" t="str">
            <v xml:space="preserve">04.011.053-1       </v>
          </cell>
          <cell r="F2128" t="str">
            <v xml:space="preserve">CARGA E DESC. MEC. C/PA-CARREGADEIRA CAPAC. DE 1, 50M3 E CAMINHAO BASCUL. CAPAC. UTIL DE 8T, CARGA DE 150T P/DIA DE 8:00H  </v>
          </cell>
          <cell r="G2128" t="str">
            <v xml:space="preserve">T     </v>
          </cell>
          <cell r="H2128">
            <v>7424</v>
          </cell>
          <cell r="I2128">
            <v>1.5</v>
          </cell>
        </row>
        <row r="2129">
          <cell r="D2129" t="str">
            <v>CP0869</v>
          </cell>
          <cell r="E2129" t="str">
            <v xml:space="preserve">04.018.020-1       </v>
          </cell>
          <cell r="F2129" t="str">
            <v xml:space="preserve">RECEBIMENTO DE CARGA, DESC. E MANOBRAS DE CAMINHAO BASCUL., CAPAC. DE 8,00M3 OU 12T  </v>
          </cell>
          <cell r="G2129" t="str">
            <v xml:space="preserve">T     </v>
          </cell>
          <cell r="H2129">
            <v>7424</v>
          </cell>
          <cell r="I2129">
            <v>0.15</v>
          </cell>
        </row>
        <row r="2130">
          <cell r="D2130" t="str">
            <v/>
          </cell>
          <cell r="E2130" t="str">
            <v/>
          </cell>
          <cell r="F2130" t="str">
            <v xml:space="preserve">SERVIÇOS COMPLEMENTARES  </v>
          </cell>
          <cell r="G2130" t="str">
            <v/>
          </cell>
          <cell r="H2130">
            <v>0</v>
          </cell>
          <cell r="I2130">
            <v>0</v>
          </cell>
        </row>
        <row r="2131">
          <cell r="D2131" t="str">
            <v>CP1211</v>
          </cell>
          <cell r="E2131" t="str">
            <v xml:space="preserve">05.010.005-0       </v>
          </cell>
          <cell r="F2131" t="str">
            <v xml:space="preserve">ESGOTAMENTO DE VALA MEDIDO PELA POTENCIA INSTALADA E PELO TEMPO DE FUNCIONAMENTO  </v>
          </cell>
          <cell r="G2131" t="str">
            <v xml:space="preserve">CVxH  </v>
          </cell>
          <cell r="H2131">
            <v>360</v>
          </cell>
          <cell r="I2131">
            <v>1.07</v>
          </cell>
        </row>
        <row r="2132">
          <cell r="D2132" t="str">
            <v>CP1220</v>
          </cell>
          <cell r="E2132" t="str">
            <v xml:space="preserve">05.013.002-0       </v>
          </cell>
          <cell r="F2132" t="str">
            <v xml:space="preserve">CHAPA DE ACO 3/8, P/PASSAGEM DE VEICULOS SOBRE VALAS, C/COLOC., USO E RETIRADA, INCL. MOBILIZACAO,TRANSP., CARGA E DESC.  </v>
          </cell>
          <cell r="G2132" t="str">
            <v xml:space="preserve">M2    </v>
          </cell>
          <cell r="H2132">
            <v>85</v>
          </cell>
          <cell r="I2132">
            <v>12.44</v>
          </cell>
        </row>
        <row r="2133">
          <cell r="D2133" t="str">
            <v>CP1379</v>
          </cell>
          <cell r="E2133" t="str">
            <v xml:space="preserve">05.080.020-0       </v>
          </cell>
          <cell r="F2133" t="str">
            <v xml:space="preserve">ENSECADEIRA DE ESTACAS-PRANCHAS DE ACO, EM VALAS/CAVAS ATE 4,00M DE PROF., REUTILIZACAO DE 60 VEZES P/ESTACAS  </v>
          </cell>
          <cell r="G2133" t="str">
            <v xml:space="preserve">M2    </v>
          </cell>
          <cell r="H2133">
            <v>640</v>
          </cell>
          <cell r="I2133">
            <v>13.3</v>
          </cell>
        </row>
        <row r="2134">
          <cell r="D2134" t="str">
            <v>CP1418</v>
          </cell>
          <cell r="E2134" t="str">
            <v xml:space="preserve">05.098.002-0       </v>
          </cell>
          <cell r="F2134" t="str">
            <v xml:space="preserve">ESCORAMENTO DE VALA/CAVA ATE 4,00M, C/PRANCHOES DE MAD. 3 X9, REUTILIZADOS 4 VEZES  </v>
          </cell>
          <cell r="G2134" t="str">
            <v xml:space="preserve">M2    </v>
          </cell>
          <cell r="H2134">
            <v>1678</v>
          </cell>
          <cell r="I2134">
            <v>32.06</v>
          </cell>
        </row>
        <row r="2135">
          <cell r="D2135" t="str">
            <v/>
          </cell>
          <cell r="E2135" t="str">
            <v/>
          </cell>
          <cell r="F2135" t="str">
            <v xml:space="preserve">GALERIAS, DRENOS E CONEXOS  </v>
          </cell>
          <cell r="G2135" t="str">
            <v/>
          </cell>
          <cell r="H2135">
            <v>0</v>
          </cell>
          <cell r="I2135">
            <v>0</v>
          </cell>
        </row>
        <row r="2136">
          <cell r="D2136" t="str">
            <v>CP2144</v>
          </cell>
          <cell r="E2136" t="str">
            <v xml:space="preserve">06.016.015-0       </v>
          </cell>
          <cell r="F2136" t="str">
            <v xml:space="preserve">TAMPAO COMPLETO DE FºFº, ARTICULADO, PESADO, DIAM. DE 0,60M,TIPO AVENIDA  </v>
          </cell>
          <cell r="G2136" t="str">
            <v xml:space="preserve">UN    </v>
          </cell>
          <cell r="H2136">
            <v>9</v>
          </cell>
          <cell r="I2136">
            <v>121.27</v>
          </cell>
        </row>
        <row r="2137">
          <cell r="D2137" t="str">
            <v>CP2567</v>
          </cell>
          <cell r="E2137" t="str">
            <v xml:space="preserve">06.085.060-0       </v>
          </cell>
          <cell r="F2137" t="str">
            <v xml:space="preserve">EMBASAMENTO P/BERCO DE TUBUL. DE ESGOTO SANIT., FEITO C/BRITA Nº3  </v>
          </cell>
          <cell r="G2137" t="str">
            <v xml:space="preserve">M3    </v>
          </cell>
          <cell r="H2137">
            <v>380</v>
          </cell>
          <cell r="I2137">
            <v>32.47</v>
          </cell>
        </row>
        <row r="2138">
          <cell r="D2138" t="str">
            <v>CP2562</v>
          </cell>
          <cell r="E2138" t="str">
            <v xml:space="preserve">06.085.040-0       </v>
          </cell>
          <cell r="F2138" t="str">
            <v xml:space="preserve">ENROCAMENTO C/PEDRA-DE-MAO JOGADA  </v>
          </cell>
          <cell r="G2138" t="str">
            <v xml:space="preserve">M3    </v>
          </cell>
          <cell r="H2138">
            <v>380</v>
          </cell>
          <cell r="I2138">
            <v>33.69</v>
          </cell>
        </row>
        <row r="2139">
          <cell r="D2139" t="str">
            <v/>
          </cell>
          <cell r="E2139" t="str">
            <v/>
          </cell>
          <cell r="F2139" t="str">
            <v xml:space="preserve">BASES E PAVIMENTOS  </v>
          </cell>
          <cell r="G2139" t="str">
            <v/>
          </cell>
          <cell r="H2139">
            <v>0</v>
          </cell>
          <cell r="I2139">
            <v>0</v>
          </cell>
        </row>
        <row r="2140">
          <cell r="D2140" t="str">
            <v>CP3009</v>
          </cell>
          <cell r="E2140" t="str">
            <v xml:space="preserve">08.001.003-0       </v>
          </cell>
          <cell r="F2140" t="str">
            <v xml:space="preserve">BASE DE BRITA CORRIDA, INCL. FORNEC. DOS MATERIAIS MEDIDA APÓS A COMPACTAÇÃO  </v>
          </cell>
          <cell r="G2140" t="str">
            <v xml:space="preserve">M3    </v>
          </cell>
          <cell r="H2140">
            <v>112</v>
          </cell>
          <cell r="I2140">
            <v>24.12</v>
          </cell>
        </row>
        <row r="2141">
          <cell r="D2141" t="str">
            <v/>
          </cell>
          <cell r="E2141" t="str">
            <v/>
          </cell>
          <cell r="F2141" t="str">
            <v xml:space="preserve">ESTRUTURAS  </v>
          </cell>
          <cell r="G2141" t="str">
            <v/>
          </cell>
          <cell r="H2141">
            <v>0</v>
          </cell>
          <cell r="I2141">
            <v>0</v>
          </cell>
        </row>
        <row r="2142">
          <cell r="D2142" t="str">
            <v>CP4028</v>
          </cell>
          <cell r="E2142" t="str">
            <v xml:space="preserve">11.048.010-0       </v>
          </cell>
          <cell r="F2142" t="str">
            <v xml:space="preserve">CONCRETO IMPORTADO DE USINA, P/UMA RESISTENCIA A COMPRES. DE10MPA  </v>
          </cell>
          <cell r="G2142" t="str">
            <v xml:space="preserve">M3    </v>
          </cell>
          <cell r="H2142">
            <v>106</v>
          </cell>
          <cell r="I2142">
            <v>123.61</v>
          </cell>
        </row>
        <row r="2143">
          <cell r="D2143" t="str">
            <v>CP4030</v>
          </cell>
          <cell r="E2143" t="str">
            <v xml:space="preserve">11.048.020-0       </v>
          </cell>
          <cell r="F2143" t="str">
            <v xml:space="preserve">CONCRETO IMPORTADO DE USINA, P/UMA RESISTENCIA A COMPRES. DE20MPA  </v>
          </cell>
          <cell r="G2143" t="str">
            <v xml:space="preserve">M3    </v>
          </cell>
          <cell r="H2143">
            <v>856</v>
          </cell>
          <cell r="I2143">
            <v>136.55000000000001</v>
          </cell>
        </row>
        <row r="2144">
          <cell r="D2144" t="str">
            <v>CP3732</v>
          </cell>
          <cell r="E2144" t="str">
            <v xml:space="preserve">11.004.026-0       </v>
          </cell>
          <cell r="F2144" t="str">
            <v xml:space="preserve">FORMA DE MAD. DE PINHO DE 3ª, P/GALERIA RETANG. DE CONCR. ARMADO, SERVINDO A MAD. 3 VEZES  </v>
          </cell>
          <cell r="G2144" t="str">
            <v xml:space="preserve">M2    </v>
          </cell>
          <cell r="H2144">
            <v>4403</v>
          </cell>
          <cell r="I2144">
            <v>11.27</v>
          </cell>
        </row>
        <row r="2145">
          <cell r="D2145" t="str">
            <v>CP3774</v>
          </cell>
          <cell r="E2145" t="str">
            <v xml:space="preserve">11.009.013-0       </v>
          </cell>
          <cell r="F2145" t="str">
            <v xml:space="preserve">BARRA DE ACO CA-50B, C/SALIENCIA, DIAM. DE 6,3MM, DESTINADA A ARMADURA DE CONCR. ARMADO  </v>
          </cell>
          <cell r="G2145" t="str">
            <v xml:space="preserve">KG    </v>
          </cell>
          <cell r="H2145">
            <v>6484</v>
          </cell>
          <cell r="I2145">
            <v>1.19</v>
          </cell>
        </row>
        <row r="2146">
          <cell r="D2146" t="str">
            <v>CP3775</v>
          </cell>
          <cell r="E2146" t="str">
            <v xml:space="preserve">11.009.014-1       </v>
          </cell>
          <cell r="F2146" t="str">
            <v xml:space="preserve">BARRA DE ACO CA-50B, C/SALIENCIA, DIAM. DE 8 A 12, 5MM, DESTINADA A ARMADURA DE CONCR. ARMADO  </v>
          </cell>
          <cell r="G2146" t="str">
            <v xml:space="preserve">KG    </v>
          </cell>
          <cell r="H2146">
            <v>61632</v>
          </cell>
          <cell r="I2146">
            <v>1.0900000000000001</v>
          </cell>
        </row>
        <row r="2147">
          <cell r="D2147" t="str">
            <v>CP3820</v>
          </cell>
          <cell r="E2147" t="str">
            <v xml:space="preserve">11.011.029-0       </v>
          </cell>
          <cell r="F2147" t="str">
            <v xml:space="preserve">CORTE, DOBRAGEM, MONT. E COLOC. DE FERRAG. NA FORMA, ACO CA-50B OU CA-50A, EM BARRA REDONDA C/DIAM. DE 6,3MM  </v>
          </cell>
          <cell r="G2147" t="str">
            <v xml:space="preserve">KG    </v>
          </cell>
          <cell r="H2147">
            <v>6484</v>
          </cell>
          <cell r="I2147">
            <v>0.81</v>
          </cell>
        </row>
        <row r="2148">
          <cell r="D2148" t="str">
            <v>CP3821</v>
          </cell>
          <cell r="E2148" t="str">
            <v xml:space="preserve">11.011.030-1       </v>
          </cell>
          <cell r="F2148" t="str">
            <v xml:space="preserve">CORTE, DOBRAGEM, MONT. E COLOC. DE FERRAG. NA FORMA, ACO CA-50B OU CA-50A, EM BARRA REDONDA C/DIAM. DE 8 A 12,5MM  </v>
          </cell>
          <cell r="G2148" t="str">
            <v xml:space="preserve">KG    </v>
          </cell>
          <cell r="H2148">
            <v>61632</v>
          </cell>
          <cell r="I2148">
            <v>0.71</v>
          </cell>
        </row>
        <row r="2149">
          <cell r="D2149" t="str">
            <v/>
          </cell>
          <cell r="E2149" t="str">
            <v/>
          </cell>
          <cell r="F2149" t="str">
            <v xml:space="preserve">COLETOR TRONCO  </v>
          </cell>
          <cell r="G2149" t="str">
            <v/>
          </cell>
          <cell r="H2149">
            <v>0</v>
          </cell>
          <cell r="I2149">
            <v>0</v>
          </cell>
        </row>
        <row r="2150">
          <cell r="D2150" t="str">
            <v/>
          </cell>
          <cell r="E2150" t="str">
            <v/>
          </cell>
          <cell r="F2150" t="str">
            <v xml:space="preserve">MOVIMENTO DE TERRA  </v>
          </cell>
          <cell r="G2150" t="str">
            <v/>
          </cell>
          <cell r="H2150">
            <v>0</v>
          </cell>
          <cell r="I2150">
            <v>0</v>
          </cell>
        </row>
        <row r="2151">
          <cell r="D2151" t="str">
            <v>CP0623</v>
          </cell>
          <cell r="E2151" t="str">
            <v xml:space="preserve">03.011.015-1       </v>
          </cell>
          <cell r="F2151" t="str">
            <v xml:space="preserve">REATERRO DE VALA/CAVA UTILIZ. VIBRO COMPACTADOR PORTATIL  </v>
          </cell>
          <cell r="G2151" t="str">
            <v xml:space="preserve">M3    </v>
          </cell>
          <cell r="H2151">
            <v>14677</v>
          </cell>
          <cell r="I2151">
            <v>0</v>
          </cell>
        </row>
        <row r="2152">
          <cell r="D2152" t="str">
            <v>CP0635</v>
          </cell>
          <cell r="E2152" t="str">
            <v xml:space="preserve">03.016.005-1       </v>
          </cell>
          <cell r="F2152" t="str">
            <v xml:space="preserve">ESCAVACAO MEC. DE VALA NAO ESCORADA, EM MAT. DE 1ªCAT. C/REDUTOR DE PRODUT., ATE 1, 50M DE PROF., C/RETRO-ESCAVADEIRA  </v>
          </cell>
          <cell r="G2152" t="str">
            <v xml:space="preserve">M3    </v>
          </cell>
          <cell r="H2152">
            <v>1911</v>
          </cell>
          <cell r="I2152">
            <v>0</v>
          </cell>
        </row>
        <row r="2153">
          <cell r="D2153" t="str">
            <v>CP0637</v>
          </cell>
          <cell r="E2153" t="str">
            <v xml:space="preserve">03.016.015-1       </v>
          </cell>
          <cell r="F2153" t="str">
            <v xml:space="preserve">ESCAVACAO MEC. DE VALA NAO ESCORADA, EM MAT. DE 1ªCAT. ATE 1,50M DE PROF., C/RETRO-ESCAVADEIRA  </v>
          </cell>
          <cell r="G2153" t="str">
            <v xml:space="preserve">M3    </v>
          </cell>
          <cell r="H2153">
            <v>4461</v>
          </cell>
          <cell r="I2153">
            <v>0</v>
          </cell>
        </row>
        <row r="2154">
          <cell r="D2154" t="str">
            <v>CP0657</v>
          </cell>
          <cell r="E2154" t="str">
            <v xml:space="preserve">03.020.085-1       </v>
          </cell>
          <cell r="F2154" t="str">
            <v xml:space="preserve">ESCAVACAO MEC. DE VALA ESCORADA, EM MAT. DE 1ªCAT., ENTRE 1,50 E 3,00M DE PROF., C/ESCAVADEIRA HIDR.  </v>
          </cell>
          <cell r="G2154" t="str">
            <v xml:space="preserve">M3    </v>
          </cell>
          <cell r="H2154">
            <v>6373</v>
          </cell>
          <cell r="I2154">
            <v>0</v>
          </cell>
        </row>
        <row r="2155">
          <cell r="D2155" t="str">
            <v>CP0658</v>
          </cell>
          <cell r="E2155" t="str">
            <v xml:space="preserve">03.020.090-1       </v>
          </cell>
          <cell r="F2155" t="str">
            <v xml:space="preserve">ESCAVACAO MEC. DE VALA ESCORADA, EM MAT. DE 1ªCAT., ENTRE 3,00 E 4,50M DE PROF., C/ESCAVADEIRA HIDR.  </v>
          </cell>
          <cell r="G2155" t="str">
            <v xml:space="preserve">M3    </v>
          </cell>
          <cell r="H2155">
            <v>6373</v>
          </cell>
          <cell r="I2155">
            <v>0</v>
          </cell>
        </row>
        <row r="2156">
          <cell r="D2156" t="str">
            <v>CP0664</v>
          </cell>
          <cell r="E2156" t="str">
            <v xml:space="preserve">03.022.010-0       </v>
          </cell>
          <cell r="F2156" t="str">
            <v xml:space="preserve">ESCAVACAO MEC. DE VALA, EM MAT. DE 2ªCAT., MOLEDO OU ROCHA MUITO DECOMPOSTA, C/ESCAVADEIRA HIDR., S/COMPRESSOR  </v>
          </cell>
          <cell r="G2156" t="str">
            <v xml:space="preserve">M3    </v>
          </cell>
          <cell r="H2156">
            <v>1006</v>
          </cell>
          <cell r="I2156">
            <v>0</v>
          </cell>
        </row>
        <row r="2157">
          <cell r="D2157" t="str">
            <v>CP0678</v>
          </cell>
          <cell r="E2157" t="str">
            <v xml:space="preserve">03.026.015-0       </v>
          </cell>
          <cell r="F2157" t="str">
            <v xml:space="preserve">ESCAVACAO MEC., EM MAT. DE 1ªCAT., C/TRATOR DE LAMINA, POTENCIA 200CV  </v>
          </cell>
          <cell r="G2157" t="str">
            <v xml:space="preserve">M3    </v>
          </cell>
          <cell r="H2157">
            <v>9173</v>
          </cell>
          <cell r="I2157">
            <v>0</v>
          </cell>
        </row>
        <row r="2158">
          <cell r="D2158" t="str">
            <v>CP0753</v>
          </cell>
          <cell r="E2158" t="str">
            <v xml:space="preserve">03.046.001-0       </v>
          </cell>
          <cell r="F2158" t="str">
            <v xml:space="preserve">ESPALHAMENTO DE MAT. DE 1ªCAT., C/TRATOR, POTENCIA 140 CV, C/LAMINA  </v>
          </cell>
          <cell r="G2158" t="str">
            <v xml:space="preserve">M3    </v>
          </cell>
          <cell r="H2158">
            <v>14620</v>
          </cell>
          <cell r="I2158">
            <v>0</v>
          </cell>
        </row>
        <row r="2159">
          <cell r="D2159" t="str">
            <v>CP9745</v>
          </cell>
          <cell r="E2159">
            <v>20104</v>
          </cell>
          <cell r="F2159" t="str">
            <v xml:space="preserve">ROYALTIES DE JAZIDA  </v>
          </cell>
          <cell r="G2159" t="str">
            <v xml:space="preserve">M3    </v>
          </cell>
          <cell r="H2159">
            <v>9173</v>
          </cell>
          <cell r="I2159">
            <v>1</v>
          </cell>
        </row>
        <row r="2160">
          <cell r="D2160" t="str">
            <v/>
          </cell>
          <cell r="E2160" t="str">
            <v/>
          </cell>
          <cell r="F2160" t="str">
            <v xml:space="preserve">TRANSPORTES  </v>
          </cell>
          <cell r="G2160" t="str">
            <v/>
          </cell>
          <cell r="H2160">
            <v>0</v>
          </cell>
          <cell r="I2160">
            <v>0</v>
          </cell>
        </row>
        <row r="2161">
          <cell r="D2161" t="str">
            <v>CP0798</v>
          </cell>
          <cell r="E2161" t="str">
            <v xml:space="preserve">04.005.143-1       </v>
          </cell>
          <cell r="F2161" t="str">
            <v xml:space="preserve">TRANSPORTE DE QUALQUER NATUR. C/VELOC. MEDIA DE 30KM/H EM CAMINHAO BASCUL. CAPAC. UTIL DE 12T  </v>
          </cell>
          <cell r="G2161" t="str">
            <v xml:space="preserve">TXKM  </v>
          </cell>
          <cell r="H2161">
            <v>398118</v>
          </cell>
          <cell r="I2161">
            <v>0</v>
          </cell>
        </row>
        <row r="2162">
          <cell r="D2162" t="str">
            <v>CP0841</v>
          </cell>
          <cell r="E2162" t="str">
            <v xml:space="preserve">04.011.053-1       </v>
          </cell>
          <cell r="F2162" t="str">
            <v xml:space="preserve">CARGA E DESC. MEC. C/PA-CARREGADEIRA CAPAC. DE 1, 50M3 E CAMINHAO BASCUL. CAPAC. UTIL DE 8T, CARGA DE 150T P/DIA DE 8:00H  </v>
          </cell>
          <cell r="G2162" t="str">
            <v xml:space="preserve">T     </v>
          </cell>
          <cell r="H2162">
            <v>42747</v>
          </cell>
          <cell r="I2162">
            <v>0</v>
          </cell>
        </row>
        <row r="2163">
          <cell r="D2163" t="str">
            <v>CP0869</v>
          </cell>
          <cell r="E2163" t="str">
            <v xml:space="preserve">04.018.020-1       </v>
          </cell>
          <cell r="F2163" t="str">
            <v xml:space="preserve">RECEBIMENTO DE CARGA, DESC. E MANOBRAS DE CAMINHAO BASCUL., CAPAC. DE 8,00M3 OU 12T  </v>
          </cell>
          <cell r="G2163" t="str">
            <v xml:space="preserve">T     </v>
          </cell>
          <cell r="H2163">
            <v>42747</v>
          </cell>
          <cell r="I2163">
            <v>0</v>
          </cell>
        </row>
        <row r="2164">
          <cell r="D2164" t="str">
            <v/>
          </cell>
          <cell r="E2164" t="str">
            <v/>
          </cell>
          <cell r="F2164" t="str">
            <v xml:space="preserve">SERVIÇOS COMPLEMENTARES  </v>
          </cell>
          <cell r="G2164" t="str">
            <v/>
          </cell>
          <cell r="H2164">
            <v>0</v>
          </cell>
          <cell r="I2164">
            <v>0</v>
          </cell>
        </row>
        <row r="2165">
          <cell r="D2165" t="str">
            <v>CP1211</v>
          </cell>
          <cell r="E2165" t="str">
            <v xml:space="preserve">05.010.005-0       </v>
          </cell>
          <cell r="F2165" t="str">
            <v xml:space="preserve">ESGOTAMENTO DE VALA MEDIDO PELA POTENCIA INSTALADA E PELO TEMPO DE FUNCIONAMENTO  </v>
          </cell>
          <cell r="G2165" t="str">
            <v xml:space="preserve">CVxH  </v>
          </cell>
          <cell r="H2165">
            <v>5310</v>
          </cell>
          <cell r="I2165">
            <v>0</v>
          </cell>
        </row>
        <row r="2166">
          <cell r="D2166" t="str">
            <v>CP1220</v>
          </cell>
          <cell r="E2166" t="str">
            <v xml:space="preserve">05.013.002-0       </v>
          </cell>
          <cell r="F2166" t="str">
            <v xml:space="preserve">CHAPA DE ACO 3/8, P/PASSAGEM DE VEICULOS SOBRE VALAS, C/COLOC., USO E RETIRADA, INCL. MOBILIZACAO,TRANSP., CARGA E DESC.  </v>
          </cell>
          <cell r="G2166" t="str">
            <v xml:space="preserve">M2    </v>
          </cell>
          <cell r="H2166">
            <v>12</v>
          </cell>
          <cell r="I2166">
            <v>0</v>
          </cell>
        </row>
        <row r="2167">
          <cell r="D2167" t="str">
            <v>CP1221</v>
          </cell>
          <cell r="E2167" t="str">
            <v xml:space="preserve">05.013.003-0       </v>
          </cell>
          <cell r="F2167" t="str">
            <v xml:space="preserve">CHAPA DE ACO 3/8, P/PASSAGEM DE VEICULOS SOBRE VALAS, C/COLOC. E RETIRADA  </v>
          </cell>
          <cell r="G2167" t="str">
            <v xml:space="preserve">M2    </v>
          </cell>
          <cell r="H2167">
            <v>12</v>
          </cell>
          <cell r="I2167">
            <v>0</v>
          </cell>
        </row>
        <row r="2168">
          <cell r="D2168" t="str">
            <v>CP1379</v>
          </cell>
          <cell r="E2168" t="str">
            <v xml:space="preserve">05.080.020-0       </v>
          </cell>
          <cell r="F2168" t="str">
            <v xml:space="preserve">ENSECADEIRA DE ESTACAS-PRANCHAS DE ACO, EM VALAS/CAVAS ATE 4,00M DE PROF., REUTILIZACAO DE 60 VEZES P/ESTACAS  </v>
          </cell>
          <cell r="G2168" t="str">
            <v xml:space="preserve">M2    </v>
          </cell>
          <cell r="H2168">
            <v>17888</v>
          </cell>
          <cell r="I2168">
            <v>0</v>
          </cell>
        </row>
        <row r="2169">
          <cell r="D2169" t="str">
            <v>CP1385</v>
          </cell>
          <cell r="E2169" t="str">
            <v xml:space="preserve">05.080.060-0       </v>
          </cell>
          <cell r="F2169" t="str">
            <v xml:space="preserve">ENSECADEIRA DE ESTACAS-PRANCHAS DE ACO, EM VALAS/CAVAS ATE 6,00M DE PROF., REUTILIZACAO DE 60 VEZES P/ESTACAS  </v>
          </cell>
          <cell r="G2169" t="str">
            <v xml:space="preserve">M2    </v>
          </cell>
          <cell r="H2169">
            <v>4476</v>
          </cell>
          <cell r="I2169">
            <v>0</v>
          </cell>
        </row>
        <row r="2170">
          <cell r="D2170" t="str">
            <v/>
          </cell>
          <cell r="E2170" t="str">
            <v/>
          </cell>
          <cell r="F2170" t="str">
            <v xml:space="preserve">GALERIAS, DRENOS E CONEXOS  </v>
          </cell>
          <cell r="G2170" t="str">
            <v/>
          </cell>
          <cell r="H2170">
            <v>0</v>
          </cell>
          <cell r="I2170">
            <v>0</v>
          </cell>
        </row>
        <row r="2171">
          <cell r="D2171" t="str">
            <v>CP1530</v>
          </cell>
          <cell r="E2171" t="str">
            <v xml:space="preserve">06.001.063-0       </v>
          </cell>
          <cell r="F2171" t="str">
            <v xml:space="preserve">ASSENTAMENTO DE TUBOS DE CONCR. ARMADO C/JUNTAS DE ANEL DE BORRACHA, P/GALERIAS DE ESGOTO SANIT., DIAM. DE 700MM  </v>
          </cell>
          <cell r="G2171" t="str">
            <v xml:space="preserve">M     </v>
          </cell>
          <cell r="H2171">
            <v>2193</v>
          </cell>
          <cell r="I2171">
            <v>0</v>
          </cell>
        </row>
        <row r="2172">
          <cell r="D2172" t="str">
            <v>CP1532</v>
          </cell>
          <cell r="E2172" t="str">
            <v xml:space="preserve">06.001.065-0       </v>
          </cell>
          <cell r="F2172" t="str">
            <v xml:space="preserve">ASSENTAMENTO DE TUBOS DE CONCR. ARMADO C/JUNTAS DE ANEL DE BORRACHA, P/GALERIAS DE ESGOTO SANIT., DIAM. DE 900MM  </v>
          </cell>
          <cell r="G2172" t="str">
            <v xml:space="preserve">M     </v>
          </cell>
          <cell r="H2172">
            <v>602</v>
          </cell>
          <cell r="I2172">
            <v>0</v>
          </cell>
        </row>
        <row r="2173">
          <cell r="D2173" t="str">
            <v>CP2144</v>
          </cell>
          <cell r="E2173" t="str">
            <v xml:space="preserve">06.016.015-0       </v>
          </cell>
          <cell r="F2173" t="str">
            <v xml:space="preserve">TAMPAO COMPLETO DE FºFº, ARTICULADO, PESADO, DIAM. DE 0,60M,TIPO AVENIDA  </v>
          </cell>
          <cell r="G2173" t="str">
            <v xml:space="preserve">UN    </v>
          </cell>
          <cell r="H2173">
            <v>35</v>
          </cell>
          <cell r="I2173">
            <v>0</v>
          </cell>
        </row>
        <row r="2174">
          <cell r="D2174" t="str">
            <v>CP2181</v>
          </cell>
          <cell r="E2174" t="str">
            <v xml:space="preserve">06.017.019-0       </v>
          </cell>
          <cell r="F2174" t="str">
            <v xml:space="preserve">POCO DE VISITA, DE ANEIS DE CONCR. PRE-MOLD. P/ESGOTO SANIT., SEGUNDO ESPEC. DA CEDAE, C/PROF. DE 4,70M  </v>
          </cell>
          <cell r="G2174" t="str">
            <v xml:space="preserve">UN    </v>
          </cell>
          <cell r="H2174">
            <v>20</v>
          </cell>
          <cell r="I2174">
            <v>0</v>
          </cell>
        </row>
        <row r="2175">
          <cell r="D2175" t="str">
            <v>CP2185</v>
          </cell>
          <cell r="E2175" t="str">
            <v xml:space="preserve">06.017.023-0       </v>
          </cell>
          <cell r="F2175" t="str">
            <v xml:space="preserve">POCO DE VISITA, DE ANEIS DE CONCR. PRE-MOLD. P/ESGOTO SANIT., SEGUNDO ESPEC. DA CEDAE, C/PROF. DE 5,90M  </v>
          </cell>
          <cell r="G2175" t="str">
            <v xml:space="preserve">UN    </v>
          </cell>
          <cell r="H2175">
            <v>15</v>
          </cell>
          <cell r="I2175">
            <v>0</v>
          </cell>
        </row>
        <row r="2176">
          <cell r="D2176" t="str">
            <v>CP2567</v>
          </cell>
          <cell r="E2176" t="str">
            <v xml:space="preserve">06.085.060-0       </v>
          </cell>
          <cell r="F2176" t="str">
            <v xml:space="preserve">EMBASAMENTO P/BERCO DE TUBUL. DE ESGOTO SANIT., FEITO C/BRITA Nº3  </v>
          </cell>
          <cell r="G2176" t="str">
            <v xml:space="preserve">M3    </v>
          </cell>
          <cell r="H2176">
            <v>600</v>
          </cell>
          <cell r="I2176">
            <v>0</v>
          </cell>
        </row>
        <row r="2177">
          <cell r="D2177" t="str">
            <v>CP2573</v>
          </cell>
          <cell r="E2177" t="str">
            <v xml:space="preserve">06.088.010-0       </v>
          </cell>
          <cell r="F2177" t="str">
            <v xml:space="preserve">EMBASAMENTO DE TUBUL., FEITO COM PO DE PEDRA  </v>
          </cell>
          <cell r="G2177" t="str">
            <v xml:space="preserve">M3    </v>
          </cell>
          <cell r="H2177">
            <v>1342</v>
          </cell>
          <cell r="I2177">
            <v>0</v>
          </cell>
        </row>
        <row r="2178">
          <cell r="D2178" t="str">
            <v>CP2818</v>
          </cell>
          <cell r="E2178" t="str">
            <v xml:space="preserve">06.250.004-0       </v>
          </cell>
          <cell r="F2178" t="str">
            <v xml:space="preserve">TUBO DE CONCR. ARMADO, CLASSE A-2, JUNTA ELASTICA, P/ESGOTOSANIT., DIAM. DE 700MM. FORN.  </v>
          </cell>
          <cell r="G2178" t="str">
            <v xml:space="preserve">M     </v>
          </cell>
          <cell r="H2178">
            <v>2193</v>
          </cell>
          <cell r="I2178">
            <v>0</v>
          </cell>
        </row>
        <row r="2179">
          <cell r="D2179" t="str">
            <v>CP2820</v>
          </cell>
          <cell r="E2179" t="str">
            <v xml:space="preserve">06.250.006-0       </v>
          </cell>
          <cell r="F2179" t="str">
            <v xml:space="preserve">TUBO DE CONCR. ARMADO, CLASSE A-2, JUNTA ELASTICA, P/ESGOTOSANIT., DIAM. DE 900MM. FORN.  </v>
          </cell>
          <cell r="G2179" t="str">
            <v xml:space="preserve">M     </v>
          </cell>
          <cell r="H2179">
            <v>602</v>
          </cell>
          <cell r="I2179">
            <v>0</v>
          </cell>
        </row>
        <row r="2180">
          <cell r="D2180" t="str">
            <v/>
          </cell>
          <cell r="E2180" t="str">
            <v/>
          </cell>
          <cell r="F2180" t="str">
            <v xml:space="preserve">LIMPEZA, DRAGAGEM DE CANAIS, GALERIAS, PVs E CAIXAS DE RALO  </v>
          </cell>
          <cell r="G2180" t="str">
            <v/>
          </cell>
          <cell r="H2180">
            <v>0</v>
          </cell>
          <cell r="I2180">
            <v>0</v>
          </cell>
        </row>
        <row r="2181">
          <cell r="D2181" t="str">
            <v/>
          </cell>
          <cell r="E2181" t="str">
            <v/>
          </cell>
          <cell r="F2181" t="str">
            <v xml:space="preserve">MOVIMENTO DE TERRA  </v>
          </cell>
          <cell r="G2181" t="str">
            <v/>
          </cell>
          <cell r="H2181">
            <v>0</v>
          </cell>
          <cell r="I2181">
            <v>0</v>
          </cell>
        </row>
        <row r="2182">
          <cell r="D2182" t="str">
            <v>CP0685</v>
          </cell>
          <cell r="E2182" t="str">
            <v xml:space="preserve">03.036.200-0       </v>
          </cell>
          <cell r="F2182" t="str">
            <v xml:space="preserve">ESCAVACAO EM LEITO DE RIO, EM MAT. MOLE, ATE 4,50M DE PROF., UTILIZ. DRAG-LINE  </v>
          </cell>
          <cell r="G2182" t="str">
            <v xml:space="preserve">M3    </v>
          </cell>
          <cell r="H2182">
            <v>44000</v>
          </cell>
          <cell r="I2182">
            <v>0</v>
          </cell>
        </row>
        <row r="2183">
          <cell r="D2183" t="str">
            <v>CP0753</v>
          </cell>
          <cell r="E2183" t="str">
            <v xml:space="preserve">03.046.001-0       </v>
          </cell>
          <cell r="F2183" t="str">
            <v xml:space="preserve">ESPALHAMENTO DE MAT. DE 1ªCAT., C/TRATOR, POTENCIA 140 CV, C/LAMINA  </v>
          </cell>
          <cell r="G2183" t="str">
            <v xml:space="preserve">M3    </v>
          </cell>
          <cell r="H2183">
            <v>44000</v>
          </cell>
          <cell r="I2183">
            <v>0</v>
          </cell>
        </row>
        <row r="2184">
          <cell r="D2184" t="str">
            <v/>
          </cell>
          <cell r="E2184" t="str">
            <v/>
          </cell>
          <cell r="F2184" t="str">
            <v xml:space="preserve">TRANSPORTES  </v>
          </cell>
          <cell r="G2184" t="str">
            <v/>
          </cell>
          <cell r="H2184">
            <v>0</v>
          </cell>
          <cell r="I2184">
            <v>0</v>
          </cell>
        </row>
        <row r="2185">
          <cell r="D2185" t="str">
            <v>CP0798</v>
          </cell>
          <cell r="E2185" t="str">
            <v xml:space="preserve">04.005.143-1       </v>
          </cell>
          <cell r="F2185" t="str">
            <v xml:space="preserve">TRANSPORTE DE QUALQUER NATUR. C/VELOC. MEDIA DE 30KM/H EM CAMINHAO BASCUL. CAPAC. UTIL DE 12T  </v>
          </cell>
          <cell r="G2185" t="str">
            <v xml:space="preserve">TXKM  </v>
          </cell>
          <cell r="H2185">
            <v>620000</v>
          </cell>
          <cell r="I2185">
            <v>0</v>
          </cell>
        </row>
        <row r="2186">
          <cell r="D2186" t="str">
            <v/>
          </cell>
          <cell r="E2186" t="str">
            <v/>
          </cell>
          <cell r="F2186" t="str">
            <v xml:space="preserve">SERVIÇOS COMPLEMENTARES  </v>
          </cell>
          <cell r="G2186" t="str">
            <v/>
          </cell>
          <cell r="H2186">
            <v>0</v>
          </cell>
          <cell r="I2186">
            <v>0</v>
          </cell>
        </row>
        <row r="2187">
          <cell r="D2187" t="str">
            <v>CP1079</v>
          </cell>
          <cell r="E2187" t="str">
            <v xml:space="preserve">05.003.011-0       </v>
          </cell>
          <cell r="F2187" t="str">
            <v xml:space="preserve">LIMPEZA MANUAL DE POCO DE VISITA ATE 3,00M DE PROF., C/TRANSP. DO MAT. RETIRADO ATE 10KM DE DIST.  </v>
          </cell>
          <cell r="G2187" t="str">
            <v xml:space="preserve">M3    </v>
          </cell>
          <cell r="H2187">
            <v>60</v>
          </cell>
          <cell r="I2187">
            <v>0</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GRCS 29308"/>
      <sheetName val="PLO 039"/>
      <sheetName val="CFF_002"/>
      <sheetName val="Recuperada_Plan1"/>
      <sheetName val="Recuperada_Plan2"/>
    </sheetNames>
    <sheetDataSet>
      <sheetData sheetId="0"/>
      <sheetData sheetId="1"/>
      <sheetData sheetId="2"/>
      <sheetData sheetId="3"/>
      <sheetData sheetId="4"/>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GRCS "/>
      <sheetName val="PLO 052 _ Proprietario"/>
      <sheetName val="PLO 053 _ Licitação"/>
      <sheetName val="CFF 006"/>
      <sheetName val="Table"/>
      <sheetName val="Orç_ MOBILIÁRIO"/>
      <sheetName val="PLPersiana"/>
    </sheetNames>
    <sheetDataSet>
      <sheetData sheetId="0"/>
      <sheetData sheetId="1"/>
      <sheetData sheetId="2">
        <row r="2">
          <cell r="B2" t="str">
            <v xml:space="preserve">                       CONSENSO</v>
          </cell>
        </row>
        <row r="3">
          <cell r="B3" t="str">
            <v xml:space="preserve">                       Consultoria de Engenharia Serviços e Obras Ltda.</v>
          </cell>
        </row>
        <row r="4">
          <cell r="B4" t="str">
            <v xml:space="preserve">                               Rua 227, n. 910 1º andar - St. Leste Vila Nova - Goiânia/Goiás</v>
          </cell>
        </row>
        <row r="5">
          <cell r="B5" t="str">
            <v xml:space="preserve">                               Fone: (62) 3202-3210 - e-mail: consensobel@cultura.com.br</v>
          </cell>
        </row>
        <row r="6">
          <cell r="A6" t="str">
            <v>PLO  053/2008</v>
          </cell>
          <cell r="E6" t="str">
            <v>PRAZO DA OBRA:</v>
          </cell>
          <cell r="H6">
            <v>90</v>
          </cell>
          <cell r="I6" t="str">
            <v>DIAS</v>
          </cell>
          <cell r="L6" t="str">
            <v>RECEBIDO EM:</v>
          </cell>
        </row>
        <row r="7">
          <cell r="A7" t="str">
            <v>PLANILHA ORÇAMENTÁRIA DETALHADA - SERVIÇOS CAIXA (LICITAÇÃO)</v>
          </cell>
        </row>
        <row r="8">
          <cell r="A8" t="str">
            <v>P.V. CASTANHAL</v>
          </cell>
          <cell r="E8" t="str">
            <v>SR PARÁ</v>
          </cell>
          <cell r="I8" t="str">
            <v>Área de Construção:</v>
          </cell>
          <cell r="K8">
            <v>960.68</v>
          </cell>
          <cell r="L8" t="str">
            <v>m²</v>
          </cell>
        </row>
        <row r="9">
          <cell r="A9" t="str">
            <v>Av. Barão do Rio Branco,2031, esq. c/ Cônego Luiz Leitão_Centro_CEP 68743-050 Castanhal/PA</v>
          </cell>
        </row>
        <row r="10">
          <cell r="A10" t="str">
            <v>OBRA: Construção de novo prédio</v>
          </cell>
        </row>
        <row r="11">
          <cell r="A11" t="str">
            <v>RELAÇÃO DE ITENS DA OBRA/SERVIÇO</v>
          </cell>
        </row>
        <row r="12">
          <cell r="A12" t="str">
            <v>ITEM</v>
          </cell>
          <cell r="C12" t="str">
            <v>DADOS</v>
          </cell>
          <cell r="E12" t="str">
            <v>CUSTO UNITÁRIO</v>
          </cell>
          <cell r="H12" t="str">
            <v>CUSTO DO ITEM</v>
          </cell>
          <cell r="K12" t="str">
            <v>BDI</v>
          </cell>
          <cell r="L12" t="str">
            <v>CUSTO SERVIÇO</v>
          </cell>
        </row>
        <row r="13">
          <cell r="A13" t="str">
            <v>Nº</v>
          </cell>
          <cell r="B13" t="str">
            <v>DESCRIÇÃO</v>
          </cell>
          <cell r="C13" t="str">
            <v>UNID.</v>
          </cell>
          <cell r="D13" t="str">
            <v>QUANT</v>
          </cell>
          <cell r="E13" t="str">
            <v>M.O</v>
          </cell>
          <cell r="F13" t="str">
            <v>MAT</v>
          </cell>
          <cell r="G13" t="str">
            <v>TOTAL</v>
          </cell>
          <cell r="H13" t="str">
            <v>M.O</v>
          </cell>
          <cell r="I13" t="str">
            <v>MAT</v>
          </cell>
          <cell r="J13" t="str">
            <v>TOTAL</v>
          </cell>
          <cell r="K13">
            <v>0.25</v>
          </cell>
          <cell r="L13" t="str">
            <v>MO</v>
          </cell>
          <cell r="M13" t="str">
            <v>TOTAL</v>
          </cell>
        </row>
        <row r="14">
          <cell r="A14" t="str">
            <v>01</v>
          </cell>
          <cell r="B14" t="str">
            <v>SERVIÇOS INICIAIS</v>
          </cell>
          <cell r="H14">
            <v>760</v>
          </cell>
          <cell r="I14">
            <v>765</v>
          </cell>
          <cell r="J14">
            <v>1525</v>
          </cell>
          <cell r="K14">
            <v>381.25</v>
          </cell>
          <cell r="L14">
            <v>950</v>
          </cell>
          <cell r="M14">
            <v>1906.25</v>
          </cell>
        </row>
        <row r="15">
          <cell r="A15" t="str">
            <v>01.01</v>
          </cell>
          <cell r="B15" t="str">
            <v>Projeto como construído - As Built e Manual de Conservação</v>
          </cell>
          <cell r="C15" t="str">
            <v>vb</v>
          </cell>
          <cell r="D15">
            <v>1</v>
          </cell>
          <cell r="E15">
            <v>750</v>
          </cell>
          <cell r="F15">
            <v>0</v>
          </cell>
          <cell r="G15">
            <v>750</v>
          </cell>
          <cell r="H15">
            <v>750</v>
          </cell>
          <cell r="I15">
            <v>0</v>
          </cell>
          <cell r="J15">
            <v>750</v>
          </cell>
          <cell r="K15">
            <v>187.5</v>
          </cell>
          <cell r="L15">
            <v>937.5</v>
          </cell>
          <cell r="M15">
            <v>937.5</v>
          </cell>
        </row>
        <row r="16">
          <cell r="A16" t="str">
            <v>01.02</v>
          </cell>
          <cell r="B16" t="str">
            <v>Anotação no CREA</v>
          </cell>
          <cell r="C16" t="str">
            <v>vb</v>
          </cell>
          <cell r="D16">
            <v>1</v>
          </cell>
          <cell r="E16">
            <v>0</v>
          </cell>
          <cell r="F16">
            <v>600</v>
          </cell>
          <cell r="G16">
            <v>600</v>
          </cell>
          <cell r="H16">
            <v>0</v>
          </cell>
          <cell r="I16">
            <v>600</v>
          </cell>
          <cell r="J16">
            <v>600</v>
          </cell>
          <cell r="K16">
            <v>150</v>
          </cell>
          <cell r="L16">
            <v>0</v>
          </cell>
          <cell r="M16">
            <v>750</v>
          </cell>
        </row>
        <row r="17">
          <cell r="A17" t="str">
            <v>01.03</v>
          </cell>
          <cell r="B17" t="str">
            <v>Placa de obra 2,00x1,00 m</v>
          </cell>
          <cell r="C17" t="str">
            <v>un</v>
          </cell>
          <cell r="D17">
            <v>1</v>
          </cell>
          <cell r="E17">
            <v>10</v>
          </cell>
          <cell r="F17">
            <v>165</v>
          </cell>
          <cell r="G17">
            <v>175</v>
          </cell>
          <cell r="H17">
            <v>10</v>
          </cell>
          <cell r="I17">
            <v>165</v>
          </cell>
          <cell r="J17">
            <v>175</v>
          </cell>
          <cell r="K17">
            <v>43.75</v>
          </cell>
          <cell r="L17">
            <v>12.5</v>
          </cell>
          <cell r="M17">
            <v>218.75</v>
          </cell>
        </row>
        <row r="18">
          <cell r="A18" t="str">
            <v xml:space="preserve">02 </v>
          </cell>
          <cell r="B18" t="str">
            <v>INSTALAÇÃO DO CANTEIRO DE OBRAS</v>
          </cell>
          <cell r="H18">
            <v>0</v>
          </cell>
          <cell r="I18">
            <v>0</v>
          </cell>
          <cell r="J18">
            <v>0</v>
          </cell>
          <cell r="K18">
            <v>0</v>
          </cell>
          <cell r="L18">
            <v>0</v>
          </cell>
          <cell r="M18">
            <v>0</v>
          </cell>
        </row>
        <row r="19">
          <cell r="B19" t="str">
            <v>Serviço de responsabilidade do proprietário do imóvel</v>
          </cell>
          <cell r="G19">
            <v>0</v>
          </cell>
          <cell r="H19">
            <v>0</v>
          </cell>
          <cell r="I19">
            <v>0</v>
          </cell>
          <cell r="J19">
            <v>0</v>
          </cell>
          <cell r="K19">
            <v>0</v>
          </cell>
          <cell r="L19">
            <v>0</v>
          </cell>
          <cell r="M19">
            <v>0</v>
          </cell>
        </row>
        <row r="20">
          <cell r="A20" t="str">
            <v>03</v>
          </cell>
          <cell r="B20" t="str">
            <v>MOVIMENTO DE TERRA</v>
          </cell>
          <cell r="H20">
            <v>0</v>
          </cell>
          <cell r="I20">
            <v>0</v>
          </cell>
          <cell r="J20">
            <v>0</v>
          </cell>
          <cell r="K20">
            <v>0</v>
          </cell>
          <cell r="L20">
            <v>0</v>
          </cell>
          <cell r="M20">
            <v>0</v>
          </cell>
        </row>
        <row r="21">
          <cell r="B21" t="str">
            <v>O Projeto e a execução deste serviço é de responsabilidade do proprietário do imóvel</v>
          </cell>
          <cell r="G21">
            <v>0</v>
          </cell>
          <cell r="H21">
            <v>0</v>
          </cell>
          <cell r="I21">
            <v>0</v>
          </cell>
          <cell r="J21">
            <v>0</v>
          </cell>
          <cell r="K21">
            <v>0</v>
          </cell>
          <cell r="L21">
            <v>0</v>
          </cell>
          <cell r="M21">
            <v>0</v>
          </cell>
        </row>
        <row r="22">
          <cell r="A22" t="str">
            <v>04</v>
          </cell>
          <cell r="B22" t="str">
            <v>SERVIÇOS GERAIS INTERNOS</v>
          </cell>
          <cell r="H22">
            <v>0</v>
          </cell>
          <cell r="I22">
            <v>0</v>
          </cell>
          <cell r="J22">
            <v>0</v>
          </cell>
          <cell r="K22">
            <v>0</v>
          </cell>
          <cell r="L22">
            <v>0</v>
          </cell>
          <cell r="M22">
            <v>0</v>
          </cell>
        </row>
        <row r="23">
          <cell r="B23" t="str">
            <v>Os custos deste item estão previstos no BDI</v>
          </cell>
          <cell r="G23">
            <v>0</v>
          </cell>
          <cell r="H23">
            <v>0</v>
          </cell>
          <cell r="I23">
            <v>0</v>
          </cell>
          <cell r="J23">
            <v>0</v>
          </cell>
          <cell r="K23">
            <v>0</v>
          </cell>
          <cell r="L23">
            <v>0</v>
          </cell>
          <cell r="M23">
            <v>0</v>
          </cell>
        </row>
        <row r="24">
          <cell r="A24" t="str">
            <v>05</v>
          </cell>
          <cell r="B24" t="str">
            <v>INFRA-ESTRUTURA</v>
          </cell>
          <cell r="H24">
            <v>0</v>
          </cell>
          <cell r="I24">
            <v>0</v>
          </cell>
          <cell r="J24">
            <v>0</v>
          </cell>
          <cell r="K24">
            <v>0</v>
          </cell>
          <cell r="L24">
            <v>0</v>
          </cell>
          <cell r="M24">
            <v>0</v>
          </cell>
        </row>
        <row r="25">
          <cell r="B25" t="str">
            <v>O Projeto e a execução deste serviço é de responsabilidade do proprietário do imóvel</v>
          </cell>
          <cell r="G25">
            <v>0</v>
          </cell>
          <cell r="H25">
            <v>0</v>
          </cell>
          <cell r="I25">
            <v>0</v>
          </cell>
          <cell r="J25">
            <v>0</v>
          </cell>
          <cell r="K25">
            <v>0</v>
          </cell>
          <cell r="L25">
            <v>0</v>
          </cell>
          <cell r="M25">
            <v>0</v>
          </cell>
        </row>
        <row r="26">
          <cell r="A26" t="str">
            <v>06</v>
          </cell>
          <cell r="B26" t="str">
            <v>SUPERESTRUTURA</v>
          </cell>
          <cell r="H26">
            <v>0</v>
          </cell>
          <cell r="I26">
            <v>0</v>
          </cell>
          <cell r="J26">
            <v>0</v>
          </cell>
          <cell r="K26">
            <v>0</v>
          </cell>
          <cell r="L26">
            <v>0</v>
          </cell>
          <cell r="M26">
            <v>0</v>
          </cell>
        </row>
        <row r="27">
          <cell r="B27" t="str">
            <v>O Projeto e a execução deste serviço é de responsabilidade do proprietário do imóvel</v>
          </cell>
          <cell r="G27">
            <v>0</v>
          </cell>
          <cell r="H27">
            <v>0</v>
          </cell>
          <cell r="I27">
            <v>0</v>
          </cell>
          <cell r="J27">
            <v>0</v>
          </cell>
          <cell r="K27">
            <v>0</v>
          </cell>
          <cell r="L27">
            <v>0</v>
          </cell>
          <cell r="M27">
            <v>0</v>
          </cell>
        </row>
        <row r="28">
          <cell r="A28" t="str">
            <v>07</v>
          </cell>
          <cell r="B28" t="str">
            <v>PAREDES E PAINÉIS</v>
          </cell>
          <cell r="H28">
            <v>5321.183</v>
          </cell>
          <cell r="I28">
            <v>27427.227000000003</v>
          </cell>
          <cell r="J28">
            <v>32748.410000000003</v>
          </cell>
          <cell r="K28">
            <v>8187.1025000000009</v>
          </cell>
          <cell r="L28">
            <v>6651.4787500000002</v>
          </cell>
          <cell r="M28">
            <v>40935.512499999997</v>
          </cell>
        </row>
        <row r="29">
          <cell r="A29" t="str">
            <v>07.01</v>
          </cell>
          <cell r="B29" t="str">
            <v>Alvenarias de vedação</v>
          </cell>
          <cell r="E29">
            <v>0</v>
          </cell>
          <cell r="F29">
            <v>0</v>
          </cell>
          <cell r="G29">
            <v>0</v>
          </cell>
          <cell r="H29">
            <v>0</v>
          </cell>
          <cell r="I29">
            <v>0</v>
          </cell>
          <cell r="J29">
            <v>0</v>
          </cell>
          <cell r="K29">
            <v>0</v>
          </cell>
          <cell r="L29">
            <v>0</v>
          </cell>
          <cell r="M29">
            <v>0</v>
          </cell>
        </row>
        <row r="30">
          <cell r="B30" t="str">
            <v>Serviço de responsabilidade do proprietário do imóvel</v>
          </cell>
        </row>
        <row r="32">
          <cell r="A32" t="str">
            <v xml:space="preserve">07.02 </v>
          </cell>
          <cell r="B32" t="str">
            <v>Vergas</v>
          </cell>
          <cell r="E32">
            <v>0</v>
          </cell>
          <cell r="F32">
            <v>0</v>
          </cell>
          <cell r="G32">
            <v>0</v>
          </cell>
          <cell r="H32">
            <v>0</v>
          </cell>
          <cell r="I32">
            <v>0</v>
          </cell>
          <cell r="J32">
            <v>0</v>
          </cell>
          <cell r="K32">
            <v>0</v>
          </cell>
          <cell r="L32">
            <v>0</v>
          </cell>
          <cell r="M32">
            <v>0</v>
          </cell>
        </row>
        <row r="33">
          <cell r="B33" t="str">
            <v>Serviço de responsabilidade do proprietário do imóvel</v>
          </cell>
        </row>
        <row r="35">
          <cell r="A35" t="str">
            <v>07.03</v>
          </cell>
          <cell r="B35" t="str">
            <v>Placas divisórias pré fabricadas</v>
          </cell>
          <cell r="E35">
            <v>107.65</v>
          </cell>
          <cell r="F35">
            <v>624.70000000000005</v>
          </cell>
          <cell r="G35">
            <v>732.35</v>
          </cell>
          <cell r="H35">
            <v>5321.183</v>
          </cell>
          <cell r="I35">
            <v>27427.227000000003</v>
          </cell>
          <cell r="J35">
            <v>32748.410000000003</v>
          </cell>
          <cell r="K35">
            <v>8187.1025000000009</v>
          </cell>
          <cell r="L35">
            <v>6651.4787500000002</v>
          </cell>
          <cell r="M35">
            <v>40935.512499999997</v>
          </cell>
        </row>
        <row r="36">
          <cell r="A36" t="str">
            <v>07.03.01</v>
          </cell>
          <cell r="B36" t="str">
            <v>Fechamento em gesso acartonado dupla face liso espessura 10cm</v>
          </cell>
          <cell r="C36" t="str">
            <v>m²</v>
          </cell>
          <cell r="D36">
            <v>52.53</v>
          </cell>
          <cell r="E36">
            <v>24.7</v>
          </cell>
          <cell r="F36">
            <v>58.9</v>
          </cell>
          <cell r="G36">
            <v>83.6</v>
          </cell>
          <cell r="H36">
            <v>1297.491</v>
          </cell>
          <cell r="I36">
            <v>3094.0169999999998</v>
          </cell>
          <cell r="J36">
            <v>4391.5079999999998</v>
          </cell>
          <cell r="K36">
            <v>1097.877</v>
          </cell>
          <cell r="L36">
            <v>1621.86375</v>
          </cell>
          <cell r="M36">
            <v>5489.3850000000002</v>
          </cell>
        </row>
        <row r="37">
          <cell r="A37" t="str">
            <v>07.03.02</v>
          </cell>
          <cell r="B37" t="str">
            <v>Divisória BP Plus Cristal padrão CAIXA h=1,60m DPP</v>
          </cell>
          <cell r="C37" t="str">
            <v>m²</v>
          </cell>
          <cell r="D37">
            <v>51.15</v>
          </cell>
          <cell r="E37">
            <v>18.3</v>
          </cell>
          <cell r="F37">
            <v>118</v>
          </cell>
          <cell r="G37">
            <v>136.30000000000001</v>
          </cell>
          <cell r="H37">
            <v>936.04499999999996</v>
          </cell>
          <cell r="I37">
            <v>6035.7</v>
          </cell>
          <cell r="J37">
            <v>6971.7449999999999</v>
          </cell>
          <cell r="K37">
            <v>1742.93625</v>
          </cell>
          <cell r="L37">
            <v>1170.0562499999999</v>
          </cell>
          <cell r="M37">
            <v>8714.6812499999996</v>
          </cell>
        </row>
        <row r="38">
          <cell r="A38" t="str">
            <v>07.03.03</v>
          </cell>
          <cell r="B38" t="str">
            <v>Divisória BP Plus Cristal padrão CAIXA h=2,10m DPP</v>
          </cell>
          <cell r="C38" t="str">
            <v>m²</v>
          </cell>
          <cell r="D38">
            <v>107.37</v>
          </cell>
          <cell r="E38">
            <v>16.2</v>
          </cell>
          <cell r="F38">
            <v>94.2</v>
          </cell>
          <cell r="G38">
            <v>110.4</v>
          </cell>
          <cell r="H38">
            <v>1739.394</v>
          </cell>
          <cell r="I38">
            <v>10114.254000000001</v>
          </cell>
          <cell r="J38">
            <v>11853.648000000001</v>
          </cell>
          <cell r="K38">
            <v>2963.4120000000003</v>
          </cell>
          <cell r="L38">
            <v>2174.2424999999998</v>
          </cell>
          <cell r="M38">
            <v>14817.060000000001</v>
          </cell>
        </row>
        <row r="39">
          <cell r="A39" t="str">
            <v>07.03.04</v>
          </cell>
          <cell r="B39" t="str">
            <v>Divisória BP Plus Cristal padrão CAIXA h=2,10m mista cega/vidro DPV2</v>
          </cell>
          <cell r="C39" t="str">
            <v>m²</v>
          </cell>
          <cell r="D39">
            <v>7.14</v>
          </cell>
          <cell r="E39">
            <v>19.899999999999999</v>
          </cell>
          <cell r="F39">
            <v>104.8</v>
          </cell>
          <cell r="G39">
            <v>124.69999999999999</v>
          </cell>
          <cell r="H39">
            <v>142.08599999999998</v>
          </cell>
          <cell r="I39">
            <v>748.27199999999993</v>
          </cell>
          <cell r="J39">
            <v>890.35799999999995</v>
          </cell>
          <cell r="K39">
            <v>222.58949999999999</v>
          </cell>
          <cell r="L39">
            <v>177.60749999999999</v>
          </cell>
          <cell r="M39">
            <v>1112.9475</v>
          </cell>
        </row>
        <row r="40">
          <cell r="A40" t="str">
            <v>07.03.05</v>
          </cell>
          <cell r="B40" t="str">
            <v>Divisória BP Plus Cristal padrão CAIXA h=2,80m mista cega/vidro DPV3</v>
          </cell>
          <cell r="C40" t="str">
            <v>m²</v>
          </cell>
          <cell r="D40">
            <v>55.83</v>
          </cell>
          <cell r="E40">
            <v>19.899999999999999</v>
          </cell>
          <cell r="F40">
            <v>104.8</v>
          </cell>
          <cell r="G40">
            <v>124.69999999999999</v>
          </cell>
          <cell r="H40">
            <v>1111.0169999999998</v>
          </cell>
          <cell r="I40">
            <v>5850.9839999999995</v>
          </cell>
          <cell r="J40">
            <v>6962.0009999999993</v>
          </cell>
          <cell r="K40">
            <v>1740.5002499999998</v>
          </cell>
          <cell r="L40">
            <v>1388.7712499999998</v>
          </cell>
          <cell r="M40">
            <v>8702.5012499999993</v>
          </cell>
        </row>
        <row r="41">
          <cell r="A41" t="str">
            <v>07.03.06</v>
          </cell>
          <cell r="B41" t="str">
            <v>Ferragens para porta de divisória</v>
          </cell>
          <cell r="C41" t="str">
            <v>un</v>
          </cell>
          <cell r="D41">
            <v>11</v>
          </cell>
          <cell r="E41">
            <v>8.65</v>
          </cell>
          <cell r="F41">
            <v>144</v>
          </cell>
          <cell r="G41">
            <v>152.65</v>
          </cell>
          <cell r="H41">
            <v>95.15</v>
          </cell>
          <cell r="I41">
            <v>1584</v>
          </cell>
          <cell r="J41">
            <v>1679.15</v>
          </cell>
          <cell r="K41">
            <v>419.78750000000002</v>
          </cell>
          <cell r="L41">
            <v>118.9375</v>
          </cell>
          <cell r="M41">
            <v>2098.9375</v>
          </cell>
        </row>
        <row r="42">
          <cell r="A42" t="str">
            <v xml:space="preserve">08 </v>
          </cell>
          <cell r="B42" t="str">
            <v>ESQUADRIAS DE MADEIRA</v>
          </cell>
          <cell r="H42">
            <v>0</v>
          </cell>
          <cell r="I42">
            <v>0</v>
          </cell>
          <cell r="J42">
            <v>0</v>
          </cell>
          <cell r="K42">
            <v>0</v>
          </cell>
          <cell r="L42">
            <v>0</v>
          </cell>
          <cell r="M42">
            <v>0</v>
          </cell>
        </row>
        <row r="43">
          <cell r="B43" t="str">
            <v>Serviço de responsabilidade do proprietário do imóvel</v>
          </cell>
        </row>
        <row r="44">
          <cell r="A44" t="str">
            <v xml:space="preserve">09 </v>
          </cell>
          <cell r="B44" t="str">
            <v>ESQUADRIAS METÁLICAS</v>
          </cell>
          <cell r="H44">
            <v>0</v>
          </cell>
          <cell r="I44">
            <v>0</v>
          </cell>
          <cell r="J44">
            <v>0</v>
          </cell>
          <cell r="K44">
            <v>0</v>
          </cell>
          <cell r="L44">
            <v>0</v>
          </cell>
          <cell r="M44">
            <v>0</v>
          </cell>
        </row>
        <row r="45">
          <cell r="B45" t="str">
            <v>Serviço de responsabilidade do proprietário do imóvel</v>
          </cell>
        </row>
        <row r="46">
          <cell r="A46" t="str">
            <v>10</v>
          </cell>
          <cell r="B46" t="str">
            <v>VIDROS/FERRAGEM/ PELÍCULA</v>
          </cell>
          <cell r="H46">
            <v>4035.9408000000003</v>
          </cell>
          <cell r="I46">
            <v>18213.946899999995</v>
          </cell>
          <cell r="J46">
            <v>22249.887699999999</v>
          </cell>
          <cell r="K46">
            <v>5562.4719249999998</v>
          </cell>
          <cell r="L46">
            <v>5044.9259999999995</v>
          </cell>
          <cell r="M46">
            <v>27812.359624999997</v>
          </cell>
        </row>
        <row r="47">
          <cell r="A47" t="str">
            <v>10-A</v>
          </cell>
          <cell r="B47" t="str">
            <v>VIDROS/FERRAGEM/ PELÍCULA - IMPLANTAÇÃO NOVA AGÊNCIA</v>
          </cell>
          <cell r="H47">
            <v>1791.0270000000005</v>
          </cell>
          <cell r="I47">
            <v>9137.2490999999991</v>
          </cell>
          <cell r="J47">
            <v>10928.276100000001</v>
          </cell>
          <cell r="K47">
            <v>2732.0690250000002</v>
          </cell>
          <cell r="L47">
            <v>2238.7837499999996</v>
          </cell>
          <cell r="M47">
            <v>13660.345125</v>
          </cell>
        </row>
        <row r="48">
          <cell r="A48" t="str">
            <v>10.01</v>
          </cell>
          <cell r="B48" t="str">
            <v>Fornecimento e instalação de vidro temperado 10mm - Auto Atendimento</v>
          </cell>
          <cell r="C48" t="str">
            <v>m²</v>
          </cell>
          <cell r="D48">
            <v>13.07</v>
          </cell>
          <cell r="E48">
            <v>45.3</v>
          </cell>
          <cell r="F48">
            <v>203</v>
          </cell>
          <cell r="G48">
            <v>248.3</v>
          </cell>
          <cell r="H48">
            <v>592.07100000000003</v>
          </cell>
          <cell r="I48">
            <v>2653.21</v>
          </cell>
          <cell r="J48">
            <v>3245.2809999999999</v>
          </cell>
          <cell r="K48">
            <v>811.32024999999999</v>
          </cell>
          <cell r="L48">
            <v>740.08875</v>
          </cell>
          <cell r="M48">
            <v>4056.6012499999997</v>
          </cell>
        </row>
        <row r="49">
          <cell r="A49" t="str">
            <v>10.02</v>
          </cell>
          <cell r="B49" t="str">
            <v>Fornecimento e instalação de vidro temperado 10mm - Fachada</v>
          </cell>
          <cell r="C49" t="str">
            <v>m²</v>
          </cell>
          <cell r="D49">
            <v>15.23</v>
          </cell>
          <cell r="E49">
            <v>45.3</v>
          </cell>
          <cell r="F49">
            <v>203</v>
          </cell>
          <cell r="G49">
            <v>248.3</v>
          </cell>
          <cell r="H49">
            <v>689.91899999999998</v>
          </cell>
          <cell r="I49">
            <v>3091.69</v>
          </cell>
          <cell r="J49">
            <v>3781.6089999999999</v>
          </cell>
          <cell r="K49">
            <v>945.40224999999998</v>
          </cell>
          <cell r="L49">
            <v>862.39874999999995</v>
          </cell>
          <cell r="M49">
            <v>4727.0112499999996</v>
          </cell>
        </row>
        <row r="50">
          <cell r="A50" t="str">
            <v>10.03</v>
          </cell>
          <cell r="B50" t="str">
            <v>Fornecimento e instalação de estrutura em perfis metalon (Auto Atendimento)</v>
          </cell>
          <cell r="C50" t="str">
            <v>m²</v>
          </cell>
          <cell r="D50">
            <v>13.07</v>
          </cell>
          <cell r="E50">
            <v>8.4</v>
          </cell>
          <cell r="F50">
            <v>23.63</v>
          </cell>
          <cell r="G50">
            <v>32.03</v>
          </cell>
          <cell r="H50">
            <v>109.78800000000001</v>
          </cell>
          <cell r="I50">
            <v>308.84409999999997</v>
          </cell>
          <cell r="J50">
            <v>418.63209999999998</v>
          </cell>
          <cell r="K50">
            <v>104.65802499999999</v>
          </cell>
          <cell r="L50">
            <v>137.23500000000001</v>
          </cell>
          <cell r="M50">
            <v>523.29012499999999</v>
          </cell>
        </row>
        <row r="51">
          <cell r="A51" t="str">
            <v>10.04</v>
          </cell>
          <cell r="B51" t="str">
            <v xml:space="preserve">Pivô superior/lateral ref.: SM-1001 (Macho) Dorma </v>
          </cell>
          <cell r="C51" t="str">
            <v>un</v>
          </cell>
          <cell r="D51">
            <v>4</v>
          </cell>
          <cell r="E51">
            <v>1.55</v>
          </cell>
          <cell r="F51">
            <v>6</v>
          </cell>
          <cell r="G51">
            <v>7.55</v>
          </cell>
          <cell r="H51">
            <v>6.2</v>
          </cell>
          <cell r="I51">
            <v>24</v>
          </cell>
          <cell r="J51">
            <v>30.2</v>
          </cell>
          <cell r="K51">
            <v>7.55</v>
          </cell>
          <cell r="L51">
            <v>7.75</v>
          </cell>
          <cell r="M51">
            <v>37.75</v>
          </cell>
        </row>
        <row r="52">
          <cell r="A52" t="str">
            <v>10.05</v>
          </cell>
          <cell r="B52" t="str">
            <v xml:space="preserve">Dobradiça inferior c/ capa ref.: SM-1010 Dorma </v>
          </cell>
          <cell r="C52" t="str">
            <v>un</v>
          </cell>
          <cell r="D52">
            <v>6</v>
          </cell>
          <cell r="E52">
            <v>2.5499999999999998</v>
          </cell>
          <cell r="F52">
            <v>44.4</v>
          </cell>
          <cell r="G52">
            <v>46.949999999999996</v>
          </cell>
          <cell r="H52">
            <v>15.299999999999999</v>
          </cell>
          <cell r="I52">
            <v>266.39999999999998</v>
          </cell>
          <cell r="J52">
            <v>281.7</v>
          </cell>
          <cell r="K52">
            <v>70.424999999999997</v>
          </cell>
          <cell r="L52">
            <v>19.125</v>
          </cell>
          <cell r="M52">
            <v>352.125</v>
          </cell>
        </row>
        <row r="53">
          <cell r="A53" t="str">
            <v>10.06</v>
          </cell>
          <cell r="B53" t="str">
            <v xml:space="preserve">Dobradiça superior c/ capa ref.: SM-1020 Dorma </v>
          </cell>
          <cell r="C53" t="str">
            <v>un</v>
          </cell>
          <cell r="D53">
            <v>6</v>
          </cell>
          <cell r="E53">
            <v>2.5499999999999998</v>
          </cell>
          <cell r="F53">
            <v>30</v>
          </cell>
          <cell r="G53">
            <v>32.549999999999997</v>
          </cell>
          <cell r="H53">
            <v>15.299999999999999</v>
          </cell>
          <cell r="I53">
            <v>180</v>
          </cell>
          <cell r="J53">
            <v>195.3</v>
          </cell>
          <cell r="K53">
            <v>48.825000000000003</v>
          </cell>
          <cell r="L53">
            <v>19.125</v>
          </cell>
          <cell r="M53">
            <v>244.125</v>
          </cell>
        </row>
        <row r="54">
          <cell r="A54" t="str">
            <v>10.07</v>
          </cell>
          <cell r="B54" t="str">
            <v xml:space="preserve">Suporte de batente com pivô c/ capa ref.: SM-1030 Dorma </v>
          </cell>
          <cell r="C54" t="str">
            <v>un</v>
          </cell>
          <cell r="D54">
            <v>2</v>
          </cell>
          <cell r="E54">
            <v>3.2</v>
          </cell>
          <cell r="F54">
            <v>43.2</v>
          </cell>
          <cell r="G54">
            <v>46.400000000000006</v>
          </cell>
          <cell r="H54">
            <v>6.4</v>
          </cell>
          <cell r="I54">
            <v>86.4</v>
          </cell>
          <cell r="J54">
            <v>92.800000000000011</v>
          </cell>
          <cell r="K54">
            <v>23.200000000000003</v>
          </cell>
          <cell r="L54">
            <v>8</v>
          </cell>
          <cell r="M54">
            <v>116.00000000000001</v>
          </cell>
        </row>
        <row r="55">
          <cell r="A55" t="str">
            <v>10.08</v>
          </cell>
          <cell r="B55" t="str">
            <v xml:space="preserve">Suporte triplo c/ capa ref.: SM-1041 Dorma </v>
          </cell>
          <cell r="C55" t="str">
            <v>un</v>
          </cell>
          <cell r="D55">
            <v>2</v>
          </cell>
          <cell r="E55">
            <v>3.2</v>
          </cell>
          <cell r="F55">
            <v>36.299999999999997</v>
          </cell>
          <cell r="G55">
            <v>39.5</v>
          </cell>
          <cell r="H55">
            <v>6.4</v>
          </cell>
          <cell r="I55">
            <v>72.599999999999994</v>
          </cell>
          <cell r="J55">
            <v>79</v>
          </cell>
          <cell r="K55">
            <v>19.75</v>
          </cell>
          <cell r="L55">
            <v>8</v>
          </cell>
          <cell r="M55">
            <v>98.75</v>
          </cell>
        </row>
        <row r="56">
          <cell r="A56" t="str">
            <v>10.09</v>
          </cell>
          <cell r="B56" t="str">
            <v xml:space="preserve">Fechadura c/ capa ref.: SM-1049-E Dorma </v>
          </cell>
          <cell r="C56" t="str">
            <v>un</v>
          </cell>
          <cell r="D56">
            <v>1</v>
          </cell>
          <cell r="E56">
            <v>3.2</v>
          </cell>
          <cell r="F56">
            <v>38.299999999999997</v>
          </cell>
          <cell r="G56">
            <v>41.5</v>
          </cell>
          <cell r="H56">
            <v>3.2</v>
          </cell>
          <cell r="I56">
            <v>38.299999999999997</v>
          </cell>
          <cell r="J56">
            <v>41.5</v>
          </cell>
          <cell r="K56">
            <v>10.375</v>
          </cell>
          <cell r="L56">
            <v>4</v>
          </cell>
          <cell r="M56">
            <v>51.875</v>
          </cell>
        </row>
        <row r="57">
          <cell r="A57" t="str">
            <v>10.10</v>
          </cell>
          <cell r="B57" t="str">
            <v xml:space="preserve">Fechadura para porta c/ capa ref.: SM-1050 Dorma </v>
          </cell>
          <cell r="C57" t="str">
            <v>un</v>
          </cell>
          <cell r="D57">
            <v>4</v>
          </cell>
          <cell r="E57">
            <v>6.8</v>
          </cell>
          <cell r="F57">
            <v>64.8</v>
          </cell>
          <cell r="G57">
            <v>71.599999999999994</v>
          </cell>
          <cell r="H57">
            <v>27.2</v>
          </cell>
          <cell r="I57">
            <v>259.2</v>
          </cell>
          <cell r="J57">
            <v>286.39999999999998</v>
          </cell>
          <cell r="K57">
            <v>71.599999999999994</v>
          </cell>
          <cell r="L57">
            <v>34</v>
          </cell>
          <cell r="M57">
            <v>358</v>
          </cell>
        </row>
        <row r="58">
          <cell r="A58" t="str">
            <v>10.11</v>
          </cell>
          <cell r="B58" t="str">
            <v xml:space="preserve">Contrafechadura para porta c/ capa ref.: SM-1051 Dorma </v>
          </cell>
          <cell r="C58" t="str">
            <v>un</v>
          </cell>
          <cell r="D58">
            <v>1</v>
          </cell>
          <cell r="E58">
            <v>6.8</v>
          </cell>
          <cell r="F58">
            <v>35.200000000000003</v>
          </cell>
          <cell r="G58">
            <v>42</v>
          </cell>
          <cell r="H58">
            <v>6.8</v>
          </cell>
          <cell r="I58">
            <v>35.200000000000003</v>
          </cell>
          <cell r="J58">
            <v>42</v>
          </cell>
          <cell r="K58">
            <v>10.5</v>
          </cell>
          <cell r="L58">
            <v>8.5</v>
          </cell>
          <cell r="M58">
            <v>52.5</v>
          </cell>
        </row>
        <row r="59">
          <cell r="A59" t="str">
            <v>10.12</v>
          </cell>
          <cell r="B59" t="str">
            <v xml:space="preserve">Espelho de fechadura para alvenaria  ref.: SM-1052 Dorma </v>
          </cell>
          <cell r="C59" t="str">
            <v>un</v>
          </cell>
          <cell r="D59">
            <v>3</v>
          </cell>
          <cell r="E59">
            <v>1.55</v>
          </cell>
          <cell r="F59">
            <v>2.4</v>
          </cell>
          <cell r="G59">
            <v>3.95</v>
          </cell>
          <cell r="H59">
            <v>4.6500000000000004</v>
          </cell>
          <cell r="I59">
            <v>7.1999999999999993</v>
          </cell>
          <cell r="J59">
            <v>11.85</v>
          </cell>
          <cell r="K59">
            <v>2.9624999999999999</v>
          </cell>
          <cell r="L59">
            <v>5.8125</v>
          </cell>
          <cell r="M59">
            <v>14.8125</v>
          </cell>
        </row>
        <row r="60">
          <cell r="A60" t="str">
            <v>10.13</v>
          </cell>
          <cell r="B60" t="str">
            <v xml:space="preserve">Trinco de piso c/ capa ref.: SM-1060 Dorma </v>
          </cell>
          <cell r="C60" t="str">
            <v>un</v>
          </cell>
          <cell r="D60">
            <v>3</v>
          </cell>
          <cell r="E60">
            <v>6.8</v>
          </cell>
          <cell r="F60">
            <v>53.9</v>
          </cell>
          <cell r="G60">
            <v>60.699999999999996</v>
          </cell>
          <cell r="H60">
            <v>20.399999999999999</v>
          </cell>
          <cell r="I60">
            <v>161.69999999999999</v>
          </cell>
          <cell r="J60">
            <v>182.1</v>
          </cell>
          <cell r="K60">
            <v>45.524999999999999</v>
          </cell>
          <cell r="L60">
            <v>25.5</v>
          </cell>
          <cell r="M60">
            <v>227.625</v>
          </cell>
        </row>
        <row r="61">
          <cell r="A61" t="str">
            <v>10.14</v>
          </cell>
          <cell r="B61" t="str">
            <v xml:space="preserve">Espelho para trinco de piso ref.: SM-1061 Dorma </v>
          </cell>
          <cell r="C61" t="str">
            <v>un</v>
          </cell>
          <cell r="D61">
            <v>3</v>
          </cell>
          <cell r="E61">
            <v>1.55</v>
          </cell>
          <cell r="F61">
            <v>3.3</v>
          </cell>
          <cell r="G61">
            <v>4.8499999999999996</v>
          </cell>
          <cell r="H61">
            <v>4.6500000000000004</v>
          </cell>
          <cell r="I61">
            <v>9.8999999999999986</v>
          </cell>
          <cell r="J61">
            <v>14.549999999999999</v>
          </cell>
          <cell r="K61">
            <v>3.6374999999999997</v>
          </cell>
          <cell r="L61">
            <v>5.8125</v>
          </cell>
          <cell r="M61">
            <v>18.1875</v>
          </cell>
        </row>
        <row r="62">
          <cell r="A62" t="str">
            <v>10.15</v>
          </cell>
          <cell r="B62" t="str">
            <v xml:space="preserve">Suporte simples de canto c/ capa ref.: SM-1090 Dorma </v>
          </cell>
          <cell r="C62" t="str">
            <v>un</v>
          </cell>
          <cell r="D62">
            <v>14</v>
          </cell>
          <cell r="E62">
            <v>2.5499999999999998</v>
          </cell>
          <cell r="F62">
            <v>15.6</v>
          </cell>
          <cell r="G62">
            <v>18.149999999999999</v>
          </cell>
          <cell r="H62">
            <v>35.699999999999996</v>
          </cell>
          <cell r="I62">
            <v>218.4</v>
          </cell>
          <cell r="J62">
            <v>254.1</v>
          </cell>
          <cell r="K62">
            <v>63.524999999999999</v>
          </cell>
          <cell r="L62">
            <v>44.624999999999993</v>
          </cell>
          <cell r="M62">
            <v>317.625</v>
          </cell>
        </row>
        <row r="63">
          <cell r="A63" t="str">
            <v>10.16</v>
          </cell>
          <cell r="B63" t="str">
            <v xml:space="preserve">Suporte duplo vidro/alvenaria c/ capa ref.: SM-1092 Dorma </v>
          </cell>
          <cell r="C63" t="str">
            <v>un</v>
          </cell>
          <cell r="D63">
            <v>6</v>
          </cell>
          <cell r="E63">
            <v>2.5499999999999998</v>
          </cell>
          <cell r="F63">
            <v>25.2</v>
          </cell>
          <cell r="G63">
            <v>27.75</v>
          </cell>
          <cell r="H63">
            <v>15.299999999999999</v>
          </cell>
          <cell r="I63">
            <v>151.19999999999999</v>
          </cell>
          <cell r="J63">
            <v>166.5</v>
          </cell>
          <cell r="K63">
            <v>41.625</v>
          </cell>
          <cell r="L63">
            <v>19.125</v>
          </cell>
          <cell r="M63">
            <v>208.125</v>
          </cell>
        </row>
        <row r="64">
          <cell r="A64" t="str">
            <v>10.17</v>
          </cell>
          <cell r="B64" t="str">
            <v>Puxador quadrado para porta de vidro temperado  em aço inóx</v>
          </cell>
          <cell r="C64" t="str">
            <v>cj</v>
          </cell>
          <cell r="D64">
            <v>7</v>
          </cell>
          <cell r="E64">
            <v>20</v>
          </cell>
          <cell r="F64">
            <v>183.75</v>
          </cell>
          <cell r="G64">
            <v>203.75</v>
          </cell>
          <cell r="H64">
            <v>140</v>
          </cell>
          <cell r="I64">
            <v>1286.25</v>
          </cell>
          <cell r="J64">
            <v>1426.25</v>
          </cell>
          <cell r="K64">
            <v>356.5625</v>
          </cell>
          <cell r="L64">
            <v>175</v>
          </cell>
          <cell r="M64">
            <v>1782.8125</v>
          </cell>
        </row>
        <row r="65">
          <cell r="A65" t="str">
            <v>10.18</v>
          </cell>
          <cell r="B65" t="str">
            <v>Faixa de segurança adesiva c/ 10cm de altura - Jato de areia</v>
          </cell>
          <cell r="C65" t="str">
            <v>m</v>
          </cell>
          <cell r="D65">
            <v>26.7</v>
          </cell>
          <cell r="E65">
            <v>3.15</v>
          </cell>
          <cell r="F65">
            <v>8.4</v>
          </cell>
          <cell r="G65">
            <v>11.55</v>
          </cell>
          <cell r="H65">
            <v>84.10499999999999</v>
          </cell>
          <cell r="I65">
            <v>224.28</v>
          </cell>
          <cell r="J65">
            <v>308.38499999999999</v>
          </cell>
          <cell r="K65">
            <v>77.096249999999998</v>
          </cell>
          <cell r="L65">
            <v>105.13124999999999</v>
          </cell>
          <cell r="M65">
            <v>385.48124999999999</v>
          </cell>
        </row>
        <row r="66">
          <cell r="A66" t="str">
            <v>10.19</v>
          </cell>
          <cell r="B66" t="str">
            <v>Película adesiva Dustec Cristal 3M</v>
          </cell>
          <cell r="C66" t="str">
            <v>m²</v>
          </cell>
          <cell r="D66">
            <v>1.47</v>
          </cell>
          <cell r="E66">
            <v>5.2</v>
          </cell>
          <cell r="F66">
            <v>42.5</v>
          </cell>
          <cell r="G66">
            <v>47.7</v>
          </cell>
          <cell r="H66">
            <v>7.6440000000000001</v>
          </cell>
          <cell r="I66">
            <v>62.475000000000001</v>
          </cell>
          <cell r="J66">
            <v>70.119</v>
          </cell>
          <cell r="K66">
            <v>17.52975</v>
          </cell>
          <cell r="L66">
            <v>9.5549999999999997</v>
          </cell>
          <cell r="M66">
            <v>87.648750000000007</v>
          </cell>
        </row>
        <row r="67">
          <cell r="A67" t="str">
            <v>10-B</v>
          </cell>
          <cell r="B67" t="str">
            <v>VIDROS/FERRAGEM/ PELÍCULA - AGÊNCIA SEGURA</v>
          </cell>
          <cell r="H67">
            <v>2244.9137999999998</v>
          </cell>
          <cell r="I67">
            <v>9076.6977999999981</v>
          </cell>
          <cell r="J67">
            <v>11321.6116</v>
          </cell>
          <cell r="K67">
            <v>2830.4029</v>
          </cell>
          <cell r="L67">
            <v>2806.1422500000003</v>
          </cell>
          <cell r="M67">
            <v>14152.014499999999</v>
          </cell>
        </row>
        <row r="68">
          <cell r="A68" t="str">
            <v>10.20</v>
          </cell>
          <cell r="B68" t="str">
            <v>Fornecimento e instalação de vidro temperado 10mm - Auto Atendimento</v>
          </cell>
          <cell r="C68" t="str">
            <v>m²</v>
          </cell>
          <cell r="D68">
            <v>34.26</v>
          </cell>
          <cell r="E68">
            <v>45.3</v>
          </cell>
          <cell r="F68">
            <v>203</v>
          </cell>
          <cell r="G68">
            <v>248.3</v>
          </cell>
          <cell r="H68">
            <v>1551.9779999999998</v>
          </cell>
          <cell r="I68">
            <v>6954.78</v>
          </cell>
          <cell r="J68">
            <v>8506.7579999999998</v>
          </cell>
          <cell r="K68">
            <v>2126.6895</v>
          </cell>
          <cell r="L68">
            <v>1939.9724999999999</v>
          </cell>
          <cell r="M68">
            <v>10633.4475</v>
          </cell>
        </row>
        <row r="69">
          <cell r="A69" t="str">
            <v>10.21</v>
          </cell>
          <cell r="B69" t="str">
            <v>Fornecimento e instalação de estrutura em perfis metalon (Auto Atendimento)</v>
          </cell>
          <cell r="C69" t="str">
            <v>m²</v>
          </cell>
          <cell r="D69">
            <v>34.26</v>
          </cell>
          <cell r="E69">
            <v>8.4</v>
          </cell>
          <cell r="F69">
            <v>23.63</v>
          </cell>
          <cell r="G69">
            <v>32.03</v>
          </cell>
          <cell r="H69">
            <v>287.78399999999999</v>
          </cell>
          <cell r="I69">
            <v>809.5637999999999</v>
          </cell>
          <cell r="J69">
            <v>1097.3478</v>
          </cell>
          <cell r="K69">
            <v>274.33695</v>
          </cell>
          <cell r="L69">
            <v>359.73</v>
          </cell>
          <cell r="M69">
            <v>1371.6847499999999</v>
          </cell>
        </row>
        <row r="70">
          <cell r="A70" t="str">
            <v>10.22</v>
          </cell>
          <cell r="B70" t="str">
            <v xml:space="preserve">Dobradiça inferior c/ capa ref.: SM-1010 Dorma </v>
          </cell>
          <cell r="C70" t="str">
            <v>un</v>
          </cell>
          <cell r="D70">
            <v>1</v>
          </cell>
          <cell r="E70">
            <v>2.5499999999999998</v>
          </cell>
          <cell r="F70">
            <v>44.4</v>
          </cell>
          <cell r="G70">
            <v>46.949999999999996</v>
          </cell>
          <cell r="H70">
            <v>2.5499999999999998</v>
          </cell>
          <cell r="I70">
            <v>44.4</v>
          </cell>
          <cell r="J70">
            <v>46.949999999999996</v>
          </cell>
          <cell r="K70">
            <v>11.737499999999999</v>
          </cell>
          <cell r="L70">
            <v>3.1875</v>
          </cell>
          <cell r="M70">
            <v>58.687499999999993</v>
          </cell>
        </row>
        <row r="71">
          <cell r="A71" t="str">
            <v>10.23</v>
          </cell>
          <cell r="B71" t="str">
            <v xml:space="preserve">Dobradiça superior c/ capa ref.: SM-1020 Dorma </v>
          </cell>
          <cell r="C71" t="str">
            <v>un</v>
          </cell>
          <cell r="D71">
            <v>1</v>
          </cell>
          <cell r="E71">
            <v>2.5499999999999998</v>
          </cell>
          <cell r="F71">
            <v>30</v>
          </cell>
          <cell r="G71">
            <v>32.549999999999997</v>
          </cell>
          <cell r="H71">
            <v>2.5499999999999998</v>
          </cell>
          <cell r="I71">
            <v>30</v>
          </cell>
          <cell r="J71">
            <v>32.549999999999997</v>
          </cell>
          <cell r="K71">
            <v>8.1374999999999993</v>
          </cell>
          <cell r="L71">
            <v>3.1875</v>
          </cell>
          <cell r="M71">
            <v>40.6875</v>
          </cell>
        </row>
        <row r="72">
          <cell r="A72" t="str">
            <v>10.24</v>
          </cell>
          <cell r="B72" t="str">
            <v xml:space="preserve">Suporte de batente com pivô c/ capa ref.: SM-1030 Dorma </v>
          </cell>
          <cell r="C72" t="str">
            <v>un</v>
          </cell>
          <cell r="D72">
            <v>1</v>
          </cell>
          <cell r="E72">
            <v>3.2</v>
          </cell>
          <cell r="F72">
            <v>43.2</v>
          </cell>
          <cell r="G72">
            <v>46.400000000000006</v>
          </cell>
          <cell r="H72">
            <v>3.2</v>
          </cell>
          <cell r="I72">
            <v>43.2</v>
          </cell>
          <cell r="J72">
            <v>46.400000000000006</v>
          </cell>
          <cell r="K72">
            <v>11.600000000000001</v>
          </cell>
          <cell r="L72">
            <v>4</v>
          </cell>
          <cell r="M72">
            <v>58.000000000000007</v>
          </cell>
        </row>
        <row r="73">
          <cell r="A73" t="str">
            <v>10.25</v>
          </cell>
          <cell r="B73" t="str">
            <v xml:space="preserve">Fechadura para porta c/ capa ref.: SM-1050 Dorma </v>
          </cell>
          <cell r="C73" t="str">
            <v>un</v>
          </cell>
          <cell r="D73">
            <v>1</v>
          </cell>
          <cell r="E73">
            <v>6.8</v>
          </cell>
          <cell r="F73">
            <v>64.8</v>
          </cell>
          <cell r="G73">
            <v>71.599999999999994</v>
          </cell>
          <cell r="H73">
            <v>6.8</v>
          </cell>
          <cell r="I73">
            <v>64.8</v>
          </cell>
          <cell r="J73">
            <v>71.599999999999994</v>
          </cell>
          <cell r="K73">
            <v>17.899999999999999</v>
          </cell>
          <cell r="L73">
            <v>8.5</v>
          </cell>
          <cell r="M73">
            <v>89.5</v>
          </cell>
        </row>
        <row r="74">
          <cell r="A74" t="str">
            <v>10.26</v>
          </cell>
          <cell r="B74" t="str">
            <v xml:space="preserve">Espelho de fechadura para alvenaria  ref.: SM-1052 Dorma </v>
          </cell>
          <cell r="C74" t="str">
            <v>un</v>
          </cell>
          <cell r="D74">
            <v>1</v>
          </cell>
          <cell r="E74">
            <v>1.55</v>
          </cell>
          <cell r="F74">
            <v>2.4</v>
          </cell>
          <cell r="G74">
            <v>3.95</v>
          </cell>
          <cell r="H74">
            <v>1.55</v>
          </cell>
          <cell r="I74">
            <v>2.4</v>
          </cell>
          <cell r="J74">
            <v>3.95</v>
          </cell>
          <cell r="K74">
            <v>0.98750000000000004</v>
          </cell>
          <cell r="L74">
            <v>1.9375</v>
          </cell>
          <cell r="M74">
            <v>4.9375</v>
          </cell>
        </row>
        <row r="75">
          <cell r="A75" t="str">
            <v>10.27</v>
          </cell>
          <cell r="B75" t="str">
            <v xml:space="preserve">Suporte simples de canto c/ capa ref.: SM-1090 Dorma </v>
          </cell>
          <cell r="C75" t="str">
            <v>un</v>
          </cell>
          <cell r="D75">
            <v>1</v>
          </cell>
          <cell r="E75">
            <v>2.5499999999999998</v>
          </cell>
          <cell r="F75">
            <v>15.6</v>
          </cell>
          <cell r="G75">
            <v>18.149999999999999</v>
          </cell>
          <cell r="H75">
            <v>2.5499999999999998</v>
          </cell>
          <cell r="I75">
            <v>15.6</v>
          </cell>
          <cell r="J75">
            <v>18.149999999999999</v>
          </cell>
          <cell r="K75">
            <v>4.5374999999999996</v>
          </cell>
          <cell r="L75">
            <v>3.1875</v>
          </cell>
          <cell r="M75">
            <v>22.6875</v>
          </cell>
        </row>
        <row r="76">
          <cell r="A76" t="str">
            <v>10.28</v>
          </cell>
          <cell r="B76" t="str">
            <v>Puxador quadrado para porta de vidro temperado  em aço inóx</v>
          </cell>
          <cell r="C76" t="str">
            <v>cj</v>
          </cell>
          <cell r="D76">
            <v>1</v>
          </cell>
          <cell r="E76">
            <v>20</v>
          </cell>
          <cell r="F76">
            <v>183.75</v>
          </cell>
          <cell r="G76">
            <v>203.75</v>
          </cell>
          <cell r="H76">
            <v>20</v>
          </cell>
          <cell r="I76">
            <v>183.75</v>
          </cell>
          <cell r="J76">
            <v>203.75</v>
          </cell>
          <cell r="K76">
            <v>50.9375</v>
          </cell>
          <cell r="L76">
            <v>25</v>
          </cell>
          <cell r="M76">
            <v>254.6875</v>
          </cell>
        </row>
        <row r="77">
          <cell r="A77" t="str">
            <v>10.29</v>
          </cell>
          <cell r="B77" t="str">
            <v>Trilho superior em alumínio anodizado natural para vidro 10mm</v>
          </cell>
          <cell r="C77" t="str">
            <v>br</v>
          </cell>
          <cell r="D77">
            <v>2</v>
          </cell>
          <cell r="E77">
            <v>47.92</v>
          </cell>
          <cell r="F77">
            <v>119.8</v>
          </cell>
          <cell r="G77">
            <v>167.72</v>
          </cell>
          <cell r="H77">
            <v>95.84</v>
          </cell>
          <cell r="I77">
            <v>239.6</v>
          </cell>
          <cell r="J77">
            <v>335.44</v>
          </cell>
          <cell r="K77">
            <v>83.86</v>
          </cell>
          <cell r="L77">
            <v>119.80000000000001</v>
          </cell>
          <cell r="M77">
            <v>419.3</v>
          </cell>
        </row>
        <row r="78">
          <cell r="A78" t="str">
            <v>10.30</v>
          </cell>
          <cell r="B78" t="str">
            <v>Capa para trilho superior em alumínio anodizado natural para vidro 10mm</v>
          </cell>
          <cell r="C78" t="str">
            <v>br</v>
          </cell>
          <cell r="D78">
            <v>2</v>
          </cell>
          <cell r="E78">
            <v>19.32</v>
          </cell>
          <cell r="F78">
            <v>48.3</v>
          </cell>
          <cell r="G78">
            <v>67.62</v>
          </cell>
          <cell r="H78">
            <v>38.64</v>
          </cell>
          <cell r="I78">
            <v>96.6</v>
          </cell>
          <cell r="J78">
            <v>135.24</v>
          </cell>
          <cell r="K78">
            <v>33.81</v>
          </cell>
          <cell r="L78">
            <v>48.3</v>
          </cell>
          <cell r="M78">
            <v>169.05</v>
          </cell>
        </row>
        <row r="79">
          <cell r="A79" t="str">
            <v>10.31</v>
          </cell>
          <cell r="B79" t="str">
            <v>Trilho inferior em alumínio anodizado natural para vidro 10mm</v>
          </cell>
          <cell r="C79" t="str">
            <v>br</v>
          </cell>
          <cell r="D79">
            <v>2</v>
          </cell>
          <cell r="E79">
            <v>24.380000000000003</v>
          </cell>
          <cell r="F79">
            <v>60.95</v>
          </cell>
          <cell r="G79">
            <v>85.330000000000013</v>
          </cell>
          <cell r="H79">
            <v>48.760000000000005</v>
          </cell>
          <cell r="I79">
            <v>121.9</v>
          </cell>
          <cell r="J79">
            <v>170.66000000000003</v>
          </cell>
          <cell r="K79">
            <v>42.665000000000006</v>
          </cell>
          <cell r="L79">
            <v>60.95</v>
          </cell>
          <cell r="M79">
            <v>213.32500000000005</v>
          </cell>
        </row>
        <row r="80">
          <cell r="A80" t="str">
            <v>10.32</v>
          </cell>
          <cell r="B80" t="str">
            <v>Click para trilho em alumínio anodizado natural para vidro 10mm</v>
          </cell>
          <cell r="C80" t="str">
            <v>br</v>
          </cell>
          <cell r="D80">
            <v>2</v>
          </cell>
          <cell r="E80">
            <v>5.0200000000000005</v>
          </cell>
          <cell r="F80">
            <v>12.55</v>
          </cell>
          <cell r="G80">
            <v>17.57</v>
          </cell>
          <cell r="H80">
            <v>10.040000000000001</v>
          </cell>
          <cell r="I80">
            <v>25.1</v>
          </cell>
          <cell r="J80">
            <v>35.14</v>
          </cell>
          <cell r="K80">
            <v>8.7850000000000001</v>
          </cell>
          <cell r="L80">
            <v>12.55</v>
          </cell>
          <cell r="M80">
            <v>43.924999999999997</v>
          </cell>
        </row>
        <row r="81">
          <cell r="A81" t="str">
            <v>10.33</v>
          </cell>
          <cell r="B81" t="str">
            <v>Perfil "U" em alumínio anodizado natural para vidro 10mm</v>
          </cell>
          <cell r="C81" t="str">
            <v>br</v>
          </cell>
          <cell r="D81">
            <v>2</v>
          </cell>
          <cell r="E81">
            <v>11.040000000000001</v>
          </cell>
          <cell r="F81">
            <v>27.6</v>
          </cell>
          <cell r="G81">
            <v>38.64</v>
          </cell>
          <cell r="H81">
            <v>22.080000000000002</v>
          </cell>
          <cell r="I81">
            <v>55.2</v>
          </cell>
          <cell r="J81">
            <v>77.28</v>
          </cell>
          <cell r="K81">
            <v>19.32</v>
          </cell>
          <cell r="L81">
            <v>27.6</v>
          </cell>
          <cell r="M81">
            <v>96.6</v>
          </cell>
        </row>
        <row r="82">
          <cell r="A82" t="str">
            <v>10.34</v>
          </cell>
          <cell r="B82" t="str">
            <v>Vedapress em alumínio anodizado natural para vidro 10mm</v>
          </cell>
          <cell r="C82" t="str">
            <v>br</v>
          </cell>
          <cell r="D82">
            <v>2</v>
          </cell>
          <cell r="E82">
            <v>12.768000000000001</v>
          </cell>
          <cell r="F82">
            <v>31.92</v>
          </cell>
          <cell r="G82">
            <v>44.688000000000002</v>
          </cell>
          <cell r="H82">
            <v>25.536000000000001</v>
          </cell>
          <cell r="I82">
            <v>63.84</v>
          </cell>
          <cell r="J82">
            <v>89.376000000000005</v>
          </cell>
          <cell r="K82">
            <v>22.344000000000001</v>
          </cell>
          <cell r="L82">
            <v>31.92</v>
          </cell>
          <cell r="M82">
            <v>111.72</v>
          </cell>
        </row>
        <row r="83">
          <cell r="A83" t="str">
            <v>10.35</v>
          </cell>
          <cell r="B83" t="str">
            <v>Cadeirinha em alumínio anodizado natural para vidro 10mm</v>
          </cell>
          <cell r="C83" t="str">
            <v>br</v>
          </cell>
          <cell r="D83">
            <v>2</v>
          </cell>
          <cell r="E83">
            <v>15.180000000000001</v>
          </cell>
          <cell r="F83">
            <v>37.950000000000003</v>
          </cell>
          <cell r="G83">
            <v>53.13</v>
          </cell>
          <cell r="H83">
            <v>30.360000000000003</v>
          </cell>
          <cell r="I83">
            <v>75.900000000000006</v>
          </cell>
          <cell r="J83">
            <v>106.26</v>
          </cell>
          <cell r="K83">
            <v>26.565000000000001</v>
          </cell>
          <cell r="L83">
            <v>37.950000000000003</v>
          </cell>
          <cell r="M83">
            <v>132.82500000000002</v>
          </cell>
        </row>
        <row r="84">
          <cell r="A84" t="str">
            <v>10.36</v>
          </cell>
          <cell r="B84" t="str">
            <v>Roldana 125 cromada</v>
          </cell>
          <cell r="C84" t="str">
            <v>un</v>
          </cell>
          <cell r="D84">
            <v>8</v>
          </cell>
          <cell r="E84">
            <v>1.8436000000000001</v>
          </cell>
          <cell r="F84">
            <v>4.609</v>
          </cell>
          <cell r="G84">
            <v>6.4526000000000003</v>
          </cell>
          <cell r="H84">
            <v>14.748800000000001</v>
          </cell>
          <cell r="I84">
            <v>36.872</v>
          </cell>
          <cell r="J84">
            <v>51.620800000000003</v>
          </cell>
          <cell r="K84">
            <v>12.905200000000001</v>
          </cell>
          <cell r="L84">
            <v>18.436</v>
          </cell>
          <cell r="M84">
            <v>64.52600000000001</v>
          </cell>
        </row>
        <row r="85">
          <cell r="A85" t="str">
            <v>10.37</v>
          </cell>
          <cell r="B85" t="str">
            <v>Faixa de segurança adesiva c/ 10cm de altura - Jato de areia</v>
          </cell>
          <cell r="C85" t="str">
            <v>m</v>
          </cell>
          <cell r="D85">
            <v>25.38</v>
          </cell>
          <cell r="E85">
            <v>3.15</v>
          </cell>
          <cell r="F85">
            <v>8.4</v>
          </cell>
          <cell r="G85">
            <v>11.55</v>
          </cell>
          <cell r="H85">
            <v>79.946999999999989</v>
          </cell>
          <cell r="I85">
            <v>213.19200000000001</v>
          </cell>
          <cell r="J85">
            <v>293.13900000000001</v>
          </cell>
          <cell r="K85">
            <v>73.284750000000003</v>
          </cell>
          <cell r="L85">
            <v>99.933749999999989</v>
          </cell>
          <cell r="M85">
            <v>366.42375000000004</v>
          </cell>
        </row>
        <row r="86">
          <cell r="A86" t="str">
            <v>11</v>
          </cell>
          <cell r="B86" t="str">
            <v>COBERTURA</v>
          </cell>
          <cell r="H86">
            <v>0</v>
          </cell>
          <cell r="I86">
            <v>0</v>
          </cell>
          <cell r="J86">
            <v>0</v>
          </cell>
          <cell r="K86">
            <v>0</v>
          </cell>
          <cell r="L86">
            <v>0</v>
          </cell>
          <cell r="M86">
            <v>0</v>
          </cell>
        </row>
        <row r="87">
          <cell r="B87" t="str">
            <v>Serviço de responsabilidade do proprietário do imóvel</v>
          </cell>
        </row>
        <row r="88">
          <cell r="A88" t="str">
            <v xml:space="preserve">12 </v>
          </cell>
          <cell r="B88" t="str">
            <v>IMPERMEABILIZAÇÃO E ISOLAÇÃO TÉRMICA</v>
          </cell>
          <cell r="H88">
            <v>0</v>
          </cell>
          <cell r="I88">
            <v>0</v>
          </cell>
          <cell r="J88">
            <v>0</v>
          </cell>
          <cell r="K88">
            <v>0</v>
          </cell>
          <cell r="L88">
            <v>0</v>
          </cell>
          <cell r="M88">
            <v>0</v>
          </cell>
        </row>
        <row r="89">
          <cell r="B89" t="str">
            <v>Serviço de responsabilidade do proprietário do imóvel</v>
          </cell>
        </row>
        <row r="90">
          <cell r="A90" t="str">
            <v>13</v>
          </cell>
          <cell r="B90" t="str">
            <v>ARGAMASSAS</v>
          </cell>
          <cell r="H90">
            <v>0</v>
          </cell>
          <cell r="I90">
            <v>0</v>
          </cell>
          <cell r="J90">
            <v>0</v>
          </cell>
          <cell r="K90">
            <v>0</v>
          </cell>
          <cell r="L90">
            <v>0</v>
          </cell>
          <cell r="M90">
            <v>0</v>
          </cell>
        </row>
        <row r="91">
          <cell r="B91" t="str">
            <v>Custo embutido nos itens paredes e painéis, revestimentos, pisos etc.</v>
          </cell>
        </row>
        <row r="92">
          <cell r="A92" t="str">
            <v>14</v>
          </cell>
          <cell r="B92" t="str">
            <v>REVESTIMENTOS DE FORROS</v>
          </cell>
          <cell r="H92">
            <v>0</v>
          </cell>
          <cell r="I92">
            <v>0</v>
          </cell>
          <cell r="J92">
            <v>0</v>
          </cell>
          <cell r="K92">
            <v>0</v>
          </cell>
          <cell r="L92">
            <v>0</v>
          </cell>
          <cell r="M92">
            <v>0</v>
          </cell>
        </row>
        <row r="93">
          <cell r="B93" t="str">
            <v>Serviço de responsabilidade do proprietário do imóvel</v>
          </cell>
        </row>
        <row r="94">
          <cell r="A94" t="str">
            <v>15</v>
          </cell>
          <cell r="B94" t="str">
            <v>REVESTIMENTOS DE PAREDES INTERNAS</v>
          </cell>
          <cell r="H94">
            <v>0</v>
          </cell>
          <cell r="I94">
            <v>0</v>
          </cell>
          <cell r="J94">
            <v>0</v>
          </cell>
          <cell r="K94">
            <v>0</v>
          </cell>
          <cell r="L94">
            <v>0</v>
          </cell>
          <cell r="M94">
            <v>0</v>
          </cell>
        </row>
        <row r="95">
          <cell r="B95" t="str">
            <v>Serviço de responsabilidade do proprietário do imóvel</v>
          </cell>
        </row>
        <row r="96">
          <cell r="A96" t="str">
            <v>16</v>
          </cell>
          <cell r="B96" t="str">
            <v>REVESTIMENTOS DE PAREDES EXTERNAS</v>
          </cell>
          <cell r="H96">
            <v>0</v>
          </cell>
          <cell r="I96">
            <v>0</v>
          </cell>
          <cell r="J96">
            <v>0</v>
          </cell>
          <cell r="K96">
            <v>0</v>
          </cell>
          <cell r="L96">
            <v>0</v>
          </cell>
          <cell r="M96">
            <v>0</v>
          </cell>
        </row>
        <row r="97">
          <cell r="B97" t="str">
            <v>Serviço de responsabilidade do proprietário do imóvel</v>
          </cell>
        </row>
        <row r="98">
          <cell r="A98" t="str">
            <v>17</v>
          </cell>
          <cell r="B98" t="str">
            <v>PISOS INTERNOS/EXTERNOS</v>
          </cell>
          <cell r="H98">
            <v>2594.971</v>
          </cell>
          <cell r="I98">
            <v>9010.0479999999989</v>
          </cell>
          <cell r="J98">
            <v>11605.018999999998</v>
          </cell>
          <cell r="K98">
            <v>2901.2547499999996</v>
          </cell>
          <cell r="L98">
            <v>3243.7137499999999</v>
          </cell>
          <cell r="M98">
            <v>14506.273749999998</v>
          </cell>
        </row>
        <row r="99">
          <cell r="A99" t="str">
            <v>17-A</v>
          </cell>
          <cell r="B99" t="str">
            <v>PISOS INTERNOS/EXTERNOS - IMPLANTAÇÃO NOVA AGÊNCIA</v>
          </cell>
          <cell r="H99">
            <v>1568.922</v>
          </cell>
          <cell r="I99">
            <v>4719.2079999999996</v>
          </cell>
          <cell r="J99">
            <v>6288.1299999999992</v>
          </cell>
          <cell r="K99">
            <v>1572.0324999999998</v>
          </cell>
          <cell r="L99">
            <v>1961.1524999999999</v>
          </cell>
          <cell r="M99">
            <v>7860.1625000000004</v>
          </cell>
        </row>
        <row r="100">
          <cell r="A100" t="str">
            <v>17.01</v>
          </cell>
          <cell r="B100" t="str">
            <v>Acabamentos</v>
          </cell>
          <cell r="H100">
            <v>0</v>
          </cell>
          <cell r="I100">
            <v>0</v>
          </cell>
          <cell r="J100">
            <v>0</v>
          </cell>
          <cell r="K100">
            <v>0</v>
          </cell>
          <cell r="L100">
            <v>0</v>
          </cell>
          <cell r="M100">
            <v>0</v>
          </cell>
        </row>
        <row r="101">
          <cell r="B101" t="str">
            <v>Serviço de responsabilidade do proprietário do imóvel</v>
          </cell>
        </row>
        <row r="103">
          <cell r="A103" t="str">
            <v>17.02</v>
          </cell>
          <cell r="B103" t="str">
            <v>Soleiras/Peitoris</v>
          </cell>
          <cell r="E103">
            <v>0</v>
          </cell>
          <cell r="F103">
            <v>0</v>
          </cell>
          <cell r="G103">
            <v>0</v>
          </cell>
          <cell r="H103">
            <v>0</v>
          </cell>
          <cell r="I103">
            <v>0</v>
          </cell>
          <cell r="J103">
            <v>0</v>
          </cell>
          <cell r="K103">
            <v>0</v>
          </cell>
          <cell r="L103">
            <v>0</v>
          </cell>
          <cell r="M103">
            <v>0</v>
          </cell>
        </row>
        <row r="104">
          <cell r="B104" t="str">
            <v>Serviço de responsabilidade do proprietário do imóvel</v>
          </cell>
        </row>
        <row r="106">
          <cell r="A106" t="str">
            <v>17.03</v>
          </cell>
          <cell r="B106" t="str">
            <v>Piso Elevado</v>
          </cell>
          <cell r="E106">
            <v>140.69999999999999</v>
          </cell>
          <cell r="F106">
            <v>467.3</v>
          </cell>
          <cell r="G106">
            <v>608</v>
          </cell>
          <cell r="H106">
            <v>1568.922</v>
          </cell>
          <cell r="I106">
            <v>4719.2079999999996</v>
          </cell>
          <cell r="J106">
            <v>6288.1299999999992</v>
          </cell>
          <cell r="K106">
            <v>1572.0324999999998</v>
          </cell>
          <cell r="L106">
            <v>1961.1524999999999</v>
          </cell>
          <cell r="M106">
            <v>7860.1625000000004</v>
          </cell>
        </row>
        <row r="107">
          <cell r="A107" t="str">
            <v>17.03.01</v>
          </cell>
          <cell r="B107" t="str">
            <v>Piso elevado padrão CAIXA</v>
          </cell>
          <cell r="C107" t="str">
            <v>m²</v>
          </cell>
          <cell r="D107">
            <v>15.77</v>
          </cell>
          <cell r="E107">
            <v>90</v>
          </cell>
          <cell r="F107">
            <v>255</v>
          </cell>
          <cell r="G107">
            <v>345</v>
          </cell>
          <cell r="H107">
            <v>1419.3</v>
          </cell>
          <cell r="I107">
            <v>4021.35</v>
          </cell>
          <cell r="J107">
            <v>5440.65</v>
          </cell>
          <cell r="K107">
            <v>1360.1624999999999</v>
          </cell>
          <cell r="L107">
            <v>1774.125</v>
          </cell>
          <cell r="M107">
            <v>6800.8125</v>
          </cell>
        </row>
        <row r="108">
          <cell r="A108" t="str">
            <v>17.03.02</v>
          </cell>
          <cell r="B108" t="str">
            <v>Fechamento de piso elevado padrão CAIXA</v>
          </cell>
          <cell r="C108" t="str">
            <v>m</v>
          </cell>
          <cell r="D108">
            <v>10.46</v>
          </cell>
          <cell r="E108">
            <v>5.7</v>
          </cell>
          <cell r="F108">
            <v>32.299999999999997</v>
          </cell>
          <cell r="G108">
            <v>38</v>
          </cell>
          <cell r="H108">
            <v>59.622000000000007</v>
          </cell>
          <cell r="I108">
            <v>337.858</v>
          </cell>
          <cell r="J108">
            <v>397.48</v>
          </cell>
          <cell r="K108">
            <v>99.37</v>
          </cell>
          <cell r="L108">
            <v>74.527500000000003</v>
          </cell>
          <cell r="M108">
            <v>496.85</v>
          </cell>
        </row>
        <row r="109">
          <cell r="A109" t="str">
            <v>17.03.03</v>
          </cell>
          <cell r="B109" t="str">
            <v>Degrau 1,00x0,30 m</v>
          </cell>
          <cell r="C109" t="str">
            <v>un</v>
          </cell>
          <cell r="D109">
            <v>2</v>
          </cell>
          <cell r="E109">
            <v>45</v>
          </cell>
          <cell r="F109">
            <v>180</v>
          </cell>
          <cell r="G109">
            <v>225</v>
          </cell>
          <cell r="H109">
            <v>90</v>
          </cell>
          <cell r="I109">
            <v>360</v>
          </cell>
          <cell r="J109">
            <v>450</v>
          </cell>
          <cell r="K109">
            <v>112.5</v>
          </cell>
          <cell r="L109">
            <v>112.5</v>
          </cell>
          <cell r="M109">
            <v>562.5</v>
          </cell>
        </row>
        <row r="110">
          <cell r="A110" t="str">
            <v>17-B</v>
          </cell>
          <cell r="B110" t="str">
            <v>PISOS INTERNOS/EXTERNOS - AGÊNCIA SEGURA</v>
          </cell>
          <cell r="H110">
            <v>922.7399999999999</v>
          </cell>
          <cell r="I110">
            <v>2749.9599999999996</v>
          </cell>
          <cell r="J110">
            <v>3672.6999999999994</v>
          </cell>
          <cell r="K110">
            <v>918.17499999999984</v>
          </cell>
          <cell r="L110">
            <v>1153.425</v>
          </cell>
          <cell r="M110">
            <v>4590.8749999999991</v>
          </cell>
        </row>
        <row r="111">
          <cell r="A111" t="str">
            <v>17.03</v>
          </cell>
          <cell r="B111" t="str">
            <v>Piso Elevado</v>
          </cell>
          <cell r="E111">
            <v>125.7</v>
          </cell>
          <cell r="F111">
            <v>472.3</v>
          </cell>
          <cell r="G111">
            <v>598</v>
          </cell>
          <cell r="H111">
            <v>922.7399999999999</v>
          </cell>
          <cell r="I111">
            <v>2749.9599999999996</v>
          </cell>
          <cell r="J111">
            <v>3672.6999999999994</v>
          </cell>
          <cell r="K111">
            <v>918.17499999999984</v>
          </cell>
          <cell r="L111">
            <v>1153.425</v>
          </cell>
          <cell r="M111">
            <v>4590.8749999999991</v>
          </cell>
        </row>
        <row r="112">
          <cell r="A112" t="str">
            <v>17.03.04</v>
          </cell>
          <cell r="B112" t="str">
            <v>Piso elevado padrão CAIXA</v>
          </cell>
          <cell r="C112" t="str">
            <v>m²</v>
          </cell>
          <cell r="D112">
            <v>9.7799999999999994</v>
          </cell>
          <cell r="E112">
            <v>90</v>
          </cell>
          <cell r="F112">
            <v>255</v>
          </cell>
          <cell r="G112">
            <v>345</v>
          </cell>
          <cell r="H112">
            <v>880.19999999999993</v>
          </cell>
          <cell r="I112">
            <v>2493.8999999999996</v>
          </cell>
          <cell r="J112">
            <v>3374.0999999999995</v>
          </cell>
          <cell r="K112">
            <v>843.52499999999986</v>
          </cell>
          <cell r="L112">
            <v>1100.25</v>
          </cell>
          <cell r="M112">
            <v>4217.6249999999991</v>
          </cell>
        </row>
        <row r="113">
          <cell r="A113" t="str">
            <v>17.03.05</v>
          </cell>
          <cell r="B113" t="str">
            <v>Fechamento de piso elevado padrão CAIXA</v>
          </cell>
          <cell r="C113" t="str">
            <v>m</v>
          </cell>
          <cell r="D113">
            <v>2.2000000000000002</v>
          </cell>
          <cell r="E113">
            <v>5.7</v>
          </cell>
          <cell r="F113">
            <v>32.299999999999997</v>
          </cell>
          <cell r="G113">
            <v>38</v>
          </cell>
          <cell r="H113">
            <v>12.540000000000001</v>
          </cell>
          <cell r="I113">
            <v>71.06</v>
          </cell>
          <cell r="J113">
            <v>83.600000000000009</v>
          </cell>
          <cell r="K113">
            <v>20.900000000000002</v>
          </cell>
          <cell r="L113">
            <v>15.675000000000001</v>
          </cell>
          <cell r="M113">
            <v>104.50000000000001</v>
          </cell>
        </row>
        <row r="114">
          <cell r="A114" t="str">
            <v>17.03.06</v>
          </cell>
          <cell r="B114" t="str">
            <v>Degrau 0,95x0,30 m</v>
          </cell>
          <cell r="C114" t="str">
            <v>un</v>
          </cell>
          <cell r="D114">
            <v>1</v>
          </cell>
          <cell r="E114">
            <v>30</v>
          </cell>
          <cell r="F114">
            <v>185</v>
          </cell>
          <cell r="G114">
            <v>215</v>
          </cell>
          <cell r="H114">
            <v>30</v>
          </cell>
          <cell r="I114">
            <v>185</v>
          </cell>
          <cell r="J114">
            <v>215</v>
          </cell>
          <cell r="K114">
            <v>53.75</v>
          </cell>
          <cell r="L114">
            <v>37.5</v>
          </cell>
          <cell r="M114">
            <v>268.75</v>
          </cell>
        </row>
        <row r="115">
          <cell r="A115" t="str">
            <v>17-C</v>
          </cell>
          <cell r="B115" t="str">
            <v>PISOS INTERNOS/EXTERNOS - ACESSIBILIDADE</v>
          </cell>
          <cell r="H115">
            <v>103.30900000000001</v>
          </cell>
          <cell r="I115">
            <v>1540.88</v>
          </cell>
          <cell r="J115">
            <v>1644.1890000000001</v>
          </cell>
          <cell r="K115">
            <v>411.04725000000002</v>
          </cell>
          <cell r="L115">
            <v>129.13625000000002</v>
          </cell>
          <cell r="M115">
            <v>2055.2362499999999</v>
          </cell>
        </row>
        <row r="116">
          <cell r="A116" t="str">
            <v>17.04</v>
          </cell>
          <cell r="B116" t="str">
            <v>Piso tátil direcional e de alerta</v>
          </cell>
          <cell r="H116">
            <v>103.30900000000001</v>
          </cell>
          <cell r="I116">
            <v>1540.88</v>
          </cell>
          <cell r="J116">
            <v>1644.1890000000001</v>
          </cell>
          <cell r="K116">
            <v>411.04725000000002</v>
          </cell>
          <cell r="L116">
            <v>129.13625000000002</v>
          </cell>
          <cell r="M116">
            <v>2055.2362499999999</v>
          </cell>
        </row>
        <row r="117">
          <cell r="A117" t="str">
            <v>17.04.01</v>
          </cell>
          <cell r="B117" t="str">
            <v>Piso tátil direcional emborrachado 250x250 mm, cor Azul Royal, ref. 0240 Daud ou Andaluz ou equivalente</v>
          </cell>
          <cell r="C117" t="str">
            <v>m²</v>
          </cell>
          <cell r="D117">
            <v>11.38</v>
          </cell>
          <cell r="E117">
            <v>5.9</v>
          </cell>
          <cell r="F117">
            <v>88</v>
          </cell>
          <cell r="G117">
            <v>93.9</v>
          </cell>
          <cell r="H117">
            <v>67.14200000000001</v>
          </cell>
          <cell r="I117">
            <v>1001.44</v>
          </cell>
          <cell r="J117">
            <v>1068.5820000000001</v>
          </cell>
          <cell r="K117">
            <v>267.14550000000003</v>
          </cell>
          <cell r="L117">
            <v>83.927500000000009</v>
          </cell>
          <cell r="M117">
            <v>1335.7275000000002</v>
          </cell>
        </row>
        <row r="118">
          <cell r="A118" t="str">
            <v>17.04.02</v>
          </cell>
          <cell r="B118" t="str">
            <v>Piso tátil de alerta emborrachado 250x250 mm, cor Azul Royal, ref. 0240 Daud ou Andaluz ou equivalente</v>
          </cell>
          <cell r="C118" t="str">
            <v>m²</v>
          </cell>
          <cell r="D118">
            <v>6.13</v>
          </cell>
          <cell r="E118">
            <v>5.9</v>
          </cell>
          <cell r="F118">
            <v>88</v>
          </cell>
          <cell r="G118">
            <v>93.9</v>
          </cell>
          <cell r="H118">
            <v>36.167000000000002</v>
          </cell>
          <cell r="I118">
            <v>539.43999999999994</v>
          </cell>
          <cell r="J118">
            <v>575.60699999999997</v>
          </cell>
          <cell r="K118">
            <v>143.90174999999999</v>
          </cell>
          <cell r="L118">
            <v>45.208750000000002</v>
          </cell>
          <cell r="M118">
            <v>719.50874999999996</v>
          </cell>
        </row>
        <row r="119">
          <cell r="A119" t="str">
            <v>18</v>
          </cell>
          <cell r="B119" t="str">
            <v>INSTALAÇÕES HIDROSANITÁRIAS / PREVENÇÃO E COMBATE A INCÊNDIO</v>
          </cell>
          <cell r="H119">
            <v>256</v>
          </cell>
          <cell r="I119">
            <v>2380.6</v>
          </cell>
          <cell r="J119">
            <v>2636.6</v>
          </cell>
          <cell r="K119">
            <v>659.15</v>
          </cell>
          <cell r="L119">
            <v>320</v>
          </cell>
          <cell r="M119">
            <v>3295.75</v>
          </cell>
        </row>
        <row r="120">
          <cell r="A120" t="str">
            <v>18-A</v>
          </cell>
          <cell r="B120" t="str">
            <v>INSTALAÇÕES HIDROSANITÁRIAS - IMPLANTAÇÃO NOVA AGÊNCIA</v>
          </cell>
          <cell r="H120">
            <v>119</v>
          </cell>
          <cell r="I120">
            <v>1517.8</v>
          </cell>
          <cell r="J120">
            <v>1636.8</v>
          </cell>
          <cell r="K120">
            <v>409.2</v>
          </cell>
          <cell r="L120">
            <v>148.75</v>
          </cell>
          <cell r="M120">
            <v>2046</v>
          </cell>
        </row>
        <row r="121">
          <cell r="A121" t="str">
            <v>18.01</v>
          </cell>
          <cell r="B121" t="str">
            <v>Abrigo de entrada</v>
          </cell>
          <cell r="H121">
            <v>0</v>
          </cell>
          <cell r="I121">
            <v>0</v>
          </cell>
          <cell r="J121">
            <v>0</v>
          </cell>
          <cell r="K121">
            <v>0</v>
          </cell>
          <cell r="L121">
            <v>0</v>
          </cell>
          <cell r="M121">
            <v>0</v>
          </cell>
        </row>
        <row r="122">
          <cell r="B122" t="str">
            <v>Serviço de responsabilidade do proprietário do imóvel</v>
          </cell>
        </row>
        <row r="124">
          <cell r="A124" t="str">
            <v>18.02</v>
          </cell>
          <cell r="B124" t="str">
            <v>Rede de água fria</v>
          </cell>
          <cell r="H124">
            <v>0</v>
          </cell>
          <cell r="I124">
            <v>0</v>
          </cell>
          <cell r="J124">
            <v>0</v>
          </cell>
          <cell r="K124">
            <v>0</v>
          </cell>
          <cell r="L124">
            <v>0</v>
          </cell>
          <cell r="M124">
            <v>0</v>
          </cell>
        </row>
        <row r="125">
          <cell r="B125" t="str">
            <v>Serviço de responsabilidade do proprietário do imóvel</v>
          </cell>
        </row>
        <row r="127">
          <cell r="A127" t="str">
            <v>18.03</v>
          </cell>
          <cell r="B127" t="str">
            <v>Rede de esgoto</v>
          </cell>
          <cell r="H127">
            <v>0</v>
          </cell>
          <cell r="I127">
            <v>0</v>
          </cell>
          <cell r="J127">
            <v>0</v>
          </cell>
          <cell r="K127">
            <v>0</v>
          </cell>
          <cell r="L127">
            <v>0</v>
          </cell>
          <cell r="M127">
            <v>0</v>
          </cell>
        </row>
        <row r="128">
          <cell r="B128" t="str">
            <v>Serviço de responsabilidade do proprietário do imóvel</v>
          </cell>
        </row>
        <row r="130">
          <cell r="A130" t="str">
            <v>18.04</v>
          </cell>
          <cell r="B130" t="str">
            <v>Rede de prevenção e combate a incêndio</v>
          </cell>
          <cell r="H130">
            <v>0</v>
          </cell>
          <cell r="I130">
            <v>0</v>
          </cell>
          <cell r="J130">
            <v>0</v>
          </cell>
          <cell r="K130">
            <v>0</v>
          </cell>
          <cell r="L130">
            <v>0</v>
          </cell>
          <cell r="M130">
            <v>0</v>
          </cell>
        </row>
        <row r="131">
          <cell r="B131" t="str">
            <v>Serviço de responsabilidade do proprietário do imóvel</v>
          </cell>
        </row>
        <row r="133">
          <cell r="A133" t="str">
            <v>18.05</v>
          </cell>
          <cell r="B133" t="str">
            <v>Hidrantes</v>
          </cell>
          <cell r="H133">
            <v>0</v>
          </cell>
          <cell r="I133">
            <v>0</v>
          </cell>
          <cell r="J133">
            <v>0</v>
          </cell>
          <cell r="K133">
            <v>0</v>
          </cell>
          <cell r="L133">
            <v>0</v>
          </cell>
          <cell r="M133">
            <v>0</v>
          </cell>
        </row>
        <row r="134">
          <cell r="B134" t="str">
            <v>Serviço de responsabilidade do proprietário do imóvel</v>
          </cell>
        </row>
        <row r="136">
          <cell r="A136" t="str">
            <v>18.06</v>
          </cell>
          <cell r="B136" t="str">
            <v>Registro de passeio</v>
          </cell>
          <cell r="H136">
            <v>0</v>
          </cell>
          <cell r="I136">
            <v>0</v>
          </cell>
          <cell r="J136">
            <v>0</v>
          </cell>
          <cell r="K136">
            <v>0</v>
          </cell>
          <cell r="L136">
            <v>0</v>
          </cell>
          <cell r="M136">
            <v>0</v>
          </cell>
        </row>
        <row r="137">
          <cell r="B137" t="str">
            <v>Serviço de responsabilidade do proprietário do imóvel</v>
          </cell>
        </row>
        <row r="139">
          <cell r="A139" t="str">
            <v>18.07</v>
          </cell>
          <cell r="B139" t="str">
            <v>Sistema de pressurização</v>
          </cell>
          <cell r="H139">
            <v>0</v>
          </cell>
          <cell r="I139">
            <v>0</v>
          </cell>
          <cell r="J139">
            <v>0</v>
          </cell>
          <cell r="K139">
            <v>0</v>
          </cell>
          <cell r="L139">
            <v>0</v>
          </cell>
          <cell r="M139">
            <v>0</v>
          </cell>
        </row>
        <row r="140">
          <cell r="B140" t="str">
            <v>Serviço de responsabilidade do proprietário do imóvel</v>
          </cell>
        </row>
        <row r="142">
          <cell r="A142" t="str">
            <v>18.08</v>
          </cell>
          <cell r="B142" t="str">
            <v>Aparelhos e metais</v>
          </cell>
          <cell r="H142">
            <v>0</v>
          </cell>
          <cell r="I142">
            <v>0</v>
          </cell>
          <cell r="J142">
            <v>0</v>
          </cell>
          <cell r="K142">
            <v>0</v>
          </cell>
          <cell r="L142">
            <v>0</v>
          </cell>
          <cell r="M142">
            <v>0</v>
          </cell>
        </row>
        <row r="143">
          <cell r="B143" t="str">
            <v>Serviço de responsabilidade do proprietário do imóvel</v>
          </cell>
        </row>
        <row r="145">
          <cell r="A145" t="str">
            <v>18.09</v>
          </cell>
          <cell r="B145" t="str">
            <v>Acessórios</v>
          </cell>
          <cell r="H145">
            <v>119</v>
          </cell>
          <cell r="I145">
            <v>1517.8</v>
          </cell>
          <cell r="J145">
            <v>1636.8</v>
          </cell>
          <cell r="K145">
            <v>409.2</v>
          </cell>
          <cell r="L145">
            <v>148.75</v>
          </cell>
          <cell r="M145">
            <v>2046</v>
          </cell>
        </row>
        <row r="146">
          <cell r="A146" t="str">
            <v>18.09.01</v>
          </cell>
          <cell r="B146" t="str">
            <v>Saboneteira micro spray mod. 30152702 cor branca da Lalekla</v>
          </cell>
          <cell r="C146" t="str">
            <v>un</v>
          </cell>
          <cell r="D146">
            <v>2</v>
          </cell>
          <cell r="E146">
            <v>5.5</v>
          </cell>
          <cell r="F146">
            <v>98.5</v>
          </cell>
          <cell r="G146">
            <v>104</v>
          </cell>
          <cell r="H146">
            <v>11</v>
          </cell>
          <cell r="I146">
            <v>197</v>
          </cell>
          <cell r="J146">
            <v>208</v>
          </cell>
          <cell r="K146">
            <v>52</v>
          </cell>
          <cell r="L146">
            <v>13.75</v>
          </cell>
          <cell r="M146">
            <v>260</v>
          </cell>
        </row>
        <row r="147">
          <cell r="A147" t="str">
            <v>18.09.02</v>
          </cell>
          <cell r="B147" t="str">
            <v>Dispenser para toalhas de papel interfolhada  Lalekla, mod. 30180225, cor branca</v>
          </cell>
          <cell r="C147" t="str">
            <v>un</v>
          </cell>
          <cell r="D147">
            <v>2</v>
          </cell>
          <cell r="E147">
            <v>5.5</v>
          </cell>
          <cell r="F147">
            <v>59.4</v>
          </cell>
          <cell r="G147">
            <v>64.900000000000006</v>
          </cell>
          <cell r="H147">
            <v>11</v>
          </cell>
          <cell r="I147">
            <v>118.8</v>
          </cell>
          <cell r="J147">
            <v>129.80000000000001</v>
          </cell>
          <cell r="K147">
            <v>32.450000000000003</v>
          </cell>
          <cell r="L147">
            <v>13.75</v>
          </cell>
          <cell r="M147">
            <v>162.25</v>
          </cell>
        </row>
        <row r="148">
          <cell r="A148" t="str">
            <v>18.09.03</v>
          </cell>
          <cell r="B148" t="str">
            <v>Dispenser para papel higiênico tipo rolão  Lalekla, mod. 30175768, cor branca</v>
          </cell>
          <cell r="C148" t="str">
            <v>un</v>
          </cell>
          <cell r="D148">
            <v>4</v>
          </cell>
          <cell r="E148">
            <v>5.5</v>
          </cell>
          <cell r="F148">
            <v>125.5</v>
          </cell>
          <cell r="G148">
            <v>131</v>
          </cell>
          <cell r="H148">
            <v>22</v>
          </cell>
          <cell r="I148">
            <v>502</v>
          </cell>
          <cell r="J148">
            <v>524</v>
          </cell>
          <cell r="K148">
            <v>131</v>
          </cell>
          <cell r="L148">
            <v>27.5</v>
          </cell>
          <cell r="M148">
            <v>655</v>
          </cell>
        </row>
        <row r="149">
          <cell r="A149" t="str">
            <v>18.09.04</v>
          </cell>
          <cell r="B149" t="str">
            <v>Espelhos tipo cristal, com molduras retas, em alumínio natural, com ganchos para fixação na parede, dimensões: 120x92 (cm)</v>
          </cell>
          <cell r="C149" t="str">
            <v>un</v>
          </cell>
          <cell r="D149">
            <v>2</v>
          </cell>
          <cell r="E149">
            <v>37.5</v>
          </cell>
          <cell r="F149">
            <v>350</v>
          </cell>
          <cell r="G149">
            <v>387.5</v>
          </cell>
          <cell r="H149">
            <v>75</v>
          </cell>
          <cell r="I149">
            <v>700</v>
          </cell>
          <cell r="J149">
            <v>775</v>
          </cell>
          <cell r="K149">
            <v>193.75</v>
          </cell>
          <cell r="L149">
            <v>93.75</v>
          </cell>
          <cell r="M149">
            <v>968.75</v>
          </cell>
        </row>
        <row r="150">
          <cell r="A150" t="str">
            <v>18-C</v>
          </cell>
          <cell r="B150" t="str">
            <v>INSTALAÇÕES HIDROSANITÁRIAS - ACESSIBILIDADE</v>
          </cell>
          <cell r="H150">
            <v>137</v>
          </cell>
          <cell r="I150">
            <v>862.8</v>
          </cell>
          <cell r="J150">
            <v>999.8</v>
          </cell>
          <cell r="K150">
            <v>249.95</v>
          </cell>
          <cell r="L150">
            <v>171.25</v>
          </cell>
          <cell r="M150">
            <v>1249.75</v>
          </cell>
        </row>
        <row r="151">
          <cell r="A151" t="str">
            <v>18.09</v>
          </cell>
          <cell r="B151" t="str">
            <v>Acessórios</v>
          </cell>
          <cell r="E151">
            <v>68.5</v>
          </cell>
          <cell r="F151">
            <v>431.4</v>
          </cell>
          <cell r="G151">
            <v>499.9</v>
          </cell>
          <cell r="H151">
            <v>137</v>
          </cell>
          <cell r="I151">
            <v>862.8</v>
          </cell>
          <cell r="J151">
            <v>999.8</v>
          </cell>
          <cell r="K151">
            <v>249.95</v>
          </cell>
          <cell r="L151">
            <v>171.25</v>
          </cell>
          <cell r="M151">
            <v>1249.75</v>
          </cell>
        </row>
        <row r="152">
          <cell r="A152" t="str">
            <v>18.09.05</v>
          </cell>
          <cell r="B152" t="str">
            <v>Saboneteira micro spray mod. 30152702 cor branca da Lalekla</v>
          </cell>
          <cell r="C152" t="str">
            <v>un</v>
          </cell>
          <cell r="D152">
            <v>2</v>
          </cell>
          <cell r="E152">
            <v>5.5</v>
          </cell>
          <cell r="F152">
            <v>98.5</v>
          </cell>
          <cell r="G152">
            <v>104</v>
          </cell>
          <cell r="H152">
            <v>11</v>
          </cell>
          <cell r="I152">
            <v>197</v>
          </cell>
          <cell r="J152">
            <v>208</v>
          </cell>
          <cell r="K152">
            <v>52</v>
          </cell>
          <cell r="L152">
            <v>13.75</v>
          </cell>
          <cell r="M152">
            <v>260</v>
          </cell>
        </row>
        <row r="153">
          <cell r="A153" t="str">
            <v>18.09.06</v>
          </cell>
          <cell r="B153" t="str">
            <v>Dispenser para toalhas de papel interfolhada  Lalekla, mod. 30180225, cor branca</v>
          </cell>
          <cell r="C153" t="str">
            <v>un</v>
          </cell>
          <cell r="D153">
            <v>2</v>
          </cell>
          <cell r="E153">
            <v>5.5</v>
          </cell>
          <cell r="F153">
            <v>59.4</v>
          </cell>
          <cell r="G153">
            <v>64.900000000000006</v>
          </cell>
          <cell r="H153">
            <v>11</v>
          </cell>
          <cell r="I153">
            <v>118.8</v>
          </cell>
          <cell r="J153">
            <v>129.80000000000001</v>
          </cell>
          <cell r="K153">
            <v>32.450000000000003</v>
          </cell>
          <cell r="L153">
            <v>13.75</v>
          </cell>
          <cell r="M153">
            <v>162.25</v>
          </cell>
        </row>
        <row r="154">
          <cell r="A154" t="str">
            <v>18.09.07</v>
          </cell>
          <cell r="B154" t="str">
            <v>Dispenser para papel higiênico tipo rolão  Lalekla, mod. 30175768, cor branca</v>
          </cell>
          <cell r="C154" t="str">
            <v>un</v>
          </cell>
          <cell r="D154">
            <v>2</v>
          </cell>
          <cell r="E154">
            <v>5.5</v>
          </cell>
          <cell r="F154">
            <v>125.5</v>
          </cell>
          <cell r="G154">
            <v>131</v>
          </cell>
          <cell r="H154">
            <v>11</v>
          </cell>
          <cell r="I154">
            <v>251</v>
          </cell>
          <cell r="J154">
            <v>262</v>
          </cell>
          <cell r="K154">
            <v>65.5</v>
          </cell>
          <cell r="L154">
            <v>13.75</v>
          </cell>
          <cell r="M154">
            <v>327.5</v>
          </cell>
        </row>
        <row r="155">
          <cell r="A155" t="str">
            <v>18.09.08</v>
          </cell>
          <cell r="B155" t="str">
            <v>Espelhos tipo cristal, com molduras retas, em alumínio natural, com ganchos para fixação na parede, dimensões: 90x50 (cm)</v>
          </cell>
          <cell r="C155" t="str">
            <v>un</v>
          </cell>
          <cell r="D155">
            <v>2</v>
          </cell>
          <cell r="E155">
            <v>52</v>
          </cell>
          <cell r="F155">
            <v>148</v>
          </cell>
          <cell r="G155">
            <v>200</v>
          </cell>
          <cell r="H155">
            <v>104</v>
          </cell>
          <cell r="I155">
            <v>296</v>
          </cell>
          <cell r="J155">
            <v>400</v>
          </cell>
          <cell r="K155">
            <v>100</v>
          </cell>
          <cell r="L155">
            <v>130</v>
          </cell>
          <cell r="M155">
            <v>500</v>
          </cell>
        </row>
        <row r="156">
          <cell r="A156" t="str">
            <v>19</v>
          </cell>
          <cell r="B156" t="str">
            <v>INSTALAÇÕES ELÉTRICAS E DE CABEAMENTO ESTRUTURADO</v>
          </cell>
          <cell r="H156">
            <v>26441.529973750003</v>
          </cell>
          <cell r="I156">
            <v>110254.7449125</v>
          </cell>
          <cell r="J156">
            <v>136696.27488625003</v>
          </cell>
          <cell r="K156">
            <v>34174.068721562508</v>
          </cell>
          <cell r="L156">
            <v>33051.912467187503</v>
          </cell>
          <cell r="M156">
            <v>170870.34360781251</v>
          </cell>
        </row>
        <row r="157">
          <cell r="A157" t="str">
            <v>19-A</v>
          </cell>
          <cell r="B157" t="str">
            <v>INSTALAÇÕES ELÉTRICAS E DE CABEAMENTO ESTRUTURADO - IMPLANTAÇÃO NOVA AGÊNCIA</v>
          </cell>
          <cell r="H157">
            <v>16117.52790275</v>
          </cell>
          <cell r="I157">
            <v>73008.071342499999</v>
          </cell>
          <cell r="J157">
            <v>89125.599245250021</v>
          </cell>
          <cell r="K157">
            <v>22281.399811312505</v>
          </cell>
          <cell r="L157">
            <v>20146.909878437502</v>
          </cell>
          <cell r="M157">
            <v>111406.9990565625</v>
          </cell>
        </row>
        <row r="158">
          <cell r="A158" t="str">
            <v>19.01</v>
          </cell>
          <cell r="B158" t="str">
            <v>Instalações Energia Normal e Estabilizada</v>
          </cell>
          <cell r="H158">
            <v>10467.721627749999</v>
          </cell>
          <cell r="I158">
            <v>34886.9170925</v>
          </cell>
          <cell r="J158">
            <v>45354.638720250012</v>
          </cell>
          <cell r="K158">
            <v>11338.659680062503</v>
          </cell>
          <cell r="L158">
            <v>13084.6520346875</v>
          </cell>
          <cell r="M158">
            <v>56693.298400312509</v>
          </cell>
        </row>
        <row r="159">
          <cell r="A159" t="str">
            <v>19.01.01</v>
          </cell>
          <cell r="B159" t="str">
            <v>Fornecim. de acessórios e montagem do quadro de distribuição 60x100x20cm</v>
          </cell>
          <cell r="C159" t="str">
            <v>un</v>
          </cell>
          <cell r="D159">
            <v>3</v>
          </cell>
          <cell r="E159">
            <v>39.000000000000007</v>
          </cell>
          <cell r="F159">
            <v>130</v>
          </cell>
          <cell r="G159">
            <v>169</v>
          </cell>
          <cell r="H159">
            <v>117.00000000000003</v>
          </cell>
          <cell r="I159">
            <v>390</v>
          </cell>
          <cell r="J159">
            <v>507</v>
          </cell>
          <cell r="K159">
            <v>126.75</v>
          </cell>
          <cell r="L159">
            <v>146.25000000000003</v>
          </cell>
          <cell r="M159">
            <v>633.75</v>
          </cell>
        </row>
        <row r="160">
          <cell r="A160" t="str">
            <v>19.01.02</v>
          </cell>
          <cell r="B160" t="str">
            <v>Fornecim. de acessórios e montagem do quadro de distribuição 60x80x20cm</v>
          </cell>
          <cell r="C160" t="str">
            <v>un</v>
          </cell>
          <cell r="D160">
            <v>2</v>
          </cell>
          <cell r="E160">
            <v>34.500000000000007</v>
          </cell>
          <cell r="F160">
            <v>115</v>
          </cell>
          <cell r="G160">
            <v>149.5</v>
          </cell>
          <cell r="H160">
            <v>69.000000000000014</v>
          </cell>
          <cell r="I160">
            <v>230</v>
          </cell>
          <cell r="J160">
            <v>299</v>
          </cell>
          <cell r="K160">
            <v>74.75</v>
          </cell>
          <cell r="L160">
            <v>86.250000000000014</v>
          </cell>
          <cell r="M160">
            <v>373.75</v>
          </cell>
        </row>
        <row r="161">
          <cell r="A161" t="str">
            <v>19.01.03</v>
          </cell>
          <cell r="B161" t="str">
            <v>Fornecim. de acessórios e montagem do quadro de distribuição 76x120x23cm</v>
          </cell>
          <cell r="C161" t="str">
            <v>un</v>
          </cell>
          <cell r="D161">
            <v>2</v>
          </cell>
          <cell r="E161">
            <v>42.000000000000007</v>
          </cell>
          <cell r="F161">
            <v>140</v>
          </cell>
          <cell r="G161">
            <v>182</v>
          </cell>
          <cell r="H161">
            <v>84.000000000000014</v>
          </cell>
          <cell r="I161">
            <v>280</v>
          </cell>
          <cell r="J161">
            <v>364</v>
          </cell>
          <cell r="K161">
            <v>91</v>
          </cell>
          <cell r="L161">
            <v>105.00000000000001</v>
          </cell>
          <cell r="M161">
            <v>455</v>
          </cell>
        </row>
        <row r="162">
          <cell r="A162" t="str">
            <v>19.01.04</v>
          </cell>
          <cell r="B162" t="str">
            <v>Tampa acrílica para proteção do quadro 600 x 1000 mm</v>
          </cell>
          <cell r="C162" t="str">
            <v>un</v>
          </cell>
          <cell r="D162">
            <v>3</v>
          </cell>
          <cell r="E162">
            <v>75.000000000000014</v>
          </cell>
          <cell r="F162">
            <v>250</v>
          </cell>
          <cell r="G162">
            <v>325</v>
          </cell>
          <cell r="H162">
            <v>225.00000000000006</v>
          </cell>
          <cell r="I162">
            <v>750</v>
          </cell>
          <cell r="J162">
            <v>975</v>
          </cell>
          <cell r="K162">
            <v>243.75</v>
          </cell>
          <cell r="L162">
            <v>281.25000000000006</v>
          </cell>
          <cell r="M162">
            <v>1218.75</v>
          </cell>
        </row>
        <row r="163">
          <cell r="A163" t="str">
            <v>19.01.05</v>
          </cell>
          <cell r="B163" t="str">
            <v>Tampa acrílica para proteção do quadro 600 x 800 mm</v>
          </cell>
          <cell r="C163" t="str">
            <v>un</v>
          </cell>
          <cell r="D163">
            <v>2</v>
          </cell>
          <cell r="E163">
            <v>69.000000000000014</v>
          </cell>
          <cell r="F163">
            <v>230</v>
          </cell>
          <cell r="G163">
            <v>299</v>
          </cell>
          <cell r="H163">
            <v>138.00000000000003</v>
          </cell>
          <cell r="I163">
            <v>460</v>
          </cell>
          <cell r="J163">
            <v>598</v>
          </cell>
          <cell r="K163">
            <v>149.5</v>
          </cell>
          <cell r="L163">
            <v>172.50000000000003</v>
          </cell>
          <cell r="M163">
            <v>747.5</v>
          </cell>
        </row>
        <row r="164">
          <cell r="A164" t="str">
            <v>19.01.06</v>
          </cell>
          <cell r="B164" t="str">
            <v>Tampa acrílica para proteção do quadro 760 x 1200 mm</v>
          </cell>
          <cell r="C164" t="str">
            <v>un</v>
          </cell>
          <cell r="D164">
            <v>2</v>
          </cell>
          <cell r="E164">
            <v>96.000000000000014</v>
          </cell>
          <cell r="F164">
            <v>320</v>
          </cell>
          <cell r="G164">
            <v>416</v>
          </cell>
          <cell r="H164">
            <v>192.00000000000003</v>
          </cell>
          <cell r="I164">
            <v>640</v>
          </cell>
          <cell r="J164">
            <v>832</v>
          </cell>
          <cell r="K164">
            <v>208</v>
          </cell>
          <cell r="L164">
            <v>240.00000000000003</v>
          </cell>
          <cell r="M164">
            <v>1040</v>
          </cell>
        </row>
        <row r="165">
          <cell r="A165" t="str">
            <v>19.01.07</v>
          </cell>
          <cell r="B165" t="str">
            <v>Tampa para caixa tipo condulet em aluminio, cega</v>
          </cell>
          <cell r="C165" t="str">
            <v>un</v>
          </cell>
          <cell r="D165">
            <v>12</v>
          </cell>
          <cell r="E165">
            <v>0.97500000000000009</v>
          </cell>
          <cell r="F165">
            <v>3.25</v>
          </cell>
          <cell r="G165">
            <v>4.2249999999999996</v>
          </cell>
          <cell r="H165">
            <v>11.700000000000001</v>
          </cell>
          <cell r="I165">
            <v>39</v>
          </cell>
          <cell r="J165">
            <v>50.7</v>
          </cell>
          <cell r="K165">
            <v>12.675000000000001</v>
          </cell>
          <cell r="L165">
            <v>14.625000000000002</v>
          </cell>
          <cell r="M165">
            <v>63.375</v>
          </cell>
        </row>
        <row r="166">
          <cell r="A166" t="str">
            <v>19.01.08</v>
          </cell>
          <cell r="B166" t="str">
            <v>Tampa p/ uma tomada 2P+T em linha para caixa 10x10x5cm linha comercial da siemens</v>
          </cell>
          <cell r="C166" t="str">
            <v>un</v>
          </cell>
          <cell r="D166">
            <v>124</v>
          </cell>
          <cell r="E166">
            <v>0.90000000000000013</v>
          </cell>
          <cell r="F166">
            <v>3</v>
          </cell>
          <cell r="G166">
            <v>3.9000000000000004</v>
          </cell>
          <cell r="H166">
            <v>111.60000000000002</v>
          </cell>
          <cell r="I166">
            <v>372</v>
          </cell>
          <cell r="J166">
            <v>483.6</v>
          </cell>
          <cell r="K166">
            <v>120.9</v>
          </cell>
          <cell r="L166">
            <v>139.50000000000003</v>
          </cell>
          <cell r="M166">
            <v>604.5</v>
          </cell>
        </row>
        <row r="167">
          <cell r="A167" t="str">
            <v>19.01.09</v>
          </cell>
          <cell r="B167" t="str">
            <v>Tampa p/ duas tomadas 2P+T em linha p/ caixa 10x10x5cm linha comercial da siemens</v>
          </cell>
          <cell r="C167" t="str">
            <v>un</v>
          </cell>
          <cell r="D167">
            <v>10</v>
          </cell>
          <cell r="E167">
            <v>0.90000000000000013</v>
          </cell>
          <cell r="F167">
            <v>3</v>
          </cell>
          <cell r="G167">
            <v>3.9000000000000004</v>
          </cell>
          <cell r="H167">
            <v>9.0000000000000018</v>
          </cell>
          <cell r="I167">
            <v>30</v>
          </cell>
          <cell r="J167">
            <v>39</v>
          </cell>
          <cell r="K167">
            <v>9.75</v>
          </cell>
          <cell r="L167">
            <v>11.250000000000002</v>
          </cell>
          <cell r="M167">
            <v>48.75</v>
          </cell>
        </row>
        <row r="168">
          <cell r="A168" t="str">
            <v>19.01.10</v>
          </cell>
          <cell r="B168" t="str">
            <v>Tampa cega p/ caixa 10x10x5cm linha comercial da siemens</v>
          </cell>
          <cell r="C168" t="str">
            <v>un</v>
          </cell>
          <cell r="D168">
            <v>32</v>
          </cell>
          <cell r="E168">
            <v>0.8550000000000002</v>
          </cell>
          <cell r="F168">
            <v>2.85</v>
          </cell>
          <cell r="G168">
            <v>3.7050000000000001</v>
          </cell>
          <cell r="H168">
            <v>27.360000000000007</v>
          </cell>
          <cell r="I168">
            <v>91.2</v>
          </cell>
          <cell r="J168">
            <v>118.56</v>
          </cell>
          <cell r="K168">
            <v>29.64</v>
          </cell>
          <cell r="L168">
            <v>34.20000000000001</v>
          </cell>
          <cell r="M168">
            <v>148.19999999999999</v>
          </cell>
        </row>
        <row r="169">
          <cell r="A169" t="str">
            <v>19.01.11</v>
          </cell>
          <cell r="B169" t="str">
            <v>Tampa cega p/ caixa 20x20x10cm</v>
          </cell>
          <cell r="C169" t="str">
            <v>un</v>
          </cell>
          <cell r="D169">
            <v>3</v>
          </cell>
          <cell r="E169">
            <v>2.3550000000000004</v>
          </cell>
          <cell r="F169">
            <v>7.85</v>
          </cell>
          <cell r="G169">
            <v>10.205</v>
          </cell>
          <cell r="H169">
            <v>7.0650000000000013</v>
          </cell>
          <cell r="I169">
            <v>23.549999999999997</v>
          </cell>
          <cell r="J169">
            <v>30.614999999999998</v>
          </cell>
          <cell r="K169">
            <v>7.6537499999999996</v>
          </cell>
          <cell r="L169">
            <v>8.8312500000000007</v>
          </cell>
          <cell r="M169">
            <v>38.268749999999997</v>
          </cell>
        </row>
        <row r="170">
          <cell r="A170" t="str">
            <v>19.01.12</v>
          </cell>
          <cell r="B170" t="str">
            <v>Tomada monofásica (2P+T, em linha-novo padrão) Linha comercial Siemens ou similar</v>
          </cell>
          <cell r="C170" t="str">
            <v>un</v>
          </cell>
          <cell r="D170">
            <v>55</v>
          </cell>
          <cell r="E170">
            <v>1.8000000000000003</v>
          </cell>
          <cell r="F170">
            <v>6</v>
          </cell>
          <cell r="G170">
            <v>7.8000000000000007</v>
          </cell>
          <cell r="H170">
            <v>99.000000000000014</v>
          </cell>
          <cell r="I170">
            <v>330</v>
          </cell>
          <cell r="J170">
            <v>429</v>
          </cell>
          <cell r="K170">
            <v>107.25</v>
          </cell>
          <cell r="L170">
            <v>123.75000000000001</v>
          </cell>
          <cell r="M170">
            <v>536.25</v>
          </cell>
        </row>
        <row r="171">
          <cell r="A171" t="str">
            <v>19.01.13</v>
          </cell>
          <cell r="B171" t="str">
            <v>Tomada monofásica (2P+T, em linha-novo padrão) na cor vermelha Linha comercial Siemens ou similar</v>
          </cell>
          <cell r="C171" t="str">
            <v>un</v>
          </cell>
          <cell r="D171">
            <v>89</v>
          </cell>
          <cell r="E171">
            <v>2.5500000000000003</v>
          </cell>
          <cell r="F171">
            <v>8.5</v>
          </cell>
          <cell r="G171">
            <v>11.05</v>
          </cell>
          <cell r="H171">
            <v>226.95000000000002</v>
          </cell>
          <cell r="I171">
            <v>756.5</v>
          </cell>
          <cell r="J171">
            <v>983.45</v>
          </cell>
          <cell r="K171">
            <v>245.86250000000001</v>
          </cell>
          <cell r="L171">
            <v>283.6875</v>
          </cell>
          <cell r="M171">
            <v>1229.3125</v>
          </cell>
        </row>
        <row r="172">
          <cell r="A172" t="str">
            <v>19.01.14</v>
          </cell>
          <cell r="B172" t="str">
            <v>Tomada monofásica 2P+T tipo painel 15A 250V , ref. 149-101-PR na cor preta, de fab. MOPA</v>
          </cell>
          <cell r="C172" t="str">
            <v>un</v>
          </cell>
          <cell r="D172">
            <v>4</v>
          </cell>
          <cell r="E172">
            <v>2.282</v>
          </cell>
          <cell r="F172">
            <v>6.52</v>
          </cell>
          <cell r="G172">
            <v>8.8019999999999996</v>
          </cell>
          <cell r="H172">
            <v>9.1280000000000001</v>
          </cell>
          <cell r="I172">
            <v>26.08</v>
          </cell>
          <cell r="J172">
            <v>35.207999999999998</v>
          </cell>
          <cell r="K172">
            <v>8.8019999999999996</v>
          </cell>
          <cell r="L172">
            <v>11.41</v>
          </cell>
          <cell r="M172">
            <v>44.01</v>
          </cell>
        </row>
        <row r="173">
          <cell r="A173" t="str">
            <v>19.01.15</v>
          </cell>
          <cell r="B173" t="str">
            <v>Tomada monofásica 2P+T tipo painel 15A 250V , ref. 149-101-VM na cor vermelha, de fab. MOPA</v>
          </cell>
          <cell r="C173" t="str">
            <v>un</v>
          </cell>
          <cell r="D173">
            <v>1</v>
          </cell>
          <cell r="E173">
            <v>2.3975</v>
          </cell>
          <cell r="F173">
            <v>6.85</v>
          </cell>
          <cell r="G173">
            <v>9.2474999999999987</v>
          </cell>
          <cell r="H173">
            <v>2.3975</v>
          </cell>
          <cell r="I173">
            <v>6.85</v>
          </cell>
          <cell r="J173">
            <v>9.2474999999999987</v>
          </cell>
          <cell r="K173">
            <v>2.3118749999999997</v>
          </cell>
          <cell r="L173">
            <v>2.9968750000000002</v>
          </cell>
          <cell r="M173">
            <v>11.559374999999999</v>
          </cell>
        </row>
        <row r="174">
          <cell r="A174" t="str">
            <v>19.01.16</v>
          </cell>
          <cell r="B174" t="str">
            <v>Conjunto com Interruptor simples 1 seção c/ placa e 1 Tomada monofásica (2P+T) em linha Linha comercial Siemens ou similar</v>
          </cell>
          <cell r="C174" t="str">
            <v>un</v>
          </cell>
          <cell r="D174">
            <v>4</v>
          </cell>
          <cell r="E174">
            <v>4.9050000000000011</v>
          </cell>
          <cell r="F174">
            <v>16.350000000000001</v>
          </cell>
          <cell r="G174">
            <v>21.255000000000003</v>
          </cell>
          <cell r="H174">
            <v>19.620000000000005</v>
          </cell>
          <cell r="I174">
            <v>65.400000000000006</v>
          </cell>
          <cell r="J174">
            <v>85.02000000000001</v>
          </cell>
          <cell r="K174">
            <v>21.255000000000003</v>
          </cell>
          <cell r="L174">
            <v>24.525000000000006</v>
          </cell>
          <cell r="M174">
            <v>106.27500000000001</v>
          </cell>
        </row>
        <row r="175">
          <cell r="A175" t="str">
            <v>19.01.17</v>
          </cell>
          <cell r="B175" t="str">
            <v>Fúsivel diazed 80A</v>
          </cell>
          <cell r="C175" t="str">
            <v>un</v>
          </cell>
          <cell r="D175">
            <v>6</v>
          </cell>
          <cell r="E175">
            <v>4.5000000000000009</v>
          </cell>
          <cell r="F175">
            <v>15</v>
          </cell>
          <cell r="G175">
            <v>19.5</v>
          </cell>
          <cell r="H175">
            <v>27.000000000000007</v>
          </cell>
          <cell r="I175">
            <v>90</v>
          </cell>
          <cell r="J175">
            <v>117</v>
          </cell>
          <cell r="K175">
            <v>29.25</v>
          </cell>
          <cell r="L175">
            <v>33.750000000000007</v>
          </cell>
          <cell r="M175">
            <v>146.25</v>
          </cell>
        </row>
        <row r="176">
          <cell r="A176" t="str">
            <v>19.01.18</v>
          </cell>
          <cell r="B176" t="str">
            <v>Disjuntor termo. monopolar 2A, Linha N, curva C, Siemens ou similar</v>
          </cell>
          <cell r="C176" t="str">
            <v>un</v>
          </cell>
          <cell r="D176">
            <v>2</v>
          </cell>
          <cell r="E176">
            <v>6.6000000000000014</v>
          </cell>
          <cell r="F176">
            <v>22</v>
          </cell>
          <cell r="G176">
            <v>28.6</v>
          </cell>
          <cell r="H176">
            <v>13.200000000000003</v>
          </cell>
          <cell r="I176">
            <v>44</v>
          </cell>
          <cell r="J176">
            <v>57.2</v>
          </cell>
          <cell r="K176">
            <v>14.3</v>
          </cell>
          <cell r="L176">
            <v>16.500000000000004</v>
          </cell>
          <cell r="M176">
            <v>71.5</v>
          </cell>
        </row>
        <row r="177">
          <cell r="A177" t="str">
            <v>19.01.19</v>
          </cell>
          <cell r="B177" t="str">
            <v>Disjuntor termo. monopolar 4A, Linha N, curva C, Siemens ou similar</v>
          </cell>
          <cell r="C177" t="str">
            <v>un</v>
          </cell>
          <cell r="D177">
            <v>1</v>
          </cell>
          <cell r="E177">
            <v>6.7500000000000009</v>
          </cell>
          <cell r="F177">
            <v>22.5</v>
          </cell>
          <cell r="G177">
            <v>29.25</v>
          </cell>
          <cell r="H177">
            <v>6.7500000000000009</v>
          </cell>
          <cell r="I177">
            <v>22.5</v>
          </cell>
          <cell r="J177">
            <v>29.25</v>
          </cell>
          <cell r="K177">
            <v>7.3125</v>
          </cell>
          <cell r="L177">
            <v>8.4375000000000018</v>
          </cell>
          <cell r="M177">
            <v>36.5625</v>
          </cell>
        </row>
        <row r="178">
          <cell r="A178" t="str">
            <v>19.01.20</v>
          </cell>
          <cell r="B178" t="str">
            <v>Disjuntor termo. monopolar 10 A, Linha N, Siemens ou similar</v>
          </cell>
          <cell r="C178" t="str">
            <v>un</v>
          </cell>
          <cell r="D178">
            <v>3</v>
          </cell>
          <cell r="E178">
            <v>2.8500000000000005</v>
          </cell>
          <cell r="F178">
            <v>9.5</v>
          </cell>
          <cell r="G178">
            <v>12.350000000000001</v>
          </cell>
          <cell r="H178">
            <v>8.5500000000000007</v>
          </cell>
          <cell r="I178">
            <v>28.5</v>
          </cell>
          <cell r="J178">
            <v>37.049999999999997</v>
          </cell>
          <cell r="K178">
            <v>9.2624999999999993</v>
          </cell>
          <cell r="L178">
            <v>10.6875</v>
          </cell>
          <cell r="M178">
            <v>46.3125</v>
          </cell>
        </row>
        <row r="179">
          <cell r="A179" t="str">
            <v>19.01.21</v>
          </cell>
          <cell r="B179" t="str">
            <v>Disjuntor termo. monopolar 16 A, Linha N, Siemens ou similar</v>
          </cell>
          <cell r="C179" t="str">
            <v>un</v>
          </cell>
          <cell r="D179">
            <v>17</v>
          </cell>
          <cell r="E179">
            <v>2.8500000000000005</v>
          </cell>
          <cell r="F179">
            <v>9.5</v>
          </cell>
          <cell r="G179">
            <v>12.350000000000001</v>
          </cell>
          <cell r="H179">
            <v>48.45000000000001</v>
          </cell>
          <cell r="I179">
            <v>161.5</v>
          </cell>
          <cell r="J179">
            <v>209.95000000000002</v>
          </cell>
          <cell r="K179">
            <v>52.487500000000004</v>
          </cell>
          <cell r="L179">
            <v>60.562500000000014</v>
          </cell>
          <cell r="M179">
            <v>262.4375</v>
          </cell>
        </row>
        <row r="180">
          <cell r="A180" t="str">
            <v>19.01.22</v>
          </cell>
          <cell r="B180" t="str">
            <v>Disjuntor termo. monopolar 25 A, Linha N, Siemens ou similar</v>
          </cell>
          <cell r="C180" t="str">
            <v>un</v>
          </cell>
          <cell r="D180">
            <v>4</v>
          </cell>
          <cell r="E180">
            <v>2.8500000000000005</v>
          </cell>
          <cell r="F180">
            <v>9.5</v>
          </cell>
          <cell r="G180">
            <v>12.350000000000001</v>
          </cell>
          <cell r="H180">
            <v>11.400000000000002</v>
          </cell>
          <cell r="I180">
            <v>38</v>
          </cell>
          <cell r="J180">
            <v>49.400000000000006</v>
          </cell>
          <cell r="K180">
            <v>12.350000000000001</v>
          </cell>
          <cell r="L180">
            <v>14.250000000000004</v>
          </cell>
          <cell r="M180">
            <v>61.750000000000007</v>
          </cell>
        </row>
        <row r="181">
          <cell r="A181" t="str">
            <v>19.01.23</v>
          </cell>
          <cell r="B181" t="str">
            <v>Disjuntor termo. monopolar 63 A, Linha N, Siemens ou similar</v>
          </cell>
          <cell r="C181" t="str">
            <v>un</v>
          </cell>
          <cell r="D181">
            <v>4</v>
          </cell>
          <cell r="E181">
            <v>6.6960000000000015</v>
          </cell>
          <cell r="F181">
            <v>22.32</v>
          </cell>
          <cell r="G181">
            <v>29.016000000000002</v>
          </cell>
          <cell r="H181">
            <v>26.784000000000006</v>
          </cell>
          <cell r="I181">
            <v>89.28</v>
          </cell>
          <cell r="J181">
            <v>116.06400000000001</v>
          </cell>
          <cell r="K181">
            <v>29.016000000000002</v>
          </cell>
          <cell r="L181">
            <v>33.480000000000004</v>
          </cell>
          <cell r="M181">
            <v>145.08000000000001</v>
          </cell>
        </row>
        <row r="182">
          <cell r="A182" t="str">
            <v>19.01.24</v>
          </cell>
          <cell r="B182" t="str">
            <v>Disjuntor termo. bipolar 10 A, Linha N, curva C, Siemens ou similar</v>
          </cell>
          <cell r="C182" t="str">
            <v>un</v>
          </cell>
          <cell r="D182">
            <v>16</v>
          </cell>
          <cell r="E182">
            <v>13.350000000000001</v>
          </cell>
          <cell r="F182">
            <v>44.5</v>
          </cell>
          <cell r="G182">
            <v>57.85</v>
          </cell>
          <cell r="H182">
            <v>213.60000000000002</v>
          </cell>
          <cell r="I182">
            <v>712</v>
          </cell>
          <cell r="J182">
            <v>925.6</v>
          </cell>
          <cell r="K182">
            <v>231.4</v>
          </cell>
          <cell r="L182">
            <v>267</v>
          </cell>
          <cell r="M182">
            <v>1157</v>
          </cell>
        </row>
        <row r="183">
          <cell r="A183" t="str">
            <v>19.01.25</v>
          </cell>
          <cell r="B183" t="str">
            <v>Disjuntor termo. bipolar 16 A, Linha N, curva C, Siemens ou similar</v>
          </cell>
          <cell r="C183" t="str">
            <v>un</v>
          </cell>
          <cell r="D183">
            <v>19</v>
          </cell>
          <cell r="E183">
            <v>13.350000000000001</v>
          </cell>
          <cell r="F183">
            <v>44.5</v>
          </cell>
          <cell r="G183">
            <v>57.85</v>
          </cell>
          <cell r="H183">
            <v>253.65000000000003</v>
          </cell>
          <cell r="I183">
            <v>845.5</v>
          </cell>
          <cell r="J183">
            <v>1099.1500000000001</v>
          </cell>
          <cell r="K183">
            <v>274.78750000000002</v>
          </cell>
          <cell r="L183">
            <v>317.06250000000006</v>
          </cell>
          <cell r="M183">
            <v>1373.9375</v>
          </cell>
        </row>
        <row r="184">
          <cell r="A184" t="str">
            <v>19.01.26</v>
          </cell>
          <cell r="B184" t="str">
            <v>Disjuntor termo. bipolar 20 A, Linha N, curva C, Siemens ou similar</v>
          </cell>
          <cell r="C184" t="str">
            <v>un</v>
          </cell>
          <cell r="D184">
            <v>2</v>
          </cell>
          <cell r="E184">
            <v>13.350000000000001</v>
          </cell>
          <cell r="F184">
            <v>44.5</v>
          </cell>
          <cell r="G184">
            <v>57.85</v>
          </cell>
          <cell r="H184">
            <v>26.700000000000003</v>
          </cell>
          <cell r="I184">
            <v>89</v>
          </cell>
          <cell r="J184">
            <v>115.7</v>
          </cell>
          <cell r="K184">
            <v>28.925000000000001</v>
          </cell>
          <cell r="L184">
            <v>33.375</v>
          </cell>
          <cell r="M184">
            <v>144.625</v>
          </cell>
        </row>
        <row r="185">
          <cell r="A185" t="str">
            <v>19.01.27</v>
          </cell>
          <cell r="B185" t="str">
            <v>Disjuntor termo. bipolar 25 A, Linha N, curva C, Siemens ou similar</v>
          </cell>
          <cell r="C185" t="str">
            <v>un</v>
          </cell>
          <cell r="D185">
            <v>6</v>
          </cell>
          <cell r="E185">
            <v>13.350000000000001</v>
          </cell>
          <cell r="F185">
            <v>44.5</v>
          </cell>
          <cell r="G185">
            <v>57.85</v>
          </cell>
          <cell r="H185">
            <v>80.100000000000009</v>
          </cell>
          <cell r="I185">
            <v>267</v>
          </cell>
          <cell r="J185">
            <v>347.1</v>
          </cell>
          <cell r="K185">
            <v>86.775000000000006</v>
          </cell>
          <cell r="L185">
            <v>100.12500000000001</v>
          </cell>
          <cell r="M185">
            <v>433.875</v>
          </cell>
        </row>
        <row r="186">
          <cell r="A186" t="str">
            <v>19.01.28</v>
          </cell>
          <cell r="B186" t="str">
            <v>Disjuntor termo. bipolar 100 A, Linha N, curva C, Siemens ou similar</v>
          </cell>
          <cell r="C186" t="str">
            <v>un</v>
          </cell>
          <cell r="D186">
            <v>3</v>
          </cell>
          <cell r="E186">
            <v>22.140000000000004</v>
          </cell>
          <cell r="F186">
            <v>73.8</v>
          </cell>
          <cell r="G186">
            <v>95.94</v>
          </cell>
          <cell r="H186">
            <v>66.420000000000016</v>
          </cell>
          <cell r="I186">
            <v>221.39999999999998</v>
          </cell>
          <cell r="J186">
            <v>287.82</v>
          </cell>
          <cell r="K186">
            <v>71.954999999999998</v>
          </cell>
          <cell r="L186">
            <v>83.02500000000002</v>
          </cell>
          <cell r="M186">
            <v>359.77499999999998</v>
          </cell>
        </row>
        <row r="187">
          <cell r="A187" t="str">
            <v>19.01.29</v>
          </cell>
          <cell r="B187" t="str">
            <v>Disjuntor termo. tripolar 25 A, Linha N, curva C, Siemens ou similar</v>
          </cell>
          <cell r="C187" t="str">
            <v>un</v>
          </cell>
          <cell r="D187">
            <v>1</v>
          </cell>
          <cell r="E187">
            <v>15.099000000000002</v>
          </cell>
          <cell r="F187">
            <v>50.33</v>
          </cell>
          <cell r="G187">
            <v>65.429000000000002</v>
          </cell>
          <cell r="H187">
            <v>15.099000000000002</v>
          </cell>
          <cell r="I187">
            <v>50.33</v>
          </cell>
          <cell r="J187">
            <v>65.429000000000002</v>
          </cell>
          <cell r="K187">
            <v>16.357250000000001</v>
          </cell>
          <cell r="L187">
            <v>18.873750000000001</v>
          </cell>
          <cell r="M187">
            <v>81.786249999999995</v>
          </cell>
        </row>
        <row r="188">
          <cell r="A188" t="str">
            <v>19.01.30</v>
          </cell>
          <cell r="B188" t="str">
            <v>Disjuntor termo. tripolar 50 A, Linha N, curva C, Siemens ou similar</v>
          </cell>
          <cell r="C188" t="str">
            <v>un</v>
          </cell>
          <cell r="D188">
            <v>2</v>
          </cell>
          <cell r="E188">
            <v>14.826000000000001</v>
          </cell>
          <cell r="F188">
            <v>49.42</v>
          </cell>
          <cell r="G188">
            <v>64.246000000000009</v>
          </cell>
          <cell r="H188">
            <v>29.652000000000001</v>
          </cell>
          <cell r="I188">
            <v>98.84</v>
          </cell>
          <cell r="J188">
            <v>128.49200000000002</v>
          </cell>
          <cell r="K188">
            <v>32.123000000000005</v>
          </cell>
          <cell r="L188">
            <v>37.064999999999998</v>
          </cell>
          <cell r="M188">
            <v>160.61500000000001</v>
          </cell>
        </row>
        <row r="189">
          <cell r="A189" t="str">
            <v>19.01.31</v>
          </cell>
          <cell r="B189" t="str">
            <v>Disjuntor termo. tripolar 90 A, Linha N, curva C, Siemens ou similar</v>
          </cell>
          <cell r="C189" t="str">
            <v>un</v>
          </cell>
          <cell r="D189">
            <v>4</v>
          </cell>
          <cell r="E189">
            <v>21.750000000000004</v>
          </cell>
          <cell r="F189">
            <v>72.5</v>
          </cell>
          <cell r="G189">
            <v>94.25</v>
          </cell>
          <cell r="H189">
            <v>87.000000000000014</v>
          </cell>
          <cell r="I189">
            <v>290</v>
          </cell>
          <cell r="J189">
            <v>377</v>
          </cell>
          <cell r="K189">
            <v>94.25</v>
          </cell>
          <cell r="L189">
            <v>108.75000000000001</v>
          </cell>
          <cell r="M189">
            <v>471.25</v>
          </cell>
        </row>
        <row r="190">
          <cell r="A190" t="str">
            <v>19.01.32</v>
          </cell>
          <cell r="B190" t="str">
            <v>Disjuntor termo. Tripolar 175 A, Linha N, curva C, Siemens ou similar</v>
          </cell>
          <cell r="C190" t="str">
            <v>un</v>
          </cell>
          <cell r="D190">
            <v>2</v>
          </cell>
          <cell r="E190">
            <v>106.50000000000001</v>
          </cell>
          <cell r="F190">
            <v>355</v>
          </cell>
          <cell r="G190">
            <v>461.5</v>
          </cell>
          <cell r="H190">
            <v>213.00000000000003</v>
          </cell>
          <cell r="I190">
            <v>710</v>
          </cell>
          <cell r="J190">
            <v>923</v>
          </cell>
          <cell r="K190">
            <v>230.75</v>
          </cell>
          <cell r="L190">
            <v>266.25000000000006</v>
          </cell>
          <cell r="M190">
            <v>1153.75</v>
          </cell>
        </row>
        <row r="191">
          <cell r="A191" t="str">
            <v>19.01.33</v>
          </cell>
          <cell r="B191" t="str">
            <v>Disjuntor termo. tripolar 300 A, 35kA, Siemens ou similar</v>
          </cell>
          <cell r="C191" t="str">
            <v>un</v>
          </cell>
          <cell r="D191">
            <v>2</v>
          </cell>
          <cell r="E191">
            <v>313.50000000000006</v>
          </cell>
          <cell r="F191">
            <v>1045</v>
          </cell>
          <cell r="G191">
            <v>1358.5</v>
          </cell>
          <cell r="H191">
            <v>627.00000000000011</v>
          </cell>
          <cell r="I191">
            <v>2090</v>
          </cell>
          <cell r="J191">
            <v>2717</v>
          </cell>
          <cell r="K191">
            <v>679.25</v>
          </cell>
          <cell r="L191">
            <v>783.75000000000011</v>
          </cell>
          <cell r="M191">
            <v>3396.25</v>
          </cell>
        </row>
        <row r="192">
          <cell r="A192" t="str">
            <v>19.01.34</v>
          </cell>
          <cell r="B192" t="str">
            <v>Disjuntor termo. tripolar 400 A, 35kA, Siemens ou similar</v>
          </cell>
          <cell r="C192" t="str">
            <v>un</v>
          </cell>
          <cell r="D192">
            <v>1</v>
          </cell>
          <cell r="E192">
            <v>446.10000000000008</v>
          </cell>
          <cell r="F192">
            <v>1487</v>
          </cell>
          <cell r="G192">
            <v>1933.1000000000001</v>
          </cell>
          <cell r="H192">
            <v>446.10000000000008</v>
          </cell>
          <cell r="I192">
            <v>1487</v>
          </cell>
          <cell r="J192">
            <v>1933.1000000000001</v>
          </cell>
          <cell r="K192">
            <v>483.27500000000003</v>
          </cell>
          <cell r="L192">
            <v>557.62500000000011</v>
          </cell>
          <cell r="M192">
            <v>2416.375</v>
          </cell>
        </row>
        <row r="193">
          <cell r="A193" t="str">
            <v>19.01.35</v>
          </cell>
          <cell r="B193" t="str">
            <v>Contator modular tripolar REF. 3RT10 26-1AH10 Siemens ou Similar</v>
          </cell>
          <cell r="C193" t="str">
            <v>un</v>
          </cell>
          <cell r="D193">
            <v>4</v>
          </cell>
          <cell r="E193">
            <v>39.83100000000001</v>
          </cell>
          <cell r="F193">
            <v>132.77000000000001</v>
          </cell>
          <cell r="G193">
            <v>172.60100000000003</v>
          </cell>
          <cell r="H193">
            <v>159.32400000000004</v>
          </cell>
          <cell r="I193">
            <v>531.08000000000004</v>
          </cell>
          <cell r="J193">
            <v>690.40400000000011</v>
          </cell>
          <cell r="K193">
            <v>172.60100000000003</v>
          </cell>
          <cell r="L193">
            <v>199.15500000000006</v>
          </cell>
          <cell r="M193">
            <v>863.00500000000011</v>
          </cell>
        </row>
        <row r="194">
          <cell r="A194" t="str">
            <v>19.01.36</v>
          </cell>
          <cell r="B194" t="str">
            <v>Contator modular tripolar REF. 3RT10 25-1AH10 Siemens ou Similar</v>
          </cell>
          <cell r="C194" t="str">
            <v>un</v>
          </cell>
          <cell r="D194">
            <v>6</v>
          </cell>
          <cell r="E194">
            <v>45.000000000000007</v>
          </cell>
          <cell r="F194">
            <v>150</v>
          </cell>
          <cell r="G194">
            <v>195</v>
          </cell>
          <cell r="H194">
            <v>270.00000000000006</v>
          </cell>
          <cell r="I194">
            <v>900</v>
          </cell>
          <cell r="J194">
            <v>1170</v>
          </cell>
          <cell r="K194">
            <v>292.5</v>
          </cell>
          <cell r="L194">
            <v>337.50000000000006</v>
          </cell>
          <cell r="M194">
            <v>1462.5</v>
          </cell>
        </row>
        <row r="195">
          <cell r="A195" t="str">
            <v>19.01.37</v>
          </cell>
          <cell r="B195" t="str">
            <v>Contator modular tripolar REF. 3RT16 27-1AN21 Siemens ou Similar</v>
          </cell>
          <cell r="C195" t="str">
            <v>un</v>
          </cell>
          <cell r="D195">
            <v>2</v>
          </cell>
          <cell r="E195">
            <v>74.604000000000013</v>
          </cell>
          <cell r="F195">
            <v>248.68</v>
          </cell>
          <cell r="G195">
            <v>323.28399999999999</v>
          </cell>
          <cell r="H195">
            <v>149.20800000000003</v>
          </cell>
          <cell r="I195">
            <v>497.36</v>
          </cell>
          <cell r="J195">
            <v>646.56799999999998</v>
          </cell>
          <cell r="K195">
            <v>161.642</v>
          </cell>
          <cell r="L195">
            <v>186.51000000000005</v>
          </cell>
          <cell r="M195">
            <v>808.21</v>
          </cell>
        </row>
        <row r="196">
          <cell r="A196" t="str">
            <v>19.01.38</v>
          </cell>
          <cell r="B196" t="str">
            <v>Timer digiatal programável ref: RTST/12 Coel</v>
          </cell>
          <cell r="C196" t="str">
            <v>un</v>
          </cell>
          <cell r="D196">
            <v>5</v>
          </cell>
          <cell r="E196">
            <v>57.000000000000007</v>
          </cell>
          <cell r="F196">
            <v>190</v>
          </cell>
          <cell r="G196">
            <v>247</v>
          </cell>
          <cell r="H196">
            <v>285.00000000000006</v>
          </cell>
          <cell r="I196">
            <v>950</v>
          </cell>
          <cell r="J196">
            <v>1235</v>
          </cell>
          <cell r="K196">
            <v>308.75</v>
          </cell>
          <cell r="L196">
            <v>356.25000000000006</v>
          </cell>
          <cell r="M196">
            <v>1543.75</v>
          </cell>
        </row>
        <row r="197">
          <cell r="A197" t="str">
            <v>19.01.39</v>
          </cell>
          <cell r="B197" t="str">
            <v>Protetor de surtos 440/40 KA, clamper</v>
          </cell>
          <cell r="C197" t="str">
            <v>un</v>
          </cell>
          <cell r="D197">
            <v>3</v>
          </cell>
          <cell r="E197">
            <v>46.500000000000007</v>
          </cell>
          <cell r="F197">
            <v>155</v>
          </cell>
          <cell r="G197">
            <v>201.5</v>
          </cell>
          <cell r="H197">
            <v>139.50000000000003</v>
          </cell>
          <cell r="I197">
            <v>465</v>
          </cell>
          <cell r="J197">
            <v>604.5</v>
          </cell>
          <cell r="K197">
            <v>151.125</v>
          </cell>
          <cell r="L197">
            <v>174.37500000000003</v>
          </cell>
          <cell r="M197">
            <v>755.625</v>
          </cell>
        </row>
        <row r="198">
          <cell r="A198" t="str">
            <v>19.01.40</v>
          </cell>
          <cell r="B198" t="str">
            <v>Protetor de surtos 440/20 KA, clamper</v>
          </cell>
          <cell r="C198" t="str">
            <v>un</v>
          </cell>
          <cell r="D198">
            <v>5</v>
          </cell>
          <cell r="E198">
            <v>41.550000000000004</v>
          </cell>
          <cell r="F198">
            <v>138.5</v>
          </cell>
          <cell r="G198">
            <v>180.05</v>
          </cell>
          <cell r="H198">
            <v>207.75000000000003</v>
          </cell>
          <cell r="I198">
            <v>692.5</v>
          </cell>
          <cell r="J198">
            <v>900.25</v>
          </cell>
          <cell r="K198">
            <v>225.0625</v>
          </cell>
          <cell r="L198">
            <v>259.68750000000006</v>
          </cell>
          <cell r="M198">
            <v>1125.3125</v>
          </cell>
        </row>
        <row r="199">
          <cell r="A199" t="str">
            <v>19.01.41</v>
          </cell>
          <cell r="B199" t="str">
            <v>Disjuntor Diferencial Residual DR 25A, monofásico, Siemens</v>
          </cell>
          <cell r="C199" t="str">
            <v>un</v>
          </cell>
          <cell r="D199">
            <v>1</v>
          </cell>
          <cell r="E199">
            <v>41.334000000000003</v>
          </cell>
          <cell r="F199">
            <v>137.78</v>
          </cell>
          <cell r="G199">
            <v>179.114</v>
          </cell>
          <cell r="H199">
            <v>41.334000000000003</v>
          </cell>
          <cell r="I199">
            <v>137.78</v>
          </cell>
          <cell r="J199">
            <v>179.114</v>
          </cell>
          <cell r="K199">
            <v>44.778500000000001</v>
          </cell>
          <cell r="L199">
            <v>51.667500000000004</v>
          </cell>
          <cell r="M199">
            <v>223.89250000000001</v>
          </cell>
        </row>
        <row r="200">
          <cell r="A200" t="str">
            <v>19.01.42</v>
          </cell>
          <cell r="B200" t="str">
            <v>Capacitor estático trifásico 20kVAR, Siemens</v>
          </cell>
          <cell r="C200" t="str">
            <v>un</v>
          </cell>
          <cell r="D200">
            <v>2</v>
          </cell>
          <cell r="E200">
            <v>90.618000000000009</v>
          </cell>
          <cell r="F200">
            <v>302.06</v>
          </cell>
          <cell r="G200">
            <v>392.678</v>
          </cell>
          <cell r="H200">
            <v>181.23600000000002</v>
          </cell>
          <cell r="I200">
            <v>604.12</v>
          </cell>
          <cell r="J200">
            <v>785.35599999999999</v>
          </cell>
          <cell r="K200">
            <v>196.339</v>
          </cell>
          <cell r="L200">
            <v>226.54500000000002</v>
          </cell>
          <cell r="M200">
            <v>981.69499999999994</v>
          </cell>
        </row>
        <row r="201">
          <cell r="A201" t="str">
            <v>19.01.43</v>
          </cell>
          <cell r="B201" t="str">
            <v>Barramento  1/2" x 1/16" de cobre eletrolítico</v>
          </cell>
          <cell r="C201" t="str">
            <v>m</v>
          </cell>
          <cell r="D201">
            <v>5</v>
          </cell>
          <cell r="E201">
            <v>5.9820000000000011</v>
          </cell>
          <cell r="F201">
            <v>19.940000000000001</v>
          </cell>
          <cell r="G201">
            <v>25.922000000000004</v>
          </cell>
          <cell r="H201">
            <v>29.910000000000004</v>
          </cell>
          <cell r="I201">
            <v>99.7</v>
          </cell>
          <cell r="J201">
            <v>129.61000000000001</v>
          </cell>
          <cell r="K201">
            <v>32.402500000000003</v>
          </cell>
          <cell r="L201">
            <v>37.387500000000003</v>
          </cell>
          <cell r="M201">
            <v>162.01250000000002</v>
          </cell>
        </row>
        <row r="202">
          <cell r="A202" t="str">
            <v>19.01.44</v>
          </cell>
          <cell r="B202" t="str">
            <v>Barramento 1" x 1/16" de cobre eletrolítico</v>
          </cell>
          <cell r="C202" t="str">
            <v>m</v>
          </cell>
          <cell r="D202">
            <v>2</v>
          </cell>
          <cell r="E202">
            <v>9.6300000000000026</v>
          </cell>
          <cell r="F202">
            <v>32.1</v>
          </cell>
          <cell r="G202">
            <v>41.730000000000004</v>
          </cell>
          <cell r="H202">
            <v>19.260000000000005</v>
          </cell>
          <cell r="I202">
            <v>64.2</v>
          </cell>
          <cell r="J202">
            <v>83.460000000000008</v>
          </cell>
          <cell r="K202">
            <v>20.865000000000002</v>
          </cell>
          <cell r="L202">
            <v>24.075000000000006</v>
          </cell>
          <cell r="M202">
            <v>104.32500000000002</v>
          </cell>
        </row>
        <row r="203">
          <cell r="A203" t="str">
            <v>19.01.45</v>
          </cell>
          <cell r="B203" t="str">
            <v>Barramento  3/4" x 1/16" de cobre eletrolítico</v>
          </cell>
          <cell r="C203" t="str">
            <v>m</v>
          </cell>
          <cell r="D203">
            <v>2</v>
          </cell>
          <cell r="E203">
            <v>4.4640000000000013</v>
          </cell>
          <cell r="F203">
            <v>14.88</v>
          </cell>
          <cell r="G203">
            <v>19.344000000000001</v>
          </cell>
          <cell r="H203">
            <v>8.9280000000000026</v>
          </cell>
          <cell r="I203">
            <v>29.76</v>
          </cell>
          <cell r="J203">
            <v>38.688000000000002</v>
          </cell>
          <cell r="K203">
            <v>9.6720000000000006</v>
          </cell>
          <cell r="L203">
            <v>11.160000000000004</v>
          </cell>
          <cell r="M203">
            <v>48.36</v>
          </cell>
        </row>
        <row r="204">
          <cell r="A204" t="str">
            <v>19.01.46</v>
          </cell>
          <cell r="B204" t="str">
            <v>Barramento 1" x 1/4" de cobre eletrolítico</v>
          </cell>
          <cell r="C204" t="str">
            <v>m</v>
          </cell>
          <cell r="D204">
            <v>2</v>
          </cell>
          <cell r="E204">
            <v>23.949000000000002</v>
          </cell>
          <cell r="F204">
            <v>79.83</v>
          </cell>
          <cell r="G204">
            <v>103.779</v>
          </cell>
          <cell r="H204">
            <v>47.898000000000003</v>
          </cell>
          <cell r="I204">
            <v>159.66</v>
          </cell>
          <cell r="J204">
            <v>207.55799999999999</v>
          </cell>
          <cell r="K204">
            <v>51.889499999999998</v>
          </cell>
          <cell r="L204">
            <v>59.872500000000002</v>
          </cell>
          <cell r="M204">
            <v>259.44749999999999</v>
          </cell>
        </row>
        <row r="205">
          <cell r="A205" t="str">
            <v>19.01.47</v>
          </cell>
          <cell r="B205" t="str">
            <v>Chave reversora U-3 100 A Semitrans ou similar (3 posições)</v>
          </cell>
          <cell r="C205" t="str">
            <v>un</v>
          </cell>
          <cell r="D205">
            <v>2</v>
          </cell>
          <cell r="E205">
            <v>86.868000000000009</v>
          </cell>
          <cell r="F205">
            <v>289.56</v>
          </cell>
          <cell r="G205">
            <v>376.428</v>
          </cell>
          <cell r="H205">
            <v>173.73600000000002</v>
          </cell>
          <cell r="I205">
            <v>579.12</v>
          </cell>
          <cell r="J205">
            <v>752.85599999999999</v>
          </cell>
          <cell r="K205">
            <v>188.214</v>
          </cell>
          <cell r="L205">
            <v>217.17000000000002</v>
          </cell>
          <cell r="M205">
            <v>941.06999999999994</v>
          </cell>
        </row>
        <row r="206">
          <cell r="A206" t="str">
            <v>19.01.48</v>
          </cell>
          <cell r="B206" t="str">
            <v>Regua de borne</v>
          </cell>
          <cell r="C206" t="str">
            <v>vb</v>
          </cell>
          <cell r="D206">
            <v>7</v>
          </cell>
          <cell r="E206">
            <v>12.000000000000002</v>
          </cell>
          <cell r="F206">
            <v>40</v>
          </cell>
          <cell r="G206">
            <v>52</v>
          </cell>
          <cell r="H206">
            <v>84.000000000000014</v>
          </cell>
          <cell r="I206">
            <v>280</v>
          </cell>
          <cell r="J206">
            <v>364</v>
          </cell>
          <cell r="K206">
            <v>91</v>
          </cell>
          <cell r="L206">
            <v>105.00000000000001</v>
          </cell>
          <cell r="M206">
            <v>455</v>
          </cell>
        </row>
        <row r="207">
          <cell r="A207" t="str">
            <v>19.01.49</v>
          </cell>
          <cell r="B207" t="str">
            <v>Cabo PP 3x2,5mm²</v>
          </cell>
          <cell r="C207" t="str">
            <v>m</v>
          </cell>
          <cell r="D207">
            <v>60</v>
          </cell>
          <cell r="E207">
            <v>1.3560000000000001</v>
          </cell>
          <cell r="F207">
            <v>4.5199999999999996</v>
          </cell>
          <cell r="G207">
            <v>5.8759999999999994</v>
          </cell>
          <cell r="H207">
            <v>81.36</v>
          </cell>
          <cell r="I207">
            <v>271.2</v>
          </cell>
          <cell r="J207">
            <v>352.56</v>
          </cell>
          <cell r="K207">
            <v>88.14</v>
          </cell>
          <cell r="L207">
            <v>101.7</v>
          </cell>
          <cell r="M207">
            <v>440.7</v>
          </cell>
        </row>
        <row r="208">
          <cell r="A208" t="str">
            <v>19.01.50</v>
          </cell>
          <cell r="B208" t="str">
            <v>Cabo flexível Pirelli, com isolamento 750 V # 2,5 mm²</v>
          </cell>
          <cell r="C208" t="str">
            <v>m</v>
          </cell>
          <cell r="D208">
            <v>2400</v>
          </cell>
          <cell r="E208">
            <v>0.47100000000000009</v>
          </cell>
          <cell r="F208">
            <v>1.57</v>
          </cell>
          <cell r="G208">
            <v>2.0410000000000004</v>
          </cell>
          <cell r="H208">
            <v>1130.4000000000001</v>
          </cell>
          <cell r="I208">
            <v>3768</v>
          </cell>
          <cell r="J208">
            <v>4898.3999999999996</v>
          </cell>
          <cell r="K208">
            <v>1224.5999999999999</v>
          </cell>
          <cell r="L208">
            <v>1413</v>
          </cell>
          <cell r="M208">
            <v>6123</v>
          </cell>
        </row>
        <row r="209">
          <cell r="A209" t="str">
            <v>19.01.51</v>
          </cell>
          <cell r="B209" t="str">
            <v>Cabo extra-flexível Pirelli, com isolamento 750 V # 1,5 mm²</v>
          </cell>
          <cell r="C209" t="str">
            <v>m</v>
          </cell>
          <cell r="D209">
            <v>200</v>
          </cell>
          <cell r="E209">
            <v>0.28200000000000003</v>
          </cell>
          <cell r="F209">
            <v>0.94</v>
          </cell>
          <cell r="G209">
            <v>1.222</v>
          </cell>
          <cell r="H209">
            <v>56.400000000000006</v>
          </cell>
          <cell r="I209">
            <v>188</v>
          </cell>
          <cell r="J209">
            <v>244.4</v>
          </cell>
          <cell r="K209">
            <v>61.1</v>
          </cell>
          <cell r="L209">
            <v>70.5</v>
          </cell>
          <cell r="M209">
            <v>305.5</v>
          </cell>
        </row>
        <row r="210">
          <cell r="A210" t="str">
            <v>19.01.52</v>
          </cell>
          <cell r="B210" t="str">
            <v>Cabo extra-flexível paralelo polarizado vermelho (positivo) e preto (negativo) Pirelli, com isolamento 750 V # 1,5 mm²</v>
          </cell>
          <cell r="C210" t="str">
            <v>m</v>
          </cell>
          <cell r="D210">
            <v>100</v>
          </cell>
          <cell r="E210">
            <v>0.90600000000000014</v>
          </cell>
          <cell r="F210">
            <v>3.02</v>
          </cell>
          <cell r="G210">
            <v>3.9260000000000002</v>
          </cell>
          <cell r="H210">
            <v>90.600000000000009</v>
          </cell>
          <cell r="I210">
            <v>302</v>
          </cell>
          <cell r="J210">
            <v>392.6</v>
          </cell>
          <cell r="K210">
            <v>98.15</v>
          </cell>
          <cell r="L210">
            <v>113.25000000000001</v>
          </cell>
          <cell r="M210">
            <v>490.75</v>
          </cell>
        </row>
        <row r="211">
          <cell r="A211" t="str">
            <v>19.01.53</v>
          </cell>
          <cell r="B211" t="str">
            <v>Cabo flexível Pirelli ou Siemens, com isolamento 750 V # 4,0 mm²</v>
          </cell>
          <cell r="C211" t="str">
            <v>m</v>
          </cell>
          <cell r="D211">
            <v>350</v>
          </cell>
          <cell r="E211">
            <v>0.56400000000000006</v>
          </cell>
          <cell r="F211">
            <v>1.88</v>
          </cell>
          <cell r="G211">
            <v>2.444</v>
          </cell>
          <cell r="H211">
            <v>197.40000000000003</v>
          </cell>
          <cell r="I211">
            <v>658</v>
          </cell>
          <cell r="J211">
            <v>855.40000000000009</v>
          </cell>
          <cell r="K211">
            <v>213.85000000000002</v>
          </cell>
          <cell r="L211">
            <v>246.75000000000006</v>
          </cell>
          <cell r="M211">
            <v>1069.25</v>
          </cell>
        </row>
        <row r="212">
          <cell r="A212" t="str">
            <v>19.01.54</v>
          </cell>
          <cell r="B212" t="str">
            <v>Cabo Pirastic antiflan Pirelli ou Siemens, com isolamento 750 V de 16mm²</v>
          </cell>
          <cell r="C212" t="str">
            <v>m</v>
          </cell>
          <cell r="D212">
            <v>150</v>
          </cell>
          <cell r="E212">
            <v>2.0730000000000004</v>
          </cell>
          <cell r="F212">
            <v>6.91</v>
          </cell>
          <cell r="G212">
            <v>8.9830000000000005</v>
          </cell>
          <cell r="H212">
            <v>310.95000000000005</v>
          </cell>
          <cell r="I212">
            <v>1036.5</v>
          </cell>
          <cell r="J212">
            <v>1347.45</v>
          </cell>
          <cell r="K212">
            <v>336.86250000000001</v>
          </cell>
          <cell r="L212">
            <v>388.68750000000006</v>
          </cell>
          <cell r="M212">
            <v>1684.3125</v>
          </cell>
        </row>
        <row r="213">
          <cell r="A213" t="str">
            <v>19.01.55</v>
          </cell>
          <cell r="B213" t="str">
            <v>Cabo Pirastic antiflan Pirelli ou Siemens, com isolamento 750 V de 25mm²</v>
          </cell>
          <cell r="C213" t="str">
            <v>m</v>
          </cell>
          <cell r="D213">
            <v>230</v>
          </cell>
          <cell r="E213">
            <v>3.2400000000000007</v>
          </cell>
          <cell r="F213">
            <v>10.8</v>
          </cell>
          <cell r="G213">
            <v>14.040000000000001</v>
          </cell>
          <cell r="H213">
            <v>745.20000000000016</v>
          </cell>
          <cell r="I213">
            <v>2484</v>
          </cell>
          <cell r="J213">
            <v>3229.2000000000003</v>
          </cell>
          <cell r="K213">
            <v>807.30000000000007</v>
          </cell>
          <cell r="L213">
            <v>931.50000000000023</v>
          </cell>
          <cell r="M213">
            <v>4036.5000000000005</v>
          </cell>
        </row>
        <row r="214">
          <cell r="A214" t="str">
            <v>19.01.56</v>
          </cell>
          <cell r="B214" t="str">
            <v>Cabo Pirastic antiflan Pirelli ou Siemens, com isolamento 0,6/1kV de 35mm²</v>
          </cell>
          <cell r="C214" t="str">
            <v>m</v>
          </cell>
          <cell r="D214">
            <v>65</v>
          </cell>
          <cell r="E214">
            <v>4.2960000000000012</v>
          </cell>
          <cell r="F214">
            <v>14.32</v>
          </cell>
          <cell r="G214">
            <v>18.616</v>
          </cell>
          <cell r="H214">
            <v>279.24000000000007</v>
          </cell>
          <cell r="I214">
            <v>930.80000000000007</v>
          </cell>
          <cell r="J214">
            <v>1210.0400000000002</v>
          </cell>
          <cell r="K214">
            <v>302.51000000000005</v>
          </cell>
          <cell r="L214">
            <v>349.05000000000007</v>
          </cell>
          <cell r="M214">
            <v>1512.5500000000002</v>
          </cell>
        </row>
        <row r="215">
          <cell r="A215" t="str">
            <v>19.01.57</v>
          </cell>
          <cell r="B215" t="str">
            <v>Cabo Pirastic antiflan Pirelli ou Siemens, com isolamento 0,6/1kV de 70,0mm²</v>
          </cell>
          <cell r="C215" t="str">
            <v>m</v>
          </cell>
          <cell r="D215">
            <v>50</v>
          </cell>
          <cell r="E215">
            <v>8.5170000000000012</v>
          </cell>
          <cell r="F215">
            <v>28.39</v>
          </cell>
          <cell r="G215">
            <v>36.907000000000004</v>
          </cell>
          <cell r="H215">
            <v>425.85000000000008</v>
          </cell>
          <cell r="I215">
            <v>1419.5</v>
          </cell>
          <cell r="J215">
            <v>1845.3500000000001</v>
          </cell>
          <cell r="K215">
            <v>461.33750000000003</v>
          </cell>
          <cell r="L215">
            <v>532.31250000000011</v>
          </cell>
          <cell r="M215">
            <v>2306.6875</v>
          </cell>
        </row>
        <row r="216">
          <cell r="A216" t="str">
            <v>19.01.58</v>
          </cell>
          <cell r="B216" t="str">
            <v>Cabo Pirastic antiflan Pirelli ou Siemens, com isolamento 0,6/1kV de 95mm²</v>
          </cell>
          <cell r="C216" t="str">
            <v>m</v>
          </cell>
          <cell r="D216">
            <v>15</v>
          </cell>
          <cell r="E216">
            <v>13.098000000000001</v>
          </cell>
          <cell r="F216">
            <v>43.66</v>
          </cell>
          <cell r="G216">
            <v>56.757999999999996</v>
          </cell>
          <cell r="H216">
            <v>196.47</v>
          </cell>
          <cell r="I216">
            <v>654.9</v>
          </cell>
          <cell r="J216">
            <v>851.37</v>
          </cell>
          <cell r="K216">
            <v>212.8425</v>
          </cell>
          <cell r="L216">
            <v>245.58750000000001</v>
          </cell>
          <cell r="M216">
            <v>1064.2125000000001</v>
          </cell>
        </row>
        <row r="217">
          <cell r="A217" t="str">
            <v>19.01.59</v>
          </cell>
          <cell r="B217" t="str">
            <v>Cabo Pirastic antiflan Pirelli ou Siemens, com isolamento 0,6/1kV de 185mm²</v>
          </cell>
          <cell r="C217" t="str">
            <v>m</v>
          </cell>
          <cell r="D217">
            <v>50</v>
          </cell>
          <cell r="E217">
            <v>23.556000000000001</v>
          </cell>
          <cell r="F217">
            <v>78.52</v>
          </cell>
          <cell r="G217">
            <v>102.07599999999999</v>
          </cell>
          <cell r="H217">
            <v>1177.8</v>
          </cell>
          <cell r="I217">
            <v>3926</v>
          </cell>
          <cell r="J217">
            <v>5103.8</v>
          </cell>
          <cell r="K217">
            <v>1275.95</v>
          </cell>
          <cell r="L217">
            <v>1472.25</v>
          </cell>
          <cell r="M217">
            <v>6379.75</v>
          </cell>
        </row>
        <row r="218">
          <cell r="A218" t="str">
            <v>19.01.60</v>
          </cell>
          <cell r="B218" t="str">
            <v>Etiquetas de identificação em impressora térmica</v>
          </cell>
          <cell r="C218" t="str">
            <v>vb</v>
          </cell>
          <cell r="D218">
            <v>1</v>
          </cell>
          <cell r="E218">
            <v>60.000000000000007</v>
          </cell>
          <cell r="F218">
            <v>200</v>
          </cell>
          <cell r="G218">
            <v>260</v>
          </cell>
          <cell r="H218">
            <v>60.000000000000007</v>
          </cell>
          <cell r="I218">
            <v>200</v>
          </cell>
          <cell r="J218">
            <v>260</v>
          </cell>
          <cell r="K218">
            <v>65</v>
          </cell>
          <cell r="L218">
            <v>75.000000000000014</v>
          </cell>
          <cell r="M218">
            <v>325</v>
          </cell>
        </row>
        <row r="219">
          <cell r="A219" t="str">
            <v>19.01.61</v>
          </cell>
          <cell r="B219" t="str">
            <v>Etiquetas de identificação em acrílico para os quadros (10x5cm, E=4mm)</v>
          </cell>
          <cell r="C219" t="str">
            <v>un</v>
          </cell>
          <cell r="D219">
            <v>10</v>
          </cell>
          <cell r="E219">
            <v>6.7500000000000009</v>
          </cell>
          <cell r="F219">
            <v>22.5</v>
          </cell>
          <cell r="G219">
            <v>29.25</v>
          </cell>
          <cell r="H219">
            <v>67.500000000000014</v>
          </cell>
          <cell r="I219">
            <v>225</v>
          </cell>
          <cell r="J219">
            <v>292.5</v>
          </cell>
          <cell r="K219">
            <v>73.125</v>
          </cell>
          <cell r="L219">
            <v>84.375000000000014</v>
          </cell>
          <cell r="M219">
            <v>365.625</v>
          </cell>
        </row>
        <row r="220">
          <cell r="A220" t="str">
            <v>19.01.62</v>
          </cell>
          <cell r="B220" t="str">
            <v>Anilha de identificação</v>
          </cell>
          <cell r="C220" t="str">
            <v>vb</v>
          </cell>
          <cell r="D220">
            <v>1</v>
          </cell>
          <cell r="E220">
            <v>27.000000000000004</v>
          </cell>
          <cell r="F220">
            <v>90</v>
          </cell>
          <cell r="G220">
            <v>117</v>
          </cell>
          <cell r="H220">
            <v>27.000000000000004</v>
          </cell>
          <cell r="I220">
            <v>90</v>
          </cell>
          <cell r="J220">
            <v>117</v>
          </cell>
          <cell r="K220">
            <v>29.25</v>
          </cell>
          <cell r="L220">
            <v>33.750000000000007</v>
          </cell>
          <cell r="M220">
            <v>146.25</v>
          </cell>
        </row>
        <row r="221">
          <cell r="A221" t="str">
            <v>19.01.63</v>
          </cell>
          <cell r="B221" t="str">
            <v>Fita isolante de 20 m</v>
          </cell>
          <cell r="C221" t="str">
            <v>vb</v>
          </cell>
          <cell r="D221">
            <v>1</v>
          </cell>
          <cell r="E221">
            <v>75.000000000000014</v>
          </cell>
          <cell r="F221">
            <v>250</v>
          </cell>
          <cell r="G221">
            <v>325</v>
          </cell>
          <cell r="H221">
            <v>75.000000000000014</v>
          </cell>
          <cell r="I221">
            <v>250</v>
          </cell>
          <cell r="J221">
            <v>325</v>
          </cell>
          <cell r="K221">
            <v>81.25</v>
          </cell>
          <cell r="L221">
            <v>93.750000000000014</v>
          </cell>
          <cell r="M221">
            <v>406.25</v>
          </cell>
        </row>
        <row r="222">
          <cell r="A222" t="str">
            <v>19.01.64</v>
          </cell>
          <cell r="B222" t="str">
            <v xml:space="preserve">Conexões e acessórios </v>
          </cell>
          <cell r="C222" t="str">
            <v>vb</v>
          </cell>
          <cell r="D222">
            <v>1</v>
          </cell>
          <cell r="E222">
            <v>200.19212775000008</v>
          </cell>
          <cell r="F222">
            <v>667.30709250000018</v>
          </cell>
          <cell r="G222">
            <v>867.49922025000023</v>
          </cell>
          <cell r="H222">
            <v>200.19212775000008</v>
          </cell>
          <cell r="I222">
            <v>667.30709250000018</v>
          </cell>
          <cell r="J222">
            <v>867.49922025000023</v>
          </cell>
          <cell r="K222">
            <v>216.87480506250006</v>
          </cell>
          <cell r="L222">
            <v>250.2401596875001</v>
          </cell>
          <cell r="M222">
            <v>1084.3740253125002</v>
          </cell>
        </row>
        <row r="224">
          <cell r="A224" t="str">
            <v>19.02</v>
          </cell>
          <cell r="B224" t="str">
            <v>Iluminação</v>
          </cell>
          <cell r="H224">
            <v>282.15127500000006</v>
          </cell>
          <cell r="I224">
            <v>940.50425000000007</v>
          </cell>
          <cell r="J224">
            <v>1222.6555250000001</v>
          </cell>
          <cell r="K224">
            <v>305.66388125000003</v>
          </cell>
          <cell r="L224">
            <v>352.68909375000004</v>
          </cell>
          <cell r="M224">
            <v>1528.3194062500002</v>
          </cell>
        </row>
        <row r="225">
          <cell r="A225" t="str">
            <v>19.02.01</v>
          </cell>
          <cell r="B225" t="str">
            <v>Conjunto completo para iluminação das carenagens</v>
          </cell>
          <cell r="C225" t="str">
            <v>un</v>
          </cell>
          <cell r="D225">
            <v>8</v>
          </cell>
          <cell r="E225">
            <v>22.500000000000004</v>
          </cell>
          <cell r="F225">
            <v>75</v>
          </cell>
          <cell r="G225">
            <v>97.5</v>
          </cell>
          <cell r="H225">
            <v>180.00000000000003</v>
          </cell>
          <cell r="I225">
            <v>600</v>
          </cell>
          <cell r="J225">
            <v>780</v>
          </cell>
          <cell r="K225">
            <v>195</v>
          </cell>
          <cell r="L225">
            <v>225.00000000000003</v>
          </cell>
          <cell r="M225">
            <v>975</v>
          </cell>
        </row>
        <row r="226">
          <cell r="A226" t="str">
            <v>19.02.02</v>
          </cell>
          <cell r="B226" t="str">
            <v>Conjunto composto de um plug e uma tomada 2P+T universal para ligação das luminárias e sinalização de emergência</v>
          </cell>
          <cell r="C226" t="str">
            <v>un</v>
          </cell>
          <cell r="D226">
            <v>8</v>
          </cell>
          <cell r="E226">
            <v>4.7700000000000005</v>
          </cell>
          <cell r="F226">
            <v>15.9</v>
          </cell>
          <cell r="G226">
            <v>20.67</v>
          </cell>
          <cell r="H226">
            <v>38.160000000000004</v>
          </cell>
          <cell r="I226">
            <v>127.2</v>
          </cell>
          <cell r="J226">
            <v>165.36</v>
          </cell>
          <cell r="K226">
            <v>41.34</v>
          </cell>
          <cell r="L226">
            <v>47.7</v>
          </cell>
          <cell r="M226">
            <v>206.70000000000002</v>
          </cell>
        </row>
        <row r="227">
          <cell r="A227" t="str">
            <v>19.02.03</v>
          </cell>
          <cell r="B227" t="str">
            <v>Tomada monofásica (2P+T Universal) para iluminação das carenagens, Linha comercial Siemens ou similar</v>
          </cell>
          <cell r="C227" t="str">
            <v>un</v>
          </cell>
          <cell r="D227">
            <v>8</v>
          </cell>
          <cell r="E227">
            <v>2.2500000000000004</v>
          </cell>
          <cell r="F227">
            <v>7.5</v>
          </cell>
          <cell r="G227">
            <v>9.75</v>
          </cell>
          <cell r="H227">
            <v>18.000000000000004</v>
          </cell>
          <cell r="I227">
            <v>60</v>
          </cell>
          <cell r="J227">
            <v>78</v>
          </cell>
          <cell r="K227">
            <v>19.5</v>
          </cell>
          <cell r="L227">
            <v>22.500000000000004</v>
          </cell>
          <cell r="M227">
            <v>97.5</v>
          </cell>
        </row>
        <row r="228">
          <cell r="A228" t="str">
            <v>19.02.04</v>
          </cell>
          <cell r="B228" t="str">
            <v>Cabo flexível Pirelli ou Siemens, com isolamento 750 V # 2,5 mm²</v>
          </cell>
          <cell r="C228" t="str">
            <v>m</v>
          </cell>
          <cell r="D228">
            <v>50</v>
          </cell>
          <cell r="E228">
            <v>0.47100000000000009</v>
          </cell>
          <cell r="F228">
            <v>1.57</v>
          </cell>
          <cell r="G228">
            <v>2.0410000000000004</v>
          </cell>
          <cell r="H228">
            <v>23.550000000000004</v>
          </cell>
          <cell r="I228">
            <v>78.5</v>
          </cell>
          <cell r="J228">
            <v>102.05000000000001</v>
          </cell>
          <cell r="K228">
            <v>25.512500000000003</v>
          </cell>
          <cell r="L228">
            <v>29.437500000000007</v>
          </cell>
          <cell r="M228">
            <v>127.56250000000001</v>
          </cell>
        </row>
        <row r="229">
          <cell r="A229" t="str">
            <v>19.02.05</v>
          </cell>
          <cell r="B229" t="str">
            <v>Cabo PP 3#2,5mm</v>
          </cell>
          <cell r="C229" t="str">
            <v>m</v>
          </cell>
          <cell r="D229">
            <v>10</v>
          </cell>
          <cell r="E229">
            <v>1.3560000000000001</v>
          </cell>
          <cell r="F229">
            <v>4.5199999999999996</v>
          </cell>
          <cell r="G229">
            <v>5.8759999999999994</v>
          </cell>
          <cell r="H229">
            <v>13.56</v>
          </cell>
          <cell r="I229">
            <v>45.199999999999996</v>
          </cell>
          <cell r="J229">
            <v>58.76</v>
          </cell>
          <cell r="K229">
            <v>14.69</v>
          </cell>
          <cell r="L229">
            <v>16.95</v>
          </cell>
          <cell r="M229">
            <v>73.45</v>
          </cell>
        </row>
        <row r="230">
          <cell r="A230" t="str">
            <v>19.02.06</v>
          </cell>
          <cell r="B230" t="str">
            <v xml:space="preserve">Conexões, acessórios e fita isolante </v>
          </cell>
          <cell r="C230" t="str">
            <v>vb</v>
          </cell>
          <cell r="D230">
            <v>1</v>
          </cell>
          <cell r="E230">
            <v>8.8812750000000023</v>
          </cell>
          <cell r="F230">
            <v>29.604250000000004</v>
          </cell>
          <cell r="G230">
            <v>38.48552500000001</v>
          </cell>
          <cell r="H230">
            <v>8.8812750000000023</v>
          </cell>
          <cell r="I230">
            <v>29.604250000000004</v>
          </cell>
          <cell r="J230">
            <v>38.48552500000001</v>
          </cell>
          <cell r="K230">
            <v>9.6213812500000024</v>
          </cell>
          <cell r="L230">
            <v>11.101593750000003</v>
          </cell>
          <cell r="M230">
            <v>48.106906250000009</v>
          </cell>
        </row>
        <row r="232">
          <cell r="A232" t="str">
            <v>19.03</v>
          </cell>
          <cell r="B232" t="str">
            <v>Instalações de Cabeamento Estruturado</v>
          </cell>
          <cell r="H232">
            <v>4367.6549999999997</v>
          </cell>
          <cell r="I232">
            <v>12430.65</v>
          </cell>
          <cell r="J232">
            <v>16798.305</v>
          </cell>
          <cell r="K232">
            <v>4199.5762500000001</v>
          </cell>
          <cell r="L232">
            <v>5459.5687500000004</v>
          </cell>
          <cell r="M232">
            <v>20997.881249999999</v>
          </cell>
        </row>
        <row r="233">
          <cell r="A233" t="str">
            <v>19.03.01</v>
          </cell>
          <cell r="B233" t="str">
            <v xml:space="preserve">Fornecimento de acessórios e montagem do DG-CPCT 80x80x20cm </v>
          </cell>
          <cell r="C233" t="str">
            <v>un</v>
          </cell>
          <cell r="D233">
            <v>1</v>
          </cell>
          <cell r="E233">
            <v>22.500000000000004</v>
          </cell>
          <cell r="F233">
            <v>75</v>
          </cell>
          <cell r="G233">
            <v>97.5</v>
          </cell>
          <cell r="H233">
            <v>22.500000000000004</v>
          </cell>
          <cell r="I233">
            <v>75</v>
          </cell>
          <cell r="J233">
            <v>97.5</v>
          </cell>
          <cell r="K233">
            <v>24.375</v>
          </cell>
          <cell r="L233">
            <v>28.125000000000004</v>
          </cell>
          <cell r="M233">
            <v>121.875</v>
          </cell>
        </row>
        <row r="234">
          <cell r="A234" t="str">
            <v>19.03.02</v>
          </cell>
          <cell r="B234" t="str">
            <v>Bloco BER 10 pares</v>
          </cell>
          <cell r="C234" t="str">
            <v>un</v>
          </cell>
          <cell r="D234">
            <v>3</v>
          </cell>
          <cell r="E234">
            <v>2.1800000000000002</v>
          </cell>
          <cell r="F234">
            <v>7.27</v>
          </cell>
          <cell r="G234">
            <v>9.4499999999999993</v>
          </cell>
          <cell r="H234">
            <v>6.5400000000000009</v>
          </cell>
          <cell r="I234">
            <v>21.81</v>
          </cell>
          <cell r="J234">
            <v>28.35</v>
          </cell>
          <cell r="K234">
            <v>7.0875000000000004</v>
          </cell>
          <cell r="L234">
            <v>8.1750000000000007</v>
          </cell>
          <cell r="M234">
            <v>35.4375</v>
          </cell>
        </row>
        <row r="235">
          <cell r="A235" t="str">
            <v>19.03.03</v>
          </cell>
          <cell r="B235" t="str">
            <v>Bloco COOK 10 pares c/ 10 MP-M</v>
          </cell>
          <cell r="C235" t="str">
            <v>un</v>
          </cell>
          <cell r="D235">
            <v>3</v>
          </cell>
          <cell r="E235">
            <v>3.27</v>
          </cell>
          <cell r="F235">
            <v>20</v>
          </cell>
          <cell r="G235">
            <v>23.27</v>
          </cell>
          <cell r="H235">
            <v>9.81</v>
          </cell>
          <cell r="I235">
            <v>60</v>
          </cell>
          <cell r="J235">
            <v>69.81</v>
          </cell>
          <cell r="K235">
            <v>17.452500000000001</v>
          </cell>
          <cell r="L235">
            <v>12.262500000000001</v>
          </cell>
          <cell r="M235">
            <v>87.262500000000003</v>
          </cell>
        </row>
        <row r="236">
          <cell r="A236" t="str">
            <v>19.03.04</v>
          </cell>
          <cell r="B236" t="str">
            <v xml:space="preserve">Aneis guia </v>
          </cell>
          <cell r="C236" t="str">
            <v>un</v>
          </cell>
          <cell r="D236">
            <v>8</v>
          </cell>
          <cell r="E236">
            <v>0.11</v>
          </cell>
          <cell r="F236">
            <v>1</v>
          </cell>
          <cell r="G236">
            <v>1.1100000000000001</v>
          </cell>
          <cell r="H236">
            <v>0.88</v>
          </cell>
          <cell r="I236">
            <v>8</v>
          </cell>
          <cell r="J236">
            <v>8.8800000000000008</v>
          </cell>
          <cell r="K236">
            <v>2.2200000000000002</v>
          </cell>
          <cell r="L236">
            <v>1.1000000000000001</v>
          </cell>
          <cell r="M236">
            <v>11.100000000000001</v>
          </cell>
        </row>
        <row r="237">
          <cell r="A237" t="str">
            <v>19.03.05</v>
          </cell>
          <cell r="B237" t="str">
            <v>Tampa p/ uma tomada RJ-45 p/ caixa 10x5x5cm linha comercial da siemens</v>
          </cell>
          <cell r="C237" t="str">
            <v>un</v>
          </cell>
          <cell r="D237">
            <v>73</v>
          </cell>
          <cell r="E237">
            <v>1.8600000000000003</v>
          </cell>
          <cell r="F237">
            <v>6.2</v>
          </cell>
          <cell r="G237">
            <v>8.06</v>
          </cell>
          <cell r="H237">
            <v>135.78000000000003</v>
          </cell>
          <cell r="I237">
            <v>452.6</v>
          </cell>
          <cell r="J237">
            <v>588.38000000000011</v>
          </cell>
          <cell r="K237">
            <v>147.09500000000003</v>
          </cell>
          <cell r="L237">
            <v>169.72500000000002</v>
          </cell>
          <cell r="M237">
            <v>735.47500000000014</v>
          </cell>
        </row>
        <row r="238">
          <cell r="A238" t="str">
            <v>19.03.06</v>
          </cell>
          <cell r="B238" t="str">
            <v>Tampa p/ duas tomadas RJ-45 p/ caixa 10x10x5cm linha comercial da siemens</v>
          </cell>
          <cell r="C238" t="str">
            <v>un</v>
          </cell>
          <cell r="D238">
            <v>10</v>
          </cell>
          <cell r="E238">
            <v>2.9400000000000004</v>
          </cell>
          <cell r="F238">
            <v>8.4</v>
          </cell>
          <cell r="G238">
            <v>11.34</v>
          </cell>
          <cell r="H238">
            <v>29.400000000000006</v>
          </cell>
          <cell r="I238">
            <v>84</v>
          </cell>
          <cell r="J238">
            <v>113.4</v>
          </cell>
          <cell r="K238">
            <v>28.35</v>
          </cell>
          <cell r="L238">
            <v>36.750000000000007</v>
          </cell>
          <cell r="M238">
            <v>141.75</v>
          </cell>
        </row>
        <row r="239">
          <cell r="A239" t="str">
            <v>19.03.07</v>
          </cell>
          <cell r="B239" t="str">
            <v>Tampa cega p/ caixa 10x10x5cm linha comercial da siemens</v>
          </cell>
          <cell r="C239" t="str">
            <v>un</v>
          </cell>
          <cell r="D239">
            <v>33</v>
          </cell>
          <cell r="E239">
            <v>0.80500000000000005</v>
          </cell>
          <cell r="F239">
            <v>2.2999999999999998</v>
          </cell>
          <cell r="G239">
            <v>3.105</v>
          </cell>
          <cell r="H239">
            <v>26.565000000000001</v>
          </cell>
          <cell r="I239">
            <v>75.899999999999991</v>
          </cell>
          <cell r="J239">
            <v>102.46499999999999</v>
          </cell>
          <cell r="K239">
            <v>25.616249999999997</v>
          </cell>
          <cell r="L239">
            <v>33.206250000000004</v>
          </cell>
          <cell r="M239">
            <v>128.08124999999998</v>
          </cell>
        </row>
        <row r="240">
          <cell r="A240" t="str">
            <v>19.03.08</v>
          </cell>
          <cell r="B240" t="str">
            <v>Tampa para caixa tipo condulet em aluminio para duas tomadas RJ-45 fêmea</v>
          </cell>
          <cell r="C240" t="str">
            <v>un</v>
          </cell>
          <cell r="D240">
            <v>8</v>
          </cell>
          <cell r="E240">
            <v>1.4</v>
          </cell>
          <cell r="F240">
            <v>4</v>
          </cell>
          <cell r="G240">
            <v>5.4</v>
          </cell>
          <cell r="H240">
            <v>11.2</v>
          </cell>
          <cell r="I240">
            <v>32</v>
          </cell>
          <cell r="J240">
            <v>43.2</v>
          </cell>
          <cell r="K240">
            <v>10.8</v>
          </cell>
          <cell r="L240">
            <v>14</v>
          </cell>
          <cell r="M240">
            <v>54</v>
          </cell>
        </row>
        <row r="241">
          <cell r="A241" t="str">
            <v>19.03.09</v>
          </cell>
          <cell r="B241" t="str">
            <v>Cabo CI  50 5P</v>
          </cell>
          <cell r="C241" t="str">
            <v>m</v>
          </cell>
          <cell r="D241">
            <v>7</v>
          </cell>
          <cell r="E241">
            <v>0.36000000000000004</v>
          </cell>
          <cell r="F241">
            <v>1.2</v>
          </cell>
          <cell r="G241">
            <v>1.56</v>
          </cell>
          <cell r="H241">
            <v>2.5200000000000005</v>
          </cell>
          <cell r="I241">
            <v>8.4</v>
          </cell>
          <cell r="J241">
            <v>10.920000000000002</v>
          </cell>
          <cell r="K241">
            <v>2.7300000000000004</v>
          </cell>
          <cell r="L241">
            <v>3.1500000000000004</v>
          </cell>
          <cell r="M241">
            <v>13.650000000000002</v>
          </cell>
        </row>
        <row r="242">
          <cell r="A242" t="str">
            <v>19.03.10</v>
          </cell>
          <cell r="B242" t="str">
            <v>Cabo CI  50 20P</v>
          </cell>
          <cell r="C242" t="str">
            <v>m</v>
          </cell>
          <cell r="D242">
            <v>10</v>
          </cell>
          <cell r="E242">
            <v>1.35</v>
          </cell>
          <cell r="F242">
            <v>4.5</v>
          </cell>
          <cell r="G242">
            <v>5.85</v>
          </cell>
          <cell r="H242">
            <v>13.5</v>
          </cell>
          <cell r="I242">
            <v>45</v>
          </cell>
          <cell r="J242">
            <v>58.5</v>
          </cell>
          <cell r="K242">
            <v>14.625</v>
          </cell>
          <cell r="L242">
            <v>16.875</v>
          </cell>
          <cell r="M242">
            <v>73.125</v>
          </cell>
        </row>
        <row r="243">
          <cell r="A243" t="str">
            <v>19.03.11</v>
          </cell>
          <cell r="B243" t="str">
            <v>Cabo CI  50 30P</v>
          </cell>
          <cell r="C243" t="str">
            <v>m</v>
          </cell>
          <cell r="D243">
            <v>5</v>
          </cell>
          <cell r="E243">
            <v>2.1900000000000004</v>
          </cell>
          <cell r="F243">
            <v>7.3</v>
          </cell>
          <cell r="G243">
            <v>9.49</v>
          </cell>
          <cell r="H243">
            <v>10.950000000000003</v>
          </cell>
          <cell r="I243">
            <v>36.5</v>
          </cell>
          <cell r="J243">
            <v>47.45</v>
          </cell>
          <cell r="K243">
            <v>11.862500000000001</v>
          </cell>
          <cell r="L243">
            <v>13.687500000000004</v>
          </cell>
          <cell r="M243">
            <v>59.3125</v>
          </cell>
        </row>
        <row r="244">
          <cell r="A244" t="str">
            <v>19.03.12</v>
          </cell>
          <cell r="B244" t="str">
            <v>Cabo CTP APL 50 30P</v>
          </cell>
          <cell r="C244" t="str">
            <v>m</v>
          </cell>
          <cell r="D244">
            <v>40</v>
          </cell>
          <cell r="E244">
            <v>2.3625000000000003</v>
          </cell>
          <cell r="F244">
            <v>6.75</v>
          </cell>
          <cell r="G244">
            <v>9.1125000000000007</v>
          </cell>
          <cell r="H244">
            <v>94.500000000000014</v>
          </cell>
          <cell r="I244">
            <v>270</v>
          </cell>
          <cell r="J244">
            <v>364.5</v>
          </cell>
          <cell r="K244">
            <v>91.125</v>
          </cell>
          <cell r="L244">
            <v>118.12500000000001</v>
          </cell>
          <cell r="M244">
            <v>455.625</v>
          </cell>
        </row>
        <row r="245">
          <cell r="A245" t="str">
            <v>19.03.13</v>
          </cell>
          <cell r="B245" t="str">
            <v>Cabo de cobre nú #16mm²</v>
          </cell>
          <cell r="C245" t="str">
            <v>m</v>
          </cell>
          <cell r="D245">
            <v>100</v>
          </cell>
          <cell r="E245">
            <v>2.0300000000000002</v>
          </cell>
          <cell r="F245">
            <v>5.8</v>
          </cell>
          <cell r="G245">
            <v>7.83</v>
          </cell>
          <cell r="H245">
            <v>203.00000000000003</v>
          </cell>
          <cell r="I245">
            <v>580</v>
          </cell>
          <cell r="J245">
            <v>783</v>
          </cell>
          <cell r="K245">
            <v>195.75</v>
          </cell>
          <cell r="L245">
            <v>253.75000000000003</v>
          </cell>
          <cell r="M245">
            <v>978.75</v>
          </cell>
        </row>
        <row r="246">
          <cell r="A246" t="str">
            <v>19.03.14</v>
          </cell>
          <cell r="B246" t="str">
            <v>Tomada lógica c/ 1 conector RJ-45 Fêmea cat. 5E</v>
          </cell>
          <cell r="C246" t="str">
            <v>un</v>
          </cell>
          <cell r="D246">
            <v>95</v>
          </cell>
          <cell r="E246">
            <v>3.5</v>
          </cell>
          <cell r="F246">
            <v>9.8000000000000007</v>
          </cell>
          <cell r="G246">
            <v>13.3</v>
          </cell>
          <cell r="H246">
            <v>332.5</v>
          </cell>
          <cell r="I246">
            <v>931.00000000000011</v>
          </cell>
          <cell r="J246">
            <v>1263.5</v>
          </cell>
          <cell r="K246">
            <v>315.875</v>
          </cell>
          <cell r="L246">
            <v>415.625</v>
          </cell>
          <cell r="M246">
            <v>1579.375</v>
          </cell>
        </row>
        <row r="247">
          <cell r="A247" t="str">
            <v>19.03.15</v>
          </cell>
          <cell r="B247" t="str">
            <v>Cabo UTP 4 pares #24 AWG Cat. 5E</v>
          </cell>
          <cell r="C247" t="str">
            <v>m</v>
          </cell>
          <cell r="D247">
            <v>2200</v>
          </cell>
          <cell r="E247">
            <v>0.45</v>
          </cell>
          <cell r="F247">
            <v>1.08</v>
          </cell>
          <cell r="G247">
            <v>1.53</v>
          </cell>
          <cell r="H247">
            <v>990</v>
          </cell>
          <cell r="I247">
            <v>2376</v>
          </cell>
          <cell r="J247">
            <v>3366</v>
          </cell>
          <cell r="K247">
            <v>841.5</v>
          </cell>
          <cell r="L247">
            <v>1237.5</v>
          </cell>
          <cell r="M247">
            <v>4207.5</v>
          </cell>
        </row>
        <row r="248">
          <cell r="A248" t="str">
            <v>19.03.18</v>
          </cell>
          <cell r="B248" t="str">
            <v>Path cord de 1,5 m com conector macho rígido RJ-45/RJ-45 com capa de proteção e certificação, p/ telefônia na cor verde</v>
          </cell>
          <cell r="C248" t="str">
            <v>un</v>
          </cell>
          <cell r="D248">
            <v>38</v>
          </cell>
          <cell r="E248">
            <v>1.35</v>
          </cell>
          <cell r="F248">
            <v>5</v>
          </cell>
          <cell r="G248">
            <v>6.35</v>
          </cell>
          <cell r="H248">
            <v>51.300000000000004</v>
          </cell>
          <cell r="I248">
            <v>190</v>
          </cell>
          <cell r="J248">
            <v>241.3</v>
          </cell>
          <cell r="K248">
            <v>60.325000000000003</v>
          </cell>
          <cell r="L248">
            <v>64.125</v>
          </cell>
          <cell r="M248">
            <v>301.625</v>
          </cell>
        </row>
        <row r="249">
          <cell r="A249" t="str">
            <v>19.03.19</v>
          </cell>
          <cell r="B249" t="str">
            <v>Path cord de 1,5 m com conector macho rígido RJ-45/RJ-45 com capa de proteção e certificação, p/ dados na cor azul</v>
          </cell>
          <cell r="C249" t="str">
            <v>un</v>
          </cell>
          <cell r="D249">
            <v>55</v>
          </cell>
          <cell r="E249">
            <v>1.35</v>
          </cell>
          <cell r="F249">
            <v>5</v>
          </cell>
          <cell r="G249">
            <v>6.35</v>
          </cell>
          <cell r="H249">
            <v>74.25</v>
          </cell>
          <cell r="I249">
            <v>275</v>
          </cell>
          <cell r="J249">
            <v>349.25</v>
          </cell>
          <cell r="K249">
            <v>87.3125</v>
          </cell>
          <cell r="L249">
            <v>92.8125</v>
          </cell>
          <cell r="M249">
            <v>436.5625</v>
          </cell>
        </row>
        <row r="250">
          <cell r="A250" t="str">
            <v>19.03.20</v>
          </cell>
          <cell r="B250" t="str">
            <v>Jumper cord de 2,5 m com conector macho RJ-45/RJ-45 com capa de proteção e certificação cor cinza</v>
          </cell>
          <cell r="C250" t="str">
            <v>un</v>
          </cell>
          <cell r="D250">
            <v>93</v>
          </cell>
          <cell r="E250">
            <v>3.3</v>
          </cell>
          <cell r="F250">
            <v>11</v>
          </cell>
          <cell r="G250">
            <v>14.3</v>
          </cell>
          <cell r="H250">
            <v>306.89999999999998</v>
          </cell>
          <cell r="I250">
            <v>1023</v>
          </cell>
          <cell r="J250">
            <v>1329.9</v>
          </cell>
          <cell r="K250">
            <v>332.47500000000002</v>
          </cell>
          <cell r="L250">
            <v>383.625</v>
          </cell>
          <cell r="M250">
            <v>1662.375</v>
          </cell>
        </row>
        <row r="251">
          <cell r="A251" t="str">
            <v>19.03.21</v>
          </cell>
          <cell r="B251" t="str">
            <v>Rack de 36 U's 19"x570mm c/ parafusos</v>
          </cell>
          <cell r="C251" t="str">
            <v>un</v>
          </cell>
          <cell r="D251">
            <v>1</v>
          </cell>
          <cell r="E251">
            <v>348.00000000000006</v>
          </cell>
          <cell r="F251">
            <v>1160</v>
          </cell>
          <cell r="G251">
            <v>1508</v>
          </cell>
          <cell r="H251">
            <v>348.00000000000006</v>
          </cell>
          <cell r="I251">
            <v>1160</v>
          </cell>
          <cell r="J251">
            <v>1508</v>
          </cell>
          <cell r="K251">
            <v>377</v>
          </cell>
          <cell r="L251">
            <v>435.00000000000006</v>
          </cell>
          <cell r="M251">
            <v>1885</v>
          </cell>
        </row>
        <row r="252">
          <cell r="A252" t="str">
            <v>19.03.22</v>
          </cell>
          <cell r="B252" t="str">
            <v>Rack de 12 U's 19"x360mm c/ parafusos</v>
          </cell>
          <cell r="C252" t="str">
            <v>un</v>
          </cell>
          <cell r="D252">
            <v>1</v>
          </cell>
          <cell r="E252">
            <v>220.50000000000003</v>
          </cell>
          <cell r="F252">
            <v>630</v>
          </cell>
          <cell r="G252">
            <v>850.5</v>
          </cell>
          <cell r="H252">
            <v>220.50000000000003</v>
          </cell>
          <cell r="I252">
            <v>630</v>
          </cell>
          <cell r="J252">
            <v>850.5</v>
          </cell>
          <cell r="K252">
            <v>212.625</v>
          </cell>
          <cell r="L252">
            <v>275.62500000000006</v>
          </cell>
          <cell r="M252">
            <v>1063.125</v>
          </cell>
        </row>
        <row r="253">
          <cell r="A253" t="str">
            <v>19.03.23</v>
          </cell>
          <cell r="B253" t="str">
            <v>Organizadores de cabos horizontais</v>
          </cell>
          <cell r="C253" t="str">
            <v>un</v>
          </cell>
          <cell r="D253">
            <v>28</v>
          </cell>
          <cell r="E253">
            <v>4.2</v>
          </cell>
          <cell r="F253">
            <v>14</v>
          </cell>
          <cell r="G253">
            <v>18.2</v>
          </cell>
          <cell r="H253">
            <v>117.60000000000001</v>
          </cell>
          <cell r="I253">
            <v>392</v>
          </cell>
          <cell r="J253">
            <v>509.6</v>
          </cell>
          <cell r="K253">
            <v>127.4</v>
          </cell>
          <cell r="L253">
            <v>147</v>
          </cell>
          <cell r="M253">
            <v>637</v>
          </cell>
        </row>
        <row r="254">
          <cell r="A254" t="str">
            <v>19.03.24</v>
          </cell>
          <cell r="B254" t="str">
            <v>Regua de tomadas com 8 tomadas</v>
          </cell>
          <cell r="C254" t="str">
            <v>un</v>
          </cell>
          <cell r="D254">
            <v>2</v>
          </cell>
          <cell r="E254">
            <v>15.750000000000002</v>
          </cell>
          <cell r="F254">
            <v>45</v>
          </cell>
          <cell r="G254">
            <v>60.75</v>
          </cell>
          <cell r="H254">
            <v>31.500000000000004</v>
          </cell>
          <cell r="I254">
            <v>90</v>
          </cell>
          <cell r="J254">
            <v>121.5</v>
          </cell>
          <cell r="K254">
            <v>30.375</v>
          </cell>
          <cell r="L254">
            <v>39.375000000000007</v>
          </cell>
          <cell r="M254">
            <v>151.875</v>
          </cell>
        </row>
        <row r="255">
          <cell r="A255" t="str">
            <v>19.03.25</v>
          </cell>
          <cell r="B255" t="str">
            <v>Regua de tomadas com 4 tomadas</v>
          </cell>
          <cell r="C255" t="str">
            <v>un</v>
          </cell>
          <cell r="D255">
            <v>1</v>
          </cell>
          <cell r="E255">
            <v>11.700000000000001</v>
          </cell>
          <cell r="F255">
            <v>39</v>
          </cell>
          <cell r="G255">
            <v>50.7</v>
          </cell>
          <cell r="H255">
            <v>11.700000000000001</v>
          </cell>
          <cell r="I255">
            <v>39</v>
          </cell>
          <cell r="J255">
            <v>50.7</v>
          </cell>
          <cell r="K255">
            <v>12.675000000000001</v>
          </cell>
          <cell r="L255">
            <v>14.625000000000002</v>
          </cell>
          <cell r="M255">
            <v>63.375</v>
          </cell>
        </row>
        <row r="256">
          <cell r="A256" t="str">
            <v>19.03.26</v>
          </cell>
          <cell r="B256" t="str">
            <v>Bandeja para equipamentos, com parafuso nos quatro cantos</v>
          </cell>
          <cell r="C256" t="str">
            <v>un</v>
          </cell>
          <cell r="D256">
            <v>2</v>
          </cell>
          <cell r="E256">
            <v>20</v>
          </cell>
          <cell r="F256">
            <v>71</v>
          </cell>
          <cell r="G256">
            <v>91</v>
          </cell>
          <cell r="H256">
            <v>40</v>
          </cell>
          <cell r="I256">
            <v>142</v>
          </cell>
          <cell r="J256">
            <v>182</v>
          </cell>
          <cell r="K256">
            <v>45.5</v>
          </cell>
          <cell r="L256">
            <v>50</v>
          </cell>
          <cell r="M256">
            <v>227.5</v>
          </cell>
        </row>
        <row r="257">
          <cell r="A257" t="str">
            <v>19.03.27</v>
          </cell>
          <cell r="B257" t="str">
            <v>Path panel de 24 portas</v>
          </cell>
          <cell r="C257" t="str">
            <v>un</v>
          </cell>
          <cell r="D257">
            <v>6</v>
          </cell>
          <cell r="E257">
            <v>93.46</v>
          </cell>
          <cell r="F257">
            <v>230.24</v>
          </cell>
          <cell r="G257">
            <v>323.7</v>
          </cell>
          <cell r="H257">
            <v>560.76</v>
          </cell>
          <cell r="I257">
            <v>1381.44</v>
          </cell>
          <cell r="J257">
            <v>1942.2</v>
          </cell>
          <cell r="K257">
            <v>485.55</v>
          </cell>
          <cell r="L257">
            <v>700.95</v>
          </cell>
          <cell r="M257">
            <v>2427.75</v>
          </cell>
        </row>
        <row r="258">
          <cell r="A258" t="str">
            <v>19.03.28</v>
          </cell>
          <cell r="B258" t="str">
            <v xml:space="preserve">Adesivo de identificação em impressora termica </v>
          </cell>
          <cell r="C258" t="str">
            <v>vb</v>
          </cell>
          <cell r="D258">
            <v>1</v>
          </cell>
          <cell r="E258">
            <v>45.000000000000007</v>
          </cell>
          <cell r="F258">
            <v>150</v>
          </cell>
          <cell r="G258">
            <v>195</v>
          </cell>
          <cell r="H258">
            <v>45.000000000000007</v>
          </cell>
          <cell r="I258">
            <v>150</v>
          </cell>
          <cell r="J258">
            <v>195</v>
          </cell>
          <cell r="K258">
            <v>48.75</v>
          </cell>
          <cell r="L258">
            <v>56.250000000000007</v>
          </cell>
          <cell r="M258">
            <v>243.75</v>
          </cell>
        </row>
        <row r="259">
          <cell r="A259" t="str">
            <v>19.03.29</v>
          </cell>
          <cell r="B259" t="str">
            <v>Anilha de identificação</v>
          </cell>
          <cell r="C259" t="str">
            <v>vb</v>
          </cell>
          <cell r="D259">
            <v>1</v>
          </cell>
          <cell r="E259">
            <v>36.000000000000007</v>
          </cell>
          <cell r="F259">
            <v>120</v>
          </cell>
          <cell r="G259">
            <v>156</v>
          </cell>
          <cell r="H259">
            <v>36.000000000000007</v>
          </cell>
          <cell r="I259">
            <v>120</v>
          </cell>
          <cell r="J259">
            <v>156</v>
          </cell>
          <cell r="K259">
            <v>39</v>
          </cell>
          <cell r="L259">
            <v>45.000000000000007</v>
          </cell>
          <cell r="M259">
            <v>195</v>
          </cell>
        </row>
        <row r="260">
          <cell r="A260" t="str">
            <v>19.03.30</v>
          </cell>
          <cell r="B260" t="str">
            <v>Certificação de pontos</v>
          </cell>
          <cell r="C260" t="str">
            <v>un</v>
          </cell>
          <cell r="D260">
            <v>111</v>
          </cell>
          <cell r="E260">
            <v>4.5</v>
          </cell>
          <cell r="F260">
            <v>12</v>
          </cell>
          <cell r="G260">
            <v>16.5</v>
          </cell>
          <cell r="H260">
            <v>499.5</v>
          </cell>
          <cell r="I260">
            <v>1332</v>
          </cell>
          <cell r="J260">
            <v>1831.5</v>
          </cell>
          <cell r="K260">
            <v>457.875</v>
          </cell>
          <cell r="L260">
            <v>624.375</v>
          </cell>
          <cell r="M260">
            <v>2289.375</v>
          </cell>
        </row>
        <row r="261">
          <cell r="A261" t="str">
            <v>19.03.31</v>
          </cell>
          <cell r="B261" t="str">
            <v>Conexões e acessórios</v>
          </cell>
          <cell r="C261" t="str">
            <v>vb</v>
          </cell>
          <cell r="D261">
            <v>1</v>
          </cell>
          <cell r="E261">
            <v>135.00000000000003</v>
          </cell>
          <cell r="F261">
            <v>450</v>
          </cell>
          <cell r="G261">
            <v>585</v>
          </cell>
          <cell r="H261">
            <v>135.00000000000003</v>
          </cell>
          <cell r="I261">
            <v>450</v>
          </cell>
          <cell r="J261">
            <v>585</v>
          </cell>
          <cell r="K261">
            <v>146.25</v>
          </cell>
          <cell r="L261">
            <v>168.75000000000003</v>
          </cell>
          <cell r="M261">
            <v>731.25</v>
          </cell>
        </row>
        <row r="263">
          <cell r="A263" t="str">
            <v>19.04</v>
          </cell>
          <cell r="B263" t="str">
            <v>Instalações Energia Estabilizada</v>
          </cell>
          <cell r="E263">
            <v>0</v>
          </cell>
          <cell r="F263">
            <v>0</v>
          </cell>
          <cell r="G263">
            <v>0</v>
          </cell>
          <cell r="H263">
            <v>0</v>
          </cell>
          <cell r="I263">
            <v>0</v>
          </cell>
          <cell r="J263">
            <v>0</v>
          </cell>
          <cell r="K263">
            <v>0</v>
          </cell>
          <cell r="L263">
            <v>0</v>
          </cell>
          <cell r="M263">
            <v>0</v>
          </cell>
        </row>
        <row r="264">
          <cell r="B264" t="str">
            <v>Orçado juntamente com item 19.01 - Instalações de Energia Normal</v>
          </cell>
          <cell r="G264">
            <v>0</v>
          </cell>
          <cell r="H264">
            <v>0</v>
          </cell>
          <cell r="I264">
            <v>0</v>
          </cell>
          <cell r="J264">
            <v>0</v>
          </cell>
          <cell r="K264">
            <v>0</v>
          </cell>
          <cell r="L264">
            <v>0</v>
          </cell>
          <cell r="M264">
            <v>0</v>
          </cell>
        </row>
        <row r="266">
          <cell r="A266" t="str">
            <v>19.05</v>
          </cell>
          <cell r="B266" t="str">
            <v>Nobreak</v>
          </cell>
          <cell r="H266">
            <v>1000</v>
          </cell>
          <cell r="I266">
            <v>24750</v>
          </cell>
          <cell r="J266">
            <v>25750</v>
          </cell>
          <cell r="K266">
            <v>6437.5</v>
          </cell>
          <cell r="L266">
            <v>1250</v>
          </cell>
          <cell r="M266">
            <v>32187.5</v>
          </cell>
        </row>
        <row r="267">
          <cell r="A267" t="str">
            <v>19.05.01</v>
          </cell>
          <cell r="B267" t="str">
            <v>Retirada, transporte e reinstalação de nobreak de 10KVA, existente</v>
          </cell>
          <cell r="C267" t="str">
            <v>un</v>
          </cell>
          <cell r="D267">
            <v>1</v>
          </cell>
          <cell r="E267">
            <v>500</v>
          </cell>
          <cell r="F267">
            <v>1200</v>
          </cell>
          <cell r="G267">
            <v>1700</v>
          </cell>
          <cell r="H267">
            <v>500</v>
          </cell>
          <cell r="I267">
            <v>1200</v>
          </cell>
          <cell r="J267">
            <v>1700</v>
          </cell>
          <cell r="K267">
            <v>425</v>
          </cell>
          <cell r="L267">
            <v>625</v>
          </cell>
          <cell r="M267">
            <v>2125</v>
          </cell>
        </row>
        <row r="268">
          <cell r="A268" t="str">
            <v>19.05.02</v>
          </cell>
          <cell r="B268" t="str">
            <v>Nobreak de 15KVA, entrada (FFFT) 220V/saida 220V (FF), autonomia minima de 30 minutos a plena carga, fab. LACERDA</v>
          </cell>
          <cell r="C268" t="str">
            <v>un</v>
          </cell>
          <cell r="D268">
            <v>1</v>
          </cell>
          <cell r="E268">
            <v>500</v>
          </cell>
          <cell r="F268">
            <v>23550</v>
          </cell>
          <cell r="G268">
            <v>24050</v>
          </cell>
          <cell r="H268">
            <v>500</v>
          </cell>
          <cell r="I268">
            <v>23550</v>
          </cell>
          <cell r="J268">
            <v>24050</v>
          </cell>
          <cell r="K268">
            <v>6012.5</v>
          </cell>
          <cell r="L268">
            <v>625</v>
          </cell>
          <cell r="M268">
            <v>30062.5</v>
          </cell>
        </row>
        <row r="270">
          <cell r="A270" t="str">
            <v>19-B</v>
          </cell>
          <cell r="B270" t="str">
            <v>INSTALAÇÕES ELÉTRICAS E DE CABEAMENTO ESTRUTURADO - AGÊNCIA SEGURA</v>
          </cell>
          <cell r="H270">
            <v>10102.002071000003</v>
          </cell>
          <cell r="I270">
            <v>36506.673570000006</v>
          </cell>
          <cell r="J270">
            <v>46608.675641000002</v>
          </cell>
          <cell r="K270">
            <v>11652.16891025</v>
          </cell>
          <cell r="L270">
            <v>12627.502588750001</v>
          </cell>
          <cell r="M270">
            <v>58260.844551250004</v>
          </cell>
        </row>
        <row r="271">
          <cell r="A271" t="str">
            <v>19.06</v>
          </cell>
          <cell r="B271" t="str">
            <v>Instalações para agência segura</v>
          </cell>
          <cell r="H271">
            <v>10102.002071000003</v>
          </cell>
          <cell r="I271">
            <v>36506.673570000006</v>
          </cell>
          <cell r="J271">
            <v>46608.675641000002</v>
          </cell>
          <cell r="K271">
            <v>11652.16891025</v>
          </cell>
          <cell r="L271">
            <v>12627.502588750001</v>
          </cell>
          <cell r="M271">
            <v>58260.844551250004</v>
          </cell>
        </row>
        <row r="272">
          <cell r="A272" t="str">
            <v>19.6.1</v>
          </cell>
          <cell r="B272" t="str">
            <v>Instalações  elétricas</v>
          </cell>
          <cell r="H272">
            <v>1726.6102560000004</v>
          </cell>
          <cell r="I272">
            <v>5755.3675200000007</v>
          </cell>
          <cell r="J272">
            <v>7481.9777760000015</v>
          </cell>
          <cell r="K272">
            <v>1870.4944440000004</v>
          </cell>
          <cell r="L272">
            <v>2158.2628200000008</v>
          </cell>
          <cell r="M272">
            <v>9352.4722200000015</v>
          </cell>
        </row>
        <row r="273">
          <cell r="A273" t="str">
            <v>19.6.1.1</v>
          </cell>
          <cell r="B273" t="str">
            <v>Fornecim. de acessórios e montagem do quadro de distribuição 60x100x20cm</v>
          </cell>
          <cell r="C273" t="str">
            <v>un</v>
          </cell>
          <cell r="D273">
            <v>2</v>
          </cell>
          <cell r="E273">
            <v>39.000000000000007</v>
          </cell>
          <cell r="F273">
            <v>130</v>
          </cell>
          <cell r="G273">
            <v>169</v>
          </cell>
          <cell r="H273">
            <v>78.000000000000014</v>
          </cell>
          <cell r="I273">
            <v>260</v>
          </cell>
          <cell r="J273">
            <v>338</v>
          </cell>
          <cell r="K273">
            <v>84.5</v>
          </cell>
          <cell r="L273">
            <v>97.500000000000014</v>
          </cell>
          <cell r="M273">
            <v>422.5</v>
          </cell>
        </row>
        <row r="274">
          <cell r="A274" t="str">
            <v>19.6.1.2</v>
          </cell>
          <cell r="B274" t="str">
            <v>Tampa acrílica para proteção do quadro 600 x 1000 mm</v>
          </cell>
          <cell r="C274" t="str">
            <v>un</v>
          </cell>
          <cell r="D274">
            <v>2</v>
          </cell>
          <cell r="E274">
            <v>75.000000000000014</v>
          </cell>
          <cell r="F274">
            <v>250</v>
          </cell>
          <cell r="G274">
            <v>325</v>
          </cell>
          <cell r="H274">
            <v>150.00000000000003</v>
          </cell>
          <cell r="I274">
            <v>500</v>
          </cell>
          <cell r="J274">
            <v>650</v>
          </cell>
          <cell r="K274">
            <v>162.5</v>
          </cell>
          <cell r="L274">
            <v>187.50000000000003</v>
          </cell>
          <cell r="M274">
            <v>812.5</v>
          </cell>
        </row>
        <row r="275">
          <cell r="A275" t="str">
            <v>19.6.1.3</v>
          </cell>
          <cell r="B275" t="str">
            <v>Disjuntor termo. monopolar 10 A, Linha N, Siemens ou similar</v>
          </cell>
          <cell r="C275" t="str">
            <v>un</v>
          </cell>
          <cell r="D275">
            <v>15</v>
          </cell>
          <cell r="E275">
            <v>2.8500000000000005</v>
          </cell>
          <cell r="F275">
            <v>9.5</v>
          </cell>
          <cell r="G275">
            <v>12.350000000000001</v>
          </cell>
          <cell r="H275">
            <v>42.750000000000007</v>
          </cell>
          <cell r="I275">
            <v>142.5</v>
          </cell>
          <cell r="J275">
            <v>185.25</v>
          </cell>
          <cell r="K275">
            <v>46.3125</v>
          </cell>
          <cell r="L275">
            <v>53.437500000000007</v>
          </cell>
          <cell r="M275">
            <v>231.5625</v>
          </cell>
        </row>
        <row r="276">
          <cell r="A276" t="str">
            <v>19.6.1.4</v>
          </cell>
          <cell r="B276" t="str">
            <v>Disjuntor termo. monopolar 16 A, Linha N, Siemens ou similar</v>
          </cell>
          <cell r="C276" t="str">
            <v>un</v>
          </cell>
          <cell r="D276">
            <v>4</v>
          </cell>
          <cell r="E276">
            <v>2.8500000000000005</v>
          </cell>
          <cell r="F276">
            <v>9.5</v>
          </cell>
          <cell r="G276">
            <v>12.350000000000001</v>
          </cell>
          <cell r="H276">
            <v>11.400000000000002</v>
          </cell>
          <cell r="I276">
            <v>38</v>
          </cell>
          <cell r="J276">
            <v>49.400000000000006</v>
          </cell>
          <cell r="K276">
            <v>12.350000000000001</v>
          </cell>
          <cell r="L276">
            <v>14.250000000000004</v>
          </cell>
          <cell r="M276">
            <v>61.750000000000007</v>
          </cell>
        </row>
        <row r="277">
          <cell r="A277" t="str">
            <v>19.6.1.5</v>
          </cell>
          <cell r="B277" t="str">
            <v>Disjuntor termo. monopolar 40 A, Linha N, Siemens ou similar</v>
          </cell>
          <cell r="C277" t="str">
            <v>un</v>
          </cell>
          <cell r="D277">
            <v>4</v>
          </cell>
          <cell r="E277">
            <v>2.8500000000000005</v>
          </cell>
          <cell r="F277">
            <v>9.5</v>
          </cell>
          <cell r="G277">
            <v>12.350000000000001</v>
          </cell>
          <cell r="H277">
            <v>11.400000000000002</v>
          </cell>
          <cell r="I277">
            <v>38</v>
          </cell>
          <cell r="J277">
            <v>49.400000000000006</v>
          </cell>
          <cell r="K277">
            <v>12.350000000000001</v>
          </cell>
          <cell r="L277">
            <v>14.250000000000004</v>
          </cell>
          <cell r="M277">
            <v>61.750000000000007</v>
          </cell>
        </row>
        <row r="278">
          <cell r="A278" t="str">
            <v>19.6.1.6</v>
          </cell>
          <cell r="B278" t="str">
            <v>Contator CT Multi 9 - Referência 16144 - Acion. 220V - 1 Pólo 25A - 1 NA, Merlin Gerin</v>
          </cell>
          <cell r="C278" t="str">
            <v>un</v>
          </cell>
          <cell r="D278">
            <v>11</v>
          </cell>
          <cell r="E278">
            <v>22.095000000000006</v>
          </cell>
          <cell r="F278">
            <v>73.650000000000006</v>
          </cell>
          <cell r="G278">
            <v>95.745000000000005</v>
          </cell>
          <cell r="H278">
            <v>243.04500000000007</v>
          </cell>
          <cell r="I278">
            <v>810.15000000000009</v>
          </cell>
          <cell r="J278">
            <v>1053.1950000000002</v>
          </cell>
          <cell r="K278">
            <v>263.29875000000004</v>
          </cell>
          <cell r="L278">
            <v>303.80625000000009</v>
          </cell>
          <cell r="M278">
            <v>1316.4937500000001</v>
          </cell>
        </row>
        <row r="279">
          <cell r="A279" t="str">
            <v>19.6.1.7</v>
          </cell>
          <cell r="B279" t="str">
            <v>Botão com retenção modelo 3SB32 02-0AA11, Siemens</v>
          </cell>
          <cell r="C279" t="str">
            <v>un</v>
          </cell>
          <cell r="D279">
            <v>2</v>
          </cell>
          <cell r="E279">
            <v>15.807000000000002</v>
          </cell>
          <cell r="F279">
            <v>52.69</v>
          </cell>
          <cell r="G279">
            <v>68.497</v>
          </cell>
          <cell r="H279">
            <v>31.614000000000004</v>
          </cell>
          <cell r="I279">
            <v>105.38</v>
          </cell>
          <cell r="J279">
            <v>136.994</v>
          </cell>
          <cell r="K279">
            <v>34.2485</v>
          </cell>
          <cell r="L279">
            <v>39.517500000000005</v>
          </cell>
          <cell r="M279">
            <v>171.24250000000001</v>
          </cell>
        </row>
        <row r="280">
          <cell r="A280" t="str">
            <v>19.6.1.8</v>
          </cell>
          <cell r="B280" t="str">
            <v>Lampada sinalizadora para quadro de automatismo</v>
          </cell>
          <cell r="C280" t="str">
            <v>cj</v>
          </cell>
          <cell r="D280">
            <v>7</v>
          </cell>
          <cell r="E280">
            <v>4.9500000000000011</v>
          </cell>
          <cell r="F280">
            <v>16.5</v>
          </cell>
          <cell r="G280">
            <v>21.450000000000003</v>
          </cell>
          <cell r="H280">
            <v>34.650000000000006</v>
          </cell>
          <cell r="I280">
            <v>115.5</v>
          </cell>
          <cell r="J280">
            <v>150.15</v>
          </cell>
          <cell r="K280">
            <v>37.537500000000001</v>
          </cell>
          <cell r="L280">
            <v>43.312500000000007</v>
          </cell>
          <cell r="M280">
            <v>187.6875</v>
          </cell>
        </row>
        <row r="281">
          <cell r="A281" t="str">
            <v>19.6.1.9</v>
          </cell>
          <cell r="B281" t="str">
            <v>Timer digiatal programável ref.: RTST/12 Coel</v>
          </cell>
          <cell r="C281" t="str">
            <v>un</v>
          </cell>
          <cell r="D281">
            <v>3</v>
          </cell>
          <cell r="E281">
            <v>37.167000000000009</v>
          </cell>
          <cell r="F281">
            <v>123.89</v>
          </cell>
          <cell r="G281">
            <v>161.05700000000002</v>
          </cell>
          <cell r="H281">
            <v>111.50100000000003</v>
          </cell>
          <cell r="I281">
            <v>371.67</v>
          </cell>
          <cell r="J281">
            <v>483.17100000000005</v>
          </cell>
          <cell r="K281">
            <v>120.79275000000001</v>
          </cell>
          <cell r="L281">
            <v>139.37625000000003</v>
          </cell>
          <cell r="M281">
            <v>603.96375000000012</v>
          </cell>
        </row>
        <row r="282">
          <cell r="A282" t="str">
            <v>19.6.1.10</v>
          </cell>
          <cell r="B282" t="str">
            <v>Protetor de surtos 280/20 KA, clamper</v>
          </cell>
          <cell r="C282" t="str">
            <v>un</v>
          </cell>
          <cell r="D282">
            <v>1</v>
          </cell>
          <cell r="E282">
            <v>41.550000000000004</v>
          </cell>
          <cell r="F282">
            <v>138.5</v>
          </cell>
          <cell r="G282">
            <v>180.05</v>
          </cell>
          <cell r="H282">
            <v>41.550000000000004</v>
          </cell>
          <cell r="I282">
            <v>138.5</v>
          </cell>
          <cell r="J282">
            <v>180.05</v>
          </cell>
          <cell r="K282">
            <v>45.012500000000003</v>
          </cell>
          <cell r="L282">
            <v>51.937500000000007</v>
          </cell>
          <cell r="M282">
            <v>225.0625</v>
          </cell>
        </row>
        <row r="283">
          <cell r="A283" t="str">
            <v>19.6.1.11</v>
          </cell>
          <cell r="B283" t="str">
            <v>Barramento 1/2" x 1/16" de cobre eletrolítico</v>
          </cell>
          <cell r="C283" t="str">
            <v>m</v>
          </cell>
          <cell r="D283">
            <v>2</v>
          </cell>
          <cell r="E283">
            <v>3.2250000000000005</v>
          </cell>
          <cell r="F283">
            <v>10.75</v>
          </cell>
          <cell r="G283">
            <v>13.975000000000001</v>
          </cell>
          <cell r="H283">
            <v>6.4500000000000011</v>
          </cell>
          <cell r="I283">
            <v>21.5</v>
          </cell>
          <cell r="J283">
            <v>27.950000000000003</v>
          </cell>
          <cell r="K283">
            <v>6.9875000000000007</v>
          </cell>
          <cell r="L283">
            <v>8.0625000000000018</v>
          </cell>
          <cell r="M283">
            <v>34.9375</v>
          </cell>
        </row>
        <row r="284">
          <cell r="A284" t="str">
            <v>19.6.1.12</v>
          </cell>
          <cell r="B284" t="str">
            <v>Regua de borne</v>
          </cell>
          <cell r="C284" t="str">
            <v>vb</v>
          </cell>
          <cell r="D284">
            <v>1</v>
          </cell>
          <cell r="E284">
            <v>12.000000000000002</v>
          </cell>
          <cell r="F284">
            <v>40</v>
          </cell>
          <cell r="G284">
            <v>52</v>
          </cell>
          <cell r="H284">
            <v>12.000000000000002</v>
          </cell>
          <cell r="I284">
            <v>40</v>
          </cell>
          <cell r="J284">
            <v>52</v>
          </cell>
          <cell r="K284">
            <v>13</v>
          </cell>
          <cell r="L284">
            <v>15.000000000000002</v>
          </cell>
          <cell r="M284">
            <v>65</v>
          </cell>
        </row>
        <row r="285">
          <cell r="A285" t="str">
            <v>19.6.1.13</v>
          </cell>
          <cell r="B285" t="str">
            <v>Chave reversora U-3 63 A Semitrans ou similar (3 posições)</v>
          </cell>
          <cell r="C285" t="str">
            <v>un</v>
          </cell>
          <cell r="D285">
            <v>1</v>
          </cell>
          <cell r="E285">
            <v>65.196000000000012</v>
          </cell>
          <cell r="F285">
            <v>217.32</v>
          </cell>
          <cell r="G285">
            <v>282.51600000000002</v>
          </cell>
          <cell r="H285">
            <v>65.196000000000012</v>
          </cell>
          <cell r="I285">
            <v>217.32</v>
          </cell>
          <cell r="J285">
            <v>282.51600000000002</v>
          </cell>
          <cell r="K285">
            <v>70.629000000000005</v>
          </cell>
          <cell r="L285">
            <v>81.495000000000019</v>
          </cell>
          <cell r="M285">
            <v>353.14500000000004</v>
          </cell>
        </row>
        <row r="286">
          <cell r="A286" t="str">
            <v>19.6.1.14</v>
          </cell>
          <cell r="B286" t="str">
            <v>Cabo flexível Pirelli ou Siemens, com isolamento 750 V # 2,5 mm²</v>
          </cell>
          <cell r="C286" t="str">
            <v>m</v>
          </cell>
          <cell r="D286">
            <v>1350</v>
          </cell>
          <cell r="E286">
            <v>0.47100000000000009</v>
          </cell>
          <cell r="F286">
            <v>1.57</v>
          </cell>
          <cell r="G286">
            <v>2.0410000000000004</v>
          </cell>
          <cell r="H286">
            <v>635.85000000000014</v>
          </cell>
          <cell r="I286">
            <v>2119.5</v>
          </cell>
          <cell r="J286">
            <v>2755.3500000000004</v>
          </cell>
          <cell r="K286">
            <v>688.83750000000009</v>
          </cell>
          <cell r="L286">
            <v>794.81250000000023</v>
          </cell>
          <cell r="M286">
            <v>3444.1875000000005</v>
          </cell>
        </row>
        <row r="287">
          <cell r="A287" t="str">
            <v>19.6.1.15</v>
          </cell>
          <cell r="B287" t="str">
            <v>Cabo Pirastic antiflan Pirelli ou Siemens, com isolamento 750 V de 10mm²</v>
          </cell>
          <cell r="C287" t="str">
            <v>m</v>
          </cell>
          <cell r="D287">
            <v>25</v>
          </cell>
          <cell r="E287">
            <v>1.6200000000000003</v>
          </cell>
          <cell r="F287">
            <v>5.4</v>
          </cell>
          <cell r="G287">
            <v>7.0200000000000005</v>
          </cell>
          <cell r="H287">
            <v>40.500000000000007</v>
          </cell>
          <cell r="I287">
            <v>135</v>
          </cell>
          <cell r="J287">
            <v>175.5</v>
          </cell>
          <cell r="K287">
            <v>43.875</v>
          </cell>
          <cell r="L287">
            <v>50.625000000000007</v>
          </cell>
          <cell r="M287">
            <v>219.375</v>
          </cell>
        </row>
        <row r="288">
          <cell r="A288" t="str">
            <v>19.6.1.16</v>
          </cell>
          <cell r="B288" t="str">
            <v>Conjunto composto de um plug e uma tomada 2P+T universal para ligação das cameras, controles de acesso, etc.</v>
          </cell>
          <cell r="C288" t="str">
            <v>un</v>
          </cell>
          <cell r="D288">
            <v>35</v>
          </cell>
          <cell r="E288">
            <v>4.7700000000000005</v>
          </cell>
          <cell r="F288">
            <v>15.9</v>
          </cell>
          <cell r="G288">
            <v>20.67</v>
          </cell>
          <cell r="H288">
            <v>166.95000000000002</v>
          </cell>
          <cell r="I288">
            <v>556.5</v>
          </cell>
          <cell r="J288">
            <v>723.45</v>
          </cell>
          <cell r="K288">
            <v>180.86250000000001</v>
          </cell>
          <cell r="L288">
            <v>208.68750000000003</v>
          </cell>
          <cell r="M288">
            <v>904.3125</v>
          </cell>
        </row>
        <row r="289">
          <cell r="A289" t="str">
            <v>19.6.1.17</v>
          </cell>
          <cell r="B289" t="str">
            <v xml:space="preserve">Conexões, acessórios e fita isolante </v>
          </cell>
          <cell r="C289" t="str">
            <v>vb</v>
          </cell>
          <cell r="D289">
            <v>1</v>
          </cell>
          <cell r="E289">
            <v>43.754256000000019</v>
          </cell>
          <cell r="F289">
            <v>145.84752000000003</v>
          </cell>
          <cell r="G289">
            <v>189.60177600000006</v>
          </cell>
          <cell r="H289">
            <v>43.754256000000019</v>
          </cell>
          <cell r="I289">
            <v>145.84752000000003</v>
          </cell>
          <cell r="J289">
            <v>189.60177600000006</v>
          </cell>
          <cell r="K289">
            <v>47.400444000000014</v>
          </cell>
          <cell r="L289">
            <v>54.692820000000026</v>
          </cell>
          <cell r="M289">
            <v>237.00222000000008</v>
          </cell>
        </row>
        <row r="291">
          <cell r="A291" t="str">
            <v>19.6.2</v>
          </cell>
          <cell r="B291" t="str">
            <v>Iluminação</v>
          </cell>
          <cell r="H291">
            <v>1213.5695250000003</v>
          </cell>
          <cell r="I291">
            <v>4045.2317499999995</v>
          </cell>
          <cell r="J291">
            <v>5258.8012750000007</v>
          </cell>
          <cell r="K291">
            <v>1314.7003187500002</v>
          </cell>
          <cell r="L291">
            <v>1516.9619062500003</v>
          </cell>
          <cell r="M291">
            <v>6573.5015937499993</v>
          </cell>
        </row>
        <row r="292">
          <cell r="A292" t="str">
            <v>19.6.2.1</v>
          </cell>
          <cell r="B292" t="str">
            <v>Luminária para lâmpada fluorescente compacta 2x36W, ref. Ambar da Itaim ou similar de embutir, completa</v>
          </cell>
          <cell r="C292" t="str">
            <v>un</v>
          </cell>
          <cell r="D292">
            <v>14</v>
          </cell>
          <cell r="E292">
            <v>19.740000000000002</v>
          </cell>
          <cell r="F292">
            <v>65.8</v>
          </cell>
          <cell r="G292">
            <v>85.539999999999992</v>
          </cell>
          <cell r="H292">
            <v>276.36</v>
          </cell>
          <cell r="I292">
            <v>921.19999999999993</v>
          </cell>
          <cell r="J292">
            <v>1197.56</v>
          </cell>
          <cell r="K292">
            <v>299.39</v>
          </cell>
          <cell r="L292">
            <v>345.45000000000005</v>
          </cell>
          <cell r="M292">
            <v>1496.9499999999998</v>
          </cell>
        </row>
        <row r="293">
          <cell r="A293" t="str">
            <v>19.6.2.2</v>
          </cell>
          <cell r="B293" t="str">
            <v>Cabo flexível Pirelli ou Siemens, com isolamento 750 V # 2,5 mm²</v>
          </cell>
          <cell r="C293" t="str">
            <v>m</v>
          </cell>
          <cell r="D293">
            <v>950</v>
          </cell>
          <cell r="E293">
            <v>0.47100000000000009</v>
          </cell>
          <cell r="F293">
            <v>1.57</v>
          </cell>
          <cell r="G293">
            <v>2.0410000000000004</v>
          </cell>
          <cell r="H293">
            <v>447.4500000000001</v>
          </cell>
          <cell r="I293">
            <v>1491.5</v>
          </cell>
          <cell r="J293">
            <v>1938.95</v>
          </cell>
          <cell r="K293">
            <v>484.73750000000001</v>
          </cell>
          <cell r="L293">
            <v>559.31250000000011</v>
          </cell>
          <cell r="M293">
            <v>2423.6875</v>
          </cell>
        </row>
        <row r="294">
          <cell r="A294" t="str">
            <v>19.6.2.3</v>
          </cell>
          <cell r="B294" t="str">
            <v>Refletor orientavel com corpo na cor branca e refletor em aluminio polido para lampada halógena palito de 50w</v>
          </cell>
          <cell r="C294" t="str">
            <v>un</v>
          </cell>
          <cell r="D294">
            <v>20</v>
          </cell>
          <cell r="E294">
            <v>22.578000000000007</v>
          </cell>
          <cell r="F294">
            <v>75.260000000000005</v>
          </cell>
          <cell r="G294">
            <v>97.838000000000008</v>
          </cell>
          <cell r="H294">
            <v>451.56000000000012</v>
          </cell>
          <cell r="I294">
            <v>1505.2</v>
          </cell>
          <cell r="J294">
            <v>1956.7600000000002</v>
          </cell>
          <cell r="K294">
            <v>489.19000000000005</v>
          </cell>
          <cell r="L294">
            <v>564.45000000000016</v>
          </cell>
          <cell r="M294">
            <v>2445.9500000000003</v>
          </cell>
        </row>
        <row r="295">
          <cell r="A295" t="str">
            <v>19.6.2.4</v>
          </cell>
          <cell r="B295" t="str">
            <v xml:space="preserve">Conexões, acessórios e fita isolante </v>
          </cell>
          <cell r="C295" t="str">
            <v>vb</v>
          </cell>
          <cell r="D295">
            <v>1</v>
          </cell>
          <cell r="E295">
            <v>38.199525000000008</v>
          </cell>
          <cell r="F295">
            <v>127.33175000000001</v>
          </cell>
          <cell r="G295">
            <v>165.53127500000002</v>
          </cell>
          <cell r="H295">
            <v>38.199525000000008</v>
          </cell>
          <cell r="I295">
            <v>127.33175000000001</v>
          </cell>
          <cell r="J295">
            <v>165.53127500000002</v>
          </cell>
          <cell r="K295">
            <v>41.382818750000006</v>
          </cell>
          <cell r="L295">
            <v>47.749406250000007</v>
          </cell>
          <cell r="M295">
            <v>206.91409375000003</v>
          </cell>
        </row>
        <row r="297">
          <cell r="A297" t="str">
            <v>19.6.3</v>
          </cell>
          <cell r="B297" t="str">
            <v>Alarme e CFTV (ag. Segura)</v>
          </cell>
          <cell r="H297">
            <v>6661.822290000001</v>
          </cell>
          <cell r="I297">
            <v>22206.074300000004</v>
          </cell>
          <cell r="J297">
            <v>28867.89659</v>
          </cell>
          <cell r="K297">
            <v>7216.9741475000001</v>
          </cell>
          <cell r="L297">
            <v>8327.277862500001</v>
          </cell>
          <cell r="M297">
            <v>36084.870737500001</v>
          </cell>
        </row>
        <row r="298">
          <cell r="A298" t="str">
            <v>19.6.3.1</v>
          </cell>
          <cell r="B298" t="str">
            <v>Cabo CI  50 2P</v>
          </cell>
          <cell r="C298" t="str">
            <v>m</v>
          </cell>
          <cell r="D298">
            <v>1950</v>
          </cell>
          <cell r="E298">
            <v>0.17700000000000002</v>
          </cell>
          <cell r="F298">
            <v>0.59</v>
          </cell>
          <cell r="G298">
            <v>0.76700000000000002</v>
          </cell>
          <cell r="H298">
            <v>345.15000000000003</v>
          </cell>
          <cell r="I298">
            <v>1150.5</v>
          </cell>
          <cell r="J298">
            <v>1495.65</v>
          </cell>
          <cell r="K298">
            <v>373.91250000000002</v>
          </cell>
          <cell r="L298">
            <v>431.43750000000006</v>
          </cell>
          <cell r="M298">
            <v>1869.5625</v>
          </cell>
        </row>
        <row r="299">
          <cell r="A299" t="str">
            <v>19.6.3.2</v>
          </cell>
          <cell r="B299" t="str">
            <v>Cabo CI  50 4P</v>
          </cell>
          <cell r="C299" t="str">
            <v>m</v>
          </cell>
          <cell r="D299">
            <v>110</v>
          </cell>
          <cell r="E299">
            <v>0.26400000000000007</v>
          </cell>
          <cell r="F299">
            <v>0.88</v>
          </cell>
          <cell r="G299">
            <v>1.1440000000000001</v>
          </cell>
          <cell r="H299">
            <v>29.040000000000006</v>
          </cell>
          <cell r="I299">
            <v>96.8</v>
          </cell>
          <cell r="J299">
            <v>125.84</v>
          </cell>
          <cell r="K299">
            <v>31.46</v>
          </cell>
          <cell r="L299">
            <v>36.300000000000011</v>
          </cell>
          <cell r="M299">
            <v>157.30000000000001</v>
          </cell>
        </row>
        <row r="300">
          <cell r="A300" t="str">
            <v>19.6.3.3</v>
          </cell>
          <cell r="B300" t="str">
            <v>Cabo Coaxial RG 59, 75 Ohm e #90%</v>
          </cell>
          <cell r="C300" t="str">
            <v>m</v>
          </cell>
          <cell r="D300">
            <v>1120</v>
          </cell>
          <cell r="E300">
            <v>0.57000000000000006</v>
          </cell>
          <cell r="F300">
            <v>1.9</v>
          </cell>
          <cell r="G300">
            <v>2.4699999999999998</v>
          </cell>
          <cell r="H300">
            <v>638.40000000000009</v>
          </cell>
          <cell r="I300">
            <v>2128</v>
          </cell>
          <cell r="J300">
            <v>2766.4</v>
          </cell>
          <cell r="K300">
            <v>691.6</v>
          </cell>
          <cell r="L300">
            <v>798.00000000000011</v>
          </cell>
          <cell r="M300">
            <v>3458</v>
          </cell>
        </row>
        <row r="301">
          <cell r="A301" t="str">
            <v>19.6.3.4</v>
          </cell>
          <cell r="B301" t="str">
            <v>Cabo UTP 4 pares #24 AWG Cat. 5E</v>
          </cell>
          <cell r="C301" t="str">
            <v>m</v>
          </cell>
          <cell r="D301">
            <v>200</v>
          </cell>
          <cell r="E301">
            <v>0.30300000000000005</v>
          </cell>
          <cell r="F301">
            <v>1.01</v>
          </cell>
          <cell r="G301">
            <v>1.3130000000000002</v>
          </cell>
          <cell r="H301">
            <v>60.600000000000009</v>
          </cell>
          <cell r="I301">
            <v>202</v>
          </cell>
          <cell r="J301">
            <v>262.60000000000002</v>
          </cell>
          <cell r="K301">
            <v>65.650000000000006</v>
          </cell>
          <cell r="L301">
            <v>75.750000000000014</v>
          </cell>
          <cell r="M301">
            <v>328.25</v>
          </cell>
        </row>
        <row r="302">
          <cell r="A302" t="str">
            <v>19.6.3.5</v>
          </cell>
          <cell r="B302" t="str">
            <v xml:space="preserve">Cabo Manga </v>
          </cell>
          <cell r="C302" t="str">
            <v>m</v>
          </cell>
          <cell r="D302">
            <v>120</v>
          </cell>
          <cell r="E302">
            <v>0.68700000000000017</v>
          </cell>
          <cell r="F302">
            <v>2.29</v>
          </cell>
          <cell r="G302">
            <v>2.9770000000000003</v>
          </cell>
          <cell r="H302">
            <v>82.440000000000026</v>
          </cell>
          <cell r="I302">
            <v>274.8</v>
          </cell>
          <cell r="J302">
            <v>357.24</v>
          </cell>
          <cell r="K302">
            <v>89.31</v>
          </cell>
          <cell r="L302">
            <v>103.05000000000004</v>
          </cell>
          <cell r="M302">
            <v>446.55</v>
          </cell>
        </row>
        <row r="303">
          <cell r="A303" t="str">
            <v>19.6.3.6</v>
          </cell>
          <cell r="B303" t="str">
            <v>Cabo PP 3#2,5mm</v>
          </cell>
          <cell r="C303" t="str">
            <v>m</v>
          </cell>
          <cell r="D303">
            <v>40</v>
          </cell>
          <cell r="E303">
            <v>1.3560000000000001</v>
          </cell>
          <cell r="F303">
            <v>4.5199999999999996</v>
          </cell>
          <cell r="G303">
            <v>5.8759999999999994</v>
          </cell>
          <cell r="H303">
            <v>54.24</v>
          </cell>
          <cell r="I303">
            <v>180.79999999999998</v>
          </cell>
          <cell r="J303">
            <v>235.04</v>
          </cell>
          <cell r="K303">
            <v>58.76</v>
          </cell>
          <cell r="L303">
            <v>67.8</v>
          </cell>
          <cell r="M303">
            <v>293.8</v>
          </cell>
        </row>
        <row r="304">
          <cell r="A304" t="str">
            <v>19.6.3.7</v>
          </cell>
          <cell r="B304" t="str">
            <v>Rack de 36 U's 19"x570mm c/ parafusos</v>
          </cell>
          <cell r="C304" t="str">
            <v>un</v>
          </cell>
          <cell r="D304">
            <v>1</v>
          </cell>
          <cell r="E304">
            <v>348.00000000000006</v>
          </cell>
          <cell r="F304">
            <v>1160</v>
          </cell>
          <cell r="G304">
            <v>1508</v>
          </cell>
          <cell r="H304">
            <v>348.00000000000006</v>
          </cell>
          <cell r="I304">
            <v>1160</v>
          </cell>
          <cell r="J304">
            <v>1508</v>
          </cell>
          <cell r="K304">
            <v>377</v>
          </cell>
          <cell r="L304">
            <v>435.00000000000006</v>
          </cell>
          <cell r="M304">
            <v>1885</v>
          </cell>
        </row>
        <row r="305">
          <cell r="A305" t="str">
            <v>19.6.3.8</v>
          </cell>
          <cell r="B305" t="str">
            <v>Organizadores de cabos horizontais</v>
          </cell>
          <cell r="C305" t="str">
            <v>un</v>
          </cell>
          <cell r="D305">
            <v>13</v>
          </cell>
          <cell r="E305">
            <v>4.2000000000000011</v>
          </cell>
          <cell r="F305">
            <v>14</v>
          </cell>
          <cell r="G305">
            <v>18.200000000000003</v>
          </cell>
          <cell r="H305">
            <v>54.600000000000016</v>
          </cell>
          <cell r="I305">
            <v>182</v>
          </cell>
          <cell r="J305">
            <v>236.60000000000002</v>
          </cell>
          <cell r="K305">
            <v>59.150000000000006</v>
          </cell>
          <cell r="L305">
            <v>68.250000000000014</v>
          </cell>
          <cell r="M305">
            <v>295.75</v>
          </cell>
        </row>
        <row r="306">
          <cell r="A306" t="str">
            <v>19.6.3.9</v>
          </cell>
          <cell r="B306" t="str">
            <v>Regua de tomadas com 8 tomadas</v>
          </cell>
          <cell r="C306" t="str">
            <v>un</v>
          </cell>
          <cell r="D306">
            <v>2</v>
          </cell>
          <cell r="E306">
            <v>13.500000000000002</v>
          </cell>
          <cell r="F306">
            <v>45</v>
          </cell>
          <cell r="G306">
            <v>58.5</v>
          </cell>
          <cell r="H306">
            <v>27.000000000000004</v>
          </cell>
          <cell r="I306">
            <v>90</v>
          </cell>
          <cell r="J306">
            <v>117</v>
          </cell>
          <cell r="K306">
            <v>29.25</v>
          </cell>
          <cell r="L306">
            <v>33.750000000000007</v>
          </cell>
          <cell r="M306">
            <v>146.25</v>
          </cell>
        </row>
        <row r="307">
          <cell r="A307" t="str">
            <v>19.6.3.10</v>
          </cell>
          <cell r="B307" t="str">
            <v>Bandeja para equipamentos, com parafuso nos quatro cantos</v>
          </cell>
          <cell r="C307" t="str">
            <v>un</v>
          </cell>
          <cell r="D307">
            <v>5</v>
          </cell>
          <cell r="E307">
            <v>21.300000000000004</v>
          </cell>
          <cell r="F307">
            <v>71</v>
          </cell>
          <cell r="G307">
            <v>92.300000000000011</v>
          </cell>
          <cell r="H307">
            <v>106.50000000000003</v>
          </cell>
          <cell r="I307">
            <v>355</v>
          </cell>
          <cell r="J307">
            <v>461.5</v>
          </cell>
          <cell r="K307">
            <v>115.375</v>
          </cell>
          <cell r="L307">
            <v>133.12500000000003</v>
          </cell>
          <cell r="M307">
            <v>576.875</v>
          </cell>
        </row>
        <row r="308">
          <cell r="A308" t="str">
            <v>19.6.3.11</v>
          </cell>
          <cell r="B308" t="str">
            <v>Path panel de 24 portas</v>
          </cell>
          <cell r="C308" t="str">
            <v>un</v>
          </cell>
          <cell r="D308">
            <v>1</v>
          </cell>
          <cell r="E308">
            <v>69.072000000000017</v>
          </cell>
          <cell r="F308">
            <v>230.24</v>
          </cell>
          <cell r="G308">
            <v>299.31200000000001</v>
          </cell>
          <cell r="H308">
            <v>69.072000000000017</v>
          </cell>
          <cell r="I308">
            <v>230.24</v>
          </cell>
          <cell r="J308">
            <v>299.31200000000001</v>
          </cell>
          <cell r="K308">
            <v>74.828000000000003</v>
          </cell>
          <cell r="L308">
            <v>86.340000000000018</v>
          </cell>
          <cell r="M308">
            <v>374.14</v>
          </cell>
        </row>
        <row r="309">
          <cell r="A309" t="str">
            <v>19.6.3.12</v>
          </cell>
          <cell r="B309" t="str">
            <v>Path cord de 1,5 m com conector macho rígido RJ-45/RJ-45 com capa de proteção e certificação, na cor azul</v>
          </cell>
          <cell r="C309" t="str">
            <v>un</v>
          </cell>
          <cell r="D309">
            <v>32</v>
          </cell>
          <cell r="E309">
            <v>1.5000000000000002</v>
          </cell>
          <cell r="F309">
            <v>5</v>
          </cell>
          <cell r="G309">
            <v>6.5</v>
          </cell>
          <cell r="H309">
            <v>48.000000000000007</v>
          </cell>
          <cell r="I309">
            <v>160</v>
          </cell>
          <cell r="J309">
            <v>208</v>
          </cell>
          <cell r="K309">
            <v>52</v>
          </cell>
          <cell r="L309">
            <v>60.000000000000007</v>
          </cell>
          <cell r="M309">
            <v>260</v>
          </cell>
        </row>
        <row r="310">
          <cell r="A310" t="str">
            <v>19.6.3.13</v>
          </cell>
          <cell r="B310" t="str">
            <v>Régua de passagem 16 posições BNC &lt;&gt; BNC F/F, ref.: RPP-BNC-16 FF Projetec</v>
          </cell>
          <cell r="C310" t="str">
            <v>un</v>
          </cell>
          <cell r="D310">
            <v>3</v>
          </cell>
          <cell r="E310">
            <v>115.57200000000002</v>
          </cell>
          <cell r="F310">
            <v>385.24</v>
          </cell>
          <cell r="G310">
            <v>500.81200000000001</v>
          </cell>
          <cell r="H310">
            <v>346.71600000000007</v>
          </cell>
          <cell r="I310">
            <v>1155.72</v>
          </cell>
          <cell r="J310">
            <v>1502.4360000000001</v>
          </cell>
          <cell r="K310">
            <v>375.60900000000004</v>
          </cell>
          <cell r="L310">
            <v>433.3950000000001</v>
          </cell>
          <cell r="M310">
            <v>1878.0450000000001</v>
          </cell>
        </row>
        <row r="311">
          <cell r="A311" t="str">
            <v>19.6.3.14</v>
          </cell>
          <cell r="B311" t="str">
            <v>Path cord de 2,5 m com conector macho rígido BNC/BNC</v>
          </cell>
          <cell r="C311" t="str">
            <v>un</v>
          </cell>
          <cell r="D311">
            <v>32</v>
          </cell>
          <cell r="E311">
            <v>4.5000000000000009</v>
          </cell>
          <cell r="F311">
            <v>15</v>
          </cell>
          <cell r="G311">
            <v>19.5</v>
          </cell>
          <cell r="H311">
            <v>144.00000000000003</v>
          </cell>
          <cell r="I311">
            <v>480</v>
          </cell>
          <cell r="J311">
            <v>624</v>
          </cell>
          <cell r="K311">
            <v>156</v>
          </cell>
          <cell r="L311">
            <v>180.00000000000003</v>
          </cell>
          <cell r="M311">
            <v>780</v>
          </cell>
        </row>
        <row r="312">
          <cell r="A312" t="str">
            <v>19.6.3.15</v>
          </cell>
          <cell r="B312" t="str">
            <v>Fonte retificadora  127 Vca/12 Vcc para ligação paralela ativa redundante, de 500w, fab. Siemens ou equivalente</v>
          </cell>
          <cell r="C312" t="str">
            <v>un</v>
          </cell>
          <cell r="D312">
            <v>2</v>
          </cell>
          <cell r="E312">
            <v>105.00000000000001</v>
          </cell>
          <cell r="F312">
            <v>350</v>
          </cell>
          <cell r="G312">
            <v>455</v>
          </cell>
          <cell r="H312">
            <v>210.00000000000003</v>
          </cell>
          <cell r="I312">
            <v>700</v>
          </cell>
          <cell r="J312">
            <v>910</v>
          </cell>
          <cell r="K312">
            <v>227.5</v>
          </cell>
          <cell r="L312">
            <v>262.50000000000006</v>
          </cell>
          <cell r="M312">
            <v>1137.5</v>
          </cell>
        </row>
        <row r="313">
          <cell r="A313" t="str">
            <v>19.6.3.16</v>
          </cell>
          <cell r="B313" t="str">
            <v>Auto transformador de 1500W 127/220 Volts</v>
          </cell>
          <cell r="C313" t="str">
            <v>un</v>
          </cell>
          <cell r="D313">
            <v>2</v>
          </cell>
          <cell r="E313">
            <v>36.000000000000007</v>
          </cell>
          <cell r="F313">
            <v>120</v>
          </cell>
          <cell r="G313">
            <v>156</v>
          </cell>
          <cell r="H313">
            <v>72.000000000000014</v>
          </cell>
          <cell r="I313">
            <v>240</v>
          </cell>
          <cell r="J313">
            <v>312</v>
          </cell>
          <cell r="K313">
            <v>78</v>
          </cell>
          <cell r="L313">
            <v>90.000000000000014</v>
          </cell>
          <cell r="M313">
            <v>390</v>
          </cell>
        </row>
        <row r="314">
          <cell r="A314" t="str">
            <v>19.6.3.17</v>
          </cell>
          <cell r="B314" t="str">
            <v>Cotator monopolar, 20A - acionamento 12 Vcc</v>
          </cell>
          <cell r="C314" t="str">
            <v>un</v>
          </cell>
          <cell r="D314">
            <v>10</v>
          </cell>
          <cell r="E314">
            <v>54.000000000000007</v>
          </cell>
          <cell r="F314">
            <v>180</v>
          </cell>
          <cell r="G314">
            <v>234</v>
          </cell>
          <cell r="H314">
            <v>540.00000000000011</v>
          </cell>
          <cell r="I314">
            <v>1800</v>
          </cell>
          <cell r="J314">
            <v>2340</v>
          </cell>
          <cell r="K314">
            <v>585</v>
          </cell>
          <cell r="L314">
            <v>675.00000000000011</v>
          </cell>
          <cell r="M314">
            <v>2925</v>
          </cell>
        </row>
        <row r="315">
          <cell r="A315" t="str">
            <v>19.6.3.18</v>
          </cell>
          <cell r="B315" t="str">
            <v>Rele eletromecânico de acoplamento monopolar com contato reversivel para 12 A, tensão de acionamento 12 Vcc, tensão de isolamento 5 Kv, motado em soquetes com ledes indicativos de operação, ref. METALTEX ou EQUIVALENTE</v>
          </cell>
          <cell r="C315" t="str">
            <v>un</v>
          </cell>
          <cell r="D315">
            <v>10</v>
          </cell>
          <cell r="E315">
            <v>33.000000000000007</v>
          </cell>
          <cell r="F315">
            <v>110</v>
          </cell>
          <cell r="G315">
            <v>143</v>
          </cell>
          <cell r="H315">
            <v>330.00000000000006</v>
          </cell>
          <cell r="I315">
            <v>1100</v>
          </cell>
          <cell r="J315">
            <v>1430</v>
          </cell>
          <cell r="K315">
            <v>357.5</v>
          </cell>
          <cell r="L315">
            <v>412.50000000000006</v>
          </cell>
          <cell r="M315">
            <v>1787.5</v>
          </cell>
        </row>
        <row r="316">
          <cell r="A316" t="str">
            <v>19.6.3.19</v>
          </cell>
          <cell r="B316" t="str">
            <v>Contato auxiliar NF para contator monopolar - acionamento-Vac</v>
          </cell>
          <cell r="C316" t="str">
            <v>un</v>
          </cell>
          <cell r="D316">
            <v>3</v>
          </cell>
          <cell r="E316">
            <v>4.5000000000000009</v>
          </cell>
          <cell r="F316">
            <v>15</v>
          </cell>
          <cell r="G316">
            <v>19.5</v>
          </cell>
          <cell r="H316">
            <v>13.500000000000004</v>
          </cell>
          <cell r="I316">
            <v>45</v>
          </cell>
          <cell r="J316">
            <v>58.5</v>
          </cell>
          <cell r="K316">
            <v>14.625</v>
          </cell>
          <cell r="L316">
            <v>16.875000000000004</v>
          </cell>
          <cell r="M316">
            <v>73.125</v>
          </cell>
        </row>
        <row r="317">
          <cell r="A317" t="str">
            <v>19.6.3.20</v>
          </cell>
          <cell r="B317" t="str">
            <v>Fechadura eletromecanica para controle de acesso com botoeira e sinalizador de abertura ref.: BCA da VBN</v>
          </cell>
          <cell r="C317" t="str">
            <v>un</v>
          </cell>
          <cell r="D317">
            <v>1</v>
          </cell>
          <cell r="E317">
            <v>135.00000000000003</v>
          </cell>
          <cell r="F317">
            <v>450</v>
          </cell>
          <cell r="G317">
            <v>585</v>
          </cell>
          <cell r="H317">
            <v>135.00000000000003</v>
          </cell>
          <cell r="I317">
            <v>450</v>
          </cell>
          <cell r="J317">
            <v>585</v>
          </cell>
          <cell r="K317">
            <v>146.25</v>
          </cell>
          <cell r="L317">
            <v>168.75000000000003</v>
          </cell>
          <cell r="M317">
            <v>731.25</v>
          </cell>
        </row>
        <row r="318">
          <cell r="A318" t="str">
            <v>19.6.3.21</v>
          </cell>
          <cell r="B318" t="str">
            <v>Kit de controle de acesso (ref. AUTOMATIZA) com 01 botoeira de acionamento (interno), 01 fechadura magnética, 02 sinalizadores de abertura (interno e externo), 01 teclado micro processado para controle de acesso (externo) e chave de acionamento(externa)</v>
          </cell>
          <cell r="C318" t="str">
            <v>un</v>
          </cell>
          <cell r="D318">
            <v>11</v>
          </cell>
          <cell r="E318">
            <v>195.00000000000003</v>
          </cell>
          <cell r="F318">
            <v>650</v>
          </cell>
          <cell r="G318">
            <v>845</v>
          </cell>
          <cell r="H318">
            <v>2145.0000000000005</v>
          </cell>
          <cell r="I318">
            <v>7150</v>
          </cell>
          <cell r="J318">
            <v>9295</v>
          </cell>
          <cell r="K318">
            <v>2323.75</v>
          </cell>
          <cell r="L318">
            <v>2681.2500000000005</v>
          </cell>
          <cell r="M318">
            <v>11618.75</v>
          </cell>
        </row>
        <row r="319">
          <cell r="A319" t="str">
            <v>19.6.3.22</v>
          </cell>
          <cell r="B319" t="str">
            <v>Kit de controle de acesso (ref. AUTOMATIZA) com 01 botoeira de emergência (interno), 01 fechadura solenoide (interno), 02 sinalizadores de abertura (interno e externo), 02 botões de chamada(interno e externo) e 01 botoeira de acionamento - p/ porta PSA</v>
          </cell>
          <cell r="C319" t="str">
            <v>un</v>
          </cell>
          <cell r="D319">
            <v>1</v>
          </cell>
          <cell r="E319">
            <v>261.00000000000006</v>
          </cell>
          <cell r="F319">
            <v>870</v>
          </cell>
          <cell r="G319">
            <v>1131</v>
          </cell>
          <cell r="H319">
            <v>261.00000000000006</v>
          </cell>
          <cell r="I319">
            <v>870</v>
          </cell>
          <cell r="J319">
            <v>1131</v>
          </cell>
          <cell r="K319">
            <v>282.75</v>
          </cell>
          <cell r="L319">
            <v>326.25000000000006</v>
          </cell>
          <cell r="M319">
            <v>1413.75</v>
          </cell>
        </row>
        <row r="320">
          <cell r="A320" t="str">
            <v>19.6.3.23</v>
          </cell>
          <cell r="B320" t="str">
            <v>Kit de controle de acesso (ref. AUTOMATIZA) com 02 teclados micro processado para controle de acesso (interno e externo), 01 botoeira de emergência (interno), 01 fechadura solenoide (interno), 02 sinalizadores de abertura (interno e externo) e 01 chave de</v>
          </cell>
          <cell r="C320" t="str">
            <v>un</v>
          </cell>
          <cell r="D320">
            <v>1</v>
          </cell>
          <cell r="E320">
            <v>336.00000000000006</v>
          </cell>
          <cell r="F320">
            <v>1120</v>
          </cell>
          <cell r="G320">
            <v>1456</v>
          </cell>
          <cell r="H320">
            <v>336.00000000000006</v>
          </cell>
          <cell r="I320">
            <v>1120</v>
          </cell>
          <cell r="J320">
            <v>1456</v>
          </cell>
          <cell r="K320">
            <v>364</v>
          </cell>
          <cell r="L320">
            <v>420.00000000000006</v>
          </cell>
          <cell r="M320">
            <v>1820</v>
          </cell>
        </row>
        <row r="321">
          <cell r="A321" t="str">
            <v>19.6.3.24</v>
          </cell>
          <cell r="B321" t="str">
            <v>Tampa cega p/ caixa 10x10x5cm, na parede</v>
          </cell>
          <cell r="C321" t="str">
            <v>un</v>
          </cell>
          <cell r="D321">
            <v>84</v>
          </cell>
          <cell r="E321">
            <v>0.69000000000000006</v>
          </cell>
          <cell r="F321">
            <v>2.2999999999999998</v>
          </cell>
          <cell r="G321">
            <v>2.9899999999999998</v>
          </cell>
          <cell r="H321">
            <v>57.960000000000008</v>
          </cell>
          <cell r="I321">
            <v>193.2</v>
          </cell>
          <cell r="J321">
            <v>251.16</v>
          </cell>
          <cell r="K321">
            <v>62.79</v>
          </cell>
          <cell r="L321">
            <v>72.450000000000017</v>
          </cell>
          <cell r="M321">
            <v>313.95</v>
          </cell>
        </row>
        <row r="322">
          <cell r="A322" t="str">
            <v>19.6.3.25</v>
          </cell>
          <cell r="B322" t="str">
            <v>Tampa cega p/ caixa 20x20x10cm</v>
          </cell>
          <cell r="C322" t="str">
            <v>un</v>
          </cell>
          <cell r="D322">
            <v>2</v>
          </cell>
          <cell r="E322">
            <v>1.0560000000000003</v>
          </cell>
          <cell r="F322">
            <v>3.52</v>
          </cell>
          <cell r="G322">
            <v>4.5760000000000005</v>
          </cell>
          <cell r="H322">
            <v>2.1120000000000005</v>
          </cell>
          <cell r="I322">
            <v>7.04</v>
          </cell>
          <cell r="J322">
            <v>9.152000000000001</v>
          </cell>
          <cell r="K322">
            <v>2.2880000000000003</v>
          </cell>
          <cell r="L322">
            <v>2.6400000000000006</v>
          </cell>
          <cell r="M322">
            <v>11.440000000000001</v>
          </cell>
        </row>
        <row r="323">
          <cell r="A323" t="str">
            <v>19.6.3.30</v>
          </cell>
          <cell r="B323" t="str">
            <v xml:space="preserve">Adesivo de identificação em impressora termica </v>
          </cell>
          <cell r="C323" t="str">
            <v>vb</v>
          </cell>
          <cell r="D323">
            <v>1</v>
          </cell>
          <cell r="E323">
            <v>75.000000000000014</v>
          </cell>
          <cell r="F323">
            <v>250</v>
          </cell>
          <cell r="G323">
            <v>325</v>
          </cell>
          <cell r="H323">
            <v>75.000000000000014</v>
          </cell>
          <cell r="I323">
            <v>250</v>
          </cell>
          <cell r="J323">
            <v>325</v>
          </cell>
          <cell r="K323">
            <v>81.25</v>
          </cell>
          <cell r="L323">
            <v>93.750000000000014</v>
          </cell>
          <cell r="M323">
            <v>406.25</v>
          </cell>
        </row>
        <row r="324">
          <cell r="A324" t="str">
            <v>19.6.3.31</v>
          </cell>
          <cell r="B324" t="str">
            <v>Anilha de identificação</v>
          </cell>
          <cell r="C324" t="str">
            <v>vb</v>
          </cell>
          <cell r="D324">
            <v>1</v>
          </cell>
          <cell r="E324">
            <v>45.000000000000007</v>
          </cell>
          <cell r="F324">
            <v>150</v>
          </cell>
          <cell r="G324">
            <v>195</v>
          </cell>
          <cell r="H324">
            <v>45.000000000000007</v>
          </cell>
          <cell r="I324">
            <v>150</v>
          </cell>
          <cell r="J324">
            <v>195</v>
          </cell>
          <cell r="K324">
            <v>48.75</v>
          </cell>
          <cell r="L324">
            <v>56.250000000000007</v>
          </cell>
          <cell r="M324">
            <v>243.75</v>
          </cell>
        </row>
        <row r="325">
          <cell r="A325" t="str">
            <v>19.6.3.32</v>
          </cell>
          <cell r="B325" t="str">
            <v>Conexões e acessórios diversos</v>
          </cell>
          <cell r="C325" t="str">
            <v>vb</v>
          </cell>
          <cell r="D325">
            <v>1</v>
          </cell>
          <cell r="E325">
            <v>85.492290000000025</v>
          </cell>
          <cell r="F325">
            <v>284.97430000000003</v>
          </cell>
          <cell r="G325">
            <v>370.46659000000005</v>
          </cell>
          <cell r="H325">
            <v>85.492290000000025</v>
          </cell>
          <cell r="I325">
            <v>284.97430000000003</v>
          </cell>
          <cell r="J325">
            <v>370.46659000000005</v>
          </cell>
          <cell r="K325">
            <v>92.616647500000013</v>
          </cell>
          <cell r="L325">
            <v>106.86536250000003</v>
          </cell>
          <cell r="M325">
            <v>463.08323750000005</v>
          </cell>
        </row>
        <row r="327">
          <cell r="A327" t="str">
            <v>19.07</v>
          </cell>
          <cell r="B327" t="str">
            <v>Nobreak</v>
          </cell>
          <cell r="H327">
            <v>500</v>
          </cell>
          <cell r="I327">
            <v>4500</v>
          </cell>
          <cell r="J327">
            <v>5000</v>
          </cell>
          <cell r="K327">
            <v>1250</v>
          </cell>
          <cell r="L327">
            <v>625</v>
          </cell>
          <cell r="M327">
            <v>6250</v>
          </cell>
        </row>
        <row r="328">
          <cell r="A328" t="str">
            <v>19.07.01</v>
          </cell>
          <cell r="B328" t="str">
            <v>Fornecimento de mão de obra e materiais para manutenção preventiva, em nobreak de 5kVA existente na unidade. Troca de baterias e acrescicmo na autonomia do mesmo para 1hora.</v>
          </cell>
          <cell r="C328" t="str">
            <v>un</v>
          </cell>
          <cell r="D328">
            <v>1</v>
          </cell>
          <cell r="E328">
            <v>500</v>
          </cell>
          <cell r="F328">
            <v>4500</v>
          </cell>
          <cell r="G328">
            <v>5000</v>
          </cell>
          <cell r="H328">
            <v>500</v>
          </cell>
          <cell r="I328">
            <v>4500</v>
          </cell>
          <cell r="J328">
            <v>5000</v>
          </cell>
          <cell r="K328">
            <v>1250</v>
          </cell>
          <cell r="L328">
            <v>625</v>
          </cell>
          <cell r="M328">
            <v>6250</v>
          </cell>
        </row>
        <row r="330">
          <cell r="A330" t="str">
            <v>19-C</v>
          </cell>
          <cell r="B330" t="str">
            <v>INSTALAÇÕES ELÉTRICAS E DE CABEAMENTO ESTRUTURADO - ACESSIBILIDADE</v>
          </cell>
          <cell r="H330">
            <v>222.00000000000003</v>
          </cell>
          <cell r="I330">
            <v>740</v>
          </cell>
          <cell r="J330">
            <v>962</v>
          </cell>
          <cell r="K330">
            <v>240.5</v>
          </cell>
          <cell r="L330">
            <v>277.50000000000006</v>
          </cell>
          <cell r="M330">
            <v>1202.5</v>
          </cell>
        </row>
        <row r="331">
          <cell r="A331" t="str">
            <v>19.08</v>
          </cell>
          <cell r="B331" t="str">
            <v>Instalações Energia Normal e Estabilizada</v>
          </cell>
          <cell r="E331">
            <v>111.00000000000001</v>
          </cell>
          <cell r="F331">
            <v>370</v>
          </cell>
          <cell r="G331">
            <v>481</v>
          </cell>
          <cell r="H331">
            <v>222.00000000000003</v>
          </cell>
          <cell r="I331">
            <v>740</v>
          </cell>
          <cell r="J331">
            <v>962</v>
          </cell>
          <cell r="K331">
            <v>240.5</v>
          </cell>
          <cell r="L331">
            <v>277.50000000000006</v>
          </cell>
          <cell r="M331">
            <v>1202.5</v>
          </cell>
        </row>
        <row r="332">
          <cell r="A332" t="str">
            <v>19.08.01</v>
          </cell>
          <cell r="B332" t="str">
            <v>Fornecimento e instalação de alarme audio-visual sem fio para sanitário com acionador e receptor e botoeira de fabricação HB Alarmes</v>
          </cell>
          <cell r="C332" t="str">
            <v>un</v>
          </cell>
          <cell r="D332">
            <v>2</v>
          </cell>
          <cell r="E332">
            <v>111.00000000000001</v>
          </cell>
          <cell r="F332">
            <v>370</v>
          </cell>
          <cell r="G332">
            <v>481</v>
          </cell>
          <cell r="H332">
            <v>222.00000000000003</v>
          </cell>
          <cell r="I332">
            <v>740</v>
          </cell>
          <cell r="J332">
            <v>962</v>
          </cell>
          <cell r="K332">
            <v>240.5</v>
          </cell>
          <cell r="L332">
            <v>277.50000000000006</v>
          </cell>
          <cell r="M332">
            <v>1202.5</v>
          </cell>
        </row>
        <row r="334">
          <cell r="A334" t="str">
            <v>20</v>
          </cell>
          <cell r="B334" t="str">
            <v>PINTURA</v>
          </cell>
          <cell r="H334">
            <v>675.80599999999993</v>
          </cell>
          <cell r="I334">
            <v>589.23749999999995</v>
          </cell>
          <cell r="J334">
            <v>1265.0435</v>
          </cell>
          <cell r="K334">
            <v>316.260875</v>
          </cell>
          <cell r="L334">
            <v>844.75749999999994</v>
          </cell>
          <cell r="M334">
            <v>1581.3043750000002</v>
          </cell>
        </row>
        <row r="335">
          <cell r="A335" t="str">
            <v>20-A</v>
          </cell>
          <cell r="B335" t="str">
            <v>PINTURA - IMPLANTAÇÃO NOVA AGÊNCIA</v>
          </cell>
          <cell r="H335">
            <v>632.98099999999988</v>
          </cell>
          <cell r="I335">
            <v>488.17049999999995</v>
          </cell>
          <cell r="J335">
            <v>1121.1514999999999</v>
          </cell>
          <cell r="K335">
            <v>280.28787499999999</v>
          </cell>
          <cell r="L335">
            <v>791.22624999999994</v>
          </cell>
          <cell r="M335">
            <v>1401.4393750000002</v>
          </cell>
        </row>
        <row r="336">
          <cell r="A336" t="str">
            <v>20.01</v>
          </cell>
          <cell r="B336" t="str">
            <v>Pintura em paredes  internas/externas</v>
          </cell>
          <cell r="H336">
            <v>616.6434999999999</v>
          </cell>
          <cell r="I336">
            <v>449.61399999999998</v>
          </cell>
          <cell r="J336">
            <v>1066.2574999999999</v>
          </cell>
          <cell r="K336">
            <v>266.56437499999998</v>
          </cell>
          <cell r="L336">
            <v>770.80437499999994</v>
          </cell>
          <cell r="M336">
            <v>1332.8218750000001</v>
          </cell>
        </row>
        <row r="337">
          <cell r="A337" t="str">
            <v>20.01.01</v>
          </cell>
          <cell r="B337" t="str">
            <v xml:space="preserve">Emassamento de paredes de gesso acartonado </v>
          </cell>
          <cell r="C337" t="str">
            <v>m²</v>
          </cell>
          <cell r="D337">
            <v>105.05</v>
          </cell>
          <cell r="E337">
            <v>3.05</v>
          </cell>
          <cell r="F337">
            <v>1.2</v>
          </cell>
          <cell r="G337">
            <v>4.25</v>
          </cell>
          <cell r="H337">
            <v>320.40249999999997</v>
          </cell>
          <cell r="I337">
            <v>126.05999999999999</v>
          </cell>
          <cell r="J337">
            <v>446.46249999999998</v>
          </cell>
          <cell r="K337">
            <v>111.61562499999999</v>
          </cell>
          <cell r="L337">
            <v>400.50312499999995</v>
          </cell>
          <cell r="M337">
            <v>558.078125</v>
          </cell>
        </row>
        <row r="338">
          <cell r="A338" t="str">
            <v>20.01.02</v>
          </cell>
          <cell r="B338" t="str">
            <v>Acrílica acetinada F-164 em paredes de gesso acartonado</v>
          </cell>
          <cell r="C338" t="str">
            <v>m²</v>
          </cell>
          <cell r="D338">
            <v>105.05</v>
          </cell>
          <cell r="E338">
            <v>2.82</v>
          </cell>
          <cell r="F338">
            <v>3.08</v>
          </cell>
          <cell r="G338">
            <v>5.9</v>
          </cell>
          <cell r="H338">
            <v>296.24099999999999</v>
          </cell>
          <cell r="I338">
            <v>323.55399999999997</v>
          </cell>
          <cell r="J338">
            <v>619.79499999999996</v>
          </cell>
          <cell r="K338">
            <v>154.94874999999999</v>
          </cell>
          <cell r="L338">
            <v>370.30124999999998</v>
          </cell>
          <cell r="M338">
            <v>774.74374999999998</v>
          </cell>
        </row>
        <row r="340">
          <cell r="A340" t="str">
            <v>20.02</v>
          </cell>
          <cell r="B340" t="str">
            <v>Pintura em forro de gesso/laje</v>
          </cell>
          <cell r="H340">
            <v>0</v>
          </cell>
          <cell r="I340">
            <v>0</v>
          </cell>
          <cell r="J340">
            <v>0</v>
          </cell>
          <cell r="K340">
            <v>0</v>
          </cell>
          <cell r="L340">
            <v>0</v>
          </cell>
          <cell r="M340">
            <v>0</v>
          </cell>
        </row>
        <row r="341">
          <cell r="B341" t="str">
            <v>Serviço de responsabilidade do proprietário do imóvel</v>
          </cell>
        </row>
        <row r="343">
          <cell r="A343" t="str">
            <v>20.03</v>
          </cell>
          <cell r="B343" t="str">
            <v>Pintura em estruturas metálicas do Auto Atendimento</v>
          </cell>
          <cell r="H343">
            <v>16.337499999999999</v>
          </cell>
          <cell r="I343">
            <v>38.5565</v>
          </cell>
          <cell r="J343">
            <v>54.893999999999998</v>
          </cell>
          <cell r="K343">
            <v>13.7235</v>
          </cell>
          <cell r="L343">
            <v>20.421875</v>
          </cell>
          <cell r="M343">
            <v>68.617499999999993</v>
          </cell>
        </row>
        <row r="344">
          <cell r="A344" t="str">
            <v>20.03.01</v>
          </cell>
          <cell r="B344" t="str">
            <v>Pintura automotiva prata fosco ref. 0718/94, duco, Mercedes Benz em perfis do Auto Atendimento</v>
          </cell>
          <cell r="C344" t="str">
            <v>m²</v>
          </cell>
          <cell r="D344">
            <v>13.07</v>
          </cell>
          <cell r="E344">
            <v>1.25</v>
          </cell>
          <cell r="F344">
            <v>2.95</v>
          </cell>
          <cell r="G344">
            <v>4.2</v>
          </cell>
          <cell r="H344">
            <v>16.337499999999999</v>
          </cell>
          <cell r="I344">
            <v>38.5565</v>
          </cell>
          <cell r="J344">
            <v>54.893999999999998</v>
          </cell>
          <cell r="K344">
            <v>13.7235</v>
          </cell>
          <cell r="L344">
            <v>20.421875</v>
          </cell>
          <cell r="M344">
            <v>68.617499999999993</v>
          </cell>
        </row>
        <row r="346">
          <cell r="A346" t="str">
            <v>20.04</v>
          </cell>
          <cell r="B346" t="str">
            <v>Pintura em esquadrias de madeira/metálicas</v>
          </cell>
          <cell r="H346">
            <v>0</v>
          </cell>
          <cell r="I346">
            <v>0</v>
          </cell>
          <cell r="J346">
            <v>0</v>
          </cell>
          <cell r="K346">
            <v>0</v>
          </cell>
          <cell r="L346">
            <v>0</v>
          </cell>
          <cell r="M346">
            <v>0</v>
          </cell>
        </row>
        <row r="347">
          <cell r="B347" t="str">
            <v>Serviço de responsabilidade do proprietário do imóvel</v>
          </cell>
        </row>
        <row r="349">
          <cell r="A349" t="str">
            <v>20-B</v>
          </cell>
          <cell r="B349" t="str">
            <v>PINTURA - AGÊNCIA SEGURA</v>
          </cell>
          <cell r="H349">
            <v>42.824999999999996</v>
          </cell>
          <cell r="I349">
            <v>101.06700000000001</v>
          </cell>
          <cell r="J349">
            <v>143.892</v>
          </cell>
          <cell r="K349">
            <v>35.972999999999999</v>
          </cell>
          <cell r="L349">
            <v>53.531249999999993</v>
          </cell>
          <cell r="M349">
            <v>179.86500000000001</v>
          </cell>
        </row>
        <row r="350">
          <cell r="A350" t="str">
            <v>20.02</v>
          </cell>
          <cell r="B350" t="str">
            <v>Pintura em estruturas metálicas do Auto Atendimento</v>
          </cell>
          <cell r="H350">
            <v>42.824999999999996</v>
          </cell>
          <cell r="I350">
            <v>101.06700000000001</v>
          </cell>
          <cell r="J350">
            <v>143.892</v>
          </cell>
          <cell r="K350">
            <v>35.972999999999999</v>
          </cell>
          <cell r="L350">
            <v>53.531249999999993</v>
          </cell>
          <cell r="M350">
            <v>179.86500000000001</v>
          </cell>
        </row>
        <row r="351">
          <cell r="A351" t="str">
            <v>20.02.01</v>
          </cell>
          <cell r="B351" t="str">
            <v>Pintura automotiva prata fosco ref. 0718/94, duco, Mercedes Benz em perfis do Auto Atendimento</v>
          </cell>
          <cell r="C351" t="str">
            <v>m²</v>
          </cell>
          <cell r="D351">
            <v>34.26</v>
          </cell>
          <cell r="E351">
            <v>1.25</v>
          </cell>
          <cell r="F351">
            <v>2.95</v>
          </cell>
          <cell r="G351">
            <v>4.2</v>
          </cell>
          <cell r="H351">
            <v>42.824999999999996</v>
          </cell>
          <cell r="I351">
            <v>101.06700000000001</v>
          </cell>
          <cell r="J351">
            <v>143.892</v>
          </cell>
          <cell r="K351">
            <v>35.972999999999999</v>
          </cell>
          <cell r="L351">
            <v>53.531249999999993</v>
          </cell>
          <cell r="M351">
            <v>179.86500000000001</v>
          </cell>
        </row>
        <row r="352">
          <cell r="A352" t="str">
            <v>21</v>
          </cell>
          <cell r="B352" t="str">
            <v>SERVIÇOS COMPLEMENTARES</v>
          </cell>
          <cell r="H352">
            <v>1620.49</v>
          </cell>
          <cell r="I352">
            <v>4178.049</v>
          </cell>
          <cell r="J352">
            <v>5798.5389999999998</v>
          </cell>
          <cell r="K352">
            <v>1449.6347499999999</v>
          </cell>
          <cell r="L352">
            <v>2025.6125</v>
          </cell>
          <cell r="M352">
            <v>7248.1737499999999</v>
          </cell>
        </row>
        <row r="353">
          <cell r="A353" t="str">
            <v>21-A</v>
          </cell>
          <cell r="B353" t="str">
            <v>SERVIÇOS COMPLEMENTARES - IMPLANTAÇÃO NOVA AGÊNCIA</v>
          </cell>
          <cell r="H353">
            <v>1080.49</v>
          </cell>
          <cell r="I353">
            <v>3478.049</v>
          </cell>
          <cell r="J353">
            <v>4558.5389999999998</v>
          </cell>
          <cell r="K353">
            <v>1139.6347499999999</v>
          </cell>
          <cell r="L353">
            <v>1350.6125</v>
          </cell>
          <cell r="M353">
            <v>5698.1737499999999</v>
          </cell>
        </row>
        <row r="354">
          <cell r="A354" t="str">
            <v>21.01</v>
          </cell>
          <cell r="B354" t="str">
            <v>Limpeza geral e final da obra</v>
          </cell>
          <cell r="C354" t="str">
            <v>m²</v>
          </cell>
          <cell r="D354">
            <v>960.98</v>
          </cell>
          <cell r="E354">
            <v>0.5</v>
          </cell>
          <cell r="F354">
            <v>0.05</v>
          </cell>
          <cell r="G354">
            <v>0.55000000000000004</v>
          </cell>
          <cell r="H354">
            <v>480.49</v>
          </cell>
          <cell r="I354">
            <v>48.049000000000007</v>
          </cell>
          <cell r="J354">
            <v>528.53899999999999</v>
          </cell>
          <cell r="K354">
            <v>132.13475</v>
          </cell>
          <cell r="L354">
            <v>600.61249999999995</v>
          </cell>
          <cell r="M354">
            <v>660.67374999999993</v>
          </cell>
        </row>
        <row r="355">
          <cell r="A355" t="str">
            <v>21.02</v>
          </cell>
          <cell r="B355" t="str">
            <v>Capacho em fibra sintética Nomad da 3M com dimensões conforme projeto</v>
          </cell>
          <cell r="C355" t="str">
            <v>m</v>
          </cell>
          <cell r="D355">
            <v>1</v>
          </cell>
          <cell r="E355">
            <v>0</v>
          </cell>
          <cell r="F355">
            <v>950</v>
          </cell>
          <cell r="G355">
            <v>950</v>
          </cell>
          <cell r="H355">
            <v>0</v>
          </cell>
          <cell r="I355">
            <v>950</v>
          </cell>
          <cell r="J355">
            <v>950</v>
          </cell>
          <cell r="K355">
            <v>237.5</v>
          </cell>
          <cell r="L355">
            <v>0</v>
          </cell>
          <cell r="M355">
            <v>1187.5</v>
          </cell>
        </row>
        <row r="356">
          <cell r="A356" t="str">
            <v>21.03</v>
          </cell>
          <cell r="B356" t="str">
            <v>Armário 2,80x1,20x0,40m em fórmica texturizada branca - Área de Serviço</v>
          </cell>
          <cell r="C356" t="str">
            <v>un</v>
          </cell>
          <cell r="D356">
            <v>1</v>
          </cell>
          <cell r="E356">
            <v>180</v>
          </cell>
          <cell r="F356">
            <v>1500</v>
          </cell>
          <cell r="G356">
            <v>1680</v>
          </cell>
          <cell r="H356">
            <v>180</v>
          </cell>
          <cell r="I356">
            <v>1500</v>
          </cell>
          <cell r="J356">
            <v>1680</v>
          </cell>
          <cell r="K356">
            <v>420</v>
          </cell>
          <cell r="L356">
            <v>225</v>
          </cell>
          <cell r="M356">
            <v>2100</v>
          </cell>
        </row>
        <row r="357">
          <cell r="A357" t="str">
            <v>21.04</v>
          </cell>
          <cell r="B357" t="str">
            <v>Armário 0,70x1,50x0,40m em fórmica texturizada branca - Pia</v>
          </cell>
          <cell r="C357" t="str">
            <v>un</v>
          </cell>
          <cell r="D357">
            <v>1</v>
          </cell>
          <cell r="E357">
            <v>160</v>
          </cell>
          <cell r="F357">
            <v>420</v>
          </cell>
          <cell r="G357">
            <v>580</v>
          </cell>
          <cell r="H357">
            <v>160</v>
          </cell>
          <cell r="I357">
            <v>420</v>
          </cell>
          <cell r="J357">
            <v>580</v>
          </cell>
          <cell r="K357">
            <v>145</v>
          </cell>
          <cell r="L357">
            <v>200</v>
          </cell>
          <cell r="M357">
            <v>725</v>
          </cell>
        </row>
        <row r="358">
          <cell r="A358" t="str">
            <v>21.05</v>
          </cell>
          <cell r="B358" t="str">
            <v>Armário 0,85x1,50x0,60m em fórmica texturizada branca - Bancada Pia</v>
          </cell>
          <cell r="C358" t="str">
            <v>un</v>
          </cell>
          <cell r="D358">
            <v>1</v>
          </cell>
          <cell r="E358">
            <v>180</v>
          </cell>
          <cell r="F358">
            <v>480</v>
          </cell>
          <cell r="G358">
            <v>660</v>
          </cell>
          <cell r="H358">
            <v>180</v>
          </cell>
          <cell r="I358">
            <v>480</v>
          </cell>
          <cell r="J358">
            <v>660</v>
          </cell>
          <cell r="K358">
            <v>165</v>
          </cell>
          <cell r="L358">
            <v>225</v>
          </cell>
          <cell r="M358">
            <v>825</v>
          </cell>
        </row>
        <row r="359">
          <cell r="A359" t="str">
            <v>21.06</v>
          </cell>
          <cell r="B359" t="str">
            <v>Fixação de equipamentos  e tótem no Auto Atendimento</v>
          </cell>
          <cell r="C359" t="str">
            <v>vb</v>
          </cell>
          <cell r="D359">
            <v>1</v>
          </cell>
          <cell r="E359">
            <v>80</v>
          </cell>
          <cell r="F359">
            <v>80</v>
          </cell>
          <cell r="G359">
            <v>160</v>
          </cell>
          <cell r="H359">
            <v>80</v>
          </cell>
          <cell r="I359">
            <v>80</v>
          </cell>
          <cell r="J359">
            <v>160</v>
          </cell>
          <cell r="K359">
            <v>40</v>
          </cell>
          <cell r="L359">
            <v>100</v>
          </cell>
          <cell r="M359">
            <v>200</v>
          </cell>
        </row>
        <row r="360">
          <cell r="A360" t="str">
            <v>21-B</v>
          </cell>
          <cell r="B360" t="str">
            <v>SERVIÇOS COMPLEMENTARES - AGÊNCIA SEGURA</v>
          </cell>
          <cell r="H360">
            <v>540</v>
          </cell>
          <cell r="I360">
            <v>700</v>
          </cell>
          <cell r="J360">
            <v>1240</v>
          </cell>
          <cell r="K360">
            <v>310</v>
          </cell>
          <cell r="L360">
            <v>675</v>
          </cell>
          <cell r="M360">
            <v>1550</v>
          </cell>
        </row>
        <row r="361">
          <cell r="A361" t="str">
            <v>21.7</v>
          </cell>
          <cell r="B361" t="str">
            <v>Plataforma móvel, com dimensões 1,00x1,00x0,45m,  conforme especificações e projeto</v>
          </cell>
          <cell r="C361" t="str">
            <v>un</v>
          </cell>
          <cell r="D361">
            <v>1</v>
          </cell>
          <cell r="E361">
            <v>250</v>
          </cell>
          <cell r="F361">
            <v>300</v>
          </cell>
          <cell r="G361">
            <v>550</v>
          </cell>
          <cell r="H361">
            <v>250</v>
          </cell>
          <cell r="I361">
            <v>300</v>
          </cell>
          <cell r="J361">
            <v>550</v>
          </cell>
          <cell r="K361">
            <v>137.5</v>
          </cell>
          <cell r="L361">
            <v>312.5</v>
          </cell>
          <cell r="M361">
            <v>687.5</v>
          </cell>
        </row>
        <row r="362">
          <cell r="A362" t="str">
            <v>21.8</v>
          </cell>
          <cell r="B362" t="str">
            <v>Plataforma móvel, com dimensões 1,00x1,00x0,45m, com rodízios giratórios conforme especificações e projeto</v>
          </cell>
          <cell r="C362" t="str">
            <v>un</v>
          </cell>
          <cell r="D362">
            <v>1</v>
          </cell>
          <cell r="E362">
            <v>290</v>
          </cell>
          <cell r="F362">
            <v>400</v>
          </cell>
          <cell r="G362">
            <v>690</v>
          </cell>
          <cell r="H362">
            <v>290</v>
          </cell>
          <cell r="I362">
            <v>400</v>
          </cell>
          <cell r="J362">
            <v>690</v>
          </cell>
          <cell r="K362">
            <v>172.5</v>
          </cell>
          <cell r="L362">
            <v>362.5</v>
          </cell>
          <cell r="M362">
            <v>862.5</v>
          </cell>
        </row>
        <row r="363">
          <cell r="A363" t="str">
            <v>22</v>
          </cell>
          <cell r="B363" t="str">
            <v>INSTALAÇÕES DE AR CONDICIONADO</v>
          </cell>
          <cell r="H363">
            <v>18340.699999999997</v>
          </cell>
          <cell r="I363">
            <v>164409.62</v>
          </cell>
          <cell r="J363">
            <v>182750.32</v>
          </cell>
          <cell r="K363">
            <v>45687.58</v>
          </cell>
          <cell r="L363">
            <v>22925.875</v>
          </cell>
          <cell r="M363">
            <v>228437.9</v>
          </cell>
        </row>
        <row r="364">
          <cell r="A364" t="str">
            <v>22 - A</v>
          </cell>
          <cell r="B364" t="str">
            <v>INSTALAÇÕES DE AR CONDICIONADO - IMPLANTAÇÃO NOVA AGÊNCIA</v>
          </cell>
          <cell r="H364">
            <v>17900.699999999997</v>
          </cell>
          <cell r="I364">
            <v>162819.12</v>
          </cell>
          <cell r="J364">
            <v>180719.82</v>
          </cell>
          <cell r="K364">
            <v>45179.955000000002</v>
          </cell>
          <cell r="L364">
            <v>22375.875</v>
          </cell>
          <cell r="M364">
            <v>225899.77499999999</v>
          </cell>
        </row>
        <row r="365">
          <cell r="A365" t="str">
            <v>2201</v>
          </cell>
          <cell r="B365" t="str">
            <v>Equipamentos</v>
          </cell>
          <cell r="H365">
            <v>0</v>
          </cell>
          <cell r="I365">
            <v>83450.5</v>
          </cell>
          <cell r="J365">
            <v>83450.5</v>
          </cell>
          <cell r="K365">
            <v>20862.625</v>
          </cell>
          <cell r="L365">
            <v>0</v>
          </cell>
          <cell r="M365">
            <v>104313.125</v>
          </cell>
        </row>
        <row r="366">
          <cell r="A366" t="str">
            <v>22.01.01</v>
          </cell>
          <cell r="B366" t="str">
            <v>Unidade Climatizadora de ar, tipo Multisplit Alta Capacidade, marca Springer Carrier Mod. 40MZB390VH com 38ABA390 capacidade térmica de 30,6 TR's, com etiqueta Nacional de Conservação de Energia – ENCE, Selo PROCEL A</v>
          </cell>
          <cell r="C366" t="str">
            <v>un</v>
          </cell>
          <cell r="D366">
            <v>2</v>
          </cell>
          <cell r="E366">
            <v>0</v>
          </cell>
          <cell r="F366">
            <v>31255</v>
          </cell>
          <cell r="G366">
            <v>31255</v>
          </cell>
          <cell r="H366">
            <v>0</v>
          </cell>
          <cell r="I366">
            <v>62510</v>
          </cell>
          <cell r="J366">
            <v>62510</v>
          </cell>
          <cell r="K366">
            <v>15627.5</v>
          </cell>
          <cell r="L366">
            <v>0</v>
          </cell>
          <cell r="M366">
            <v>78137.5</v>
          </cell>
        </row>
        <row r="367">
          <cell r="A367" t="str">
            <v>22.01.02</v>
          </cell>
          <cell r="B367" t="str">
            <v>Unidade Climatizadora de ar, tipo piso teto, com condensador remoto, marca Springer Carrier Mod. 42XQA060/38CCC060, capacidade térmica 60.000 Btu/h, com etiqueta Nacional de Conservação de Energia – ENCE, Selo PROCEL A</v>
          </cell>
          <cell r="C367" t="str">
            <v>un</v>
          </cell>
          <cell r="D367">
            <v>1</v>
          </cell>
          <cell r="E367">
            <v>0</v>
          </cell>
          <cell r="F367">
            <v>6695</v>
          </cell>
          <cell r="G367">
            <v>6695</v>
          </cell>
          <cell r="H367">
            <v>0</v>
          </cell>
          <cell r="I367">
            <v>6695</v>
          </cell>
          <cell r="J367">
            <v>6695</v>
          </cell>
          <cell r="K367">
            <v>1673.75</v>
          </cell>
          <cell r="L367">
            <v>0</v>
          </cell>
          <cell r="M367">
            <v>8368.75</v>
          </cell>
        </row>
        <row r="368">
          <cell r="A368" t="str">
            <v>22.01.03</v>
          </cell>
          <cell r="B368" t="str">
            <v>Unidade Climatizadora de ar, tipo piso teto, com condensador remoto, marca Springer Carrier Mod. 42XQA048/38CCC048, capacidade térmica 48.000 Btu/h, com etiqueta Nacional de Conservação de Energia – ENCE, Selo PROCEL A</v>
          </cell>
          <cell r="C368" t="str">
            <v>un</v>
          </cell>
          <cell r="D368">
            <v>1</v>
          </cell>
          <cell r="E368">
            <v>0</v>
          </cell>
          <cell r="F368">
            <v>5375</v>
          </cell>
          <cell r="G368">
            <v>5375</v>
          </cell>
          <cell r="H368">
            <v>0</v>
          </cell>
          <cell r="I368">
            <v>5375</v>
          </cell>
          <cell r="J368">
            <v>5375</v>
          </cell>
          <cell r="K368">
            <v>1343.75</v>
          </cell>
          <cell r="L368">
            <v>0</v>
          </cell>
          <cell r="M368">
            <v>6718.75</v>
          </cell>
        </row>
        <row r="369">
          <cell r="A369" t="str">
            <v>22.01.04</v>
          </cell>
          <cell r="B369" t="str">
            <v>Unidade Climatizadora de ar, tipo cassete, com condensador remoto, marca Springer Carrier Mod. 42KMC018/38XC018, capacidade térmica 18.000 Btu/h, com etiqueta Nacional de Conservação de Energia – ENCE, Selo PROCEL A</v>
          </cell>
          <cell r="C369" t="str">
            <v>un</v>
          </cell>
          <cell r="D369">
            <v>1</v>
          </cell>
          <cell r="E369">
            <v>0</v>
          </cell>
          <cell r="F369">
            <v>2500</v>
          </cell>
          <cell r="G369">
            <v>2500</v>
          </cell>
          <cell r="H369">
            <v>0</v>
          </cell>
          <cell r="I369">
            <v>2500</v>
          </cell>
          <cell r="J369">
            <v>2500</v>
          </cell>
          <cell r="K369">
            <v>625</v>
          </cell>
          <cell r="L369">
            <v>0</v>
          </cell>
          <cell r="M369">
            <v>3125</v>
          </cell>
        </row>
        <row r="370">
          <cell r="A370" t="str">
            <v>22.01.05</v>
          </cell>
          <cell r="B370" t="str">
            <v>Unidade Climatizadora de ar, tipo piso teto, com condensador remoto, marca Springer Carrier Mod. 42XQA018/38XC018, capacidade térmica 18.000 Btu/h, com etiqueta Nacional de Conservação de Energia – ENCE, Selo PROCEL A</v>
          </cell>
          <cell r="C370" t="str">
            <v>un</v>
          </cell>
          <cell r="D370">
            <v>1</v>
          </cell>
          <cell r="E370">
            <v>0</v>
          </cell>
          <cell r="F370">
            <v>2150</v>
          </cell>
          <cell r="G370">
            <v>2150</v>
          </cell>
          <cell r="H370">
            <v>0</v>
          </cell>
          <cell r="I370">
            <v>2150</v>
          </cell>
          <cell r="J370">
            <v>2150</v>
          </cell>
          <cell r="K370">
            <v>537.5</v>
          </cell>
          <cell r="L370">
            <v>0</v>
          </cell>
          <cell r="M370">
            <v>2687.5</v>
          </cell>
        </row>
        <row r="371">
          <cell r="A371" t="str">
            <v>22.01.06</v>
          </cell>
          <cell r="B371" t="str">
            <v>Unidade Climatizadora de ar, tipo Split Hi Wall, com condensador remoto, marca Springer Carrier Mod. 42MCA012/38MCB012, capacidade térmica 12.000 Btu/h, com etiqueta Nacional de Conservação de Energia – ENCE, Selo PROCEL A</v>
          </cell>
          <cell r="C371" t="str">
            <v>un</v>
          </cell>
          <cell r="D371">
            <v>1</v>
          </cell>
          <cell r="E371">
            <v>0</v>
          </cell>
          <cell r="F371">
            <v>1219</v>
          </cell>
          <cell r="G371">
            <v>1219</v>
          </cell>
          <cell r="H371">
            <v>0</v>
          </cell>
          <cell r="I371">
            <v>1219</v>
          </cell>
          <cell r="J371">
            <v>1219</v>
          </cell>
          <cell r="K371">
            <v>304.75</v>
          </cell>
          <cell r="L371">
            <v>0</v>
          </cell>
          <cell r="M371">
            <v>1523.75</v>
          </cell>
        </row>
        <row r="372">
          <cell r="A372" t="str">
            <v>22.01.07</v>
          </cell>
          <cell r="B372" t="str">
            <v>Unidade Climatizadora de ar, tipo Split Hi Wall, com condensador remoto, marca Springer Carrier Mod. 42MCA009/38MCB009, capacidade térmica 9.000 Btu/h, com etiqueta Nacional de Conservação de Energia – ENCE, Selo PROCEL A</v>
          </cell>
          <cell r="C372" t="str">
            <v>un</v>
          </cell>
          <cell r="D372">
            <v>3</v>
          </cell>
          <cell r="E372">
            <v>0</v>
          </cell>
          <cell r="F372">
            <v>1000.5</v>
          </cell>
          <cell r="G372">
            <v>1000.5</v>
          </cell>
          <cell r="H372">
            <v>0</v>
          </cell>
          <cell r="I372">
            <v>3001.5</v>
          </cell>
          <cell r="J372">
            <v>3001.5</v>
          </cell>
          <cell r="K372">
            <v>750.375</v>
          </cell>
          <cell r="L372">
            <v>0</v>
          </cell>
          <cell r="M372">
            <v>3751.875</v>
          </cell>
        </row>
        <row r="375">
          <cell r="A375" t="str">
            <v>22.02</v>
          </cell>
          <cell r="B375" t="str">
            <v>Grelhas e difusores</v>
          </cell>
          <cell r="H375">
            <v>2805</v>
          </cell>
          <cell r="I375">
            <v>13380.320000000002</v>
          </cell>
          <cell r="J375">
            <v>16185.320000000002</v>
          </cell>
          <cell r="K375">
            <v>4046.3300000000004</v>
          </cell>
          <cell r="L375">
            <v>3506.25</v>
          </cell>
          <cell r="M375">
            <v>20231.650000000001</v>
          </cell>
        </row>
        <row r="376">
          <cell r="A376" t="str">
            <v>22.02.01</v>
          </cell>
          <cell r="B376" t="str">
            <v>DAMPER CONTROLE DE VAZÃO       DCV 1850x1000mm</v>
          </cell>
          <cell r="C376" t="str">
            <v>un</v>
          </cell>
          <cell r="D376">
            <v>1</v>
          </cell>
          <cell r="E376">
            <v>25</v>
          </cell>
          <cell r="F376">
            <v>950</v>
          </cell>
          <cell r="G376">
            <v>975</v>
          </cell>
          <cell r="H376">
            <v>25</v>
          </cell>
          <cell r="I376">
            <v>950</v>
          </cell>
          <cell r="J376">
            <v>975</v>
          </cell>
          <cell r="K376">
            <v>243.75</v>
          </cell>
          <cell r="L376">
            <v>31.25</v>
          </cell>
          <cell r="M376">
            <v>1218.75</v>
          </cell>
        </row>
        <row r="377">
          <cell r="A377" t="str">
            <v>22.02.02</v>
          </cell>
          <cell r="B377" t="str">
            <v>REGISTRO SOBREPRESSÃO           VSC550X500mm</v>
          </cell>
          <cell r="C377" t="str">
            <v>un</v>
          </cell>
          <cell r="D377">
            <v>4</v>
          </cell>
          <cell r="E377">
            <v>25</v>
          </cell>
          <cell r="F377">
            <v>65</v>
          </cell>
          <cell r="G377">
            <v>90</v>
          </cell>
          <cell r="H377">
            <v>100</v>
          </cell>
          <cell r="I377">
            <v>260</v>
          </cell>
          <cell r="J377">
            <v>360</v>
          </cell>
          <cell r="K377">
            <v>90</v>
          </cell>
          <cell r="L377">
            <v>125</v>
          </cell>
          <cell r="M377">
            <v>450</v>
          </cell>
        </row>
        <row r="378">
          <cell r="A378" t="str">
            <v>22.02.03</v>
          </cell>
          <cell r="B378" t="str">
            <v>TAE 900x1200mm COMPLETA COM FILTRO G3 Tropical</v>
          </cell>
          <cell r="C378" t="str">
            <v>un</v>
          </cell>
          <cell r="D378">
            <v>1</v>
          </cell>
          <cell r="E378">
            <v>25</v>
          </cell>
          <cell r="F378">
            <v>540</v>
          </cell>
          <cell r="G378">
            <v>565</v>
          </cell>
          <cell r="H378">
            <v>25</v>
          </cell>
          <cell r="I378">
            <v>540</v>
          </cell>
          <cell r="J378">
            <v>565</v>
          </cell>
          <cell r="K378">
            <v>141.25</v>
          </cell>
          <cell r="L378">
            <v>31.25</v>
          </cell>
          <cell r="M378">
            <v>706.25</v>
          </cell>
        </row>
        <row r="379">
          <cell r="A379" t="str">
            <v>22.02.04</v>
          </cell>
          <cell r="B379" t="str">
            <v>Veneziana                                               VSH2M 500x500mm Tropical</v>
          </cell>
          <cell r="C379" t="str">
            <v>un</v>
          </cell>
          <cell r="D379">
            <v>2</v>
          </cell>
          <cell r="E379">
            <v>25</v>
          </cell>
          <cell r="F379">
            <v>185</v>
          </cell>
          <cell r="G379">
            <v>210</v>
          </cell>
          <cell r="H379">
            <v>50</v>
          </cell>
          <cell r="I379">
            <v>370</v>
          </cell>
          <cell r="J379">
            <v>420</v>
          </cell>
          <cell r="K379">
            <v>105</v>
          </cell>
          <cell r="L379">
            <v>62.5</v>
          </cell>
          <cell r="M379">
            <v>525</v>
          </cell>
        </row>
        <row r="380">
          <cell r="A380" t="str">
            <v>22.02.05</v>
          </cell>
          <cell r="B380" t="str">
            <v>Veneziana                                               VSH2M 300x400mm Tropical</v>
          </cell>
          <cell r="C380" t="str">
            <v>un</v>
          </cell>
          <cell r="D380">
            <v>3</v>
          </cell>
          <cell r="E380">
            <v>25</v>
          </cell>
          <cell r="F380">
            <v>98.74</v>
          </cell>
          <cell r="G380">
            <v>123.74</v>
          </cell>
          <cell r="H380">
            <v>75</v>
          </cell>
          <cell r="I380">
            <v>296.21999999999997</v>
          </cell>
          <cell r="J380">
            <v>371.21999999999997</v>
          </cell>
          <cell r="K380">
            <v>92.804999999999993</v>
          </cell>
          <cell r="L380">
            <v>93.75</v>
          </cell>
          <cell r="M380">
            <v>464.02499999999998</v>
          </cell>
        </row>
        <row r="381">
          <cell r="A381" t="str">
            <v>22.02.06</v>
          </cell>
          <cell r="B381" t="str">
            <v>Grelha de retorno com registro               RHN 1200x500mm + RG Tropical</v>
          </cell>
          <cell r="C381" t="str">
            <v>un</v>
          </cell>
          <cell r="D381">
            <v>7</v>
          </cell>
          <cell r="E381">
            <v>25</v>
          </cell>
          <cell r="F381">
            <v>307.35000000000002</v>
          </cell>
          <cell r="G381">
            <v>332.35</v>
          </cell>
          <cell r="H381">
            <v>175</v>
          </cell>
          <cell r="I381">
            <v>2151.4500000000003</v>
          </cell>
          <cell r="J381">
            <v>2326.4500000000003</v>
          </cell>
          <cell r="K381">
            <v>581.61250000000007</v>
          </cell>
          <cell r="L381">
            <v>218.75</v>
          </cell>
          <cell r="M381">
            <v>2908.0625000000005</v>
          </cell>
        </row>
        <row r="382">
          <cell r="A382" t="str">
            <v>22.02.07</v>
          </cell>
          <cell r="B382" t="str">
            <v>Difusor de insuflamento quatro vias           DI 41 - 18"x18" + RGA PLB DIÂM 350mm Tropical</v>
          </cell>
          <cell r="C382" t="str">
            <v>un</v>
          </cell>
          <cell r="D382">
            <v>2</v>
          </cell>
          <cell r="E382">
            <v>25</v>
          </cell>
          <cell r="F382">
            <v>334.82</v>
          </cell>
          <cell r="G382">
            <v>359.82</v>
          </cell>
          <cell r="H382">
            <v>50</v>
          </cell>
          <cell r="I382">
            <v>669.64</v>
          </cell>
          <cell r="J382">
            <v>719.64</v>
          </cell>
          <cell r="K382">
            <v>179.91</v>
          </cell>
          <cell r="L382">
            <v>62.5</v>
          </cell>
          <cell r="M382">
            <v>899.55</v>
          </cell>
        </row>
        <row r="383">
          <cell r="A383" t="str">
            <v>22.02.08</v>
          </cell>
          <cell r="B383" t="str">
            <v>Difusor de insuflamento quatro vias           DI 41 - 15"x15" + RGA PLB DIÂM. 300mm Tropical</v>
          </cell>
          <cell r="C383" t="str">
            <v>un</v>
          </cell>
          <cell r="D383">
            <v>25</v>
          </cell>
          <cell r="E383">
            <v>25</v>
          </cell>
          <cell r="F383">
            <v>255.17</v>
          </cell>
          <cell r="G383">
            <v>280.16999999999996</v>
          </cell>
          <cell r="H383">
            <v>625</v>
          </cell>
          <cell r="I383">
            <v>6379.25</v>
          </cell>
          <cell r="J383">
            <v>7004.25</v>
          </cell>
          <cell r="K383">
            <v>1751.0625</v>
          </cell>
          <cell r="L383">
            <v>781.25</v>
          </cell>
          <cell r="M383">
            <v>8755.3125</v>
          </cell>
        </row>
        <row r="384">
          <cell r="A384" t="str">
            <v>22.02.09</v>
          </cell>
          <cell r="B384" t="str">
            <v>Difusor de insuflamento quatro vias           DI 41 - 12"x12" + RGA PLB DIÂM. 250Mm Tropical</v>
          </cell>
          <cell r="C384" t="str">
            <v>un</v>
          </cell>
          <cell r="D384">
            <v>2</v>
          </cell>
          <cell r="E384">
            <v>25</v>
          </cell>
          <cell r="F384">
            <v>160.5</v>
          </cell>
          <cell r="G384">
            <v>185.5</v>
          </cell>
          <cell r="H384">
            <v>50</v>
          </cell>
          <cell r="I384">
            <v>321</v>
          </cell>
          <cell r="J384">
            <v>371</v>
          </cell>
          <cell r="K384">
            <v>92.75</v>
          </cell>
          <cell r="L384">
            <v>62.5</v>
          </cell>
          <cell r="M384">
            <v>463.75</v>
          </cell>
        </row>
        <row r="385">
          <cell r="A385" t="str">
            <v>22.02.10</v>
          </cell>
          <cell r="B385" t="str">
            <v>Difusor de insuflamento quatro vias           DI 41 – 9"x9" + RGA PLB DIÂM. 200Mm Tropical</v>
          </cell>
          <cell r="C385" t="str">
            <v>un</v>
          </cell>
          <cell r="D385">
            <v>4</v>
          </cell>
          <cell r="E385">
            <v>25</v>
          </cell>
          <cell r="F385">
            <v>126.09</v>
          </cell>
          <cell r="G385">
            <v>151.09</v>
          </cell>
          <cell r="H385">
            <v>100</v>
          </cell>
          <cell r="I385">
            <v>504.36</v>
          </cell>
          <cell r="J385">
            <v>604.36</v>
          </cell>
          <cell r="K385">
            <v>151.09</v>
          </cell>
          <cell r="L385">
            <v>125</v>
          </cell>
          <cell r="M385">
            <v>755.45</v>
          </cell>
        </row>
        <row r="386">
          <cell r="A386" t="str">
            <v>22.02.11</v>
          </cell>
          <cell r="B386" t="str">
            <v>SPLITER</v>
          </cell>
          <cell r="C386" t="str">
            <v>un</v>
          </cell>
          <cell r="D386">
            <v>6</v>
          </cell>
          <cell r="E386">
            <v>15</v>
          </cell>
          <cell r="F386">
            <v>25</v>
          </cell>
          <cell r="G386">
            <v>40</v>
          </cell>
          <cell r="H386">
            <v>90</v>
          </cell>
          <cell r="I386">
            <v>150</v>
          </cell>
          <cell r="J386">
            <v>240</v>
          </cell>
          <cell r="K386">
            <v>60</v>
          </cell>
          <cell r="L386">
            <v>112.5</v>
          </cell>
          <cell r="M386">
            <v>300</v>
          </cell>
        </row>
        <row r="387">
          <cell r="A387" t="str">
            <v>22.02.12</v>
          </cell>
          <cell r="B387" t="str">
            <v>Captor tipo haste</v>
          </cell>
          <cell r="C387" t="str">
            <v>un</v>
          </cell>
          <cell r="D387">
            <v>6</v>
          </cell>
          <cell r="E387">
            <v>15</v>
          </cell>
          <cell r="F387">
            <v>25</v>
          </cell>
          <cell r="G387">
            <v>40</v>
          </cell>
          <cell r="H387">
            <v>90</v>
          </cell>
          <cell r="I387">
            <v>150</v>
          </cell>
          <cell r="J387">
            <v>240</v>
          </cell>
          <cell r="K387">
            <v>60</v>
          </cell>
          <cell r="L387">
            <v>112.5</v>
          </cell>
          <cell r="M387">
            <v>300</v>
          </cell>
        </row>
        <row r="388">
          <cell r="A388" t="str">
            <v>22.02.13</v>
          </cell>
          <cell r="B388" t="str">
            <v>Duto flexível tipo ISODEC 25 dâmetro 200mm</v>
          </cell>
          <cell r="C388" t="str">
            <v>m</v>
          </cell>
          <cell r="D388">
            <v>18</v>
          </cell>
          <cell r="E388">
            <v>15</v>
          </cell>
          <cell r="F388">
            <v>5.8</v>
          </cell>
          <cell r="G388">
            <v>20.8</v>
          </cell>
          <cell r="H388">
            <v>270</v>
          </cell>
          <cell r="I388">
            <v>104.39999999999999</v>
          </cell>
          <cell r="J388">
            <v>374.4</v>
          </cell>
          <cell r="K388">
            <v>93.6</v>
          </cell>
          <cell r="L388">
            <v>337.5</v>
          </cell>
          <cell r="M388">
            <v>468</v>
          </cell>
        </row>
        <row r="389">
          <cell r="A389" t="str">
            <v>22.02.14</v>
          </cell>
          <cell r="B389" t="str">
            <v>Duto flexível tipo ISODEC 25 dâmetro 250mm</v>
          </cell>
          <cell r="C389" t="str">
            <v>m</v>
          </cell>
          <cell r="D389">
            <v>6</v>
          </cell>
          <cell r="E389">
            <v>15</v>
          </cell>
          <cell r="F389">
            <v>6</v>
          </cell>
          <cell r="G389">
            <v>21</v>
          </cell>
          <cell r="H389">
            <v>90</v>
          </cell>
          <cell r="I389">
            <v>36</v>
          </cell>
          <cell r="J389">
            <v>126</v>
          </cell>
          <cell r="K389">
            <v>31.5</v>
          </cell>
          <cell r="L389">
            <v>112.5</v>
          </cell>
          <cell r="M389">
            <v>157.5</v>
          </cell>
        </row>
        <row r="390">
          <cell r="A390" t="str">
            <v>22.02.15</v>
          </cell>
          <cell r="B390" t="str">
            <v>Duto flexível tipo ISODEC 25 dâmetro 300mm</v>
          </cell>
          <cell r="C390" t="str">
            <v>m</v>
          </cell>
          <cell r="D390">
            <v>60</v>
          </cell>
          <cell r="E390">
            <v>15</v>
          </cell>
          <cell r="F390">
            <v>7.5</v>
          </cell>
          <cell r="G390">
            <v>22.5</v>
          </cell>
          <cell r="H390">
            <v>900</v>
          </cell>
          <cell r="I390">
            <v>450</v>
          </cell>
          <cell r="J390">
            <v>1350</v>
          </cell>
          <cell r="K390">
            <v>337.5</v>
          </cell>
          <cell r="L390">
            <v>1125</v>
          </cell>
          <cell r="M390">
            <v>1687.5</v>
          </cell>
        </row>
        <row r="391">
          <cell r="A391" t="str">
            <v>22.02.16</v>
          </cell>
          <cell r="B391" t="str">
            <v>Duto flexível tipo ISODEC 25 dâmetro 350mm</v>
          </cell>
          <cell r="C391" t="str">
            <v>m</v>
          </cell>
          <cell r="D391">
            <v>6</v>
          </cell>
          <cell r="E391">
            <v>15</v>
          </cell>
          <cell r="F391">
            <v>8</v>
          </cell>
          <cell r="G391">
            <v>23</v>
          </cell>
          <cell r="H391">
            <v>90</v>
          </cell>
          <cell r="I391">
            <v>48</v>
          </cell>
          <cell r="J391">
            <v>138</v>
          </cell>
          <cell r="K391">
            <v>34.5</v>
          </cell>
          <cell r="L391">
            <v>112.5</v>
          </cell>
          <cell r="M391">
            <v>172.5</v>
          </cell>
        </row>
        <row r="393">
          <cell r="A393" t="str">
            <v>22.03</v>
          </cell>
          <cell r="B393" t="str">
            <v>Interligações Elétricas / Frigorígenas/Gases</v>
          </cell>
          <cell r="H393">
            <v>4550</v>
          </cell>
          <cell r="I393">
            <v>18000</v>
          </cell>
          <cell r="J393">
            <v>22550</v>
          </cell>
          <cell r="K393">
            <v>5637.5</v>
          </cell>
          <cell r="L393">
            <v>5687.5</v>
          </cell>
          <cell r="M393">
            <v>28187.5</v>
          </cell>
        </row>
        <row r="394">
          <cell r="A394" t="str">
            <v>22.03.01</v>
          </cell>
          <cell r="B394" t="str">
            <v>Interligação elétrica de força para Multisplit 30,6TR</v>
          </cell>
          <cell r="C394" t="str">
            <v>un</v>
          </cell>
          <cell r="D394">
            <v>2</v>
          </cell>
          <cell r="E394">
            <v>1230</v>
          </cell>
          <cell r="F394">
            <v>5800</v>
          </cell>
          <cell r="G394">
            <v>7030</v>
          </cell>
          <cell r="H394">
            <v>2460</v>
          </cell>
          <cell r="I394">
            <v>11600</v>
          </cell>
          <cell r="J394">
            <v>14060</v>
          </cell>
          <cell r="K394">
            <v>3515</v>
          </cell>
          <cell r="L394">
            <v>3075</v>
          </cell>
          <cell r="M394">
            <v>17575</v>
          </cell>
        </row>
        <row r="395">
          <cell r="A395" t="str">
            <v>22.03.02</v>
          </cell>
          <cell r="B395" t="str">
            <v>Interligações elétricas / frigorígenas Split 60.000BTU/H</v>
          </cell>
          <cell r="C395" t="str">
            <v>un</v>
          </cell>
          <cell r="D395">
            <v>1</v>
          </cell>
          <cell r="E395">
            <v>405</v>
          </cell>
          <cell r="F395">
            <v>2095</v>
          </cell>
          <cell r="G395">
            <v>2500</v>
          </cell>
          <cell r="H395">
            <v>405</v>
          </cell>
          <cell r="I395">
            <v>2095</v>
          </cell>
          <cell r="J395">
            <v>2500</v>
          </cell>
          <cell r="K395">
            <v>625</v>
          </cell>
          <cell r="L395">
            <v>506.25</v>
          </cell>
          <cell r="M395">
            <v>3125</v>
          </cell>
        </row>
        <row r="396">
          <cell r="A396" t="str">
            <v>22.03.03</v>
          </cell>
          <cell r="B396" t="str">
            <v>Interligações elétricas / frigorígenas Split 48.000BTU/H</v>
          </cell>
          <cell r="C396" t="str">
            <v>un</v>
          </cell>
          <cell r="D396">
            <v>1</v>
          </cell>
          <cell r="E396">
            <v>350</v>
          </cell>
          <cell r="F396">
            <v>1715</v>
          </cell>
          <cell r="G396">
            <v>2065</v>
          </cell>
          <cell r="H396">
            <v>350</v>
          </cell>
          <cell r="I396">
            <v>1715</v>
          </cell>
          <cell r="J396">
            <v>2065</v>
          </cell>
          <cell r="K396">
            <v>516.25</v>
          </cell>
          <cell r="L396">
            <v>437.5</v>
          </cell>
          <cell r="M396">
            <v>2581.25</v>
          </cell>
        </row>
        <row r="397">
          <cell r="A397" t="str">
            <v>22.03.04</v>
          </cell>
          <cell r="B397" t="str">
            <v>Interligações elétricas / frigorígenas Split 18.000BTU/H</v>
          </cell>
          <cell r="C397" t="str">
            <v>un</v>
          </cell>
          <cell r="D397">
            <v>2</v>
          </cell>
          <cell r="E397">
            <v>200</v>
          </cell>
          <cell r="F397">
            <v>415</v>
          </cell>
          <cell r="G397">
            <v>615</v>
          </cell>
          <cell r="H397">
            <v>400</v>
          </cell>
          <cell r="I397">
            <v>830</v>
          </cell>
          <cell r="J397">
            <v>1230</v>
          </cell>
          <cell r="K397">
            <v>307.5</v>
          </cell>
          <cell r="L397">
            <v>500</v>
          </cell>
          <cell r="M397">
            <v>1537.5</v>
          </cell>
        </row>
        <row r="398">
          <cell r="A398" t="str">
            <v>22.03.05</v>
          </cell>
          <cell r="B398" t="str">
            <v>Interligações elétricas / frigorígenas Split 12.000BTU/H</v>
          </cell>
          <cell r="C398" t="str">
            <v>un</v>
          </cell>
          <cell r="D398">
            <v>1</v>
          </cell>
          <cell r="E398">
            <v>200</v>
          </cell>
          <cell r="F398">
            <v>385</v>
          </cell>
          <cell r="G398">
            <v>585</v>
          </cell>
          <cell r="H398">
            <v>200</v>
          </cell>
          <cell r="I398">
            <v>385</v>
          </cell>
          <cell r="J398">
            <v>585</v>
          </cell>
          <cell r="K398">
            <v>146.25</v>
          </cell>
          <cell r="L398">
            <v>250</v>
          </cell>
          <cell r="M398">
            <v>731.25</v>
          </cell>
        </row>
        <row r="399">
          <cell r="A399" t="str">
            <v>22.03.06</v>
          </cell>
          <cell r="B399" t="str">
            <v>Interligações elétricas / frigorígenas Split 9.000BTU/H</v>
          </cell>
          <cell r="C399" t="str">
            <v>un</v>
          </cell>
          <cell r="D399">
            <v>3</v>
          </cell>
          <cell r="E399">
            <v>200</v>
          </cell>
          <cell r="F399">
            <v>350</v>
          </cell>
          <cell r="G399">
            <v>550</v>
          </cell>
          <cell r="H399">
            <v>600</v>
          </cell>
          <cell r="I399">
            <v>1050</v>
          </cell>
          <cell r="J399">
            <v>1650</v>
          </cell>
          <cell r="K399">
            <v>412.5</v>
          </cell>
          <cell r="L399">
            <v>750</v>
          </cell>
          <cell r="M399">
            <v>2062.5</v>
          </cell>
        </row>
        <row r="400">
          <cell r="A400" t="str">
            <v>22.03.07</v>
          </cell>
          <cell r="B400" t="str">
            <v>Conexões, acessórios e materiais diversos</v>
          </cell>
          <cell r="C400" t="str">
            <v>vb</v>
          </cell>
          <cell r="D400">
            <v>1</v>
          </cell>
          <cell r="E400">
            <v>135</v>
          </cell>
          <cell r="F400">
            <v>325</v>
          </cell>
          <cell r="G400">
            <v>460</v>
          </cell>
          <cell r="H400">
            <v>135</v>
          </cell>
          <cell r="I400">
            <v>325</v>
          </cell>
          <cell r="J400">
            <v>460</v>
          </cell>
          <cell r="K400">
            <v>115</v>
          </cell>
          <cell r="L400">
            <v>168.75</v>
          </cell>
          <cell r="M400">
            <v>575</v>
          </cell>
        </row>
        <row r="402">
          <cell r="A402" t="str">
            <v>22.04</v>
          </cell>
          <cell r="B402" t="str">
            <v>Rede de Dutos</v>
          </cell>
          <cell r="H402">
            <v>7245.6999999999989</v>
          </cell>
          <cell r="I402">
            <v>43068.3</v>
          </cell>
          <cell r="J402">
            <v>50314</v>
          </cell>
          <cell r="K402">
            <v>12578.5</v>
          </cell>
          <cell r="L402">
            <v>9057.125</v>
          </cell>
          <cell r="M402">
            <v>62892.5</v>
          </cell>
        </row>
        <row r="403">
          <cell r="A403" t="str">
            <v>22.04.01</v>
          </cell>
          <cell r="B403" t="str">
            <v>Chapa de aço galvanizada</v>
          </cell>
          <cell r="C403" t="str">
            <v>kg</v>
          </cell>
          <cell r="D403">
            <v>5310</v>
          </cell>
          <cell r="E403">
            <v>1.1499999999999999</v>
          </cell>
          <cell r="F403">
            <v>6.7</v>
          </cell>
          <cell r="G403">
            <v>7.85</v>
          </cell>
          <cell r="H403">
            <v>6106.4999999999991</v>
          </cell>
          <cell r="I403">
            <v>35577</v>
          </cell>
          <cell r="J403">
            <v>41683.5</v>
          </cell>
          <cell r="K403">
            <v>10420.875</v>
          </cell>
          <cell r="L403">
            <v>7633.1249999999991</v>
          </cell>
          <cell r="M403">
            <v>52104.375</v>
          </cell>
        </row>
        <row r="404">
          <cell r="A404" t="str">
            <v>22.04.02</v>
          </cell>
          <cell r="B404" t="str">
            <v>Ferro chato 7/8"x1/8"</v>
          </cell>
          <cell r="C404" t="str">
            <v>br</v>
          </cell>
          <cell r="D404">
            <v>1</v>
          </cell>
          <cell r="E404">
            <v>7.4</v>
          </cell>
          <cell r="F404">
            <v>11.5</v>
          </cell>
          <cell r="G404">
            <v>18.899999999999999</v>
          </cell>
          <cell r="H404">
            <v>7.4</v>
          </cell>
          <cell r="I404">
            <v>11.5</v>
          </cell>
          <cell r="J404">
            <v>18.899999999999999</v>
          </cell>
          <cell r="K404">
            <v>4.7249999999999996</v>
          </cell>
          <cell r="L404">
            <v>9.25</v>
          </cell>
          <cell r="M404">
            <v>23.625</v>
          </cell>
        </row>
        <row r="405">
          <cell r="A405" t="str">
            <v>22.04.03</v>
          </cell>
          <cell r="B405" t="str">
            <v>Ferro cantoneira 1"x1/8"</v>
          </cell>
          <cell r="C405" t="str">
            <v>br</v>
          </cell>
          <cell r="D405">
            <v>10</v>
          </cell>
          <cell r="E405">
            <v>7.4</v>
          </cell>
          <cell r="F405">
            <v>24.85</v>
          </cell>
          <cell r="G405">
            <v>32.25</v>
          </cell>
          <cell r="H405">
            <v>74</v>
          </cell>
          <cell r="I405">
            <v>248.5</v>
          </cell>
          <cell r="J405">
            <v>322.5</v>
          </cell>
          <cell r="K405">
            <v>80.625</v>
          </cell>
          <cell r="L405">
            <v>92.5</v>
          </cell>
          <cell r="M405">
            <v>403.125</v>
          </cell>
        </row>
        <row r="406">
          <cell r="A406" t="str">
            <v>22.04.04</v>
          </cell>
          <cell r="B406" t="str">
            <v>Ferro cantoneira 1 1/4x3/16"</v>
          </cell>
          <cell r="C406" t="str">
            <v>br</v>
          </cell>
          <cell r="D406">
            <v>22</v>
          </cell>
          <cell r="E406">
            <v>7.4</v>
          </cell>
          <cell r="F406">
            <v>47.15</v>
          </cell>
          <cell r="G406">
            <v>54.55</v>
          </cell>
          <cell r="H406">
            <v>162.80000000000001</v>
          </cell>
          <cell r="I406">
            <v>1037.3</v>
          </cell>
          <cell r="J406">
            <v>1200.0999999999999</v>
          </cell>
          <cell r="K406">
            <v>300.02499999999998</v>
          </cell>
          <cell r="L406">
            <v>203.5</v>
          </cell>
          <cell r="M406">
            <v>1500.125</v>
          </cell>
        </row>
        <row r="407">
          <cell r="A407" t="str">
            <v>22.04.05</v>
          </cell>
          <cell r="B407" t="str">
            <v>Isopor tipo F1 1"</v>
          </cell>
          <cell r="C407" t="str">
            <v>m²</v>
          </cell>
          <cell r="D407">
            <v>675</v>
          </cell>
          <cell r="E407">
            <v>1</v>
          </cell>
          <cell r="F407">
            <v>8.1999999999999993</v>
          </cell>
          <cell r="G407">
            <v>9.1999999999999993</v>
          </cell>
          <cell r="H407">
            <v>675</v>
          </cell>
          <cell r="I407">
            <v>5534.9999999999991</v>
          </cell>
          <cell r="J407">
            <v>6209.9999999999991</v>
          </cell>
          <cell r="K407">
            <v>1552.4999999999998</v>
          </cell>
          <cell r="L407">
            <v>843.75</v>
          </cell>
          <cell r="M407">
            <v>7762.4999999999991</v>
          </cell>
        </row>
        <row r="408">
          <cell r="A408" t="str">
            <v>22.04.06</v>
          </cell>
          <cell r="B408" t="str">
            <v>Materiais Diversos</v>
          </cell>
          <cell r="C408" t="str">
            <v>vb</v>
          </cell>
          <cell r="D408">
            <v>1</v>
          </cell>
          <cell r="E408">
            <v>220</v>
          </cell>
          <cell r="F408">
            <v>659</v>
          </cell>
          <cell r="G408">
            <v>879</v>
          </cell>
          <cell r="H408">
            <v>220</v>
          </cell>
          <cell r="I408">
            <v>659</v>
          </cell>
          <cell r="J408">
            <v>879</v>
          </cell>
          <cell r="K408">
            <v>219.75</v>
          </cell>
          <cell r="L408">
            <v>275</v>
          </cell>
          <cell r="M408">
            <v>1098.75</v>
          </cell>
        </row>
        <row r="410">
          <cell r="A410" t="str">
            <v>22.05</v>
          </cell>
          <cell r="B410" t="str">
            <v>Manutenção anual</v>
          </cell>
          <cell r="H410">
            <v>3300</v>
          </cell>
          <cell r="I410">
            <v>4920</v>
          </cell>
          <cell r="J410">
            <v>8220</v>
          </cell>
          <cell r="K410">
            <v>2055</v>
          </cell>
          <cell r="L410">
            <v>4125</v>
          </cell>
          <cell r="M410">
            <v>10275</v>
          </cell>
        </row>
        <row r="411">
          <cell r="A411" t="str">
            <v>22.05.01</v>
          </cell>
          <cell r="B411" t="str">
            <v>Manutenção anual</v>
          </cell>
          <cell r="C411" t="str">
            <v>mês</v>
          </cell>
          <cell r="D411">
            <v>12</v>
          </cell>
          <cell r="E411">
            <v>275</v>
          </cell>
          <cell r="F411">
            <v>410</v>
          </cell>
          <cell r="G411">
            <v>685</v>
          </cell>
          <cell r="H411">
            <v>3300</v>
          </cell>
          <cell r="I411">
            <v>4920</v>
          </cell>
          <cell r="J411">
            <v>8220</v>
          </cell>
          <cell r="K411">
            <v>2055</v>
          </cell>
          <cell r="L411">
            <v>4125</v>
          </cell>
          <cell r="M411">
            <v>10275</v>
          </cell>
        </row>
        <row r="413">
          <cell r="A413" t="str">
            <v>22-B</v>
          </cell>
          <cell r="B413" t="str">
            <v>INSTALAÇÕES DE AR CONDICIONADO - AGÊNCIA SEGURA</v>
          </cell>
          <cell r="H413">
            <v>440</v>
          </cell>
          <cell r="I413">
            <v>1590.5</v>
          </cell>
          <cell r="J413">
            <v>2030.5</v>
          </cell>
          <cell r="K413">
            <v>507.625</v>
          </cell>
          <cell r="L413">
            <v>550</v>
          </cell>
          <cell r="M413">
            <v>2538.125</v>
          </cell>
        </row>
        <row r="414">
          <cell r="A414" t="str">
            <v>22.01</v>
          </cell>
          <cell r="B414" t="str">
            <v>Equipamentos</v>
          </cell>
          <cell r="H414">
            <v>0</v>
          </cell>
          <cell r="I414">
            <v>1000.5</v>
          </cell>
          <cell r="J414">
            <v>1000.5</v>
          </cell>
          <cell r="K414">
            <v>250.125</v>
          </cell>
          <cell r="L414">
            <v>0</v>
          </cell>
          <cell r="M414">
            <v>1250.625</v>
          </cell>
        </row>
        <row r="415">
          <cell r="A415" t="str">
            <v>22.01.07</v>
          </cell>
          <cell r="B415" t="str">
            <v>Unidade Climatizadora de ar, tipo Split Hi Wall, com condensador remoto, marca Springer Carrier Mod. 42MCA009/38MCB009, capacidade térmica 9.000 Btu/h</v>
          </cell>
          <cell r="C415" t="str">
            <v>un</v>
          </cell>
          <cell r="D415">
            <v>1</v>
          </cell>
          <cell r="E415">
            <v>0</v>
          </cell>
          <cell r="F415">
            <v>1000.5</v>
          </cell>
          <cell r="G415">
            <v>1000.5</v>
          </cell>
          <cell r="H415">
            <v>0</v>
          </cell>
          <cell r="I415">
            <v>1000.5</v>
          </cell>
          <cell r="J415">
            <v>1000.5</v>
          </cell>
          <cell r="K415">
            <v>250.125</v>
          </cell>
          <cell r="L415">
            <v>0</v>
          </cell>
          <cell r="M415">
            <v>1250.625</v>
          </cell>
        </row>
        <row r="417">
          <cell r="A417" t="str">
            <v>22.03</v>
          </cell>
          <cell r="B417" t="str">
            <v>Interligações Elétricas / Frigorígenas/Gases</v>
          </cell>
          <cell r="H417">
            <v>200</v>
          </cell>
          <cell r="I417">
            <v>350</v>
          </cell>
          <cell r="J417">
            <v>550</v>
          </cell>
          <cell r="K417">
            <v>137.5</v>
          </cell>
          <cell r="L417">
            <v>250</v>
          </cell>
          <cell r="M417">
            <v>687.5</v>
          </cell>
        </row>
        <row r="418">
          <cell r="A418" t="str">
            <v>22.03.06</v>
          </cell>
          <cell r="B418" t="str">
            <v>Interligações elétricas / frigorígenas Split 9.000BTU/H</v>
          </cell>
          <cell r="C418" t="str">
            <v>un</v>
          </cell>
          <cell r="D418">
            <v>1</v>
          </cell>
          <cell r="E418">
            <v>200</v>
          </cell>
          <cell r="F418">
            <v>350</v>
          </cell>
          <cell r="G418">
            <v>550</v>
          </cell>
          <cell r="H418">
            <v>200</v>
          </cell>
          <cell r="I418">
            <v>350</v>
          </cell>
          <cell r="J418">
            <v>550</v>
          </cell>
          <cell r="K418">
            <v>137.5</v>
          </cell>
          <cell r="L418">
            <v>250</v>
          </cell>
          <cell r="M418">
            <v>687.5</v>
          </cell>
        </row>
        <row r="420">
          <cell r="A420" t="str">
            <v>22.06</v>
          </cell>
          <cell r="B420" t="str">
            <v>Manutenção anual</v>
          </cell>
          <cell r="H420">
            <v>240</v>
          </cell>
          <cell r="I420">
            <v>240</v>
          </cell>
          <cell r="J420">
            <v>480</v>
          </cell>
          <cell r="K420">
            <v>120</v>
          </cell>
          <cell r="L420">
            <v>300</v>
          </cell>
          <cell r="M420">
            <v>600</v>
          </cell>
        </row>
        <row r="421">
          <cell r="A421" t="str">
            <v>22.06.01</v>
          </cell>
          <cell r="B421" t="str">
            <v>Manutenção anual</v>
          </cell>
          <cell r="C421" t="str">
            <v>mês</v>
          </cell>
          <cell r="D421">
            <v>12</v>
          </cell>
          <cell r="E421">
            <v>20</v>
          </cell>
          <cell r="F421">
            <v>20</v>
          </cell>
          <cell r="G421">
            <v>40</v>
          </cell>
          <cell r="H421">
            <v>240</v>
          </cell>
          <cell r="I421">
            <v>240</v>
          </cell>
          <cell r="J421">
            <v>480</v>
          </cell>
          <cell r="K421">
            <v>120</v>
          </cell>
          <cell r="L421">
            <v>300</v>
          </cell>
          <cell r="M421">
            <v>600</v>
          </cell>
        </row>
        <row r="422">
          <cell r="A422" t="str">
            <v>23</v>
          </cell>
          <cell r="B422" t="str">
            <v>INSTALAÇÕES ESPECIAIS</v>
          </cell>
          <cell r="H422">
            <v>303.5</v>
          </cell>
          <cell r="I422">
            <v>4225.8000000000011</v>
          </cell>
          <cell r="J422">
            <v>4529.3000000000011</v>
          </cell>
          <cell r="K422">
            <v>1132.3250000000003</v>
          </cell>
          <cell r="L422">
            <v>379.375</v>
          </cell>
          <cell r="M422">
            <v>5661.625</v>
          </cell>
        </row>
        <row r="423">
          <cell r="A423" t="str">
            <v>23.01</v>
          </cell>
          <cell r="B423" t="str">
            <v>Extintor Pó químico seco (20B:C - 06 Kg)</v>
          </cell>
          <cell r="C423" t="str">
            <v>un</v>
          </cell>
          <cell r="D423">
            <v>1</v>
          </cell>
          <cell r="E423">
            <v>0</v>
          </cell>
          <cell r="F423">
            <v>104.9</v>
          </cell>
          <cell r="G423">
            <v>104.9</v>
          </cell>
          <cell r="H423">
            <v>0</v>
          </cell>
          <cell r="I423">
            <v>104.9</v>
          </cell>
          <cell r="J423">
            <v>104.9</v>
          </cell>
          <cell r="K423">
            <v>26.225000000000001</v>
          </cell>
          <cell r="L423">
            <v>0</v>
          </cell>
          <cell r="M423">
            <v>131.125</v>
          </cell>
        </row>
        <row r="424">
          <cell r="A424" t="str">
            <v>23.02</v>
          </cell>
          <cell r="B424" t="str">
            <v>Extintor Gás carbônico (5BC - 06 Kg)</v>
          </cell>
          <cell r="C424" t="str">
            <v>un</v>
          </cell>
          <cell r="D424">
            <v>8</v>
          </cell>
          <cell r="E424">
            <v>0</v>
          </cell>
          <cell r="F424">
            <v>400</v>
          </cell>
          <cell r="G424">
            <v>400</v>
          </cell>
          <cell r="H424">
            <v>0</v>
          </cell>
          <cell r="I424">
            <v>3200</v>
          </cell>
          <cell r="J424">
            <v>3200</v>
          </cell>
          <cell r="K424">
            <v>800</v>
          </cell>
          <cell r="L424">
            <v>0</v>
          </cell>
          <cell r="M424">
            <v>4000</v>
          </cell>
        </row>
        <row r="425">
          <cell r="A425" t="str">
            <v>23.03</v>
          </cell>
          <cell r="B425" t="str">
            <v>Extintor Água pressurizada (2A:10B - 10 Lts)</v>
          </cell>
          <cell r="C425" t="str">
            <v>un</v>
          </cell>
          <cell r="D425">
            <v>1</v>
          </cell>
          <cell r="E425">
            <v>0</v>
          </cell>
          <cell r="F425">
            <v>93.3</v>
          </cell>
          <cell r="G425">
            <v>93.3</v>
          </cell>
          <cell r="H425">
            <v>0</v>
          </cell>
          <cell r="I425">
            <v>93.3</v>
          </cell>
          <cell r="J425">
            <v>93.3</v>
          </cell>
          <cell r="K425">
            <v>23.324999999999999</v>
          </cell>
          <cell r="L425">
            <v>0</v>
          </cell>
          <cell r="M425">
            <v>116.625</v>
          </cell>
        </row>
        <row r="426">
          <cell r="A426" t="str">
            <v>23.04</v>
          </cell>
          <cell r="B426" t="str">
            <v>Fita adesiva da 3M ou similar, na cor vermelha com espessura de 5 cm.</v>
          </cell>
          <cell r="C426" t="str">
            <v>ml</v>
          </cell>
          <cell r="D426">
            <v>28</v>
          </cell>
          <cell r="E426">
            <v>2.5</v>
          </cell>
          <cell r="F426">
            <v>4.5999999999999996</v>
          </cell>
          <cell r="G426">
            <v>7.1</v>
          </cell>
          <cell r="H426">
            <v>70</v>
          </cell>
          <cell r="I426">
            <v>128.79999999999998</v>
          </cell>
          <cell r="J426">
            <v>198.79999999999998</v>
          </cell>
          <cell r="K426">
            <v>49.699999999999996</v>
          </cell>
          <cell r="L426">
            <v>87.5</v>
          </cell>
          <cell r="M426">
            <v>248.49999999999997</v>
          </cell>
        </row>
        <row r="427">
          <cell r="A427" t="str">
            <v>23.05</v>
          </cell>
          <cell r="B427" t="str">
            <v>Fita adesiva da 3M ou similar, na cor amarela com espessura de 5 cm.</v>
          </cell>
          <cell r="C427" t="str">
            <v>ml</v>
          </cell>
          <cell r="D427">
            <v>28</v>
          </cell>
          <cell r="E427">
            <v>2.5</v>
          </cell>
          <cell r="F427">
            <v>4.5999999999999996</v>
          </cell>
          <cell r="G427">
            <v>7.1</v>
          </cell>
          <cell r="H427">
            <v>70</v>
          </cell>
          <cell r="I427">
            <v>128.79999999999998</v>
          </cell>
          <cell r="J427">
            <v>198.79999999999998</v>
          </cell>
          <cell r="K427">
            <v>49.699999999999996</v>
          </cell>
          <cell r="L427">
            <v>87.5</v>
          </cell>
          <cell r="M427">
            <v>248.49999999999997</v>
          </cell>
        </row>
        <row r="428">
          <cell r="A428" t="str">
            <v>23.06</v>
          </cell>
          <cell r="B428" t="str">
            <v xml:space="preserve">Fita adesiva da 3M ou similar, para sinalização de rota de fuga </v>
          </cell>
          <cell r="C428" t="str">
            <v>ml</v>
          </cell>
          <cell r="D428">
            <v>50</v>
          </cell>
          <cell r="E428">
            <v>2.5</v>
          </cell>
          <cell r="F428">
            <v>5.8</v>
          </cell>
          <cell r="G428">
            <v>8.3000000000000007</v>
          </cell>
          <cell r="H428">
            <v>125</v>
          </cell>
          <cell r="I428">
            <v>290</v>
          </cell>
          <cell r="J428">
            <v>415</v>
          </cell>
          <cell r="K428">
            <v>103.75</v>
          </cell>
          <cell r="L428">
            <v>156.25</v>
          </cell>
          <cell r="M428">
            <v>518.75</v>
          </cell>
        </row>
        <row r="429">
          <cell r="A429" t="str">
            <v>23.07</v>
          </cell>
          <cell r="B429" t="str">
            <v>Suporte de piso para extintores</v>
          </cell>
          <cell r="C429" t="str">
            <v>un</v>
          </cell>
          <cell r="D429">
            <v>7</v>
          </cell>
          <cell r="E429">
            <v>5.5</v>
          </cell>
          <cell r="F429">
            <v>40</v>
          </cell>
          <cell r="G429">
            <v>45.5</v>
          </cell>
          <cell r="H429">
            <v>38.5</v>
          </cell>
          <cell r="I429">
            <v>280</v>
          </cell>
          <cell r="J429">
            <v>318.5</v>
          </cell>
          <cell r="K429">
            <v>79.625</v>
          </cell>
          <cell r="L429">
            <v>48.125</v>
          </cell>
          <cell r="M429">
            <v>398.125</v>
          </cell>
        </row>
        <row r="430">
          <cell r="A430" t="str">
            <v>24</v>
          </cell>
          <cell r="B430" t="str">
            <v>SINALIZAÇÃO EXTERNA</v>
          </cell>
          <cell r="H430">
            <v>3682</v>
          </cell>
          <cell r="I430">
            <v>21261</v>
          </cell>
          <cell r="J430">
            <v>24943</v>
          </cell>
          <cell r="K430">
            <v>6235.75</v>
          </cell>
          <cell r="L430">
            <v>4602.5</v>
          </cell>
          <cell r="M430">
            <v>31178.75</v>
          </cell>
        </row>
        <row r="431">
          <cell r="A431" t="str">
            <v>24-A</v>
          </cell>
          <cell r="B431" t="str">
            <v>SINALIZAÇÃO EXTERNA - IMPLANTAÇÃO NOVA AGÊNCIA</v>
          </cell>
          <cell r="H431">
            <v>3360</v>
          </cell>
          <cell r="I431">
            <v>19300</v>
          </cell>
          <cell r="J431">
            <v>22660</v>
          </cell>
          <cell r="K431">
            <v>5665</v>
          </cell>
          <cell r="L431">
            <v>4200</v>
          </cell>
          <cell r="M431">
            <v>28325</v>
          </cell>
        </row>
        <row r="432">
          <cell r="A432" t="str">
            <v>24.01</v>
          </cell>
          <cell r="B432" t="str">
            <v>Painel simples FX 90 - H=0,90m - PS 90</v>
          </cell>
          <cell r="C432" t="str">
            <v>un</v>
          </cell>
          <cell r="D432">
            <v>28</v>
          </cell>
          <cell r="E432">
            <v>50</v>
          </cell>
          <cell r="F432">
            <v>350</v>
          </cell>
          <cell r="G432">
            <v>400</v>
          </cell>
          <cell r="H432">
            <v>1400</v>
          </cell>
          <cell r="I432">
            <v>9800</v>
          </cell>
          <cell r="J432">
            <v>11200</v>
          </cell>
          <cell r="K432">
            <v>2800</v>
          </cell>
          <cell r="L432">
            <v>1750</v>
          </cell>
          <cell r="M432">
            <v>14000</v>
          </cell>
        </row>
        <row r="433">
          <cell r="A433" t="str">
            <v>24.02</v>
          </cell>
          <cell r="B433" t="str">
            <v>Painel simples FX 90 Complementar - H=0,90m - PS 90 C</v>
          </cell>
          <cell r="C433" t="str">
            <v>un</v>
          </cell>
          <cell r="D433">
            <v>4</v>
          </cell>
          <cell r="E433">
            <v>40</v>
          </cell>
          <cell r="F433">
            <v>270</v>
          </cell>
          <cell r="G433">
            <v>310</v>
          </cell>
          <cell r="H433">
            <v>160</v>
          </cell>
          <cell r="I433">
            <v>1080</v>
          </cell>
          <cell r="J433">
            <v>1240</v>
          </cell>
          <cell r="K433">
            <v>310</v>
          </cell>
          <cell r="L433">
            <v>200</v>
          </cell>
          <cell r="M433">
            <v>1550</v>
          </cell>
        </row>
        <row r="434">
          <cell r="A434" t="str">
            <v>24.03</v>
          </cell>
          <cell r="B434" t="str">
            <v>Painel Letreiro - 3,80x0,90 - FZ 90</v>
          </cell>
          <cell r="C434" t="str">
            <v>un</v>
          </cell>
          <cell r="D434">
            <v>2</v>
          </cell>
          <cell r="E434">
            <v>645</v>
          </cell>
          <cell r="F434">
            <v>3060</v>
          </cell>
          <cell r="G434">
            <v>3705</v>
          </cell>
          <cell r="H434">
            <v>1290</v>
          </cell>
          <cell r="I434">
            <v>6120</v>
          </cell>
          <cell r="J434">
            <v>7410</v>
          </cell>
          <cell r="K434">
            <v>1852.5</v>
          </cell>
          <cell r="L434">
            <v>1612.5</v>
          </cell>
          <cell r="M434">
            <v>9262.5</v>
          </cell>
        </row>
        <row r="435">
          <cell r="A435" t="str">
            <v>24.04</v>
          </cell>
          <cell r="B435" t="str">
            <v>Adesivo Nome da agência - H=0,25m - Adesivo 1</v>
          </cell>
          <cell r="C435" t="str">
            <v>un</v>
          </cell>
          <cell r="D435">
            <v>1</v>
          </cell>
          <cell r="E435">
            <v>20</v>
          </cell>
          <cell r="F435">
            <v>20</v>
          </cell>
          <cell r="G435">
            <v>40</v>
          </cell>
          <cell r="H435">
            <v>20</v>
          </cell>
          <cell r="I435">
            <v>20</v>
          </cell>
          <cell r="J435">
            <v>40</v>
          </cell>
          <cell r="K435">
            <v>10</v>
          </cell>
          <cell r="L435">
            <v>25</v>
          </cell>
          <cell r="M435">
            <v>50</v>
          </cell>
        </row>
        <row r="436">
          <cell r="A436" t="str">
            <v>24.05</v>
          </cell>
          <cell r="B436" t="str">
            <v>Adesivo Horário de Funcionamento - H=0,25m - Adesivo 2</v>
          </cell>
          <cell r="C436" t="str">
            <v>un</v>
          </cell>
          <cell r="D436">
            <v>1</v>
          </cell>
          <cell r="E436">
            <v>15</v>
          </cell>
          <cell r="F436">
            <v>20</v>
          </cell>
          <cell r="G436">
            <v>35</v>
          </cell>
          <cell r="H436">
            <v>15</v>
          </cell>
          <cell r="I436">
            <v>20</v>
          </cell>
          <cell r="J436">
            <v>35</v>
          </cell>
          <cell r="K436">
            <v>8.75</v>
          </cell>
          <cell r="L436">
            <v>18.75</v>
          </cell>
          <cell r="M436">
            <v>43.75</v>
          </cell>
        </row>
        <row r="437">
          <cell r="A437" t="str">
            <v>24.06</v>
          </cell>
          <cell r="B437" t="str">
            <v>Adesivo Agência equipada com - H=0,25m - Adesivo 3</v>
          </cell>
          <cell r="C437" t="str">
            <v>un</v>
          </cell>
          <cell r="D437">
            <v>1</v>
          </cell>
          <cell r="E437">
            <v>15</v>
          </cell>
          <cell r="F437">
            <v>20</v>
          </cell>
          <cell r="G437">
            <v>35</v>
          </cell>
          <cell r="H437">
            <v>15</v>
          </cell>
          <cell r="I437">
            <v>20</v>
          </cell>
          <cell r="J437">
            <v>35</v>
          </cell>
          <cell r="K437">
            <v>8.75</v>
          </cell>
          <cell r="L437">
            <v>18.75</v>
          </cell>
          <cell r="M437">
            <v>43.75</v>
          </cell>
        </row>
        <row r="438">
          <cell r="A438" t="str">
            <v>24.07</v>
          </cell>
          <cell r="B438" t="str">
            <v>Adesivo de compartilhamento - H=0,25m - Adesivo 4</v>
          </cell>
          <cell r="C438" t="str">
            <v>un</v>
          </cell>
          <cell r="D438">
            <v>2</v>
          </cell>
          <cell r="E438">
            <v>15</v>
          </cell>
          <cell r="F438">
            <v>20</v>
          </cell>
          <cell r="G438">
            <v>35</v>
          </cell>
          <cell r="H438">
            <v>30</v>
          </cell>
          <cell r="I438">
            <v>40</v>
          </cell>
          <cell r="J438">
            <v>70</v>
          </cell>
          <cell r="K438">
            <v>17.5</v>
          </cell>
          <cell r="L438">
            <v>37.5</v>
          </cell>
          <cell r="M438">
            <v>87.5</v>
          </cell>
        </row>
        <row r="439">
          <cell r="A439" t="str">
            <v>24.08</v>
          </cell>
          <cell r="B439" t="str">
            <v>Subpórtico Azul (tipo 1 - 3112x2387mm)</v>
          </cell>
          <cell r="C439" t="str">
            <v>un</v>
          </cell>
          <cell r="D439">
            <v>1</v>
          </cell>
          <cell r="E439">
            <v>280</v>
          </cell>
          <cell r="F439">
            <v>1600</v>
          </cell>
          <cell r="G439">
            <v>1880</v>
          </cell>
          <cell r="H439">
            <v>280</v>
          </cell>
          <cell r="I439">
            <v>1600</v>
          </cell>
          <cell r="J439">
            <v>1880</v>
          </cell>
          <cell r="K439">
            <v>470</v>
          </cell>
          <cell r="L439">
            <v>350</v>
          </cell>
          <cell r="M439">
            <v>2350</v>
          </cell>
        </row>
        <row r="440">
          <cell r="A440" t="str">
            <v>24.09</v>
          </cell>
          <cell r="B440" t="str">
            <v>Subpórtico para Caixa 24hs - 336x2560mm</v>
          </cell>
          <cell r="C440" t="str">
            <v>un</v>
          </cell>
          <cell r="D440">
            <v>1</v>
          </cell>
          <cell r="E440">
            <v>150</v>
          </cell>
          <cell r="F440">
            <v>600</v>
          </cell>
          <cell r="G440">
            <v>750</v>
          </cell>
          <cell r="H440">
            <v>150</v>
          </cell>
          <cell r="I440">
            <v>600</v>
          </cell>
          <cell r="J440">
            <v>750</v>
          </cell>
          <cell r="K440">
            <v>187.5</v>
          </cell>
          <cell r="L440">
            <v>187.5</v>
          </cell>
          <cell r="M440">
            <v>937.5</v>
          </cell>
        </row>
        <row r="441">
          <cell r="A441" t="str">
            <v>24-C</v>
          </cell>
          <cell r="B441" t="str">
            <v>SINALIZAÇÃO EXTERNA - ACESSIBILIDADE</v>
          </cell>
          <cell r="H441">
            <v>322</v>
          </cell>
          <cell r="I441">
            <v>1961</v>
          </cell>
          <cell r="J441">
            <v>2283</v>
          </cell>
          <cell r="K441">
            <v>570.75</v>
          </cell>
          <cell r="L441">
            <v>402.5</v>
          </cell>
          <cell r="M441">
            <v>2853.75</v>
          </cell>
        </row>
        <row r="442">
          <cell r="A442" t="str">
            <v>24.10</v>
          </cell>
          <cell r="B442" t="str">
            <v>Sinalização vertical de vagas destinadas a  pessoa portador de deficiência e idoso - embarque/desembarque - fixação em poste 50x70 cm</v>
          </cell>
          <cell r="C442" t="str">
            <v>un</v>
          </cell>
          <cell r="D442">
            <v>4</v>
          </cell>
          <cell r="E442">
            <v>30</v>
          </cell>
          <cell r="F442">
            <v>200</v>
          </cell>
          <cell r="G442">
            <v>230</v>
          </cell>
          <cell r="H442">
            <v>120</v>
          </cell>
          <cell r="I442">
            <v>800</v>
          </cell>
          <cell r="J442">
            <v>920</v>
          </cell>
          <cell r="K442">
            <v>230</v>
          </cell>
          <cell r="L442">
            <v>150</v>
          </cell>
          <cell r="M442">
            <v>1150</v>
          </cell>
        </row>
        <row r="443">
          <cell r="A443" t="str">
            <v>24.11</v>
          </cell>
          <cell r="B443" t="str">
            <v>Sinalização horizontal de vagas destinadas a pessoas portadora de deficiência física e embarque/desembarque</v>
          </cell>
          <cell r="C443" t="str">
            <v>un</v>
          </cell>
          <cell r="D443">
            <v>3</v>
          </cell>
          <cell r="E443">
            <v>30</v>
          </cell>
          <cell r="F443">
            <v>155</v>
          </cell>
          <cell r="G443">
            <v>185</v>
          </cell>
          <cell r="H443">
            <v>90</v>
          </cell>
          <cell r="I443">
            <v>465</v>
          </cell>
          <cell r="J443">
            <v>555</v>
          </cell>
          <cell r="K443">
            <v>138.75</v>
          </cell>
          <cell r="L443">
            <v>112.5</v>
          </cell>
          <cell r="M443">
            <v>693.75</v>
          </cell>
        </row>
        <row r="444">
          <cell r="A444" t="str">
            <v>24.12</v>
          </cell>
          <cell r="B444" t="str">
            <v xml:space="preserve">Poste metálico para sinalização vertical H=2,70m </v>
          </cell>
          <cell r="C444" t="str">
            <v>un</v>
          </cell>
          <cell r="D444">
            <v>4</v>
          </cell>
          <cell r="E444">
            <v>22</v>
          </cell>
          <cell r="F444">
            <v>122</v>
          </cell>
          <cell r="G444">
            <v>144</v>
          </cell>
          <cell r="H444">
            <v>88</v>
          </cell>
          <cell r="I444">
            <v>488</v>
          </cell>
          <cell r="J444">
            <v>576</v>
          </cell>
          <cell r="K444">
            <v>144</v>
          </cell>
          <cell r="L444">
            <v>110</v>
          </cell>
          <cell r="M444">
            <v>720</v>
          </cell>
        </row>
        <row r="445">
          <cell r="A445" t="str">
            <v>24.13</v>
          </cell>
          <cell r="B445" t="str">
            <v>Anel de silicone para corrimão</v>
          </cell>
          <cell r="C445" t="str">
            <v>un</v>
          </cell>
          <cell r="D445">
            <v>16</v>
          </cell>
          <cell r="E445">
            <v>1.5</v>
          </cell>
          <cell r="F445">
            <v>13</v>
          </cell>
          <cell r="G445">
            <v>14.5</v>
          </cell>
          <cell r="H445">
            <v>24</v>
          </cell>
          <cell r="I445">
            <v>208</v>
          </cell>
          <cell r="J445">
            <v>232</v>
          </cell>
          <cell r="K445">
            <v>58</v>
          </cell>
          <cell r="L445">
            <v>30</v>
          </cell>
          <cell r="M445">
            <v>290</v>
          </cell>
        </row>
        <row r="446">
          <cell r="A446" t="str">
            <v>25</v>
          </cell>
          <cell r="B446" t="str">
            <v>SINALIZAÇÃO INTERNA</v>
          </cell>
          <cell r="H446">
            <v>6729.3149999999996</v>
          </cell>
          <cell r="I446">
            <v>23963.19</v>
          </cell>
          <cell r="J446">
            <v>30692.505000000001</v>
          </cell>
          <cell r="K446">
            <v>7673.1262500000003</v>
          </cell>
          <cell r="L446">
            <v>8411.6437499999993</v>
          </cell>
          <cell r="M446">
            <v>38365.631249999999</v>
          </cell>
        </row>
        <row r="447">
          <cell r="A447" t="str">
            <v>25-A</v>
          </cell>
          <cell r="B447" t="str">
            <v>SINALIZAÇÃO INTERNA - IMPLANTAÇÃO NOVA AGÊNCIA</v>
          </cell>
          <cell r="H447">
            <v>6031.1149999999998</v>
          </cell>
          <cell r="I447">
            <v>17174.39</v>
          </cell>
          <cell r="J447">
            <v>23205.505000000001</v>
          </cell>
          <cell r="K447">
            <v>5801.3762500000003</v>
          </cell>
          <cell r="L447">
            <v>7538.8937500000002</v>
          </cell>
          <cell r="M447">
            <v>29006.881249999999</v>
          </cell>
        </row>
        <row r="448">
          <cell r="A448" t="str">
            <v>25.01</v>
          </cell>
          <cell r="B448" t="str">
            <v>Adesivo "PUXE" _ 140X140</v>
          </cell>
          <cell r="C448" t="str">
            <v>un</v>
          </cell>
          <cell r="D448">
            <v>3</v>
          </cell>
          <cell r="E448">
            <v>4.7300000000000004</v>
          </cell>
          <cell r="F448">
            <v>11</v>
          </cell>
          <cell r="G448">
            <v>15.73</v>
          </cell>
          <cell r="H448">
            <v>14.190000000000001</v>
          </cell>
          <cell r="I448">
            <v>33</v>
          </cell>
          <cell r="J448">
            <v>47.19</v>
          </cell>
          <cell r="K448">
            <v>11.797499999999999</v>
          </cell>
          <cell r="L448">
            <v>17.737500000000001</v>
          </cell>
          <cell r="M448">
            <v>58.987499999999997</v>
          </cell>
        </row>
        <row r="449">
          <cell r="A449" t="str">
            <v>25.02</v>
          </cell>
          <cell r="B449" t="str">
            <v>Adesivo "EMPURRE"_140X140</v>
          </cell>
          <cell r="C449" t="str">
            <v>un</v>
          </cell>
          <cell r="D449">
            <v>3</v>
          </cell>
          <cell r="E449">
            <v>4.7300000000000004</v>
          </cell>
          <cell r="F449">
            <v>11</v>
          </cell>
          <cell r="G449">
            <v>15.73</v>
          </cell>
          <cell r="H449">
            <v>14.190000000000001</v>
          </cell>
          <cell r="I449">
            <v>33</v>
          </cell>
          <cell r="J449">
            <v>47.19</v>
          </cell>
          <cell r="K449">
            <v>11.797499999999999</v>
          </cell>
          <cell r="L449">
            <v>17.737500000000001</v>
          </cell>
          <cell r="M449">
            <v>58.987499999999997</v>
          </cell>
        </row>
        <row r="450">
          <cell r="A450" t="str">
            <v>25.03</v>
          </cell>
          <cell r="B450" t="str">
            <v xml:space="preserve">Adesivo - Agência equipada com (AD1) </v>
          </cell>
          <cell r="C450" t="str">
            <v>un</v>
          </cell>
          <cell r="D450">
            <v>1</v>
          </cell>
          <cell r="E450">
            <v>7</v>
          </cell>
          <cell r="F450">
            <v>25</v>
          </cell>
          <cell r="G450">
            <v>32</v>
          </cell>
          <cell r="H450">
            <v>7</v>
          </cell>
          <cell r="I450">
            <v>25</v>
          </cell>
          <cell r="J450">
            <v>32</v>
          </cell>
          <cell r="K450">
            <v>8</v>
          </cell>
          <cell r="L450">
            <v>8.75</v>
          </cell>
          <cell r="M450">
            <v>40</v>
          </cell>
        </row>
        <row r="451">
          <cell r="A451" t="str">
            <v>25.04</v>
          </cell>
          <cell r="B451" t="str">
            <v>Adesivo - PGDM (AD2)</v>
          </cell>
          <cell r="C451" t="str">
            <v>un</v>
          </cell>
          <cell r="D451">
            <v>6</v>
          </cell>
          <cell r="E451">
            <v>4.7249999999999996</v>
          </cell>
          <cell r="F451">
            <v>14</v>
          </cell>
          <cell r="G451">
            <v>18.725000000000001</v>
          </cell>
          <cell r="H451">
            <v>28.349999999999998</v>
          </cell>
          <cell r="I451">
            <v>84</v>
          </cell>
          <cell r="J451">
            <v>112.35</v>
          </cell>
          <cell r="K451">
            <v>28.087499999999999</v>
          </cell>
          <cell r="L451">
            <v>35.4375</v>
          </cell>
          <cell r="M451">
            <v>140.4375</v>
          </cell>
        </row>
        <row r="452">
          <cell r="A452" t="str">
            <v>25.05</v>
          </cell>
          <cell r="B452" t="str">
            <v>Adesivo - Cofre (AD3)</v>
          </cell>
          <cell r="C452" t="str">
            <v>un</v>
          </cell>
          <cell r="D452">
            <v>2</v>
          </cell>
          <cell r="E452">
            <v>7</v>
          </cell>
          <cell r="F452">
            <v>25</v>
          </cell>
          <cell r="G452">
            <v>32</v>
          </cell>
          <cell r="H452">
            <v>14</v>
          </cell>
          <cell r="I452">
            <v>50</v>
          </cell>
          <cell r="J452">
            <v>64</v>
          </cell>
          <cell r="K452">
            <v>16</v>
          </cell>
          <cell r="L452">
            <v>17.5</v>
          </cell>
          <cell r="M452">
            <v>80</v>
          </cell>
        </row>
        <row r="453">
          <cell r="A453" t="str">
            <v>25.06</v>
          </cell>
          <cell r="B453" t="str">
            <v>Adesivo - Marcapasso (AD4)</v>
          </cell>
          <cell r="C453" t="str">
            <v>un</v>
          </cell>
          <cell r="D453">
            <v>1</v>
          </cell>
          <cell r="E453">
            <v>4.7249999999999996</v>
          </cell>
          <cell r="F453">
            <v>14</v>
          </cell>
          <cell r="G453">
            <v>18.725000000000001</v>
          </cell>
          <cell r="H453">
            <v>4.7249999999999996</v>
          </cell>
          <cell r="I453">
            <v>14</v>
          </cell>
          <cell r="J453">
            <v>18.725000000000001</v>
          </cell>
          <cell r="K453">
            <v>4.6812500000000004</v>
          </cell>
          <cell r="L453">
            <v>5.90625</v>
          </cell>
          <cell r="M453">
            <v>23.40625</v>
          </cell>
        </row>
        <row r="454">
          <cell r="A454" t="str">
            <v>25.07</v>
          </cell>
          <cell r="B454" t="str">
            <v xml:space="preserve">Adesivo - Horário funcionamento (AD5) </v>
          </cell>
          <cell r="C454" t="str">
            <v>un</v>
          </cell>
          <cell r="D454">
            <v>1</v>
          </cell>
          <cell r="E454">
            <v>7</v>
          </cell>
          <cell r="F454">
            <v>25</v>
          </cell>
          <cell r="G454">
            <v>32</v>
          </cell>
          <cell r="H454">
            <v>7</v>
          </cell>
          <cell r="I454">
            <v>25</v>
          </cell>
          <cell r="J454">
            <v>32</v>
          </cell>
          <cell r="K454">
            <v>8</v>
          </cell>
          <cell r="L454">
            <v>8.75</v>
          </cell>
          <cell r="M454">
            <v>40</v>
          </cell>
        </row>
        <row r="455">
          <cell r="A455" t="str">
            <v>25.08</v>
          </cell>
          <cell r="B455" t="str">
            <v xml:space="preserve">Adesivo - Assento de uso preferencial (AD8) </v>
          </cell>
          <cell r="C455" t="str">
            <v>un</v>
          </cell>
          <cell r="D455">
            <v>6</v>
          </cell>
          <cell r="E455">
            <v>4.7249999999999996</v>
          </cell>
          <cell r="F455">
            <v>14</v>
          </cell>
          <cell r="G455">
            <v>18.725000000000001</v>
          </cell>
          <cell r="H455">
            <v>28.349999999999998</v>
          </cell>
          <cell r="I455">
            <v>84</v>
          </cell>
          <cell r="J455">
            <v>112.35</v>
          </cell>
          <cell r="K455">
            <v>28.087499999999999</v>
          </cell>
          <cell r="L455">
            <v>35.4375</v>
          </cell>
          <cell r="M455">
            <v>140.4375</v>
          </cell>
        </row>
        <row r="456">
          <cell r="A456" t="str">
            <v>25.09</v>
          </cell>
          <cell r="B456" t="str">
            <v>Dispensador de senhas_(equipamento)</v>
          </cell>
          <cell r="C456" t="str">
            <v>un</v>
          </cell>
          <cell r="D456">
            <v>1</v>
          </cell>
          <cell r="E456">
            <v>0</v>
          </cell>
          <cell r="F456">
            <v>1200</v>
          </cell>
          <cell r="G456">
            <v>1200</v>
          </cell>
          <cell r="H456">
            <v>0</v>
          </cell>
          <cell r="I456">
            <v>1200</v>
          </cell>
          <cell r="J456">
            <v>1200</v>
          </cell>
          <cell r="K456">
            <v>300</v>
          </cell>
          <cell r="L456">
            <v>0</v>
          </cell>
          <cell r="M456">
            <v>1500</v>
          </cell>
        </row>
        <row r="457">
          <cell r="A457" t="str">
            <v>25.10</v>
          </cell>
          <cell r="B457" t="str">
            <v>Controle Remoto</v>
          </cell>
          <cell r="C457" t="str">
            <v>un</v>
          </cell>
          <cell r="D457">
            <v>7</v>
          </cell>
          <cell r="E457">
            <v>12.6</v>
          </cell>
          <cell r="F457">
            <v>35.4</v>
          </cell>
          <cell r="G457">
            <v>48</v>
          </cell>
          <cell r="H457">
            <v>88.2</v>
          </cell>
          <cell r="I457">
            <v>247.79999999999998</v>
          </cell>
          <cell r="J457">
            <v>336</v>
          </cell>
          <cell r="K457">
            <v>84</v>
          </cell>
          <cell r="L457">
            <v>110.25</v>
          </cell>
          <cell r="M457">
            <v>420</v>
          </cell>
        </row>
        <row r="458">
          <cell r="A458" t="str">
            <v>25.11</v>
          </cell>
          <cell r="B458" t="str">
            <v>Fita Adesiva azul ref. 471 da 3M</v>
          </cell>
          <cell r="C458" t="str">
            <v>m</v>
          </cell>
          <cell r="D458">
            <v>21</v>
          </cell>
          <cell r="E458">
            <v>1.89</v>
          </cell>
          <cell r="F458">
            <v>4.41</v>
          </cell>
          <cell r="G458">
            <v>6.3</v>
          </cell>
          <cell r="H458">
            <v>39.69</v>
          </cell>
          <cell r="I458">
            <v>92.61</v>
          </cell>
          <cell r="J458">
            <v>132.30000000000001</v>
          </cell>
          <cell r="K458">
            <v>33.075000000000003</v>
          </cell>
          <cell r="L458">
            <v>49.612499999999997</v>
          </cell>
          <cell r="M458">
            <v>165.375</v>
          </cell>
        </row>
        <row r="459">
          <cell r="A459" t="str">
            <v>25.12</v>
          </cell>
          <cell r="B459" t="str">
            <v>Placa de Mesa - GERENTES _ 240X120</v>
          </cell>
          <cell r="C459" t="str">
            <v>un</v>
          </cell>
          <cell r="D459">
            <v>4</v>
          </cell>
          <cell r="E459">
            <v>6.3</v>
          </cell>
          <cell r="F459">
            <v>18.7</v>
          </cell>
          <cell r="G459">
            <v>25</v>
          </cell>
          <cell r="H459">
            <v>25.2</v>
          </cell>
          <cell r="I459">
            <v>74.8</v>
          </cell>
          <cell r="J459">
            <v>100</v>
          </cell>
          <cell r="K459">
            <v>25</v>
          </cell>
          <cell r="L459">
            <v>31.5</v>
          </cell>
          <cell r="M459">
            <v>125</v>
          </cell>
        </row>
        <row r="460">
          <cell r="A460" t="str">
            <v>25.13</v>
          </cell>
          <cell r="B460" t="str">
            <v>Placa de Mesa - ABERTURA DE CONTAS/ EMPRÉSTIMOS / FINANCIAMENTO DE IMÓVEIS _ 240X120</v>
          </cell>
          <cell r="C460" t="str">
            <v>un</v>
          </cell>
          <cell r="D460">
            <v>3</v>
          </cell>
          <cell r="E460">
            <v>6.3</v>
          </cell>
          <cell r="F460">
            <v>14.7</v>
          </cell>
          <cell r="G460">
            <v>21</v>
          </cell>
          <cell r="H460">
            <v>18.899999999999999</v>
          </cell>
          <cell r="I460">
            <v>44.099999999999994</v>
          </cell>
          <cell r="J460">
            <v>62.999999999999993</v>
          </cell>
          <cell r="K460">
            <v>15.749999999999998</v>
          </cell>
          <cell r="L460">
            <v>23.625</v>
          </cell>
          <cell r="M460">
            <v>78.749999999999986</v>
          </cell>
        </row>
        <row r="461">
          <cell r="A461" t="str">
            <v>25.14</v>
          </cell>
          <cell r="B461" t="str">
            <v>Placa Aérea  c/adesivos sobre mesas_ABERTURA DE CONTAS/ EMPRÉSTIMOS/FINANCIAMENTO DE IMÓVEIS _ 900X257</v>
          </cell>
          <cell r="C461" t="str">
            <v>un</v>
          </cell>
          <cell r="D461">
            <v>3</v>
          </cell>
          <cell r="E461">
            <v>34.65</v>
          </cell>
          <cell r="F461">
            <v>80.849999999999994</v>
          </cell>
          <cell r="G461">
            <v>115.5</v>
          </cell>
          <cell r="H461">
            <v>103.94999999999999</v>
          </cell>
          <cell r="I461">
            <v>242.54999999999998</v>
          </cell>
          <cell r="J461">
            <v>346.5</v>
          </cell>
          <cell r="K461">
            <v>86.625</v>
          </cell>
          <cell r="L461">
            <v>129.9375</v>
          </cell>
          <cell r="M461">
            <v>433.125</v>
          </cell>
        </row>
        <row r="462">
          <cell r="A462" t="str">
            <v>25.15</v>
          </cell>
          <cell r="B462" t="str">
            <v>Placa de Advertência - Não Fume _ 200X200</v>
          </cell>
          <cell r="C462" t="str">
            <v>un</v>
          </cell>
          <cell r="D462">
            <v>2</v>
          </cell>
          <cell r="E462">
            <v>8.19</v>
          </cell>
          <cell r="F462">
            <v>19.11</v>
          </cell>
          <cell r="G462">
            <v>27.299999999999997</v>
          </cell>
          <cell r="H462">
            <v>16.38</v>
          </cell>
          <cell r="I462">
            <v>38.22</v>
          </cell>
          <cell r="J462">
            <v>54.599999999999994</v>
          </cell>
          <cell r="K462">
            <v>13.649999999999999</v>
          </cell>
          <cell r="L462">
            <v>20.474999999999998</v>
          </cell>
          <cell r="M462">
            <v>68.25</v>
          </cell>
        </row>
        <row r="463">
          <cell r="A463" t="str">
            <v>25.16</v>
          </cell>
          <cell r="B463" t="str">
            <v>Placa de Advertência - Câmera Filmadora _ 200X200</v>
          </cell>
          <cell r="C463" t="str">
            <v>un</v>
          </cell>
          <cell r="D463">
            <v>1</v>
          </cell>
          <cell r="E463">
            <v>8.19</v>
          </cell>
          <cell r="F463">
            <v>19.11</v>
          </cell>
          <cell r="G463">
            <v>27.299999999999997</v>
          </cell>
          <cell r="H463">
            <v>8.19</v>
          </cell>
          <cell r="I463">
            <v>19.11</v>
          </cell>
          <cell r="J463">
            <v>27.299999999999997</v>
          </cell>
          <cell r="K463">
            <v>6.8249999999999993</v>
          </cell>
          <cell r="L463">
            <v>10.237499999999999</v>
          </cell>
          <cell r="M463">
            <v>34.125</v>
          </cell>
        </row>
        <row r="464">
          <cell r="A464" t="str">
            <v>25.17</v>
          </cell>
          <cell r="B464" t="str">
            <v>Placa de Num. dos Guichês em chapa c/ adesivo _ 380X550</v>
          </cell>
          <cell r="C464" t="str">
            <v>un</v>
          </cell>
          <cell r="D464">
            <v>9</v>
          </cell>
          <cell r="E464">
            <v>20</v>
          </cell>
          <cell r="F464">
            <v>50</v>
          </cell>
          <cell r="G464">
            <v>70</v>
          </cell>
          <cell r="H464">
            <v>180</v>
          </cell>
          <cell r="I464">
            <v>450</v>
          </cell>
          <cell r="J464">
            <v>630</v>
          </cell>
          <cell r="K464">
            <v>157.5</v>
          </cell>
          <cell r="L464">
            <v>225</v>
          </cell>
          <cell r="M464">
            <v>787.5</v>
          </cell>
        </row>
        <row r="465">
          <cell r="A465" t="str">
            <v>25.18</v>
          </cell>
          <cell r="B465" t="str">
            <v>Placa em Acrílico Aéreo(Gestantes, Idosos, Def.) _ 560X300</v>
          </cell>
          <cell r="C465" t="str">
            <v>un</v>
          </cell>
          <cell r="D465">
            <v>3</v>
          </cell>
          <cell r="E465">
            <v>6.5</v>
          </cell>
          <cell r="F465">
            <v>120</v>
          </cell>
          <cell r="G465">
            <v>126.5</v>
          </cell>
          <cell r="H465">
            <v>19.5</v>
          </cell>
          <cell r="I465">
            <v>360</v>
          </cell>
          <cell r="J465">
            <v>379.5</v>
          </cell>
          <cell r="K465">
            <v>94.875</v>
          </cell>
          <cell r="L465">
            <v>24.375</v>
          </cell>
          <cell r="M465">
            <v>474.375</v>
          </cell>
        </row>
        <row r="466">
          <cell r="A466" t="str">
            <v>25.19</v>
          </cell>
          <cell r="B466" t="str">
            <v>Placa de Dependência _ 200X200</v>
          </cell>
          <cell r="C466" t="str">
            <v>un</v>
          </cell>
          <cell r="D466">
            <v>15</v>
          </cell>
          <cell r="E466">
            <v>6.3</v>
          </cell>
          <cell r="F466">
            <v>14.7</v>
          </cell>
          <cell r="G466">
            <v>21</v>
          </cell>
          <cell r="H466">
            <v>94.5</v>
          </cell>
          <cell r="I466">
            <v>220.5</v>
          </cell>
          <cell r="J466">
            <v>315</v>
          </cell>
          <cell r="K466">
            <v>78.75</v>
          </cell>
          <cell r="L466">
            <v>118.125</v>
          </cell>
          <cell r="M466">
            <v>393.75</v>
          </cell>
        </row>
        <row r="467">
          <cell r="A467" t="str">
            <v>25.20</v>
          </cell>
          <cell r="B467" t="str">
            <v>Placa de Senha c/adesivo _ 550X670</v>
          </cell>
          <cell r="C467" t="str">
            <v>un</v>
          </cell>
          <cell r="D467">
            <v>1</v>
          </cell>
          <cell r="E467">
            <v>10</v>
          </cell>
          <cell r="F467">
            <v>70</v>
          </cell>
          <cell r="G467">
            <v>80</v>
          </cell>
          <cell r="H467">
            <v>10</v>
          </cell>
          <cell r="I467">
            <v>70</v>
          </cell>
          <cell r="J467">
            <v>80</v>
          </cell>
          <cell r="K467">
            <v>20</v>
          </cell>
          <cell r="L467">
            <v>12.5</v>
          </cell>
          <cell r="M467">
            <v>100</v>
          </cell>
        </row>
        <row r="468">
          <cell r="A468" t="str">
            <v>25.21</v>
          </cell>
          <cell r="B468" t="str">
            <v>Placa de Informações ao usuário  e Procon c/ adesivo - texto em relevo e braile 700x820</v>
          </cell>
          <cell r="C468" t="str">
            <v>un</v>
          </cell>
          <cell r="D468">
            <v>2</v>
          </cell>
          <cell r="E468">
            <v>47.25</v>
          </cell>
          <cell r="F468">
            <v>200</v>
          </cell>
          <cell r="G468">
            <v>247.25</v>
          </cell>
          <cell r="H468">
            <v>94.5</v>
          </cell>
          <cell r="I468">
            <v>400</v>
          </cell>
          <cell r="J468">
            <v>494.5</v>
          </cell>
          <cell r="K468">
            <v>123.625</v>
          </cell>
          <cell r="L468">
            <v>118.125</v>
          </cell>
          <cell r="M468">
            <v>618.125</v>
          </cell>
        </row>
        <row r="469">
          <cell r="A469" t="str">
            <v>25.22</v>
          </cell>
          <cell r="B469" t="str">
            <v>Placa de Informações GEBEM _ 280X240</v>
          </cell>
          <cell r="C469" t="str">
            <v>un</v>
          </cell>
          <cell r="D469">
            <v>6</v>
          </cell>
          <cell r="E469">
            <v>9.4499999999999993</v>
          </cell>
          <cell r="F469">
            <v>22.05</v>
          </cell>
          <cell r="G469">
            <v>31.5</v>
          </cell>
          <cell r="H469">
            <v>56.699999999999996</v>
          </cell>
          <cell r="I469">
            <v>132.30000000000001</v>
          </cell>
          <cell r="J469">
            <v>189</v>
          </cell>
          <cell r="K469">
            <v>47.25</v>
          </cell>
          <cell r="L469">
            <v>70.875</v>
          </cell>
          <cell r="M469">
            <v>236.25</v>
          </cell>
        </row>
        <row r="470">
          <cell r="A470" t="str">
            <v>25.23</v>
          </cell>
          <cell r="B470" t="str">
            <v>Porta cartaz vertical _ 550x710</v>
          </cell>
          <cell r="C470" t="str">
            <v>un</v>
          </cell>
          <cell r="D470">
            <v>6</v>
          </cell>
          <cell r="E470">
            <v>59.85</v>
          </cell>
          <cell r="F470">
            <v>139.65</v>
          </cell>
          <cell r="G470">
            <v>199.5</v>
          </cell>
          <cell r="H470">
            <v>359.1</v>
          </cell>
          <cell r="I470">
            <v>837.90000000000009</v>
          </cell>
          <cell r="J470">
            <v>1197</v>
          </cell>
          <cell r="K470">
            <v>299.25</v>
          </cell>
          <cell r="L470">
            <v>448.875</v>
          </cell>
          <cell r="M470">
            <v>1496.25</v>
          </cell>
        </row>
        <row r="471">
          <cell r="A471" t="str">
            <v>25.24</v>
          </cell>
          <cell r="B471" t="str">
            <v>Sinaliz. Aérea - pórtico p/ 2 guichês c/ suportes e adesivos _ 2570X300</v>
          </cell>
          <cell r="C471" t="str">
            <v>un</v>
          </cell>
          <cell r="D471">
            <v>3</v>
          </cell>
          <cell r="E471">
            <v>300</v>
          </cell>
          <cell r="F471">
            <v>800</v>
          </cell>
          <cell r="G471">
            <v>1100</v>
          </cell>
          <cell r="H471">
            <v>900</v>
          </cell>
          <cell r="I471">
            <v>2400</v>
          </cell>
          <cell r="J471">
            <v>3300</v>
          </cell>
          <cell r="K471">
            <v>825</v>
          </cell>
          <cell r="L471">
            <v>1125</v>
          </cell>
          <cell r="M471">
            <v>4125</v>
          </cell>
        </row>
        <row r="472">
          <cell r="A472" t="str">
            <v>25.25</v>
          </cell>
          <cell r="B472" t="str">
            <v>Sinaliz. Aérea - pórtico p/ 1 guichê c/ suportes e adesivos _ 1250X300</v>
          </cell>
          <cell r="C472" t="str">
            <v>un</v>
          </cell>
          <cell r="D472">
            <v>1</v>
          </cell>
          <cell r="E472">
            <v>150</v>
          </cell>
          <cell r="F472">
            <v>650</v>
          </cell>
          <cell r="G472">
            <v>800</v>
          </cell>
          <cell r="H472">
            <v>150</v>
          </cell>
          <cell r="I472">
            <v>650</v>
          </cell>
          <cell r="J472">
            <v>800</v>
          </cell>
          <cell r="K472">
            <v>200</v>
          </cell>
          <cell r="L472">
            <v>187.5</v>
          </cell>
          <cell r="M472">
            <v>1000</v>
          </cell>
        </row>
        <row r="473">
          <cell r="A473" t="str">
            <v>25.26</v>
          </cell>
          <cell r="B473" t="str">
            <v>Totem  sem Porta Cartaz - Caixas/ FGTS/PIS /  Auto Atendimento / Penhor _ 2080X550</v>
          </cell>
          <cell r="C473" t="str">
            <v>cj</v>
          </cell>
          <cell r="D473">
            <v>4</v>
          </cell>
          <cell r="E473">
            <v>346.5</v>
          </cell>
          <cell r="F473">
            <v>808.5</v>
          </cell>
          <cell r="G473">
            <v>1155</v>
          </cell>
          <cell r="H473">
            <v>1386</v>
          </cell>
          <cell r="I473">
            <v>3234</v>
          </cell>
          <cell r="J473">
            <v>4620</v>
          </cell>
          <cell r="K473">
            <v>1155</v>
          </cell>
          <cell r="L473">
            <v>1732.5</v>
          </cell>
          <cell r="M473">
            <v>5775</v>
          </cell>
        </row>
        <row r="474">
          <cell r="A474" t="str">
            <v>25.27</v>
          </cell>
          <cell r="B474" t="str">
            <v>Totem  sem Porta Cartaz c/display - Caixas/ FGTS/PIS / Penhor _ 2080X550</v>
          </cell>
          <cell r="C474" t="str">
            <v>cj</v>
          </cell>
          <cell r="D474">
            <v>3</v>
          </cell>
          <cell r="E474">
            <v>409.5</v>
          </cell>
          <cell r="F474">
            <v>1155.5</v>
          </cell>
          <cell r="G474">
            <v>1565</v>
          </cell>
          <cell r="H474">
            <v>1228.5</v>
          </cell>
          <cell r="I474">
            <v>3466.5</v>
          </cell>
          <cell r="J474">
            <v>4695</v>
          </cell>
          <cell r="K474">
            <v>1173.75</v>
          </cell>
          <cell r="L474">
            <v>1535.625</v>
          </cell>
          <cell r="M474">
            <v>5868.75</v>
          </cell>
        </row>
        <row r="475">
          <cell r="A475" t="str">
            <v>25.28</v>
          </cell>
          <cell r="B475" t="str">
            <v>Totem Diretório - uma face _ 1900X550</v>
          </cell>
          <cell r="C475" t="str">
            <v>cj</v>
          </cell>
          <cell r="D475">
            <v>1</v>
          </cell>
          <cell r="E475">
            <v>283.5</v>
          </cell>
          <cell r="F475">
            <v>661.5</v>
          </cell>
          <cell r="G475">
            <v>945</v>
          </cell>
          <cell r="H475">
            <v>283.5</v>
          </cell>
          <cell r="I475">
            <v>661.5</v>
          </cell>
          <cell r="J475">
            <v>945</v>
          </cell>
          <cell r="K475">
            <v>236.25</v>
          </cell>
          <cell r="L475">
            <v>354.375</v>
          </cell>
          <cell r="M475">
            <v>1181.25</v>
          </cell>
        </row>
        <row r="476">
          <cell r="A476" t="str">
            <v>25.29</v>
          </cell>
          <cell r="B476" t="str">
            <v>Totem Informações - uma face-900X550</v>
          </cell>
          <cell r="C476" t="str">
            <v>cj</v>
          </cell>
          <cell r="D476">
            <v>1</v>
          </cell>
          <cell r="E476">
            <v>283.5</v>
          </cell>
          <cell r="F476">
            <v>661.5</v>
          </cell>
          <cell r="G476">
            <v>945</v>
          </cell>
          <cell r="H476">
            <v>283.5</v>
          </cell>
          <cell r="I476">
            <v>661.5</v>
          </cell>
          <cell r="J476">
            <v>945</v>
          </cell>
          <cell r="K476">
            <v>236.25</v>
          </cell>
          <cell r="L476">
            <v>354.375</v>
          </cell>
          <cell r="M476">
            <v>1181.25</v>
          </cell>
        </row>
        <row r="477">
          <cell r="A477" t="str">
            <v>25.30</v>
          </cell>
          <cell r="B477" t="str">
            <v>Totem Amb.Vendas - uma face-900X550</v>
          </cell>
          <cell r="C477" t="str">
            <v>cj</v>
          </cell>
          <cell r="D477">
            <v>1</v>
          </cell>
          <cell r="E477">
            <v>283.5</v>
          </cell>
          <cell r="F477">
            <v>661.5</v>
          </cell>
          <cell r="G477">
            <v>945</v>
          </cell>
          <cell r="H477">
            <v>283.5</v>
          </cell>
          <cell r="I477">
            <v>661.5</v>
          </cell>
          <cell r="J477">
            <v>945</v>
          </cell>
          <cell r="K477">
            <v>236.25</v>
          </cell>
          <cell r="L477">
            <v>354.375</v>
          </cell>
          <cell r="M477">
            <v>1181.25</v>
          </cell>
        </row>
        <row r="478">
          <cell r="A478" t="str">
            <v>25.31</v>
          </cell>
          <cell r="B478" t="str">
            <v>Sinalização CILIE - Imóveis a venda-900X550</v>
          </cell>
          <cell r="C478" t="str">
            <v>cj</v>
          </cell>
          <cell r="D478">
            <v>1</v>
          </cell>
          <cell r="E478">
            <v>283.5</v>
          </cell>
          <cell r="F478">
            <v>661.5</v>
          </cell>
          <cell r="G478">
            <v>945</v>
          </cell>
          <cell r="H478">
            <v>283.5</v>
          </cell>
          <cell r="I478">
            <v>661.5</v>
          </cell>
          <cell r="J478">
            <v>945</v>
          </cell>
          <cell r="K478">
            <v>236.25</v>
          </cell>
          <cell r="L478">
            <v>354.375</v>
          </cell>
          <cell r="M478">
            <v>1181.25</v>
          </cell>
        </row>
        <row r="479">
          <cell r="A479" t="str">
            <v>25-C</v>
          </cell>
          <cell r="B479" t="str">
            <v>SINALIZAÇÃO INTERNA - ACESSIBILIDADE</v>
          </cell>
          <cell r="H479">
            <v>698.2</v>
          </cell>
          <cell r="I479">
            <v>6788.8</v>
          </cell>
          <cell r="J479">
            <v>7487</v>
          </cell>
          <cell r="K479">
            <v>1871.75</v>
          </cell>
          <cell r="L479">
            <v>872.75</v>
          </cell>
          <cell r="M479">
            <v>9358.75</v>
          </cell>
        </row>
        <row r="480">
          <cell r="A480" t="str">
            <v>25.32</v>
          </cell>
          <cell r="B480" t="str">
            <v>Placa em Acrílico Aéreo c/ pedestal Plano Tátil h=1,00 m_ 600X450</v>
          </cell>
          <cell r="C480" t="str">
            <v>un</v>
          </cell>
          <cell r="D480">
            <v>1</v>
          </cell>
          <cell r="E480">
            <v>150</v>
          </cell>
          <cell r="F480">
            <v>1850</v>
          </cell>
          <cell r="G480">
            <v>2000</v>
          </cell>
          <cell r="H480">
            <v>150</v>
          </cell>
          <cell r="I480">
            <v>1850</v>
          </cell>
          <cell r="J480">
            <v>2000</v>
          </cell>
          <cell r="K480">
            <v>500</v>
          </cell>
          <cell r="L480">
            <v>187.5</v>
          </cell>
          <cell r="M480">
            <v>2500</v>
          </cell>
        </row>
        <row r="481">
          <cell r="A481" t="str">
            <v>25.33</v>
          </cell>
          <cell r="B481" t="str">
            <v>Placa com Pictograma VISUAL _ 200X200</v>
          </cell>
          <cell r="C481" t="str">
            <v>un</v>
          </cell>
          <cell r="D481">
            <v>4</v>
          </cell>
          <cell r="E481">
            <v>6.3</v>
          </cell>
          <cell r="F481">
            <v>14.7</v>
          </cell>
          <cell r="G481">
            <v>21</v>
          </cell>
          <cell r="H481">
            <v>25.2</v>
          </cell>
          <cell r="I481">
            <v>58.8</v>
          </cell>
          <cell r="J481">
            <v>84</v>
          </cell>
          <cell r="K481">
            <v>21</v>
          </cell>
          <cell r="L481">
            <v>31.5</v>
          </cell>
          <cell r="M481">
            <v>105</v>
          </cell>
        </row>
        <row r="482">
          <cell r="A482" t="str">
            <v>25.34</v>
          </cell>
          <cell r="B482" t="str">
            <v>Placa de acrílico_TÁTIL_Textos longos- 12x30cm</v>
          </cell>
          <cell r="C482" t="str">
            <v>un</v>
          </cell>
          <cell r="D482">
            <v>2</v>
          </cell>
          <cell r="E482">
            <v>6.5</v>
          </cell>
          <cell r="F482">
            <v>145</v>
          </cell>
          <cell r="G482">
            <v>151.5</v>
          </cell>
          <cell r="H482">
            <v>13</v>
          </cell>
          <cell r="I482">
            <v>290</v>
          </cell>
          <cell r="J482">
            <v>303</v>
          </cell>
          <cell r="K482">
            <v>75.75</v>
          </cell>
          <cell r="L482">
            <v>16.25</v>
          </cell>
          <cell r="M482">
            <v>378.75</v>
          </cell>
        </row>
        <row r="483">
          <cell r="A483" t="str">
            <v>25.35</v>
          </cell>
          <cell r="B483" t="str">
            <v>Placa de acrílico_Cj. Entrada_ VISUAL/TÁTIL- MOD.01</v>
          </cell>
          <cell r="C483" t="str">
            <v>un</v>
          </cell>
          <cell r="D483">
            <v>1</v>
          </cell>
          <cell r="E483">
            <v>40</v>
          </cell>
          <cell r="F483">
            <v>540</v>
          </cell>
          <cell r="G483">
            <v>580</v>
          </cell>
          <cell r="H483">
            <v>40</v>
          </cell>
          <cell r="I483">
            <v>540</v>
          </cell>
          <cell r="J483">
            <v>580</v>
          </cell>
          <cell r="K483">
            <v>145</v>
          </cell>
          <cell r="L483">
            <v>50</v>
          </cell>
          <cell r="M483">
            <v>725</v>
          </cell>
        </row>
        <row r="484">
          <cell r="A484" t="str">
            <v>25.36</v>
          </cell>
          <cell r="B484" t="str">
            <v>Placa de acrílico_Cj. Entrada_ VISUAL/TÁTIL- MOD.02- Cão guia</v>
          </cell>
          <cell r="C484" t="str">
            <v>un</v>
          </cell>
          <cell r="D484">
            <v>1</v>
          </cell>
          <cell r="E484">
            <v>40</v>
          </cell>
          <cell r="F484">
            <v>190</v>
          </cell>
          <cell r="G484">
            <v>230</v>
          </cell>
          <cell r="H484">
            <v>40</v>
          </cell>
          <cell r="I484">
            <v>190</v>
          </cell>
          <cell r="J484">
            <v>230</v>
          </cell>
          <cell r="K484">
            <v>57.5</v>
          </cell>
          <cell r="L484">
            <v>50</v>
          </cell>
          <cell r="M484">
            <v>287.5</v>
          </cell>
        </row>
        <row r="485">
          <cell r="A485" t="str">
            <v>25.37</v>
          </cell>
          <cell r="B485" t="str">
            <v>Placa de acrílico_Entrada Auto-Atend. VISUAL/TÁTIL- MOD03</v>
          </cell>
          <cell r="C485" t="str">
            <v>un</v>
          </cell>
          <cell r="D485">
            <v>1</v>
          </cell>
          <cell r="E485">
            <v>40</v>
          </cell>
          <cell r="F485">
            <v>560</v>
          </cell>
          <cell r="G485">
            <v>600</v>
          </cell>
          <cell r="H485">
            <v>40</v>
          </cell>
          <cell r="I485">
            <v>560</v>
          </cell>
          <cell r="J485">
            <v>600</v>
          </cell>
          <cell r="K485">
            <v>150</v>
          </cell>
          <cell r="L485">
            <v>50</v>
          </cell>
          <cell r="M485">
            <v>750</v>
          </cell>
        </row>
        <row r="486">
          <cell r="A486" t="str">
            <v>25.38</v>
          </cell>
          <cell r="B486" t="str">
            <v>Pictograma de piso (policarbonato compacto) _ 800X1200</v>
          </cell>
          <cell r="C486" t="str">
            <v>un</v>
          </cell>
          <cell r="D486">
            <v>6</v>
          </cell>
          <cell r="E486">
            <v>65</v>
          </cell>
          <cell r="F486">
            <v>550</v>
          </cell>
          <cell r="G486">
            <v>615</v>
          </cell>
          <cell r="H486">
            <v>390</v>
          </cell>
          <cell r="I486">
            <v>3300</v>
          </cell>
          <cell r="J486">
            <v>3690</v>
          </cell>
          <cell r="K486">
            <v>922.5</v>
          </cell>
          <cell r="L486">
            <v>487.5</v>
          </cell>
          <cell r="M486">
            <v>4612.5</v>
          </cell>
        </row>
        <row r="487">
          <cell r="A487" t="str">
            <v>26</v>
          </cell>
          <cell r="B487" t="str">
            <v>CARENAGENS AUTO ATENDIMENTO</v>
          </cell>
          <cell r="H487">
            <v>5000</v>
          </cell>
          <cell r="I487">
            <v>18000</v>
          </cell>
          <cell r="J487">
            <v>23000</v>
          </cell>
          <cell r="K487">
            <v>5750</v>
          </cell>
          <cell r="L487">
            <v>6250</v>
          </cell>
          <cell r="M487">
            <v>28750</v>
          </cell>
        </row>
        <row r="488">
          <cell r="A488" t="str">
            <v>26.01</v>
          </cell>
          <cell r="B488" t="str">
            <v>Carenagens com funil - ATM</v>
          </cell>
          <cell r="C488" t="str">
            <v>un</v>
          </cell>
          <cell r="D488">
            <v>4</v>
          </cell>
          <cell r="E488">
            <v>500</v>
          </cell>
          <cell r="F488">
            <v>1800</v>
          </cell>
          <cell r="G488">
            <v>2300</v>
          </cell>
          <cell r="H488">
            <v>2000</v>
          </cell>
          <cell r="I488">
            <v>7200</v>
          </cell>
          <cell r="J488">
            <v>9200</v>
          </cell>
          <cell r="K488">
            <v>2300</v>
          </cell>
          <cell r="L488">
            <v>2500</v>
          </cell>
          <cell r="M488">
            <v>11500</v>
          </cell>
        </row>
        <row r="489">
          <cell r="A489" t="str">
            <v>26.02</v>
          </cell>
          <cell r="B489" t="str">
            <v>Carenagens com funil - CD</v>
          </cell>
          <cell r="C489" t="str">
            <v>un</v>
          </cell>
          <cell r="D489">
            <v>3</v>
          </cell>
          <cell r="E489">
            <v>500</v>
          </cell>
          <cell r="F489">
            <v>1800</v>
          </cell>
          <cell r="G489">
            <v>2300</v>
          </cell>
          <cell r="H489">
            <v>1500</v>
          </cell>
          <cell r="I489">
            <v>5400</v>
          </cell>
          <cell r="J489">
            <v>6900</v>
          </cell>
          <cell r="K489">
            <v>1725</v>
          </cell>
          <cell r="L489">
            <v>1875</v>
          </cell>
          <cell r="M489">
            <v>8625</v>
          </cell>
        </row>
        <row r="490">
          <cell r="A490" t="str">
            <v>26.03</v>
          </cell>
          <cell r="B490" t="str">
            <v>Carenagens com funil  - DFC</v>
          </cell>
          <cell r="C490" t="str">
            <v>un</v>
          </cell>
          <cell r="D490">
            <v>1</v>
          </cell>
          <cell r="E490">
            <v>500</v>
          </cell>
          <cell r="F490">
            <v>1800</v>
          </cell>
          <cell r="G490">
            <v>2300</v>
          </cell>
          <cell r="H490">
            <v>500</v>
          </cell>
          <cell r="I490">
            <v>1800</v>
          </cell>
          <cell r="J490">
            <v>2300</v>
          </cell>
          <cell r="K490">
            <v>575</v>
          </cell>
          <cell r="L490">
            <v>625</v>
          </cell>
          <cell r="M490">
            <v>2875</v>
          </cell>
        </row>
        <row r="491">
          <cell r="A491" t="str">
            <v>26.04</v>
          </cell>
          <cell r="B491" t="str">
            <v>Carenagens com funil  - MMP</v>
          </cell>
          <cell r="C491" t="str">
            <v>un</v>
          </cell>
          <cell r="D491">
            <v>2</v>
          </cell>
          <cell r="E491">
            <v>500</v>
          </cell>
          <cell r="F491">
            <v>1800</v>
          </cell>
          <cell r="G491">
            <v>2300</v>
          </cell>
          <cell r="H491">
            <v>1000</v>
          </cell>
          <cell r="I491">
            <v>3600</v>
          </cell>
          <cell r="J491">
            <v>4600</v>
          </cell>
          <cell r="K491">
            <v>1150</v>
          </cell>
          <cell r="L491">
            <v>1250</v>
          </cell>
          <cell r="M491">
            <v>5750</v>
          </cell>
        </row>
        <row r="492">
          <cell r="A492" t="str">
            <v>27</v>
          </cell>
          <cell r="B492" t="str">
            <v>ADMINISTRAÇÃO DE OBRA</v>
          </cell>
          <cell r="H492">
            <v>17815.599999999999</v>
          </cell>
          <cell r="I492">
            <v>0</v>
          </cell>
          <cell r="J492">
            <v>17815.599999999999</v>
          </cell>
          <cell r="K492">
            <v>4453.8999999999996</v>
          </cell>
          <cell r="L492">
            <v>22269.5</v>
          </cell>
          <cell r="M492">
            <v>22269.5</v>
          </cell>
        </row>
        <row r="493">
          <cell r="A493" t="str">
            <v>27.01</v>
          </cell>
          <cell r="B493" t="str">
            <v>Engenheiro</v>
          </cell>
          <cell r="C493" t="str">
            <v>h</v>
          </cell>
          <cell r="D493">
            <v>220</v>
          </cell>
          <cell r="E493">
            <v>38.14</v>
          </cell>
          <cell r="F493">
            <v>0</v>
          </cell>
          <cell r="G493">
            <v>38.14</v>
          </cell>
          <cell r="H493">
            <v>8390.7999999999993</v>
          </cell>
          <cell r="I493">
            <v>0</v>
          </cell>
          <cell r="J493">
            <v>8390.7999999999993</v>
          </cell>
          <cell r="K493">
            <v>2097.6999999999998</v>
          </cell>
          <cell r="L493">
            <v>10488.5</v>
          </cell>
          <cell r="M493">
            <v>10488.5</v>
          </cell>
        </row>
        <row r="494">
          <cell r="A494" t="str">
            <v>27.02</v>
          </cell>
          <cell r="B494" t="str">
            <v>Encarregado Geral da obra</v>
          </cell>
          <cell r="C494" t="str">
            <v>h</v>
          </cell>
          <cell r="D494">
            <v>660</v>
          </cell>
          <cell r="E494">
            <v>14.28</v>
          </cell>
          <cell r="F494">
            <v>0</v>
          </cell>
          <cell r="G494">
            <v>14.28</v>
          </cell>
          <cell r="H494">
            <v>9424.7999999999993</v>
          </cell>
          <cell r="I494">
            <v>0</v>
          </cell>
          <cell r="J494">
            <v>9424.7999999999993</v>
          </cell>
          <cell r="K494">
            <v>2356.1999999999998</v>
          </cell>
          <cell r="L494">
            <v>11781</v>
          </cell>
          <cell r="M494">
            <v>11781</v>
          </cell>
        </row>
        <row r="495">
          <cell r="B495" t="str">
            <v>TOTAL GERAL</v>
          </cell>
          <cell r="H495">
            <v>93577.035773750002</v>
          </cell>
          <cell r="I495">
            <v>404678.46331249992</v>
          </cell>
          <cell r="J495">
            <v>498255.49908625003</v>
          </cell>
          <cell r="K495">
            <v>124563.87477156251</v>
          </cell>
          <cell r="L495">
            <v>116971.2947171875</v>
          </cell>
          <cell r="M495">
            <v>622819.37385781249</v>
          </cell>
        </row>
        <row r="496">
          <cell r="A496" t="str">
            <v>RESPONSÁVEL TÉCNICO</v>
          </cell>
        </row>
        <row r="498">
          <cell r="A498" t="str">
            <v>DATA</v>
          </cell>
          <cell r="B498">
            <v>39818</v>
          </cell>
        </row>
        <row r="499">
          <cell r="A499" t="str">
            <v>RESPONSÁVEL TÉCNICO</v>
          </cell>
        </row>
        <row r="500">
          <cell r="A500" t="str">
            <v>ENG. CINTHIA MÁRCIA RACHID</v>
          </cell>
          <cell r="C500" t="str">
            <v>REG. Nº 8570/D CREA/GO</v>
          </cell>
        </row>
        <row r="501">
          <cell r="A501" t="str">
            <v>ENG. LUIZ HENRIQUE OTTO DE SANTANA</v>
          </cell>
          <cell r="C501" t="str">
            <v>REG. Nº 7839/D CREA/GO</v>
          </cell>
        </row>
        <row r="503">
          <cell r="A503" t="str">
            <v>GIMAT/GO - CONFERÊNCIA/LIQUIDAÇÃO DA OES:</v>
          </cell>
          <cell r="J503" t="str">
            <v>APROVADO P/PAGAMENTO</v>
          </cell>
        </row>
        <row r="504">
          <cell r="A504" t="str">
            <v>GESTOR TÉCNICO - OBSERVAÇÕES E COMENTÁRIOS</v>
          </cell>
          <cell r="J504" t="str">
            <v>SIM</v>
          </cell>
          <cell r="L504" t="str">
            <v>NÃO</v>
          </cell>
        </row>
      </sheetData>
      <sheetData sheetId="3"/>
      <sheetData sheetId="4"/>
      <sheetData sheetId="5"/>
      <sheetData sheetId="6"/>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Resumo"/>
      <sheetName val="comp1"/>
      <sheetName val="comp2"/>
      <sheetName val="comp3"/>
      <sheetName val="comp4"/>
      <sheetName val="comp5"/>
      <sheetName val="comp6"/>
      <sheetName val="comp7"/>
      <sheetName val="comp8"/>
      <sheetName val="comp9"/>
      <sheetName val="comp10"/>
      <sheetName val="orç"/>
      <sheetName val="Cust_Hor_Eqp_Vtr"/>
      <sheetName val="Custo de materiais"/>
      <sheetName val="custo de mão-de-obra"/>
      <sheetName val="Distancias trecho 1"/>
      <sheetName val="TRANSPORTES trecho 1"/>
      <sheetName val="Distancias trecho 2"/>
      <sheetName val="TRANSPORTES trecho 2"/>
      <sheetName val="Distancia trecho 3"/>
      <sheetName val="TRANSPORTES trecho 3"/>
      <sheetName val="Mem Cálc mob_desmob"/>
      <sheetName val="Desmat"/>
      <sheetName val="Esc. carga transp 1ª cat 50 m"/>
      <sheetName val="ECT 200&lt;DMT&lt;400"/>
      <sheetName val="ECT 1800&lt;DMT&lt;2000"/>
      <sheetName val="ECT 2000&lt;DMT&lt;3000"/>
      <sheetName val="ECT 3000&lt;DMT&lt;5000"/>
      <sheetName val="Compact 95%"/>
      <sheetName val="Compact 100% "/>
      <sheetName val="Regul subleito"/>
      <sheetName val="Subbase de solo est."/>
      <sheetName val="Limp Cam Veg"/>
      <sheetName val="Expurgo de jazida (aux)"/>
      <sheetName val="EC mat jazida (aux)"/>
      <sheetName val="Base de solo est. "/>
      <sheetName val="EC mat jazida (aux) (3)"/>
      <sheetName val="Limp Cam Veg (2)"/>
      <sheetName val="Expurgo de jazida (aux) (2)"/>
      <sheetName val="EC mat jazida (aux) (2)"/>
      <sheetName val="Imprimação"/>
      <sheetName val="TSS"/>
      <sheetName val="TSD"/>
      <sheetName val="Transp Mat jaz"/>
      <sheetName val="Transp de brita"/>
      <sheetName val="Sarjeta STC05"/>
      <sheetName val="Dreno longitudinal DPS"/>
      <sheetName val="Boca de Saida BSD 03"/>
      <sheetName val="Meio Fio "/>
      <sheetName val="Descida d´água DAR 02"/>
      <sheetName val="Compactação manual (aux)"/>
      <sheetName val="Esc. man. vala mat 1a cat (aux)"/>
      <sheetName val="Entrada dágua  EDA02"/>
      <sheetName val="Dissip energia DES 01"/>
      <sheetName val="Dissip energia DES 02"/>
      <sheetName val="Alvenaria pedra argamass"/>
      <sheetName val="BSTC 0,80 m"/>
      <sheetName val="Dente p_ bueiro s 0,80m"/>
      <sheetName val="Boca BSTC 0,80 m"/>
      <sheetName val="BSTC 1m"/>
      <sheetName val="Dente p_ bueiro s 1,00m"/>
      <sheetName val="BocaBSTC 1m "/>
      <sheetName val="BDTC 1m"/>
      <sheetName val="Dente p_ bueiro d 1,00m"/>
      <sheetName val="Boca BDTC 1m"/>
      <sheetName val="BTTC 1m"/>
      <sheetName val="Dente p_ bueiro T 1,00m"/>
      <sheetName val="Boca BTTC 1m"/>
      <sheetName val="BDCC 1,5x1,5 m"/>
      <sheetName val="Boca BDCC 1,5x1,5"/>
      <sheetName val="BTCC 1,5 x 1,5"/>
      <sheetName val="Boca BTCC 1,5x1,5 m "/>
      <sheetName val="Argamassa ci_ar"/>
      <sheetName val="Escoramento de Bueiro cel."/>
      <sheetName val="Conf e lanç conc magro (aux)"/>
      <sheetName val="Concreto 10MPa Conf Lanc  (aux)"/>
      <sheetName val="Concreto cicl. 12MPa (aux)"/>
      <sheetName val="Concreto 12MPa Conf Lanc (aux)"/>
      <sheetName val="Concreto 15MPa Conf Lanc (aux)"/>
      <sheetName val="Pintura faixa"/>
      <sheetName val="Pintura setas e zeb"/>
      <sheetName val="Tacha reflet"/>
      <sheetName val="Enleivamento"/>
      <sheetName val="Cerca arame"/>
      <sheetName val="Defensa dupla"/>
      <sheetName val="Caiação"/>
      <sheetName val="Passeio concreto"/>
      <sheetName val="Plantio arbustos"/>
      <sheetName val="Revest veg c grama leiva"/>
      <sheetName val="Revest veg c mudas"/>
      <sheetName val="Regul mec faixa dom"/>
      <sheetName val="ECT 50&lt;DMT&lt;200 escv"/>
      <sheetName val="ECT 200&lt;DMT&lt;400 escv"/>
      <sheetName val="ECT 400&lt;DMT&lt;600 escv"/>
      <sheetName val="ECT 600&lt;DMT&lt;800 escv"/>
      <sheetName val="ECT 1000&lt;DMT&lt;1200 escv"/>
      <sheetName val="ECT 800&lt;DMT&lt;1000 escv"/>
      <sheetName val="ECT 1200&lt;DMT&lt;1400 escv"/>
      <sheetName val="ECT 50&lt;DMT&lt;200 mat 2 cat escv"/>
      <sheetName val="ECT 50&lt;DMT&lt;200 mat 3 cat"/>
      <sheetName val="Compactação manual"/>
      <sheetName val="Boca de Saida BSD 01"/>
      <sheetName val="Valeta VPC-03"/>
      <sheetName val="Entrada dágua  EDA01"/>
      <sheetName val="Descida d´água DAD 01"/>
      <sheetName val="Sarjeta STC 02"/>
      <sheetName val="Cx colet sarjeta"/>
      <sheetName val="Alv pedra arrum"/>
      <sheetName val="BDCC 2,0x2,0 m 1,0 a 2,5 m"/>
      <sheetName val="BTCC 2,0x2,0 m 1,0 a 2,5 m"/>
      <sheetName val="Boca BDCC 2,0x2,0 m"/>
      <sheetName val="Boca BTCC 2,0x2,0 m"/>
      <sheetName val="Forn prep coloc forma CA-50"/>
      <sheetName val="Fôrma comum de madeira"/>
      <sheetName val="Fôrma de placa resinada"/>
      <sheetName val="Transp comer cimento rod pav"/>
      <sheetName val="Transp comer cimento rod n pav"/>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Elétrica"/>
      <sheetName val="Orçamento Global"/>
      <sheetName val="Hidrossanitário"/>
      <sheetName val="Genéricos"/>
      <sheetName val="SBLO_PcP-AmpTPS_fora_CLP"/>
    </sheetNames>
    <sheetDataSet>
      <sheetData sheetId="0" refreshError="1"/>
      <sheetData sheetId="1" refreshError="1">
        <row r="38">
          <cell r="D38">
            <v>0.2</v>
          </cell>
        </row>
      </sheetData>
      <sheetData sheetId="2"/>
      <sheetData sheetId="3" refreshError="1"/>
      <sheetData sheetId="4"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Divulgado"/>
      <sheetName val="Serviços"/>
      <sheetName val="Insumos"/>
    </sheetNames>
    <sheetDataSet>
      <sheetData sheetId="0"/>
      <sheetData sheetId="1"/>
      <sheetData sheetId="2">
        <row r="13">
          <cell r="A13">
            <v>55</v>
          </cell>
          <cell r="B13" t="str">
            <v>ADAPTADOR DE COMPRESSAO EM POLIPROPILENO (PP), PARA TUBO EM PEAD, 20 MM X 1/2"</v>
          </cell>
          <cell r="C13" t="str">
            <v>UN</v>
          </cell>
          <cell r="D13" t="str">
            <v>C</v>
          </cell>
          <cell r="E13">
            <v>2.04</v>
          </cell>
        </row>
        <row r="14">
          <cell r="B14" t="str">
            <v>- LIGACAO PREDIAL DE AGUA (NTS 179)</v>
          </cell>
        </row>
        <row r="15">
          <cell r="A15">
            <v>61</v>
          </cell>
          <cell r="B15" t="str">
            <v>ADAPTADOR DE COMPRESSAO EM POLIPROPILENO (PP), PARA TUBO EM PEAD, 20 MM X 3/4"</v>
          </cell>
          <cell r="C15" t="str">
            <v>UN</v>
          </cell>
          <cell r="D15" t="str">
            <v>CR</v>
          </cell>
          <cell r="E15">
            <v>1.93</v>
          </cell>
        </row>
        <row r="16">
          <cell r="B16" t="str">
            <v>- LIGACAO PREDIAL DE AGUA (NTS 179)</v>
          </cell>
        </row>
        <row r="17">
          <cell r="A17">
            <v>62</v>
          </cell>
          <cell r="B17" t="str">
            <v>ADAPTADOR DE COMPRESSAO EM POLIPROPILENO (PP), PARA TUBO EM PEAD, 32 MM X 1" -</v>
          </cell>
          <cell r="C17" t="str">
            <v>UN</v>
          </cell>
          <cell r="D17" t="str">
            <v>CR</v>
          </cell>
          <cell r="E17">
            <v>3.99</v>
          </cell>
        </row>
        <row r="18">
          <cell r="B18" t="str">
            <v>LIGACAO PREDIAL DE AGUA (NTS 179)</v>
          </cell>
        </row>
        <row r="19">
          <cell r="A19">
            <v>10963</v>
          </cell>
          <cell r="B19" t="str">
            <v>PERFIL "I" DE ACO LAMINADO, "I" 203 X 34,3</v>
          </cell>
          <cell r="C19" t="str">
            <v>M</v>
          </cell>
          <cell r="D19" t="str">
            <v>CR</v>
          </cell>
          <cell r="E19">
            <v>139.91</v>
          </cell>
        </row>
        <row r="20">
          <cell r="A20">
            <v>7304</v>
          </cell>
          <cell r="B20" t="str">
            <v>TINTA EPOXI</v>
          </cell>
          <cell r="C20" t="str">
            <v>L</v>
          </cell>
          <cell r="D20" t="str">
            <v>CR</v>
          </cell>
          <cell r="E20">
            <v>42.99</v>
          </cell>
        </row>
        <row r="21">
          <cell r="A21">
            <v>26032</v>
          </cell>
          <cell r="B21" t="str">
            <v>.!EM PROCESSO DE DESATIVACAO! TINTA RETRORREFLETIVAS A BASE DE RESINA ACRILICA</v>
          </cell>
          <cell r="C21" t="str">
            <v>L</v>
          </cell>
          <cell r="D21" t="str">
            <v>CR</v>
          </cell>
          <cell r="E21">
            <v>24.21</v>
          </cell>
        </row>
        <row r="22">
          <cell r="B22" t="str">
            <v>COM MICROESFERA DE VIDRO, DB-800 COR BRANCA N 9,5.</v>
          </cell>
        </row>
        <row r="23">
          <cell r="A23">
            <v>851</v>
          </cell>
          <cell r="B23" t="str">
            <v>!EM PROCESSO DE DESATIVACAO!  BUCHA E ARRUELA EM ALUMINIO FUNDIDO, PARA</v>
          </cell>
          <cell r="C23" t="str">
            <v>CJ</v>
          </cell>
          <cell r="D23" t="str">
            <v>CR</v>
          </cell>
          <cell r="E23">
            <v>0.76</v>
          </cell>
        </row>
        <row r="24">
          <cell r="B24" t="str">
            <v>ELETRODUTO, 20 MM (3/4'') COM ROSCA</v>
          </cell>
        </row>
        <row r="25">
          <cell r="A25">
            <v>852</v>
          </cell>
          <cell r="B25" t="str">
            <v>!EM PROCESSO DE DESATIVACAO!  BUCHA E ARRUELA EM ALUMINIO FUNDIDO, PARA</v>
          </cell>
          <cell r="C25" t="str">
            <v>CJ</v>
          </cell>
          <cell r="D25" t="str">
            <v>CR</v>
          </cell>
          <cell r="E25">
            <v>1.74</v>
          </cell>
        </row>
        <row r="26">
          <cell r="B26" t="str">
            <v>ELETRODUTO, 32 MM (1 1/4'') COM ROSCA</v>
          </cell>
        </row>
        <row r="27">
          <cell r="A27">
            <v>853</v>
          </cell>
          <cell r="B27" t="str">
            <v>!EM PROCESSO DE DESATIVACAO!  BUCHA E ARRUELA EM ALUMINIO FUNDIDO, PARA</v>
          </cell>
          <cell r="C27" t="str">
            <v>CJ</v>
          </cell>
          <cell r="D27" t="str">
            <v>CR</v>
          </cell>
          <cell r="E27">
            <v>1.76</v>
          </cell>
        </row>
        <row r="28">
          <cell r="B28" t="str">
            <v>ELETRODUTO, 40 MM (1 1/2'') COM ROSCA</v>
          </cell>
        </row>
        <row r="29">
          <cell r="A29">
            <v>159</v>
          </cell>
          <cell r="B29" t="str">
            <v>!EM PROCESSO DE DESATIVACAO! ADUBO BOVINO</v>
          </cell>
          <cell r="C29" t="str">
            <v>M3</v>
          </cell>
          <cell r="D29" t="str">
            <v>CR</v>
          </cell>
          <cell r="E29">
            <v>209.14</v>
          </cell>
        </row>
        <row r="30">
          <cell r="A30">
            <v>7332</v>
          </cell>
          <cell r="B30" t="str">
            <v>!EM PROCESSO DE DESATIVACAO! AGENTE DE DESFORMA PARA CONCRETO</v>
          </cell>
          <cell r="C30" t="str">
            <v>L</v>
          </cell>
          <cell r="D30" t="str">
            <v>CR</v>
          </cell>
          <cell r="E30">
            <v>8.6999999999999993</v>
          </cell>
        </row>
        <row r="31">
          <cell r="A31">
            <v>20006</v>
          </cell>
          <cell r="B31" t="str">
            <v>!EM PROCESSO DE DESATIVACAO! ALIZAR / GUARNICAO 5 X 2CM MADEIRA</v>
          </cell>
          <cell r="C31" t="str">
            <v>M</v>
          </cell>
          <cell r="D31" t="str">
            <v>CR</v>
          </cell>
          <cell r="E31">
            <v>3.97</v>
          </cell>
        </row>
        <row r="32">
          <cell r="B32" t="str">
            <v>CEDRO/IMBUIA/JEQUITIBA OU SIMILAR</v>
          </cell>
        </row>
        <row r="33">
          <cell r="A33">
            <v>187</v>
          </cell>
          <cell r="B33" t="str">
            <v>!EM PROCESSO DE DESATIVACAO! ALIZAR / GUARNICAO 5 X 2CM MADEIRA</v>
          </cell>
          <cell r="C33" t="str">
            <v>M</v>
          </cell>
          <cell r="D33" t="str">
            <v>CR</v>
          </cell>
          <cell r="E33">
            <v>6.92</v>
          </cell>
        </row>
        <row r="34">
          <cell r="B34" t="str">
            <v>IPE/MOGNO/CEREJEIRA OU SIMILAR</v>
          </cell>
        </row>
        <row r="35">
          <cell r="A35">
            <v>3332</v>
          </cell>
          <cell r="B35" t="str">
            <v>!EM PROCESSO DE DESATIVACAO! APARELHO DE OXI-ACETILENO PARA SOLDA E CORTE,</v>
          </cell>
          <cell r="C35" t="str">
            <v>H</v>
          </cell>
          <cell r="D35" t="str">
            <v>AS</v>
          </cell>
          <cell r="E35">
            <v>1.46</v>
          </cell>
        </row>
        <row r="36">
          <cell r="B36" t="str">
            <v>SEM O GAS (PPU) (LOCACAO)</v>
          </cell>
        </row>
        <row r="37">
          <cell r="A37">
            <v>4359</v>
          </cell>
          <cell r="B37" t="str">
            <v>!EM PROCESSO DE DESATIVACAO! ARRUELA PLASTICA 4 X 16</v>
          </cell>
          <cell r="C37" t="str">
            <v>UN</v>
          </cell>
          <cell r="D37" t="str">
            <v>CR</v>
          </cell>
          <cell r="E37">
            <v>0.22</v>
          </cell>
        </row>
        <row r="38">
          <cell r="A38">
            <v>4757</v>
          </cell>
          <cell r="B38" t="str">
            <v>!EM PROCESSO DE DESATIVACAO! ASFALTADOR</v>
          </cell>
          <cell r="C38" t="str">
            <v>H</v>
          </cell>
          <cell r="D38" t="str">
            <v>C</v>
          </cell>
          <cell r="E38">
            <v>11.17</v>
          </cell>
        </row>
        <row r="39">
          <cell r="A39">
            <v>518</v>
          </cell>
          <cell r="B39" t="str">
            <v>!EM PROCESSO DE DESATIVACAO! ASSENTAMENTO DE PISO VINILICO EM PLACAS -</v>
          </cell>
          <cell r="C39" t="str">
            <v>M2</v>
          </cell>
          <cell r="D39" t="str">
            <v>C</v>
          </cell>
          <cell r="E39">
            <v>28</v>
          </cell>
        </row>
        <row r="40">
          <cell r="B40" t="str">
            <v>SOMENTE MAO DE OBRA.</v>
          </cell>
        </row>
        <row r="41">
          <cell r="A41">
            <v>9</v>
          </cell>
          <cell r="B41" t="str">
            <v>!EM PROCESSO DE DESATIVACAO! BALDE PLASTICO CAPACIDADE 4L</v>
          </cell>
          <cell r="C41" t="str">
            <v>UN</v>
          </cell>
          <cell r="D41" t="str">
            <v>CR</v>
          </cell>
          <cell r="E41">
            <v>4.03</v>
          </cell>
        </row>
        <row r="42">
          <cell r="A42">
            <v>545</v>
          </cell>
          <cell r="B42" t="str">
            <v>!EM PROCESSO DE DESATIVACAO! BANCA MARMORE BRANCO NACIONAL E = 3CM, POLIDO</v>
          </cell>
          <cell r="C42" t="str">
            <v>M2</v>
          </cell>
          <cell r="D42" t="str">
            <v>CR</v>
          </cell>
          <cell r="E42">
            <v>289.5</v>
          </cell>
        </row>
        <row r="43">
          <cell r="B43" t="str">
            <v>C/ FURO PARA CUBA</v>
          </cell>
        </row>
        <row r="44">
          <cell r="A44">
            <v>10790</v>
          </cell>
          <cell r="B44" t="str">
            <v>!EM PROCESSO DE DESATIVACAO! BANCADA PARA CARPINTARIA (SEM O DISCO DE SERRA)</v>
          </cell>
          <cell r="C44" t="str">
            <v>H</v>
          </cell>
          <cell r="D44" t="str">
            <v>C</v>
          </cell>
          <cell r="E44">
            <v>1.8</v>
          </cell>
        </row>
        <row r="45">
          <cell r="B45" t="str">
            <v>COM MOTOR ELETRICO TRIFASICO DE *3 A 5* HP, CHAVE E COIFA PROTETORA (LOCACAO)</v>
          </cell>
        </row>
        <row r="46">
          <cell r="A46">
            <v>3426</v>
          </cell>
          <cell r="B46" t="str">
            <v>!EM PROCESSO DE DESATIVACAO! BANDEIRA P/ PORTA/ JAN MAD REGIONAL 2A P/ VIDRO</v>
          </cell>
          <cell r="C46" t="str">
            <v>M2</v>
          </cell>
          <cell r="D46" t="str">
            <v>AS</v>
          </cell>
          <cell r="E46">
            <v>98.85</v>
          </cell>
        </row>
        <row r="47">
          <cell r="A47">
            <v>3427</v>
          </cell>
          <cell r="B47" t="str">
            <v>!EM PROCESSO DE DESATIVACAO! BANDEIRA P/ PORTA/ JAN MAD REGIONAL 3A P/ VIDRO</v>
          </cell>
          <cell r="C47" t="str">
            <v>M2</v>
          </cell>
          <cell r="D47" t="str">
            <v>AS</v>
          </cell>
          <cell r="E47">
            <v>65.900000000000006</v>
          </cell>
        </row>
        <row r="48">
          <cell r="A48">
            <v>3425</v>
          </cell>
          <cell r="B48" t="str">
            <v>!EM PROCESSO DE DESATIVACAO! BANDEIRA P/ PORTA/JANELA EM MADEIRA IMBUIA/CEDRO</v>
          </cell>
          <cell r="C48" t="str">
            <v>M2</v>
          </cell>
          <cell r="D48" t="str">
            <v>AS</v>
          </cell>
          <cell r="E48">
            <v>151.57</v>
          </cell>
        </row>
        <row r="49">
          <cell r="B49" t="str">
            <v>ARANA/CEDRO ROSA OU EQUIVALENTE DA REGIAO, TIPO FIXA PARA VIDRO (SEM VIDRO)</v>
          </cell>
        </row>
        <row r="50">
          <cell r="B50" t="str">
            <v>(SEM GUARNICAO) (SEM ACABAMENTO)</v>
          </cell>
        </row>
        <row r="51">
          <cell r="A51">
            <v>641</v>
          </cell>
          <cell r="B51" t="str">
            <v>!EM PROCESSO DE DESATIVACAO! BATE ESTACA-MARTELO ATE 3,0T DIESEL 160 HP TORRE</v>
          </cell>
          <cell r="C51" t="str">
            <v>H</v>
          </cell>
          <cell r="D51" t="str">
            <v>AS</v>
          </cell>
          <cell r="E51">
            <v>92.58</v>
          </cell>
        </row>
        <row r="52">
          <cell r="B52" t="str">
            <v>15 M MAGAN IM 1520 BS</v>
          </cell>
        </row>
        <row r="53">
          <cell r="A53">
            <v>10532</v>
          </cell>
          <cell r="B53" t="str">
            <v>!EM PROCESSO DE DESATIVACAO! BETONEIRA DE 320 A 600 LITROS COM CARREGADOR E</v>
          </cell>
          <cell r="C53" t="str">
            <v>H</v>
          </cell>
          <cell r="D53" t="str">
            <v>C</v>
          </cell>
          <cell r="E53">
            <v>0.85</v>
          </cell>
        </row>
        <row r="54">
          <cell r="B54" t="str">
            <v>MOTOR ELETRICO TRIFASICO (LOCACAO)</v>
          </cell>
        </row>
        <row r="55">
          <cell r="A55">
            <v>10531</v>
          </cell>
          <cell r="B55" t="str">
            <v>!EM PROCESSO DE DESATIVACAO! BETONEIRA 320 L COM MOTOR ELETRICO TRIFASICO,</v>
          </cell>
          <cell r="C55" t="str">
            <v>H</v>
          </cell>
          <cell r="D55" t="str">
            <v>CR</v>
          </cell>
          <cell r="E55">
            <v>0.88</v>
          </cell>
        </row>
        <row r="56">
          <cell r="B56" t="str">
            <v>POTENCIA DE 3 HP, COM CARREGADOR MECANICO (LOCACAO)</v>
          </cell>
        </row>
        <row r="57">
          <cell r="A57">
            <v>646</v>
          </cell>
          <cell r="B57" t="str">
            <v>!EM PROCESSO DE DESATIVACAO! BETONEIRA 320 L,  DIESEL, POTENCIA DE 5,5 HP, COM</v>
          </cell>
          <cell r="C57" t="str">
            <v>H</v>
          </cell>
          <cell r="D57" t="str">
            <v>CR</v>
          </cell>
          <cell r="E57">
            <v>2.4</v>
          </cell>
        </row>
        <row r="58">
          <cell r="B58" t="str">
            <v>CARREGADOR MECANICO (LOCACAO)</v>
          </cell>
        </row>
        <row r="59">
          <cell r="A59">
            <v>643</v>
          </cell>
          <cell r="B59" t="str">
            <v>!EM PROCESSO DE DESATIVACAO! BETONEIRA 320 L, DIESEL, POTENCIA DE 5,5 HP, SEM</v>
          </cell>
          <cell r="C59" t="str">
            <v>H</v>
          </cell>
          <cell r="D59" t="str">
            <v>CR</v>
          </cell>
          <cell r="E59">
            <v>1.41</v>
          </cell>
        </row>
        <row r="60">
          <cell r="B60" t="str">
            <v>CARREGADOR MECANICO (LOCACAO).</v>
          </cell>
        </row>
        <row r="61">
          <cell r="A61">
            <v>644</v>
          </cell>
          <cell r="B61" t="str">
            <v>!EM PROCESSO DE DESATIVACAO! BETONEIRA 580 L, DIESEL, POTENCIA DE  7,5 HP, COM</v>
          </cell>
          <cell r="C61" t="str">
            <v>H</v>
          </cell>
          <cell r="D61" t="str">
            <v>CR</v>
          </cell>
          <cell r="E61">
            <v>3.4</v>
          </cell>
        </row>
        <row r="62">
          <cell r="B62" t="str">
            <v>CARREGADOR MECANICO (LOCACAO)</v>
          </cell>
        </row>
        <row r="63">
          <cell r="A63">
            <v>10539</v>
          </cell>
          <cell r="B63" t="str">
            <v>!EM PROCESSO DE DESATIVACAO! BETONEIRA 580 LITROS, COM CARREGADOR, MOTOR A</v>
          </cell>
          <cell r="C63" t="str">
            <v>UN</v>
          </cell>
          <cell r="D63" t="str">
            <v>CR</v>
          </cell>
          <cell r="E63">
            <v>22204.05</v>
          </cell>
        </row>
        <row r="64">
          <cell r="B64" t="str">
            <v>DIESEL DE 7,5 HP</v>
          </cell>
        </row>
        <row r="65">
          <cell r="A65">
            <v>11117</v>
          </cell>
          <cell r="B65" t="str">
            <v>!EM PROCESSO DE DESATIVACAO! BLOCO SEXTAVADO P/PAVIMENTACAO, EM CONCRETO</v>
          </cell>
          <cell r="C65" t="str">
            <v>UN</v>
          </cell>
          <cell r="D65" t="str">
            <v>CR</v>
          </cell>
          <cell r="E65">
            <v>3.72</v>
          </cell>
        </row>
        <row r="66">
          <cell r="B66" t="str">
            <v>COM 35 MPA (TIPO BLOKRET), DE 30 X 30 CM, E = 8,0 CM (NBR 9781:2013)</v>
          </cell>
        </row>
        <row r="67">
          <cell r="A67">
            <v>25932</v>
          </cell>
          <cell r="B67" t="str">
            <v>!EM PROCESSO DE DESATIVACAO! BOMBA HIDRAULICA ALTA PRESSAO (UNIDADE MOTRIZ),</v>
          </cell>
          <cell r="C67" t="str">
            <v>DIA</v>
          </cell>
          <cell r="D67" t="str">
            <v>C</v>
          </cell>
          <cell r="E67">
            <v>192.75</v>
          </cell>
        </row>
        <row r="68">
          <cell r="B68" t="str">
            <v>VAZAO DE 3,0L/MIN, ATINGINDO PRESSOES MANOMETRICAS DE ATE 100KGF/CM2 -</v>
          </cell>
        </row>
        <row r="69">
          <cell r="B69" t="str">
            <v>LOCACAO.</v>
          </cell>
        </row>
        <row r="70">
          <cell r="A70" t="str">
            <v>Obs: dimensões entre asteríscos (*) indicam a aceitação de medidas aproximadas.</v>
          </cell>
        </row>
        <row r="72">
          <cell r="B72" t="str">
            <v>PREÇOS DE INSUMOS</v>
          </cell>
          <cell r="D72" t="str">
            <v>Página:</v>
          </cell>
          <cell r="E72" t="str">
            <v>2 / 146</v>
          </cell>
        </row>
        <row r="73">
          <cell r="A73" t="str">
            <v>Indicação da origem do preço:</v>
          </cell>
        </row>
        <row r="74">
          <cell r="A74" t="str">
            <v>• C - para preço coletado pelo IBGE</v>
          </cell>
        </row>
        <row r="75">
          <cell r="A75" t="str">
            <v>• CR - para preço obtido por meio do coeficiente de representatividade do insumo (ver Manual de Metodologia e</v>
          </cell>
        </row>
        <row r="76">
          <cell r="A76" t="str">
            <v>Conceitos);</v>
          </cell>
        </row>
        <row r="77">
          <cell r="A77" t="str">
            <v>• AS - para preço atribuído com base no preço do insumo para a localidade de São Paulo.</v>
          </cell>
        </row>
        <row r="78">
          <cell r="A78" t="str">
            <v>Mês de Coleta:</v>
          </cell>
          <cell r="B78" t="str">
            <v>06/2016 Pesquisa: IBGE</v>
          </cell>
        </row>
        <row r="79">
          <cell r="B79" t="str">
            <v>CUIABA</v>
          </cell>
          <cell r="C79" t="str">
            <v>90,01</v>
          </cell>
          <cell r="E79">
            <v>52.06</v>
          </cell>
        </row>
        <row r="80">
          <cell r="A80" t="str">
            <v>Localidade:</v>
          </cell>
          <cell r="B80" t="str">
            <v>Encargos Sociais Desonerados(%) Horista:</v>
          </cell>
          <cell r="D80" t="str">
            <v>Mensalista:</v>
          </cell>
        </row>
        <row r="81">
          <cell r="A81" t="str">
            <v>Código</v>
          </cell>
          <cell r="B81" t="str">
            <v>Descriçao do Insumo</v>
          </cell>
          <cell r="C81" t="str">
            <v>Unid</v>
          </cell>
          <cell r="D81" t="str">
            <v>Origem</v>
          </cell>
          <cell r="E81" t="str">
            <v>Preço</v>
          </cell>
        </row>
        <row r="82">
          <cell r="D82" t="str">
            <v>de Preço</v>
          </cell>
          <cell r="E82" t="str">
            <v>Mediano (R$)</v>
          </cell>
        </row>
        <row r="83">
          <cell r="A83">
            <v>10753</v>
          </cell>
          <cell r="B83" t="str">
            <v>!EM PROCESSO DE DESATIVACAO! BOMBA PRESSURIZADORA ELETRICA ATE 2HP, 1 1/2"</v>
          </cell>
          <cell r="C83" t="str">
            <v>H</v>
          </cell>
          <cell r="D83" t="str">
            <v>CR</v>
          </cell>
          <cell r="E83">
            <v>0.7</v>
          </cell>
        </row>
        <row r="84">
          <cell r="B84" t="str">
            <v>(LOCACAO)</v>
          </cell>
        </row>
        <row r="85">
          <cell r="A85">
            <v>4086</v>
          </cell>
          <cell r="B85" t="str">
            <v>!EM PROCESSO DE DESATIVACAO! BOMBA SUBMERSIVEL P/ DRENAGEM/ESGOTAMENTO,</v>
          </cell>
          <cell r="C85" t="str">
            <v>H</v>
          </cell>
          <cell r="D85" t="str">
            <v>CR</v>
          </cell>
          <cell r="E85">
            <v>4.12</v>
          </cell>
        </row>
        <row r="86">
          <cell r="B86" t="str">
            <v>ELETRICA TRIFASICA  ACIMA  DE 5 CV DESCARGA 4" HM = 25M, Q= 162 M3/H = 2700 L/MIN. OU</v>
          </cell>
        </row>
        <row r="87">
          <cell r="B87" t="str">
            <v>EQUIV.</v>
          </cell>
        </row>
        <row r="88">
          <cell r="A88">
            <v>5082</v>
          </cell>
          <cell r="B88" t="str">
            <v>!EM PROCESSO DE DESATIVACAO! BORBOLETA FERRO CROMADO P/ JANELA MADEIRA TP</v>
          </cell>
          <cell r="C88" t="str">
            <v>PAR</v>
          </cell>
          <cell r="D88" t="str">
            <v>CR</v>
          </cell>
          <cell r="E88">
            <v>13.97</v>
          </cell>
        </row>
        <row r="89">
          <cell r="B89" t="str">
            <v>GUILHOTINA</v>
          </cell>
        </row>
        <row r="90">
          <cell r="A90">
            <v>13385</v>
          </cell>
          <cell r="B90" t="str">
            <v>!EM PROCESSO DE DESATIVACAO! BRACO RETO P/ LUMINARIA PUBLICA - FERRO GALV C/</v>
          </cell>
          <cell r="C90" t="str">
            <v>UN</v>
          </cell>
          <cell r="D90" t="str">
            <v>CR</v>
          </cell>
          <cell r="E90">
            <v>83.96</v>
          </cell>
        </row>
        <row r="91">
          <cell r="B91" t="str">
            <v>PARAF - 3/4" X 1,5M</v>
          </cell>
        </row>
        <row r="92">
          <cell r="A92">
            <v>843</v>
          </cell>
          <cell r="B92" t="str">
            <v>!EM PROCESSO DE DESATIVACAO! BUCHA E ARRUELA EM ALUMINIO FUNDIDO, PARA</v>
          </cell>
          <cell r="C92" t="str">
            <v>CJ</v>
          </cell>
          <cell r="D92" t="str">
            <v>CR</v>
          </cell>
          <cell r="E92">
            <v>2.5299999999999998</v>
          </cell>
        </row>
        <row r="93">
          <cell r="B93" t="str">
            <v>ELETRODUTO, 50 MM (2'') COM ROSCA</v>
          </cell>
        </row>
        <row r="94">
          <cell r="A94">
            <v>2542</v>
          </cell>
          <cell r="B94" t="str">
            <v>!EM PROCESSO DE DESATIVACAO! BUCHA LIGA ALUMINIO P/ ELETRODUTO ROSCAVEL 2"</v>
          </cell>
          <cell r="C94" t="str">
            <v>UN</v>
          </cell>
          <cell r="D94" t="str">
            <v>CR</v>
          </cell>
          <cell r="E94">
            <v>1.8</v>
          </cell>
        </row>
        <row r="95">
          <cell r="A95">
            <v>4271</v>
          </cell>
          <cell r="B95" t="str">
            <v>!EM PROCESSO DE DESATIVACAO! CABIDE DE LOUCA BRANCA SIMPLES TP GANCHO</v>
          </cell>
          <cell r="C95" t="str">
            <v>UN</v>
          </cell>
          <cell r="D95" t="str">
            <v>AS</v>
          </cell>
          <cell r="E95">
            <v>11.58</v>
          </cell>
        </row>
        <row r="96">
          <cell r="A96">
            <v>959</v>
          </cell>
          <cell r="B96" t="str">
            <v>!EM PROCESSO DE DESATIVACAO! CABO DE COBRE EXTRA FLEXIVEL, ISOLACAO EM PVC,</v>
          </cell>
          <cell r="C96" t="str">
            <v>M</v>
          </cell>
          <cell r="D96" t="str">
            <v>CR</v>
          </cell>
          <cell r="E96">
            <v>11.36</v>
          </cell>
        </row>
        <row r="97">
          <cell r="B97" t="str">
            <v>16MM2 (P/ MAQUINA DE SOLDA)</v>
          </cell>
        </row>
        <row r="98">
          <cell r="A98">
            <v>960</v>
          </cell>
          <cell r="B98" t="str">
            <v>!EM PROCESSO DE DESATIVACAO! CABO DE COBRE EXTRA FLEXIVEL, ISOLACAO EM PVC,</v>
          </cell>
          <cell r="C98" t="str">
            <v>M</v>
          </cell>
          <cell r="D98" t="str">
            <v>CR</v>
          </cell>
          <cell r="E98">
            <v>16.850000000000001</v>
          </cell>
        </row>
        <row r="99">
          <cell r="B99" t="str">
            <v>25MM2 (P/ MAQUINA DE SOLDA)</v>
          </cell>
        </row>
        <row r="100">
          <cell r="A100">
            <v>961</v>
          </cell>
          <cell r="B100" t="str">
            <v>!EM PROCESSO DE DESATIVACAO! CABO DE COBRE EXTRA FLEXIVEL, ISOLACAO EM PVC,</v>
          </cell>
          <cell r="C100" t="str">
            <v>M</v>
          </cell>
          <cell r="D100" t="str">
            <v>CR</v>
          </cell>
          <cell r="E100">
            <v>23.98</v>
          </cell>
        </row>
        <row r="101">
          <cell r="B101" t="str">
            <v>35MM2 (P/ MAQUINA DE SOLDA)</v>
          </cell>
        </row>
        <row r="102">
          <cell r="A102">
            <v>962</v>
          </cell>
          <cell r="B102" t="str">
            <v>!EM PROCESSO DE DESATIVACAO! CABO DE COBRE EXTRA FLEXIVEL, ISOLACAO EM PVC,</v>
          </cell>
          <cell r="C102" t="str">
            <v>M</v>
          </cell>
          <cell r="D102" t="str">
            <v>CR</v>
          </cell>
          <cell r="E102">
            <v>34.58</v>
          </cell>
        </row>
        <row r="103">
          <cell r="B103" t="str">
            <v>50MM2 (P/ MAQUINA DE SOLDA)</v>
          </cell>
        </row>
        <row r="104">
          <cell r="A104">
            <v>957</v>
          </cell>
          <cell r="B104" t="str">
            <v>!EM PROCESSO DE DESATIVACAO! CABO DE COBRE EXTRA FLEXIVEL, ISOLACAO EM PVC,</v>
          </cell>
          <cell r="C104" t="str">
            <v>M</v>
          </cell>
          <cell r="D104" t="str">
            <v>CR</v>
          </cell>
          <cell r="E104">
            <v>44.56</v>
          </cell>
        </row>
        <row r="105">
          <cell r="B105" t="str">
            <v>70MM2 (P/ MAQUINA DE SOLDA)</v>
          </cell>
        </row>
        <row r="106">
          <cell r="A106">
            <v>958</v>
          </cell>
          <cell r="B106" t="str">
            <v>!EM PROCESSO DE DESATIVACAO! CABO DE COBRE EXTRA FLEXIVEL, ISOLACAO EM PVC,</v>
          </cell>
          <cell r="C106" t="str">
            <v>M</v>
          </cell>
          <cell r="D106" t="str">
            <v>CR</v>
          </cell>
          <cell r="E106">
            <v>55.73</v>
          </cell>
        </row>
        <row r="107">
          <cell r="B107" t="str">
            <v>95MM2 (P/ MAQUINA DE SOLDA)</v>
          </cell>
        </row>
        <row r="108">
          <cell r="A108">
            <v>1004</v>
          </cell>
          <cell r="B108" t="str">
            <v>!EM PROCESSO DE DESATIVACAO! CABO DE COBRE ISOLAMENTO ANTI-CHAMA 450/750V</v>
          </cell>
          <cell r="C108" t="str">
            <v>M</v>
          </cell>
          <cell r="D108" t="str">
            <v>CR</v>
          </cell>
          <cell r="E108">
            <v>10.050000000000001</v>
          </cell>
        </row>
        <row r="109">
          <cell r="B109" t="str">
            <v>16MM2, FLEXIVEL, TP FORESPLAST ALCOA OU EQUIV</v>
          </cell>
        </row>
        <row r="110">
          <cell r="A110">
            <v>11798</v>
          </cell>
          <cell r="B110" t="str">
            <v>!EM PROCESSO DE DESATIVACAO! CABO DE COBRE ISOLAMENTO ANTI-CHAMA 450/750V 3 X</v>
          </cell>
          <cell r="C110" t="str">
            <v>M</v>
          </cell>
          <cell r="D110" t="str">
            <v>CR</v>
          </cell>
          <cell r="E110">
            <v>23.24</v>
          </cell>
        </row>
        <row r="111">
          <cell r="B111" t="str">
            <v>10MM2, TP FICAP OU EQUIV</v>
          </cell>
        </row>
        <row r="112">
          <cell r="A112">
            <v>11801</v>
          </cell>
          <cell r="B112" t="str">
            <v>!EM PROCESSO DE DESATIVACAO! CABO DE COBRE ISOLAMENTO ANTI-CHAMA 450/750V 3 X</v>
          </cell>
          <cell r="C112" t="str">
            <v>M</v>
          </cell>
          <cell r="D112" t="str">
            <v>CR</v>
          </cell>
          <cell r="E112">
            <v>31.34</v>
          </cell>
        </row>
        <row r="113">
          <cell r="B113" t="str">
            <v>16MM2, TP FICAP OU EQUIV</v>
          </cell>
        </row>
        <row r="114">
          <cell r="A114">
            <v>11804</v>
          </cell>
          <cell r="B114" t="str">
            <v>!EM PROCESSO DE DESATIVACAO! CABO DE COBRE ISOLAMENTO ANTI-CHAMA 450/750V 3 X</v>
          </cell>
          <cell r="C114" t="str">
            <v>M</v>
          </cell>
          <cell r="D114" t="str">
            <v>CR</v>
          </cell>
          <cell r="E114">
            <v>46.61</v>
          </cell>
        </row>
        <row r="115">
          <cell r="B115" t="str">
            <v>25MM2, TP FICAP OU EQUIV</v>
          </cell>
        </row>
        <row r="116">
          <cell r="A116">
            <v>861</v>
          </cell>
          <cell r="B116" t="str">
            <v>!EM PROCESSO DE DESATIVACAO! CABO DE COBRE NU 6 MM2 MEIO-DURO</v>
          </cell>
          <cell r="C116" t="str">
            <v>M</v>
          </cell>
          <cell r="D116" t="str">
            <v>CR</v>
          </cell>
          <cell r="E116">
            <v>3.41</v>
          </cell>
        </row>
        <row r="117">
          <cell r="A117">
            <v>5089</v>
          </cell>
          <cell r="B117" t="str">
            <v>!EM PROCESSO DE DESATIVACAO! CADEADO ACO GRAFITADO OXIDADO ENVERNIZADO</v>
          </cell>
          <cell r="C117" t="str">
            <v>UN</v>
          </cell>
          <cell r="D117" t="str">
            <v>CR</v>
          </cell>
          <cell r="E117">
            <v>29.04</v>
          </cell>
        </row>
        <row r="118">
          <cell r="B118" t="str">
            <v>45MM</v>
          </cell>
        </row>
        <row r="119">
          <cell r="A119">
            <v>11848</v>
          </cell>
          <cell r="B119" t="str">
            <v>!EM PROCESSO DE DESATIVACAO! CADERNETA DE TOPOGRAFO</v>
          </cell>
          <cell r="C119" t="str">
            <v>UN</v>
          </cell>
          <cell r="D119" t="str">
            <v>CR</v>
          </cell>
          <cell r="E119">
            <v>6.05</v>
          </cell>
        </row>
        <row r="120">
          <cell r="A120">
            <v>11246</v>
          </cell>
          <cell r="B120" t="str">
            <v>!EM PROCESSO DE DESATIVACAO! CAIXA DE PASSAGEM N 1 PADRAO TELEBRAS DIM 10 X10</v>
          </cell>
          <cell r="C120" t="str">
            <v>UN</v>
          </cell>
          <cell r="D120" t="str">
            <v>CR</v>
          </cell>
          <cell r="E120">
            <v>15.73</v>
          </cell>
        </row>
        <row r="121">
          <cell r="B121" t="str">
            <v>X 5CM EM CHAPA DE ACO GALV</v>
          </cell>
        </row>
        <row r="122">
          <cell r="A122">
            <v>11248</v>
          </cell>
          <cell r="B122" t="str">
            <v>!EM PROCESSO DE DESATIVACAO! CAIXA DE PASSAGEM P/ TELEFONE EM CHAPA DE ACO</v>
          </cell>
          <cell r="C122" t="str">
            <v>UN</v>
          </cell>
          <cell r="D122" t="str">
            <v>CR</v>
          </cell>
          <cell r="E122">
            <v>1944.39</v>
          </cell>
        </row>
        <row r="123">
          <cell r="B123" t="str">
            <v>GALV 200 X 200 X 15CM</v>
          </cell>
        </row>
        <row r="124">
          <cell r="A124">
            <v>11252</v>
          </cell>
          <cell r="B124" t="str">
            <v>!EM PROCESSO DE DESATIVACAO! CAIXA DE PASSAGEM PADRAO TELESP/TELEBRAS DIM 50</v>
          </cell>
          <cell r="C124" t="str">
            <v>UN</v>
          </cell>
          <cell r="D124" t="str">
            <v>CR</v>
          </cell>
          <cell r="E124">
            <v>158.66</v>
          </cell>
        </row>
        <row r="125">
          <cell r="B125" t="str">
            <v>X 50 X 12CM EM CHAPA DE ACO GALV</v>
          </cell>
        </row>
        <row r="126">
          <cell r="A126">
            <v>1066</v>
          </cell>
          <cell r="B126" t="str">
            <v>!EM PROCESSO DE DESATIVACAO! CAIXA DE PROTECAO P/ MEDIDOR HORO-SAZONAL EM</v>
          </cell>
          <cell r="C126" t="str">
            <v>UN</v>
          </cell>
          <cell r="D126" t="str">
            <v>CR</v>
          </cell>
          <cell r="E126">
            <v>881</v>
          </cell>
        </row>
        <row r="127">
          <cell r="B127" t="str">
            <v>CHAPA DE ALUMINIO DE 3MM</v>
          </cell>
        </row>
        <row r="128">
          <cell r="A128">
            <v>1043</v>
          </cell>
          <cell r="B128" t="str">
            <v>!EM PROCESSO DE DESATIVACAO! CAIXA DE PROTECAO P/ MEDIDOR MONOFASICO E</v>
          </cell>
          <cell r="C128" t="str">
            <v>UN</v>
          </cell>
          <cell r="D128" t="str">
            <v>CR</v>
          </cell>
          <cell r="E128">
            <v>93.4</v>
          </cell>
        </row>
        <row r="129">
          <cell r="B129" t="str">
            <v>DISJUNTOR EM CHAPA ALUMINIO 3MM</v>
          </cell>
        </row>
        <row r="130">
          <cell r="A130">
            <v>1072</v>
          </cell>
          <cell r="B130" t="str">
            <v>!EM PROCESSO DE DESATIVACAO! CAIXA DE PROTECAO P/ MEDIDOR MONOFASICO E</v>
          </cell>
          <cell r="C130" t="str">
            <v>UN</v>
          </cell>
          <cell r="D130" t="str">
            <v>CR</v>
          </cell>
          <cell r="E130">
            <v>91.97</v>
          </cell>
        </row>
        <row r="131">
          <cell r="B131" t="str">
            <v>DISJUNTOR EM CHAPA DE FERRO GALV</v>
          </cell>
        </row>
        <row r="132">
          <cell r="A132">
            <v>1061</v>
          </cell>
          <cell r="B132" t="str">
            <v>!EM PROCESSO DE DESATIVACAO! CAIXA DE PROTECAO P/ MEDIDOR TRIFASICO E</v>
          </cell>
          <cell r="C132" t="str">
            <v>UN</v>
          </cell>
          <cell r="D132" t="str">
            <v>CR</v>
          </cell>
          <cell r="E132">
            <v>208.04</v>
          </cell>
        </row>
        <row r="133">
          <cell r="B133" t="str">
            <v>DISJUNTOR EM CHAPA DE ALUMINIO 3MM</v>
          </cell>
        </row>
        <row r="134">
          <cell r="A134">
            <v>1065</v>
          </cell>
          <cell r="B134" t="str">
            <v>!EM PROCESSO DE DESATIVACAO! CAIXA DE PROTECAO PARA TRANSFORMADOR DE</v>
          </cell>
          <cell r="C134" t="str">
            <v>UN</v>
          </cell>
          <cell r="D134" t="str">
            <v>CR</v>
          </cell>
          <cell r="E134">
            <v>231.78</v>
          </cell>
        </row>
        <row r="135">
          <cell r="B135" t="str">
            <v>CORRENTE EM CHAPA DE ALUMINIO DE 3 MM</v>
          </cell>
        </row>
        <row r="136">
          <cell r="A136">
            <v>13845</v>
          </cell>
          <cell r="B136" t="str">
            <v>!EM PROCESSO DE DESATIVACAO! CAIXA METALICA P/ MEDICAO MONOFASICA CHAPA 18</v>
          </cell>
          <cell r="C136" t="str">
            <v>UN</v>
          </cell>
          <cell r="D136" t="str">
            <v>CR</v>
          </cell>
          <cell r="E136">
            <v>113.78</v>
          </cell>
        </row>
        <row r="137">
          <cell r="B137" t="str">
            <v>(300 X 300 X 145MM) P/ USO EXTERNO C/ PORTA E CX. DE MUFLA, COR CINZA, SEM</v>
          </cell>
        </row>
        <row r="138">
          <cell r="B138" t="str">
            <v>TRANSFORMADOR, PADRAO CELPE, MODELO D</v>
          </cell>
        </row>
        <row r="139">
          <cell r="A139">
            <v>13844</v>
          </cell>
          <cell r="B139" t="str">
            <v>!EM PROCESSO DE DESATIVACAO! CAIXA METALICA P/ MEDICAO MONOFASICA CHAPA 18</v>
          </cell>
          <cell r="C139" t="str">
            <v>UN</v>
          </cell>
          <cell r="D139" t="str">
            <v>CR</v>
          </cell>
          <cell r="E139">
            <v>120.91</v>
          </cell>
        </row>
        <row r="140">
          <cell r="B140" t="str">
            <v>(300 X 330 X 145MM) P/ USO INTERNO C/ PORTA E CX. DE MUFLA, COR CINZA, SEM</v>
          </cell>
        </row>
        <row r="141">
          <cell r="B141" t="str">
            <v>TRANSFORMADOR, PADRAO CELPE, MODELO D</v>
          </cell>
        </row>
        <row r="142">
          <cell r="A142" t="str">
            <v>Obs: dimensões entre asteríscos (*) indicam a aceitação de medidas aproximadas.</v>
          </cell>
        </row>
        <row r="144">
          <cell r="B144" t="str">
            <v>PREÇOS DE INSUMOS</v>
          </cell>
          <cell r="D144" t="str">
            <v>Página:</v>
          </cell>
          <cell r="E144" t="str">
            <v>3 / 146</v>
          </cell>
        </row>
        <row r="145">
          <cell r="A145" t="str">
            <v>Indicação da origem do preço:</v>
          </cell>
        </row>
        <row r="146">
          <cell r="A146" t="str">
            <v>• C - para preço coletado pelo IBGE</v>
          </cell>
        </row>
        <row r="147">
          <cell r="A147" t="str">
            <v>• CR - para preço obtido por meio do coeficiente de representatividade do insumo (ver Manual de Metodologia e</v>
          </cell>
        </row>
        <row r="148">
          <cell r="A148" t="str">
            <v>Conceitos);</v>
          </cell>
        </row>
        <row r="149">
          <cell r="A149" t="str">
            <v>• AS - para preço atribuído com base no preço do insumo para a localidade de São Paulo.</v>
          </cell>
        </row>
        <row r="150">
          <cell r="A150" t="str">
            <v>Mês de Coleta:</v>
          </cell>
          <cell r="B150" t="str">
            <v>06/2016 Pesquisa: IBGE</v>
          </cell>
        </row>
        <row r="151">
          <cell r="B151" t="str">
            <v>CUIABA</v>
          </cell>
          <cell r="C151" t="str">
            <v>90,01</v>
          </cell>
          <cell r="E151">
            <v>52.06</v>
          </cell>
        </row>
        <row r="152">
          <cell r="A152" t="str">
            <v>Localidade:</v>
          </cell>
          <cell r="B152" t="str">
            <v>Encargos Sociais Desonerados(%) Horista:</v>
          </cell>
          <cell r="D152" t="str">
            <v>Mensalista:</v>
          </cell>
        </row>
        <row r="153">
          <cell r="A153" t="str">
            <v>Código</v>
          </cell>
          <cell r="B153" t="str">
            <v>Descriçao do Insumo</v>
          </cell>
          <cell r="C153" t="str">
            <v>Unid</v>
          </cell>
          <cell r="D153" t="str">
            <v>Origem</v>
          </cell>
          <cell r="E153" t="str">
            <v>Preço</v>
          </cell>
        </row>
        <row r="154">
          <cell r="D154" t="str">
            <v>de Preço</v>
          </cell>
          <cell r="E154" t="str">
            <v>Mediano (R$)</v>
          </cell>
        </row>
        <row r="155">
          <cell r="A155">
            <v>13843</v>
          </cell>
          <cell r="B155" t="str">
            <v>!EM PROCESSO DE DESATIVACAO! CAIXA METALICA P/ MEDICAO TRIFASICA CHAPA 18 P/</v>
          </cell>
          <cell r="C155" t="str">
            <v>UN</v>
          </cell>
          <cell r="D155" t="str">
            <v>CR</v>
          </cell>
          <cell r="E155">
            <v>158.4</v>
          </cell>
        </row>
        <row r="156">
          <cell r="B156" t="str">
            <v>USO EXTERNO C/ PORTA E CX. DE MUFLA, COR CINZA, SEM TRANSFORMADOR PADRAO</v>
          </cell>
        </row>
        <row r="157">
          <cell r="B157" t="str">
            <v>CELPE, MODELO D</v>
          </cell>
        </row>
        <row r="158">
          <cell r="A158">
            <v>13842</v>
          </cell>
          <cell r="B158" t="str">
            <v>!EM PROCESSO DE DESATIVACAO! CAIXA METALICA P/ MEDICAO TRIFASICA CHAPA 18 P/</v>
          </cell>
          <cell r="C158" t="str">
            <v>UN</v>
          </cell>
          <cell r="D158" t="str">
            <v>CR</v>
          </cell>
          <cell r="E158">
            <v>185.85</v>
          </cell>
        </row>
        <row r="159">
          <cell r="B159" t="str">
            <v>USO INTERNO C/ PORTA E CX DE MUFLA, COR CINZA, SEM TRANSFORMADOR PADRAO</v>
          </cell>
        </row>
        <row r="160">
          <cell r="B160" t="str">
            <v>CELPE, MODELO D</v>
          </cell>
        </row>
        <row r="161">
          <cell r="A161">
            <v>12075</v>
          </cell>
          <cell r="B161" t="str">
            <v>!EM PROCESSO DE DESATIVACAO! CAIXA P/ MEDICAO DE DEMANDA E ENERGIA REATIVA EM</v>
          </cell>
          <cell r="C161" t="str">
            <v>UN</v>
          </cell>
          <cell r="D161" t="str">
            <v>CR</v>
          </cell>
          <cell r="E161">
            <v>622.15</v>
          </cell>
        </row>
        <row r="162">
          <cell r="B162" t="str">
            <v>CHAPA 18 ESTAMPADA , PADRAO DE CONCESSIONARIA LOCAL</v>
          </cell>
        </row>
        <row r="163">
          <cell r="A163">
            <v>13405</v>
          </cell>
          <cell r="B163" t="str">
            <v>!EM PROCESSO DE DESATIVACAO! CAIXA P/ MEDICAO MONOF 30 X 33 X 15CM EM CHAPA 18</v>
          </cell>
          <cell r="C163" t="str">
            <v>UN</v>
          </cell>
          <cell r="D163" t="str">
            <v>CR</v>
          </cell>
          <cell r="E163">
            <v>205.92</v>
          </cell>
        </row>
        <row r="164">
          <cell r="B164" t="str">
            <v>C/ VISOR/PORTA/CX MUFLA USO EXTERNO COR CINZA</v>
          </cell>
        </row>
        <row r="165">
          <cell r="A165">
            <v>13404</v>
          </cell>
          <cell r="B165" t="str">
            <v>!EM PROCESSO DE DESATIVACAO! CAIXA P/ MEDICAO MONOF 30 X 33 X 15CM EM CHAPA 18</v>
          </cell>
          <cell r="C165" t="str">
            <v>UN</v>
          </cell>
          <cell r="D165" t="str">
            <v>CR</v>
          </cell>
          <cell r="E165">
            <v>205.92</v>
          </cell>
        </row>
        <row r="166">
          <cell r="B166" t="str">
            <v>C/ VISOR/PORTA/CX MUFLA USO INTERNO COR CINZA</v>
          </cell>
        </row>
        <row r="167">
          <cell r="A167">
            <v>11996</v>
          </cell>
          <cell r="B167" t="str">
            <v>!EM PROCESSO DE DESATIVACAO! CAIXA PASSAGEM EM CHAPA 18 DE FERRO GALV 5" X 10"</v>
          </cell>
          <cell r="C167" t="str">
            <v>UN</v>
          </cell>
          <cell r="D167" t="str">
            <v>CR</v>
          </cell>
          <cell r="E167">
            <v>3.64</v>
          </cell>
        </row>
        <row r="168">
          <cell r="B168" t="str">
            <v>X 3" (125 X 250 X 80MM) COM TAMPA E PARAFUSO.</v>
          </cell>
        </row>
        <row r="169">
          <cell r="A169">
            <v>1056</v>
          </cell>
          <cell r="B169" t="str">
            <v>!EM PROCESSO DE DESATIVACAO! CAIXA TP "J" OU EQUIV CONCESSIONARIA LOCAL"</v>
          </cell>
          <cell r="C169" t="str">
            <v>UN</v>
          </cell>
          <cell r="D169" t="str">
            <v>CR</v>
          </cell>
          <cell r="E169">
            <v>169.83</v>
          </cell>
        </row>
        <row r="170">
          <cell r="A170">
            <v>14116</v>
          </cell>
          <cell r="B170" t="str">
            <v>!EM PROCESSO DE DESATIVACAO! CAIXA 20 X 26CM PADRAO LIGHT T-1 PAINEL</v>
          </cell>
          <cell r="C170" t="str">
            <v>UN</v>
          </cell>
          <cell r="D170" t="str">
            <v>CR</v>
          </cell>
          <cell r="E170">
            <v>31.41</v>
          </cell>
        </row>
        <row r="171">
          <cell r="A171">
            <v>14061</v>
          </cell>
          <cell r="B171" t="str">
            <v>!EM PROCESSO DE DESATIVACAO! CAIXA 46 X 66CM PADRAO LIGHT T-3 PAINEL</v>
          </cell>
          <cell r="C171" t="str">
            <v>UN</v>
          </cell>
          <cell r="D171" t="str">
            <v>CR</v>
          </cell>
          <cell r="E171">
            <v>130.52000000000001</v>
          </cell>
        </row>
        <row r="172">
          <cell r="A172">
            <v>1133</v>
          </cell>
          <cell r="B172" t="str">
            <v>!EM PROCESSO DE DESATIVACAO! CAMINHAO BASCULANTE COM CAPACIDADE DE *5* M3 /</v>
          </cell>
          <cell r="C172" t="str">
            <v>H</v>
          </cell>
          <cell r="D172" t="str">
            <v>AS</v>
          </cell>
          <cell r="E172">
            <v>55.35</v>
          </cell>
        </row>
        <row r="173">
          <cell r="B173" t="str">
            <v>*11* T, MOTOR DIESEL DE 142 HP (LOCACAO)</v>
          </cell>
        </row>
        <row r="174">
          <cell r="A174">
            <v>1139</v>
          </cell>
          <cell r="B174" t="str">
            <v>!EM PROCESSO DE DESATIVACAO! CAMINHAO BASCULANTE 8,0M3/16T DIESEL TIPO</v>
          </cell>
          <cell r="C174" t="str">
            <v>H</v>
          </cell>
          <cell r="D174" t="str">
            <v>AS</v>
          </cell>
          <cell r="E174">
            <v>65.72</v>
          </cell>
        </row>
        <row r="175">
          <cell r="B175" t="str">
            <v>MERCEDES 170HP  LK-1418 OU EQUIV (INCL MANUT/OPERACAO)</v>
          </cell>
        </row>
        <row r="176">
          <cell r="A176">
            <v>1147</v>
          </cell>
          <cell r="B176" t="str">
            <v>!EM PROCESSO DE DESATIVACAO! CAMINHAO PIPA COM BARRA ESPARGIDORA E</v>
          </cell>
          <cell r="C176" t="str">
            <v>H</v>
          </cell>
          <cell r="D176" t="str">
            <v>AS</v>
          </cell>
          <cell r="E176">
            <v>63</v>
          </cell>
        </row>
        <row r="177">
          <cell r="B177" t="str">
            <v>CAPACIDADE DE *6000* LITROS (LOCACAO COM OPERADOR, COMBUSTIVEL E MANUTENCAO)</v>
          </cell>
        </row>
        <row r="178">
          <cell r="A178">
            <v>1146</v>
          </cell>
          <cell r="B178" t="str">
            <v>!EM PROCESSO DE DESATIVACAO! CAMINHAO PIPA 10.000L  C/ BARRA ESPARGIDORA (INCL</v>
          </cell>
          <cell r="C178" t="str">
            <v>H</v>
          </cell>
          <cell r="D178" t="str">
            <v>AS</v>
          </cell>
          <cell r="E178">
            <v>70.87</v>
          </cell>
        </row>
        <row r="179">
          <cell r="B179" t="str">
            <v>MANUT/OPERACAO)</v>
          </cell>
        </row>
        <row r="180">
          <cell r="A180">
            <v>1158</v>
          </cell>
          <cell r="B180" t="str">
            <v>!EM PROCESSO DE DESATIVACAO! CAMINHONETE DE CARGA ATE 1,2 T C/ MOTOR DIESEL</v>
          </cell>
          <cell r="C180" t="str">
            <v>H</v>
          </cell>
          <cell r="D180" t="str">
            <v>AS</v>
          </cell>
          <cell r="E180">
            <v>43.28</v>
          </cell>
        </row>
        <row r="181">
          <cell r="B181" t="str">
            <v>TIPO GM D-10 OU EQUIV (INCL MANUT/OPERACAO)</v>
          </cell>
        </row>
        <row r="182">
          <cell r="A182">
            <v>11</v>
          </cell>
          <cell r="B182" t="str">
            <v>!EM PROCESSO DE DESATIVACAO! CERA</v>
          </cell>
          <cell r="C182" t="str">
            <v>KG</v>
          </cell>
          <cell r="D182" t="str">
            <v>CR</v>
          </cell>
          <cell r="E182">
            <v>27.36</v>
          </cell>
        </row>
        <row r="183">
          <cell r="A183">
            <v>1314</v>
          </cell>
          <cell r="B183" t="str">
            <v>!EM PROCESSO DE DESATIVACAO! CERAMICA ESMALTADA EXTRA OU 1A QUALID P/ PAREDE</v>
          </cell>
          <cell r="C183" t="str">
            <v>M2</v>
          </cell>
          <cell r="D183" t="str">
            <v>CR</v>
          </cell>
          <cell r="E183">
            <v>15.16</v>
          </cell>
        </row>
        <row r="184">
          <cell r="B184" t="str">
            <v>20 X 20CM PEI-4 - LINHA PADRAO MEDIO</v>
          </cell>
        </row>
        <row r="185">
          <cell r="A185">
            <v>1289</v>
          </cell>
          <cell r="B185" t="str">
            <v>!EM PROCESSO DE DESATIVACAO! CERAMICA ESMALTADA EXTRA OU 1A QUALIDADE P/ PISO</v>
          </cell>
          <cell r="C185" t="str">
            <v>M2</v>
          </cell>
          <cell r="D185" t="str">
            <v>CR</v>
          </cell>
          <cell r="E185">
            <v>14.05</v>
          </cell>
        </row>
        <row r="186">
          <cell r="B186" t="str">
            <v>PEI-4 - LINHA POPULAR</v>
          </cell>
        </row>
        <row r="187">
          <cell r="A187">
            <v>10519</v>
          </cell>
          <cell r="B187" t="str">
            <v>!EM PROCESSO DE DESATIVACAO! CERAMICA TP GRES EXTRA OU 1A QUALIDADE P/ PISO</v>
          </cell>
          <cell r="C187" t="str">
            <v>M2</v>
          </cell>
          <cell r="D187" t="str">
            <v>CR</v>
          </cell>
          <cell r="E187">
            <v>15.32</v>
          </cell>
        </row>
        <row r="188">
          <cell r="B188" t="str">
            <v>PEI-4</v>
          </cell>
        </row>
        <row r="189">
          <cell r="A189">
            <v>13712</v>
          </cell>
          <cell r="B189" t="str">
            <v>!EM PROCESSO DE DESATIVACAO! CHAVE COMPENSADORA TRIFASICA P/ MOTOR 15CV</v>
          </cell>
          <cell r="C189" t="str">
            <v>UN</v>
          </cell>
          <cell r="D189" t="str">
            <v>CR</v>
          </cell>
          <cell r="E189">
            <v>3786.46</v>
          </cell>
        </row>
        <row r="190">
          <cell r="B190" t="str">
            <v>(380V) C/ FUSIVEL DIAZED 50A</v>
          </cell>
        </row>
        <row r="191">
          <cell r="A191">
            <v>13711</v>
          </cell>
          <cell r="B191" t="str">
            <v>!EM PROCESSO DE DESATIVACAO! CHAVE COMPENSADORA TRIFASICA P/ MOTOR 150CV</v>
          </cell>
          <cell r="C191" t="str">
            <v>UN</v>
          </cell>
          <cell r="D191" t="str">
            <v>CR</v>
          </cell>
          <cell r="E191">
            <v>11803.29</v>
          </cell>
        </row>
        <row r="192">
          <cell r="B192" t="str">
            <v>(380V) C/ FUSIVEL NH 315A</v>
          </cell>
        </row>
        <row r="193">
          <cell r="A193">
            <v>13704</v>
          </cell>
          <cell r="B193" t="str">
            <v>!EM PROCESSO DE DESATIVACAO! CHAVE COMPENSADORA TRIFASICA P/ MOTOR 40CV</v>
          </cell>
          <cell r="C193" t="str">
            <v>UN</v>
          </cell>
          <cell r="D193" t="str">
            <v>CR</v>
          </cell>
          <cell r="E193">
            <v>1686.29</v>
          </cell>
        </row>
        <row r="194">
          <cell r="B194" t="str">
            <v>(380V) C/ FUSIVEL NH 100A</v>
          </cell>
        </row>
        <row r="195">
          <cell r="A195">
            <v>13710</v>
          </cell>
          <cell r="B195" t="str">
            <v>!EM PROCESSO DE DESATIVACAO! CHAVE COMPENSADORA TRIFASICA P/ MOTOR 75CV</v>
          </cell>
          <cell r="C195" t="str">
            <v>UN</v>
          </cell>
          <cell r="D195" t="str">
            <v>CR</v>
          </cell>
          <cell r="E195">
            <v>2015.9</v>
          </cell>
        </row>
        <row r="196">
          <cell r="B196" t="str">
            <v>(380V) C/ FUSIVEL NH 160A</v>
          </cell>
        </row>
        <row r="197">
          <cell r="A197">
            <v>12096</v>
          </cell>
          <cell r="B197" t="str">
            <v>!EM PROCESSO DE DESATIVACAO! CHAVE COMUTADORA REFORCADA TIPO FACA C/ BASE</v>
          </cell>
          <cell r="C197" t="str">
            <v>UN</v>
          </cell>
          <cell r="D197" t="str">
            <v>CR</v>
          </cell>
          <cell r="E197">
            <v>8.31</v>
          </cell>
        </row>
        <row r="198">
          <cell r="B198" t="str">
            <v>DE MARMORE 1 X 30A/250V (1 POLO)</v>
          </cell>
        </row>
        <row r="199">
          <cell r="A199">
            <v>12097</v>
          </cell>
          <cell r="B199" t="str">
            <v>!EM PROCESSO DE DESATIVACAO! CHAVE COMUTADORA REFORCADA TIPO FACA C/ BASE</v>
          </cell>
          <cell r="C199" t="str">
            <v>UN</v>
          </cell>
          <cell r="D199" t="str">
            <v>CR</v>
          </cell>
          <cell r="E199">
            <v>7.32</v>
          </cell>
        </row>
        <row r="200">
          <cell r="B200" t="str">
            <v>DE MARMORE 2 X 30A/250V (2 POLOS)</v>
          </cell>
        </row>
        <row r="201">
          <cell r="A201">
            <v>12098</v>
          </cell>
          <cell r="B201" t="str">
            <v>!EM PROCESSO DE DESATIVACAO! CHAVE COMUTADORA REFORCADA TIPO FACA C/ BASE</v>
          </cell>
          <cell r="C201" t="str">
            <v>UN</v>
          </cell>
          <cell r="D201" t="str">
            <v>CR</v>
          </cell>
          <cell r="E201">
            <v>11.5</v>
          </cell>
        </row>
        <row r="202">
          <cell r="B202" t="str">
            <v>DE MARMORE 2 X 60A/250V (2 POLOS)</v>
          </cell>
        </row>
        <row r="203">
          <cell r="A203">
            <v>12099</v>
          </cell>
          <cell r="B203" t="str">
            <v>!EM PROCESSO DE DESATIVACAO! CHAVE COMUTADORA REFORCADA TIPO FACA C/ BASE</v>
          </cell>
          <cell r="C203" t="str">
            <v>UN</v>
          </cell>
          <cell r="D203" t="str">
            <v>CR</v>
          </cell>
          <cell r="E203">
            <v>10.029999999999999</v>
          </cell>
        </row>
        <row r="204">
          <cell r="B204" t="str">
            <v>DE MARMORE 3 X 30A/250V (3 POLOS)</v>
          </cell>
        </row>
        <row r="205">
          <cell r="A205">
            <v>12100</v>
          </cell>
          <cell r="B205" t="str">
            <v>!EM PROCESSO DE DESATIVACAO! CHAVE COMUTADORA REFORCADA TIPO FACA C/ BASE</v>
          </cell>
          <cell r="C205" t="str">
            <v>UN</v>
          </cell>
          <cell r="D205" t="str">
            <v>CR</v>
          </cell>
          <cell r="E205">
            <v>12.36</v>
          </cell>
        </row>
        <row r="206">
          <cell r="B206" t="str">
            <v>DE MARMORE 3 X 60A/250V (3 POLOS)</v>
          </cell>
        </row>
        <row r="207">
          <cell r="A207">
            <v>13366</v>
          </cell>
          <cell r="B207" t="str">
            <v>!EM PROCESSO DE DESATIVACAO! CHAVE FACA BIPOLAR C/ BASE DE ARDOSIA P/ FUSIVEIS</v>
          </cell>
          <cell r="C207" t="str">
            <v>UN</v>
          </cell>
          <cell r="D207" t="str">
            <v>CR</v>
          </cell>
          <cell r="E207">
            <v>10.52</v>
          </cell>
        </row>
        <row r="208">
          <cell r="B208" t="str">
            <v>CARTUCHO 60A/250V</v>
          </cell>
        </row>
        <row r="209">
          <cell r="A209">
            <v>13403</v>
          </cell>
          <cell r="B209" t="str">
            <v>!EM PROCESSO DE DESATIVACAO! CHAVE FACA BIPOLAR C/ BASE DE ARDOSIA/MARMORE P/</v>
          </cell>
          <cell r="C209" t="str">
            <v>UN</v>
          </cell>
          <cell r="D209" t="str">
            <v>CR</v>
          </cell>
          <cell r="E209">
            <v>8.24</v>
          </cell>
        </row>
        <row r="210">
          <cell r="B210" t="str">
            <v>FUSIVEIS CARTUCHO 30A/250V</v>
          </cell>
        </row>
        <row r="211">
          <cell r="A211">
            <v>12080</v>
          </cell>
          <cell r="B211" t="str">
            <v>!EM PROCESSO DE DESATIVACAO! CHAVE FACA MONOPOLAR BLINDADA 30A/250V</v>
          </cell>
          <cell r="C211" t="str">
            <v>UN</v>
          </cell>
          <cell r="D211" t="str">
            <v>CR</v>
          </cell>
          <cell r="E211">
            <v>15.94</v>
          </cell>
        </row>
        <row r="212">
          <cell r="A212">
            <v>12079</v>
          </cell>
          <cell r="B212" t="str">
            <v>!EM PROCESSO DE DESATIVACAO! CHAVE FACA TRIPOLAR BLINDADA 150A/500V, C/BASE</v>
          </cell>
          <cell r="C212" t="str">
            <v>UN</v>
          </cell>
          <cell r="D212" t="str">
            <v>CR</v>
          </cell>
          <cell r="E212">
            <v>201.75</v>
          </cell>
        </row>
        <row r="213">
          <cell r="B213" t="str">
            <v>P/FUSIVEIS NH DE 125A, TIPO F-824 DA MAR-GIRIUS CONTINENTAL OU EQUIV</v>
          </cell>
        </row>
        <row r="214">
          <cell r="A214" t="str">
            <v>Obs: dimensões entre asteríscos (*) indicam a aceitação de medidas aproximadas.</v>
          </cell>
        </row>
        <row r="216">
          <cell r="B216" t="str">
            <v>PREÇOS DE INSUMOS</v>
          </cell>
          <cell r="D216" t="str">
            <v>Página:</v>
          </cell>
          <cell r="E216" t="str">
            <v>4 / 146</v>
          </cell>
        </row>
        <row r="217">
          <cell r="A217" t="str">
            <v>Indicação da origem do preço:</v>
          </cell>
        </row>
        <row r="218">
          <cell r="A218" t="str">
            <v>• C - para preço coletado pelo IBGE</v>
          </cell>
        </row>
        <row r="219">
          <cell r="A219" t="str">
            <v>• CR - para preço obtido por meio do coeficiente de representatividade do insumo (ver Manual de Metodologia e</v>
          </cell>
        </row>
        <row r="220">
          <cell r="A220" t="str">
            <v>Conceitos);</v>
          </cell>
        </row>
        <row r="221">
          <cell r="A221" t="str">
            <v>• AS - para preço atribuído com base no preço do insumo para a localidade de São Paulo.</v>
          </cell>
        </row>
        <row r="222">
          <cell r="A222" t="str">
            <v>Mês de Coleta:</v>
          </cell>
          <cell r="B222" t="str">
            <v>06/2016 Pesquisa: IBGE</v>
          </cell>
        </row>
        <row r="223">
          <cell r="B223" t="str">
            <v>CUIABA</v>
          </cell>
          <cell r="C223" t="str">
            <v>90,01</v>
          </cell>
          <cell r="E223">
            <v>52.06</v>
          </cell>
        </row>
        <row r="224">
          <cell r="A224" t="str">
            <v>Localidade:</v>
          </cell>
          <cell r="B224" t="str">
            <v>Encargos Sociais Desonerados(%) Horista:</v>
          </cell>
          <cell r="D224" t="str">
            <v>Mensalista:</v>
          </cell>
        </row>
        <row r="225">
          <cell r="A225" t="str">
            <v>Código</v>
          </cell>
          <cell r="B225" t="str">
            <v>Descriçao do Insumo</v>
          </cell>
          <cell r="C225" t="str">
            <v>Unid</v>
          </cell>
          <cell r="D225" t="str">
            <v>Origem</v>
          </cell>
          <cell r="E225" t="str">
            <v>Preço</v>
          </cell>
        </row>
        <row r="226">
          <cell r="D226" t="str">
            <v>de Preço</v>
          </cell>
          <cell r="E226" t="str">
            <v>Mediano (R$)</v>
          </cell>
        </row>
        <row r="227">
          <cell r="A227">
            <v>12092</v>
          </cell>
          <cell r="B227" t="str">
            <v>!EM PROCESSO DE DESATIVACAO! CHAVE FACA TRIPOLAR C/BASE DE ARDOSIA/MARMORE</v>
          </cell>
          <cell r="C227" t="str">
            <v>UN</v>
          </cell>
          <cell r="D227" t="str">
            <v>CR</v>
          </cell>
          <cell r="E227">
            <v>26.43</v>
          </cell>
        </row>
        <row r="228">
          <cell r="B228" t="str">
            <v>100A/250V</v>
          </cell>
        </row>
        <row r="229">
          <cell r="A229">
            <v>13368</v>
          </cell>
          <cell r="B229" t="str">
            <v>!EM PROCESSO DE DESATIVACAO! CHAVE FACA TRIPOLAR C/BASE DE ARDOSIA/MARMORE</v>
          </cell>
          <cell r="C229" t="str">
            <v>UN</v>
          </cell>
          <cell r="D229" t="str">
            <v>CR</v>
          </cell>
          <cell r="E229">
            <v>28.85</v>
          </cell>
        </row>
        <row r="230">
          <cell r="B230" t="str">
            <v>100A/500V</v>
          </cell>
        </row>
        <row r="231">
          <cell r="A231">
            <v>12090</v>
          </cell>
          <cell r="B231" t="str">
            <v>!EM PROCESSO DE DESATIVACAO! CHAVE FACA TRIPOLAR C/BASE DE ARDOSIA/MARMORE</v>
          </cell>
          <cell r="C231" t="str">
            <v>UN</v>
          </cell>
          <cell r="D231" t="str">
            <v>CR</v>
          </cell>
          <cell r="E231">
            <v>12.18</v>
          </cell>
        </row>
        <row r="232">
          <cell r="B232" t="str">
            <v>30A/250V</v>
          </cell>
        </row>
        <row r="233">
          <cell r="A233">
            <v>12091</v>
          </cell>
          <cell r="B233" t="str">
            <v>!EM PROCESSO DE DESATIVACAO! CHAVE FACA TRIPOLAR C/BASE DE ARDOSIA/MARMORE</v>
          </cell>
          <cell r="C233" t="str">
            <v>UN</v>
          </cell>
          <cell r="D233" t="str">
            <v>CR</v>
          </cell>
          <cell r="E233">
            <v>14.7</v>
          </cell>
        </row>
        <row r="234">
          <cell r="B234" t="str">
            <v>60A/250V</v>
          </cell>
        </row>
        <row r="235">
          <cell r="A235">
            <v>13367</v>
          </cell>
          <cell r="B235" t="str">
            <v>!EM PROCESSO DE DESATIVACAO! CHAVE FACA TRIPOLAR C/BASE DE ARDOSIA/MARMORE</v>
          </cell>
          <cell r="C235" t="str">
            <v>UN</v>
          </cell>
          <cell r="D235" t="str">
            <v>CR</v>
          </cell>
          <cell r="E235">
            <v>17.72</v>
          </cell>
        </row>
        <row r="236">
          <cell r="B236" t="str">
            <v>60A/500V.</v>
          </cell>
        </row>
        <row r="237">
          <cell r="A237">
            <v>13386</v>
          </cell>
          <cell r="B237" t="str">
            <v>!EM PROCESSO DE DESATIVACAO! CHAVE MAGNETICA 2 X 30A P/ COMANDO ILUMINACAO</v>
          </cell>
          <cell r="C237" t="str">
            <v>UN</v>
          </cell>
          <cell r="D237" t="str">
            <v>CR</v>
          </cell>
          <cell r="E237">
            <v>144.28</v>
          </cell>
        </row>
        <row r="238">
          <cell r="B238" t="str">
            <v>PUBLICA, ACIONADA POR RELE FOTOELETRICO NA 220V/60HZ, TIPO LUX CONTROL MODELO</v>
          </cell>
        </row>
        <row r="239">
          <cell r="B239" t="str">
            <v>CIP-I/70 OU EQUIV</v>
          </cell>
        </row>
        <row r="240">
          <cell r="A240">
            <v>13353</v>
          </cell>
          <cell r="B240" t="str">
            <v>!EM PROCESSO DE DESATIVACAO! CHAVE REVERSORA BLINDADA 30A/500V ELETROMAR OU</v>
          </cell>
          <cell r="C240" t="str">
            <v>UN</v>
          </cell>
          <cell r="D240" t="str">
            <v>CR</v>
          </cell>
          <cell r="E240">
            <v>115.29</v>
          </cell>
        </row>
        <row r="241">
          <cell r="B241" t="str">
            <v>EQUIV</v>
          </cell>
        </row>
        <row r="242">
          <cell r="A242">
            <v>13847</v>
          </cell>
          <cell r="B242" t="str">
            <v>!EM PROCESSO DE DESATIVACAO! CHAVE REVERSORA TRIFASICA BLINDADA 30A, 250V</v>
          </cell>
          <cell r="C242" t="str">
            <v>UN</v>
          </cell>
          <cell r="D242" t="str">
            <v>CR</v>
          </cell>
          <cell r="E242">
            <v>49.44</v>
          </cell>
        </row>
        <row r="243">
          <cell r="A243">
            <v>2395</v>
          </cell>
          <cell r="B243" t="str">
            <v>!EM PROCESSO DE DESATIVACAO! CHAVE SECCIONADORA TRIPOLAR C/ PORTA FUSIVEIS</v>
          </cell>
          <cell r="C243" t="str">
            <v>UN</v>
          </cell>
          <cell r="D243" t="str">
            <v>CR</v>
          </cell>
          <cell r="E243">
            <v>259.70999999999998</v>
          </cell>
        </row>
        <row r="244">
          <cell r="B244" t="str">
            <v>NH, MANOBRA C/ CARGA, 125A/500V, TIPO S37 SIEMENS OU EQUIV</v>
          </cell>
        </row>
        <row r="245">
          <cell r="A245">
            <v>2398</v>
          </cell>
          <cell r="B245" t="str">
            <v>!EM PROCESSO DE DESATIVACAO! CHAVE SECCIONADORA TRIPOLAR C/ PORTA FUSIVEIS</v>
          </cell>
          <cell r="C245" t="str">
            <v>UN</v>
          </cell>
          <cell r="D245" t="str">
            <v>CR</v>
          </cell>
          <cell r="E245">
            <v>569.04999999999995</v>
          </cell>
        </row>
        <row r="246">
          <cell r="B246" t="str">
            <v>NH, MANOBRA C/ CARGA, 300A/500V, TIPO S37 SIEMENS OU EQUIV</v>
          </cell>
        </row>
        <row r="247">
          <cell r="A247">
            <v>12340</v>
          </cell>
          <cell r="B247" t="str">
            <v>!EM PROCESSO DE DESATIVACAO! CHAVE SECCIONADORA TRIPOLAR P/ MEDIA TENSAO</v>
          </cell>
          <cell r="C247" t="str">
            <v>UN</v>
          </cell>
          <cell r="D247" t="str">
            <v>CR</v>
          </cell>
          <cell r="E247">
            <v>835.49</v>
          </cell>
        </row>
        <row r="248">
          <cell r="B248" t="str">
            <v>400A/15KV, C/ COMANDO MANUAL SIMULTANEO NAS 3 FASES ATRAVES DE PUNHO</v>
          </cell>
        </row>
        <row r="249">
          <cell r="A249">
            <v>12341</v>
          </cell>
          <cell r="B249" t="str">
            <v>!EM PROCESSO DE DESATIVACAO! CHAVE SECCIONADORA TRIPOLAR P/ MEDIA TENSAO</v>
          </cell>
          <cell r="C249" t="str">
            <v>UN</v>
          </cell>
          <cell r="D249" t="str">
            <v>CR</v>
          </cell>
          <cell r="E249">
            <v>765.68</v>
          </cell>
        </row>
        <row r="250">
          <cell r="B250" t="str">
            <v>400A/15KV, C/ COMANDO MANUAL SIMULTANEO NAS 3 FASES ATRAVES DE VARA DE</v>
          </cell>
        </row>
        <row r="251">
          <cell r="B251" t="str">
            <v>MANOBRA, TIPO 3 DC 0015-2W SIEMENS OU EQUIV</v>
          </cell>
        </row>
        <row r="252">
          <cell r="A252">
            <v>12115</v>
          </cell>
          <cell r="B252" t="str">
            <v>!EM PROCESSO DE DESATIVACAO! CIGARRA DE EMBUTIR 110/220V TIPO SILENTOQUE PIAL</v>
          </cell>
          <cell r="C252" t="str">
            <v>UN</v>
          </cell>
          <cell r="D252" t="str">
            <v>CR</v>
          </cell>
          <cell r="E252">
            <v>13.57</v>
          </cell>
        </row>
        <row r="253">
          <cell r="B253" t="str">
            <v>OU EQUIV</v>
          </cell>
        </row>
        <row r="254">
          <cell r="A254">
            <v>1511</v>
          </cell>
          <cell r="B254" t="str">
            <v>!EM PROCESSO DE DESATIVACAO! COMPRESSOR DE AR DIESEL REBOCAVEL 125 A 134PCM.</v>
          </cell>
          <cell r="C254" t="str">
            <v>H</v>
          </cell>
          <cell r="D254" t="str">
            <v>CR</v>
          </cell>
          <cell r="E254">
            <v>10.4</v>
          </cell>
        </row>
        <row r="255">
          <cell r="A255">
            <v>1513</v>
          </cell>
          <cell r="B255" t="str">
            <v>!EM PROCESSO DE DESATIVACAO! COMPRESSOR DE AR DIESEL REBOCAVEL 160 A 170PCM</v>
          </cell>
          <cell r="C255" t="str">
            <v>H</v>
          </cell>
          <cell r="D255" t="str">
            <v>CR</v>
          </cell>
          <cell r="E255">
            <v>14.06</v>
          </cell>
        </row>
        <row r="256">
          <cell r="B256" t="str">
            <v>C/ 1 MARTELETE ROMPEDOR</v>
          </cell>
        </row>
        <row r="257">
          <cell r="A257">
            <v>1508</v>
          </cell>
          <cell r="B257" t="str">
            <v>!EM PROCESSO DE DESATIVACAO! COMPRESSOR DE AR DIESEL REBOCAVEL 160PCM</v>
          </cell>
          <cell r="C257" t="str">
            <v>H</v>
          </cell>
          <cell r="D257" t="str">
            <v>CR</v>
          </cell>
          <cell r="E257">
            <v>11.24</v>
          </cell>
        </row>
        <row r="258">
          <cell r="A258">
            <v>1512</v>
          </cell>
          <cell r="B258" t="str">
            <v>!EM PROCESSO DE DESATIVACAO! COMPRESSOR DE AR DIESEL REBOCAVEL 250 A 275PCM</v>
          </cell>
          <cell r="C258" t="str">
            <v>H</v>
          </cell>
          <cell r="D258" t="str">
            <v>CR</v>
          </cell>
          <cell r="E258">
            <v>13.5</v>
          </cell>
        </row>
        <row r="259">
          <cell r="A259">
            <v>1514</v>
          </cell>
          <cell r="B259" t="str">
            <v>!EM PROCESSO DE DESATIVACAO! COMPRESSOR DE AR DIESEL REBOCAVEL 365PCM</v>
          </cell>
          <cell r="C259" t="str">
            <v>H</v>
          </cell>
          <cell r="D259" t="str">
            <v>CR</v>
          </cell>
          <cell r="E259">
            <v>18.28</v>
          </cell>
        </row>
        <row r="260">
          <cell r="A260">
            <v>1515</v>
          </cell>
          <cell r="B260" t="str">
            <v>!EM PROCESSO DE DESATIVACAO! COMPRESSOR DE AR DIESEL REBOCAVEL 600PCM</v>
          </cell>
          <cell r="C260" t="str">
            <v>H</v>
          </cell>
          <cell r="D260" t="str">
            <v>CR</v>
          </cell>
          <cell r="E260">
            <v>28.68</v>
          </cell>
        </row>
        <row r="261">
          <cell r="A261">
            <v>1509</v>
          </cell>
          <cell r="B261" t="str">
            <v>!EM PROCESSO DE DESATIVACAO! COMPRESSOR DE AR REBOCAVEL COM MOTOR DIESEL,</v>
          </cell>
          <cell r="C261" t="str">
            <v>H</v>
          </cell>
          <cell r="D261" t="str">
            <v>C</v>
          </cell>
          <cell r="E261">
            <v>13.5</v>
          </cell>
        </row>
        <row r="262">
          <cell r="B262" t="str">
            <v>250 PCM - (LOCACAO).</v>
          </cell>
        </row>
        <row r="263">
          <cell r="A263">
            <v>1507</v>
          </cell>
          <cell r="B263" t="str">
            <v>!EM PROCESSO DE DESATIVACAO! COMPRESSOR DE AR REBOCAVEL DE 200 PCM, 102 PSI E</v>
          </cell>
          <cell r="C263" t="str">
            <v>UN</v>
          </cell>
          <cell r="D263" t="str">
            <v>CR</v>
          </cell>
          <cell r="E263">
            <v>36811.65</v>
          </cell>
        </row>
        <row r="264">
          <cell r="B264" t="str">
            <v>MOTOR DIESEL DE 79 CV</v>
          </cell>
        </row>
        <row r="265">
          <cell r="A265">
            <v>12024</v>
          </cell>
          <cell r="B265" t="str">
            <v>!EM PROCESSO DE DESATIVACAO! CONDULETE PVC TIPO "TA" D = 3/4" S/TAMPA"</v>
          </cell>
          <cell r="C265" t="str">
            <v>UN</v>
          </cell>
          <cell r="D265" t="str">
            <v>CR</v>
          </cell>
          <cell r="E265">
            <v>17.91</v>
          </cell>
        </row>
        <row r="266">
          <cell r="A266">
            <v>12029</v>
          </cell>
          <cell r="B266" t="str">
            <v>!EM PROCESSO DE DESATIVACAO! CONDULETE PVC TIPO "XA" D = 3/4" S/TAMPA"</v>
          </cell>
          <cell r="C266" t="str">
            <v>UN</v>
          </cell>
          <cell r="D266" t="str">
            <v>CR</v>
          </cell>
          <cell r="E266">
            <v>15.53</v>
          </cell>
        </row>
        <row r="267">
          <cell r="A267">
            <v>13347</v>
          </cell>
          <cell r="B267" t="str">
            <v>!EM PROCESSO DE DESATIVACAO! CONJUNTO ARSTOP P/ AR CONDICIONADO C/ DISJUNTOR</v>
          </cell>
          <cell r="C267" t="str">
            <v>UN</v>
          </cell>
          <cell r="D267" t="str">
            <v>CR</v>
          </cell>
          <cell r="E267">
            <v>37.01</v>
          </cell>
        </row>
        <row r="268">
          <cell r="B268" t="str">
            <v>25A</v>
          </cell>
        </row>
        <row r="269">
          <cell r="A269">
            <v>12006</v>
          </cell>
          <cell r="B269" t="str">
            <v>!EM PROCESSO DE DESATIVACAO! CONJUNTO CONDULETE PVC TIPO "C" C/ 1 INTERRUPTOR</v>
          </cell>
          <cell r="C269" t="str">
            <v>UN</v>
          </cell>
          <cell r="D269" t="str">
            <v>CR</v>
          </cell>
          <cell r="E269">
            <v>36.26</v>
          </cell>
        </row>
        <row r="270">
          <cell r="B270" t="str">
            <v>BIPOLAR + TAMPA"</v>
          </cell>
        </row>
        <row r="271">
          <cell r="A271">
            <v>12002</v>
          </cell>
          <cell r="B271" t="str">
            <v>!EM PROCESSO DE DESATIVACAO! CONJUNTO CONDULETE PVC TIPO "C" C/ 1 INTERRUPTOR</v>
          </cell>
          <cell r="C271" t="str">
            <v>UN</v>
          </cell>
          <cell r="D271" t="str">
            <v>CR</v>
          </cell>
          <cell r="E271">
            <v>25.68</v>
          </cell>
        </row>
        <row r="272">
          <cell r="B272" t="str">
            <v>SIMPLES CONJUGADO  C/ 1 TOMADA + TAMPA"</v>
          </cell>
        </row>
        <row r="273">
          <cell r="A273">
            <v>12004</v>
          </cell>
          <cell r="B273" t="str">
            <v>!EM PROCESSO DE DESATIVACAO! CONJUNTO CONDULETE PVC TIPO "C" C/ 1 TOMADA 2P + T</v>
          </cell>
          <cell r="C273" t="str">
            <v>UN</v>
          </cell>
          <cell r="D273" t="str">
            <v>CR</v>
          </cell>
          <cell r="E273">
            <v>25.17</v>
          </cell>
        </row>
        <row r="274">
          <cell r="B274" t="str">
            <v>INCLUSIVE TAMPA"</v>
          </cell>
        </row>
        <row r="275">
          <cell r="A275">
            <v>12005</v>
          </cell>
          <cell r="B275" t="str">
            <v>!EM PROCESSO DE DESATIVACAO! CONJUNTO CONDULETE PVC TIPO "C" C/ 2</v>
          </cell>
          <cell r="C275" t="str">
            <v>UN</v>
          </cell>
          <cell r="D275" t="str">
            <v>CR</v>
          </cell>
          <cell r="E275">
            <v>23.94</v>
          </cell>
        </row>
        <row r="276">
          <cell r="B276" t="str">
            <v>INTERRUPTORES SIMPLES + TAMPA"</v>
          </cell>
        </row>
        <row r="277">
          <cell r="A277">
            <v>12007</v>
          </cell>
          <cell r="B277" t="str">
            <v>!EM PROCESSO DE DESATIVACAO! CONJUNTO CONDULETE PVC TIPO "C" C/ 2 TOMADAS</v>
          </cell>
          <cell r="C277" t="str">
            <v>UN</v>
          </cell>
          <cell r="D277" t="str">
            <v>CR</v>
          </cell>
          <cell r="E277">
            <v>18.78</v>
          </cell>
        </row>
        <row r="278">
          <cell r="B278" t="str">
            <v>UNIVERSAL 2P + TAMPA"</v>
          </cell>
        </row>
        <row r="279">
          <cell r="A279">
            <v>12116</v>
          </cell>
          <cell r="B279" t="str">
            <v>!EM PROCESSO DE DESATIVACAO! CONJUNTO EMBUTIR 1 INTERRUPTOR PARALELO 1</v>
          </cell>
          <cell r="C279" t="str">
            <v>UN</v>
          </cell>
          <cell r="D279" t="str">
            <v>CR</v>
          </cell>
          <cell r="E279">
            <v>9.64</v>
          </cell>
        </row>
        <row r="280">
          <cell r="B280" t="str">
            <v>TOMADA 2P UNIVERSAL 10A/250V S/ PLACA, TP SILENTOQUE PIAL OU EQUIV</v>
          </cell>
        </row>
        <row r="281">
          <cell r="A281">
            <v>7550</v>
          </cell>
          <cell r="B281" t="str">
            <v>!EM PROCESSO DE DESATIVACAO! CONJUNTO EMBUTIR 1 INTERRUPTOR SIMPLES 1</v>
          </cell>
          <cell r="C281" t="str">
            <v>UN</v>
          </cell>
          <cell r="D281" t="str">
            <v>CR</v>
          </cell>
          <cell r="E281">
            <v>9.9700000000000006</v>
          </cell>
        </row>
        <row r="282">
          <cell r="B282" t="str">
            <v>INTERRUPTOR PARALELO 10A/250V C/ PLACA , TP SILENTOQUE PIAL OU EQUIV</v>
          </cell>
        </row>
        <row r="283">
          <cell r="A283">
            <v>7556</v>
          </cell>
          <cell r="B283" t="str">
            <v>!EM PROCESSO DE DESATIVACAO! CONJUNTO EMBUTIR 1 INTERRUPTOR SIMPLES 1</v>
          </cell>
          <cell r="C283" t="str">
            <v>UN</v>
          </cell>
          <cell r="D283" t="str">
            <v>CR</v>
          </cell>
          <cell r="E283">
            <v>9.66</v>
          </cell>
        </row>
        <row r="284">
          <cell r="B284" t="str">
            <v>TOMADA 2P UNIVERSAL 10A/250V C/ PLACA, TP SILENTOQUE PIAL OU EQUIV</v>
          </cell>
        </row>
        <row r="285">
          <cell r="A285" t="str">
            <v>Obs: dimensões entre asteríscos (*) indicam a aceitação de medidas aproximadas.</v>
          </cell>
        </row>
        <row r="287">
          <cell r="B287" t="str">
            <v>PREÇOS DE INSUMOS</v>
          </cell>
          <cell r="D287" t="str">
            <v>Página:</v>
          </cell>
          <cell r="E287" t="str">
            <v>5 / 146</v>
          </cell>
        </row>
        <row r="288">
          <cell r="A288" t="str">
            <v>Indicação da origem do preço:</v>
          </cell>
        </row>
        <row r="289">
          <cell r="A289" t="str">
            <v>• C - para preço coletado pelo IBGE</v>
          </cell>
        </row>
        <row r="290">
          <cell r="A290" t="str">
            <v>• CR - para preço obtido por meio do coeficiente de representatividade do insumo (ver Manual de Metodologia e</v>
          </cell>
        </row>
        <row r="291">
          <cell r="A291" t="str">
            <v>Conceitos);</v>
          </cell>
        </row>
        <row r="292">
          <cell r="A292" t="str">
            <v>• AS - para preço atribuído com base no preço do insumo para a localidade de São Paulo.</v>
          </cell>
        </row>
        <row r="293">
          <cell r="A293" t="str">
            <v>Mês de Coleta:</v>
          </cell>
          <cell r="B293" t="str">
            <v>06/2016 Pesquisa: IBGE</v>
          </cell>
        </row>
        <row r="294">
          <cell r="B294" t="str">
            <v>CUIABA</v>
          </cell>
          <cell r="C294" t="str">
            <v>90,01</v>
          </cell>
          <cell r="E294">
            <v>52.06</v>
          </cell>
        </row>
        <row r="295">
          <cell r="A295" t="str">
            <v>Localidade:</v>
          </cell>
          <cell r="B295" t="str">
            <v>Encargos Sociais Desonerados(%) Horista:</v>
          </cell>
          <cell r="D295" t="str">
            <v>Mensalista:</v>
          </cell>
        </row>
        <row r="296">
          <cell r="A296" t="str">
            <v>Código</v>
          </cell>
          <cell r="B296" t="str">
            <v>Descriçao do Insumo</v>
          </cell>
          <cell r="C296" t="str">
            <v>Unid</v>
          </cell>
          <cell r="D296" t="str">
            <v>Origem</v>
          </cell>
          <cell r="E296" t="str">
            <v>Preço</v>
          </cell>
        </row>
        <row r="297">
          <cell r="D297" t="str">
            <v>de Preço</v>
          </cell>
          <cell r="E297" t="str">
            <v>Mediano (R$)</v>
          </cell>
        </row>
        <row r="298">
          <cell r="A298">
            <v>12130</v>
          </cell>
          <cell r="B298" t="str">
            <v>!EM PROCESSO DE DESATIVACAO! CONJUNTO EMBUTIR 2 INTERRUPTORES PARALELOS 1</v>
          </cell>
          <cell r="C298" t="str">
            <v>UN</v>
          </cell>
          <cell r="D298" t="str">
            <v>CR</v>
          </cell>
          <cell r="E298">
            <v>11.61</v>
          </cell>
        </row>
        <row r="299">
          <cell r="B299" t="str">
            <v>TOMADA 2P UNIVERSAL 10A/250V, S/ PLACA, TP SILENTOQUE PIAL OU EQUIV</v>
          </cell>
        </row>
        <row r="300">
          <cell r="A300">
            <v>7567</v>
          </cell>
          <cell r="B300" t="str">
            <v>!EM PROCESSO DE DESATIVACAO! CONJUNTO EMBUTIR 2 INTERRUPTORES PARALELOS</v>
          </cell>
          <cell r="C300" t="str">
            <v>UN</v>
          </cell>
          <cell r="D300" t="str">
            <v>CR</v>
          </cell>
          <cell r="E300">
            <v>12.12</v>
          </cell>
        </row>
        <row r="301">
          <cell r="B301" t="str">
            <v>10A/250V C/ PLACA, TP SILENTOQUE PIAL OU EQUIV</v>
          </cell>
        </row>
        <row r="302">
          <cell r="A302">
            <v>12125</v>
          </cell>
          <cell r="B302" t="str">
            <v>!EM PROCESSO DE DESATIVACAO! CONJUNTO EMBUTIR 2 INTERRUPTORES SIMPLES 1</v>
          </cell>
          <cell r="C302" t="str">
            <v>UN</v>
          </cell>
          <cell r="D302" t="str">
            <v>CR</v>
          </cell>
          <cell r="E302">
            <v>16.489999999999998</v>
          </cell>
        </row>
        <row r="303">
          <cell r="B303" t="str">
            <v>INTERRUPTOR PARALELO 10A/250V C/ PLACA TP SILENTOQUE PIAL OU EQUIV</v>
          </cell>
        </row>
        <row r="304">
          <cell r="A304">
            <v>7558</v>
          </cell>
          <cell r="B304" t="str">
            <v>!EM PROCESSO DE DESATIVACAO! CONJUNTO EMBUTIR 2 INTERRUPTORES SIMPLES 1</v>
          </cell>
          <cell r="C304" t="str">
            <v>UN</v>
          </cell>
          <cell r="D304" t="str">
            <v>CR</v>
          </cell>
          <cell r="E304">
            <v>12.79</v>
          </cell>
        </row>
        <row r="305">
          <cell r="B305" t="str">
            <v>TOMADA 2P UNIVERSAL 10A/250V C/ PLACA, TP SILENTOQUE PIAL OU EQUIV</v>
          </cell>
        </row>
        <row r="306">
          <cell r="A306">
            <v>7559</v>
          </cell>
          <cell r="B306" t="str">
            <v>!EM PROCESSO DE DESATIVACAO! CONJUNTO EMBUTIR 2 INTERRUPTORES SIMPLES</v>
          </cell>
          <cell r="C306" t="str">
            <v>UN</v>
          </cell>
          <cell r="D306" t="str">
            <v>CR</v>
          </cell>
          <cell r="E306">
            <v>8.7200000000000006</v>
          </cell>
        </row>
        <row r="307">
          <cell r="B307" t="str">
            <v>10A/250V C/ PLACA, TP SILENTOQUE PIAL OU EQUIV</v>
          </cell>
        </row>
        <row r="308">
          <cell r="A308">
            <v>12126</v>
          </cell>
          <cell r="B308" t="str">
            <v>!EM PROCESSO DE DESATIVACAO! CONJUNTO EMBUTIR 3 INTERRUPTORES PARALELOS</v>
          </cell>
          <cell r="C308" t="str">
            <v>UN</v>
          </cell>
          <cell r="D308" t="str">
            <v>CR</v>
          </cell>
          <cell r="E308">
            <v>16.03</v>
          </cell>
        </row>
        <row r="309">
          <cell r="B309" t="str">
            <v>10A/250V C/ PLACA TP SILENTOQUE PIAL OU EQUIV</v>
          </cell>
        </row>
        <row r="310">
          <cell r="A310">
            <v>7560</v>
          </cell>
          <cell r="B310" t="str">
            <v>!EM PROCESSO DE DESATIVACAO! CONJUNTO EMBUTIR 3 INTERRUPTORES SIMPLES</v>
          </cell>
          <cell r="C310" t="str">
            <v>UN</v>
          </cell>
          <cell r="D310" t="str">
            <v>CR</v>
          </cell>
          <cell r="E310">
            <v>12.02</v>
          </cell>
        </row>
        <row r="311">
          <cell r="B311" t="str">
            <v>10A/250V C/ PLACA, TP SILENTOQUE PIAL OU EQUIV</v>
          </cell>
        </row>
        <row r="312">
          <cell r="A312">
            <v>4266</v>
          </cell>
          <cell r="B312" t="str">
            <v>!EM PROCESSO DE DESATIVACAO! COPIA HELIOGRAFICA</v>
          </cell>
          <cell r="C312" t="str">
            <v>M2</v>
          </cell>
          <cell r="D312" t="str">
            <v>CR</v>
          </cell>
          <cell r="E312">
            <v>16.05</v>
          </cell>
        </row>
        <row r="313">
          <cell r="A313">
            <v>12109</v>
          </cell>
          <cell r="B313" t="str">
            <v>!EM PROCESSO DE DESATIVACAO! CORTA-CIRCUITO FUSIVEL DISTRIBUICAO, 100A/15 KV C/</v>
          </cell>
          <cell r="C313" t="str">
            <v>UN</v>
          </cell>
          <cell r="D313" t="str">
            <v>CR</v>
          </cell>
          <cell r="E313">
            <v>140.16</v>
          </cell>
        </row>
        <row r="314">
          <cell r="B314" t="str">
            <v>SUPORTE L, TIPO LMO DA HITACHE-LINE OU EQUIV</v>
          </cell>
        </row>
        <row r="315">
          <cell r="A315">
            <v>1881</v>
          </cell>
          <cell r="B315" t="str">
            <v>!EM PROCESSO DE DESATIVACAO! CURVA PVC 135G 1 1/2" P/ ELETRODUTO ROSCAVEL</v>
          </cell>
          <cell r="C315" t="str">
            <v>UN</v>
          </cell>
          <cell r="D315" t="str">
            <v>CR</v>
          </cell>
          <cell r="E315">
            <v>11.73</v>
          </cell>
        </row>
        <row r="316">
          <cell r="A316">
            <v>1890</v>
          </cell>
          <cell r="B316" t="str">
            <v>!EM PROCESSO DE DESATIVACAO! CURVA PVC 135G 1 1/4" P/ ELETRODUTO ROSCAVEL</v>
          </cell>
          <cell r="C316" t="str">
            <v>UN</v>
          </cell>
          <cell r="D316" t="str">
            <v>CR</v>
          </cell>
          <cell r="E316">
            <v>10.23</v>
          </cell>
        </row>
        <row r="317">
          <cell r="A317">
            <v>1886</v>
          </cell>
          <cell r="B317" t="str">
            <v>!EM PROCESSO DE DESATIVACAO! CURVA PVC 135G 1/2" P/ ELETRODUTO ROSCAVEL</v>
          </cell>
          <cell r="C317" t="str">
            <v>UN</v>
          </cell>
          <cell r="D317" t="str">
            <v>CR</v>
          </cell>
          <cell r="E317">
            <v>4.26</v>
          </cell>
        </row>
        <row r="318">
          <cell r="A318">
            <v>1882</v>
          </cell>
          <cell r="B318" t="str">
            <v>!EM PROCESSO DE DESATIVACAO! CURVA PVC 135G 2 1/2" P/ ELETRODUTO ROSCAVEL</v>
          </cell>
          <cell r="C318" t="str">
            <v>UN</v>
          </cell>
          <cell r="D318" t="str">
            <v>CR</v>
          </cell>
          <cell r="E318">
            <v>17.7</v>
          </cell>
        </row>
        <row r="319">
          <cell r="A319">
            <v>1889</v>
          </cell>
          <cell r="B319" t="str">
            <v>!EM PROCESSO DE DESATIVACAO! CURVA PVC 135G 2" P/ ELETRODUTO ROSCAVEL</v>
          </cell>
          <cell r="C319" t="str">
            <v>UN</v>
          </cell>
          <cell r="D319" t="str">
            <v>CR</v>
          </cell>
          <cell r="E319">
            <v>15.49</v>
          </cell>
        </row>
        <row r="320">
          <cell r="A320">
            <v>1888</v>
          </cell>
          <cell r="B320" t="str">
            <v>!EM PROCESSO DE DESATIVACAO! CURVA PVC 135G 3" P/ ELETRODUTO ROSCAVEL</v>
          </cell>
          <cell r="C320" t="str">
            <v>UN</v>
          </cell>
          <cell r="D320" t="str">
            <v>CR</v>
          </cell>
          <cell r="E320">
            <v>41.88</v>
          </cell>
        </row>
        <row r="321">
          <cell r="A321">
            <v>1883</v>
          </cell>
          <cell r="B321" t="str">
            <v>!EM PROCESSO DE DESATIVACAO! CURVA PVC 135G 4" P/ ELETRODUTO ROSCAVEL</v>
          </cell>
          <cell r="C321" t="str">
            <v>UN</v>
          </cell>
          <cell r="D321" t="str">
            <v>CR</v>
          </cell>
          <cell r="E321">
            <v>44.76</v>
          </cell>
        </row>
        <row r="322">
          <cell r="A322">
            <v>1801</v>
          </cell>
          <cell r="B322" t="str">
            <v>!EM PROCESSO DE DESATIVACAO! CURVA 90 GRAUS DE FERRO GALVANIZADO, COM ROSCA</v>
          </cell>
          <cell r="C322" t="str">
            <v>UN</v>
          </cell>
          <cell r="D322" t="str">
            <v>CR</v>
          </cell>
          <cell r="E322">
            <v>747.28</v>
          </cell>
        </row>
        <row r="323">
          <cell r="B323" t="str">
            <v>BSP MACHO, DE 5"</v>
          </cell>
        </row>
        <row r="324">
          <cell r="A324">
            <v>11242</v>
          </cell>
          <cell r="B324" t="str">
            <v>!EM PROCESSO DE DESATIVACAO! DEGRAU FF P/ POCO VISITA N.2 / 2,5KG</v>
          </cell>
          <cell r="C324" t="str">
            <v>UN</v>
          </cell>
          <cell r="D324" t="str">
            <v>AS</v>
          </cell>
          <cell r="E324">
            <v>6.44</v>
          </cell>
        </row>
        <row r="325">
          <cell r="A325">
            <v>13888</v>
          </cell>
          <cell r="B325" t="str">
            <v>!EM PROCESSO DE DESATIVACAO! DESEMPENADEIRA ELETRICA 2CV P/ PISO CONCRETO</v>
          </cell>
          <cell r="C325" t="str">
            <v>UN</v>
          </cell>
          <cell r="D325" t="str">
            <v>CR</v>
          </cell>
          <cell r="E325">
            <v>3453.9</v>
          </cell>
        </row>
        <row r="326">
          <cell r="A326">
            <v>2365</v>
          </cell>
          <cell r="B326" t="str">
            <v>!EM PROCESSO DE DESATIVACAO! DINAMITE A 60% EM CARTUCHO DE *1" X 8"*</v>
          </cell>
          <cell r="C326" t="str">
            <v>KG</v>
          </cell>
          <cell r="D326" t="str">
            <v>C</v>
          </cell>
          <cell r="E326">
            <v>8</v>
          </cell>
        </row>
        <row r="327">
          <cell r="A327">
            <v>11426</v>
          </cell>
          <cell r="B327" t="str">
            <v>!EM PROCESSO DE DESATIVACAO! DINAMITE GELATINOSA 1" - 75%"</v>
          </cell>
          <cell r="C327" t="str">
            <v>KG</v>
          </cell>
          <cell r="D327" t="str">
            <v>CR</v>
          </cell>
          <cell r="E327">
            <v>8.4</v>
          </cell>
        </row>
        <row r="328">
          <cell r="A328">
            <v>2362</v>
          </cell>
          <cell r="B328" t="str">
            <v>!EM PROCESSO DE DESATIVACAO! DINAMITE 2" - 40% "</v>
          </cell>
          <cell r="C328" t="str">
            <v>KG</v>
          </cell>
          <cell r="D328" t="str">
            <v>CR</v>
          </cell>
          <cell r="E328">
            <v>7.35</v>
          </cell>
        </row>
        <row r="329">
          <cell r="A329">
            <v>2364</v>
          </cell>
          <cell r="B329" t="str">
            <v>!EM PROCESSO DE DESATIVACAO! DINAMITE 2" - 60% "</v>
          </cell>
          <cell r="C329" t="str">
            <v>KG</v>
          </cell>
          <cell r="D329" t="str">
            <v>CR</v>
          </cell>
          <cell r="E329">
            <v>7.27</v>
          </cell>
        </row>
        <row r="330">
          <cell r="A330">
            <v>20008</v>
          </cell>
          <cell r="B330" t="str">
            <v>!EM PROCESSO DE DESATIVACAO! DISJUNTOR MONOFASICO 10A, 2KA (220V)</v>
          </cell>
          <cell r="C330" t="str">
            <v>UN</v>
          </cell>
          <cell r="D330" t="str">
            <v>CR</v>
          </cell>
          <cell r="E330">
            <v>5.15</v>
          </cell>
        </row>
        <row r="331">
          <cell r="A331">
            <v>20009</v>
          </cell>
          <cell r="B331" t="str">
            <v>!EM PROCESSO DE DESATIVACAO! DISJUNTOR MONOFASICO 15A, 2KA (220V)</v>
          </cell>
          <cell r="C331" t="str">
            <v>UN</v>
          </cell>
          <cell r="D331" t="str">
            <v>CR</v>
          </cell>
          <cell r="E331">
            <v>5.15</v>
          </cell>
        </row>
        <row r="332">
          <cell r="A332">
            <v>20010</v>
          </cell>
          <cell r="B332" t="str">
            <v>!EM PROCESSO DE DESATIVACAO! DISJUNTOR MONOFASICO 20A, 2KA (220V)</v>
          </cell>
          <cell r="C332" t="str">
            <v>UN</v>
          </cell>
          <cell r="D332" t="str">
            <v>CR</v>
          </cell>
          <cell r="E332">
            <v>5.18</v>
          </cell>
        </row>
        <row r="333">
          <cell r="A333">
            <v>14544</v>
          </cell>
          <cell r="B333" t="str">
            <v>!EM PROCESSO DE DESATIVACAO! DISJUNTOR MONOFASICO 25A, 2KA (220V)</v>
          </cell>
          <cell r="C333" t="str">
            <v>UN</v>
          </cell>
          <cell r="D333" t="str">
            <v>CR</v>
          </cell>
          <cell r="E333">
            <v>5.18</v>
          </cell>
        </row>
        <row r="334">
          <cell r="A334">
            <v>20011</v>
          </cell>
          <cell r="B334" t="str">
            <v>!EM PROCESSO DE DESATIVACAO! DISJUNTOR MONOFASICO 30A, 2KA (220V)</v>
          </cell>
          <cell r="C334" t="str">
            <v>UN</v>
          </cell>
          <cell r="D334" t="str">
            <v>CR</v>
          </cell>
          <cell r="E334">
            <v>5.31</v>
          </cell>
        </row>
        <row r="335">
          <cell r="A335">
            <v>20013</v>
          </cell>
          <cell r="B335" t="str">
            <v>!EM PROCESSO DE DESATIVACAO! DISJUNTOR MONOFASICO 40A, 2KA (220V)</v>
          </cell>
          <cell r="C335" t="str">
            <v>UN</v>
          </cell>
          <cell r="D335" t="str">
            <v>CR</v>
          </cell>
          <cell r="E335">
            <v>7.8</v>
          </cell>
        </row>
        <row r="336">
          <cell r="A336">
            <v>20014</v>
          </cell>
          <cell r="B336" t="str">
            <v>!EM PROCESSO DE DESATIVACAO! DISJUNTOR MONOFASICO 50A, 2KA (220V)</v>
          </cell>
          <cell r="C336" t="str">
            <v>UN</v>
          </cell>
          <cell r="D336" t="str">
            <v>CR</v>
          </cell>
          <cell r="E336">
            <v>8.1</v>
          </cell>
        </row>
        <row r="337">
          <cell r="A337">
            <v>20015</v>
          </cell>
          <cell r="B337" t="str">
            <v>!EM PROCESSO DE DESATIVACAO! DISJUNTOR MONOFASICO 60A, 2KA (220V)</v>
          </cell>
          <cell r="C337" t="str">
            <v>UN</v>
          </cell>
          <cell r="D337" t="str">
            <v>CR</v>
          </cell>
          <cell r="E337">
            <v>12.29</v>
          </cell>
        </row>
        <row r="338">
          <cell r="A338">
            <v>20016</v>
          </cell>
          <cell r="B338" t="str">
            <v>!EM PROCESSO DE DESATIVACAO! DISJUNTOR MONOFASICO 70A, 2KA (220V)</v>
          </cell>
          <cell r="C338" t="str">
            <v>UN</v>
          </cell>
          <cell r="D338" t="str">
            <v>CR</v>
          </cell>
          <cell r="E338">
            <v>12.36</v>
          </cell>
        </row>
        <row r="339">
          <cell r="A339">
            <v>14557</v>
          </cell>
          <cell r="B339" t="str">
            <v>!EM PROCESSO DE DESATIVACAO! DISJUNTOR TRIFASICO 70A, 10KA (220V)</v>
          </cell>
          <cell r="C339" t="str">
            <v>UN</v>
          </cell>
          <cell r="D339" t="str">
            <v>CR</v>
          </cell>
          <cell r="E339">
            <v>47.14</v>
          </cell>
        </row>
        <row r="340">
          <cell r="A340">
            <v>13604</v>
          </cell>
          <cell r="B340" t="str">
            <v>!EM PROCESSO DE DESATIVACAO! DISTRIBUIDOR DE BETUME, CAPACIDADE 6000 L,</v>
          </cell>
          <cell r="C340" t="str">
            <v>UN</v>
          </cell>
          <cell r="D340" t="str">
            <v>AS</v>
          </cell>
          <cell r="E340">
            <v>155184</v>
          </cell>
        </row>
        <row r="341">
          <cell r="B341" t="str">
            <v>ESPARGIMENTO SOB PRESSAO, A SER MONTADO SOBRE CHASSIS DE CAMINHAO</v>
          </cell>
        </row>
        <row r="342">
          <cell r="A342">
            <v>2404</v>
          </cell>
          <cell r="B342" t="str">
            <v>!EM PROCESSO DE DESATIVACAO! DIVISORIA COLMEIA CEGA COM MONTANTE E RODAPE DE</v>
          </cell>
          <cell r="C342" t="str">
            <v>M2</v>
          </cell>
          <cell r="D342" t="str">
            <v>C</v>
          </cell>
          <cell r="E342">
            <v>107.57</v>
          </cell>
        </row>
        <row r="343">
          <cell r="B343" t="str">
            <v>ALUMINIO ANODIZADO SIMPLES (SEM COLOCACAO)</v>
          </cell>
        </row>
        <row r="344">
          <cell r="A344">
            <v>2425</v>
          </cell>
          <cell r="B344" t="str">
            <v>!EM PROCESSO DE DESATIVACAO! DOBRADICA ACO ZINCADO 3 X 3" SEM ANEIS</v>
          </cell>
          <cell r="C344" t="str">
            <v>UN</v>
          </cell>
          <cell r="D344" t="str">
            <v>CR</v>
          </cell>
          <cell r="E344">
            <v>2.23</v>
          </cell>
        </row>
        <row r="345">
          <cell r="A345">
            <v>11439</v>
          </cell>
          <cell r="B345" t="str">
            <v>!EM PROCESSO DE DESATIVACAO! DOBRADICA FERRO GALV 1 3/4 X 2" SEM ANEIS</v>
          </cell>
          <cell r="C345" t="str">
            <v>UN</v>
          </cell>
          <cell r="D345" t="str">
            <v>CR</v>
          </cell>
          <cell r="E345">
            <v>0.52</v>
          </cell>
        </row>
        <row r="346">
          <cell r="A346">
            <v>11441</v>
          </cell>
          <cell r="B346" t="str">
            <v>!EM PROCESSO DE DESATIVACAO! DOBRADICA FERRO GALV 4 X 3" COM ANEIS</v>
          </cell>
          <cell r="C346" t="str">
            <v>UN</v>
          </cell>
          <cell r="D346" t="str">
            <v>CR</v>
          </cell>
          <cell r="E346">
            <v>1.95</v>
          </cell>
        </row>
        <row r="347">
          <cell r="A347">
            <v>11443</v>
          </cell>
          <cell r="B347" t="str">
            <v>!EM PROCESSO DE DESATIVACAO! DOBRADICA FERRO POLIDO OU GALV 3 X 3" E=2MM PINO</v>
          </cell>
          <cell r="C347" t="str">
            <v>UN</v>
          </cell>
          <cell r="D347" t="str">
            <v>CR</v>
          </cell>
          <cell r="E347">
            <v>2.63</v>
          </cell>
        </row>
        <row r="348">
          <cell r="B348" t="str">
            <v>SOLTO OU REVERSIVEL SEM ANEIS</v>
          </cell>
        </row>
        <row r="349">
          <cell r="A349" t="str">
            <v>Obs: dimensões entre asteríscos (*) indicam a aceitação de medidas aproximadas.</v>
          </cell>
        </row>
        <row r="351">
          <cell r="B351" t="str">
            <v>PREÇOS DE INSUMOS</v>
          </cell>
          <cell r="D351" t="str">
            <v>Página:</v>
          </cell>
          <cell r="E351" t="str">
            <v>6 / 146</v>
          </cell>
        </row>
        <row r="352">
          <cell r="A352" t="str">
            <v>Indicação da origem do preço:</v>
          </cell>
        </row>
        <row r="353">
          <cell r="A353" t="str">
            <v>• C - para preço coletado pelo IBGE</v>
          </cell>
        </row>
        <row r="354">
          <cell r="A354" t="str">
            <v>• CR - para preço obtido por meio do coeficiente de representatividade do insumo (ver Manual de Metodologia e</v>
          </cell>
        </row>
        <row r="355">
          <cell r="A355" t="str">
            <v>Conceitos);</v>
          </cell>
        </row>
        <row r="356">
          <cell r="A356" t="str">
            <v>• AS - para preço atribuído com base no preço do insumo para a localidade de São Paulo.</v>
          </cell>
        </row>
        <row r="357">
          <cell r="A357" t="str">
            <v>Mês de Coleta:</v>
          </cell>
          <cell r="B357" t="str">
            <v>06/2016 Pesquisa: IBGE</v>
          </cell>
        </row>
        <row r="358">
          <cell r="B358" t="str">
            <v>CUIABA</v>
          </cell>
          <cell r="C358" t="str">
            <v>90,01</v>
          </cell>
          <cell r="E358">
            <v>52.06</v>
          </cell>
        </row>
        <row r="359">
          <cell r="A359" t="str">
            <v>Localidade:</v>
          </cell>
          <cell r="B359" t="str">
            <v>Encargos Sociais Desonerados(%) Horista:</v>
          </cell>
          <cell r="D359" t="str">
            <v>Mensalista:</v>
          </cell>
        </row>
        <row r="360">
          <cell r="A360" t="str">
            <v>Código</v>
          </cell>
          <cell r="B360" t="str">
            <v>Descriçao do Insumo</v>
          </cell>
          <cell r="C360" t="str">
            <v>Unid</v>
          </cell>
          <cell r="D360" t="str">
            <v>Origem</v>
          </cell>
          <cell r="E360" t="str">
            <v>Preço</v>
          </cell>
        </row>
        <row r="361">
          <cell r="D361" t="str">
            <v>de Preço</v>
          </cell>
          <cell r="E361" t="str">
            <v>Mediano (R$)</v>
          </cell>
        </row>
        <row r="362">
          <cell r="A362">
            <v>2431</v>
          </cell>
          <cell r="B362" t="str">
            <v>!EM PROCESSO DE DESATIVACAO! DOBRADICA LATAO CROMADO 2 X 1" SEM ANEIS</v>
          </cell>
          <cell r="C362" t="str">
            <v>UN</v>
          </cell>
          <cell r="D362" t="str">
            <v>CR</v>
          </cell>
          <cell r="E362">
            <v>1.85</v>
          </cell>
        </row>
        <row r="363">
          <cell r="A363">
            <v>2427</v>
          </cell>
          <cell r="B363" t="str">
            <v>!EM PROCESSO DE DESATIVACAO! DOBRADICA LATAO CROMADO 3 X 3" SEM ANEIS</v>
          </cell>
          <cell r="C363" t="str">
            <v>UN</v>
          </cell>
          <cell r="D363" t="str">
            <v>CR</v>
          </cell>
          <cell r="E363">
            <v>7.49</v>
          </cell>
        </row>
        <row r="364">
          <cell r="A364">
            <v>2498</v>
          </cell>
          <cell r="B364" t="str">
            <v>!EM PROCESSO DE DESATIVACAO! ELETRODUTO METALICO FLEXIVEL 1/2" C/ REVESTIMENTO</v>
          </cell>
          <cell r="C364" t="str">
            <v>M</v>
          </cell>
          <cell r="D364" t="str">
            <v>CR</v>
          </cell>
          <cell r="E364">
            <v>4.1399999999999997</v>
          </cell>
        </row>
        <row r="365">
          <cell r="B365" t="str">
            <v>PVC TIPO SEALTUBO OU EQUIV</v>
          </cell>
        </row>
        <row r="366">
          <cell r="A366">
            <v>3353</v>
          </cell>
          <cell r="B366" t="str">
            <v>!EM PROCESSO DE DESATIVACAO! ELEVADOR DE OBRA COM TORRE DE *2,00 X 2,00* M,</v>
          </cell>
          <cell r="C366" t="str">
            <v>UN</v>
          </cell>
          <cell r="D366" t="str">
            <v>CR</v>
          </cell>
          <cell r="E366">
            <v>37850.68</v>
          </cell>
        </row>
        <row r="367">
          <cell r="B367" t="str">
            <v>ALTURA DE 15 M, CARGA M AXIMA IGUAL A 1500 KG, CABINE SEMI-FECHADA PARA MATERIAL,</v>
          </cell>
        </row>
        <row r="368">
          <cell r="B368" t="str">
            <v>COM GUINCHO DE CORRENTE E ENGRENAGEM E MOTOR ELETRIC</v>
          </cell>
        </row>
        <row r="369">
          <cell r="A369">
            <v>2691</v>
          </cell>
          <cell r="B369" t="str">
            <v>!EM PROCESSO DE DESATIVACAO! EMULSAO ASFALTICA A BASE DE AGUA PARA</v>
          </cell>
          <cell r="C369" t="str">
            <v>L</v>
          </cell>
          <cell r="D369" t="str">
            <v>C</v>
          </cell>
          <cell r="E369">
            <v>11.19</v>
          </cell>
        </row>
        <row r="370">
          <cell r="B370" t="str">
            <v>IMPERMEABILIZACAO</v>
          </cell>
        </row>
        <row r="371">
          <cell r="A371">
            <v>7331</v>
          </cell>
          <cell r="B371" t="str">
            <v>!EM PROCESSO DE DESATIVACAO! EMULSAO ASFALTICA COM ELASTOMERO</v>
          </cell>
          <cell r="C371" t="str">
            <v>KG</v>
          </cell>
          <cell r="D371" t="str">
            <v>CR</v>
          </cell>
          <cell r="E371">
            <v>11.92</v>
          </cell>
        </row>
        <row r="372">
          <cell r="A372">
            <v>11554</v>
          </cell>
          <cell r="B372" t="str">
            <v>!EM PROCESSO DE DESATIVACAO! ENTRADA LATAO CROMADO TIPO 303 LA FONTE P/</v>
          </cell>
          <cell r="C372" t="str">
            <v>UN</v>
          </cell>
          <cell r="D372" t="str">
            <v>CR</v>
          </cell>
          <cell r="E372">
            <v>6.17</v>
          </cell>
        </row>
        <row r="373">
          <cell r="B373" t="str">
            <v>FECHADURA PORTA INTERNA</v>
          </cell>
        </row>
        <row r="374">
          <cell r="A374">
            <v>2709</v>
          </cell>
          <cell r="B374" t="str">
            <v>!EM PROCESSO DE DESATIVACAO! ENXADA ESTREITA DE *240 X 230* MM, SEM CABO</v>
          </cell>
          <cell r="C374" t="str">
            <v>UN</v>
          </cell>
          <cell r="D374" t="str">
            <v>C</v>
          </cell>
          <cell r="E374">
            <v>15.9</v>
          </cell>
        </row>
        <row r="375">
          <cell r="A375">
            <v>2720</v>
          </cell>
          <cell r="B375" t="str">
            <v>!EM PROCESSO DE DESATIVACAO! ESCAVADEIRA DRAGA DE ARRASTE, CAP. 3/4 JC 140HP</v>
          </cell>
          <cell r="C375" t="str">
            <v>H</v>
          </cell>
          <cell r="D375" t="str">
            <v>AS</v>
          </cell>
          <cell r="E375">
            <v>159.33000000000001</v>
          </cell>
        </row>
        <row r="376">
          <cell r="B376" t="str">
            <v>(INCL MANUTENCAO/OPERACAO).</v>
          </cell>
        </row>
        <row r="377">
          <cell r="A377">
            <v>2722</v>
          </cell>
          <cell r="B377" t="str">
            <v>!EM PROCESSO DE DESATIVACAO! ESCAVADEIRA HIDRAULICA SOBRE ESTEIRA, COM GARRA</v>
          </cell>
          <cell r="C377" t="str">
            <v>H</v>
          </cell>
          <cell r="D377" t="str">
            <v>AS</v>
          </cell>
          <cell r="E377">
            <v>181.06</v>
          </cell>
        </row>
        <row r="378">
          <cell r="B378" t="str">
            <v>GIRATORIA DE MANDIBULAS, PESO OPERACIONAL ENTRE 22,00 E 25,50 TON, POTENCIA</v>
          </cell>
        </row>
        <row r="379">
          <cell r="B379" t="str">
            <v>LIQUIDA ENTRE 150 E 160 HP</v>
          </cell>
        </row>
        <row r="380">
          <cell r="A380">
            <v>2719</v>
          </cell>
          <cell r="B380" t="str">
            <v>!EM PROCESSO DE DESATIVACAO! ESCAVADEIRA HIDRAULICA SOBRE ESTEIRAS DE 99 HP,</v>
          </cell>
          <cell r="C380" t="str">
            <v>H</v>
          </cell>
          <cell r="D380" t="str">
            <v>AS</v>
          </cell>
          <cell r="E380">
            <v>135</v>
          </cell>
        </row>
        <row r="381">
          <cell r="B381" t="str">
            <v>PESO OPERACIONAL DE *16* T E CAPACIDADE DE 0,85 A 1,00 M3 (LOCACAO COM OPERADOR,</v>
          </cell>
        </row>
        <row r="382">
          <cell r="B382" t="str">
            <v>COMBUSTIVEL E MANUTENCAO)</v>
          </cell>
        </row>
        <row r="383">
          <cell r="A383">
            <v>10761</v>
          </cell>
          <cell r="B383" t="str">
            <v>!EM PROCESSO DE DESATIVACAO! ESMERILHADEIRA ELETRICA INDUSTRIAL PORTATIL</v>
          </cell>
          <cell r="C383" t="str">
            <v>H</v>
          </cell>
          <cell r="D383" t="str">
            <v>AS</v>
          </cell>
          <cell r="E383">
            <v>0.51</v>
          </cell>
        </row>
        <row r="384">
          <cell r="A384">
            <v>7549</v>
          </cell>
          <cell r="B384" t="str">
            <v>!EM PROCESSO DE DESATIVACAO! ESPELHO EM PVC 4X2"</v>
          </cell>
          <cell r="C384" t="str">
            <v>UN</v>
          </cell>
          <cell r="D384" t="str">
            <v>CR</v>
          </cell>
          <cell r="E384">
            <v>1.61</v>
          </cell>
        </row>
        <row r="385">
          <cell r="A385">
            <v>7551</v>
          </cell>
          <cell r="B385" t="str">
            <v>!EM PROCESSO DE DESATIVACAO! ESPELHO EM PVC 4X4"</v>
          </cell>
          <cell r="C385" t="str">
            <v>UN</v>
          </cell>
          <cell r="D385" t="str">
            <v>CR</v>
          </cell>
          <cell r="E385">
            <v>3.53</v>
          </cell>
        </row>
        <row r="386">
          <cell r="A386">
            <v>2761</v>
          </cell>
          <cell r="B386" t="str">
            <v>!EM PROCESSO DE DESATIVACAO! ESPOLETA ELETRICA - 2M</v>
          </cell>
          <cell r="C386" t="str">
            <v>UN</v>
          </cell>
          <cell r="D386" t="str">
            <v>CR</v>
          </cell>
          <cell r="E386">
            <v>12.74</v>
          </cell>
        </row>
        <row r="387">
          <cell r="A387">
            <v>11614</v>
          </cell>
          <cell r="B387" t="str">
            <v>!EM PROCESSO DE DESATIVACAO! ESPUMA DE POLIURETANO E=20 A 25MM TEMP DE</v>
          </cell>
          <cell r="C387" t="str">
            <v>M2</v>
          </cell>
          <cell r="D387" t="str">
            <v>CR</v>
          </cell>
          <cell r="E387">
            <v>42.39</v>
          </cell>
        </row>
        <row r="388">
          <cell r="B388" t="str">
            <v>TRABALHO -50 A +100 GC DENS 29 A 35KG/M3</v>
          </cell>
        </row>
        <row r="389">
          <cell r="A389">
            <v>11429</v>
          </cell>
          <cell r="B389" t="str">
            <v>!EM PROCESSO DE DESATIVACAO! ESTOPIM DUPLO</v>
          </cell>
          <cell r="C389" t="str">
            <v>M</v>
          </cell>
          <cell r="D389" t="str">
            <v>CR</v>
          </cell>
          <cell r="E389">
            <v>1.48</v>
          </cell>
        </row>
        <row r="390">
          <cell r="A390">
            <v>11582</v>
          </cell>
          <cell r="B390" t="str">
            <v>!EM PROCESSO DE DESATIVACAO! EXTENSOR/HASTE DE COMANDO 25MM ALUMINIO</v>
          </cell>
          <cell r="C390" t="str">
            <v>UN</v>
          </cell>
          <cell r="D390" t="str">
            <v>CR</v>
          </cell>
          <cell r="E390">
            <v>6.9</v>
          </cell>
        </row>
        <row r="391">
          <cell r="A391">
            <v>3089</v>
          </cell>
          <cell r="B391" t="str">
            <v>!EM PROCESSO DE DESATIVACAO! FECHADURA EMBUTIR EXTERNA (C/ CILINDRO)</v>
          </cell>
          <cell r="C391" t="str">
            <v>CJ</v>
          </cell>
          <cell r="D391" t="str">
            <v>CR</v>
          </cell>
          <cell r="E391">
            <v>221.16</v>
          </cell>
        </row>
        <row r="392">
          <cell r="B392" t="str">
            <v>COMPLETA - ACAB SUPERIOR (LINHA LUXO)</v>
          </cell>
        </row>
        <row r="393">
          <cell r="A393">
            <v>3092</v>
          </cell>
          <cell r="B393" t="str">
            <v>!EM PROCESSO DE DESATIVACAO! FECHADURA EMBUTIR TP GORGES (CHAVE GRANDE)</v>
          </cell>
          <cell r="C393" t="str">
            <v>CJ</v>
          </cell>
          <cell r="D393" t="str">
            <v>CR</v>
          </cell>
          <cell r="E393">
            <v>151.46</v>
          </cell>
        </row>
        <row r="394">
          <cell r="B394" t="str">
            <v>P/PORTA INTERNA, COMPLETA - LINHA LUXO</v>
          </cell>
        </row>
        <row r="395">
          <cell r="A395">
            <v>11540</v>
          </cell>
          <cell r="B395" t="str">
            <v>!EM PROCESSO DE DESATIVACAO! FECHO CHATO SOBREPOR FERRO</v>
          </cell>
          <cell r="C395" t="str">
            <v>UN</v>
          </cell>
          <cell r="D395" t="str">
            <v>CR</v>
          </cell>
          <cell r="E395">
            <v>11.45</v>
          </cell>
        </row>
        <row r="396">
          <cell r="B396" t="str">
            <v>ZINCADO/NIQUEL/GALV OU POLIDO - 8"</v>
          </cell>
        </row>
        <row r="397">
          <cell r="A397">
            <v>11607</v>
          </cell>
          <cell r="B397" t="str">
            <v>!EM PROCESSO DE DESATIVACAO! FELTRO ONDALIT LARGURA = 1,00 M</v>
          </cell>
          <cell r="C397" t="str">
            <v>M</v>
          </cell>
          <cell r="D397" t="str">
            <v>CR</v>
          </cell>
          <cell r="E397">
            <v>10.039999999999999</v>
          </cell>
        </row>
        <row r="398">
          <cell r="A398">
            <v>3118</v>
          </cell>
          <cell r="B398" t="str">
            <v>!EM PROCESSO DE DESATIVACAO! FERROLHO/FECHO/TARJETA OU TRINCO PINO REDONDO</v>
          </cell>
          <cell r="C398" t="str">
            <v>UN</v>
          </cell>
          <cell r="D398" t="str">
            <v>CR</v>
          </cell>
          <cell r="E398">
            <v>1.69</v>
          </cell>
        </row>
        <row r="399">
          <cell r="B399" t="str">
            <v>2" SOBREPOR FERRO CROMADO</v>
          </cell>
        </row>
        <row r="400">
          <cell r="A400">
            <v>11543</v>
          </cell>
          <cell r="B400" t="str">
            <v>!EM PROCESSO DE DESATIVACAO! FERROLHO/FECHO/TARJETA OU TRINCO PINO REDONDO</v>
          </cell>
          <cell r="C400" t="str">
            <v>UN</v>
          </cell>
          <cell r="D400" t="str">
            <v>CR</v>
          </cell>
          <cell r="E400">
            <v>21.75</v>
          </cell>
        </row>
        <row r="401">
          <cell r="B401" t="str">
            <v>4"(10CM) SOBREPOR LATAO CROMADO/POLIDO OU OXIDADO</v>
          </cell>
        </row>
        <row r="402">
          <cell r="A402">
            <v>20058</v>
          </cell>
          <cell r="B402" t="str">
            <v>!EM PROCESSO DE DESATIVACAO! FIO DE COBRE NU 4 MM2</v>
          </cell>
          <cell r="C402" t="str">
            <v>KG</v>
          </cell>
          <cell r="D402" t="str">
            <v>CR</v>
          </cell>
          <cell r="E402">
            <v>2.04</v>
          </cell>
        </row>
        <row r="403">
          <cell r="A403">
            <v>20244</v>
          </cell>
          <cell r="B403" t="str">
            <v>!EM PROCESSO DE DESATIVACAO! FIO P/ INSTAL. ELETRONICA (SOM) POLARIZADO BICOLOR</v>
          </cell>
          <cell r="C403" t="str">
            <v>M</v>
          </cell>
          <cell r="D403" t="str">
            <v>CR</v>
          </cell>
          <cell r="E403">
            <v>1.57</v>
          </cell>
        </row>
        <row r="404">
          <cell r="B404" t="str">
            <v>2 X 0,75MM2</v>
          </cell>
        </row>
        <row r="405">
          <cell r="A405">
            <v>934</v>
          </cell>
          <cell r="B405" t="str">
            <v>!EM PROCESSO DE DESATIVACAO! FIO P/ TELEFONE DE COBRE BITOLA 1,6MM ISOLACAO EM</v>
          </cell>
          <cell r="C405" t="str">
            <v>M</v>
          </cell>
          <cell r="D405" t="str">
            <v>CR</v>
          </cell>
          <cell r="E405">
            <v>2.46</v>
          </cell>
        </row>
        <row r="406">
          <cell r="B406" t="str">
            <v>PVC, POLIPROPILENO, 2 CONDUTORES</v>
          </cell>
        </row>
        <row r="407">
          <cell r="A407">
            <v>928</v>
          </cell>
          <cell r="B407" t="str">
            <v>!EM PROCESSO DE DESATIVACAO! FIO RIGIDO DE 16MM2, ISOLACAO EM PVC (450/750V)</v>
          </cell>
          <cell r="C407" t="str">
            <v>M</v>
          </cell>
          <cell r="D407" t="str">
            <v>CR</v>
          </cell>
          <cell r="E407">
            <v>6.37</v>
          </cell>
        </row>
        <row r="408">
          <cell r="A408">
            <v>941</v>
          </cell>
          <cell r="B408" t="str">
            <v>!EM PROCESSO DE DESATIVACAO! FIO RIGIDO, ISOLACAO EM PVC 450/750V 0,5MM2</v>
          </cell>
          <cell r="C408" t="str">
            <v>M</v>
          </cell>
          <cell r="D408" t="str">
            <v>CR</v>
          </cell>
          <cell r="E408">
            <v>0.31</v>
          </cell>
        </row>
        <row r="409">
          <cell r="A409">
            <v>942</v>
          </cell>
          <cell r="B409" t="str">
            <v>!EM PROCESSO DE DESATIVACAO! FIO RIGIDO, ISOLACAO EM PVC 450/750V 0,75MM2</v>
          </cell>
          <cell r="C409" t="str">
            <v>M</v>
          </cell>
          <cell r="D409" t="str">
            <v>CR</v>
          </cell>
          <cell r="E409">
            <v>0.41</v>
          </cell>
        </row>
        <row r="410">
          <cell r="A410">
            <v>943</v>
          </cell>
          <cell r="B410" t="str">
            <v>!EM PROCESSO DE DESATIVACAO! FIO RIGIDO, ISOLACAO EM PVC 450/750V 1MM2</v>
          </cell>
          <cell r="C410" t="str">
            <v>M</v>
          </cell>
          <cell r="D410" t="str">
            <v>CR</v>
          </cell>
          <cell r="E410">
            <v>0.5</v>
          </cell>
        </row>
        <row r="411">
          <cell r="A411">
            <v>3291</v>
          </cell>
          <cell r="B411" t="str">
            <v>!EM PROCESSO DE DESATIVACAO! FURADEIRA DE IMPACTO, PORTATIL, ELETRICA, TIPO</v>
          </cell>
          <cell r="C411" t="str">
            <v>H</v>
          </cell>
          <cell r="D411" t="str">
            <v>AS</v>
          </cell>
          <cell r="E411">
            <v>0.68</v>
          </cell>
        </row>
        <row r="412">
          <cell r="B412" t="str">
            <v>INDUSTRIAL, COM MADRIL DE 5/8" (LOCACAO)</v>
          </cell>
        </row>
        <row r="413">
          <cell r="A413">
            <v>11360</v>
          </cell>
          <cell r="B413" t="str">
            <v>!EM PROCESSO DE DESATIVACAO! GERADOR PORTATIL DE 5 KVA, MONOFASICO, COM</v>
          </cell>
          <cell r="C413" t="str">
            <v>UN</v>
          </cell>
          <cell r="D413" t="str">
            <v>C</v>
          </cell>
          <cell r="E413">
            <v>4620.6499999999996</v>
          </cell>
        </row>
        <row r="414">
          <cell r="B414" t="str">
            <v>MOTOR A GASOLINA DE 8 HP</v>
          </cell>
        </row>
        <row r="415">
          <cell r="A415">
            <v>12297</v>
          </cell>
          <cell r="B415" t="str">
            <v>!EM PROCESSO DE DESATIVACAO! GLOBO ESFERICO DE PLASTICO TAMANHO MEDIO</v>
          </cell>
          <cell r="C415" t="str">
            <v>UN</v>
          </cell>
          <cell r="D415" t="str">
            <v>CR</v>
          </cell>
          <cell r="E415">
            <v>9.14</v>
          </cell>
        </row>
        <row r="416">
          <cell r="A416">
            <v>12299</v>
          </cell>
          <cell r="B416" t="str">
            <v>!EM PROCESSO DE DESATIVACAO! GLOBO ESFERICO DE VIDRO LISO TAMANHO GRANDE</v>
          </cell>
          <cell r="C416" t="str">
            <v>UN</v>
          </cell>
          <cell r="D416" t="str">
            <v>CR</v>
          </cell>
          <cell r="E416">
            <v>25.37</v>
          </cell>
        </row>
        <row r="417">
          <cell r="A417" t="str">
            <v>Obs: dimensões entre asteríscos (*) indicam a aceitação de medidas aproximadas.</v>
          </cell>
        </row>
        <row r="419">
          <cell r="B419" t="str">
            <v>PREÇOS DE INSUMOS</v>
          </cell>
          <cell r="D419" t="str">
            <v>Página:</v>
          </cell>
          <cell r="E419" t="str">
            <v>7 / 146</v>
          </cell>
        </row>
        <row r="420">
          <cell r="A420" t="str">
            <v>Indicação da origem do preço:</v>
          </cell>
        </row>
        <row r="421">
          <cell r="A421" t="str">
            <v>• C - para preço coletado pelo IBGE</v>
          </cell>
        </row>
        <row r="422">
          <cell r="A422" t="str">
            <v>• CR - para preço obtido por meio do coeficiente de representatividade do insumo (ver Manual de Metodologia e</v>
          </cell>
        </row>
        <row r="423">
          <cell r="A423" t="str">
            <v>Conceitos);</v>
          </cell>
        </row>
        <row r="424">
          <cell r="A424" t="str">
            <v>• AS - para preço atribuído com base no preço do insumo para a localidade de São Paulo.</v>
          </cell>
        </row>
        <row r="425">
          <cell r="A425" t="str">
            <v>Mês de Coleta:</v>
          </cell>
          <cell r="B425" t="str">
            <v>06/2016 Pesquisa: IBGE</v>
          </cell>
        </row>
        <row r="426">
          <cell r="B426" t="str">
            <v>CUIABA</v>
          </cell>
          <cell r="C426" t="str">
            <v>90,01</v>
          </cell>
          <cell r="E426">
            <v>52.06</v>
          </cell>
        </row>
        <row r="427">
          <cell r="A427" t="str">
            <v>Localidade:</v>
          </cell>
          <cell r="B427" t="str">
            <v>Encargos Sociais Desonerados(%) Horista:</v>
          </cell>
          <cell r="D427" t="str">
            <v>Mensalista:</v>
          </cell>
        </row>
        <row r="428">
          <cell r="A428" t="str">
            <v>Código</v>
          </cell>
          <cell r="B428" t="str">
            <v>Descriçao do Insumo</v>
          </cell>
          <cell r="C428" t="str">
            <v>Unid</v>
          </cell>
          <cell r="D428" t="str">
            <v>Origem</v>
          </cell>
          <cell r="E428" t="str">
            <v>Preço</v>
          </cell>
        </row>
        <row r="429">
          <cell r="D429" t="str">
            <v>de Preço</v>
          </cell>
          <cell r="E429" t="str">
            <v>Mediano (R$)</v>
          </cell>
        </row>
        <row r="430">
          <cell r="A430">
            <v>12298</v>
          </cell>
          <cell r="B430" t="str">
            <v>!EM PROCESSO DE DESATIVACAO! GLOBO ESFERICO DE VIDRO LISO TAMANHO MEDIO</v>
          </cell>
          <cell r="C430" t="str">
            <v>UN</v>
          </cell>
          <cell r="D430" t="str">
            <v>CR</v>
          </cell>
          <cell r="E430">
            <v>9.67</v>
          </cell>
        </row>
        <row r="431">
          <cell r="A431">
            <v>11794</v>
          </cell>
          <cell r="B431" t="str">
            <v>!EM PROCESSO DE DESATIVACAO! GRANITO AMENDOA POLIDO PARA BANCADA ESP = 2 CM</v>
          </cell>
          <cell r="C431" t="str">
            <v>M2</v>
          </cell>
          <cell r="D431" t="str">
            <v>CR</v>
          </cell>
          <cell r="E431">
            <v>211.12</v>
          </cell>
        </row>
        <row r="432">
          <cell r="A432">
            <v>11796</v>
          </cell>
          <cell r="B432" t="str">
            <v>!EM PROCESSO DE DESATIVACAO! GRANITO PRETO TIJUCA POLIDO PARA BANCADA ESP = 2</v>
          </cell>
          <cell r="C432" t="str">
            <v>M2</v>
          </cell>
          <cell r="D432" t="str">
            <v>CR</v>
          </cell>
          <cell r="E432">
            <v>257.2</v>
          </cell>
        </row>
        <row r="433">
          <cell r="B433" t="str">
            <v>CM</v>
          </cell>
        </row>
        <row r="434">
          <cell r="A434">
            <v>3331</v>
          </cell>
          <cell r="B434" t="str">
            <v>!EM PROCESSO DE DESATIVACAO! GRUPO DE SOLDAGEN C/ GERADOR A DIESEL 33HP P/</v>
          </cell>
          <cell r="C434" t="str">
            <v>H</v>
          </cell>
          <cell r="D434" t="str">
            <v>AS</v>
          </cell>
          <cell r="E434">
            <v>9.99</v>
          </cell>
        </row>
        <row r="435">
          <cell r="B435" t="str">
            <v>SOLDA ELETRICA, SOBRE RODAS, TIPO BAMBOZZI MOD. 0-375 A</v>
          </cell>
        </row>
        <row r="436">
          <cell r="A436">
            <v>13910</v>
          </cell>
          <cell r="B436" t="str">
            <v>!EM PROCESSO DE DESATIVACAO! GRUPO GERADOR C/ MOTOR DIESEL * 85 CV *,</v>
          </cell>
          <cell r="C436" t="str">
            <v>UN</v>
          </cell>
          <cell r="D436" t="str">
            <v>AS</v>
          </cell>
          <cell r="E436">
            <v>52023.39</v>
          </cell>
        </row>
        <row r="437">
          <cell r="B437" t="str">
            <v>REBOCAVEL * 60 A 66 KVA</v>
          </cell>
        </row>
        <row r="438">
          <cell r="A438">
            <v>13911</v>
          </cell>
          <cell r="B438" t="str">
            <v>!EM PROCESSO DE DESATIVACAO! GRUPO GERADOR, 125/145 KVA, MOTOR A DIESEL 165 CV,</v>
          </cell>
          <cell r="C438" t="str">
            <v>UN</v>
          </cell>
          <cell r="D438" t="str">
            <v>AS</v>
          </cell>
          <cell r="E438">
            <v>77190.149999999994</v>
          </cell>
        </row>
        <row r="439">
          <cell r="B439" t="str">
            <v>1800 RPM, ESTACIONARIO</v>
          </cell>
        </row>
        <row r="440">
          <cell r="A440">
            <v>7370</v>
          </cell>
          <cell r="B440" t="str">
            <v>!EM PROCESSO DE DESATIVACAO! GUINCHO MANUAL DE ALAVANCA, CAPACIDADE DE 1,6 T,</v>
          </cell>
          <cell r="C440" t="str">
            <v>H</v>
          </cell>
          <cell r="D440" t="str">
            <v>AS</v>
          </cell>
          <cell r="E440">
            <v>1.58</v>
          </cell>
        </row>
        <row r="441">
          <cell r="B441" t="str">
            <v>COM 20 M DE CABO DE ACO (LOCACAO)</v>
          </cell>
        </row>
        <row r="442">
          <cell r="A442">
            <v>7373</v>
          </cell>
          <cell r="B442" t="str">
            <v>!EM PROCESSO DE DESATIVACAO! GUINCHO MANUAL DE ARRASTE CAP. * 3T * C/ 20M DE</v>
          </cell>
          <cell r="C442" t="str">
            <v>H</v>
          </cell>
          <cell r="D442" t="str">
            <v>AS</v>
          </cell>
          <cell r="E442">
            <v>1.69</v>
          </cell>
        </row>
        <row r="443">
          <cell r="B443" t="str">
            <v>CABO DE ACO, TIPO TIRFOR OU EQUIV</v>
          </cell>
        </row>
        <row r="444">
          <cell r="A444">
            <v>3356</v>
          </cell>
          <cell r="B444" t="str">
            <v>!EM PROCESSO DE DESATIVACAO! GUINCHO TIPO MUNCK CAP * 6T * MONTADO EM</v>
          </cell>
          <cell r="C444" t="str">
            <v>H</v>
          </cell>
          <cell r="D444" t="str">
            <v>CR</v>
          </cell>
          <cell r="E444">
            <v>139.5</v>
          </cell>
        </row>
        <row r="445">
          <cell r="B445" t="str">
            <v>CAMINHAO CARROCERIA, OU EQUIV</v>
          </cell>
        </row>
        <row r="446">
          <cell r="A446">
            <v>3366</v>
          </cell>
          <cell r="B446" t="str">
            <v>!EM PROCESSO DE DESATIVACAO! GUINDASTE (TIPO MUNK) COM CAPACIDADE TOTAL DE</v>
          </cell>
          <cell r="C446" t="str">
            <v>H</v>
          </cell>
          <cell r="D446" t="str">
            <v>C</v>
          </cell>
          <cell r="E446">
            <v>139.5</v>
          </cell>
        </row>
        <row r="447">
          <cell r="B447" t="str">
            <v>*15* T, MONTADO EM CAMINHAO COM CARROCERIA (LOCACAO COM OPERADOR,</v>
          </cell>
        </row>
        <row r="448">
          <cell r="B448" t="str">
            <v>COMBUSTIVEL E MANUTENCAO)</v>
          </cell>
        </row>
        <row r="449">
          <cell r="A449">
            <v>3372</v>
          </cell>
          <cell r="B449" t="str">
            <v>!EM PROCESSO DE DESATIVACAO! GUINDASTE ALTOPROPELIDO SOBRE PNEUS, COM LANCA</v>
          </cell>
          <cell r="C449" t="str">
            <v>H</v>
          </cell>
          <cell r="D449" t="str">
            <v>AS</v>
          </cell>
          <cell r="E449">
            <v>99</v>
          </cell>
        </row>
        <row r="450">
          <cell r="B450" t="str">
            <v>TELESCOPICA, CAPACIDADE DE *10* T (LOCACAO COM OPERADOR, COMBUSTIVEL E</v>
          </cell>
        </row>
        <row r="451">
          <cell r="B451" t="str">
            <v>MANUTENCAO)</v>
          </cell>
        </row>
        <row r="452">
          <cell r="A452">
            <v>3367</v>
          </cell>
          <cell r="B452" t="str">
            <v>!EM PROCESSO DE DESATIVACAO! GUINDASTE AUTO-PROPELIDO, SOBRE PNEUS, C/ LANCA</v>
          </cell>
          <cell r="C452" t="str">
            <v>H</v>
          </cell>
          <cell r="D452" t="str">
            <v>CR</v>
          </cell>
          <cell r="E452">
            <v>179.35</v>
          </cell>
        </row>
        <row r="453">
          <cell r="B453" t="str">
            <v>TELESCOPICA CAP * 15T * (INCL MANUTENCAO/OPERACAO)</v>
          </cell>
        </row>
        <row r="454">
          <cell r="A454">
            <v>10807</v>
          </cell>
          <cell r="B454" t="str">
            <v>!EM PROCESSO DE DESATIVACAO! GUINDASTE AUTO-PROPELIDO, SOBRE PNEUS, C/ LANCA</v>
          </cell>
          <cell r="C454" t="str">
            <v>H</v>
          </cell>
          <cell r="D454" t="str">
            <v>AS</v>
          </cell>
          <cell r="E454">
            <v>185.62</v>
          </cell>
        </row>
        <row r="455">
          <cell r="B455" t="str">
            <v>TELESCOPICA CAP * 35T * (INCL MANUTENCAO/OPERACAO)</v>
          </cell>
        </row>
        <row r="456">
          <cell r="A456">
            <v>13869</v>
          </cell>
          <cell r="B456" t="str">
            <v>!EM PROCESSO DE DESATIVACAO! GUINDASTE HIDRAULICO TIPO TRUCK CRANE, C/LANCA</v>
          </cell>
          <cell r="C456" t="str">
            <v>UN</v>
          </cell>
          <cell r="D456" t="str">
            <v>CR</v>
          </cell>
          <cell r="E456">
            <v>1638621.38</v>
          </cell>
        </row>
        <row r="457">
          <cell r="B457" t="str">
            <v>TELESCOPICA DE ACIONAMENTO HIDRAULICO, CAPACIDADE DE CARGA 30.000 KG, COM PBT</v>
          </cell>
        </row>
        <row r="458">
          <cell r="B458" t="str">
            <v>A PARTIR DE 30. 000 KG, MONTADO SOBRE CAMINHAO 6 X 4</v>
          </cell>
        </row>
        <row r="459">
          <cell r="A459">
            <v>10713</v>
          </cell>
          <cell r="B459" t="str">
            <v>!EM PROCESSO DE DESATIVACAO! GUINDASTE HIDRAULICO VEICULAR, C/LANCA</v>
          </cell>
          <cell r="C459" t="str">
            <v>UN</v>
          </cell>
          <cell r="D459" t="str">
            <v>CR</v>
          </cell>
          <cell r="E459">
            <v>459444.15</v>
          </cell>
        </row>
        <row r="460">
          <cell r="B460" t="str">
            <v>TELESCOPICA DE ACIONAMENTO HIDRAULICO E LANCAS MANUAIS, MOMENTO MAXIMO DE</v>
          </cell>
        </row>
        <row r="461">
          <cell r="B461" t="str">
            <v>ELEVACAO 23.000 KG, COM PBT A PARTIR DE 18.000 KG, MONTADO SOBRE CAM</v>
          </cell>
        </row>
        <row r="462">
          <cell r="A462">
            <v>3357</v>
          </cell>
          <cell r="B462" t="str">
            <v>!EM PROCESSO DE DESATIVACAO! GUINDASTE TIPO MUNCK CAP * 2T * MONTADO EM</v>
          </cell>
          <cell r="C462" t="str">
            <v>H</v>
          </cell>
          <cell r="D462" t="str">
            <v>CR</v>
          </cell>
          <cell r="E462">
            <v>99.64</v>
          </cell>
        </row>
        <row r="463">
          <cell r="B463" t="str">
            <v>CAMINHAO CARROCERIA OU EQUIV</v>
          </cell>
        </row>
        <row r="464">
          <cell r="A464">
            <v>3359</v>
          </cell>
          <cell r="B464" t="str">
            <v>!EM PROCESSO DE DESATIVACAO! GUINDASTE TIPO MUNCK CAP * 8T * MONTADO EM</v>
          </cell>
          <cell r="C464" t="str">
            <v>H</v>
          </cell>
          <cell r="D464" t="str">
            <v>CR</v>
          </cell>
          <cell r="E464">
            <v>159.41999999999999</v>
          </cell>
        </row>
        <row r="465">
          <cell r="B465" t="str">
            <v>CAMINHAO CARROCERIA OU EQUIV</v>
          </cell>
        </row>
        <row r="466">
          <cell r="A466">
            <v>11611</v>
          </cell>
          <cell r="B466" t="str">
            <v>!EM PROCESSO DE DESATIVACAO! GUINDAUTO HIDRAULICO, CARGA MAX 7,7 TON.  (A 5,52M),</v>
          </cell>
          <cell r="C466" t="str">
            <v>UN</v>
          </cell>
          <cell r="D466" t="str">
            <v>CR</v>
          </cell>
          <cell r="E466">
            <v>68186.09</v>
          </cell>
        </row>
        <row r="467">
          <cell r="B467" t="str">
            <v>AL TURA MAX = 8,64M, P/ MONTAGEM SOBRE CHASSIS DE CAMINHAO**CAIXA**</v>
          </cell>
        </row>
        <row r="468">
          <cell r="A468">
            <v>10816</v>
          </cell>
          <cell r="B468" t="str">
            <v>!EM PROCESSO DE DESATIVACAO! HERBICIDA SELETIVO TORDON 2,4D DOWAGROSCIENCES</v>
          </cell>
          <cell r="C468" t="str">
            <v>L</v>
          </cell>
          <cell r="D468" t="str">
            <v>CR</v>
          </cell>
          <cell r="E468">
            <v>56.25</v>
          </cell>
        </row>
        <row r="469">
          <cell r="A469">
            <v>12778</v>
          </cell>
          <cell r="B469" t="str">
            <v>!EM PROCESSO DE DESATIVACAO! HIDROMETRO W 3,3 L/S=12 M3/H</v>
          </cell>
          <cell r="C469" t="str">
            <v>UN</v>
          </cell>
          <cell r="D469" t="str">
            <v>CR</v>
          </cell>
          <cell r="E469">
            <v>1424.41</v>
          </cell>
        </row>
        <row r="470">
          <cell r="A470">
            <v>12771</v>
          </cell>
          <cell r="B470" t="str">
            <v>!EM PROCESSO DE DESATIVACAO! HIDROMETRO 2,0 M3/H</v>
          </cell>
          <cell r="C470" t="str">
            <v>UN</v>
          </cell>
          <cell r="D470" t="str">
            <v>CR</v>
          </cell>
          <cell r="E470">
            <v>106.99</v>
          </cell>
        </row>
        <row r="471">
          <cell r="A471">
            <v>158</v>
          </cell>
          <cell r="B471" t="str">
            <v>!EM PROCESSO DE DESATIVACAO! IMUNIZANTE PARA MADEIRAS BRUTAS TIPO</v>
          </cell>
          <cell r="C471" t="str">
            <v>L</v>
          </cell>
          <cell r="D471" t="str">
            <v>CR</v>
          </cell>
          <cell r="E471">
            <v>26.56</v>
          </cell>
        </row>
        <row r="472">
          <cell r="B472" t="str">
            <v>CARBOLINEUM OU EQUIVALENTE</v>
          </cell>
        </row>
        <row r="473">
          <cell r="A473">
            <v>10817</v>
          </cell>
          <cell r="B473" t="str">
            <v>!EM PROCESSO DE DESATIVACAO! INSETICIDA RESIDUAL DIMECRON 500 DA CIBA</v>
          </cell>
          <cell r="C473" t="str">
            <v>L</v>
          </cell>
          <cell r="D473" t="str">
            <v>CR</v>
          </cell>
          <cell r="E473">
            <v>23.74</v>
          </cell>
        </row>
        <row r="474">
          <cell r="A474">
            <v>12122</v>
          </cell>
          <cell r="B474" t="str">
            <v>!EM PROCESSO DE DESATIVACAO! INTERRUPTOR BIPOLAR (TECLA DUPLA) EMBUTIR</v>
          </cell>
          <cell r="C474" t="str">
            <v>UN</v>
          </cell>
          <cell r="D474" t="str">
            <v>CR</v>
          </cell>
          <cell r="E474">
            <v>17.920000000000002</v>
          </cell>
        </row>
        <row r="475">
          <cell r="B475" t="str">
            <v>20A/250V C/ PLACA, TIPO SILENTOQUE PIAL OU EQUIV</v>
          </cell>
        </row>
        <row r="476">
          <cell r="A476">
            <v>12127</v>
          </cell>
          <cell r="B476" t="str">
            <v>!EM PROCESSO DE DESATIVACAO! INTERRUPTOR INTERMEDIARIO (TECLA DUPLA) EMBUTIR</v>
          </cell>
          <cell r="C476" t="str">
            <v>UN</v>
          </cell>
          <cell r="D476" t="str">
            <v>CR</v>
          </cell>
          <cell r="E476">
            <v>16.670000000000002</v>
          </cell>
        </row>
        <row r="477">
          <cell r="B477" t="str">
            <v>10A/250V C/ PLACA, TIPO SILENTOQUE PIAL OU EQUIV</v>
          </cell>
        </row>
        <row r="478">
          <cell r="A478">
            <v>7557</v>
          </cell>
          <cell r="B478" t="str">
            <v>!EM PROCESSO DE DESATIVACAO! INTERRUPTOR PARALELO EMBUTIR 10A/250V C/ PLACA,</v>
          </cell>
          <cell r="C478" t="str">
            <v>UN</v>
          </cell>
          <cell r="D478" t="str">
            <v>CR</v>
          </cell>
          <cell r="E478">
            <v>6.66</v>
          </cell>
        </row>
        <row r="479">
          <cell r="B479" t="str">
            <v>TIPO SILENTOQUE PIAL OU EQUIV</v>
          </cell>
        </row>
        <row r="480">
          <cell r="A480">
            <v>7563</v>
          </cell>
          <cell r="B480" t="str">
            <v>!EM PROCESSO DE DESATIVACAO! INTERRUPTOR PARALELO EMBUTIR 10A/250V S/ PLACA,</v>
          </cell>
          <cell r="C480" t="str">
            <v>UN</v>
          </cell>
          <cell r="D480" t="str">
            <v>CR</v>
          </cell>
          <cell r="E480">
            <v>5.08</v>
          </cell>
        </row>
        <row r="481">
          <cell r="B481" t="str">
            <v>TIPO SILENTOQUE PIAL OU EQUIV</v>
          </cell>
        </row>
        <row r="482">
          <cell r="A482">
            <v>12113</v>
          </cell>
          <cell r="B482" t="str">
            <v>!EM PROCESSO DE DESATIVACAO! INTERRUPTOR PULSADOR P/ CAMPAINHA EMBUTIR</v>
          </cell>
          <cell r="C482" t="str">
            <v>UN</v>
          </cell>
          <cell r="D482" t="str">
            <v>CR</v>
          </cell>
          <cell r="E482">
            <v>5.78</v>
          </cell>
        </row>
        <row r="483">
          <cell r="B483" t="str">
            <v>2A/250V C/ PLACA, TIPO SILENTOQUE PIAL OU EQUIV</v>
          </cell>
        </row>
        <row r="484">
          <cell r="A484">
            <v>7555</v>
          </cell>
          <cell r="B484" t="str">
            <v>!EM PROCESSO DE DESATIVACAO! INTERRUPTOR SIMPLES EMBUTIR 10A/250V C/PLACA,</v>
          </cell>
          <cell r="C484" t="str">
            <v>UN</v>
          </cell>
          <cell r="D484" t="str">
            <v>CR</v>
          </cell>
          <cell r="E484">
            <v>5.0599999999999996</v>
          </cell>
        </row>
        <row r="485">
          <cell r="B485" t="str">
            <v>TIPO SILENTOQUE PIAL OU EQUIV</v>
          </cell>
        </row>
        <row r="486">
          <cell r="A486">
            <v>7564</v>
          </cell>
          <cell r="B486" t="str">
            <v>!EM PROCESSO DE DESATIVACAO! INTERRUPTOR SIMPLES EMBUTIR 10A/250V S/PLACA,</v>
          </cell>
          <cell r="C486" t="str">
            <v>UN</v>
          </cell>
          <cell r="D486" t="str">
            <v>CR</v>
          </cell>
          <cell r="E486">
            <v>3.46</v>
          </cell>
        </row>
        <row r="487">
          <cell r="B487" t="str">
            <v>TIPO SILENTOQUE PIAL OU EQUIV</v>
          </cell>
        </row>
        <row r="488">
          <cell r="A488">
            <v>598</v>
          </cell>
          <cell r="B488" t="str">
            <v>!EM PROCESSO DE DESATIVACAO! JANELA ALUMINIO CORRER SERIE 25 FOLHAS  PARA</v>
          </cell>
          <cell r="C488" t="str">
            <v>M2</v>
          </cell>
          <cell r="D488" t="str">
            <v>CR</v>
          </cell>
          <cell r="E488">
            <v>825.61</v>
          </cell>
        </row>
        <row r="489">
          <cell r="A489" t="str">
            <v>Obs: dimensões entre asteríscos (*) indicam a aceitação de medidas aproximadas.</v>
          </cell>
        </row>
        <row r="491">
          <cell r="B491" t="str">
            <v>PREÇOS DE INSUMOS</v>
          </cell>
          <cell r="D491" t="str">
            <v>Página:</v>
          </cell>
          <cell r="E491" t="str">
            <v>8 / 146</v>
          </cell>
        </row>
        <row r="492">
          <cell r="A492" t="str">
            <v>Indicação da origem do preço:</v>
          </cell>
        </row>
        <row r="493">
          <cell r="A493" t="str">
            <v>• C - para preço coletado pelo IBGE</v>
          </cell>
        </row>
        <row r="494">
          <cell r="A494" t="str">
            <v>• CR - para preço obtido por meio do coeficiente de representatividade do insumo (ver Manual de Metodologia e</v>
          </cell>
        </row>
        <row r="495">
          <cell r="A495" t="str">
            <v>Conceitos);</v>
          </cell>
        </row>
        <row r="496">
          <cell r="A496" t="str">
            <v>• AS - para preço atribuído com base no preço do insumo para a localidade de São Paulo.</v>
          </cell>
        </row>
        <row r="497">
          <cell r="A497" t="str">
            <v>Mês de Coleta:</v>
          </cell>
          <cell r="B497" t="str">
            <v>06/2016 Pesquisa: IBGE</v>
          </cell>
        </row>
        <row r="498">
          <cell r="B498" t="str">
            <v>CUIABA</v>
          </cell>
          <cell r="C498" t="str">
            <v>90,01</v>
          </cell>
          <cell r="E498">
            <v>52.06</v>
          </cell>
        </row>
        <row r="499">
          <cell r="A499" t="str">
            <v>Localidade:</v>
          </cell>
          <cell r="B499" t="str">
            <v>Encargos Sociais Desonerados(%) Horista:</v>
          </cell>
          <cell r="D499" t="str">
            <v>Mensalista:</v>
          </cell>
        </row>
        <row r="500">
          <cell r="A500" t="str">
            <v>Código</v>
          </cell>
          <cell r="B500" t="str">
            <v>Descriçao do Insumo</v>
          </cell>
          <cell r="C500" t="str">
            <v>Unid</v>
          </cell>
          <cell r="D500" t="str">
            <v>Origem</v>
          </cell>
          <cell r="E500" t="str">
            <v>Preço</v>
          </cell>
        </row>
        <row r="501">
          <cell r="D501" t="str">
            <v>de Preço</v>
          </cell>
          <cell r="E501" t="str">
            <v>Mediano (R$)</v>
          </cell>
        </row>
        <row r="502">
          <cell r="B502" t="str">
            <v>VIDRO COM  BANDEIRA ,160 X 110CM (INCLUSO GUARNICAO E VIDRO LISO INCOLOR)</v>
          </cell>
        </row>
        <row r="503">
          <cell r="A503">
            <v>596</v>
          </cell>
          <cell r="B503" t="str">
            <v>!EM PROCESSO DE DESATIVACAO! JANELA ALUMINIO CORRER SERIE 25 VENEZIANA C/</v>
          </cell>
          <cell r="C503" t="str">
            <v>M2</v>
          </cell>
          <cell r="D503" t="str">
            <v>CR</v>
          </cell>
          <cell r="E503">
            <v>1009.11</v>
          </cell>
        </row>
        <row r="504">
          <cell r="B504" t="str">
            <v>BANDEIRA 160 X 110CM</v>
          </cell>
        </row>
        <row r="505">
          <cell r="A505">
            <v>595</v>
          </cell>
          <cell r="B505" t="str">
            <v>!EM PROCESSO DE DESATIVACAO! JANELA ALUMINIO CORRER SERIE 25 VENEZIANA S/</v>
          </cell>
          <cell r="C505" t="str">
            <v>M2</v>
          </cell>
          <cell r="D505" t="str">
            <v>CR</v>
          </cell>
          <cell r="E505">
            <v>869.39</v>
          </cell>
        </row>
        <row r="506">
          <cell r="B506" t="str">
            <v>BANDEIRA 160 X 110CM</v>
          </cell>
        </row>
        <row r="507">
          <cell r="A507">
            <v>3430</v>
          </cell>
          <cell r="B507" t="str">
            <v>!EM PROCESSO DE DESATIVACAO! JANELA MADEIRA REGIONAL 1A ABRIR TP ALMOFADA C/</v>
          </cell>
          <cell r="C507" t="str">
            <v>M2</v>
          </cell>
          <cell r="D507" t="str">
            <v>AS</v>
          </cell>
          <cell r="E507">
            <v>461.31</v>
          </cell>
        </row>
        <row r="508">
          <cell r="B508" t="str">
            <v>GUARNICAO</v>
          </cell>
        </row>
        <row r="509">
          <cell r="A509">
            <v>3431</v>
          </cell>
          <cell r="B509" t="str">
            <v>!EM PROCESSO DE DESATIVACAO! JANELA MADEIRA REGIONAL 1A ABRIR TP ALMOFADA C/</v>
          </cell>
          <cell r="C509" t="str">
            <v>UN</v>
          </cell>
          <cell r="D509" t="str">
            <v>AS</v>
          </cell>
          <cell r="E509">
            <v>935.81</v>
          </cell>
        </row>
        <row r="510">
          <cell r="B510" t="str">
            <v>GUARNICAO 150 X 150CM</v>
          </cell>
        </row>
        <row r="511">
          <cell r="A511">
            <v>3436</v>
          </cell>
          <cell r="B511" t="str">
            <v>!EM PROCESSO DE DESATIVACAO! JANELA MADEIRA REGIONAL 1A ABRIR TP ALMOFADA C/</v>
          </cell>
          <cell r="C511" t="str">
            <v>UN</v>
          </cell>
          <cell r="D511" t="str">
            <v>AS</v>
          </cell>
          <cell r="E511">
            <v>1248.8499999999999</v>
          </cell>
        </row>
        <row r="512">
          <cell r="B512" t="str">
            <v>GUARNICAO 200 X 150CM</v>
          </cell>
        </row>
        <row r="513">
          <cell r="A513">
            <v>3434</v>
          </cell>
          <cell r="B513" t="str">
            <v>!EM PROCESSO DE DESATIVACAO! JANELA MADEIRA REGIONAL 1A ABRIR TP VENEZIANA /</v>
          </cell>
          <cell r="C513" t="str">
            <v>M2</v>
          </cell>
          <cell r="D513" t="str">
            <v>AS</v>
          </cell>
          <cell r="E513">
            <v>593.12</v>
          </cell>
        </row>
        <row r="514">
          <cell r="B514" t="str">
            <v>VIDRO</v>
          </cell>
        </row>
        <row r="515">
          <cell r="A515">
            <v>3419</v>
          </cell>
          <cell r="B515" t="str">
            <v>!EM PROCESSO DE DESATIVACAO! JANELA MADEIRA REGIONAL 1A CORRER / FOLHA P/</v>
          </cell>
          <cell r="C515" t="str">
            <v>M2</v>
          </cell>
          <cell r="D515" t="str">
            <v>AS</v>
          </cell>
          <cell r="E515">
            <v>360.81</v>
          </cell>
        </row>
        <row r="516">
          <cell r="B516" t="str">
            <v>VIDRO C/ GUANICAO BANDEIRA P/ VIDRO</v>
          </cell>
        </row>
        <row r="517">
          <cell r="A517">
            <v>3438</v>
          </cell>
          <cell r="B517" t="str">
            <v>!EM PROCESSO DE DESATIVACAO! JANELA MADEIRA REGIONAL 1A CORRER / FOLHA P/</v>
          </cell>
          <cell r="C517" t="str">
            <v>M2</v>
          </cell>
          <cell r="D517" t="str">
            <v>AS</v>
          </cell>
          <cell r="E517">
            <v>362.46</v>
          </cell>
        </row>
        <row r="518">
          <cell r="B518" t="str">
            <v>VIDRO C/ GUARNICAO S/ BANDEIRA</v>
          </cell>
        </row>
        <row r="519">
          <cell r="A519">
            <v>3422</v>
          </cell>
          <cell r="B519" t="str">
            <v>!EM PROCESSO DE DESATIVACAO! JANELA MADEIRA REGIONAL 2A TP GUILHOTINA C/</v>
          </cell>
          <cell r="C519" t="str">
            <v>M2</v>
          </cell>
          <cell r="D519" t="str">
            <v>AS</v>
          </cell>
          <cell r="E519">
            <v>490.97</v>
          </cell>
        </row>
        <row r="520">
          <cell r="B520" t="str">
            <v>GUARNICAO</v>
          </cell>
        </row>
        <row r="521">
          <cell r="A521">
            <v>3435</v>
          </cell>
          <cell r="B521" t="str">
            <v>!EM PROCESSO DE DESATIVACAO! JANELA MADEIRA REGIONAL 3A ABRIR TP VENEZIANA /</v>
          </cell>
          <cell r="C521" t="str">
            <v>M2</v>
          </cell>
          <cell r="D521" t="str">
            <v>AS</v>
          </cell>
          <cell r="E521">
            <v>563.46</v>
          </cell>
        </row>
        <row r="522">
          <cell r="B522" t="str">
            <v>VIDRO</v>
          </cell>
        </row>
        <row r="523">
          <cell r="A523">
            <v>3417</v>
          </cell>
          <cell r="B523" t="str">
            <v>!EM PROCESSO DE DESATIVACAO! JANELA MADEIRA REGIONAL1A CORRER P/ VIDRO C/</v>
          </cell>
          <cell r="C523" t="str">
            <v>UN</v>
          </cell>
          <cell r="D523" t="str">
            <v>AS</v>
          </cell>
          <cell r="E523">
            <v>527.21</v>
          </cell>
        </row>
        <row r="524">
          <cell r="B524" t="str">
            <v>GUARNICAO 120 X 150CM S/ BANDEIRA</v>
          </cell>
        </row>
        <row r="525">
          <cell r="A525">
            <v>11617</v>
          </cell>
          <cell r="B525" t="str">
            <v>!EM PROCESSO DE DESATIVACAO! JUNTA LATAO P/ PISO H =15MM E=3MM</v>
          </cell>
          <cell r="C525" t="str">
            <v>KG</v>
          </cell>
          <cell r="D525" t="str">
            <v>CR</v>
          </cell>
          <cell r="E525">
            <v>6.48</v>
          </cell>
        </row>
        <row r="526">
          <cell r="A526">
            <v>6092</v>
          </cell>
          <cell r="B526" t="str">
            <v>!EM PROCESSO DE DESATIVACAO! JUNTA PLASTICA DE VEDACAO - BISNAGA 250G</v>
          </cell>
          <cell r="C526" t="str">
            <v>KG</v>
          </cell>
          <cell r="D526" t="str">
            <v>CR</v>
          </cell>
          <cell r="E526">
            <v>21.21</v>
          </cell>
        </row>
        <row r="527">
          <cell r="A527">
            <v>2599</v>
          </cell>
          <cell r="B527" t="str">
            <v>!EM PROCESSO DE DESATIVACAO! KIT-EMENDA C1 1 1/4" P/ DUTOS TIPO KANAFLEX</v>
          </cell>
          <cell r="C527" t="str">
            <v>UN</v>
          </cell>
          <cell r="D527" t="str">
            <v>CR</v>
          </cell>
          <cell r="E527">
            <v>20.53</v>
          </cell>
        </row>
        <row r="528">
          <cell r="A528">
            <v>2600</v>
          </cell>
          <cell r="B528" t="str">
            <v>!EM PROCESSO DE DESATIVACAO! KIT-EMENDA C1 2" P/ DUTOS TIPO KANAFLEX</v>
          </cell>
          <cell r="C528" t="str">
            <v>UN</v>
          </cell>
          <cell r="D528" t="str">
            <v>CR</v>
          </cell>
          <cell r="E528">
            <v>25.56</v>
          </cell>
        </row>
        <row r="529">
          <cell r="A529">
            <v>2607</v>
          </cell>
          <cell r="B529" t="str">
            <v>!EM PROCESSO DE DESATIVACAO! KIT-EMENDA C1 3" P/ DUTOS TIPO KANAFLEX</v>
          </cell>
          <cell r="C529" t="str">
            <v>UN</v>
          </cell>
          <cell r="D529" t="str">
            <v>CR</v>
          </cell>
          <cell r="E529">
            <v>31.23</v>
          </cell>
        </row>
        <row r="530">
          <cell r="A530">
            <v>2601</v>
          </cell>
          <cell r="B530" t="str">
            <v>!EM PROCESSO DE DESATIVACAO! KIT-EMENDA C1 4" P/ DUTOS TIPO KANAFLEX</v>
          </cell>
          <cell r="C530" t="str">
            <v>UN</v>
          </cell>
          <cell r="D530" t="str">
            <v>CR</v>
          </cell>
          <cell r="E530">
            <v>40.31</v>
          </cell>
        </row>
        <row r="531">
          <cell r="A531">
            <v>2606</v>
          </cell>
          <cell r="B531" t="str">
            <v>!EM PROCESSO DE DESATIVACAO! KIT-EMENDA C1 5" P/ DUTOS TP KANAFLEX</v>
          </cell>
          <cell r="C531" t="str">
            <v>UN</v>
          </cell>
          <cell r="D531" t="str">
            <v>CR</v>
          </cell>
          <cell r="E531">
            <v>49.54</v>
          </cell>
        </row>
        <row r="532">
          <cell r="A532">
            <v>2602</v>
          </cell>
          <cell r="B532" t="str">
            <v>!EM PROCESSO DE DESATIVACAO! KIT-EMENDA C1 6" P/ DUTOS TIPO KANAFLEX</v>
          </cell>
          <cell r="C532" t="str">
            <v>UN</v>
          </cell>
          <cell r="D532" t="str">
            <v>CR</v>
          </cell>
          <cell r="E532">
            <v>59.89</v>
          </cell>
        </row>
        <row r="533">
          <cell r="A533">
            <v>2603</v>
          </cell>
          <cell r="B533" t="str">
            <v>!EM PROCESSO DE DESATIVACAO! KIT-EMENDA C2 2" P/ DUTOS TIPO KANAFLEX</v>
          </cell>
          <cell r="C533" t="str">
            <v>UN</v>
          </cell>
          <cell r="D533" t="str">
            <v>CR</v>
          </cell>
          <cell r="E533">
            <v>26.43</v>
          </cell>
        </row>
        <row r="534">
          <cell r="A534">
            <v>2605</v>
          </cell>
          <cell r="B534" t="str">
            <v>!EM PROCESSO DE DESATIVACAO! KIT-EMENDA C2 3" P/ DUTOS TIPO KANAFLEX</v>
          </cell>
          <cell r="C534" t="str">
            <v>UN</v>
          </cell>
          <cell r="D534" t="str">
            <v>CR</v>
          </cell>
          <cell r="E534">
            <v>30.95</v>
          </cell>
        </row>
        <row r="535">
          <cell r="A535">
            <v>2604</v>
          </cell>
          <cell r="B535" t="str">
            <v>!EM PROCESSO DE DESATIVACAO! KIT-EMENDA C2 4" P/ DUTOS TIPO KANAFLEX</v>
          </cell>
          <cell r="C535" t="str">
            <v>UN</v>
          </cell>
          <cell r="D535" t="str">
            <v>CR</v>
          </cell>
          <cell r="E535">
            <v>44.03</v>
          </cell>
        </row>
        <row r="536">
          <cell r="A536">
            <v>2598</v>
          </cell>
          <cell r="B536" t="str">
            <v>!EM PROCESSO DE DESATIVACAO! KIT-EMENDA C2 5" P/ DUTOS TIPO KANAFLEX</v>
          </cell>
          <cell r="C536" t="str">
            <v>UN</v>
          </cell>
          <cell r="D536" t="str">
            <v>CR</v>
          </cell>
          <cell r="E536">
            <v>51.33</v>
          </cell>
        </row>
        <row r="537">
          <cell r="A537">
            <v>2608</v>
          </cell>
          <cell r="B537" t="str">
            <v>!EM PROCESSO DE DESATIVACAO! KIT-EMENDA C2 6" P/ DUTOS TIPO KANAFLEX</v>
          </cell>
          <cell r="C537" t="str">
            <v>UN</v>
          </cell>
          <cell r="D537" t="str">
            <v>CR</v>
          </cell>
          <cell r="E537">
            <v>55.81</v>
          </cell>
        </row>
        <row r="538">
          <cell r="A538">
            <v>11168</v>
          </cell>
          <cell r="B538" t="str">
            <v>!EM PROCESSO DE DESATIVACAO! LACA INCOLOR CONCENTRADA PARA MADEIRA</v>
          </cell>
          <cell r="C538" t="str">
            <v>GL</v>
          </cell>
          <cell r="D538" t="str">
            <v>CR</v>
          </cell>
          <cell r="E538">
            <v>56.64</v>
          </cell>
        </row>
        <row r="539">
          <cell r="A539">
            <v>11644</v>
          </cell>
          <cell r="B539" t="str">
            <v>!EM PROCESSO DE DESATIVACAO! LAJE CONCR ARMAD PREMOLD CIRCULAR P/ TRANSICAO</v>
          </cell>
          <cell r="C539" t="str">
            <v>UN</v>
          </cell>
          <cell r="D539" t="str">
            <v>CR</v>
          </cell>
          <cell r="E539">
            <v>270.52999999999997</v>
          </cell>
        </row>
        <row r="540">
          <cell r="B540" t="str">
            <v>POCO VISITA DN 1200MM,    C/ FURO DN 600 MM</v>
          </cell>
        </row>
        <row r="541">
          <cell r="A541">
            <v>11645</v>
          </cell>
          <cell r="B541" t="str">
            <v>!EM PROCESSO DE DESATIVACAO! LAJE CONCR ARMAD PREMOLD CIRCULAR P/ TRANSICAO</v>
          </cell>
          <cell r="C541" t="str">
            <v>UN</v>
          </cell>
          <cell r="D541" t="str">
            <v>CR</v>
          </cell>
          <cell r="E541">
            <v>178.57</v>
          </cell>
        </row>
        <row r="542">
          <cell r="B542" t="str">
            <v>POCO VISITA DN 900 MM,    C/ FURO DN 600 MM</v>
          </cell>
        </row>
        <row r="543">
          <cell r="A543">
            <v>11646</v>
          </cell>
          <cell r="B543" t="str">
            <v>!EM PROCESSO DE DESATIVACAO! LAJE CONCR ARMAD PREMOLD CIRCULAR P/TAMPA</v>
          </cell>
          <cell r="C543" t="str">
            <v>UN</v>
          </cell>
          <cell r="D543" t="str">
            <v>CR</v>
          </cell>
          <cell r="E543">
            <v>76.290000000000006</v>
          </cell>
        </row>
        <row r="544">
          <cell r="B544" t="str">
            <v>POCO VISITA DN 700 MM, ESP =10 CM</v>
          </cell>
        </row>
        <row r="545">
          <cell r="A545">
            <v>11647</v>
          </cell>
          <cell r="B545" t="str">
            <v>!EM PROCESSO DE DESATIVACAO! LAJE EXCENTRICA CONC ARM PRE-MOLDADO DN 1,00M</v>
          </cell>
          <cell r="C545" t="str">
            <v>UN</v>
          </cell>
          <cell r="D545" t="str">
            <v>CR</v>
          </cell>
          <cell r="E545">
            <v>247.76</v>
          </cell>
        </row>
        <row r="546">
          <cell r="B546" t="str">
            <v>FURO=0,53M E=12CM</v>
          </cell>
        </row>
        <row r="547">
          <cell r="A547">
            <v>11648</v>
          </cell>
          <cell r="B547" t="str">
            <v>!EM PROCESSO DE DESATIVACAO! LAJE EXCENTRICA CONC ARM PRE-MOLDADO DN 1,10M</v>
          </cell>
          <cell r="C547" t="str">
            <v>UN</v>
          </cell>
          <cell r="D547" t="str">
            <v>CR</v>
          </cell>
          <cell r="E547">
            <v>250</v>
          </cell>
        </row>
        <row r="548">
          <cell r="B548" t="str">
            <v>FURO=0,60M E=12CM</v>
          </cell>
        </row>
        <row r="549">
          <cell r="A549">
            <v>13652</v>
          </cell>
          <cell r="B549" t="str">
            <v>!EM PROCESSO DE DESATIVACAO! LAJE PRE MOLDADA TRELICADA P/ PISO , H=12CM , P/</v>
          </cell>
          <cell r="C549" t="str">
            <v>M2</v>
          </cell>
          <cell r="D549" t="str">
            <v>CR</v>
          </cell>
          <cell r="E549">
            <v>53.57</v>
          </cell>
        </row>
        <row r="550">
          <cell r="B550" t="str">
            <v>APOIO SIMPLES , SOBRECARGA DE 200 KG/M2 , VAO LIVRE MAXIMO DE 5,70M</v>
          </cell>
        </row>
        <row r="551">
          <cell r="A551">
            <v>3748</v>
          </cell>
          <cell r="B551" t="str">
            <v>!EM PROCESSO DE DESATIVACAO! LAJE PRE-MOLDADA DE PISO TRELICADA SOBRECARGA</v>
          </cell>
          <cell r="C551" t="str">
            <v>M2</v>
          </cell>
          <cell r="D551" t="str">
            <v>CR</v>
          </cell>
          <cell r="E551">
            <v>66.959999999999994</v>
          </cell>
        </row>
        <row r="552">
          <cell r="B552" t="str">
            <v>100KG/M2 VAO ATE 7,00M</v>
          </cell>
        </row>
        <row r="553">
          <cell r="A553">
            <v>3740</v>
          </cell>
          <cell r="B553" t="str">
            <v>!EM PROCESSO DE DESATIVACAO! LAJE PRE-MOLDADA DE PISO TRELICADA SOBRECARGA</v>
          </cell>
          <cell r="C553" t="str">
            <v>M2</v>
          </cell>
          <cell r="D553" t="str">
            <v>CR</v>
          </cell>
          <cell r="E553">
            <v>80.349999999999994</v>
          </cell>
        </row>
        <row r="554">
          <cell r="B554" t="str">
            <v>200KG/M2 VAO ATE 7,00M</v>
          </cell>
        </row>
        <row r="555">
          <cell r="A555">
            <v>13650</v>
          </cell>
          <cell r="B555" t="str">
            <v>!EM PROCESSO DE DESATIVACAO! LAJE TRELICADA P/ FORRO ,H=10CM P/ APOIO SIMPLES ,</v>
          </cell>
          <cell r="C555" t="str">
            <v>M2</v>
          </cell>
          <cell r="D555" t="str">
            <v>CR</v>
          </cell>
          <cell r="E555">
            <v>35.26</v>
          </cell>
        </row>
        <row r="556">
          <cell r="B556" t="str">
            <v>VAO LIVRE DE 4,00M</v>
          </cell>
        </row>
        <row r="557">
          <cell r="A557" t="str">
            <v>Obs: dimensões entre asteríscos (*) indicam a aceitação de medidas aproximadas.</v>
          </cell>
        </row>
        <row r="559">
          <cell r="B559" t="str">
            <v>PREÇOS DE INSUMOS</v>
          </cell>
          <cell r="D559" t="str">
            <v>Página:</v>
          </cell>
          <cell r="E559" t="str">
            <v>9 / 146</v>
          </cell>
        </row>
        <row r="560">
          <cell r="A560" t="str">
            <v>Indicação da origem do preço:</v>
          </cell>
        </row>
        <row r="561">
          <cell r="A561" t="str">
            <v>• C - para preço coletado pelo IBGE</v>
          </cell>
        </row>
        <row r="562">
          <cell r="A562" t="str">
            <v>• CR - para preço obtido por meio do coeficiente de representatividade do insumo (ver Manual de Metodologia e</v>
          </cell>
        </row>
        <row r="563">
          <cell r="A563" t="str">
            <v>Conceitos);</v>
          </cell>
        </row>
        <row r="564">
          <cell r="A564" t="str">
            <v>• AS - para preço atribuído com base no preço do insumo para a localidade de São Paulo.</v>
          </cell>
        </row>
        <row r="565">
          <cell r="A565" t="str">
            <v>Mês de Coleta:</v>
          </cell>
          <cell r="B565" t="str">
            <v>06/2016 Pesquisa: IBGE</v>
          </cell>
        </row>
        <row r="566">
          <cell r="B566" t="str">
            <v>CUIABA</v>
          </cell>
          <cell r="C566" t="str">
            <v>90,01</v>
          </cell>
          <cell r="E566">
            <v>52.06</v>
          </cell>
        </row>
        <row r="567">
          <cell r="A567" t="str">
            <v>Localidade:</v>
          </cell>
          <cell r="B567" t="str">
            <v>Encargos Sociais Desonerados(%) Horista:</v>
          </cell>
          <cell r="D567" t="str">
            <v>Mensalista:</v>
          </cell>
        </row>
        <row r="568">
          <cell r="A568" t="str">
            <v>Código</v>
          </cell>
          <cell r="B568" t="str">
            <v>Descriçao do Insumo</v>
          </cell>
          <cell r="C568" t="str">
            <v>Unid</v>
          </cell>
          <cell r="D568" t="str">
            <v>Origem</v>
          </cell>
          <cell r="E568" t="str">
            <v>Preço</v>
          </cell>
        </row>
        <row r="569">
          <cell r="D569" t="str">
            <v>de Preço</v>
          </cell>
          <cell r="E569" t="str">
            <v>Mediano (R$)</v>
          </cell>
        </row>
        <row r="570">
          <cell r="A570">
            <v>13651</v>
          </cell>
          <cell r="B570" t="str">
            <v>!EM PROCESSO DE DESATIVACAO! LAJE TRELICADA P/ PISO , H=10CM , P/ APOIO SIMPLES ,</v>
          </cell>
          <cell r="C570" t="str">
            <v>M2</v>
          </cell>
          <cell r="D570" t="str">
            <v>CR</v>
          </cell>
          <cell r="E570">
            <v>35.71</v>
          </cell>
        </row>
        <row r="571">
          <cell r="B571" t="str">
            <v>SOBRECARGA DE 200 KG/M2 , VAO LIVRE MAXIMO DE 5,70M</v>
          </cell>
        </row>
        <row r="572">
          <cell r="A572">
            <v>13423</v>
          </cell>
          <cell r="B572" t="str">
            <v>!EM PROCESSO DE DESATIVACAO! LAJE TRELICADA P/ PISO , H=16CM , P/ APOIO SIMPLES ,</v>
          </cell>
          <cell r="C572" t="str">
            <v>M2</v>
          </cell>
          <cell r="D572" t="str">
            <v>CR</v>
          </cell>
          <cell r="E572">
            <v>64.19</v>
          </cell>
        </row>
        <row r="573">
          <cell r="B573" t="str">
            <v>SOBRECARGA DE 200 KG/M2 , VAO LIVRE MAXIMO DE 4,75M</v>
          </cell>
        </row>
        <row r="574">
          <cell r="A574">
            <v>13424</v>
          </cell>
          <cell r="B574" t="str">
            <v>!EM PROCESSO DE DESATIVACAO! LAJE TRELICADA P/ PISO , H=20CM , P/ APOIO SIMPLES ,</v>
          </cell>
          <cell r="C574" t="str">
            <v>M2</v>
          </cell>
          <cell r="D574" t="str">
            <v>CR</v>
          </cell>
          <cell r="E574">
            <v>80.58</v>
          </cell>
        </row>
        <row r="575">
          <cell r="B575" t="str">
            <v>SOBRECARGA DE 200 KG/M2 , VAO LIVRE MAXIMO DE 9,50M</v>
          </cell>
        </row>
        <row r="576">
          <cell r="A576">
            <v>13425</v>
          </cell>
          <cell r="B576" t="str">
            <v>!EM PROCESSO DE DESATIVACAO! LAJE TRELICADA P/ PISO , H=25CM , P/ APOIO SIMPLES ,</v>
          </cell>
          <cell r="C576" t="str">
            <v>M2</v>
          </cell>
          <cell r="D576" t="str">
            <v>CR</v>
          </cell>
          <cell r="E576">
            <v>87.5</v>
          </cell>
        </row>
        <row r="577">
          <cell r="B577" t="str">
            <v>SOBRECARGA DE 200 KG/M2 , VAO LIVRE MAXIMO DE 8,30M</v>
          </cell>
        </row>
        <row r="578">
          <cell r="A578">
            <v>13426</v>
          </cell>
          <cell r="B578" t="str">
            <v>!EM PROCESSO DE DESATIVACAO! LAJE TRELICADA P/ PISO , H=30CM , P/ APOIO SIMPLES ,</v>
          </cell>
          <cell r="C578" t="str">
            <v>M2</v>
          </cell>
          <cell r="D578" t="str">
            <v>CR</v>
          </cell>
          <cell r="E578">
            <v>100</v>
          </cell>
        </row>
        <row r="579">
          <cell r="B579" t="str">
            <v>SOBRECARGA DE 200 KG/M2 , VAO LIVRE MAXIMO DE 12,65M</v>
          </cell>
        </row>
        <row r="580">
          <cell r="A580">
            <v>12207</v>
          </cell>
          <cell r="B580" t="str">
            <v>!EM PROCESSO DE DESATIVACAO! LAMPADA FLUORESCENTE 85W</v>
          </cell>
          <cell r="C580" t="str">
            <v>UN</v>
          </cell>
          <cell r="D580" t="str">
            <v>CR</v>
          </cell>
          <cell r="E580">
            <v>8.5299999999999994</v>
          </cell>
        </row>
        <row r="581">
          <cell r="A581">
            <v>3763</v>
          </cell>
          <cell r="B581" t="str">
            <v>!EM PROCESSO DE DESATIVACAO! LAMPADA INCANDESCENTE TRANSPARENTE 100 W, BASE</v>
          </cell>
          <cell r="C581" t="str">
            <v>UN</v>
          </cell>
          <cell r="D581" t="str">
            <v>CR</v>
          </cell>
          <cell r="E581">
            <v>1.17</v>
          </cell>
        </row>
        <row r="582">
          <cell r="B582" t="str">
            <v>E27 (127/220 V)</v>
          </cell>
        </row>
        <row r="583">
          <cell r="A583">
            <v>12201</v>
          </cell>
          <cell r="B583" t="str">
            <v>!EM PROCESSO DE DESATIVACAO! LAMPADA INCANDESCENTE TRANSPARENTE 40 W, BASE</v>
          </cell>
          <cell r="C583" t="str">
            <v>UN</v>
          </cell>
          <cell r="D583" t="str">
            <v>CR</v>
          </cell>
          <cell r="E583">
            <v>0.91</v>
          </cell>
        </row>
        <row r="584">
          <cell r="B584" t="str">
            <v>E27 (127/220 V)</v>
          </cell>
        </row>
        <row r="585">
          <cell r="A585">
            <v>3764</v>
          </cell>
          <cell r="B585" t="str">
            <v>!EM PROCESSO DE DESATIVACAO! LAMPADA INCANDESCENTE TRANSPARENTE 60 W, BASE</v>
          </cell>
          <cell r="C585" t="str">
            <v>UN</v>
          </cell>
          <cell r="D585" t="str">
            <v>CR</v>
          </cell>
          <cell r="E585">
            <v>0.91</v>
          </cell>
        </row>
        <row r="586">
          <cell r="B586" t="str">
            <v>E27 (127/220 V)</v>
          </cell>
        </row>
        <row r="587">
          <cell r="A587">
            <v>12203</v>
          </cell>
          <cell r="B587" t="str">
            <v>!EM PROCESSO DE DESATIVACAO! LAMPADA INCANDESCENTE 150W</v>
          </cell>
          <cell r="C587" t="str">
            <v>UN</v>
          </cell>
          <cell r="D587" t="str">
            <v>CR</v>
          </cell>
          <cell r="E587">
            <v>1.69</v>
          </cell>
        </row>
        <row r="588">
          <cell r="A588">
            <v>12202</v>
          </cell>
          <cell r="B588" t="str">
            <v>!EM PROCESSO DE DESATIVACAO! LAMPADA INCANDESCENTE 200W</v>
          </cell>
          <cell r="C588" t="str">
            <v>UN</v>
          </cell>
          <cell r="D588" t="str">
            <v>CR</v>
          </cell>
          <cell r="E588">
            <v>2.12</v>
          </cell>
        </row>
        <row r="589">
          <cell r="A589">
            <v>12200</v>
          </cell>
          <cell r="B589" t="str">
            <v>!EM PROCESSO DE DESATIVACAO! LAMPADA INCANDESCENTE 300W</v>
          </cell>
          <cell r="C589" t="str">
            <v>UN</v>
          </cell>
          <cell r="D589" t="str">
            <v>CR</v>
          </cell>
          <cell r="E589">
            <v>9.06</v>
          </cell>
        </row>
        <row r="590">
          <cell r="A590">
            <v>14145</v>
          </cell>
          <cell r="B590" t="str">
            <v>!EM PROCESSO DE DESATIVACAO! LATAO CHAPA LAMINADA 1.20X0.60M ESP=3.5MM</v>
          </cell>
          <cell r="C590" t="str">
            <v>KG</v>
          </cell>
          <cell r="D590" t="str">
            <v>CR</v>
          </cell>
          <cell r="E590">
            <v>49.36</v>
          </cell>
        </row>
        <row r="591">
          <cell r="A591">
            <v>14144</v>
          </cell>
          <cell r="B591" t="str">
            <v>!EM PROCESSO DE DESATIVACAO! LATAO EM BARRA RETANGULAR</v>
          </cell>
          <cell r="C591" t="str">
            <v>KG</v>
          </cell>
          <cell r="D591" t="str">
            <v>CR</v>
          </cell>
          <cell r="E591">
            <v>38.299999999999997</v>
          </cell>
        </row>
        <row r="592">
          <cell r="A592">
            <v>3290</v>
          </cell>
          <cell r="B592" t="str">
            <v>!EM PROCESSO DE DESATIVACAO! LIXADEIRA ELETRICA INDUSTRIAL P/ CORTE OU</v>
          </cell>
          <cell r="C592" t="str">
            <v>H</v>
          </cell>
          <cell r="D592" t="str">
            <v>AS</v>
          </cell>
          <cell r="E592">
            <v>0.56000000000000005</v>
          </cell>
        </row>
        <row r="593">
          <cell r="B593" t="str">
            <v>DESGASTE DIAM 7" PORTATIL</v>
          </cell>
        </row>
        <row r="594">
          <cell r="A594">
            <v>12268</v>
          </cell>
          <cell r="B594" t="str">
            <v>!EM PROCESSO DE DESATIVACAO! LUMINARIA ABERTA P/ ILUMINACAO PUBLICA, CORPO</v>
          </cell>
          <cell r="C594" t="str">
            <v>UN</v>
          </cell>
          <cell r="D594" t="str">
            <v>CR</v>
          </cell>
          <cell r="E594">
            <v>55.09</v>
          </cell>
        </row>
        <row r="595">
          <cell r="B595" t="str">
            <v>REFLETOR EM ALUMINIO FUNDIDO, PORTA LAMPADA E27 COM BRACO METALICO DE 1,50M</v>
          </cell>
        </row>
        <row r="596">
          <cell r="A596">
            <v>3806</v>
          </cell>
          <cell r="B596" t="str">
            <v>!EM PROCESSO DE DESATIVACAO! LUMINARIA AQUATIC PIAL REF. 60456 BRANCA</v>
          </cell>
          <cell r="C596" t="str">
            <v>UN</v>
          </cell>
          <cell r="D596" t="str">
            <v>CR</v>
          </cell>
          <cell r="E596">
            <v>112.53</v>
          </cell>
        </row>
        <row r="597">
          <cell r="A597">
            <v>3812</v>
          </cell>
          <cell r="B597" t="str">
            <v>!EM PROCESSO DE DESATIVACAO! LUMINARIA CALHA SOBREPOR EM CHAPA ACO C/ 3</v>
          </cell>
          <cell r="C597" t="str">
            <v>UN</v>
          </cell>
          <cell r="D597" t="str">
            <v>CR</v>
          </cell>
          <cell r="E597">
            <v>90.02</v>
          </cell>
        </row>
        <row r="598">
          <cell r="B598" t="str">
            <v>LAMPADAS FLUORESCENTES 2OW (COMPLETA, INCL. REATOR PART RAPIDA LAMPADAS)</v>
          </cell>
        </row>
        <row r="599">
          <cell r="A599">
            <v>3786</v>
          </cell>
          <cell r="B599" t="str">
            <v>!EM PROCESSO DE DESATIVACAO! LUMINARIA CALHA SOBREPOR EM CHAPA ACO C/ 3</v>
          </cell>
          <cell r="C599" t="str">
            <v>UN</v>
          </cell>
          <cell r="D599" t="str">
            <v>CR</v>
          </cell>
          <cell r="E599">
            <v>85.48</v>
          </cell>
        </row>
        <row r="600">
          <cell r="B600" t="str">
            <v>LAMPADAS FLUORESCENTES 4OW (COMPLETA, INCL. REATOR PART RAPIDA E LAMPADAS)</v>
          </cell>
        </row>
        <row r="601">
          <cell r="A601">
            <v>3784</v>
          </cell>
          <cell r="B601" t="str">
            <v>!EM PROCESSO DE DESATIVACAO! LUMINARIA CALHA SOBREPOR EM CHAPA ACO C/ 4</v>
          </cell>
          <cell r="C601" t="str">
            <v>UN</v>
          </cell>
          <cell r="D601" t="str">
            <v>CR</v>
          </cell>
          <cell r="E601">
            <v>109.57</v>
          </cell>
        </row>
        <row r="602">
          <cell r="B602" t="str">
            <v>LAMPADAS FLUORESCENTES 40W (COMPLETA, INCL. REATOR PART RAPIDA E LAMPADAS)</v>
          </cell>
        </row>
        <row r="603">
          <cell r="A603">
            <v>3785</v>
          </cell>
          <cell r="B603" t="str">
            <v>!EM PROCESSO DE DESATIVACAO! LUMINARIA DE SOBREPOR EM CHAPA DE ACO PARA</v>
          </cell>
          <cell r="C603" t="str">
            <v>UN</v>
          </cell>
          <cell r="D603" t="str">
            <v>CR</v>
          </cell>
          <cell r="E603">
            <v>94.11</v>
          </cell>
        </row>
        <row r="604">
          <cell r="B604" t="str">
            <v>LAMPADA FLUORESCENTE, COM 4 LAMPADAS DE 14 W E REATOR INCLUSOS</v>
          </cell>
        </row>
        <row r="605">
          <cell r="A605">
            <v>12244</v>
          </cell>
          <cell r="B605" t="str">
            <v>!EM PROCESSO DE DESATIVACAO! LUMINARIA EMBUTIDA WETZEL REF. IPT 31/1</v>
          </cell>
          <cell r="C605" t="str">
            <v>UN</v>
          </cell>
          <cell r="D605" t="str">
            <v>CR</v>
          </cell>
          <cell r="E605">
            <v>88.62</v>
          </cell>
        </row>
        <row r="606">
          <cell r="A606">
            <v>13382</v>
          </cell>
          <cell r="B606" t="str">
            <v>!EM PROCESSO DE DESATIVACAO! LUMINARIA FECHADA P/ ILUMINACAO PUBLICA, TIPO ABL</v>
          </cell>
          <cell r="C606" t="str">
            <v>UN</v>
          </cell>
          <cell r="D606" t="str">
            <v>CR</v>
          </cell>
          <cell r="E606">
            <v>151.6</v>
          </cell>
        </row>
        <row r="607">
          <cell r="B607" t="str">
            <v>50/F OU EQUIV, P/ LAMPADA A VAPOR DE MERCURIO 400W</v>
          </cell>
        </row>
        <row r="608">
          <cell r="A608">
            <v>3787</v>
          </cell>
          <cell r="B608" t="str">
            <v>!EM PROCESSO DE DESATIVACAO! LUMINARIA FECHADA P/ ILUMINACAO PUBLICA, TIPO X-35</v>
          </cell>
          <cell r="C608" t="str">
            <v>UN</v>
          </cell>
          <cell r="D608" t="str">
            <v>CR</v>
          </cell>
          <cell r="E608">
            <v>257.72000000000003</v>
          </cell>
        </row>
        <row r="609">
          <cell r="B609" t="str">
            <v>PETERCO OU EQUIV,  (COMPLETA, INCL. LAMPADA VAPOR MERCURIO 400W)</v>
          </cell>
        </row>
        <row r="610">
          <cell r="A610">
            <v>12265</v>
          </cell>
          <cell r="B610" t="str">
            <v>!EM PROCESSO DE DESATIVACAO! LUMINARIA PHILLIPS PARA LAMPADA DE 400 W MODELO</v>
          </cell>
          <cell r="C610" t="str">
            <v>UN</v>
          </cell>
          <cell r="D610" t="str">
            <v>CR</v>
          </cell>
          <cell r="E610">
            <v>284.14999999999998</v>
          </cell>
        </row>
        <row r="611">
          <cell r="B611" t="str">
            <v>HDK 47240064 OU EQUIVALENTE</v>
          </cell>
        </row>
        <row r="612">
          <cell r="A612">
            <v>13841</v>
          </cell>
          <cell r="B612" t="str">
            <v>!EM PROCESSO DE DESATIVACAO! LUMINARIA PLAFONIER SOBREPOR C/ GLOBO CHATO</v>
          </cell>
          <cell r="C612" t="str">
            <v>UN</v>
          </cell>
          <cell r="D612" t="str">
            <v>CR</v>
          </cell>
          <cell r="E612">
            <v>31.25</v>
          </cell>
        </row>
        <row r="613">
          <cell r="B613" t="str">
            <v>VIDRO BOCA 10CM INCL BASE/ARO METALICA OU PLASTICO C/ SOQUETE P/ 1 LAMP INCAND</v>
          </cell>
        </row>
        <row r="614">
          <cell r="B614" t="str">
            <v>60W - LINHA POPULAR</v>
          </cell>
        </row>
        <row r="615">
          <cell r="A615">
            <v>3807</v>
          </cell>
          <cell r="B615" t="str">
            <v>!EM PROCESSO DE DESATIVACAO! LUMINARIA PROVA DE TEMPO E GASES, TIPO YLC-16/1</v>
          </cell>
          <cell r="C615" t="str">
            <v>UN</v>
          </cell>
          <cell r="D615" t="str">
            <v>CR</v>
          </cell>
          <cell r="E615">
            <v>86.15</v>
          </cell>
        </row>
        <row r="616">
          <cell r="B616" t="str">
            <v>CASTIMETAL OU EQUIV, C/ LAMPADA INCANDESCENTE DE 100W</v>
          </cell>
        </row>
        <row r="617">
          <cell r="A617">
            <v>3793</v>
          </cell>
          <cell r="B617" t="str">
            <v>!EM PROCESSO DE DESATIVACAO! LUMINARIA PROVA DE TEMPO E GASES, TIPO YLC-16/2</v>
          </cell>
          <cell r="C617" t="str">
            <v>UN</v>
          </cell>
          <cell r="D617" t="str">
            <v>CR</v>
          </cell>
          <cell r="E617">
            <v>110.92</v>
          </cell>
        </row>
        <row r="618">
          <cell r="B618" t="str">
            <v>CASTIMETAL OU EQUIV (COMPLETA, INCL. LAMPADA INCANDESCENTE DE 200W)</v>
          </cell>
        </row>
        <row r="619">
          <cell r="A619">
            <v>1898</v>
          </cell>
          <cell r="B619" t="str">
            <v>!EM PROCESSO DE DESATIVACAO! LUVA PVC DE PRESSAO P/ ELETRODUTO TIGREFLEX 16</v>
          </cell>
          <cell r="C619" t="str">
            <v>UN</v>
          </cell>
          <cell r="D619" t="str">
            <v>CR</v>
          </cell>
          <cell r="E619">
            <v>0.94</v>
          </cell>
        </row>
        <row r="620">
          <cell r="A620">
            <v>26037</v>
          </cell>
          <cell r="B620" t="str">
            <v>!EM PROCESSO DE DESATIVACAO! MACACO PARA PROTENSAO DE UMA CORDOALHA DE ATE</v>
          </cell>
          <cell r="C620" t="str">
            <v>DIA</v>
          </cell>
          <cell r="D620" t="str">
            <v>CR</v>
          </cell>
          <cell r="E620">
            <v>542.36</v>
          </cell>
        </row>
        <row r="621">
          <cell r="B621" t="str">
            <v>31,5 - LOCACAO</v>
          </cell>
        </row>
        <row r="622">
          <cell r="A622">
            <v>20198</v>
          </cell>
          <cell r="B622" t="str">
            <v>!EM PROCESSO DE DESATIVACAO! MADEIRA DE 1A. QUALIDADE (MADEIRA BRANCA),</v>
          </cell>
          <cell r="C622" t="str">
            <v>M3</v>
          </cell>
          <cell r="D622" t="str">
            <v>C</v>
          </cell>
          <cell r="E622">
            <v>1496.25</v>
          </cell>
        </row>
        <row r="623">
          <cell r="B623" t="str">
            <v>SERRADA E NAO APARELHADA, PARA FORMAS DE CONCRETO ARMADO</v>
          </cell>
        </row>
        <row r="624">
          <cell r="A624">
            <v>20197</v>
          </cell>
          <cell r="B624" t="str">
            <v>!EM PROCESSO DE DESATIVACAO! MADEIRA DE 1A. QUALIDADE, SERRADA E NAO</v>
          </cell>
          <cell r="C624" t="str">
            <v>M3</v>
          </cell>
          <cell r="D624" t="str">
            <v>C</v>
          </cell>
          <cell r="E624">
            <v>1657.5</v>
          </cell>
        </row>
        <row r="625">
          <cell r="B625" t="str">
            <v>APARELHADA, PARA ESTRUTURA DE TELHADO</v>
          </cell>
        </row>
        <row r="626">
          <cell r="A626">
            <v>21038</v>
          </cell>
          <cell r="B626" t="str">
            <v>!EM PROCESSO DE DESATIVACAO! MANGUEIRA DE INCENDIO C/ CAPA SIMPLES TECIDA FIO</v>
          </cell>
          <cell r="C626" t="str">
            <v>M</v>
          </cell>
          <cell r="D626" t="str">
            <v>CR</v>
          </cell>
          <cell r="E626">
            <v>15.84</v>
          </cell>
        </row>
        <row r="627">
          <cell r="B627" t="str">
            <v>POLIESTER TUBO INT BORRACHA SINT ABNT TP 1 P/ INSTALACOES PREDIAIS D = 1 1/2</v>
          </cell>
        </row>
        <row r="628">
          <cell r="A628" t="str">
            <v>Obs: dimensões entre asteríscos (*) indicam a aceitação de medidas aproximadas.</v>
          </cell>
        </row>
        <row r="630">
          <cell r="B630" t="str">
            <v>PREÇOS DE INSUMOS</v>
          </cell>
          <cell r="D630" t="str">
            <v>Página:</v>
          </cell>
          <cell r="E630" t="str">
            <v>10 / 146</v>
          </cell>
        </row>
        <row r="631">
          <cell r="A631" t="str">
            <v>Indicação da origem do preço:</v>
          </cell>
        </row>
        <row r="632">
          <cell r="A632" t="str">
            <v>• C - para preço coletado pelo IBGE</v>
          </cell>
        </row>
        <row r="633">
          <cell r="A633" t="str">
            <v>• CR - para preço obtido por meio do coeficiente de representatividade do insumo (ver Manual de Metodologia e</v>
          </cell>
        </row>
        <row r="634">
          <cell r="A634" t="str">
            <v>Conceitos);</v>
          </cell>
        </row>
        <row r="635">
          <cell r="A635" t="str">
            <v>• AS - para preço atribuído com base no preço do insumo para a localidade de São Paulo.</v>
          </cell>
        </row>
        <row r="636">
          <cell r="A636" t="str">
            <v>Mês de Coleta:</v>
          </cell>
          <cell r="B636" t="str">
            <v>06/2016 Pesquisa: IBGE</v>
          </cell>
        </row>
        <row r="637">
          <cell r="B637" t="str">
            <v>CUIABA</v>
          </cell>
          <cell r="C637" t="str">
            <v>90,01</v>
          </cell>
          <cell r="E637">
            <v>52.06</v>
          </cell>
        </row>
        <row r="638">
          <cell r="A638" t="str">
            <v>Localidade:</v>
          </cell>
          <cell r="B638" t="str">
            <v>Encargos Sociais Desonerados(%) Horista:</v>
          </cell>
          <cell r="D638" t="str">
            <v>Mensalista:</v>
          </cell>
        </row>
        <row r="639">
          <cell r="A639" t="str">
            <v>Código</v>
          </cell>
          <cell r="B639" t="str">
            <v>Descriçao do Insumo</v>
          </cell>
          <cell r="C639" t="str">
            <v>Unid</v>
          </cell>
          <cell r="D639" t="str">
            <v>Origem</v>
          </cell>
          <cell r="E639" t="str">
            <v>Preço</v>
          </cell>
        </row>
        <row r="640">
          <cell r="D640" t="str">
            <v>de Preço</v>
          </cell>
          <cell r="E640" t="str">
            <v>Mediano (R$)</v>
          </cell>
        </row>
        <row r="641">
          <cell r="B641" t="str">
            <v>!EM PROCESSO DE DESATIVACAO! MANGUEIRA DE INCENDIO C/ CAPA SIMPLES TECIDA FIO</v>
          </cell>
        </row>
        <row r="642">
          <cell r="B642" t="str">
            <v>POLIESTER TUBO INT BORRACHA SINT ABNT TP 1 P/ INSTALACOES PREDIAIS D = 1 1/2</v>
          </cell>
        </row>
        <row r="643">
          <cell r="A643">
            <v>4037</v>
          </cell>
          <cell r="B643" t="str">
            <v>!EM PROCESSO DE DESATIVACAO! MAQUINA DE CORTAR ACO TIPO SOGEMAT OU EQUIV</v>
          </cell>
          <cell r="C643" t="str">
            <v>H</v>
          </cell>
          <cell r="D643" t="str">
            <v>CR</v>
          </cell>
          <cell r="E643">
            <v>6.75</v>
          </cell>
        </row>
        <row r="644">
          <cell r="B644" t="str">
            <v>(MANUAL)</v>
          </cell>
        </row>
        <row r="645">
          <cell r="A645">
            <v>4035</v>
          </cell>
          <cell r="B645" t="str">
            <v>!EM PROCESSO DE DESATIVACAO! MAQUINA DE CORTAR ASFALTO E CONCRETO COM</v>
          </cell>
          <cell r="C645" t="str">
            <v>H</v>
          </cell>
          <cell r="D645" t="str">
            <v>C</v>
          </cell>
          <cell r="E645">
            <v>4.5</v>
          </cell>
        </row>
        <row r="646">
          <cell r="B646" t="str">
            <v>MOTOR A GASOLINA DE 10 HP, SEM O DISCO (LOCACAO)</v>
          </cell>
        </row>
        <row r="647">
          <cell r="A647">
            <v>4036</v>
          </cell>
          <cell r="B647" t="str">
            <v>!EM PROCESSO DE DESATIVACAO! MAQUINA DE DOBRAR ACO DIAM ATE 1 1/2" TIPO</v>
          </cell>
          <cell r="C647" t="str">
            <v>H</v>
          </cell>
          <cell r="D647" t="str">
            <v>CR</v>
          </cell>
          <cell r="E647">
            <v>6.75</v>
          </cell>
        </row>
        <row r="648">
          <cell r="B648" t="str">
            <v>NEOCONDE OU EQUIV (MANUAL)</v>
          </cell>
        </row>
        <row r="649">
          <cell r="A649">
            <v>14647</v>
          </cell>
          <cell r="B649" t="str">
            <v>!EM PROCESSO DE DESATIVACAO! MAQUINA DE PINTURA DE FAIXAS DE TRAFEGO,</v>
          </cell>
          <cell r="C649" t="str">
            <v>UN</v>
          </cell>
          <cell r="D649" t="str">
            <v>AS</v>
          </cell>
          <cell r="E649">
            <v>355000</v>
          </cell>
        </row>
        <row r="650">
          <cell r="B650" t="str">
            <v>AUTOPROPELIDA, MOTOR A DIESEL DE 38 HP</v>
          </cell>
        </row>
        <row r="651">
          <cell r="A651">
            <v>13890</v>
          </cell>
          <cell r="B651" t="str">
            <v>!EM PROCESSO DE DESATIVACAO! MAQUINA DEMARCADORA DE FAIXA DE TRAFEGO FX44</v>
          </cell>
          <cell r="C651" t="str">
            <v>UN</v>
          </cell>
          <cell r="D651" t="str">
            <v>AS</v>
          </cell>
          <cell r="E651">
            <v>565074.80000000005</v>
          </cell>
        </row>
        <row r="652">
          <cell r="B652" t="str">
            <v>CONSMAQ, AUTOPROPELIDA,  MOTOR DIESEL 30 HP</v>
          </cell>
        </row>
        <row r="653">
          <cell r="A653">
            <v>10754</v>
          </cell>
          <cell r="B653" t="str">
            <v>!EM PROCESSO DE DESATIVACAO! MAQUINA JATO DE AREIA, PNEUMATICA, DE 270 KG</v>
          </cell>
          <cell r="C653" t="str">
            <v>H</v>
          </cell>
          <cell r="D653" t="str">
            <v>AS</v>
          </cell>
          <cell r="E653">
            <v>5.96</v>
          </cell>
        </row>
        <row r="654">
          <cell r="B654" t="str">
            <v>(LOCACAO)</v>
          </cell>
        </row>
        <row r="655">
          <cell r="A655">
            <v>11691</v>
          </cell>
          <cell r="B655" t="str">
            <v>!EM PROCESSO DE DESATIVACAO! MARMORE ACINZENTADO POLIDO P/ BANCADA E = 2,5CM</v>
          </cell>
          <cell r="C655" t="str">
            <v>M2</v>
          </cell>
          <cell r="D655" t="str">
            <v>CR</v>
          </cell>
          <cell r="E655">
            <v>231.6</v>
          </cell>
        </row>
        <row r="656">
          <cell r="A656">
            <v>4040</v>
          </cell>
          <cell r="B656" t="str">
            <v>!EM PROCESSO DE DESATIVACAO! MARTELETE OU ROMPEDOR PNEUMATICO DE * 27 KG *</v>
          </cell>
          <cell r="C656" t="str">
            <v>H</v>
          </cell>
          <cell r="D656" t="str">
            <v>C</v>
          </cell>
          <cell r="E656">
            <v>4.05</v>
          </cell>
        </row>
        <row r="657">
          <cell r="B657" t="str">
            <v>(LOCACAO)</v>
          </cell>
        </row>
        <row r="658">
          <cell r="A658">
            <v>4044</v>
          </cell>
          <cell r="B658" t="str">
            <v>!EM PROCESSO DE DESATIVACAO! MARTELETE OU ROMPEDOR PNEUMATICO TIPO ATLAS</v>
          </cell>
          <cell r="C658" t="str">
            <v>H</v>
          </cell>
          <cell r="D658" t="str">
            <v>CR</v>
          </cell>
          <cell r="E658">
            <v>4.22</v>
          </cell>
        </row>
        <row r="659">
          <cell r="B659" t="str">
            <v>COPCO TEX-32 32,6 KG OU EQUIV</v>
          </cell>
        </row>
        <row r="660">
          <cell r="A660">
            <v>4043</v>
          </cell>
          <cell r="B660" t="str">
            <v>!EM PROCESSO DE DESATIVACAO! MARTELETE OU ROMPEDOR PNEUMATICO TIPO ATLAS</v>
          </cell>
          <cell r="C660" t="str">
            <v>H</v>
          </cell>
          <cell r="D660" t="str">
            <v>CR</v>
          </cell>
          <cell r="E660">
            <v>4.41</v>
          </cell>
        </row>
        <row r="661">
          <cell r="B661" t="str">
            <v>COPCO TEX-43,36 A 44 KG OU EQUIV</v>
          </cell>
        </row>
        <row r="662">
          <cell r="A662">
            <v>4045</v>
          </cell>
          <cell r="B662" t="str">
            <v>!EM PROCESSO DE DESATIVACAO! MARTELETE OU ROMPEDOR PNEUMATICO TIPO ATLAS</v>
          </cell>
          <cell r="C662" t="str">
            <v>H</v>
          </cell>
          <cell r="D662" t="str">
            <v>CR</v>
          </cell>
          <cell r="E662">
            <v>5.89</v>
          </cell>
        </row>
        <row r="663">
          <cell r="B663" t="str">
            <v>COPCO 27 A 44KG INCLUSIVE CONJUNTO DE MANGUEIRAS ( 2 X 15M)</v>
          </cell>
        </row>
        <row r="664">
          <cell r="A664">
            <v>1611</v>
          </cell>
          <cell r="B664" t="str">
            <v>!EM PROCESSO DE DESATIVACAO! MASSA P/ VEDACAO DE TELHA DE AMIANTO</v>
          </cell>
          <cell r="C664" t="str">
            <v>KG</v>
          </cell>
          <cell r="D664" t="str">
            <v>CR</v>
          </cell>
          <cell r="E664">
            <v>64</v>
          </cell>
        </row>
        <row r="665">
          <cell r="A665">
            <v>7321</v>
          </cell>
          <cell r="B665" t="str">
            <v>!EM PROCESSO DE DESATIVACAO! MASTIQUE ELASTICO BASE SILICONE</v>
          </cell>
          <cell r="C665" t="str">
            <v>310ML</v>
          </cell>
          <cell r="D665" t="str">
            <v>CR</v>
          </cell>
          <cell r="E665">
            <v>26.1</v>
          </cell>
        </row>
        <row r="666">
          <cell r="A666">
            <v>12779</v>
          </cell>
          <cell r="B666" t="str">
            <v>!EM PROCESSO DE DESATIVACAO! MEDIDOR D = 3"</v>
          </cell>
          <cell r="C666" t="str">
            <v>UN</v>
          </cell>
          <cell r="D666" t="str">
            <v>CR</v>
          </cell>
          <cell r="E666">
            <v>2063.0500000000002</v>
          </cell>
        </row>
        <row r="667">
          <cell r="A667">
            <v>12780</v>
          </cell>
          <cell r="B667" t="str">
            <v>!EM PROCESSO DE DESATIVACAO! MEDIDOR D = 4"</v>
          </cell>
          <cell r="C667" t="str">
            <v>UN</v>
          </cell>
          <cell r="D667" t="str">
            <v>CR</v>
          </cell>
          <cell r="E667">
            <v>2651.54</v>
          </cell>
        </row>
        <row r="668">
          <cell r="A668">
            <v>4392</v>
          </cell>
          <cell r="B668" t="str">
            <v>!EM PROCESSO DE DESATIVACAO! MEIO-FIO OU GUIA GRANITICO OU BASALTICO</v>
          </cell>
          <cell r="C668" t="str">
            <v>M</v>
          </cell>
          <cell r="D668" t="str">
            <v>AS</v>
          </cell>
          <cell r="E668">
            <v>36.96</v>
          </cell>
        </row>
        <row r="669">
          <cell r="A669">
            <v>724</v>
          </cell>
          <cell r="B669" t="str">
            <v>!EM PROCESSO DE DESATIVACAO! MOTOBOMBA AUTOESCORVANTE ROTOR ABERTO C/</v>
          </cell>
          <cell r="C669" t="str">
            <v>UN</v>
          </cell>
          <cell r="D669" t="str">
            <v>CR</v>
          </cell>
          <cell r="E669">
            <v>16253.47</v>
          </cell>
        </row>
        <row r="670">
          <cell r="B670" t="str">
            <v>MOTOR A GASOLINA OU DI ESEL * 10,5CV * BOCAIS 3" X 4" * HM/Q = 40 M/3,2M3/H A</v>
          </cell>
        </row>
        <row r="671">
          <cell r="B671" t="str">
            <v>90M/7,3M3/H*"</v>
          </cell>
        </row>
        <row r="672">
          <cell r="A672">
            <v>719</v>
          </cell>
          <cell r="B672" t="str">
            <v>!EM PROCESSO DE DESATIVACAO! MOTOBOMBA CENTRIFUGA BOCAIS 1 1/2" X 1" A</v>
          </cell>
          <cell r="C672" t="str">
            <v>UN</v>
          </cell>
          <cell r="D672" t="str">
            <v>CR</v>
          </cell>
          <cell r="E672">
            <v>1823.55</v>
          </cell>
        </row>
        <row r="673">
          <cell r="B673" t="str">
            <v>GASOLINA 3,5CV MARC A BRANCO MOD. 715 HM/Q = 6M/16,8M3/H A 38M/6,6M 3/H**CAIXA**"</v>
          </cell>
        </row>
        <row r="674">
          <cell r="A674">
            <v>741</v>
          </cell>
          <cell r="B674" t="str">
            <v>!EM PROCESSO DE DESATIVACAO! MOTOBOMBA CENTRIFUGA ELETRICA MONOFASICA    ATE</v>
          </cell>
          <cell r="C674" t="str">
            <v>H</v>
          </cell>
          <cell r="D674" t="str">
            <v>CR</v>
          </cell>
          <cell r="E674">
            <v>0.56999999999999995</v>
          </cell>
        </row>
        <row r="675">
          <cell r="B675" t="str">
            <v>2CV P/ DRENAGEM,  SAIDA 1 1/2" (LOCACAO)</v>
          </cell>
        </row>
        <row r="676">
          <cell r="A676">
            <v>744</v>
          </cell>
          <cell r="B676" t="str">
            <v>!EM PROCESSO DE DESATIVACAO! MOTOBOMBA CENTRIFUGA ELETRICA TRIFASICA</v>
          </cell>
          <cell r="C676" t="str">
            <v>H</v>
          </cell>
          <cell r="D676" t="str">
            <v>CR</v>
          </cell>
          <cell r="E676">
            <v>1.26</v>
          </cell>
        </row>
        <row r="677">
          <cell r="B677" t="str">
            <v>POTENCIA ENTRE 5CV E 10CV PARA DRENAGEM, SAIDA 3", HM = * 20 M* (LOCACAO)</v>
          </cell>
        </row>
        <row r="678">
          <cell r="A678">
            <v>4092</v>
          </cell>
          <cell r="B678" t="str">
            <v>!EM PROCESSO DE DESATIVACAO! MOTONIVELADORA ATE 130HP (INCL MANUT/OPERACAO</v>
          </cell>
          <cell r="C678" t="str">
            <v>H</v>
          </cell>
          <cell r="D678" t="str">
            <v>AS</v>
          </cell>
          <cell r="E678">
            <v>132.32</v>
          </cell>
        </row>
        <row r="679">
          <cell r="A679">
            <v>4091</v>
          </cell>
          <cell r="B679" t="str">
            <v>!EM PROCESSO DE DESATIVACAO! MOTONIVELADORA COM POTENCIA DE 140 A 155 HP</v>
          </cell>
          <cell r="C679" t="str">
            <v>H</v>
          </cell>
          <cell r="D679" t="str">
            <v>AS</v>
          </cell>
          <cell r="E679">
            <v>144</v>
          </cell>
        </row>
        <row r="680">
          <cell r="B680" t="str">
            <v>(LOCACAO COM OPERADOR, COMBUSTIVEL E MANUTENCAO)</v>
          </cell>
        </row>
        <row r="681">
          <cell r="A681">
            <v>4089</v>
          </cell>
          <cell r="B681" t="str">
            <v>!EM PROCESSO DE DESATIVACAO! MOTONIVELADORA 185 A 200HP (INCL</v>
          </cell>
          <cell r="C681" t="str">
            <v>H</v>
          </cell>
          <cell r="D681" t="str">
            <v>AS</v>
          </cell>
          <cell r="E681">
            <v>155.66999999999999</v>
          </cell>
        </row>
        <row r="682">
          <cell r="B682" t="str">
            <v>MANUT/OPERACAO)</v>
          </cell>
        </row>
        <row r="683">
          <cell r="A683">
            <v>10763</v>
          </cell>
          <cell r="B683" t="str">
            <v>!EM PROCESSO DE DESATIVACAO! MOTOSSERRA A GASOLINA PORTATIL TIPO HUSQVARNA</v>
          </cell>
          <cell r="C683" t="str">
            <v>H</v>
          </cell>
          <cell r="D683" t="str">
            <v>AS</v>
          </cell>
          <cell r="E683">
            <v>2.5499999999999998</v>
          </cell>
        </row>
        <row r="684">
          <cell r="B684" t="str">
            <v>MOD. 61 OU SIMILAR</v>
          </cell>
        </row>
        <row r="685">
          <cell r="A685">
            <v>4196</v>
          </cell>
          <cell r="B685" t="str">
            <v>!EM PROCESSO DE DESATIVACAO! NIPLE DE REDUCAO DE FERRO GALVANIZADO, COM</v>
          </cell>
          <cell r="C685" t="str">
            <v>UN</v>
          </cell>
          <cell r="D685" t="str">
            <v>CR</v>
          </cell>
          <cell r="E685">
            <v>39.729999999999997</v>
          </cell>
        </row>
        <row r="686">
          <cell r="B686" t="str">
            <v>ROSCA BSP, DE 2 1/2" X 1 1/2"</v>
          </cell>
        </row>
        <row r="687">
          <cell r="A687">
            <v>4195</v>
          </cell>
          <cell r="B687" t="str">
            <v>!EM PROCESSO DE DESATIVACAO! NIPLE DE REDUCAO DE FERRO GALVANIZADO, COM</v>
          </cell>
          <cell r="C687" t="str">
            <v>UN</v>
          </cell>
          <cell r="D687" t="str">
            <v>CR</v>
          </cell>
          <cell r="E687">
            <v>40.200000000000003</v>
          </cell>
        </row>
        <row r="688">
          <cell r="B688" t="str">
            <v>ROSCA BSP, DE 2 1/2" X 1 1/4"</v>
          </cell>
        </row>
        <row r="689">
          <cell r="A689">
            <v>4198</v>
          </cell>
          <cell r="B689" t="str">
            <v>!EM PROCESSO DE DESATIVACAO! NIPLE DE REDUCAO DE FERRO GALVANIZADO, COM</v>
          </cell>
          <cell r="C689" t="str">
            <v>UN</v>
          </cell>
          <cell r="D689" t="str">
            <v>CR</v>
          </cell>
          <cell r="E689">
            <v>57.33</v>
          </cell>
        </row>
        <row r="690">
          <cell r="B690" t="str">
            <v>ROSCA BSP, DE 3" X 1 1/2"</v>
          </cell>
        </row>
        <row r="691">
          <cell r="A691">
            <v>2646</v>
          </cell>
          <cell r="B691" t="str">
            <v>!EM PROCESSO DE DESATIVACAO! NIPLE LONGO FERRO GALV P/ ELETRODUTO  TAMANHO</v>
          </cell>
          <cell r="C691" t="str">
            <v>UN</v>
          </cell>
          <cell r="D691" t="str">
            <v>CR</v>
          </cell>
          <cell r="E691">
            <v>3.31</v>
          </cell>
        </row>
        <row r="692">
          <cell r="B692" t="str">
            <v>150MM X DN 1"</v>
          </cell>
        </row>
        <row r="693">
          <cell r="A693">
            <v>2645</v>
          </cell>
          <cell r="B693" t="str">
            <v>!EM PROCESSO DE DESATIVACAO! NIPLE METALICO, PARA ELETRODUTO, EM ACABAMENTO</v>
          </cell>
          <cell r="C693" t="str">
            <v>UN</v>
          </cell>
          <cell r="D693" t="str">
            <v>CR</v>
          </cell>
          <cell r="E693">
            <v>2.08</v>
          </cell>
        </row>
        <row r="694">
          <cell r="B694" t="str">
            <v>GALVANIZADO ELETROLITICO, DIAMETRO DE 25 MM (1")</v>
          </cell>
        </row>
        <row r="695">
          <cell r="A695">
            <v>4259</v>
          </cell>
          <cell r="B695" t="str">
            <v>!EM PROCESSO DE DESATIVACAO! PA CARREGADEIRA SOBRE PNEUS * 170 HP * CAP. * 3,00</v>
          </cell>
          <cell r="C695" t="str">
            <v>H</v>
          </cell>
          <cell r="D695" t="str">
            <v>CR</v>
          </cell>
          <cell r="E695">
            <v>215.4</v>
          </cell>
        </row>
        <row r="696">
          <cell r="B696" t="str">
            <v>M3 * PESO OPERACIONAL * 16 T * TIPO CATERPILAR 950 - F II NACIONAL OU EQUIV (INCL</v>
          </cell>
        </row>
        <row r="697">
          <cell r="B697" t="str">
            <v>MANUTENCAO/OPERACAO).</v>
          </cell>
        </row>
        <row r="698">
          <cell r="A698">
            <v>4260</v>
          </cell>
          <cell r="B698" t="str">
            <v>!EM PROCESSO DE DESATIVACAO! PA CARREGADEIRA SOBRE PNEUS COM MOTOR DE 105</v>
          </cell>
          <cell r="C698" t="str">
            <v>H</v>
          </cell>
          <cell r="D698" t="str">
            <v>C</v>
          </cell>
          <cell r="E698">
            <v>153</v>
          </cell>
        </row>
        <row r="699">
          <cell r="A699" t="str">
            <v>Obs: dimensões entre asteríscos (*) indicam a aceitação de medidas aproximadas.</v>
          </cell>
        </row>
        <row r="701">
          <cell r="B701" t="str">
            <v>PREÇOS DE INSUMOS</v>
          </cell>
          <cell r="D701" t="str">
            <v>Página:</v>
          </cell>
          <cell r="E701" t="str">
            <v>11 / 146</v>
          </cell>
        </row>
        <row r="702">
          <cell r="A702" t="str">
            <v>Indicação da origem do preço:</v>
          </cell>
        </row>
        <row r="703">
          <cell r="A703" t="str">
            <v>• C - para preço coletado pelo IBGE</v>
          </cell>
        </row>
        <row r="704">
          <cell r="A704" t="str">
            <v>• CR - para preço obtido por meio do coeficiente de representatividade do insumo (ver Manual de Metodologia e</v>
          </cell>
        </row>
        <row r="705">
          <cell r="A705" t="str">
            <v>Conceitos);</v>
          </cell>
        </row>
        <row r="706">
          <cell r="A706" t="str">
            <v>• AS - para preço atribuído com base no preço do insumo para a localidade de São Paulo.</v>
          </cell>
        </row>
        <row r="707">
          <cell r="A707" t="str">
            <v>Mês de Coleta:</v>
          </cell>
          <cell r="B707" t="str">
            <v>06/2016 Pesquisa: IBGE</v>
          </cell>
        </row>
        <row r="708">
          <cell r="B708" t="str">
            <v>CUIABA</v>
          </cell>
          <cell r="C708" t="str">
            <v>90,01</v>
          </cell>
          <cell r="E708">
            <v>52.06</v>
          </cell>
        </row>
        <row r="709">
          <cell r="A709" t="str">
            <v>Localidade:</v>
          </cell>
          <cell r="B709" t="str">
            <v>Encargos Sociais Desonerados(%) Horista:</v>
          </cell>
          <cell r="D709" t="str">
            <v>Mensalista:</v>
          </cell>
        </row>
        <row r="710">
          <cell r="A710" t="str">
            <v>Código</v>
          </cell>
          <cell r="B710" t="str">
            <v>Descriçao do Insumo</v>
          </cell>
          <cell r="C710" t="str">
            <v>Unid</v>
          </cell>
          <cell r="D710" t="str">
            <v>Origem</v>
          </cell>
          <cell r="E710" t="str">
            <v>Preço</v>
          </cell>
        </row>
        <row r="711">
          <cell r="D711" t="str">
            <v>de Preço</v>
          </cell>
          <cell r="E711" t="str">
            <v>Mediano (R$)</v>
          </cell>
        </row>
        <row r="712">
          <cell r="B712" t="str">
            <v>HP E CAPACIDADE NA CACAMBA DE 1,91 M3 (LOCACAO COM OPERADOR, COMBUSTIVEL E</v>
          </cell>
        </row>
        <row r="713">
          <cell r="B713" t="str">
            <v>MANUTENCAO)</v>
          </cell>
        </row>
        <row r="714">
          <cell r="A714">
            <v>13597</v>
          </cell>
          <cell r="B714" t="str">
            <v>!EM PROCESSO DE DESATIVACAO! PADRAO POLIFASICO COMPLETO EM POSTE GALV DE 3" X</v>
          </cell>
          <cell r="C714" t="str">
            <v>UN</v>
          </cell>
          <cell r="D714" t="str">
            <v>CR</v>
          </cell>
          <cell r="E714">
            <v>1044.6099999999999</v>
          </cell>
        </row>
        <row r="715">
          <cell r="B715" t="str">
            <v>5,0M</v>
          </cell>
        </row>
        <row r="716">
          <cell r="A716">
            <v>21144</v>
          </cell>
          <cell r="B716" t="str">
            <v>!EM PROCESSO DE DESATIVACAO! PAPEL MANTEIGA (FOLHA 66 X 96CM)</v>
          </cell>
          <cell r="C716" t="str">
            <v>UN</v>
          </cell>
          <cell r="D716" t="str">
            <v>CR</v>
          </cell>
          <cell r="E716">
            <v>1.27</v>
          </cell>
        </row>
        <row r="717">
          <cell r="A717">
            <v>21140</v>
          </cell>
          <cell r="B717" t="str">
            <v>!EM PROCESSO DE DESATIVACAO! PAPEL MILIMETRADO TRANSPARENTE - ROLO DE 1,05 X</v>
          </cell>
          <cell r="C717" t="str">
            <v>10M</v>
          </cell>
          <cell r="D717" t="str">
            <v>CR</v>
          </cell>
          <cell r="E717">
            <v>6.66</v>
          </cell>
        </row>
        <row r="718">
          <cell r="B718" t="str">
            <v>10M</v>
          </cell>
        </row>
        <row r="719">
          <cell r="A719">
            <v>11852</v>
          </cell>
          <cell r="B719" t="str">
            <v>!EM PROCESSO DE DESATIVACAO! PAPEL VEGETAL 100G/M2 - 0,80M DE LARGURA</v>
          </cell>
          <cell r="C719" t="str">
            <v>M</v>
          </cell>
          <cell r="D719" t="str">
            <v>CR</v>
          </cell>
          <cell r="E719">
            <v>7.24</v>
          </cell>
        </row>
        <row r="720">
          <cell r="A720">
            <v>11853</v>
          </cell>
          <cell r="B720" t="str">
            <v>!EM PROCESSO DE DESATIVACAO! PAPEL VEGETAL 65G/M2 - 0,80M DE LARGURA</v>
          </cell>
          <cell r="C720" t="str">
            <v>M</v>
          </cell>
          <cell r="D720" t="str">
            <v>CR</v>
          </cell>
          <cell r="E720">
            <v>5.76</v>
          </cell>
        </row>
        <row r="721">
          <cell r="A721">
            <v>21139</v>
          </cell>
          <cell r="B721" t="str">
            <v>!EM PROCESSO DE DESATIVACAO! PAPEL VEGETAL 90G/M2 - 0,8M DE LARGURA</v>
          </cell>
          <cell r="C721" t="str">
            <v>M</v>
          </cell>
          <cell r="D721" t="str">
            <v>CR</v>
          </cell>
          <cell r="E721">
            <v>5.5</v>
          </cell>
        </row>
        <row r="722">
          <cell r="A722">
            <v>4267</v>
          </cell>
          <cell r="B722" t="str">
            <v>!EM PROCESSO DE DESATIVACAO! PAPELEIRA DE LOUCA BRANCA</v>
          </cell>
          <cell r="C722" t="str">
            <v>UN</v>
          </cell>
          <cell r="D722" t="str">
            <v>AS</v>
          </cell>
          <cell r="E722">
            <v>26.37</v>
          </cell>
        </row>
        <row r="723">
          <cell r="A723">
            <v>4378</v>
          </cell>
          <cell r="B723" t="str">
            <v>!EM PROCESSO DE DESATIVACAO! PARAFUSO ROSCA SOBERBA ACO ZINC CABECA CHATA</v>
          </cell>
          <cell r="C723" t="str">
            <v>UN</v>
          </cell>
          <cell r="D723" t="str">
            <v>CR</v>
          </cell>
          <cell r="E723">
            <v>0.33</v>
          </cell>
        </row>
        <row r="724">
          <cell r="B724" t="str">
            <v>FENDA SIMPLES 7 X 65 MM</v>
          </cell>
        </row>
        <row r="725">
          <cell r="A725">
            <v>6217</v>
          </cell>
          <cell r="B725" t="str">
            <v>!EM PROCESSO DE DESATIVACAO! PARQUET PAULISTA TIPO MOSAICO 20 X 20 CM</v>
          </cell>
          <cell r="C725" t="str">
            <v>M2</v>
          </cell>
          <cell r="D725" t="str">
            <v>CR</v>
          </cell>
          <cell r="E725">
            <v>116.38</v>
          </cell>
        </row>
        <row r="726">
          <cell r="A726">
            <v>4429</v>
          </cell>
          <cell r="B726" t="str">
            <v>!EM PROCESSO DE DESATIVACAO! PECA DE MADEIRA DE LEI *7,5 X 10* CM, NAO</v>
          </cell>
          <cell r="C726" t="str">
            <v>M</v>
          </cell>
          <cell r="D726" t="str">
            <v>CR</v>
          </cell>
          <cell r="E726">
            <v>12.43</v>
          </cell>
        </row>
        <row r="727">
          <cell r="B727" t="str">
            <v>APARELHADA, (P/TELHADO).</v>
          </cell>
        </row>
        <row r="728">
          <cell r="A728">
            <v>4463</v>
          </cell>
          <cell r="B728" t="str">
            <v>!EM PROCESSO DE DESATIVACAO! PECA DE MADEIRA DE LEI NATIVA/REGIONAL *4 X 30* CM,</v>
          </cell>
          <cell r="C728" t="str">
            <v>M3</v>
          </cell>
          <cell r="D728" t="str">
            <v>CR</v>
          </cell>
          <cell r="E728">
            <v>1799.99</v>
          </cell>
        </row>
        <row r="729">
          <cell r="B729" t="str">
            <v>NAO APARELHADA</v>
          </cell>
        </row>
        <row r="730">
          <cell r="A730">
            <v>4466</v>
          </cell>
          <cell r="B730" t="str">
            <v>!EM PROCESSO DE DESATIVACAO! PECA DE MADEIRA DE LEI NATIVA/REGIONAL *5 X 15* CM</v>
          </cell>
          <cell r="C730" t="str">
            <v>M</v>
          </cell>
          <cell r="D730" t="str">
            <v>C</v>
          </cell>
          <cell r="E730">
            <v>13.5</v>
          </cell>
        </row>
        <row r="731">
          <cell r="B731" t="str">
            <v>NAO APARELHADA</v>
          </cell>
        </row>
        <row r="732">
          <cell r="A732">
            <v>4403</v>
          </cell>
          <cell r="B732" t="str">
            <v>!EM PROCESSO DE DESATIVACAO! PECA DE MADEIRA DE LEI NATIVA/REGIONAL 1 X 5 CM</v>
          </cell>
          <cell r="C732" t="str">
            <v>M</v>
          </cell>
          <cell r="D732" t="str">
            <v>CR</v>
          </cell>
          <cell r="E732">
            <v>1.45</v>
          </cell>
        </row>
        <row r="733">
          <cell r="B733" t="str">
            <v>NAO APARELHADA</v>
          </cell>
        </row>
        <row r="734">
          <cell r="A734">
            <v>4407</v>
          </cell>
          <cell r="B734" t="str">
            <v>!EM PROCESSO DE DESATIVACAO! PECA DE MADEIRA DE LEI NATIVA/REGIONAL 1,5 X 4 CM</v>
          </cell>
          <cell r="C734" t="str">
            <v>M</v>
          </cell>
          <cell r="D734" t="str">
            <v>CR</v>
          </cell>
          <cell r="E734">
            <v>1.74</v>
          </cell>
        </row>
        <row r="735">
          <cell r="B735" t="str">
            <v>NAO APARELHADA</v>
          </cell>
        </row>
        <row r="736">
          <cell r="A736">
            <v>4413</v>
          </cell>
          <cell r="B736" t="str">
            <v>!EM PROCESSO DE DESATIVACAO! PECA DE MADEIRA DE LEI NATIVA/REGIONAL 2,5 X 4 CM</v>
          </cell>
          <cell r="C736" t="str">
            <v>M</v>
          </cell>
          <cell r="D736" t="str">
            <v>CR</v>
          </cell>
          <cell r="E736">
            <v>2.86</v>
          </cell>
        </row>
        <row r="737">
          <cell r="B737" t="str">
            <v>NAO APARELHADA</v>
          </cell>
        </row>
        <row r="738">
          <cell r="A738">
            <v>20210</v>
          </cell>
          <cell r="B738" t="str">
            <v>!EM PROCESSO DE DESATIVACAO! PECA DE MADEIRA LEI APARELHADA 3 X 4.1/2" (7,5 X 11,5)</v>
          </cell>
          <cell r="C738" t="str">
            <v>M</v>
          </cell>
          <cell r="D738" t="str">
            <v>CR</v>
          </cell>
          <cell r="E738">
            <v>11.49</v>
          </cell>
        </row>
        <row r="739">
          <cell r="A739">
            <v>4419</v>
          </cell>
          <cell r="B739" t="str">
            <v>!EM PROCESSO DE DESATIVACAO! PECA DE MADEIRA NAO APARELHADA *10 X 10 X 3* CM,</v>
          </cell>
          <cell r="C739" t="str">
            <v>UN</v>
          </cell>
          <cell r="D739" t="str">
            <v>CR</v>
          </cell>
          <cell r="E739">
            <v>0.87</v>
          </cell>
        </row>
        <row r="740">
          <cell r="B740" t="str">
            <v>MACARANDUBA, ANGELIM OU EQUIVALENTE DA REGIAO</v>
          </cell>
        </row>
        <row r="741">
          <cell r="A741">
            <v>4492</v>
          </cell>
          <cell r="B741" t="str">
            <v>!EM PROCESSO DE DESATIVACAO! PECA DE MADEIRA NATIVA/REGIONAL 8 X 8CM NAO</v>
          </cell>
          <cell r="C741" t="str">
            <v>M</v>
          </cell>
          <cell r="D741" t="str">
            <v>CR</v>
          </cell>
          <cell r="E741">
            <v>6.51</v>
          </cell>
        </row>
        <row r="742">
          <cell r="B742" t="str">
            <v>APARELHADA (PONTALETE-P/ESCORAMENTO)</v>
          </cell>
        </row>
        <row r="743">
          <cell r="A743">
            <v>4506</v>
          </cell>
          <cell r="B743" t="str">
            <v>!EM PROCESSO DE DESATIVACAO! PECA DE MADEIRANATIVA/REGIONAL 2,5 X 10CM (1X4")</v>
          </cell>
          <cell r="C743" t="str">
            <v>M</v>
          </cell>
          <cell r="D743" t="str">
            <v>CR</v>
          </cell>
          <cell r="E743">
            <v>2.68</v>
          </cell>
        </row>
        <row r="744">
          <cell r="B744" t="str">
            <v>NAO APARELHADA (SARRAFO-P/FORMA)</v>
          </cell>
        </row>
        <row r="745">
          <cell r="A745">
            <v>20207</v>
          </cell>
          <cell r="B745" t="str">
            <v>!EM PROCESSO DE DESATIVACAO! PECA MADEIRA DE LEI APARELHADA *4 X 7,5* CM</v>
          </cell>
          <cell r="C745" t="str">
            <v>M</v>
          </cell>
          <cell r="D745" t="str">
            <v>CR</v>
          </cell>
          <cell r="E745">
            <v>3.99</v>
          </cell>
        </row>
        <row r="746">
          <cell r="A746">
            <v>4715</v>
          </cell>
          <cell r="B746" t="str">
            <v>!EM PROCESSO DE DESATIVACAO! PEDRA ARDOSIA CINZA IRREGULAR.</v>
          </cell>
          <cell r="C746" t="str">
            <v>M2</v>
          </cell>
          <cell r="D746" t="str">
            <v>CR</v>
          </cell>
          <cell r="E746">
            <v>51</v>
          </cell>
        </row>
        <row r="747">
          <cell r="A747">
            <v>21110</v>
          </cell>
          <cell r="B747" t="str">
            <v>!EM PROCESSO DE DESATIVACAO! PLACA CEGA METALICA REDONDA P/ TOMADA DE PISO 3</v>
          </cell>
          <cell r="C747" t="str">
            <v>UN</v>
          </cell>
          <cell r="D747" t="str">
            <v>CR</v>
          </cell>
          <cell r="E747">
            <v>10.61</v>
          </cell>
        </row>
        <row r="748">
          <cell r="B748" t="str">
            <v>X 3"</v>
          </cell>
        </row>
        <row r="749">
          <cell r="A749">
            <v>12121</v>
          </cell>
          <cell r="B749" t="str">
            <v>!EM PROCESSO DE DESATIVACAO! PLACA CEGA REDONDA 3'' EM TERMOPLASTICO, TIPO</v>
          </cell>
          <cell r="C749" t="str">
            <v>UN</v>
          </cell>
          <cell r="D749" t="str">
            <v>CR</v>
          </cell>
          <cell r="E749">
            <v>3.07</v>
          </cell>
        </row>
        <row r="750">
          <cell r="B750" t="str">
            <v>SILENTOQUE PIAL OU EQUIV</v>
          </cell>
        </row>
        <row r="751">
          <cell r="A751">
            <v>12119</v>
          </cell>
          <cell r="B751" t="str">
            <v>!EM PROCESSO DE DESATIVACAO! PLACA CEGA 4 X 2'' EM TERMOPLASTICO, TIPO</v>
          </cell>
          <cell r="C751" t="str">
            <v>UN</v>
          </cell>
          <cell r="D751" t="str">
            <v>CR</v>
          </cell>
          <cell r="E751">
            <v>1.57</v>
          </cell>
        </row>
        <row r="752">
          <cell r="B752" t="str">
            <v>SILENTOQUE PIAL OU EQUIV</v>
          </cell>
        </row>
        <row r="753">
          <cell r="A753">
            <v>12120</v>
          </cell>
          <cell r="B753" t="str">
            <v>!EM PROCESSO DE DESATIVACAO! PLACA CEGA 4 X 4'' EM TERMOPLASTICO, TIPO</v>
          </cell>
          <cell r="C753" t="str">
            <v>UN</v>
          </cell>
          <cell r="D753" t="str">
            <v>CR</v>
          </cell>
          <cell r="E753">
            <v>3.65</v>
          </cell>
        </row>
        <row r="754">
          <cell r="B754" t="str">
            <v>SILENTOQUE PIAL OU EQUIV</v>
          </cell>
        </row>
        <row r="755">
          <cell r="A755">
            <v>1374</v>
          </cell>
          <cell r="B755" t="str">
            <v>!EM PROCESSO DE DESATIVACAO! PO P/ TRATAM ESPECIAL (SIST IMPERM) CIMENTO</v>
          </cell>
          <cell r="C755" t="str">
            <v>KG</v>
          </cell>
          <cell r="D755" t="str">
            <v>CR</v>
          </cell>
          <cell r="E755">
            <v>3.2</v>
          </cell>
        </row>
        <row r="756">
          <cell r="B756" t="str">
            <v>ESPECIAL PEGA RAPIDA</v>
          </cell>
        </row>
        <row r="757">
          <cell r="A757">
            <v>11152</v>
          </cell>
          <cell r="B757" t="str">
            <v>!EM PROCESSO DE DESATIVACAO! PORTA DE ABRIR EM ACO COM TRAVESSAS PARA</v>
          </cell>
          <cell r="C757" t="str">
            <v>M2</v>
          </cell>
          <cell r="D757" t="str">
            <v>AS</v>
          </cell>
          <cell r="E757">
            <v>378.53</v>
          </cell>
        </row>
        <row r="758">
          <cell r="B758" t="str">
            <v>VIDROS, COM PINTURA PRIMER DE PROTECAO, COM GUARNICAO, VIDROS NAO INCLUSOS</v>
          </cell>
        </row>
        <row r="759">
          <cell r="A759">
            <v>11153</v>
          </cell>
          <cell r="B759" t="str">
            <v>!EM PROCESSO DE DESATIVACAO! PORTA DE ABRIR EM ACO TIPO MISTA, VENEZIANA COM</v>
          </cell>
          <cell r="C759" t="str">
            <v>M2</v>
          </cell>
          <cell r="D759" t="str">
            <v>AS</v>
          </cell>
          <cell r="E759">
            <v>389.22</v>
          </cell>
        </row>
        <row r="760">
          <cell r="B760" t="str">
            <v>POSTIGO E GRADE QUADRICULADA, COM PINTURA PRIMER DE PROTECAO, COM</v>
          </cell>
        </row>
        <row r="761">
          <cell r="B761" t="str">
            <v>GUARNICAO, VIDROS NAO INCLUSOS</v>
          </cell>
        </row>
        <row r="762">
          <cell r="A762">
            <v>4929</v>
          </cell>
          <cell r="B762" t="str">
            <v>!EM PROCESSO DE DESATIVACAO! PORTA DE ABRIR EM FERRO (TIPO CHAPA NUMERO 18),</v>
          </cell>
          <cell r="C762" t="str">
            <v>M2</v>
          </cell>
          <cell r="D762" t="str">
            <v>AS</v>
          </cell>
          <cell r="E762">
            <v>329.41</v>
          </cell>
        </row>
        <row r="763">
          <cell r="B763" t="str">
            <v>COM ALMOFADA E GUARNICAO, SEM BASCULA, DE *0,87 X 2,10* M.</v>
          </cell>
        </row>
        <row r="764">
          <cell r="A764">
            <v>4931</v>
          </cell>
          <cell r="B764" t="str">
            <v>!EM PROCESSO DE DESATIVACAO! PORTA FERRO ABRIR TP CHAPA C/ GUARNICAO 70 X</v>
          </cell>
          <cell r="C764" t="str">
            <v>UN</v>
          </cell>
          <cell r="D764" t="str">
            <v>AS</v>
          </cell>
          <cell r="E764">
            <v>297.45</v>
          </cell>
        </row>
        <row r="765">
          <cell r="B765" t="str">
            <v>210CM</v>
          </cell>
        </row>
        <row r="766">
          <cell r="A766">
            <v>4939</v>
          </cell>
          <cell r="B766" t="str">
            <v>!EM PROCESSO DE DESATIVACAO! PORTA FERRO ABRIR TP QUADRICULADA C/ GUARNICAO</v>
          </cell>
          <cell r="C766" t="str">
            <v>M2</v>
          </cell>
          <cell r="D766" t="str">
            <v>AS</v>
          </cell>
          <cell r="E766">
            <v>330.7</v>
          </cell>
        </row>
        <row r="767">
          <cell r="B767" t="str">
            <v>87 X 210CM</v>
          </cell>
        </row>
        <row r="768">
          <cell r="A768">
            <v>5000</v>
          </cell>
          <cell r="B768" t="str">
            <v>!EM PROCESSO DE DESATIVACAO! PORTA MADEIRA MACICA REGIONAL 2A MEXICANA 80 X</v>
          </cell>
          <cell r="C768" t="str">
            <v>M2</v>
          </cell>
          <cell r="D768" t="str">
            <v>CR</v>
          </cell>
          <cell r="E768">
            <v>355.51</v>
          </cell>
        </row>
        <row r="769">
          <cell r="B769" t="str">
            <v>210 X 3,5CM</v>
          </cell>
        </row>
        <row r="770">
          <cell r="A770" t="str">
            <v>Obs: dimensões entre asteríscos (*) indicam a aceitação de medidas aproximadas.</v>
          </cell>
        </row>
        <row r="772">
          <cell r="B772" t="str">
            <v>PREÇOS DE INSUMOS</v>
          </cell>
          <cell r="D772" t="str">
            <v>Página:</v>
          </cell>
          <cell r="E772" t="str">
            <v>12 / 146</v>
          </cell>
        </row>
        <row r="773">
          <cell r="A773" t="str">
            <v>Indicação da origem do preço:</v>
          </cell>
        </row>
        <row r="774">
          <cell r="A774" t="str">
            <v>• C - para preço coletado pelo IBGE</v>
          </cell>
        </row>
        <row r="775">
          <cell r="A775" t="str">
            <v>• CR - para preço obtido por meio do coeficiente de representatividade do insumo (ver Manual de Metodologia e</v>
          </cell>
        </row>
        <row r="776">
          <cell r="A776" t="str">
            <v>Conceitos);</v>
          </cell>
        </row>
        <row r="777">
          <cell r="A777" t="str">
            <v>• AS - para preço atribuído com base no preço do insumo para a localidade de São Paulo.</v>
          </cell>
        </row>
        <row r="778">
          <cell r="A778" t="str">
            <v>Mês de Coleta:</v>
          </cell>
          <cell r="B778" t="str">
            <v>06/2016 Pesquisa: IBGE</v>
          </cell>
        </row>
        <row r="779">
          <cell r="B779" t="str">
            <v>CUIABA</v>
          </cell>
          <cell r="C779" t="str">
            <v>90,01</v>
          </cell>
          <cell r="E779">
            <v>52.06</v>
          </cell>
        </row>
        <row r="780">
          <cell r="A780" t="str">
            <v>Localidade:</v>
          </cell>
          <cell r="B780" t="str">
            <v>Encargos Sociais Desonerados(%) Horista:</v>
          </cell>
          <cell r="D780" t="str">
            <v>Mensalista:</v>
          </cell>
        </row>
        <row r="781">
          <cell r="A781" t="str">
            <v>Código</v>
          </cell>
          <cell r="B781" t="str">
            <v>Descriçao do Insumo</v>
          </cell>
          <cell r="C781" t="str">
            <v>Unid</v>
          </cell>
          <cell r="D781" t="str">
            <v>Origem</v>
          </cell>
          <cell r="E781" t="str">
            <v>Preço</v>
          </cell>
        </row>
        <row r="782">
          <cell r="D782" t="str">
            <v>de Preço</v>
          </cell>
          <cell r="E782" t="str">
            <v>Mediano (R$)</v>
          </cell>
        </row>
        <row r="783">
          <cell r="B783" t="str">
            <v>!EM PROCESSO DE DESATIVACAO! PORTA MADEIRA MACICA REGIONAL 2A MEXICANA 80 X</v>
          </cell>
        </row>
        <row r="784">
          <cell r="B784" t="str">
            <v>210 X 3,5CM</v>
          </cell>
        </row>
        <row r="785">
          <cell r="A785">
            <v>20324</v>
          </cell>
          <cell r="B785" t="str">
            <v>!EM PROCESSO DE DESATIVACAO! PORTA MADEIRA REGIONAL 2A VENEZIANA 60 X 210 X</v>
          </cell>
          <cell r="C785" t="str">
            <v>UN</v>
          </cell>
          <cell r="D785" t="str">
            <v>CR</v>
          </cell>
          <cell r="E785">
            <v>561.34</v>
          </cell>
        </row>
        <row r="786">
          <cell r="B786" t="str">
            <v>3CM</v>
          </cell>
        </row>
        <row r="787">
          <cell r="A787">
            <v>4268</v>
          </cell>
          <cell r="B787" t="str">
            <v>!EM PROCESSO DE DESATIVACAO! PORTA TOALHA DE LOUCA BRANCA C/ BASTAO PLASTICO</v>
          </cell>
          <cell r="C787" t="str">
            <v>UN</v>
          </cell>
          <cell r="D787" t="str">
            <v>AS</v>
          </cell>
          <cell r="E787">
            <v>23.21</v>
          </cell>
        </row>
        <row r="788">
          <cell r="A788">
            <v>12387</v>
          </cell>
          <cell r="B788" t="str">
            <v>!EM PROCESSO DE DESATIVACAO! POSTE ACO H = 2,5M D = 75MM TIPO XR-701/1 XOULUX OU</v>
          </cell>
          <cell r="C788" t="str">
            <v>UN</v>
          </cell>
          <cell r="D788" t="str">
            <v>CR</v>
          </cell>
          <cell r="E788">
            <v>253.36</v>
          </cell>
        </row>
        <row r="789">
          <cell r="B789" t="str">
            <v>TPD-236/1 TROPICO</v>
          </cell>
        </row>
        <row r="790">
          <cell r="A790">
            <v>5064</v>
          </cell>
          <cell r="B790" t="str">
            <v>!EM PROCESSO DE DESATIVACAO! PREGO POLIDO COM CABECA 2 1/2 X 10</v>
          </cell>
          <cell r="C790" t="str">
            <v>KG</v>
          </cell>
          <cell r="D790" t="str">
            <v>CR</v>
          </cell>
          <cell r="E790">
            <v>8.16</v>
          </cell>
        </row>
        <row r="791">
          <cell r="A791">
            <v>12272</v>
          </cell>
          <cell r="B791" t="str">
            <v>!EM PROCESSO DE DESATIVACAO! PROJETOR P/ FACHADA PROVA DE TEMPO P/ LAMPADA</v>
          </cell>
          <cell r="C791" t="str">
            <v>UN</v>
          </cell>
          <cell r="D791" t="str">
            <v>CR</v>
          </cell>
          <cell r="E791">
            <v>69.13</v>
          </cell>
        </row>
        <row r="792">
          <cell r="B792" t="str">
            <v>INCANDESCENTE OU VAPOR MERCURIO E27, TIPO Z-15 PETERCO OU EQUIV</v>
          </cell>
        </row>
        <row r="793">
          <cell r="A793">
            <v>13394</v>
          </cell>
          <cell r="B793" t="str">
            <v>!EM PROCESSO DE DESATIVACAO! QUADRO DE DISTRIBUICAO COM BARRAMENTO</v>
          </cell>
          <cell r="C793" t="str">
            <v>UN</v>
          </cell>
          <cell r="D793" t="str">
            <v>CR</v>
          </cell>
          <cell r="E793">
            <v>261.68</v>
          </cell>
        </row>
        <row r="794">
          <cell r="B794" t="str">
            <v>TRIFASICO, DE EMBUTIR, EM CHAPA DE ACO GALVANIZADO, PARA 15 DISJUNTORES DIN, 100</v>
          </cell>
        </row>
        <row r="795">
          <cell r="B795" t="str">
            <v>A</v>
          </cell>
        </row>
        <row r="796">
          <cell r="A796">
            <v>13391</v>
          </cell>
          <cell r="B796" t="str">
            <v>!EM PROCESSO DE DESATIVACAO! QUADRO DE DISTRIBUICAO DE EMBUTIR C/ BARRAMENTO</v>
          </cell>
          <cell r="C796" t="str">
            <v>UN</v>
          </cell>
          <cell r="D796" t="str">
            <v>CR</v>
          </cell>
          <cell r="E796">
            <v>215.42</v>
          </cell>
        </row>
        <row r="797">
          <cell r="B797" t="str">
            <v>MONOFASICO P/ 6 DISJUNTORES UNIPOLARES EM CHAPA DE ACO GALV'</v>
          </cell>
        </row>
        <row r="798">
          <cell r="A798">
            <v>13392</v>
          </cell>
          <cell r="B798" t="str">
            <v>!EM PROCESSO DE DESATIVACAO! QUADRO DE DISTRIBUICAO DE EMBUTIR C/ BARRAMENTO</v>
          </cell>
          <cell r="C798" t="str">
            <v>UN</v>
          </cell>
          <cell r="D798" t="str">
            <v>CR</v>
          </cell>
          <cell r="E798">
            <v>200.64</v>
          </cell>
        </row>
        <row r="799">
          <cell r="B799" t="str">
            <v>MONOFASICO P/ 8 DISJUNTORES UNIPOLARES EM CHAPA DE ACO GALV</v>
          </cell>
        </row>
        <row r="800">
          <cell r="A800">
            <v>13402</v>
          </cell>
          <cell r="B800" t="str">
            <v>!EM PROCESSO DE DESATIVACAO! QUADRO DE DISTRIBUICAO DE EMBUTIR C/ BARRAMENTO</v>
          </cell>
          <cell r="C800" t="str">
            <v>UN</v>
          </cell>
          <cell r="D800" t="str">
            <v>CR</v>
          </cell>
          <cell r="E800">
            <v>328.21</v>
          </cell>
        </row>
        <row r="801">
          <cell r="B801" t="str">
            <v>NEUTRO P/ 18 DISJUNTORES UNIPOLARES EM CHAPA DE ACO GALV</v>
          </cell>
        </row>
        <row r="802">
          <cell r="A802">
            <v>5101</v>
          </cell>
          <cell r="B802" t="str">
            <v>!EM PROCESSO DE DESATIVACAO! QUADRO DE DISTRIBUICAO DE EMBUTIR C/ BARRAMENTO</v>
          </cell>
          <cell r="C802" t="str">
            <v>UN</v>
          </cell>
          <cell r="D802" t="str">
            <v>CR</v>
          </cell>
          <cell r="E802">
            <v>399.8</v>
          </cell>
        </row>
        <row r="803">
          <cell r="B803" t="str">
            <v>TRIFASICO P/ 30 DISJUNTORES UNIPOLARES EM CHAPA DE FERRO GALV</v>
          </cell>
        </row>
        <row r="804">
          <cell r="A804">
            <v>5097</v>
          </cell>
          <cell r="B804" t="str">
            <v>!EM PROCESSO DE DESATIVACAO! QUADRO DE DISTRIBUICAO DE EMBUTIR C/ BARRAMENTO</v>
          </cell>
          <cell r="C804" t="str">
            <v>UN</v>
          </cell>
          <cell r="D804" t="str">
            <v>CR</v>
          </cell>
          <cell r="E804">
            <v>657.37</v>
          </cell>
        </row>
        <row r="805">
          <cell r="B805" t="str">
            <v>TRIFASICO P/ 40 DISJUNTORES UNIPOLARES EM CHAPA DE FERRO GALV</v>
          </cell>
        </row>
        <row r="806">
          <cell r="A806">
            <v>12045</v>
          </cell>
          <cell r="B806" t="str">
            <v>!EM PROCESSO DE DESATIVACAO! QUADRO DE DISTRIBUICAO DE EMBUTIR C/ BARRAMENTO</v>
          </cell>
          <cell r="C806" t="str">
            <v>UN</v>
          </cell>
          <cell r="D806" t="str">
            <v>CR</v>
          </cell>
          <cell r="E806">
            <v>1206.02</v>
          </cell>
        </row>
        <row r="807">
          <cell r="B807" t="str">
            <v>TRIFASICO P/ 60 DISJUNTORES UNIPOLARES EM CHAPA DE ACO GALV</v>
          </cell>
        </row>
        <row r="808">
          <cell r="A808">
            <v>13398</v>
          </cell>
          <cell r="B808" t="str">
            <v>!EM PROCESSO DE DESATIVACAO! QUADRO DE DISTRIBUICAO DE EMBUTIR SEM</v>
          </cell>
          <cell r="C808" t="str">
            <v>UN</v>
          </cell>
          <cell r="D808" t="str">
            <v>CR</v>
          </cell>
          <cell r="E808">
            <v>18.95</v>
          </cell>
        </row>
        <row r="809">
          <cell r="B809" t="str">
            <v>BARRAMENTO P/ 3 DISJUNTORES UNIPOLARES, S/ PORTA, EM CHAPA DE ACO GALV</v>
          </cell>
        </row>
        <row r="810">
          <cell r="A810">
            <v>13400</v>
          </cell>
          <cell r="B810" t="str">
            <v>!EM PROCESSO DE DESATIVACAO! QUADRO DE DISTRIBUICAO DE EMBUTIR SEM</v>
          </cell>
          <cell r="C810" t="str">
            <v>UN</v>
          </cell>
          <cell r="D810" t="str">
            <v>CR</v>
          </cell>
          <cell r="E810">
            <v>34.58</v>
          </cell>
        </row>
        <row r="811">
          <cell r="B811" t="str">
            <v>BARRAMENTO P/ 6 DISJUNTORES UNIPOLARES, S/ PORTA, EM CHAPA DE ACO GALV,</v>
          </cell>
        </row>
        <row r="812">
          <cell r="A812">
            <v>13401</v>
          </cell>
          <cell r="B812" t="str">
            <v>!EM PROCESSO DE DESATIVACAO! QUADRO DE DISTRIBUICAO DE EMBUTIR SEM</v>
          </cell>
          <cell r="C812" t="str">
            <v>UN</v>
          </cell>
          <cell r="D812" t="str">
            <v>CR</v>
          </cell>
          <cell r="E812">
            <v>64.099999999999994</v>
          </cell>
        </row>
        <row r="813">
          <cell r="B813" t="str">
            <v>BARRAMENTO, P/12 DISJUNTORES UNIPOLARES, S/ PORTA EM CHAPA DE ACO GALV</v>
          </cell>
        </row>
        <row r="814">
          <cell r="A814">
            <v>5095</v>
          </cell>
          <cell r="B814" t="str">
            <v>!EM PROCESSO DE DESATIVACAO! QUADRO DE DISTRIBUICAO DE EMBUTIR SEM</v>
          </cell>
          <cell r="C814" t="str">
            <v>UN</v>
          </cell>
          <cell r="D814" t="str">
            <v>CR</v>
          </cell>
          <cell r="E814">
            <v>31.09</v>
          </cell>
        </row>
        <row r="815">
          <cell r="B815" t="str">
            <v>BARRAMENTO, SEM PORTA, P/4 DISJUNTORES UNIPOLARES EM CHAPA DE ACO GALV</v>
          </cell>
        </row>
        <row r="816">
          <cell r="A816">
            <v>21104</v>
          </cell>
          <cell r="B816" t="str">
            <v>!EM PROCESSO DE DESATIVACAO! QUADRO EM CHAPA ACO GALVANIZADO 18 USG, 40X60CM</v>
          </cell>
          <cell r="C816" t="str">
            <v>UN</v>
          </cell>
          <cell r="D816" t="str">
            <v>CR</v>
          </cell>
          <cell r="E816">
            <v>492.63</v>
          </cell>
        </row>
        <row r="817">
          <cell r="B817" t="str">
            <v>P/ INSTALACAO DE PONTO DE FORCA PARA ELEVADOR</v>
          </cell>
        </row>
        <row r="818">
          <cell r="A818">
            <v>12035</v>
          </cell>
          <cell r="B818" t="str">
            <v>!EM PROCESSO DE DESATIVACAO! QUADRO EM CHAPA DE ACO 18, PARA 3 DISJUNTORES</v>
          </cell>
          <cell r="C818" t="str">
            <v>UN</v>
          </cell>
          <cell r="D818" t="str">
            <v>C</v>
          </cell>
          <cell r="E818">
            <v>22.81</v>
          </cell>
        </row>
        <row r="819">
          <cell r="B819" t="str">
            <v>MONOPOLARES, SEM BARRAMENTO, DE EMBUTIR, COM PORTA (PARA DISTRIBUICAO DE</v>
          </cell>
        </row>
        <row r="820">
          <cell r="B820" t="str">
            <v>CIRCUITOS)</v>
          </cell>
        </row>
        <row r="821">
          <cell r="A821">
            <v>20272</v>
          </cell>
          <cell r="B821" t="str">
            <v>!EM PROCESSO DE DESATIVACAO! QUADRO METALICO P/ MONT ELETRO-ELETRONICO 48 X</v>
          </cell>
          <cell r="C821" t="str">
            <v>UN</v>
          </cell>
          <cell r="D821" t="str">
            <v>CR</v>
          </cell>
          <cell r="E821">
            <v>329.26</v>
          </cell>
        </row>
        <row r="822">
          <cell r="B822" t="str">
            <v>38 X 22CM CEMAR OU EQUIV</v>
          </cell>
        </row>
        <row r="823">
          <cell r="A823">
            <v>14060</v>
          </cell>
          <cell r="B823" t="str">
            <v>!EM PROCESSO DE DESATIVACAO! QUADRO 160 X 66CM PADRAO LIGHT TR-4</v>
          </cell>
          <cell r="C823" t="str">
            <v>UN</v>
          </cell>
          <cell r="D823" t="str">
            <v>CR</v>
          </cell>
          <cell r="E823">
            <v>208.14</v>
          </cell>
        </row>
        <row r="824">
          <cell r="A824">
            <v>1075</v>
          </cell>
          <cell r="B824" t="str">
            <v>!EM PROCESSO DE DESATIVACAO! REATOR PARTIDA CONVENCIONAL P/ 1 LAMPADA</v>
          </cell>
          <cell r="C824" t="str">
            <v>UN</v>
          </cell>
          <cell r="D824" t="str">
            <v>CR</v>
          </cell>
          <cell r="E824">
            <v>15.76</v>
          </cell>
        </row>
        <row r="825">
          <cell r="B825" t="str">
            <v>FLUORESCENTE 40W/127V</v>
          </cell>
        </row>
        <row r="826">
          <cell r="A826">
            <v>1103</v>
          </cell>
          <cell r="B826" t="str">
            <v>!EM PROCESSO DE DESATIVACAO! REATOR PARTIDA CONVENCIONAL P/1 LAMPADA</v>
          </cell>
          <cell r="C826" t="str">
            <v>UN</v>
          </cell>
          <cell r="D826" t="str">
            <v>CR</v>
          </cell>
          <cell r="E826">
            <v>8.14</v>
          </cell>
        </row>
        <row r="827">
          <cell r="B827" t="str">
            <v>FLUORESCENTE 20W/127V</v>
          </cell>
        </row>
        <row r="828">
          <cell r="A828">
            <v>12314</v>
          </cell>
          <cell r="B828" t="str">
            <v>!EM PROCESSO DE DESATIVACAO! REATOR PARTIDA RAPIDA P/ 1 LAMPADA FLUORESCENTE</v>
          </cell>
          <cell r="C828" t="str">
            <v>UN</v>
          </cell>
          <cell r="D828" t="str">
            <v>CR</v>
          </cell>
          <cell r="E828">
            <v>48.39</v>
          </cell>
        </row>
        <row r="829">
          <cell r="B829" t="str">
            <v>110W/220V</v>
          </cell>
        </row>
        <row r="830">
          <cell r="A830">
            <v>13846</v>
          </cell>
          <cell r="B830" t="str">
            <v>!EM PROCESSO DE DESATIVACAO! REFLETOR ABERTO TIPO BEDO ( PRATO), DIAM 12"</v>
          </cell>
          <cell r="C830" t="str">
            <v>UN</v>
          </cell>
          <cell r="D830" t="str">
            <v>CR</v>
          </cell>
          <cell r="E830">
            <v>25.65</v>
          </cell>
        </row>
        <row r="831">
          <cell r="B831" t="str">
            <v>(310MM), SOQUETE E-27"</v>
          </cell>
        </row>
        <row r="832">
          <cell r="A832">
            <v>6043</v>
          </cell>
          <cell r="B832" t="str">
            <v>!EM PROCESSO DE DESATIVACAO! RETROESCAVADEIRA COM PA CARREGADEIRA SOBRE</v>
          </cell>
          <cell r="C832" t="str">
            <v>H</v>
          </cell>
          <cell r="D832" t="str">
            <v>AS</v>
          </cell>
          <cell r="E832">
            <v>90</v>
          </cell>
        </row>
        <row r="833">
          <cell r="B833" t="str">
            <v>RODAS, MOTOR DE 70 A 80 HP, CAPACIDADE DE 0,2 / 0,7 M3, COM TRANSMISSAO MECANICA</v>
          </cell>
        </row>
        <row r="834">
          <cell r="B834" t="str">
            <v>(LOCACAO COM OPERADOR, COMBUSTIVEL E MANUTENCAO)</v>
          </cell>
        </row>
        <row r="835">
          <cell r="A835">
            <v>116</v>
          </cell>
          <cell r="B835" t="str">
            <v>!EM PROCESSO DE DESATIVACAO! REVESTIMENTO IMPERMEABILIZANTE SEMI-FLEXIVEL BI-</v>
          </cell>
          <cell r="C835" t="str">
            <v>KG</v>
          </cell>
          <cell r="D835" t="str">
            <v>CR</v>
          </cell>
          <cell r="E835">
            <v>3.53</v>
          </cell>
        </row>
        <row r="836">
          <cell r="B836" t="str">
            <v>COMPONENTE</v>
          </cell>
        </row>
        <row r="837">
          <cell r="A837">
            <v>11576</v>
          </cell>
          <cell r="B837" t="str">
            <v>!EM PROCESSO DE DESATIVACAO! ROLDANA LATAO P/ JANELA GUILHOTINA</v>
          </cell>
          <cell r="C837" t="str">
            <v>UN</v>
          </cell>
          <cell r="D837" t="str">
            <v>CR</v>
          </cell>
          <cell r="E837">
            <v>35.46</v>
          </cell>
        </row>
        <row r="838">
          <cell r="A838">
            <v>13229</v>
          </cell>
          <cell r="B838" t="str">
            <v>!EM PROCESSO DE DESATIVACAO! ROLO COMPACTADOR DE PNEUS ESTATICO, PRESSAO</v>
          </cell>
          <cell r="C838" t="str">
            <v>UN</v>
          </cell>
          <cell r="D838" t="str">
            <v>CR</v>
          </cell>
          <cell r="E838">
            <v>290000</v>
          </cell>
        </row>
        <row r="839">
          <cell r="B839" t="str">
            <v>VARIAVEL, MULLER, MODELO AP-26, POTENCIA 111HP - PESO SEM/COM LASTRO 11/26T</v>
          </cell>
        </row>
        <row r="840">
          <cell r="A840">
            <v>6063</v>
          </cell>
          <cell r="B840" t="str">
            <v>!EM PROCESSO DE DESATIVACAO! ROLO COMPACTADOR DE PNEUS, PRESSAO VARIAVEL,</v>
          </cell>
          <cell r="C840" t="str">
            <v>H</v>
          </cell>
          <cell r="D840" t="str">
            <v>AS</v>
          </cell>
          <cell r="E840">
            <v>78.41</v>
          </cell>
        </row>
        <row r="841">
          <cell r="B841" t="str">
            <v>AUTOPROPELIDO 145HP, PESO VAZIO/C/ LASTRO 9,8/27 T, P/ SELAGEM ASFALTICA, TIPO</v>
          </cell>
        </row>
        <row r="842">
          <cell r="B842" t="str">
            <v>DYNAPAC CP-27 OU EQUIV (INCL MANUTENCAO/OPERACAO)</v>
          </cell>
        </row>
        <row r="843">
          <cell r="A843" t="str">
            <v>Obs: dimensões entre asteríscos (*) indicam a aceitação de medidas aproximadas.</v>
          </cell>
        </row>
        <row r="845">
          <cell r="B845" t="str">
            <v>PREÇOS DE INSUMOS</v>
          </cell>
          <cell r="D845" t="str">
            <v>Página:</v>
          </cell>
          <cell r="E845" t="str">
            <v>13 / 146</v>
          </cell>
        </row>
        <row r="846">
          <cell r="A846" t="str">
            <v>Indicação da origem do preço:</v>
          </cell>
        </row>
        <row r="847">
          <cell r="A847" t="str">
            <v>• C - para preço coletado pelo IBGE</v>
          </cell>
        </row>
        <row r="848">
          <cell r="A848" t="str">
            <v>• CR - para preço obtido por meio do coeficiente de representatividade do insumo (ver Manual de Metodologia e</v>
          </cell>
        </row>
        <row r="849">
          <cell r="A849" t="str">
            <v>Conceitos);</v>
          </cell>
        </row>
        <row r="850">
          <cell r="A850" t="str">
            <v>• AS - para preço atribuído com base no preço do insumo para a localidade de São Paulo.</v>
          </cell>
        </row>
        <row r="851">
          <cell r="A851" t="str">
            <v>Mês de Coleta:</v>
          </cell>
          <cell r="B851" t="str">
            <v>06/2016 Pesquisa: IBGE</v>
          </cell>
        </row>
        <row r="852">
          <cell r="B852" t="str">
            <v>CUIABA</v>
          </cell>
          <cell r="C852" t="str">
            <v>90,01</v>
          </cell>
          <cell r="E852">
            <v>52.06</v>
          </cell>
        </row>
        <row r="853">
          <cell r="A853" t="str">
            <v>Localidade:</v>
          </cell>
          <cell r="B853" t="str">
            <v>Encargos Sociais Desonerados(%) Horista:</v>
          </cell>
          <cell r="D853" t="str">
            <v>Mensalista:</v>
          </cell>
        </row>
        <row r="854">
          <cell r="A854" t="str">
            <v>Código</v>
          </cell>
          <cell r="B854" t="str">
            <v>Descriçao do Insumo</v>
          </cell>
          <cell r="C854" t="str">
            <v>Unid</v>
          </cell>
          <cell r="D854" t="str">
            <v>Origem</v>
          </cell>
          <cell r="E854" t="str">
            <v>Preço</v>
          </cell>
        </row>
        <row r="855">
          <cell r="D855" t="str">
            <v>de Preço</v>
          </cell>
          <cell r="E855" t="str">
            <v>Mediano (R$)</v>
          </cell>
        </row>
        <row r="856">
          <cell r="B856" t="str">
            <v>!EM PROCESSO DE DESATIVACAO! ROLO COMPACTADOR DE PNEUS, PRESSAO VARIAVEL,</v>
          </cell>
        </row>
        <row r="857">
          <cell r="B857" t="str">
            <v>AUTOPROPELIDO 145HP, PESO VAZIO/C/ LASTRO 9,8/27 T, P/ SELAGEM ASFALTICA, TIPO</v>
          </cell>
        </row>
        <row r="858">
          <cell r="B858" t="str">
            <v>DYNAPAC CP-27 OU EQUIV (INCL MANUTENCAO/OPERACAO)</v>
          </cell>
        </row>
        <row r="859">
          <cell r="A859">
            <v>6051</v>
          </cell>
          <cell r="B859" t="str">
            <v>!EM PROCESSO DE DESATIVACAO! ROLO COMPACTADOR DE PNEUS, PRESSAO VARIAVEL,</v>
          </cell>
          <cell r="C859" t="str">
            <v>H</v>
          </cell>
          <cell r="D859" t="str">
            <v>AS</v>
          </cell>
          <cell r="E859">
            <v>64.150000000000006</v>
          </cell>
        </row>
        <row r="860">
          <cell r="B860" t="str">
            <v>AUTOPROPELIDO 94HP, PESO VAZIO/C/ LASTRO 7,6/22 T P/ SELAGEM ASFALTICA TIPO</v>
          </cell>
        </row>
        <row r="861">
          <cell r="B861" t="str">
            <v>DYNAPAC CP - 22 OU EQUIV (INCL MANUTENCAO/OPERACAO)</v>
          </cell>
        </row>
        <row r="862">
          <cell r="A862">
            <v>6054</v>
          </cell>
          <cell r="B862" t="str">
            <v>!EM PROCESSO DE DESATIVACAO! ROLO COMPACTADOR ESTATICO LISO AUTOPROPELIDO</v>
          </cell>
          <cell r="C862" t="str">
            <v>H</v>
          </cell>
          <cell r="D862" t="str">
            <v>AS</v>
          </cell>
          <cell r="E862">
            <v>52.75</v>
          </cell>
        </row>
        <row r="863">
          <cell r="B863" t="str">
            <v>58,5HP, FORCA IMPACTO 6 A 9T, TIPO MULLER RT-82H OU EQUIV (INCL</v>
          </cell>
        </row>
        <row r="864">
          <cell r="B864" t="str">
            <v>MANUTENCAO/OPERACAO)</v>
          </cell>
        </row>
        <row r="865">
          <cell r="A865">
            <v>6050</v>
          </cell>
          <cell r="B865" t="str">
            <v>!EM PROCESSO DE DESATIVACAO! ROLO COMPACTADOR LISO VIBRATORIO REBOCAVEL</v>
          </cell>
          <cell r="C865" t="str">
            <v>H</v>
          </cell>
          <cell r="D865" t="str">
            <v>AS</v>
          </cell>
          <cell r="E865">
            <v>24.95</v>
          </cell>
        </row>
        <row r="866">
          <cell r="B866" t="str">
            <v>PESO 5T, FORCA IMPACTO 15,4T TIPO DYNAPAC CH-44 OU EQUIV</v>
          </cell>
        </row>
        <row r="867">
          <cell r="A867">
            <v>6049</v>
          </cell>
          <cell r="B867" t="str">
            <v>!EM PROCESSO DE DESATIVACAO! ROLO COMPACTADOR LISO VIBRATORIO REBOCAVEL</v>
          </cell>
          <cell r="C867" t="str">
            <v>H</v>
          </cell>
          <cell r="D867" t="str">
            <v>AS</v>
          </cell>
          <cell r="E867">
            <v>26.73</v>
          </cell>
        </row>
        <row r="868">
          <cell r="B868" t="str">
            <v>PESO 6,7T, FORCA IMPACTO 20,7T TIPO DYNAPAC CFB-66 OU EQUIV</v>
          </cell>
        </row>
        <row r="869">
          <cell r="A869">
            <v>6048</v>
          </cell>
          <cell r="B869" t="str">
            <v>!EM PROCESSO DE DESATIVACAO! ROLO COMPACTADOR PE DE CARNEIRO VIBRATORIO</v>
          </cell>
          <cell r="C869" t="str">
            <v>H</v>
          </cell>
          <cell r="D869" t="str">
            <v>AS</v>
          </cell>
          <cell r="E869">
            <v>26.73</v>
          </cell>
        </row>
        <row r="870">
          <cell r="B870" t="str">
            <v>REBOCAVEL PESO 6,7T, FORCA IMPACTO 20,7T TIPO DYNAPAC CF B-66 OU EQUIV</v>
          </cell>
        </row>
        <row r="871">
          <cell r="A871">
            <v>6047</v>
          </cell>
          <cell r="B871" t="str">
            <v>!EM PROCESSO DE DESATIVACAO! ROLO COMPACTADOR PE DE CARNEIRO VIBRATORIO</v>
          </cell>
          <cell r="C871" t="str">
            <v>H</v>
          </cell>
          <cell r="D871" t="str">
            <v>AS</v>
          </cell>
          <cell r="E871">
            <v>24.95</v>
          </cell>
        </row>
        <row r="872">
          <cell r="B872" t="str">
            <v>REBOCAVEL, PESO 5T, FORCA IMPACTO 15,4T TIPO DYNAPAC CH-44 OU EQUIV</v>
          </cell>
        </row>
        <row r="873">
          <cell r="A873">
            <v>10645</v>
          </cell>
          <cell r="B873" t="str">
            <v>!EM PROCESSO DE DESATIVACAO! ROLO COMPACTADOR VIBRATORIO DE UM CILINDRO LISO</v>
          </cell>
          <cell r="C873" t="str">
            <v>UN</v>
          </cell>
          <cell r="D873" t="str">
            <v>CR</v>
          </cell>
          <cell r="E873">
            <v>220100.37</v>
          </cell>
        </row>
        <row r="874">
          <cell r="B874" t="str">
            <v>DE ACO PARA SOLOS, DYNAPAC, MODELO CA-150A, POTENCIA 80HP - PESO MAXIMO</v>
          </cell>
        </row>
        <row r="875">
          <cell r="B875" t="str">
            <v>OPERACIONAL 8,1T</v>
          </cell>
        </row>
        <row r="876">
          <cell r="A876">
            <v>6058</v>
          </cell>
          <cell r="B876" t="str">
            <v>!EM PROCESSO DE DESATIVACAO! ROLO COMPACTADOR VIBRATORIO LISO</v>
          </cell>
          <cell r="C876" t="str">
            <v>H</v>
          </cell>
          <cell r="D876" t="str">
            <v>AS</v>
          </cell>
          <cell r="E876">
            <v>64.150000000000006</v>
          </cell>
        </row>
        <row r="877">
          <cell r="B877" t="str">
            <v>AUTOPROPELIDO 101HP P/ ASFALTO, PESO 7,5T, FORCA IMPACTO 13 A 19,2 T TIPO DYNAPAC</v>
          </cell>
        </row>
        <row r="878">
          <cell r="B878" t="str">
            <v>CA-15A OU EQUIV (INCL MANUTENCAO/OPERACAO)</v>
          </cell>
        </row>
        <row r="879">
          <cell r="A879">
            <v>6065</v>
          </cell>
          <cell r="B879" t="str">
            <v>!EM PROCESSO DE DESATIVACAO! ROLO COMPACTADOR VIBRATORIO LISO</v>
          </cell>
          <cell r="C879" t="str">
            <v>H</v>
          </cell>
          <cell r="D879" t="str">
            <v>AS</v>
          </cell>
          <cell r="E879">
            <v>64.150000000000006</v>
          </cell>
        </row>
        <row r="880">
          <cell r="B880" t="str">
            <v>AUTOPROPELIDO 101HP P/ SOLOS, PESO 6,58T, FORCA IMPACTO 18 T, TIPO DYNAPAC CA- 15</v>
          </cell>
        </row>
        <row r="881">
          <cell r="B881" t="str">
            <v>OU EQUIV (INCL MANUTENCAO/OPERACAO)</v>
          </cell>
        </row>
        <row r="882">
          <cell r="A882">
            <v>6052</v>
          </cell>
          <cell r="B882" t="str">
            <v>!EM PROCESSO DE DESATIVACAO! ROLO COMPACTADOR VIBRATORIO LISO</v>
          </cell>
          <cell r="C882" t="str">
            <v>H</v>
          </cell>
          <cell r="D882" t="str">
            <v>AS</v>
          </cell>
          <cell r="E882">
            <v>64.150000000000006</v>
          </cell>
        </row>
        <row r="883">
          <cell r="B883" t="str">
            <v>AUTOPROPELIDO 65HP, FORCA IMPACTO 18T, TIPO MULLER VAP-70 L OU EQUIV (INCL</v>
          </cell>
        </row>
        <row r="884">
          <cell r="B884" t="str">
            <v>MANUTENCAO/OPERACAO)</v>
          </cell>
        </row>
        <row r="885">
          <cell r="A885">
            <v>6056</v>
          </cell>
          <cell r="B885" t="str">
            <v>!EM PROCESSO DE DESATIVACAO! ROLO COMPACTADOR VIBRATORIO LISO</v>
          </cell>
          <cell r="C885" t="str">
            <v>H</v>
          </cell>
          <cell r="D885" t="str">
            <v>AS</v>
          </cell>
          <cell r="E885">
            <v>60.95</v>
          </cell>
        </row>
        <row r="886">
          <cell r="B886" t="str">
            <v>AUTOPROPELIDO 76HP, FORCA IMPACTO 11T, TIPO MULLER VAP-SSA OU EQUIV (INCL</v>
          </cell>
        </row>
        <row r="887">
          <cell r="B887" t="str">
            <v>MANUTENCAO/OPERACAO)</v>
          </cell>
        </row>
        <row r="888">
          <cell r="A888">
            <v>6059</v>
          </cell>
          <cell r="B888" t="str">
            <v>!EM PROCESSO DE DESATIVACAO! ROLO COMPACTADOR VIBRATORIO LISO</v>
          </cell>
          <cell r="C888" t="str">
            <v>H</v>
          </cell>
          <cell r="D888" t="str">
            <v>AS</v>
          </cell>
          <cell r="E888">
            <v>63.44</v>
          </cell>
        </row>
        <row r="889">
          <cell r="B889" t="str">
            <v>AUTOPROPELIDO 83HP, FORCA IMPACTO 11T, TIPO MULLER VAP-SSL OU EQUIV (INCL</v>
          </cell>
        </row>
        <row r="890">
          <cell r="B890" t="str">
            <v>MANUTENCAO/OPERACAO)</v>
          </cell>
        </row>
        <row r="891">
          <cell r="A891">
            <v>10758</v>
          </cell>
          <cell r="B891" t="str">
            <v>!EM PROCESSO DE DESATIVACAO! ROLO COMPACTADOR VIBRATORIO LISO TANDEM</v>
          </cell>
          <cell r="C891" t="str">
            <v>H</v>
          </cell>
          <cell r="D891" t="str">
            <v>AS</v>
          </cell>
          <cell r="E891">
            <v>49.9</v>
          </cell>
        </row>
        <row r="892">
          <cell r="B892" t="str">
            <v>AUTOPROPELIDO 11 CV, PESO 1,9T FORCA IMPACTO 4,2 T TIPO DYNAPAC CG -11 OU EQUIV</v>
          </cell>
        </row>
        <row r="893">
          <cell r="B893" t="str">
            <v>(INCL MANUTENCAO/OPERACAO)</v>
          </cell>
        </row>
        <row r="894">
          <cell r="A894">
            <v>6060</v>
          </cell>
          <cell r="B894" t="str">
            <v>!EM PROCESSO DE DESATIVACAO! ROLO COMPACTADOR VIBRATORIO PE DE CARNEIRO</v>
          </cell>
          <cell r="C894" t="str">
            <v>H</v>
          </cell>
          <cell r="D894" t="str">
            <v>AS</v>
          </cell>
          <cell r="E894">
            <v>64.150000000000006</v>
          </cell>
        </row>
        <row r="895">
          <cell r="B895" t="str">
            <v>AUTOPROPELIDO 83HP, FORCA IMPACTO 19T, TIPO MULLER VAP-SSP OU EQUIV (INCL</v>
          </cell>
        </row>
        <row r="896">
          <cell r="B896" t="str">
            <v>MANUTENCAO/OPERACAO)</v>
          </cell>
        </row>
        <row r="897">
          <cell r="A897">
            <v>6062</v>
          </cell>
          <cell r="B897" t="str">
            <v>!EM PROCESSO DE DESATIVACAO! ROLO COMPACTADOR VIBRATORIO, PE DE CARNEIRO,</v>
          </cell>
          <cell r="C897" t="str">
            <v>H</v>
          </cell>
          <cell r="D897" t="str">
            <v>AS</v>
          </cell>
          <cell r="E897">
            <v>72</v>
          </cell>
        </row>
        <row r="898">
          <cell r="B898" t="str">
            <v>AUTOPROPELIDO, POTENCIA = 125 HP, PESO = 11,1 T, FORCA DE IMPACTO = 31,1 T</v>
          </cell>
        </row>
        <row r="899">
          <cell r="B899" t="str">
            <v>(LOCACAO COM OPERADOR, COMBUSTIVEL E MANUTENCAO)</v>
          </cell>
        </row>
        <row r="900">
          <cell r="A900">
            <v>4269</v>
          </cell>
          <cell r="B900" t="str">
            <v>!EM PROCESSO DE DESATIVACAO! SABONETEIRA LOUCA BRANCA 15 X 15CM</v>
          </cell>
          <cell r="C900" t="str">
            <v>UN</v>
          </cell>
          <cell r="D900" t="str">
            <v>AS</v>
          </cell>
          <cell r="E900">
            <v>26.91</v>
          </cell>
        </row>
        <row r="901">
          <cell r="A901">
            <v>4270</v>
          </cell>
          <cell r="B901" t="str">
            <v>!EM PROCESSO DE DESATIVACAO! SABONETEIRA LOUCA BRANCA 7,5 X 15 CM</v>
          </cell>
          <cell r="C901" t="str">
            <v>UN</v>
          </cell>
          <cell r="D901" t="str">
            <v>AS</v>
          </cell>
          <cell r="E901">
            <v>19.420000000000002</v>
          </cell>
        </row>
        <row r="902">
          <cell r="A902">
            <v>12413</v>
          </cell>
          <cell r="B902" t="str">
            <v>!EM PROCESSO DE DESATIVACAO! SAIDA EM T FLANGE EM PE FERRO GALV 2 1/2" (COMBATE</v>
          </cell>
          <cell r="C902" t="str">
            <v>UN</v>
          </cell>
          <cell r="D902" t="str">
            <v>CR</v>
          </cell>
          <cell r="E902">
            <v>215.48</v>
          </cell>
        </row>
        <row r="903">
          <cell r="B903" t="str">
            <v>INCENDIO)</v>
          </cell>
        </row>
        <row r="904">
          <cell r="A904">
            <v>1373</v>
          </cell>
          <cell r="B904" t="str">
            <v>!EM PROCESSO DE DESATIVACAO! SELADOR MINERAL BASE SILICATOS P/ TRATAM.</v>
          </cell>
          <cell r="C904" t="str">
            <v>6KG</v>
          </cell>
          <cell r="D904" t="str">
            <v>CR</v>
          </cell>
          <cell r="E904">
            <v>32.51</v>
          </cell>
        </row>
        <row r="905">
          <cell r="B905" t="str">
            <v>ESPECIAL (SISTEMA IMPERMEAB)</v>
          </cell>
        </row>
        <row r="906">
          <cell r="A906">
            <v>6083</v>
          </cell>
          <cell r="B906" t="str">
            <v>!EM PROCESSO DE DESATIVACAO! SELADOR PVA PARA PAREDES INTERNAS</v>
          </cell>
          <cell r="C906" t="str">
            <v>GL</v>
          </cell>
          <cell r="D906" t="str">
            <v>C</v>
          </cell>
          <cell r="E906">
            <v>50.95</v>
          </cell>
        </row>
        <row r="907">
          <cell r="A907">
            <v>6137</v>
          </cell>
          <cell r="B907" t="str">
            <v>!EM PROCESSO DE DESATIVACAO! SIFAO EM METAL CROMADO 1 X 1 1/2"</v>
          </cell>
          <cell r="C907" t="str">
            <v>UN</v>
          </cell>
          <cell r="D907" t="str">
            <v>CR</v>
          </cell>
          <cell r="E907">
            <v>121.58</v>
          </cell>
        </row>
        <row r="908">
          <cell r="A908">
            <v>11760</v>
          </cell>
          <cell r="B908" t="str">
            <v>!EM PROCESSO DE DESATIVACAO! SIFAO EM METAL CROMADO 1 X 1 1/4"</v>
          </cell>
          <cell r="C908" t="str">
            <v>UN</v>
          </cell>
          <cell r="D908" t="str">
            <v>CR</v>
          </cell>
          <cell r="E908">
            <v>153.88</v>
          </cell>
        </row>
        <row r="909">
          <cell r="A909">
            <v>12732</v>
          </cell>
          <cell r="B909" t="str">
            <v>!EM PROCESSO DE DESATIVACAO! SOLDA ESTANHO/COBRE PARA CONEXOES DE COBRE,</v>
          </cell>
          <cell r="C909" t="str">
            <v>UN</v>
          </cell>
          <cell r="D909" t="str">
            <v>CR</v>
          </cell>
          <cell r="E909">
            <v>44.84</v>
          </cell>
        </row>
        <row r="910">
          <cell r="B910" t="str">
            <v>FIO 2,5 MM, CARRETEL 500 GR (SEM CHUMBO)</v>
          </cell>
        </row>
        <row r="911">
          <cell r="A911">
            <v>10483</v>
          </cell>
          <cell r="B911" t="str">
            <v>!EM PROCESSO DE DESATIVACAO! SOLUCAO DE SILICONE HIDRORREPELENE PARA</v>
          </cell>
          <cell r="C911" t="str">
            <v>L</v>
          </cell>
          <cell r="D911" t="str">
            <v>CR</v>
          </cell>
          <cell r="E911">
            <v>20.95</v>
          </cell>
        </row>
        <row r="912">
          <cell r="B912" t="str">
            <v>APLICACAO EM TIJOLOS E CONCRETOS APARENTES.</v>
          </cell>
        </row>
        <row r="913">
          <cell r="A913">
            <v>1105</v>
          </cell>
          <cell r="B913" t="str">
            <v>!EM PROCESSO DE DESATIVACAO! STARTER S- 10 (P/ LAMPADA 30/40/65W)</v>
          </cell>
          <cell r="C913" t="str">
            <v>UN</v>
          </cell>
          <cell r="D913" t="str">
            <v>CR</v>
          </cell>
          <cell r="E913">
            <v>1.02</v>
          </cell>
        </row>
        <row r="914">
          <cell r="A914">
            <v>10717</v>
          </cell>
          <cell r="B914" t="str">
            <v>!EM PROCESSO DE DESATIVACAO! TABUA DE PINUS 1A QUALIDADE 10 X 300CM</v>
          </cell>
          <cell r="C914" t="str">
            <v>UN</v>
          </cell>
          <cell r="D914" t="str">
            <v>CR</v>
          </cell>
          <cell r="E914">
            <v>3.07</v>
          </cell>
        </row>
        <row r="915">
          <cell r="A915">
            <v>10719</v>
          </cell>
          <cell r="B915" t="str">
            <v>!EM PROCESSO DE DESATIVACAO! TABUA DE PINUS 1A QUALIDADE 30 X 300CM</v>
          </cell>
          <cell r="C915" t="str">
            <v>UN</v>
          </cell>
          <cell r="D915" t="str">
            <v>CR</v>
          </cell>
          <cell r="E915">
            <v>10.92</v>
          </cell>
        </row>
        <row r="916">
          <cell r="A916" t="str">
            <v>Obs: dimensões entre asteríscos (*) indicam a aceitação de medidas aproximadas.</v>
          </cell>
        </row>
        <row r="918">
          <cell r="B918" t="str">
            <v>PREÇOS DE INSUMOS</v>
          </cell>
          <cell r="D918" t="str">
            <v>Página:</v>
          </cell>
          <cell r="E918" t="str">
            <v>14 / 146</v>
          </cell>
        </row>
        <row r="919">
          <cell r="A919" t="str">
            <v>Indicação da origem do preço:</v>
          </cell>
        </row>
        <row r="920">
          <cell r="A920" t="str">
            <v>• C - para preço coletado pelo IBGE</v>
          </cell>
        </row>
        <row r="921">
          <cell r="A921" t="str">
            <v>• CR - para preço obtido por meio do coeficiente de representatividade do insumo (ver Manual de Metodologia e</v>
          </cell>
        </row>
        <row r="922">
          <cell r="A922" t="str">
            <v>Conceitos);</v>
          </cell>
        </row>
        <row r="923">
          <cell r="A923" t="str">
            <v>• AS - para preço atribuído com base no preço do insumo para a localidade de São Paulo.</v>
          </cell>
        </row>
        <row r="924">
          <cell r="A924" t="str">
            <v>Mês de Coleta:</v>
          </cell>
          <cell r="B924" t="str">
            <v>06/2016 Pesquisa: IBGE</v>
          </cell>
        </row>
        <row r="925">
          <cell r="B925" t="str">
            <v>CUIABA</v>
          </cell>
          <cell r="C925" t="str">
            <v>90,01</v>
          </cell>
          <cell r="E925">
            <v>52.06</v>
          </cell>
        </row>
        <row r="926">
          <cell r="A926" t="str">
            <v>Localidade:</v>
          </cell>
          <cell r="B926" t="str">
            <v>Encargos Sociais Desonerados(%) Horista:</v>
          </cell>
          <cell r="D926" t="str">
            <v>Mensalista:</v>
          </cell>
        </row>
        <row r="927">
          <cell r="A927" t="str">
            <v>Código</v>
          </cell>
          <cell r="B927" t="str">
            <v>Descriçao do Insumo</v>
          </cell>
          <cell r="C927" t="str">
            <v>Unid</v>
          </cell>
          <cell r="D927" t="str">
            <v>Origem</v>
          </cell>
          <cell r="E927" t="str">
            <v>Preço</v>
          </cell>
        </row>
        <row r="928">
          <cell r="D928" t="str">
            <v>de Preço</v>
          </cell>
          <cell r="E928" t="str">
            <v>Mediano (R$)</v>
          </cell>
        </row>
        <row r="929">
          <cell r="A929">
            <v>10568</v>
          </cell>
          <cell r="B929" t="str">
            <v>!EM PROCESSO DE DESATIVACAO! TABUA MADEIRA 3A QUALIDADE 2,5 X 15,0 CM (1 X 6) NAO</v>
          </cell>
          <cell r="C929" t="str">
            <v>M</v>
          </cell>
          <cell r="D929" t="str">
            <v>CR</v>
          </cell>
          <cell r="E929">
            <v>2.14</v>
          </cell>
        </row>
        <row r="930">
          <cell r="B930" t="str">
            <v>APARELHADA.</v>
          </cell>
        </row>
        <row r="931">
          <cell r="A931">
            <v>11303</v>
          </cell>
          <cell r="B931" t="str">
            <v>!EM PROCESSO DE DESATIVACAO! TAMPAO FOFO T-100 D=745MM 79,5KG</v>
          </cell>
          <cell r="C931" t="str">
            <v>UN</v>
          </cell>
          <cell r="D931" t="str">
            <v>AS</v>
          </cell>
          <cell r="E931">
            <v>116.06</v>
          </cell>
        </row>
        <row r="932">
          <cell r="A932">
            <v>11291</v>
          </cell>
          <cell r="B932" t="str">
            <v>!EM PROCESSO DE DESATIVACAO! TAMPAO FOFO 175 KG P/ POCO VISITA T-175</v>
          </cell>
          <cell r="C932" t="str">
            <v>UN</v>
          </cell>
          <cell r="D932" t="str">
            <v>AS</v>
          </cell>
          <cell r="E932">
            <v>345.43</v>
          </cell>
        </row>
        <row r="933">
          <cell r="A933">
            <v>13304</v>
          </cell>
          <cell r="B933" t="str">
            <v>!EM PROCESSO DE DESATIVACAO! TAXA DE RELIGACAO NORMAL DE ENERGIA COMERCIAL</v>
          </cell>
          <cell r="C933" t="str">
            <v>UN</v>
          </cell>
          <cell r="D933" t="str">
            <v>C</v>
          </cell>
          <cell r="E933">
            <v>5.66</v>
          </cell>
        </row>
        <row r="934">
          <cell r="B934" t="str">
            <v>MONOFASICA, BAIXA TENSAO, INCLUINDO ICMS</v>
          </cell>
        </row>
        <row r="935">
          <cell r="A935">
            <v>12414</v>
          </cell>
          <cell r="B935" t="str">
            <v>!EM PROCESSO DE DESATIVACAO! TE FERRO GALVANIZADO 45G 1.1/2"</v>
          </cell>
          <cell r="C935" t="str">
            <v>UN</v>
          </cell>
          <cell r="D935" t="str">
            <v>CR</v>
          </cell>
          <cell r="E935">
            <v>61.85</v>
          </cell>
        </row>
        <row r="936">
          <cell r="A936">
            <v>12415</v>
          </cell>
          <cell r="B936" t="str">
            <v>!EM PROCESSO DE DESATIVACAO! TE FERRO GALVANIZADO 45G 1.1/4"</v>
          </cell>
          <cell r="C936" t="str">
            <v>UN</v>
          </cell>
          <cell r="D936" t="str">
            <v>CR</v>
          </cell>
          <cell r="E936">
            <v>45.5</v>
          </cell>
        </row>
        <row r="937">
          <cell r="A937">
            <v>12417</v>
          </cell>
          <cell r="B937" t="str">
            <v>!EM PROCESSO DE DESATIVACAO! TE FERRO GALVANIZADO 45G 1/2"</v>
          </cell>
          <cell r="C937" t="str">
            <v>UN</v>
          </cell>
          <cell r="D937" t="str">
            <v>CR</v>
          </cell>
          <cell r="E937">
            <v>11.71</v>
          </cell>
        </row>
        <row r="938">
          <cell r="A938">
            <v>12416</v>
          </cell>
          <cell r="B938" t="str">
            <v>!EM PROCESSO DE DESATIVACAO! TE FERRO GALVANIZADO 45G 1"</v>
          </cell>
          <cell r="C938" t="str">
            <v>UN</v>
          </cell>
          <cell r="D938" t="str">
            <v>CR</v>
          </cell>
          <cell r="E938">
            <v>31.04</v>
          </cell>
        </row>
        <row r="939">
          <cell r="A939">
            <v>12418</v>
          </cell>
          <cell r="B939" t="str">
            <v>!EM PROCESSO DE DESATIVACAO! TE FERRO GALVANIZADO 45G 2.1/2"</v>
          </cell>
          <cell r="C939" t="str">
            <v>UN</v>
          </cell>
          <cell r="D939" t="str">
            <v>CR</v>
          </cell>
          <cell r="E939">
            <v>145.18</v>
          </cell>
        </row>
        <row r="940">
          <cell r="A940">
            <v>12419</v>
          </cell>
          <cell r="B940" t="str">
            <v>!EM PROCESSO DE DESATIVACAO! TE FERRO GALVANIZADO 45G 2"</v>
          </cell>
          <cell r="C940" t="str">
            <v>UN</v>
          </cell>
          <cell r="D940" t="str">
            <v>CR</v>
          </cell>
          <cell r="E940">
            <v>98.02</v>
          </cell>
        </row>
        <row r="941">
          <cell r="A941">
            <v>12421</v>
          </cell>
          <cell r="B941" t="str">
            <v>!EM PROCESSO DE DESATIVACAO! TE FERRO GALVANIZADO 45G 3/4"</v>
          </cell>
          <cell r="C941" t="str">
            <v>UN</v>
          </cell>
          <cell r="D941" t="str">
            <v>CR</v>
          </cell>
          <cell r="E941">
            <v>18.73</v>
          </cell>
        </row>
        <row r="942">
          <cell r="A942">
            <v>12420</v>
          </cell>
          <cell r="B942" t="str">
            <v>!EM PROCESSO DE DESATIVACAO! TE FERRO GALVANIZADO 45G 3"</v>
          </cell>
          <cell r="C942" t="str">
            <v>UN</v>
          </cell>
          <cell r="D942" t="str">
            <v>CR</v>
          </cell>
          <cell r="E942">
            <v>230.41</v>
          </cell>
        </row>
        <row r="943">
          <cell r="A943">
            <v>12422</v>
          </cell>
          <cell r="B943" t="str">
            <v>!EM PROCESSO DE DESATIVACAO! TE FERRO GALVANIZADO 45G 4"</v>
          </cell>
          <cell r="C943" t="str">
            <v>UN</v>
          </cell>
          <cell r="D943" t="str">
            <v>CR</v>
          </cell>
          <cell r="E943">
            <v>403.91</v>
          </cell>
        </row>
        <row r="944">
          <cell r="A944">
            <v>7172</v>
          </cell>
          <cell r="B944" t="str">
            <v>!EM PROCESSO DE DESATIVACAO! TELHA CERAMICA TIPO CANAL, DE 1A. QUALIDADE, COM</v>
          </cell>
          <cell r="C944" t="str">
            <v>UN</v>
          </cell>
          <cell r="D944" t="str">
            <v>C</v>
          </cell>
          <cell r="E944">
            <v>0.82</v>
          </cell>
        </row>
        <row r="945">
          <cell r="B945" t="str">
            <v>50 CM (COBERTURA DE *26* TELHAS POR M2) - MILHEIRO</v>
          </cell>
        </row>
        <row r="946">
          <cell r="A946">
            <v>1536</v>
          </cell>
          <cell r="B946" t="str">
            <v>!EM PROCESSO DE DESATIVACAO! TERMINAL A PRESSAO DE BRONZE P/ CABO A BARRA,</v>
          </cell>
          <cell r="C946" t="str">
            <v>UN</v>
          </cell>
          <cell r="D946" t="str">
            <v>CR</v>
          </cell>
          <cell r="E946">
            <v>2.93</v>
          </cell>
        </row>
        <row r="947">
          <cell r="B947" t="str">
            <v>CABO 10 A 16MM2, C/ 1 FURO DE FIXACAO</v>
          </cell>
        </row>
        <row r="948">
          <cell r="A948">
            <v>1537</v>
          </cell>
          <cell r="B948" t="str">
            <v>!EM PROCESSO DE DESATIVACAO! TERMINAL A PRESSAO DE BRONZE P/ CABO A BARRA,</v>
          </cell>
          <cell r="C948" t="str">
            <v>UN</v>
          </cell>
          <cell r="D948" t="str">
            <v>CR</v>
          </cell>
          <cell r="E948">
            <v>3.91</v>
          </cell>
        </row>
        <row r="949">
          <cell r="B949" t="str">
            <v>CABO 25 A 35MM2 C/ 1 FURO DE FIXACAO</v>
          </cell>
        </row>
        <row r="950">
          <cell r="A950">
            <v>4126</v>
          </cell>
          <cell r="B950" t="str">
            <v>!EM PROCESSO DE DESATIVACAO! TERMINAL DE PORCELANA (MUFLA) UNIPOLAR, USO</v>
          </cell>
          <cell r="C950" t="str">
            <v>UN</v>
          </cell>
          <cell r="D950" t="str">
            <v>C</v>
          </cell>
          <cell r="E950">
            <v>214.02</v>
          </cell>
        </row>
        <row r="951">
          <cell r="B951" t="str">
            <v>EXTERNO, TENSAO 3,6/6 KV, PARA CABO DE 10/16 MM2, COM ISOLAMENTO EPR</v>
          </cell>
        </row>
        <row r="952">
          <cell r="A952">
            <v>2669</v>
          </cell>
          <cell r="B952" t="str">
            <v>!EM PROCESSO DE DESATIVACAO! TERMINAL P/ ACABAMENTO NA PAREDE CAIXA KANAFLEX</v>
          </cell>
          <cell r="C952" t="str">
            <v>UN</v>
          </cell>
          <cell r="D952" t="str">
            <v>CR</v>
          </cell>
          <cell r="E952">
            <v>5.39</v>
          </cell>
        </row>
        <row r="953">
          <cell r="B953" t="str">
            <v>3"</v>
          </cell>
        </row>
        <row r="954">
          <cell r="A954">
            <v>7300</v>
          </cell>
          <cell r="B954" t="str">
            <v>!EM PROCESSO DE DESATIVACAO! TINTA ALUMINIO ESMALTE PROTETORA SUPERFICIE</v>
          </cell>
          <cell r="C954" t="str">
            <v>GL</v>
          </cell>
          <cell r="D954" t="str">
            <v>CR</v>
          </cell>
          <cell r="E954">
            <v>77.3</v>
          </cell>
        </row>
        <row r="955">
          <cell r="B955" t="str">
            <v>METALICA</v>
          </cell>
        </row>
        <row r="956">
          <cell r="A956">
            <v>7337</v>
          </cell>
          <cell r="B956" t="str">
            <v>!EM PROCESSO DE DESATIVACAO! TINTA BASE RESINA EPOXI</v>
          </cell>
          <cell r="C956" t="str">
            <v>L</v>
          </cell>
          <cell r="D956" t="str">
            <v>CR</v>
          </cell>
          <cell r="E956">
            <v>43.31</v>
          </cell>
        </row>
        <row r="957">
          <cell r="A957">
            <v>11625</v>
          </cell>
          <cell r="B957" t="str">
            <v>!EM PROCESSO DE DESATIVACAO! TINTA PRIMARIA BETUMINOSA EM SUSPENSAO AQUOSA</v>
          </cell>
          <cell r="C957" t="str">
            <v>KG</v>
          </cell>
          <cell r="D957" t="str">
            <v>CR</v>
          </cell>
          <cell r="E957">
            <v>5.98</v>
          </cell>
        </row>
        <row r="958">
          <cell r="A958">
            <v>20245</v>
          </cell>
          <cell r="B958" t="str">
            <v>!EM PROCESSO DE DESATIVACAO! TOMADA COMPLETA P/ RADIO E TV</v>
          </cell>
          <cell r="C958" t="str">
            <v>UN</v>
          </cell>
          <cell r="D958" t="str">
            <v>CR</v>
          </cell>
          <cell r="E958">
            <v>5.43</v>
          </cell>
        </row>
        <row r="959">
          <cell r="A959">
            <v>12145</v>
          </cell>
          <cell r="B959" t="str">
            <v>!EM PROCESSO DE DESATIVACAO! TOMADA DE PISO 2P UNIVERSAL 10A/250V C/ PLACA 4'' X</v>
          </cell>
          <cell r="C959" t="str">
            <v>UN</v>
          </cell>
          <cell r="D959" t="str">
            <v>CR</v>
          </cell>
          <cell r="E959">
            <v>17.04</v>
          </cell>
        </row>
        <row r="960">
          <cell r="B960" t="str">
            <v>4'' EM TERMOPLASTICO ALTA RESISTENCIA, TIPO PIAL OU EQUIV</v>
          </cell>
        </row>
        <row r="961">
          <cell r="A961">
            <v>7535</v>
          </cell>
          <cell r="B961" t="str">
            <v>!EM PROCESSO DE DESATIVACAO! TOMADA DUPLA EMBUTIR 2 X 2P UNIVERSAL 10A/250V</v>
          </cell>
          <cell r="C961" t="str">
            <v>UN</v>
          </cell>
          <cell r="D961" t="str">
            <v>CR</v>
          </cell>
          <cell r="E961">
            <v>9.1999999999999993</v>
          </cell>
        </row>
        <row r="962">
          <cell r="B962" t="str">
            <v>C/PLACA, TIPO SILENTOQUE PIAL OU EQUIV</v>
          </cell>
        </row>
        <row r="963">
          <cell r="A963">
            <v>7526</v>
          </cell>
          <cell r="B963" t="str">
            <v>!EM PROCESSO DE DESATIVACAO! TOMADA EMBUTIR P/ TELEFONE PADRAO TELEBRAS C/</v>
          </cell>
          <cell r="C963" t="str">
            <v>UN</v>
          </cell>
          <cell r="D963" t="str">
            <v>CR</v>
          </cell>
          <cell r="E963">
            <v>10.45</v>
          </cell>
        </row>
        <row r="964">
          <cell r="B964" t="str">
            <v>PLACA, TIPO SILENTOQUE PIAL OU EQUIV</v>
          </cell>
        </row>
        <row r="965">
          <cell r="A965">
            <v>7529</v>
          </cell>
          <cell r="B965" t="str">
            <v>!EM PROCESSO DE DESATIVACAO! TOMADA EMBUTIR 2P + T 15A/250V C/PLACA, TIPO</v>
          </cell>
          <cell r="C965" t="str">
            <v>UN</v>
          </cell>
          <cell r="D965" t="str">
            <v>CR</v>
          </cell>
          <cell r="E965">
            <v>12.6</v>
          </cell>
        </row>
        <row r="966">
          <cell r="B966" t="str">
            <v>SILENTOQUE OU EQUIV</v>
          </cell>
        </row>
        <row r="967">
          <cell r="A967">
            <v>7533</v>
          </cell>
          <cell r="B967" t="str">
            <v>!EM PROCESSO DE DESATIVACAO! TOMADA EMBUTIR 2P UNIVERSAL 10A/250V S/PLACA, TIPO</v>
          </cell>
          <cell r="C967" t="str">
            <v>UN</v>
          </cell>
          <cell r="D967" t="str">
            <v>CR</v>
          </cell>
          <cell r="E967">
            <v>3.7</v>
          </cell>
        </row>
        <row r="968">
          <cell r="B968" t="str">
            <v>SILENTOQUE PIAL OU EQUIV</v>
          </cell>
        </row>
        <row r="969">
          <cell r="A969">
            <v>7531</v>
          </cell>
          <cell r="B969" t="str">
            <v>!EM PROCESSO DE DESATIVACAO! TOMADA EMBUTIR 3P 20A/250V C/PLACA, TIPO</v>
          </cell>
          <cell r="C969" t="str">
            <v>UN</v>
          </cell>
          <cell r="D969" t="str">
            <v>CR</v>
          </cell>
          <cell r="E969">
            <v>11.1</v>
          </cell>
        </row>
        <row r="970">
          <cell r="B970" t="str">
            <v>SILENTOQUE PIAL OU EQUIV</v>
          </cell>
        </row>
        <row r="971">
          <cell r="A971">
            <v>12143</v>
          </cell>
          <cell r="B971" t="str">
            <v>!EM PROCESSO DE DESATIVACAO! TOMADA ESPECIAL C/ PINO 15A, REVESTIMENTO EM</v>
          </cell>
          <cell r="C971" t="str">
            <v>UN</v>
          </cell>
          <cell r="D971" t="str">
            <v>CR</v>
          </cell>
          <cell r="E971">
            <v>18.62</v>
          </cell>
        </row>
        <row r="972">
          <cell r="B972" t="str">
            <v>BORRACHA, TIPO SAVEL OU EQUIV</v>
          </cell>
        </row>
        <row r="973">
          <cell r="A973">
            <v>12142</v>
          </cell>
          <cell r="B973" t="str">
            <v>!EM PROCESSO DE DESATIVACAO! TOMADA SOBREPOR P/ TELEFONE PADRAO TELEBRAS,</v>
          </cell>
          <cell r="C973" t="str">
            <v>UN</v>
          </cell>
          <cell r="D973" t="str">
            <v>CR</v>
          </cell>
          <cell r="E973">
            <v>6.82</v>
          </cell>
        </row>
        <row r="974">
          <cell r="B974" t="str">
            <v>TIPO SILENTOQUE PIAL OU EQUIV</v>
          </cell>
        </row>
        <row r="975">
          <cell r="A975">
            <v>7527</v>
          </cell>
          <cell r="B975" t="str">
            <v>!EM PROCESSO DE DESATIVACAO! TOMADA TELEFONE 4P TELEBRAS S/PLACA PIAL OU</v>
          </cell>
          <cell r="C975" t="str">
            <v>UN</v>
          </cell>
          <cell r="D975" t="str">
            <v>CR</v>
          </cell>
          <cell r="E975">
            <v>8.5500000000000007</v>
          </cell>
        </row>
        <row r="976">
          <cell r="B976" t="str">
            <v>SIMILAR</v>
          </cell>
        </row>
        <row r="977">
          <cell r="A977">
            <v>13627</v>
          </cell>
          <cell r="B977" t="str">
            <v>!EM PROCESSO DE DESATIVACAO! TRATOR DE ESTEIRAS CATERPILLAR D6M, 140HP, PESO</v>
          </cell>
          <cell r="C977" t="str">
            <v>UN</v>
          </cell>
          <cell r="D977" t="str">
            <v>AS</v>
          </cell>
          <cell r="E977">
            <v>590307.81999999995</v>
          </cell>
        </row>
        <row r="978">
          <cell r="B978" t="str">
            <v>OPERACIONAL 15,5T, **CAIXA**</v>
          </cell>
        </row>
        <row r="979">
          <cell r="A979">
            <v>7629</v>
          </cell>
          <cell r="B979" t="str">
            <v>!EM PROCESSO DE DESATIVACAO! TRATOR DE ESTEIRAS COM LAMINA, POTENCIA DE * 160 *</v>
          </cell>
          <cell r="C979" t="str">
            <v>H</v>
          </cell>
          <cell r="D979" t="str">
            <v>AS</v>
          </cell>
          <cell r="E979">
            <v>190.25</v>
          </cell>
        </row>
        <row r="980">
          <cell r="B980" t="str">
            <v>HP A * 300 * HP, PESO OPERACIONAL DE * 16 * T (LOCACAO COM OPERADOR, COMBUSTIVEL</v>
          </cell>
        </row>
        <row r="981">
          <cell r="B981" t="str">
            <v>E MANUTENCAO)</v>
          </cell>
        </row>
        <row r="982">
          <cell r="A982">
            <v>7626</v>
          </cell>
          <cell r="B982" t="str">
            <v>!EM PROCESSO DE DESATIVACAO! TRATOR DE ESTEIRAS COM LAMINA, POTENCIA DE *90*</v>
          </cell>
          <cell r="C982" t="str">
            <v>H</v>
          </cell>
          <cell r="D982" t="str">
            <v>AS</v>
          </cell>
          <cell r="E982">
            <v>126</v>
          </cell>
        </row>
        <row r="983">
          <cell r="B983" t="str">
            <v>HP, PESO OPERACIONAL DE *9* T (LOCACAO COM OPERADOR, COMBUSTIVEL E</v>
          </cell>
        </row>
        <row r="984">
          <cell r="B984" t="str">
            <v>MANUTENCAO)</v>
          </cell>
        </row>
        <row r="985">
          <cell r="A985" t="str">
            <v>Obs: dimensões entre asteríscos (*) indicam a aceitação de medidas aproximadas.</v>
          </cell>
        </row>
        <row r="987">
          <cell r="B987" t="str">
            <v>PREÇOS DE INSUMOS</v>
          </cell>
          <cell r="D987" t="str">
            <v>Página:</v>
          </cell>
          <cell r="E987" t="str">
            <v>15 / 146</v>
          </cell>
        </row>
        <row r="988">
          <cell r="A988" t="str">
            <v>Indicação da origem do preço:</v>
          </cell>
        </row>
        <row r="989">
          <cell r="A989" t="str">
            <v>• C - para preço coletado pelo IBGE</v>
          </cell>
        </row>
        <row r="990">
          <cell r="A990" t="str">
            <v>• CR - para preço obtido por meio do coeficiente de representatividade do insumo (ver Manual de Metodologia e</v>
          </cell>
        </row>
        <row r="991">
          <cell r="A991" t="str">
            <v>Conceitos);</v>
          </cell>
        </row>
        <row r="992">
          <cell r="A992" t="str">
            <v>• AS - para preço atribuído com base no preço do insumo para a localidade de São Paulo.</v>
          </cell>
        </row>
        <row r="993">
          <cell r="A993" t="str">
            <v>Mês de Coleta:</v>
          </cell>
          <cell r="B993" t="str">
            <v>06/2016 Pesquisa: IBGE</v>
          </cell>
        </row>
        <row r="994">
          <cell r="B994" t="str">
            <v>CUIABA</v>
          </cell>
          <cell r="C994" t="str">
            <v>90,01</v>
          </cell>
          <cell r="E994">
            <v>52.06</v>
          </cell>
        </row>
        <row r="995">
          <cell r="A995" t="str">
            <v>Localidade:</v>
          </cell>
          <cell r="B995" t="str">
            <v>Encargos Sociais Desonerados(%) Horista:</v>
          </cell>
          <cell r="D995" t="str">
            <v>Mensalista:</v>
          </cell>
        </row>
        <row r="996">
          <cell r="A996" t="str">
            <v>Código</v>
          </cell>
          <cell r="B996" t="str">
            <v>Descriçao do Insumo</v>
          </cell>
          <cell r="C996" t="str">
            <v>Unid</v>
          </cell>
          <cell r="D996" t="str">
            <v>Origem</v>
          </cell>
          <cell r="E996" t="str">
            <v>Preço</v>
          </cell>
        </row>
        <row r="997">
          <cell r="D997" t="str">
            <v>de Preço</v>
          </cell>
          <cell r="E997" t="str">
            <v>Mediano (R$)</v>
          </cell>
        </row>
        <row r="998">
          <cell r="A998">
            <v>7628</v>
          </cell>
          <cell r="B998" t="str">
            <v>!EM PROCESSO DE DESATIVACAO! TRATOR DE ESTEIRAS 110 A 160HP C/ LAMINA PESO</v>
          </cell>
          <cell r="C998" t="str">
            <v>H</v>
          </cell>
          <cell r="D998" t="str">
            <v>AS</v>
          </cell>
          <cell r="E998">
            <v>150.19</v>
          </cell>
        </row>
        <row r="999">
          <cell r="B999" t="str">
            <v>OPERACIONAL * 13T * (INCL MANUT/OPERACAO)</v>
          </cell>
        </row>
        <row r="1000">
          <cell r="A1000">
            <v>7642</v>
          </cell>
          <cell r="B1000" t="str">
            <v>!EM PROCESSO DE DESATIVACAO! TRATOR DE PNEUS ATE 75HP (INCL MANUT/OPERACAO)</v>
          </cell>
          <cell r="C1000" t="str">
            <v>H</v>
          </cell>
          <cell r="D1000" t="str">
            <v>AS</v>
          </cell>
          <cell r="E1000">
            <v>39.15</v>
          </cell>
        </row>
        <row r="1001">
          <cell r="A1001">
            <v>7641</v>
          </cell>
          <cell r="B1001" t="str">
            <v>!EM PROCESSO DE DESATIVACAO! TRATOR DE PNEUS COM MOTOR *75* HP (LOCACAO COM</v>
          </cell>
          <cell r="C1001" t="str">
            <v>H</v>
          </cell>
          <cell r="D1001" t="str">
            <v>AS</v>
          </cell>
          <cell r="E1001">
            <v>65.25</v>
          </cell>
        </row>
        <row r="1002">
          <cell r="B1002" t="str">
            <v>OPERADOR, COMBUSTIVEL E MANUTENCAO)</v>
          </cell>
        </row>
        <row r="1003">
          <cell r="A1003">
            <v>7250</v>
          </cell>
          <cell r="B1003" t="str">
            <v>!EM PROCESSO DE DESATIVACAO! TRENA EM FIBRA DE VIDRO L = 30M</v>
          </cell>
          <cell r="C1003" t="str">
            <v>H</v>
          </cell>
          <cell r="D1003" t="str">
            <v>AS</v>
          </cell>
          <cell r="E1003">
            <v>0.2</v>
          </cell>
        </row>
        <row r="1004">
          <cell r="A1004">
            <v>21149</v>
          </cell>
          <cell r="B1004" t="str">
            <v>!EM PROCESSO DE DESATIVACAO! TUBO ACO PRETO SEM COSTURA SCHEDULE 40/NBR 5590</v>
          </cell>
          <cell r="C1004" t="str">
            <v>M</v>
          </cell>
          <cell r="D1004" t="str">
            <v>CR</v>
          </cell>
          <cell r="E1004">
            <v>66.7</v>
          </cell>
        </row>
        <row r="1005">
          <cell r="B1005" t="str">
            <v>DN INT 3" E = 5,49MM - 11,28KG/M</v>
          </cell>
        </row>
        <row r="1006">
          <cell r="A1006">
            <v>9881</v>
          </cell>
          <cell r="B1006" t="str">
            <v>!EM PROCESSO DE DESATIVACAO! TUBO DE PVC, PBL, TIPO LEVE, DN = 150 MM,  PARA</v>
          </cell>
          <cell r="C1006" t="str">
            <v>M</v>
          </cell>
          <cell r="D1006" t="str">
            <v>CR</v>
          </cell>
          <cell r="E1006">
            <v>12.51</v>
          </cell>
        </row>
        <row r="1007">
          <cell r="B1007" t="str">
            <v>VENTILACAO</v>
          </cell>
        </row>
        <row r="1008">
          <cell r="A1008">
            <v>25015</v>
          </cell>
          <cell r="B1008" t="str">
            <v>!EM PROCESSO DE DESATIVACAO! USINA DE ASFALTO A FRIO,  TIPO ALMEIDA  MOD. PMF-</v>
          </cell>
          <cell r="C1008" t="str">
            <v>UN</v>
          </cell>
          <cell r="D1008" t="str">
            <v>CR</v>
          </cell>
          <cell r="E1008">
            <v>174553.78</v>
          </cell>
        </row>
        <row r="1009">
          <cell r="B1009" t="str">
            <v>35D OU SIMILAR- CAPACIDADE 60 A 80 T/H - ELETRICA - POTENCIA 30 HP</v>
          </cell>
        </row>
        <row r="1010">
          <cell r="A1010">
            <v>13234</v>
          </cell>
          <cell r="B1010" t="str">
            <v>!EM PROCESSO DE DESATIVACAO! USINA DE ASFALTO A QUENTE, FIXA, CIBER UACF 15 P</v>
          </cell>
          <cell r="C1010" t="str">
            <v>UN</v>
          </cell>
          <cell r="D1010" t="str">
            <v>CR</v>
          </cell>
          <cell r="E1010">
            <v>2579719.2200000002</v>
          </cell>
        </row>
        <row r="1011">
          <cell r="B1011" t="str">
            <v>ADVANCED, CAP. 60 A 80 T/H, GRAVIMETRICA</v>
          </cell>
        </row>
        <row r="1012">
          <cell r="A1012">
            <v>1160</v>
          </cell>
          <cell r="B1012" t="str">
            <v>!EM PROCESSO DE DESATIVACAO! VEICULO COMERCIAL LEVE (PICK-UP) COM CAPACIDADE</v>
          </cell>
          <cell r="C1012" t="str">
            <v>H</v>
          </cell>
          <cell r="D1012" t="str">
            <v>AS</v>
          </cell>
          <cell r="E1012">
            <v>15.78</v>
          </cell>
        </row>
        <row r="1013">
          <cell r="B1013" t="str">
            <v>DE CARGA DE 700 KG, MOTOR FLEX (LOCACAO)</v>
          </cell>
        </row>
        <row r="1014">
          <cell r="A1014">
            <v>10471</v>
          </cell>
          <cell r="B1014" t="str">
            <v>!EM PROCESSO DE DESATIVACAO! VERNIZ POLIURETANO BRILHANTE, SEM FILTRO,</v>
          </cell>
          <cell r="C1014" t="str">
            <v>GL</v>
          </cell>
          <cell r="D1014" t="str">
            <v>C</v>
          </cell>
          <cell r="E1014">
            <v>61.71</v>
          </cell>
        </row>
        <row r="1015">
          <cell r="B1015" t="str">
            <v>INTERIOR-EXTERIOR</v>
          </cell>
        </row>
        <row r="1016">
          <cell r="A1016">
            <v>10480</v>
          </cell>
          <cell r="B1016" t="str">
            <v>!EM PROCESSO DE DESATIVACAO! VERNIZ POLIURETANO FOSCO</v>
          </cell>
          <cell r="C1016" t="str">
            <v>L</v>
          </cell>
          <cell r="D1016" t="str">
            <v>CR</v>
          </cell>
          <cell r="E1016">
            <v>23.28</v>
          </cell>
        </row>
        <row r="1017">
          <cell r="A1017">
            <v>10472</v>
          </cell>
          <cell r="B1017" t="str">
            <v>!EM PROCESSO DE DESATIVACAO! VERNIZ SINTETICO BRILHANTE</v>
          </cell>
          <cell r="C1017" t="str">
            <v>GL</v>
          </cell>
          <cell r="D1017" t="str">
            <v>CR</v>
          </cell>
          <cell r="E1017">
            <v>59.55</v>
          </cell>
        </row>
        <row r="1018">
          <cell r="A1018">
            <v>10485</v>
          </cell>
          <cell r="B1018" t="str">
            <v>!EM PROCESSO DE DESATIVACAO! VIBRADOR DE IMERSAO C/ MOTOR ELETRICO 2HP MONOFASICO QUALQUER DIAM C/ MANGOTE</v>
          </cell>
          <cell r="C1018" t="str">
            <v>H</v>
          </cell>
          <cell r="D1018" t="str">
            <v>CR</v>
          </cell>
          <cell r="E1018">
            <v>1.21</v>
          </cell>
        </row>
        <row r="1020">
          <cell r="A1020">
            <v>10487</v>
          </cell>
          <cell r="B1020" t="str">
            <v>!EM PROCESSO DE DESATIVACAO! VIBRADOR DE IMERSAO COM MOTOR ELETRICO</v>
          </cell>
          <cell r="C1020" t="str">
            <v>H</v>
          </cell>
          <cell r="D1020" t="str">
            <v>C</v>
          </cell>
          <cell r="E1020">
            <v>1.07</v>
          </cell>
        </row>
        <row r="1021">
          <cell r="B1021" t="str">
            <v>TRIFASICO ACIMA DE 2 CV, QUALQUER DIAMETRO, COM MANGOTE DE 35 MM (LOCACAO)</v>
          </cell>
        </row>
        <row r="1022">
          <cell r="A1022">
            <v>10508</v>
          </cell>
          <cell r="B1022" t="str">
            <v>!EM PROCESSO DE DESATIVACAO! VIGIA NOTURNO (SEM ADICIONAIS)</v>
          </cell>
          <cell r="C1022" t="str">
            <v>H</v>
          </cell>
          <cell r="D1022" t="str">
            <v>CR</v>
          </cell>
          <cell r="E1022">
            <v>9.02</v>
          </cell>
        </row>
        <row r="1023">
          <cell r="A1023">
            <v>11643</v>
          </cell>
          <cell r="B1023" t="str">
            <v>!EM PROCESSO DE DESATIVACAO! VIGOTA CONCRETO ARMADO PRE-MOLDADO</v>
          </cell>
          <cell r="C1023" t="str">
            <v>UN</v>
          </cell>
          <cell r="D1023" t="str">
            <v>CR</v>
          </cell>
          <cell r="E1023">
            <v>10.039999999999999</v>
          </cell>
        </row>
        <row r="1024">
          <cell r="B1024" t="str">
            <v>0,10X0,10X1,00M</v>
          </cell>
        </row>
        <row r="1025">
          <cell r="A1025">
            <v>38605</v>
          </cell>
          <cell r="B1025" t="str">
            <v>ABERTURA PARA ENCAIXE DE CUBA OU LAVATORIO EM BANCADA DE MARMORE/ GRANITO</v>
          </cell>
          <cell r="C1025" t="str">
            <v>UN</v>
          </cell>
          <cell r="D1025" t="str">
            <v>CR</v>
          </cell>
          <cell r="E1025">
            <v>42.64</v>
          </cell>
        </row>
        <row r="1026">
          <cell r="B1026" t="str">
            <v>OU OUTRO TIPO DE PEDRA NATURAL</v>
          </cell>
        </row>
        <row r="1027">
          <cell r="A1027">
            <v>11270</v>
          </cell>
          <cell r="B1027" t="str">
            <v>ABRACADEIRA DE LATAO PARA FIXACAO DE CABO PARA-RAIO, DIMENSOES 32 X 24 X 24 MM</v>
          </cell>
          <cell r="C1027" t="str">
            <v>UN</v>
          </cell>
          <cell r="D1027" t="str">
            <v>CR</v>
          </cell>
          <cell r="E1027">
            <v>0.96</v>
          </cell>
        </row>
        <row r="1028">
          <cell r="A1028">
            <v>412</v>
          </cell>
          <cell r="B1028" t="str">
            <v>ABRACADEIRA DE NYLON PARA AMARRACAO DE CABOS, COMPRIMENTO DE *230* X *7,6* MM</v>
          </cell>
          <cell r="C1028" t="str">
            <v>UN</v>
          </cell>
          <cell r="D1028" t="str">
            <v>CR</v>
          </cell>
          <cell r="E1028">
            <v>0.82</v>
          </cell>
        </row>
        <row r="1029">
          <cell r="A1029">
            <v>414</v>
          </cell>
          <cell r="B1029" t="str">
            <v>ABRACADEIRA DE NYLON PARA AMARRACAO DE CABOS, COMPRIMENTO DE 100 X 2,5 MM</v>
          </cell>
          <cell r="C1029" t="str">
            <v>UN</v>
          </cell>
          <cell r="D1029" t="str">
            <v>CR</v>
          </cell>
          <cell r="E1029">
            <v>0.05</v>
          </cell>
        </row>
        <row r="1030">
          <cell r="A1030">
            <v>410</v>
          </cell>
          <cell r="B1030" t="str">
            <v>ABRACADEIRA DE NYLON PARA AMARRACAO DE CABOS, COMPRIMENTO DE 150 X *3,6* MM</v>
          </cell>
          <cell r="C1030" t="str">
            <v>UN</v>
          </cell>
          <cell r="D1030" t="str">
            <v>CR</v>
          </cell>
          <cell r="E1030">
            <v>0.12</v>
          </cell>
        </row>
        <row r="1031">
          <cell r="A1031">
            <v>411</v>
          </cell>
          <cell r="B1031" t="str">
            <v>ABRACADEIRA DE NYLON PARA AMARRACAO DE CABOS, COMPRIMENTO DE 200 X *4,6* MM</v>
          </cell>
          <cell r="C1031" t="str">
            <v>UN</v>
          </cell>
          <cell r="D1031" t="str">
            <v>C</v>
          </cell>
          <cell r="E1031">
            <v>0.16</v>
          </cell>
        </row>
        <row r="1032">
          <cell r="A1032">
            <v>408</v>
          </cell>
          <cell r="B1032" t="str">
            <v>ABRACADEIRA DE NYLON PARA AMARRACAO DE CABOS, COMPRIMENTO DE 390 X *4,6* MM</v>
          </cell>
          <cell r="C1032" t="str">
            <v>UN</v>
          </cell>
          <cell r="D1032" t="str">
            <v>CR</v>
          </cell>
          <cell r="E1032">
            <v>0.79</v>
          </cell>
        </row>
        <row r="1033">
          <cell r="A1033">
            <v>39131</v>
          </cell>
          <cell r="B1033" t="str">
            <v>ABRACADEIRA EM ACO PARA AMARRACAO DE ELETRODUTOS, TIPO D, COM 1 1/2" E CUNHA</v>
          </cell>
          <cell r="C1033" t="str">
            <v>UN</v>
          </cell>
          <cell r="D1033" t="str">
            <v>CR</v>
          </cell>
          <cell r="E1033">
            <v>1.61</v>
          </cell>
        </row>
        <row r="1034">
          <cell r="B1034" t="str">
            <v>DE FIXACAO</v>
          </cell>
        </row>
        <row r="1035">
          <cell r="A1035">
            <v>394</v>
          </cell>
          <cell r="B1035" t="str">
            <v>ABRACADEIRA EM ACO PARA AMARRACAO DE ELETRODUTOS, TIPO D, COM 1 1/2" E</v>
          </cell>
          <cell r="C1035" t="str">
            <v>UN</v>
          </cell>
          <cell r="D1035" t="str">
            <v>CR</v>
          </cell>
          <cell r="E1035">
            <v>1.63</v>
          </cell>
        </row>
        <row r="1036">
          <cell r="B1036" t="str">
            <v>PARAFUSO DE FIXACAO</v>
          </cell>
        </row>
        <row r="1037">
          <cell r="A1037">
            <v>39130</v>
          </cell>
          <cell r="B1037" t="str">
            <v>ABRACADEIRA EM ACO PARA AMARRACAO DE ELETRODUTOS, TIPO D, COM 1 1/4" E CUNHA</v>
          </cell>
          <cell r="C1037" t="str">
            <v>UN</v>
          </cell>
          <cell r="D1037" t="str">
            <v>CR</v>
          </cell>
          <cell r="E1037">
            <v>1.47</v>
          </cell>
        </row>
        <row r="1038">
          <cell r="B1038" t="str">
            <v>DE FIXACAO</v>
          </cell>
        </row>
        <row r="1039">
          <cell r="A1039">
            <v>395</v>
          </cell>
          <cell r="B1039" t="str">
            <v>ABRACADEIRA EM ACO PARA AMARRACAO DE ELETRODUTOS, TIPO D, COM 1 1/4" E</v>
          </cell>
          <cell r="C1039" t="str">
            <v>UN</v>
          </cell>
          <cell r="D1039" t="str">
            <v>CR</v>
          </cell>
          <cell r="E1039">
            <v>1.57</v>
          </cell>
        </row>
        <row r="1040">
          <cell r="B1040" t="str">
            <v>PARAFUSO DE FIXACAO</v>
          </cell>
        </row>
        <row r="1041">
          <cell r="A1041">
            <v>39127</v>
          </cell>
          <cell r="B1041" t="str">
            <v>ABRACADEIRA EM ACO PARA AMARRACAO DE ELETRODUTOS, TIPO D, COM 1/2" E CUNHA DE</v>
          </cell>
          <cell r="C1041" t="str">
            <v>UN</v>
          </cell>
          <cell r="D1041" t="str">
            <v>CR</v>
          </cell>
          <cell r="E1041">
            <v>0.77</v>
          </cell>
        </row>
        <row r="1042">
          <cell r="B1042" t="str">
            <v>FIXACAO</v>
          </cell>
        </row>
        <row r="1043">
          <cell r="A1043">
            <v>392</v>
          </cell>
          <cell r="B1043" t="str">
            <v>ABRACADEIRA EM ACO PARA AMARRACAO DE ELETRODUTOS, TIPO D, COM 1/2" E</v>
          </cell>
          <cell r="C1043" t="str">
            <v>UN</v>
          </cell>
          <cell r="D1043" t="str">
            <v>CR</v>
          </cell>
          <cell r="E1043">
            <v>0.79</v>
          </cell>
        </row>
        <row r="1044">
          <cell r="B1044" t="str">
            <v>PARAFUSO DE FIXACAO</v>
          </cell>
        </row>
        <row r="1045">
          <cell r="A1045">
            <v>39129</v>
          </cell>
          <cell r="B1045" t="str">
            <v>ABRACADEIRA EM ACO PARA AMARRACAO DE ELETRODUTOS, TIPO D, COM 1" E CUNHA DE</v>
          </cell>
          <cell r="C1045" t="str">
            <v>UN</v>
          </cell>
          <cell r="D1045" t="str">
            <v>CR</v>
          </cell>
          <cell r="E1045">
            <v>0.9</v>
          </cell>
        </row>
        <row r="1046">
          <cell r="B1046" t="str">
            <v>FIXACAO</v>
          </cell>
        </row>
        <row r="1047">
          <cell r="A1047">
            <v>393</v>
          </cell>
          <cell r="B1047" t="str">
            <v>ABRACADEIRA EM ACO PARA AMARRACAO DE ELETRODUTOS, TIPO D, COM 1" E PARAFUSO</v>
          </cell>
          <cell r="C1047" t="str">
            <v>UN</v>
          </cell>
          <cell r="D1047" t="str">
            <v>C</v>
          </cell>
          <cell r="E1047">
            <v>0.95</v>
          </cell>
        </row>
        <row r="1048">
          <cell r="B1048" t="str">
            <v>DE FIXACAO</v>
          </cell>
        </row>
        <row r="1049">
          <cell r="A1049">
            <v>39133</v>
          </cell>
          <cell r="B1049" t="str">
            <v>ABRACADEIRA EM ACO PARA AMARRACAO DE ELETRODUTOS, TIPO D, COM 2 1/2" E CUNHA</v>
          </cell>
          <cell r="C1049" t="str">
            <v>UN</v>
          </cell>
          <cell r="D1049" t="str">
            <v>CR</v>
          </cell>
          <cell r="E1049">
            <v>2.12</v>
          </cell>
        </row>
        <row r="1050">
          <cell r="B1050" t="str">
            <v>DE FIXACAO</v>
          </cell>
        </row>
        <row r="1051">
          <cell r="A1051">
            <v>397</v>
          </cell>
          <cell r="B1051" t="str">
            <v>ABRACADEIRA EM ACO PARA AMARRACAO DE ELETRODUTOS, TIPO D, COM 2 1/2" E</v>
          </cell>
          <cell r="C1051" t="str">
            <v>UN</v>
          </cell>
          <cell r="D1051" t="str">
            <v>CR</v>
          </cell>
          <cell r="E1051">
            <v>2.34</v>
          </cell>
        </row>
        <row r="1052">
          <cell r="B1052" t="str">
            <v>PARAFUSO DE FIXACAO</v>
          </cell>
        </row>
        <row r="1053">
          <cell r="A1053">
            <v>39132</v>
          </cell>
          <cell r="B1053" t="str">
            <v>ABRACADEIRA EM ACO PARA AMARRACAO DE ELETRODUTOS, TIPO D, COM 2" E CUNHA DE</v>
          </cell>
          <cell r="C1053" t="str">
            <v>UN</v>
          </cell>
          <cell r="D1053" t="str">
            <v>CR</v>
          </cell>
          <cell r="E1053">
            <v>1.69</v>
          </cell>
        </row>
        <row r="1054">
          <cell r="B1054" t="str">
            <v>FIXACAO</v>
          </cell>
        </row>
        <row r="1055">
          <cell r="A1055" t="str">
            <v>Obs: dimensões entre asteríscos (*) indicam a aceitação de medidas aproximadas.</v>
          </cell>
        </row>
        <row r="1057">
          <cell r="B1057" t="str">
            <v>PREÇOS DE INSUMOS</v>
          </cell>
          <cell r="D1057" t="str">
            <v>Página:</v>
          </cell>
          <cell r="E1057" t="str">
            <v>16 / 146</v>
          </cell>
        </row>
        <row r="1058">
          <cell r="A1058" t="str">
            <v>Indicação da origem do preço:</v>
          </cell>
        </row>
        <row r="1059">
          <cell r="A1059" t="str">
            <v>• C - para preço coletado pelo IBGE</v>
          </cell>
        </row>
        <row r="1060">
          <cell r="A1060" t="str">
            <v>• CR - para preço obtido por meio do coeficiente de representatividade do insumo (ver Manual de Metodologia e</v>
          </cell>
        </row>
        <row r="1061">
          <cell r="A1061" t="str">
            <v>Conceitos);</v>
          </cell>
        </row>
        <row r="1062">
          <cell r="A1062" t="str">
            <v>• AS - para preço atribuído com base no preço do insumo para a localidade de São Paulo.</v>
          </cell>
        </row>
        <row r="1063">
          <cell r="A1063" t="str">
            <v>Mês de Coleta:</v>
          </cell>
          <cell r="B1063" t="str">
            <v>06/2016 Pesquisa: IBGE</v>
          </cell>
        </row>
        <row r="1064">
          <cell r="B1064" t="str">
            <v>CUIABA</v>
          </cell>
          <cell r="C1064" t="str">
            <v>90,01</v>
          </cell>
          <cell r="E1064">
            <v>52.06</v>
          </cell>
        </row>
        <row r="1065">
          <cell r="A1065" t="str">
            <v>Localidade:</v>
          </cell>
          <cell r="B1065" t="str">
            <v>Encargos Sociais Desonerados(%) Horista:</v>
          </cell>
          <cell r="D1065" t="str">
            <v>Mensalista:</v>
          </cell>
        </row>
        <row r="1066">
          <cell r="A1066" t="str">
            <v>Código</v>
          </cell>
          <cell r="B1066" t="str">
            <v>Descriçao do Insumo</v>
          </cell>
          <cell r="C1066" t="str">
            <v>Unid</v>
          </cell>
          <cell r="D1066" t="str">
            <v>Origem</v>
          </cell>
          <cell r="E1066" t="str">
            <v>Preço</v>
          </cell>
        </row>
        <row r="1067">
          <cell r="D1067" t="str">
            <v>de Preço</v>
          </cell>
          <cell r="E1067" t="str">
            <v>Mediano (R$)</v>
          </cell>
        </row>
        <row r="1068">
          <cell r="A1068">
            <v>396</v>
          </cell>
          <cell r="B1068" t="str">
            <v>ABRACADEIRA EM ACO PARA AMARRACAO DE ELETRODUTOS, TIPO D, COM 2" E PARAFUSO</v>
          </cell>
          <cell r="C1068" t="str">
            <v>UN</v>
          </cell>
          <cell r="D1068" t="str">
            <v>CR</v>
          </cell>
          <cell r="E1068">
            <v>1.81</v>
          </cell>
        </row>
        <row r="1069">
          <cell r="B1069" t="str">
            <v>DE FIXACAO</v>
          </cell>
        </row>
        <row r="1070">
          <cell r="A1070">
            <v>39135</v>
          </cell>
          <cell r="B1070" t="str">
            <v>ABRACADEIRA EM ACO PARA AMARRACAO DE ELETRODUTOS, TIPO D, COM 3 1/2" E CUNHA</v>
          </cell>
          <cell r="C1070" t="str">
            <v>UN</v>
          </cell>
          <cell r="D1070" t="str">
            <v>CR</v>
          </cell>
          <cell r="E1070">
            <v>3.39</v>
          </cell>
        </row>
        <row r="1071">
          <cell r="B1071" t="str">
            <v>DE FIXACAO</v>
          </cell>
        </row>
        <row r="1072">
          <cell r="A1072">
            <v>39128</v>
          </cell>
          <cell r="B1072" t="str">
            <v>ABRACADEIRA EM ACO PARA AMARRACAO DE ELETRODUTOS, TIPO D, COM 3/4" E CUNHA DE</v>
          </cell>
          <cell r="C1072" t="str">
            <v>UN</v>
          </cell>
          <cell r="D1072" t="str">
            <v>CR</v>
          </cell>
          <cell r="E1072">
            <v>0.84</v>
          </cell>
        </row>
        <row r="1073">
          <cell r="B1073" t="str">
            <v>FIXACAO</v>
          </cell>
        </row>
        <row r="1074">
          <cell r="A1074">
            <v>400</v>
          </cell>
          <cell r="B1074" t="str">
            <v>ABRACADEIRA EM ACO PARA AMARRACAO DE ELETRODUTOS, TIPO D, COM 3/4" E</v>
          </cell>
          <cell r="C1074" t="str">
            <v>UN</v>
          </cell>
          <cell r="D1074" t="str">
            <v>CR</v>
          </cell>
          <cell r="E1074">
            <v>0.82</v>
          </cell>
        </row>
        <row r="1075">
          <cell r="B1075" t="str">
            <v>PARAFUSO DE FIXACAO</v>
          </cell>
        </row>
        <row r="1076">
          <cell r="A1076">
            <v>39125</v>
          </cell>
          <cell r="B1076" t="str">
            <v>ABRACADEIRA EM ACO PARA AMARRACAO DE ELETRODUTOS, TIPO D, COM 3/8" E</v>
          </cell>
          <cell r="C1076" t="str">
            <v>UN</v>
          </cell>
          <cell r="D1076" t="str">
            <v>CR</v>
          </cell>
          <cell r="E1076">
            <v>0.84</v>
          </cell>
        </row>
        <row r="1077">
          <cell r="B1077" t="str">
            <v>PARAFUSO DE FIXACAO</v>
          </cell>
        </row>
        <row r="1078">
          <cell r="A1078">
            <v>39134</v>
          </cell>
          <cell r="B1078" t="str">
            <v>ABRACADEIRA EM ACO PARA AMARRACAO DE ELETRODUTOS, TIPO D, COM 3" E CUNHA DE</v>
          </cell>
          <cell r="C1078" t="str">
            <v>UN</v>
          </cell>
          <cell r="D1078" t="str">
            <v>CR</v>
          </cell>
          <cell r="E1078">
            <v>2.82</v>
          </cell>
        </row>
        <row r="1079">
          <cell r="B1079" t="str">
            <v>FIXACAO</v>
          </cell>
        </row>
        <row r="1080">
          <cell r="A1080">
            <v>398</v>
          </cell>
          <cell r="B1080" t="str">
            <v>ABRACADEIRA EM ACO PARA AMARRACAO DE ELETRODUTOS, TIPO D, COM 3" E PARAFUSO</v>
          </cell>
          <cell r="C1080" t="str">
            <v>UN</v>
          </cell>
          <cell r="D1080" t="str">
            <v>CR</v>
          </cell>
          <cell r="E1080">
            <v>2.6</v>
          </cell>
        </row>
        <row r="1081">
          <cell r="B1081" t="str">
            <v>DE FIXACAO</v>
          </cell>
        </row>
        <row r="1082">
          <cell r="A1082">
            <v>39126</v>
          </cell>
          <cell r="B1082" t="str">
            <v>ABRACADEIRA EM ACO PARA AMARRACAO DE ELETRODUTOS, TIPO D, COM 4" E CUNHA DE</v>
          </cell>
          <cell r="C1082" t="str">
            <v>UN</v>
          </cell>
          <cell r="D1082" t="str">
            <v>CR</v>
          </cell>
          <cell r="E1082">
            <v>3.82</v>
          </cell>
        </row>
        <row r="1083">
          <cell r="B1083" t="str">
            <v>FIXACAO</v>
          </cell>
        </row>
        <row r="1084">
          <cell r="A1084">
            <v>399</v>
          </cell>
          <cell r="B1084" t="str">
            <v>ABRACADEIRA EM ACO PARA AMARRACAO DE ELETRODUTOS, TIPO D, COM 4" E PARAFUSO</v>
          </cell>
          <cell r="C1084" t="str">
            <v>UN</v>
          </cell>
          <cell r="D1084" t="str">
            <v>CR</v>
          </cell>
          <cell r="E1084">
            <v>3.36</v>
          </cell>
        </row>
        <row r="1085">
          <cell r="B1085" t="str">
            <v>DE FIXACAO</v>
          </cell>
        </row>
        <row r="1086">
          <cell r="A1086">
            <v>39150</v>
          </cell>
          <cell r="B1086" t="str">
            <v>ABRACADEIRA EM ACO PARA AMARRACAO DE ELETRODUTOS, TIPO ECONOMICA, COM 1 1/2"</v>
          </cell>
          <cell r="C1086" t="str">
            <v>UN</v>
          </cell>
          <cell r="D1086" t="str">
            <v>CR</v>
          </cell>
          <cell r="E1086">
            <v>1.53</v>
          </cell>
        </row>
        <row r="1087">
          <cell r="A1087">
            <v>39149</v>
          </cell>
          <cell r="B1087" t="str">
            <v>ABRACADEIRA EM ACO PARA AMARRACAO DE ELETRODUTOS, TIPO ECONOMICA, COM 1 1/4"</v>
          </cell>
          <cell r="C1087" t="str">
            <v>UN</v>
          </cell>
          <cell r="D1087" t="str">
            <v>CR</v>
          </cell>
          <cell r="E1087">
            <v>1.27</v>
          </cell>
        </row>
        <row r="1088">
          <cell r="A1088">
            <v>39146</v>
          </cell>
          <cell r="B1088" t="str">
            <v>ABRACADEIRA EM ACO PARA AMARRACAO DE ELETRODUTOS, TIPO ECONOMICA, COM 1/2"</v>
          </cell>
          <cell r="C1088" t="str">
            <v>UN</v>
          </cell>
          <cell r="D1088" t="str">
            <v>CR</v>
          </cell>
          <cell r="E1088">
            <v>0.9</v>
          </cell>
        </row>
        <row r="1089">
          <cell r="A1089">
            <v>39148</v>
          </cell>
          <cell r="B1089" t="str">
            <v>ABRACADEIRA EM ACO PARA AMARRACAO DE ELETRODUTOS, TIPO ECONOMICA, COM 1"</v>
          </cell>
          <cell r="C1089" t="str">
            <v>UN</v>
          </cell>
          <cell r="D1089" t="str">
            <v>CR</v>
          </cell>
          <cell r="E1089">
            <v>0.99</v>
          </cell>
        </row>
        <row r="1090">
          <cell r="A1090">
            <v>39152</v>
          </cell>
          <cell r="B1090" t="str">
            <v>ABRACADEIRA EM ACO PARA AMARRACAO DE ELETRODUTOS, TIPO ECONOMICA, COM 2 1/2"</v>
          </cell>
          <cell r="C1090" t="str">
            <v>UN</v>
          </cell>
          <cell r="D1090" t="str">
            <v>CR</v>
          </cell>
          <cell r="E1090">
            <v>2.48</v>
          </cell>
        </row>
        <row r="1091">
          <cell r="A1091">
            <v>39151</v>
          </cell>
          <cell r="B1091" t="str">
            <v>ABRACADEIRA EM ACO PARA AMARRACAO DE ELETRODUTOS, TIPO ECONOMICA, COM 2"</v>
          </cell>
          <cell r="C1091" t="str">
            <v>UN</v>
          </cell>
          <cell r="D1091" t="str">
            <v>CR</v>
          </cell>
          <cell r="E1091">
            <v>1.71</v>
          </cell>
        </row>
        <row r="1092">
          <cell r="A1092">
            <v>39154</v>
          </cell>
          <cell r="B1092" t="str">
            <v>ABRACADEIRA EM ACO PARA AMARRACAO DE ELETRODUTOS, TIPO ECONOMICA, COM 3 1/2"</v>
          </cell>
          <cell r="C1092" t="str">
            <v>UN</v>
          </cell>
          <cell r="D1092" t="str">
            <v>CR</v>
          </cell>
          <cell r="E1092">
            <v>3.39</v>
          </cell>
        </row>
        <row r="1093">
          <cell r="A1093">
            <v>39147</v>
          </cell>
          <cell r="B1093" t="str">
            <v>ABRACADEIRA EM ACO PARA AMARRACAO DE ELETRODUTOS, TIPO ECONOMICA, COM 3/4"</v>
          </cell>
          <cell r="C1093" t="str">
            <v>UN</v>
          </cell>
          <cell r="D1093" t="str">
            <v>CR</v>
          </cell>
          <cell r="E1093">
            <v>0.81</v>
          </cell>
        </row>
        <row r="1094">
          <cell r="A1094">
            <v>39153</v>
          </cell>
          <cell r="B1094" t="str">
            <v>ABRACADEIRA EM ACO PARA AMARRACAO DE ELETRODUTOS, TIPO ECONOMICA, COM 3"</v>
          </cell>
          <cell r="C1094" t="str">
            <v>UN</v>
          </cell>
          <cell r="D1094" t="str">
            <v>CR</v>
          </cell>
          <cell r="E1094">
            <v>2.72</v>
          </cell>
        </row>
        <row r="1095">
          <cell r="A1095">
            <v>39155</v>
          </cell>
          <cell r="B1095" t="str">
            <v>ABRACADEIRA EM ACO PARA AMARRACAO DE ELETRODUTOS, TIPO ECONOMICA, COM 4"</v>
          </cell>
          <cell r="C1095" t="str">
            <v>UN</v>
          </cell>
          <cell r="D1095" t="str">
            <v>CR</v>
          </cell>
          <cell r="E1095">
            <v>3.73</v>
          </cell>
        </row>
        <row r="1096">
          <cell r="A1096">
            <v>39156</v>
          </cell>
          <cell r="B1096" t="str">
            <v>ABRACADEIRA EM ACO PARA AMARRACAO DE ELETRODUTOS, TIPO ECONOMICA, COM 5"</v>
          </cell>
          <cell r="C1096" t="str">
            <v>UN</v>
          </cell>
          <cell r="D1096" t="str">
            <v>CR</v>
          </cell>
          <cell r="E1096">
            <v>4.54</v>
          </cell>
        </row>
        <row r="1097">
          <cell r="A1097">
            <v>39157</v>
          </cell>
          <cell r="B1097" t="str">
            <v>ABRACADEIRA EM ACO PARA AMARRACAO DE ELETRODUTOS, TIPO ECONOMICA, COM 6"</v>
          </cell>
          <cell r="C1097" t="str">
            <v>UN</v>
          </cell>
          <cell r="D1097" t="str">
            <v>CR</v>
          </cell>
          <cell r="E1097">
            <v>5.86</v>
          </cell>
        </row>
        <row r="1098">
          <cell r="A1098">
            <v>39158</v>
          </cell>
          <cell r="B1098" t="str">
            <v>ABRACADEIRA EM ACO PARA AMARRACAO DE ELETRODUTOS, TIPO ECONOMICA, COM 8"</v>
          </cell>
          <cell r="C1098" t="str">
            <v>UN</v>
          </cell>
          <cell r="D1098" t="str">
            <v>CR</v>
          </cell>
          <cell r="E1098">
            <v>9.0299999999999994</v>
          </cell>
        </row>
        <row r="1099">
          <cell r="A1099">
            <v>39141</v>
          </cell>
          <cell r="B1099" t="str">
            <v>ABRACADEIRA EM ACO PARA AMARRACAO DE ELETRODUTOS, TIPO U SIMPLES, COM 1 1/2"</v>
          </cell>
          <cell r="C1099" t="str">
            <v>UN</v>
          </cell>
          <cell r="D1099" t="str">
            <v>CR</v>
          </cell>
          <cell r="E1099">
            <v>0.65</v>
          </cell>
        </row>
        <row r="1100">
          <cell r="A1100">
            <v>39140</v>
          </cell>
          <cell r="B1100" t="str">
            <v>ABRACADEIRA EM ACO PARA AMARRACAO DE ELETRODUTOS, TIPO U SIMPLES, COM 1 1/4"</v>
          </cell>
          <cell r="C1100" t="str">
            <v>UN</v>
          </cell>
          <cell r="D1100" t="str">
            <v>CR</v>
          </cell>
          <cell r="E1100">
            <v>0.59</v>
          </cell>
        </row>
        <row r="1101">
          <cell r="A1101">
            <v>39137</v>
          </cell>
          <cell r="B1101" t="str">
            <v>ABRACADEIRA EM ACO PARA AMARRACAO DE ELETRODUTOS, TIPO U SIMPLES, COM 1/2"</v>
          </cell>
          <cell r="C1101" t="str">
            <v>UN</v>
          </cell>
          <cell r="D1101" t="str">
            <v>CR</v>
          </cell>
          <cell r="E1101">
            <v>0.34</v>
          </cell>
        </row>
        <row r="1102">
          <cell r="A1102">
            <v>39139</v>
          </cell>
          <cell r="B1102" t="str">
            <v>ABRACADEIRA EM ACO PARA AMARRACAO DE ELETRODUTOS, TIPO U SIMPLES, COM 1"</v>
          </cell>
          <cell r="C1102" t="str">
            <v>UN</v>
          </cell>
          <cell r="D1102" t="str">
            <v>CR</v>
          </cell>
          <cell r="E1102">
            <v>0.49</v>
          </cell>
        </row>
        <row r="1103">
          <cell r="A1103">
            <v>39143</v>
          </cell>
          <cell r="B1103" t="str">
            <v>ABRACADEIRA EM ACO PARA AMARRACAO DE ELETRODUTOS, TIPO U SIMPLES, COM 2 1/2"</v>
          </cell>
          <cell r="C1103" t="str">
            <v>UN</v>
          </cell>
          <cell r="D1103" t="str">
            <v>CR</v>
          </cell>
          <cell r="E1103">
            <v>1.35</v>
          </cell>
        </row>
        <row r="1104">
          <cell r="A1104">
            <v>39142</v>
          </cell>
          <cell r="B1104" t="str">
            <v>ABRACADEIRA EM ACO PARA AMARRACAO DE ELETRODUTOS, TIPO U SIMPLES, COM 2"</v>
          </cell>
          <cell r="C1104" t="str">
            <v>UN</v>
          </cell>
          <cell r="D1104" t="str">
            <v>CR</v>
          </cell>
          <cell r="E1104">
            <v>0.97</v>
          </cell>
        </row>
        <row r="1105">
          <cell r="A1105">
            <v>39138</v>
          </cell>
          <cell r="B1105" t="str">
            <v>ABRACADEIRA EM ACO PARA AMARRACAO DE ELETRODUTOS, TIPO U SIMPLES, COM 3/4"</v>
          </cell>
          <cell r="C1105" t="str">
            <v>UN</v>
          </cell>
          <cell r="D1105" t="str">
            <v>CR</v>
          </cell>
          <cell r="E1105">
            <v>0.36</v>
          </cell>
        </row>
        <row r="1106">
          <cell r="A1106">
            <v>39136</v>
          </cell>
          <cell r="B1106" t="str">
            <v>ABRACADEIRA EM ACO PARA AMARRACAO DE ELETRODUTOS, TIPO U SIMPLES, COM 3/8"</v>
          </cell>
          <cell r="C1106" t="str">
            <v>UN</v>
          </cell>
          <cell r="D1106" t="str">
            <v>CR</v>
          </cell>
          <cell r="E1106">
            <v>0.24</v>
          </cell>
        </row>
        <row r="1107">
          <cell r="A1107">
            <v>39144</v>
          </cell>
          <cell r="B1107" t="str">
            <v>ABRACADEIRA EM ACO PARA AMARRACAO DE ELETRODUTOS, TIPO U SIMPLES, COM 3"</v>
          </cell>
          <cell r="C1107" t="str">
            <v>UN</v>
          </cell>
          <cell r="D1107" t="str">
            <v>CR</v>
          </cell>
          <cell r="E1107">
            <v>1.57</v>
          </cell>
        </row>
        <row r="1108">
          <cell r="A1108">
            <v>39145</v>
          </cell>
          <cell r="B1108" t="str">
            <v>ABRACADEIRA EM ACO PARA AMARRACAO DE ELETRODUTOS, TIPO U SIMPLES, COM 4"</v>
          </cell>
          <cell r="C1108" t="str">
            <v>UN</v>
          </cell>
          <cell r="D1108" t="str">
            <v>CR</v>
          </cell>
          <cell r="E1108">
            <v>2.59</v>
          </cell>
        </row>
        <row r="1109">
          <cell r="A1109">
            <v>39163</v>
          </cell>
          <cell r="B1109" t="str">
            <v>ABRACADEIRA EM ACO PARA AMARRACAO DE ELETRODUTOS, TIPO UNIAO HORIZONTAL,</v>
          </cell>
          <cell r="C1109" t="str">
            <v>UN</v>
          </cell>
          <cell r="D1109" t="str">
            <v>CR</v>
          </cell>
          <cell r="E1109">
            <v>16.45</v>
          </cell>
        </row>
        <row r="1110">
          <cell r="B1110" t="str">
            <v>COM 1 1/2"</v>
          </cell>
        </row>
        <row r="1111">
          <cell r="A1111">
            <v>39162</v>
          </cell>
          <cell r="B1111" t="str">
            <v>ABRACADEIRA EM ACO PARA AMARRACAO DE ELETRODUTOS, TIPO UNIAO HORIZONTAL,</v>
          </cell>
          <cell r="C1111" t="str">
            <v>UN</v>
          </cell>
          <cell r="D1111" t="str">
            <v>CR</v>
          </cell>
          <cell r="E1111">
            <v>15.74</v>
          </cell>
        </row>
        <row r="1112">
          <cell r="B1112" t="str">
            <v>COM 1 1/4"</v>
          </cell>
        </row>
        <row r="1113">
          <cell r="A1113">
            <v>39159</v>
          </cell>
          <cell r="B1113" t="str">
            <v>ABRACADEIRA EM ACO PARA AMARRACAO DE ELETRODUTOS, TIPO UNIAO HORIZONTAL,</v>
          </cell>
          <cell r="C1113" t="str">
            <v>UN</v>
          </cell>
          <cell r="D1113" t="str">
            <v>CR</v>
          </cell>
          <cell r="E1113">
            <v>11.53</v>
          </cell>
        </row>
        <row r="1114">
          <cell r="B1114" t="str">
            <v>COM 1/2"</v>
          </cell>
        </row>
        <row r="1115">
          <cell r="A1115">
            <v>39161</v>
          </cell>
          <cell r="B1115" t="str">
            <v>ABRACADEIRA EM ACO PARA AMARRACAO DE ELETRODUTOS, TIPO UNIAO HORIZONTAL,</v>
          </cell>
          <cell r="C1115" t="str">
            <v>UN</v>
          </cell>
          <cell r="D1115" t="str">
            <v>CR</v>
          </cell>
          <cell r="E1115">
            <v>12.42</v>
          </cell>
        </row>
        <row r="1116">
          <cell r="B1116" t="str">
            <v>COM 1"</v>
          </cell>
        </row>
        <row r="1117">
          <cell r="A1117">
            <v>39172</v>
          </cell>
          <cell r="B1117" t="str">
            <v>ABRACADEIRA EM ACO PARA AMARRACAO DE ELETRODUTOS, TIPO UNIAO HORIZONTAL,</v>
          </cell>
          <cell r="C1117" t="str">
            <v>UN</v>
          </cell>
          <cell r="D1117" t="str">
            <v>CR</v>
          </cell>
          <cell r="E1117">
            <v>62.21</v>
          </cell>
        </row>
        <row r="1118">
          <cell r="B1118" t="str">
            <v>COM 10"</v>
          </cell>
        </row>
        <row r="1119">
          <cell r="A1119">
            <v>39173</v>
          </cell>
          <cell r="B1119" t="str">
            <v>ABRACADEIRA EM ACO PARA AMARRACAO DE ELETRODUTOS, TIPO UNIAO HORIZONTAL,</v>
          </cell>
          <cell r="C1119" t="str">
            <v>UN</v>
          </cell>
          <cell r="D1119" t="str">
            <v>CR</v>
          </cell>
          <cell r="E1119">
            <v>68.59</v>
          </cell>
        </row>
        <row r="1120">
          <cell r="B1120" t="str">
            <v>COM 12"</v>
          </cell>
        </row>
        <row r="1121">
          <cell r="A1121" t="str">
            <v>Obs: dimensões entre asteríscos (*) indicam a aceitação de medidas aproximadas.</v>
          </cell>
        </row>
        <row r="1123">
          <cell r="B1123" t="str">
            <v>PREÇOS DE INSUMOS</v>
          </cell>
          <cell r="D1123" t="str">
            <v>Página:</v>
          </cell>
          <cell r="E1123" t="str">
            <v>17 / 146</v>
          </cell>
        </row>
        <row r="1124">
          <cell r="A1124" t="str">
            <v>Indicação da origem do preço:</v>
          </cell>
        </row>
        <row r="1125">
          <cell r="A1125" t="str">
            <v>• C - para preço coletado pelo IBGE</v>
          </cell>
        </row>
        <row r="1126">
          <cell r="A1126" t="str">
            <v>• CR - para preço obtido por meio do coeficiente de representatividade do insumo (ver Manual de Metodologia e</v>
          </cell>
        </row>
        <row r="1127">
          <cell r="A1127" t="str">
            <v>Conceitos);</v>
          </cell>
        </row>
        <row r="1128">
          <cell r="A1128" t="str">
            <v>• AS - para preço atribuído com base no preço do insumo para a localidade de São Paulo.</v>
          </cell>
        </row>
        <row r="1129">
          <cell r="A1129" t="str">
            <v>Mês de Coleta:</v>
          </cell>
          <cell r="B1129" t="str">
            <v>06/2016 Pesquisa: IBGE</v>
          </cell>
        </row>
        <row r="1130">
          <cell r="B1130" t="str">
            <v>CUIABA</v>
          </cell>
          <cell r="C1130" t="str">
            <v>90,01</v>
          </cell>
          <cell r="E1130">
            <v>52.06</v>
          </cell>
        </row>
        <row r="1131">
          <cell r="A1131" t="str">
            <v>Localidade:</v>
          </cell>
          <cell r="B1131" t="str">
            <v>Encargos Sociais Desonerados(%) Horista:</v>
          </cell>
          <cell r="D1131" t="str">
            <v>Mensalista:</v>
          </cell>
        </row>
        <row r="1132">
          <cell r="A1132" t="str">
            <v>Código</v>
          </cell>
          <cell r="B1132" t="str">
            <v>Descriçao do Insumo</v>
          </cell>
          <cell r="C1132" t="str">
            <v>Unid</v>
          </cell>
          <cell r="D1132" t="str">
            <v>Origem</v>
          </cell>
          <cell r="E1132" t="str">
            <v>Preço</v>
          </cell>
        </row>
        <row r="1133">
          <cell r="D1133" t="str">
            <v>de Preço</v>
          </cell>
          <cell r="E1133" t="str">
            <v>Mediano (R$)</v>
          </cell>
        </row>
        <row r="1134">
          <cell r="A1134">
            <v>39165</v>
          </cell>
          <cell r="B1134" t="str">
            <v>ABRACADEIRA EM ACO PARA AMARRACAO DE ELETRODUTOS, TIPO UNIAO HORIZONTAL,</v>
          </cell>
          <cell r="C1134" t="str">
            <v>UN</v>
          </cell>
          <cell r="D1134" t="str">
            <v>CR</v>
          </cell>
          <cell r="E1134">
            <v>23.65</v>
          </cell>
        </row>
        <row r="1135">
          <cell r="B1135" t="str">
            <v>COM 2 1/2"</v>
          </cell>
        </row>
        <row r="1136">
          <cell r="A1136">
            <v>39164</v>
          </cell>
          <cell r="B1136" t="str">
            <v>ABRACADEIRA EM ACO PARA AMARRACAO DE ELETRODUTOS, TIPO UNIAO HORIZONTAL,</v>
          </cell>
          <cell r="C1136" t="str">
            <v>UN</v>
          </cell>
          <cell r="D1136" t="str">
            <v>CR</v>
          </cell>
          <cell r="E1136">
            <v>16.59</v>
          </cell>
        </row>
        <row r="1137">
          <cell r="B1137" t="str">
            <v>COM 2"</v>
          </cell>
        </row>
        <row r="1138">
          <cell r="A1138">
            <v>39167</v>
          </cell>
          <cell r="B1138" t="str">
            <v>ABRACADEIRA EM ACO PARA AMARRACAO DE ELETRODUTOS, TIPO UNIAO HORIZONTAL,</v>
          </cell>
          <cell r="C1138" t="str">
            <v>UN</v>
          </cell>
          <cell r="D1138" t="str">
            <v>CR</v>
          </cell>
          <cell r="E1138">
            <v>28.69</v>
          </cell>
        </row>
        <row r="1139">
          <cell r="B1139" t="str">
            <v>COM 3 1/2"</v>
          </cell>
        </row>
        <row r="1140">
          <cell r="A1140">
            <v>39160</v>
          </cell>
          <cell r="B1140" t="str">
            <v>ABRACADEIRA EM ACO PARA AMARRACAO DE ELETRODUTOS, TIPO UNIAO HORIZONTAL,</v>
          </cell>
          <cell r="C1140" t="str">
            <v>UN</v>
          </cell>
          <cell r="D1140" t="str">
            <v>CR</v>
          </cell>
          <cell r="E1140">
            <v>12.11</v>
          </cell>
        </row>
        <row r="1141">
          <cell r="B1141" t="str">
            <v>COM 3/4"</v>
          </cell>
        </row>
        <row r="1142">
          <cell r="A1142">
            <v>39166</v>
          </cell>
          <cell r="B1142" t="str">
            <v>ABRACADEIRA EM ACO PARA AMARRACAO DE ELETRODUTOS, TIPO UNIAO HORIZONTAL,</v>
          </cell>
          <cell r="C1142" t="str">
            <v>UN</v>
          </cell>
          <cell r="D1142" t="str">
            <v>CR</v>
          </cell>
          <cell r="E1142">
            <v>27.3</v>
          </cell>
        </row>
        <row r="1143">
          <cell r="B1143" t="str">
            <v>COM 3"</v>
          </cell>
        </row>
        <row r="1144">
          <cell r="A1144">
            <v>39168</v>
          </cell>
          <cell r="B1144" t="str">
            <v>ABRACADEIRA EM ACO PARA AMARRACAO DE ELETRODUTOS, TIPO UNIAO HORIZONTAL,</v>
          </cell>
          <cell r="C1144" t="str">
            <v>UN</v>
          </cell>
          <cell r="D1144" t="str">
            <v>CR</v>
          </cell>
          <cell r="E1144">
            <v>27</v>
          </cell>
        </row>
        <row r="1145">
          <cell r="B1145" t="str">
            <v>COM 4"</v>
          </cell>
        </row>
        <row r="1146">
          <cell r="A1146">
            <v>39169</v>
          </cell>
          <cell r="B1146" t="str">
            <v>ABRACADEIRA EM ACO PARA AMARRACAO DE ELETRODUTOS, TIPO UNIAO HORIZONTAL,</v>
          </cell>
          <cell r="C1146" t="str">
            <v>UN</v>
          </cell>
          <cell r="D1146" t="str">
            <v>CR</v>
          </cell>
          <cell r="E1146">
            <v>48.86</v>
          </cell>
        </row>
        <row r="1147">
          <cell r="B1147" t="str">
            <v>COM 5"</v>
          </cell>
        </row>
        <row r="1148">
          <cell r="A1148">
            <v>39170</v>
          </cell>
          <cell r="B1148" t="str">
            <v>ABRACADEIRA EM ACO PARA AMARRACAO DE ELETRODUTOS, TIPO UNIAO HORIZONTAL,</v>
          </cell>
          <cell r="C1148" t="str">
            <v>UN</v>
          </cell>
          <cell r="D1148" t="str">
            <v>CR</v>
          </cell>
          <cell r="E1148">
            <v>52.44</v>
          </cell>
        </row>
        <row r="1149">
          <cell r="B1149" t="str">
            <v>COM 6"</v>
          </cell>
        </row>
        <row r="1150">
          <cell r="A1150">
            <v>39171</v>
          </cell>
          <cell r="B1150" t="str">
            <v>ABRACADEIRA EM ACO PARA AMARRACAO DE ELETRODUTOS, TIPO UNIAO HORIZONTAL,</v>
          </cell>
          <cell r="C1150" t="str">
            <v>UN</v>
          </cell>
          <cell r="D1150" t="str">
            <v>CR</v>
          </cell>
          <cell r="E1150">
            <v>58.75</v>
          </cell>
        </row>
        <row r="1151">
          <cell r="B1151" t="str">
            <v>COM 8"</v>
          </cell>
        </row>
        <row r="1152">
          <cell r="A1152">
            <v>12615</v>
          </cell>
          <cell r="B1152" t="str">
            <v>ABRACADEIRA PVC, PARA CALHA PLUVIAL, DIAMETRO ENTRE 80 E 100 MM, PARA DRENAGEM</v>
          </cell>
          <cell r="C1152" t="str">
            <v>UN</v>
          </cell>
          <cell r="D1152" t="str">
            <v>CR</v>
          </cell>
          <cell r="E1152">
            <v>3.27</v>
          </cell>
        </row>
        <row r="1153">
          <cell r="B1153" t="str">
            <v>PREDIAL</v>
          </cell>
        </row>
        <row r="1154">
          <cell r="A1154">
            <v>11927</v>
          </cell>
          <cell r="B1154" t="str">
            <v>ABRACADEIRA, GALVANIZADA/ZINCADA, ROSCA SEM FIM, PARAFUSO INOX, LARGURA  FITA</v>
          </cell>
          <cell r="C1154" t="str">
            <v>UN</v>
          </cell>
          <cell r="D1154" t="str">
            <v>CR</v>
          </cell>
          <cell r="E1154">
            <v>2.86</v>
          </cell>
        </row>
        <row r="1155">
          <cell r="B1155" t="str">
            <v>*12,6 A *14 MM, D = 2" A 2 1/2"</v>
          </cell>
        </row>
        <row r="1156">
          <cell r="A1156">
            <v>11928</v>
          </cell>
          <cell r="B1156" t="str">
            <v>ABRACADEIRA, GALVANIZADA/ZINCADA, ROSCA SEM FIM, PARAFUSO INOX, LARGURA  FITA</v>
          </cell>
          <cell r="C1156" t="str">
            <v>UN</v>
          </cell>
          <cell r="D1156" t="str">
            <v>CR</v>
          </cell>
          <cell r="E1156">
            <v>3.28</v>
          </cell>
        </row>
        <row r="1157">
          <cell r="B1157" t="str">
            <v>*12,6 A *14 MM, D = 3" A 3 3/4"</v>
          </cell>
        </row>
        <row r="1158">
          <cell r="A1158">
            <v>11929</v>
          </cell>
          <cell r="B1158" t="str">
            <v>ABRACADEIRA, GALVANIZADA/ZINCADA, ROSCA SEM FIM, PARAFUSO INOX, LARGURA  FITA</v>
          </cell>
          <cell r="C1158" t="str">
            <v>UN</v>
          </cell>
          <cell r="D1158" t="str">
            <v>CR</v>
          </cell>
          <cell r="E1158">
            <v>5.07</v>
          </cell>
        </row>
        <row r="1159">
          <cell r="B1159" t="str">
            <v>*12,6 A *14 MM, D = 4" A 4 3/4"</v>
          </cell>
        </row>
        <row r="1160">
          <cell r="A1160">
            <v>36801</v>
          </cell>
          <cell r="B1160" t="str">
            <v>ACABAMENTO CROMADO PARA REGISTRO PEQUENO, 1/2 " OU 3/4 "</v>
          </cell>
          <cell r="C1160" t="str">
            <v>UN</v>
          </cell>
          <cell r="D1160" t="str">
            <v>CR</v>
          </cell>
          <cell r="E1160">
            <v>17.11</v>
          </cell>
        </row>
        <row r="1161">
          <cell r="A1161">
            <v>37600</v>
          </cell>
          <cell r="B1161" t="str">
            <v>ACESSORIO DE LIGACAO NAO ELETRICO, TUBO DE 6 M</v>
          </cell>
          <cell r="C1161" t="str">
            <v>UN</v>
          </cell>
          <cell r="D1161" t="str">
            <v>CR</v>
          </cell>
          <cell r="E1161">
            <v>8.66</v>
          </cell>
        </row>
        <row r="1162">
          <cell r="A1162">
            <v>37599</v>
          </cell>
          <cell r="B1162" t="str">
            <v>ACESSORIO INICIADOR NAO ELETRICO, TUBO DE 6 M, TEMPO DE RETARDO DE *160* MS</v>
          </cell>
          <cell r="C1162" t="str">
            <v>UN</v>
          </cell>
          <cell r="D1162" t="str">
            <v>CR</v>
          </cell>
          <cell r="E1162">
            <v>8.06</v>
          </cell>
        </row>
        <row r="1163">
          <cell r="A1163">
            <v>1</v>
          </cell>
          <cell r="B1163" t="str">
            <v>ACETILENO (RECARGA PARA CILINDRO DE CONJUNTO OXICORTE GRANDE)</v>
          </cell>
          <cell r="C1163" t="str">
            <v>KG</v>
          </cell>
          <cell r="D1163" t="str">
            <v>C</v>
          </cell>
          <cell r="E1163">
            <v>46</v>
          </cell>
        </row>
        <row r="1164">
          <cell r="A1164">
            <v>3</v>
          </cell>
          <cell r="B1164" t="str">
            <v>ACIDO MURIATICO, DILUICAO 10% A 12% PARA USO EM LIMPEZA</v>
          </cell>
          <cell r="C1164" t="str">
            <v>L</v>
          </cell>
          <cell r="D1164" t="str">
            <v>CR</v>
          </cell>
          <cell r="E1164">
            <v>3.85</v>
          </cell>
        </row>
        <row r="1165">
          <cell r="A1165">
            <v>34457</v>
          </cell>
          <cell r="B1165" t="str">
            <v>ACO CA 60, 6,0 MM, DOBRADO E CORTADO</v>
          </cell>
          <cell r="C1165" t="str">
            <v>KG</v>
          </cell>
          <cell r="D1165" t="str">
            <v>CR</v>
          </cell>
          <cell r="E1165">
            <v>3.9</v>
          </cell>
        </row>
        <row r="1166">
          <cell r="A1166">
            <v>34341</v>
          </cell>
          <cell r="B1166" t="str">
            <v>ACO CA-25, VERGALHAO, 32,0 MM</v>
          </cell>
          <cell r="C1166" t="str">
            <v>KG</v>
          </cell>
          <cell r="D1166" t="str">
            <v>CR</v>
          </cell>
          <cell r="E1166">
            <v>3.35</v>
          </cell>
        </row>
        <row r="1167">
          <cell r="A1167">
            <v>26</v>
          </cell>
          <cell r="B1167" t="str">
            <v>ACO CA-25, 10,0 MM, VERGALHAO</v>
          </cell>
          <cell r="C1167" t="str">
            <v>KG</v>
          </cell>
          <cell r="D1167" t="str">
            <v>CR</v>
          </cell>
          <cell r="E1167">
            <v>3.54</v>
          </cell>
        </row>
        <row r="1168">
          <cell r="A1168">
            <v>20</v>
          </cell>
          <cell r="B1168" t="str">
            <v>ACO CA-25, 12,5 MM, VERGALHAO</v>
          </cell>
          <cell r="C1168" t="str">
            <v>KG</v>
          </cell>
          <cell r="D1168" t="str">
            <v>C</v>
          </cell>
          <cell r="E1168">
            <v>3.56</v>
          </cell>
        </row>
        <row r="1169">
          <cell r="A1169">
            <v>21</v>
          </cell>
          <cell r="B1169" t="str">
            <v>ACO CA-25, 16,0 MM, VERGALHAO</v>
          </cell>
          <cell r="C1169" t="str">
            <v>KG</v>
          </cell>
          <cell r="D1169" t="str">
            <v>CR</v>
          </cell>
          <cell r="E1169">
            <v>3.56</v>
          </cell>
        </row>
        <row r="1170">
          <cell r="A1170">
            <v>24</v>
          </cell>
          <cell r="B1170" t="str">
            <v>ACO CA-25, 20,0 MM, VERGALHAO</v>
          </cell>
          <cell r="C1170" t="str">
            <v>KG</v>
          </cell>
          <cell r="D1170" t="str">
            <v>CR</v>
          </cell>
          <cell r="E1170">
            <v>3.56</v>
          </cell>
        </row>
        <row r="1171">
          <cell r="A1171">
            <v>25</v>
          </cell>
          <cell r="B1171" t="str">
            <v>ACO CA-25, 25,0 MM, VERGALHAO</v>
          </cell>
          <cell r="C1171" t="str">
            <v>KG</v>
          </cell>
          <cell r="D1171" t="str">
            <v>CR</v>
          </cell>
          <cell r="E1171">
            <v>3.56</v>
          </cell>
        </row>
        <row r="1172">
          <cell r="A1172">
            <v>22</v>
          </cell>
          <cell r="B1172" t="str">
            <v>ACO CA-25, 6,3 MM, VERGALHAO</v>
          </cell>
          <cell r="C1172" t="str">
            <v>KG</v>
          </cell>
          <cell r="D1172" t="str">
            <v>CR</v>
          </cell>
          <cell r="E1172">
            <v>3.81</v>
          </cell>
        </row>
        <row r="1173">
          <cell r="A1173">
            <v>23</v>
          </cell>
          <cell r="B1173" t="str">
            <v>ACO CA-25, 8,0 MM, VERGALHAO</v>
          </cell>
          <cell r="C1173" t="str">
            <v>KG</v>
          </cell>
          <cell r="D1173" t="str">
            <v>CR</v>
          </cell>
          <cell r="E1173">
            <v>3.77</v>
          </cell>
        </row>
        <row r="1174">
          <cell r="A1174">
            <v>34439</v>
          </cell>
          <cell r="B1174" t="str">
            <v>ACO CA-50, 10,0 MM, DOBRADO E CORTADO</v>
          </cell>
          <cell r="C1174" t="str">
            <v>KG</v>
          </cell>
          <cell r="D1174" t="str">
            <v>CR</v>
          </cell>
          <cell r="E1174">
            <v>3.93</v>
          </cell>
        </row>
        <row r="1175">
          <cell r="A1175">
            <v>34</v>
          </cell>
          <cell r="B1175" t="str">
            <v>ACO CA-50, 10,0 MM, VERGALHAO</v>
          </cell>
          <cell r="C1175" t="str">
            <v>KG</v>
          </cell>
          <cell r="D1175" t="str">
            <v>CR</v>
          </cell>
          <cell r="E1175">
            <v>3.5</v>
          </cell>
        </row>
        <row r="1176">
          <cell r="A1176">
            <v>34441</v>
          </cell>
          <cell r="B1176" t="str">
            <v>ACO CA-50, 12,5 MM, DOBRADO E CORTADO</v>
          </cell>
          <cell r="C1176" t="str">
            <v>KG</v>
          </cell>
          <cell r="D1176" t="str">
            <v>CR</v>
          </cell>
          <cell r="E1176">
            <v>3.73</v>
          </cell>
        </row>
        <row r="1177">
          <cell r="A1177">
            <v>31</v>
          </cell>
          <cell r="B1177" t="str">
            <v>ACO CA-50, 12,5 MM, VERGALHAO</v>
          </cell>
          <cell r="C1177" t="str">
            <v>KG</v>
          </cell>
          <cell r="D1177" t="str">
            <v>CR</v>
          </cell>
          <cell r="E1177">
            <v>3.33</v>
          </cell>
        </row>
        <row r="1178">
          <cell r="A1178">
            <v>34443</v>
          </cell>
          <cell r="B1178" t="str">
            <v>ACO CA-50, 16 MM, DOBRADO E CORTADO</v>
          </cell>
          <cell r="C1178" t="str">
            <v>KG</v>
          </cell>
          <cell r="D1178" t="str">
            <v>CR</v>
          </cell>
          <cell r="E1178">
            <v>3.73</v>
          </cell>
        </row>
        <row r="1179">
          <cell r="A1179">
            <v>27</v>
          </cell>
          <cell r="B1179" t="str">
            <v>ACO CA-50, 16,0 MM, VERGALHAO</v>
          </cell>
          <cell r="C1179" t="str">
            <v>KG</v>
          </cell>
          <cell r="D1179" t="str">
            <v>C</v>
          </cell>
          <cell r="E1179">
            <v>3.33</v>
          </cell>
        </row>
        <row r="1180">
          <cell r="A1180">
            <v>34446</v>
          </cell>
          <cell r="B1180" t="str">
            <v>ACO CA-50, 20 MM, DOBRADO E CORTADO</v>
          </cell>
          <cell r="C1180" t="str">
            <v>KG</v>
          </cell>
          <cell r="D1180" t="str">
            <v>CR</v>
          </cell>
          <cell r="E1180">
            <v>3.73</v>
          </cell>
        </row>
        <row r="1181">
          <cell r="A1181">
            <v>29</v>
          </cell>
          <cell r="B1181" t="str">
            <v>ACO CA-50, 20,0 MM, VERGALHAO</v>
          </cell>
          <cell r="C1181" t="str">
            <v>KG</v>
          </cell>
          <cell r="D1181" t="str">
            <v>CR</v>
          </cell>
          <cell r="E1181">
            <v>3.11</v>
          </cell>
        </row>
        <row r="1182">
          <cell r="A1182">
            <v>28</v>
          </cell>
          <cell r="B1182" t="str">
            <v>ACO CA-50, 25,0 MM, VERGALHAO</v>
          </cell>
          <cell r="C1182" t="str">
            <v>KG</v>
          </cell>
          <cell r="D1182" t="str">
            <v>CR</v>
          </cell>
          <cell r="E1182">
            <v>3.6</v>
          </cell>
        </row>
        <row r="1183">
          <cell r="A1183">
            <v>34449</v>
          </cell>
          <cell r="B1183" t="str">
            <v>ACO CA-50, 6,3 MM, DOBRADO E CORTADO</v>
          </cell>
          <cell r="C1183" t="str">
            <v>KG</v>
          </cell>
          <cell r="D1183" t="str">
            <v>CR</v>
          </cell>
          <cell r="E1183">
            <v>4.1100000000000003</v>
          </cell>
        </row>
        <row r="1184">
          <cell r="A1184">
            <v>32</v>
          </cell>
          <cell r="B1184" t="str">
            <v>ACO CA-50, 6,3 MM, VERGALHAO</v>
          </cell>
          <cell r="C1184" t="str">
            <v>KG</v>
          </cell>
          <cell r="D1184" t="str">
            <v>CR</v>
          </cell>
          <cell r="E1184">
            <v>3.66</v>
          </cell>
        </row>
        <row r="1185">
          <cell r="A1185">
            <v>33</v>
          </cell>
          <cell r="B1185" t="str">
            <v>ACO CA-50, 8,0 MM, VERGALHAO</v>
          </cell>
          <cell r="C1185" t="str">
            <v>KG</v>
          </cell>
          <cell r="D1185" t="str">
            <v>CR</v>
          </cell>
          <cell r="E1185">
            <v>4.1100000000000003</v>
          </cell>
        </row>
        <row r="1186">
          <cell r="A1186" t="str">
            <v>Obs: dimensões entre asteríscos (*) indicam a aceitação de medidas aproximadas.</v>
          </cell>
        </row>
        <row r="1188">
          <cell r="B1188" t="str">
            <v>PREÇOS DE INSUMOS</v>
          </cell>
          <cell r="D1188" t="str">
            <v>Página:</v>
          </cell>
          <cell r="E1188" t="str">
            <v>18 / 146</v>
          </cell>
        </row>
        <row r="1189">
          <cell r="A1189" t="str">
            <v>Indicação da origem do preço:</v>
          </cell>
        </row>
        <row r="1190">
          <cell r="A1190" t="str">
            <v>• C - para preço coletado pelo IBGE</v>
          </cell>
        </row>
        <row r="1191">
          <cell r="A1191" t="str">
            <v>• CR - para preço obtido por meio do coeficiente de representatividade do insumo (ver Manual de Metodologia e</v>
          </cell>
        </row>
        <row r="1192">
          <cell r="A1192" t="str">
            <v>Conceitos);</v>
          </cell>
        </row>
        <row r="1193">
          <cell r="A1193" t="str">
            <v>• AS - para preço atribuído com base no preço do insumo para a localidade de São Paulo.</v>
          </cell>
        </row>
        <row r="1194">
          <cell r="A1194" t="str">
            <v>Mês de Coleta:</v>
          </cell>
          <cell r="B1194" t="str">
            <v>06/2016 Pesquisa: IBGE</v>
          </cell>
        </row>
        <row r="1195">
          <cell r="B1195" t="str">
            <v>CUIABA</v>
          </cell>
          <cell r="C1195" t="str">
            <v>90,01</v>
          </cell>
          <cell r="E1195">
            <v>52.06</v>
          </cell>
        </row>
        <row r="1196">
          <cell r="A1196" t="str">
            <v>Localidade:</v>
          </cell>
          <cell r="B1196" t="str">
            <v>Encargos Sociais Desonerados(%) Horista:</v>
          </cell>
          <cell r="D1196" t="str">
            <v>Mensalista:</v>
          </cell>
        </row>
        <row r="1197">
          <cell r="A1197" t="str">
            <v>Código</v>
          </cell>
          <cell r="B1197" t="str">
            <v>Descriçao do Insumo</v>
          </cell>
          <cell r="C1197" t="str">
            <v>Unid</v>
          </cell>
          <cell r="D1197" t="str">
            <v>Origem</v>
          </cell>
          <cell r="E1197" t="str">
            <v>Preço</v>
          </cell>
        </row>
        <row r="1198">
          <cell r="D1198" t="str">
            <v>de Preço</v>
          </cell>
          <cell r="E1198" t="str">
            <v>Mediano (R$)</v>
          </cell>
        </row>
        <row r="1199">
          <cell r="A1199">
            <v>34343</v>
          </cell>
          <cell r="B1199" t="str">
            <v>ACO CA-60, VERGALHAO, 9,5 MM</v>
          </cell>
          <cell r="C1199" t="str">
            <v>KG</v>
          </cell>
          <cell r="D1199" t="str">
            <v>CR</v>
          </cell>
          <cell r="E1199">
            <v>3.95</v>
          </cell>
        </row>
        <row r="1200">
          <cell r="A1200">
            <v>34452</v>
          </cell>
          <cell r="B1200" t="str">
            <v>ACO CA-60, 4,2 MM, DOBRADO E CORTADO</v>
          </cell>
          <cell r="C1200" t="str">
            <v>KG</v>
          </cell>
          <cell r="D1200" t="str">
            <v>CR</v>
          </cell>
          <cell r="E1200">
            <v>3.64</v>
          </cell>
        </row>
        <row r="1201">
          <cell r="A1201">
            <v>36</v>
          </cell>
          <cell r="B1201" t="str">
            <v>ACO CA-60, 4,2 MM, VERGALHAO</v>
          </cell>
          <cell r="C1201" t="str">
            <v>KG</v>
          </cell>
          <cell r="D1201" t="str">
            <v>CR</v>
          </cell>
          <cell r="E1201">
            <v>3.47</v>
          </cell>
        </row>
        <row r="1202">
          <cell r="A1202">
            <v>34456</v>
          </cell>
          <cell r="B1202" t="str">
            <v>ACO CA-60, 5,0 MM, DOBRADO E CORTADO</v>
          </cell>
          <cell r="C1202" t="str">
            <v>KG</v>
          </cell>
          <cell r="D1202" t="str">
            <v>CR</v>
          </cell>
          <cell r="E1202">
            <v>3.64</v>
          </cell>
        </row>
        <row r="1203">
          <cell r="A1203">
            <v>39</v>
          </cell>
          <cell r="B1203" t="str">
            <v>ACO CA-60, 5,0 MM, VERGALHAO</v>
          </cell>
          <cell r="C1203" t="str">
            <v>KG</v>
          </cell>
          <cell r="D1203" t="str">
            <v>CR</v>
          </cell>
          <cell r="E1203">
            <v>3.47</v>
          </cell>
        </row>
        <row r="1204">
          <cell r="A1204">
            <v>40</v>
          </cell>
          <cell r="B1204" t="str">
            <v>ACO CA-60, 6,0 MM, VERGALHAO</v>
          </cell>
          <cell r="C1204" t="str">
            <v>KG</v>
          </cell>
          <cell r="D1204" t="str">
            <v>CR</v>
          </cell>
          <cell r="E1204">
            <v>3.54</v>
          </cell>
        </row>
        <row r="1205">
          <cell r="A1205">
            <v>34460</v>
          </cell>
          <cell r="B1205" t="str">
            <v>ACO CA-60, 7,0 MM, DOBRADO E CORTADO</v>
          </cell>
          <cell r="C1205" t="str">
            <v>KG</v>
          </cell>
          <cell r="D1205" t="str">
            <v>CR</v>
          </cell>
          <cell r="E1205">
            <v>3.98</v>
          </cell>
        </row>
        <row r="1206">
          <cell r="A1206">
            <v>42</v>
          </cell>
          <cell r="B1206" t="str">
            <v>ACO CA-60, 7,0 MM, VERGALHAO</v>
          </cell>
          <cell r="C1206" t="str">
            <v>KG</v>
          </cell>
          <cell r="D1206" t="str">
            <v>CR</v>
          </cell>
          <cell r="E1206">
            <v>3.6</v>
          </cell>
        </row>
        <row r="1207">
          <cell r="A1207">
            <v>38</v>
          </cell>
          <cell r="B1207" t="str">
            <v>ACO CA-60, 8,0 MM, VERGALHAO</v>
          </cell>
          <cell r="C1207" t="str">
            <v>KG</v>
          </cell>
          <cell r="D1207" t="str">
            <v>CR</v>
          </cell>
          <cell r="E1207">
            <v>4.01</v>
          </cell>
        </row>
        <row r="1208">
          <cell r="A1208">
            <v>34344</v>
          </cell>
          <cell r="B1208" t="str">
            <v>ACO-FIO PARA PROTENSAO, CP-150 RB L, 8 MM</v>
          </cell>
          <cell r="C1208" t="str">
            <v>KG</v>
          </cell>
          <cell r="D1208" t="str">
            <v>CR</v>
          </cell>
          <cell r="E1208">
            <v>5.45</v>
          </cell>
        </row>
        <row r="1209">
          <cell r="A1209">
            <v>20063</v>
          </cell>
          <cell r="B1209" t="str">
            <v>ACOPLAMENTO DE CONDUTOR PLUVIAL, EM PVC, DIAMETRO ENTRE 80 E 100 MM, PARA</v>
          </cell>
          <cell r="C1209" t="str">
            <v>UN</v>
          </cell>
          <cell r="D1209" t="str">
            <v>CR</v>
          </cell>
          <cell r="E1209">
            <v>3.25</v>
          </cell>
        </row>
        <row r="1210">
          <cell r="B1210" t="str">
            <v>DRENAGEM PREDIAL</v>
          </cell>
        </row>
        <row r="1211">
          <cell r="A1211">
            <v>77</v>
          </cell>
          <cell r="B1211" t="str">
            <v>ADAPTADOR PVC PARA SIFAO METALICO COM ANEL BORRACHA (JE), 40 MM X 1 1/2"</v>
          </cell>
          <cell r="C1211" t="str">
            <v>UN</v>
          </cell>
          <cell r="D1211" t="str">
            <v>CR</v>
          </cell>
          <cell r="E1211">
            <v>3.82</v>
          </cell>
        </row>
        <row r="1212">
          <cell r="A1212">
            <v>76</v>
          </cell>
          <cell r="B1212" t="str">
            <v>ADAPTADOR PVC PARA SIFAO, 40 MM X 1 1/4"</v>
          </cell>
          <cell r="C1212" t="str">
            <v>UN</v>
          </cell>
          <cell r="D1212" t="str">
            <v>CR</v>
          </cell>
          <cell r="E1212">
            <v>0.74</v>
          </cell>
        </row>
        <row r="1213">
          <cell r="A1213">
            <v>84</v>
          </cell>
          <cell r="B1213" t="str">
            <v>ADAPTADOR PVC PARA VALVULA PIA OU LAVATORIO, 40 MM</v>
          </cell>
          <cell r="C1213" t="str">
            <v>UN</v>
          </cell>
          <cell r="D1213" t="str">
            <v>CR</v>
          </cell>
          <cell r="E1213">
            <v>1.36</v>
          </cell>
        </row>
        <row r="1214">
          <cell r="A1214">
            <v>67</v>
          </cell>
          <cell r="B1214" t="str">
            <v>ADAPTADOR PVC ROSCAVEL, COM FLANGES E ANEL DE VEDACAO, 1/2", PARA CAIXA D' AGUA</v>
          </cell>
          <cell r="C1214" t="str">
            <v>UN</v>
          </cell>
          <cell r="D1214" t="str">
            <v>CR</v>
          </cell>
          <cell r="E1214">
            <v>8.32</v>
          </cell>
        </row>
        <row r="1215">
          <cell r="A1215">
            <v>71</v>
          </cell>
          <cell r="B1215" t="str">
            <v>ADAPTADOR PVC ROSCAVEL, COM FLANGES E ANEL DE VEDACAO, 1", PARA CAIXA D' AGUA</v>
          </cell>
          <cell r="C1215" t="str">
            <v>UN</v>
          </cell>
          <cell r="D1215" t="str">
            <v>CR</v>
          </cell>
          <cell r="E1215">
            <v>14.64</v>
          </cell>
        </row>
        <row r="1216">
          <cell r="A1216">
            <v>73</v>
          </cell>
          <cell r="B1216" t="str">
            <v>ADAPTADOR PVC ROSCAVEL, COM FLANGES E ANEL DE VEDACAO, 3/4", PARA CAIXA D' AGUA</v>
          </cell>
          <cell r="C1216" t="str">
            <v>UN</v>
          </cell>
          <cell r="D1216" t="str">
            <v>CR</v>
          </cell>
          <cell r="E1216">
            <v>10.53</v>
          </cell>
        </row>
        <row r="1217">
          <cell r="A1217">
            <v>103</v>
          </cell>
          <cell r="B1217" t="str">
            <v>ADAPTADOR PVC SOLDAVEL CURTO COM BOLSA E ROSCA, 110 MM X 4", PARA AGUA FRIA</v>
          </cell>
          <cell r="C1217" t="str">
            <v>UN</v>
          </cell>
          <cell r="D1217" t="str">
            <v>CR</v>
          </cell>
          <cell r="E1217">
            <v>36.4</v>
          </cell>
        </row>
        <row r="1218">
          <cell r="A1218">
            <v>107</v>
          </cell>
          <cell r="B1218" t="str">
            <v>ADAPTADOR PVC SOLDAVEL CURTO COM BOLSA E ROSCA, 20 MM X 1/2", PARA AGUA FRIA</v>
          </cell>
          <cell r="C1218" t="str">
            <v>UN</v>
          </cell>
          <cell r="D1218" t="str">
            <v>CR</v>
          </cell>
          <cell r="E1218">
            <v>0.69</v>
          </cell>
        </row>
        <row r="1219">
          <cell r="A1219">
            <v>65</v>
          </cell>
          <cell r="B1219" t="str">
            <v>ADAPTADOR PVC SOLDAVEL CURTO COM BOLSA E ROSCA, 25 MM X 3/4", PARA AGUA FRIA</v>
          </cell>
          <cell r="C1219" t="str">
            <v>UN</v>
          </cell>
          <cell r="D1219" t="str">
            <v>C</v>
          </cell>
          <cell r="E1219">
            <v>0.78</v>
          </cell>
        </row>
        <row r="1220">
          <cell r="A1220">
            <v>108</v>
          </cell>
          <cell r="B1220" t="str">
            <v>ADAPTADOR PVC SOLDAVEL CURTO COM BOLSA E ROSCA, 32 MM X 1", PARA AGUA FRIA</v>
          </cell>
          <cell r="C1220" t="str">
            <v>UN</v>
          </cell>
          <cell r="D1220" t="str">
            <v>CR</v>
          </cell>
          <cell r="E1220">
            <v>1.54</v>
          </cell>
        </row>
        <row r="1221">
          <cell r="A1221">
            <v>110</v>
          </cell>
          <cell r="B1221" t="str">
            <v>ADAPTADOR PVC SOLDAVEL CURTO COM BOLSA E ROSCA, 40 MM X 1 1/2", PARA AGUA FRIA</v>
          </cell>
          <cell r="C1221" t="str">
            <v>UN</v>
          </cell>
          <cell r="D1221" t="str">
            <v>CR</v>
          </cell>
          <cell r="E1221">
            <v>3.64</v>
          </cell>
        </row>
        <row r="1222">
          <cell r="A1222">
            <v>109</v>
          </cell>
          <cell r="B1222" t="str">
            <v>ADAPTADOR PVC SOLDAVEL CURTO COM BOLSA E ROSCA, 40 MM X 1 1/4", PARA AGUA FRIA</v>
          </cell>
          <cell r="C1222" t="str">
            <v>UN</v>
          </cell>
          <cell r="D1222" t="str">
            <v>CR</v>
          </cell>
          <cell r="E1222">
            <v>2.78</v>
          </cell>
        </row>
        <row r="1223">
          <cell r="A1223">
            <v>111</v>
          </cell>
          <cell r="B1223" t="str">
            <v>ADAPTADOR PVC SOLDAVEL CURTO COM BOLSA E ROSCA, 50 MM X 1 1/4", PARA AGUA FRIA</v>
          </cell>
          <cell r="C1223" t="str">
            <v>UN</v>
          </cell>
          <cell r="D1223" t="str">
            <v>CR</v>
          </cell>
          <cell r="E1223">
            <v>6.33</v>
          </cell>
        </row>
        <row r="1224">
          <cell r="A1224">
            <v>112</v>
          </cell>
          <cell r="B1224" t="str">
            <v>ADAPTADOR PVC SOLDAVEL CURTO COM BOLSA E ROSCA, 50 MM X1 1/2", PARA AGUA FRIA</v>
          </cell>
          <cell r="C1224" t="str">
            <v>UN</v>
          </cell>
          <cell r="D1224" t="str">
            <v>CR</v>
          </cell>
          <cell r="E1224">
            <v>3.42</v>
          </cell>
        </row>
        <row r="1225">
          <cell r="A1225">
            <v>113</v>
          </cell>
          <cell r="B1225" t="str">
            <v>ADAPTADOR PVC SOLDAVEL CURTO COM BOLSA E ROSCA, 60 MM X 2", PARA AGUA FRIA</v>
          </cell>
          <cell r="C1225" t="str">
            <v>UN</v>
          </cell>
          <cell r="D1225" t="str">
            <v>CR</v>
          </cell>
          <cell r="E1225">
            <v>8.7100000000000009</v>
          </cell>
        </row>
        <row r="1226">
          <cell r="A1226">
            <v>104</v>
          </cell>
          <cell r="B1226" t="str">
            <v>ADAPTADOR PVC SOLDAVEL CURTO COM BOLSA E ROSCA, 75 MM X 2 1/2", PARA AGUA FRIA</v>
          </cell>
          <cell r="C1226" t="str">
            <v>UN</v>
          </cell>
          <cell r="D1226" t="str">
            <v>CR</v>
          </cell>
          <cell r="E1226">
            <v>15.04</v>
          </cell>
        </row>
        <row r="1227">
          <cell r="A1227">
            <v>102</v>
          </cell>
          <cell r="B1227" t="str">
            <v>ADAPTADOR PVC SOLDAVEL CURTO COM BOLSA E ROSCA, 85 MM X 3", PARA AGUA FRIA</v>
          </cell>
          <cell r="C1227" t="str">
            <v>UN</v>
          </cell>
          <cell r="D1227" t="str">
            <v>CR</v>
          </cell>
          <cell r="E1227">
            <v>22.6</v>
          </cell>
        </row>
        <row r="1228">
          <cell r="A1228">
            <v>95</v>
          </cell>
          <cell r="B1228" t="str">
            <v>ADAPTADOR PVC SOLDAVEL, COM FLANGE E ANEL DE VEDACAO, 20 MM X 1/2", PARA CAIXA</v>
          </cell>
          <cell r="C1228" t="str">
            <v>UN</v>
          </cell>
          <cell r="D1228" t="str">
            <v>CR</v>
          </cell>
          <cell r="E1228">
            <v>9.5500000000000007</v>
          </cell>
        </row>
        <row r="1229">
          <cell r="B1229" t="str">
            <v>D'AGUA</v>
          </cell>
        </row>
        <row r="1230">
          <cell r="A1230">
            <v>96</v>
          </cell>
          <cell r="B1230" t="str">
            <v>ADAPTADOR PVC SOLDAVEL, COM FLANGE E ANEL DE VEDACAO, 25 MM X 3/4", PARA CAIXA</v>
          </cell>
          <cell r="C1230" t="str">
            <v>UN</v>
          </cell>
          <cell r="D1230" t="str">
            <v>CR</v>
          </cell>
          <cell r="E1230">
            <v>12.36</v>
          </cell>
        </row>
        <row r="1231">
          <cell r="B1231" t="str">
            <v>D'AGUA</v>
          </cell>
        </row>
        <row r="1232">
          <cell r="A1232">
            <v>97</v>
          </cell>
          <cell r="B1232" t="str">
            <v>ADAPTADOR PVC SOLDAVEL, COM FLANGE E ANEL DE VEDACAO, 32 MM X 1", PARA CAIXA</v>
          </cell>
          <cell r="C1232" t="str">
            <v>UN</v>
          </cell>
          <cell r="D1232" t="str">
            <v>CR</v>
          </cell>
          <cell r="E1232">
            <v>15.57</v>
          </cell>
        </row>
        <row r="1233">
          <cell r="B1233" t="str">
            <v>D'AGUA</v>
          </cell>
        </row>
        <row r="1234">
          <cell r="A1234">
            <v>98</v>
          </cell>
          <cell r="B1234" t="str">
            <v>ADAPTADOR PVC SOLDAVEL, COM FLANGE E ANEL DE VEDACAO, 40 MM X 1 1/4", PARA CAIXA</v>
          </cell>
          <cell r="C1234" t="str">
            <v>UN</v>
          </cell>
          <cell r="D1234" t="str">
            <v>CR</v>
          </cell>
          <cell r="E1234">
            <v>25.25</v>
          </cell>
        </row>
        <row r="1235">
          <cell r="B1235" t="str">
            <v>D'AGUA</v>
          </cell>
        </row>
        <row r="1236">
          <cell r="A1236">
            <v>99</v>
          </cell>
          <cell r="B1236" t="str">
            <v>ADAPTADOR PVC SOLDAVEL, COM FLANGE E ANEL DE VEDACAO, 50 MM X 1 1/2", PARA CAIXA</v>
          </cell>
          <cell r="C1236" t="str">
            <v>UN</v>
          </cell>
          <cell r="D1236" t="str">
            <v>CR</v>
          </cell>
          <cell r="E1236">
            <v>29.12</v>
          </cell>
        </row>
        <row r="1237">
          <cell r="B1237" t="str">
            <v>D'AGUA</v>
          </cell>
        </row>
        <row r="1238">
          <cell r="A1238">
            <v>100</v>
          </cell>
          <cell r="B1238" t="str">
            <v>ADAPTADOR PVC SOLDAVEL, COM FLANGES E ANEL DE VEDACAO, 60 MM X 2", PARA CAIXA</v>
          </cell>
          <cell r="C1238" t="str">
            <v>UN</v>
          </cell>
          <cell r="D1238" t="str">
            <v>CR</v>
          </cell>
          <cell r="E1238">
            <v>35.409999999999997</v>
          </cell>
        </row>
        <row r="1239">
          <cell r="B1239" t="str">
            <v>D' AGUA</v>
          </cell>
        </row>
        <row r="1240">
          <cell r="A1240">
            <v>75</v>
          </cell>
          <cell r="B1240" t="str">
            <v>ADAPTADOR PVC SOLDAVEL, COM FLANGES LIVRES, 110 MM X 4", PARA CAIXA D' AGUA</v>
          </cell>
          <cell r="C1240" t="str">
            <v>UN</v>
          </cell>
          <cell r="D1240" t="str">
            <v>CR</v>
          </cell>
          <cell r="E1240">
            <v>265.64</v>
          </cell>
        </row>
        <row r="1241">
          <cell r="A1241">
            <v>114</v>
          </cell>
          <cell r="B1241" t="str">
            <v>ADAPTADOR PVC SOLDAVEL, COM FLANGES LIVRES, 25 MM X 3/4", PARA CAIXA D' AGUA</v>
          </cell>
          <cell r="C1241" t="str">
            <v>UN</v>
          </cell>
          <cell r="D1241" t="str">
            <v>CR</v>
          </cell>
          <cell r="E1241">
            <v>10.48</v>
          </cell>
        </row>
        <row r="1242">
          <cell r="A1242">
            <v>68</v>
          </cell>
          <cell r="B1242" t="str">
            <v>ADAPTADOR PVC SOLDAVEL, COM FLANGES LIVRES, 32 MM X 1", PARA CAIXA D' AGUA</v>
          </cell>
          <cell r="C1242" t="str">
            <v>UN</v>
          </cell>
          <cell r="D1242" t="str">
            <v>CR</v>
          </cell>
          <cell r="E1242">
            <v>14.05</v>
          </cell>
        </row>
        <row r="1243">
          <cell r="A1243">
            <v>86</v>
          </cell>
          <cell r="B1243" t="str">
            <v>ADAPTADOR PVC SOLDAVEL, COM FLANGES LIVRES, 40 MM X 1  1/4", PARA CAIXA D' AGUA</v>
          </cell>
          <cell r="C1243" t="str">
            <v>UN</v>
          </cell>
          <cell r="D1243" t="str">
            <v>CR</v>
          </cell>
          <cell r="E1243">
            <v>20.81</v>
          </cell>
        </row>
        <row r="1244">
          <cell r="A1244">
            <v>66</v>
          </cell>
          <cell r="B1244" t="str">
            <v>ADAPTADOR PVC SOLDAVEL, COM FLANGES LIVRES, 50 MM X 1  1/2", PARA CAIXA D' AGUA</v>
          </cell>
          <cell r="C1244" t="str">
            <v>UN</v>
          </cell>
          <cell r="D1244" t="str">
            <v>CR</v>
          </cell>
          <cell r="E1244">
            <v>23.88</v>
          </cell>
        </row>
        <row r="1245">
          <cell r="A1245">
            <v>69</v>
          </cell>
          <cell r="B1245" t="str">
            <v>ADAPTADOR PVC SOLDAVEL, COM FLANGES LIVRES, 60 MM X 2", PARA CAIXA D' AGUA</v>
          </cell>
          <cell r="C1245" t="str">
            <v>UN</v>
          </cell>
          <cell r="D1245" t="str">
            <v>CR</v>
          </cell>
          <cell r="E1245">
            <v>35.409999999999997</v>
          </cell>
        </row>
        <row r="1246">
          <cell r="A1246">
            <v>83</v>
          </cell>
          <cell r="B1246" t="str">
            <v>ADAPTADOR PVC SOLDAVEL, COM FLANGES LIVRES, 75 MM X 2  1/2", PARA CAIXA D' AGUA</v>
          </cell>
          <cell r="C1246" t="str">
            <v>UN</v>
          </cell>
          <cell r="D1246" t="str">
            <v>CR</v>
          </cell>
          <cell r="E1246">
            <v>137.79</v>
          </cell>
        </row>
        <row r="1247">
          <cell r="A1247">
            <v>74</v>
          </cell>
          <cell r="B1247" t="str">
            <v>ADAPTADOR PVC SOLDAVEL, COM FLANGES LIVRES, 85 MM X 3", PARA CAIXA D' AGUA</v>
          </cell>
          <cell r="C1247" t="str">
            <v>UN</v>
          </cell>
          <cell r="D1247" t="str">
            <v>CR</v>
          </cell>
          <cell r="E1247">
            <v>185.62</v>
          </cell>
        </row>
        <row r="1248">
          <cell r="A1248" t="str">
            <v>Obs: dimensões entre asteríscos (*) indicam a aceitação de medidas aproximadas.</v>
          </cell>
        </row>
        <row r="1250">
          <cell r="B1250" t="str">
            <v>PREÇOS DE INSUMOS</v>
          </cell>
          <cell r="D1250" t="str">
            <v>Página:</v>
          </cell>
          <cell r="E1250" t="str">
            <v>19 / 146</v>
          </cell>
        </row>
        <row r="1251">
          <cell r="A1251" t="str">
            <v>Indicação da origem do preço:</v>
          </cell>
        </row>
        <row r="1252">
          <cell r="A1252" t="str">
            <v>• C - para preço coletado pelo IBGE</v>
          </cell>
        </row>
        <row r="1253">
          <cell r="A1253" t="str">
            <v>• CR - para preço obtido por meio do coeficiente de representatividade do insumo (ver Manual de Metodologia e</v>
          </cell>
        </row>
        <row r="1254">
          <cell r="A1254" t="str">
            <v>Conceitos);</v>
          </cell>
        </row>
        <row r="1255">
          <cell r="A1255" t="str">
            <v>• AS - para preço atribuído com base no preço do insumo para a localidade de São Paulo.</v>
          </cell>
        </row>
        <row r="1256">
          <cell r="A1256" t="str">
            <v>Mês de Coleta:</v>
          </cell>
          <cell r="B1256" t="str">
            <v>06/2016 Pesquisa: IBGE</v>
          </cell>
        </row>
        <row r="1257">
          <cell r="B1257" t="str">
            <v>CUIABA</v>
          </cell>
          <cell r="C1257" t="str">
            <v>90,01</v>
          </cell>
          <cell r="E1257">
            <v>52.06</v>
          </cell>
        </row>
        <row r="1258">
          <cell r="A1258" t="str">
            <v>Localidade:</v>
          </cell>
          <cell r="B1258" t="str">
            <v>Encargos Sociais Desonerados(%) Horista:</v>
          </cell>
          <cell r="D1258" t="str">
            <v>Mensalista:</v>
          </cell>
        </row>
        <row r="1259">
          <cell r="A1259" t="str">
            <v>Código</v>
          </cell>
          <cell r="B1259" t="str">
            <v>Descriçao do Insumo</v>
          </cell>
          <cell r="C1259" t="str">
            <v>Unid</v>
          </cell>
          <cell r="D1259" t="str">
            <v>Origem</v>
          </cell>
          <cell r="E1259" t="str">
            <v>Preço</v>
          </cell>
        </row>
        <row r="1260">
          <cell r="D1260" t="str">
            <v>de Preço</v>
          </cell>
          <cell r="E1260" t="str">
            <v>Mediano (R$)</v>
          </cell>
        </row>
        <row r="1261">
          <cell r="A1261">
            <v>106</v>
          </cell>
          <cell r="B1261" t="str">
            <v>ADAPTADOR PVC SOLDAVEL, LONGO, COM FLANGE LIVRE,  110 MM X 4", PARA CAIXA D'</v>
          </cell>
          <cell r="C1261" t="str">
            <v>UN</v>
          </cell>
          <cell r="D1261" t="str">
            <v>CR</v>
          </cell>
          <cell r="E1261">
            <v>379.47</v>
          </cell>
        </row>
        <row r="1262">
          <cell r="B1262" t="str">
            <v>AGUA</v>
          </cell>
        </row>
        <row r="1263">
          <cell r="A1263">
            <v>87</v>
          </cell>
          <cell r="B1263" t="str">
            <v>ADAPTADOR PVC SOLDAVEL, LONGO, COM FLANGE LIVRE,  25 MM X 3/4", PARA CAIXA D'</v>
          </cell>
          <cell r="C1263" t="str">
            <v>UN</v>
          </cell>
          <cell r="D1263" t="str">
            <v>CR</v>
          </cell>
          <cell r="E1263">
            <v>15.71</v>
          </cell>
        </row>
        <row r="1264">
          <cell r="B1264" t="str">
            <v>AGUA</v>
          </cell>
        </row>
        <row r="1265">
          <cell r="A1265">
            <v>88</v>
          </cell>
          <cell r="B1265" t="str">
            <v>ADAPTADOR PVC SOLDAVEL, LONGO, COM FLANGE LIVRE,  32 MM X 1", PARA CAIXA D' AGUA</v>
          </cell>
          <cell r="C1265" t="str">
            <v>UN</v>
          </cell>
          <cell r="D1265" t="str">
            <v>CR</v>
          </cell>
          <cell r="E1265">
            <v>18.89</v>
          </cell>
        </row>
        <row r="1266">
          <cell r="A1266">
            <v>89</v>
          </cell>
          <cell r="B1266" t="str">
            <v>ADAPTADOR PVC SOLDAVEL, LONGO, COM FLANGE LIVRE,  40 MM X 1 1/4", PARA CAIXA D'</v>
          </cell>
          <cell r="C1266" t="str">
            <v>UN</v>
          </cell>
          <cell r="D1266" t="str">
            <v>CR</v>
          </cell>
          <cell r="E1266">
            <v>27.89</v>
          </cell>
        </row>
        <row r="1267">
          <cell r="B1267" t="str">
            <v>AGUA</v>
          </cell>
        </row>
        <row r="1268">
          <cell r="A1268">
            <v>90</v>
          </cell>
          <cell r="B1268" t="str">
            <v>ADAPTADOR PVC SOLDAVEL, LONGO, COM FLANGE LIVRE,  50 MM X 1 1/2", PARA CAIXA D'</v>
          </cell>
          <cell r="C1268" t="str">
            <v>UN</v>
          </cell>
          <cell r="D1268" t="str">
            <v>CR</v>
          </cell>
          <cell r="E1268">
            <v>31.98</v>
          </cell>
        </row>
        <row r="1269">
          <cell r="B1269" t="str">
            <v>AGUA</v>
          </cell>
        </row>
        <row r="1270">
          <cell r="A1270">
            <v>81</v>
          </cell>
          <cell r="B1270" t="str">
            <v>ADAPTADOR PVC SOLDAVEL, LONGO, COM FLANGE LIVRE,  60 MM X 2", PARA CAIXA D' AGUA</v>
          </cell>
          <cell r="C1270" t="str">
            <v>UN</v>
          </cell>
          <cell r="D1270" t="str">
            <v>CR</v>
          </cell>
          <cell r="E1270">
            <v>47.46</v>
          </cell>
        </row>
        <row r="1271">
          <cell r="A1271">
            <v>82</v>
          </cell>
          <cell r="B1271" t="str">
            <v>ADAPTADOR PVC SOLDAVEL, LONGO, COM FLANGE LIVRE,  75 MM X 2 1/2", PARA CAIXA D'</v>
          </cell>
          <cell r="C1271" t="str">
            <v>UN</v>
          </cell>
          <cell r="D1271" t="str">
            <v>CR</v>
          </cell>
          <cell r="E1271">
            <v>184.71</v>
          </cell>
        </row>
        <row r="1272">
          <cell r="B1272" t="str">
            <v>AGUA</v>
          </cell>
        </row>
        <row r="1273">
          <cell r="A1273">
            <v>105</v>
          </cell>
          <cell r="B1273" t="str">
            <v>ADAPTADOR PVC SOLDAVEL, LONGO, COM FLANGE LIVRE,  85 MM X 3", PARA CAIXA D' AGUA</v>
          </cell>
          <cell r="C1273" t="str">
            <v>UN</v>
          </cell>
          <cell r="D1273" t="str">
            <v>CR</v>
          </cell>
          <cell r="E1273">
            <v>248.8</v>
          </cell>
        </row>
        <row r="1274">
          <cell r="A1274">
            <v>80</v>
          </cell>
          <cell r="B1274" t="str">
            <v>ADAPTADOR PVC 110,0MM X CERAMICO 100,0MM PONTA/BOLSA, PARA REDE COLETOR</v>
          </cell>
          <cell r="C1274" t="str">
            <v>UN</v>
          </cell>
          <cell r="D1274" t="str">
            <v>CR</v>
          </cell>
          <cell r="E1274">
            <v>26.92</v>
          </cell>
        </row>
        <row r="1275">
          <cell r="B1275" t="str">
            <v>ESGOTO</v>
          </cell>
        </row>
        <row r="1276">
          <cell r="A1276">
            <v>60</v>
          </cell>
          <cell r="B1276" t="str">
            <v>ADAPTADOR PVC, COM REGISTRO, PARA PEAD, 20 MM X 3/4" - LIGACAO PREDIAL DE AGUA</v>
          </cell>
          <cell r="C1276" t="str">
            <v>UN</v>
          </cell>
          <cell r="D1276" t="str">
            <v>CR</v>
          </cell>
          <cell r="E1276">
            <v>2.64</v>
          </cell>
        </row>
        <row r="1277">
          <cell r="A1277">
            <v>72</v>
          </cell>
          <cell r="B1277" t="str">
            <v>ADAPTADOR PVC, ROSCAVEL, COM FLANGES E ANEL DE VEDACAO, 1 1/2", PARA CAIXA</v>
          </cell>
          <cell r="C1277" t="str">
            <v>UN</v>
          </cell>
          <cell r="D1277" t="str">
            <v>CR</v>
          </cell>
          <cell r="E1277">
            <v>24.63</v>
          </cell>
        </row>
        <row r="1278">
          <cell r="B1278" t="str">
            <v>D'AGUA</v>
          </cell>
        </row>
        <row r="1279">
          <cell r="A1279">
            <v>70</v>
          </cell>
          <cell r="B1279" t="str">
            <v>ADAPTADOR PVC, ROSCAVEL, COM FLANGES E ANEL DE VEDACAO, 1 1/4", PARA CAIXA D'</v>
          </cell>
          <cell r="C1279" t="str">
            <v>UN</v>
          </cell>
          <cell r="D1279" t="str">
            <v>CR</v>
          </cell>
          <cell r="E1279">
            <v>24.96</v>
          </cell>
        </row>
        <row r="1280">
          <cell r="B1280" t="str">
            <v>AGUA</v>
          </cell>
        </row>
        <row r="1281">
          <cell r="A1281">
            <v>85</v>
          </cell>
          <cell r="B1281" t="str">
            <v>ADAPTADOR PVC, ROSCAVEL, COM FLANGES E ANEL DE VEDACAO, 2", PARA CAIXA D' AGUA</v>
          </cell>
          <cell r="C1281" t="str">
            <v>UN</v>
          </cell>
          <cell r="D1281" t="str">
            <v>CR</v>
          </cell>
          <cell r="E1281">
            <v>35.880000000000003</v>
          </cell>
        </row>
        <row r="1282">
          <cell r="A1282">
            <v>37997</v>
          </cell>
          <cell r="B1282" t="str">
            <v>ADAPTADOR, CPVC, SOLDAVEL, 15 MM, PARA AGUA QUENTE</v>
          </cell>
          <cell r="C1282" t="str">
            <v>UN</v>
          </cell>
          <cell r="D1282" t="str">
            <v>CR</v>
          </cell>
          <cell r="E1282">
            <v>5.47</v>
          </cell>
        </row>
        <row r="1283">
          <cell r="A1283">
            <v>37998</v>
          </cell>
          <cell r="B1283" t="str">
            <v>ADAPTADOR, CPVC, SOLDAVEL, 22 MM, PARA AGUA QUENTE</v>
          </cell>
          <cell r="C1283" t="str">
            <v>UN</v>
          </cell>
          <cell r="D1283" t="str">
            <v>CR</v>
          </cell>
          <cell r="E1283">
            <v>5.67</v>
          </cell>
        </row>
        <row r="1284">
          <cell r="A1284">
            <v>10899</v>
          </cell>
          <cell r="B1284" t="str">
            <v>ADAPTADOR, EM LATAO, ENGATE RAPIDO 2 1/2" X ROSCA INTERNA 5 FIOS 2 1/2",  PARA</v>
          </cell>
          <cell r="C1284" t="str">
            <v>UN</v>
          </cell>
          <cell r="D1284" t="str">
            <v>CR</v>
          </cell>
          <cell r="E1284">
            <v>56.95</v>
          </cell>
        </row>
        <row r="1285">
          <cell r="B1285" t="str">
            <v>INSTALACAO PREDIAL DE COMBATE A INCENDIO</v>
          </cell>
        </row>
        <row r="1286">
          <cell r="A1286">
            <v>10900</v>
          </cell>
          <cell r="B1286" t="str">
            <v>ADAPTADOR, EM LATAO, ENGATE RAPIDO1 1/2" X ROSCA INTERNA 5 FIOS 2 1/2",  PARA</v>
          </cell>
          <cell r="C1286" t="str">
            <v>UN</v>
          </cell>
          <cell r="D1286" t="str">
            <v>CR</v>
          </cell>
          <cell r="E1286">
            <v>44.57</v>
          </cell>
        </row>
        <row r="1287">
          <cell r="B1287" t="str">
            <v>INSTALACAO PREDIAL DE COMBATE A INCENDIO</v>
          </cell>
        </row>
        <row r="1288">
          <cell r="A1288">
            <v>20075</v>
          </cell>
          <cell r="B1288" t="str">
            <v>ADAPTADOR, PVC PB,A A LUVA DE FIBROCIMENTO, DN 75 / DE 85 MM</v>
          </cell>
          <cell r="C1288" t="str">
            <v>UN</v>
          </cell>
          <cell r="D1288" t="str">
            <v>AS</v>
          </cell>
          <cell r="E1288">
            <v>87.41</v>
          </cell>
        </row>
        <row r="1289">
          <cell r="A1289">
            <v>46</v>
          </cell>
          <cell r="B1289" t="str">
            <v>ADAPTADOR, PVC PBA,  BOLSA/ROSCA, JE, DN 75 / DE  85 MM</v>
          </cell>
          <cell r="C1289" t="str">
            <v>UN</v>
          </cell>
          <cell r="D1289" t="str">
            <v>AS</v>
          </cell>
          <cell r="E1289">
            <v>77.540000000000006</v>
          </cell>
        </row>
        <row r="1290">
          <cell r="A1290">
            <v>51</v>
          </cell>
          <cell r="B1290" t="str">
            <v>ADAPTADOR, PVC PBA, A BOLSA DEFOFO, JE, DN 100 / DE 110 MM</v>
          </cell>
          <cell r="C1290" t="str">
            <v>UN</v>
          </cell>
          <cell r="D1290" t="str">
            <v>AS</v>
          </cell>
          <cell r="E1290">
            <v>176.16</v>
          </cell>
        </row>
        <row r="1291">
          <cell r="A1291">
            <v>12863</v>
          </cell>
          <cell r="B1291" t="str">
            <v>ADAPTADOR, PVC PBA, A BOLSA DEFOFO, JE, DN 50 / DE 60 MM</v>
          </cell>
          <cell r="C1291" t="str">
            <v>UN</v>
          </cell>
          <cell r="D1291" t="str">
            <v>AS</v>
          </cell>
          <cell r="E1291">
            <v>50.69</v>
          </cell>
        </row>
        <row r="1292">
          <cell r="A1292">
            <v>50</v>
          </cell>
          <cell r="B1292" t="str">
            <v>ADAPTADOR, PVC PBA, A BOLSA DEFOFO, JE, DN 75 / DE  85 MM</v>
          </cell>
          <cell r="C1292" t="str">
            <v>UN</v>
          </cell>
          <cell r="D1292" t="str">
            <v>AS</v>
          </cell>
          <cell r="E1292">
            <v>111.59</v>
          </cell>
        </row>
        <row r="1293">
          <cell r="A1293">
            <v>20076</v>
          </cell>
          <cell r="B1293" t="str">
            <v>ADAPTADOR, PVC PBA, A LUVA DE FIBROCIMENTO, DN 100 / DE 110 MM</v>
          </cell>
          <cell r="C1293" t="str">
            <v>UN</v>
          </cell>
          <cell r="D1293" t="str">
            <v>AS</v>
          </cell>
          <cell r="E1293">
            <v>162.77000000000001</v>
          </cell>
        </row>
        <row r="1294">
          <cell r="A1294">
            <v>20074</v>
          </cell>
          <cell r="B1294" t="str">
            <v>ADAPTADOR, PVC PBA, A LUVA DE FIBROCIMENTO, DN 50 / DE 60 MM</v>
          </cell>
          <cell r="C1294" t="str">
            <v>UN</v>
          </cell>
          <cell r="D1294" t="str">
            <v>AS</v>
          </cell>
          <cell r="E1294">
            <v>48.1</v>
          </cell>
        </row>
        <row r="1295">
          <cell r="A1295">
            <v>47</v>
          </cell>
          <cell r="B1295" t="str">
            <v>ADAPTADOR, PVC PBA, BOLSA/ROSCA, JE, DN 100 / DE 110 MM</v>
          </cell>
          <cell r="C1295" t="str">
            <v>UN</v>
          </cell>
          <cell r="D1295" t="str">
            <v>AS</v>
          </cell>
          <cell r="E1295">
            <v>92.71</v>
          </cell>
        </row>
        <row r="1296">
          <cell r="A1296">
            <v>48</v>
          </cell>
          <cell r="B1296" t="str">
            <v>ADAPTADOR, PVC PBA, BOLSA/ROSCA, JE, DN 50 / DE 60 MM</v>
          </cell>
          <cell r="C1296" t="str">
            <v>UN</v>
          </cell>
          <cell r="D1296" t="str">
            <v>AS</v>
          </cell>
          <cell r="E1296">
            <v>36.18</v>
          </cell>
        </row>
        <row r="1297">
          <cell r="A1297">
            <v>52</v>
          </cell>
          <cell r="B1297" t="str">
            <v>ADAPTADOR, PVC PBA, PONTA/ROSCA, JE, DN 50 / DE  60 MM</v>
          </cell>
          <cell r="C1297" t="str">
            <v>UN</v>
          </cell>
          <cell r="D1297" t="str">
            <v>AS</v>
          </cell>
          <cell r="E1297">
            <v>18.059999999999999</v>
          </cell>
        </row>
        <row r="1298">
          <cell r="A1298">
            <v>43</v>
          </cell>
          <cell r="B1298" t="str">
            <v>ADAPTADOR, PVC PBA, PONTA/ROSCA, JE, DN 75 / DE  85 MM</v>
          </cell>
          <cell r="C1298" t="str">
            <v>UN</v>
          </cell>
          <cell r="D1298" t="str">
            <v>AS</v>
          </cell>
          <cell r="E1298">
            <v>47.53</v>
          </cell>
        </row>
        <row r="1299">
          <cell r="A1299">
            <v>4791</v>
          </cell>
          <cell r="B1299" t="str">
            <v>ADESIVO ACRILICO/COLA DE CONTATO</v>
          </cell>
          <cell r="C1299" t="str">
            <v>KG</v>
          </cell>
          <cell r="D1299" t="str">
            <v>CR</v>
          </cell>
          <cell r="E1299">
            <v>16.899999999999999</v>
          </cell>
        </row>
        <row r="1300">
          <cell r="A1300">
            <v>157</v>
          </cell>
          <cell r="B1300" t="str">
            <v>ADESIVO ESTRUTURAL A BASE DE RESINA EPOXI PARA INJECAO EM TRINCAS,</v>
          </cell>
          <cell r="C1300" t="str">
            <v>KG</v>
          </cell>
          <cell r="D1300" t="str">
            <v>CR</v>
          </cell>
          <cell r="E1300">
            <v>96.22</v>
          </cell>
        </row>
        <row r="1301">
          <cell r="B1301" t="str">
            <v>BICOMPONENTE, BAIXA VISCOSIDADE</v>
          </cell>
        </row>
        <row r="1302">
          <cell r="A1302">
            <v>156</v>
          </cell>
          <cell r="B1302" t="str">
            <v>ADESIVO ESTRUTURAL A BASE DE RESINA EPOXI, BICOMPONENTE, FLUIDO</v>
          </cell>
          <cell r="C1302" t="str">
            <v>KG</v>
          </cell>
          <cell r="D1302" t="str">
            <v>CR</v>
          </cell>
          <cell r="E1302">
            <v>42.95</v>
          </cell>
        </row>
        <row r="1303">
          <cell r="A1303">
            <v>131</v>
          </cell>
          <cell r="B1303" t="str">
            <v>ADESIVO ESTRUTURAL A BASE DE RESINA EPOXI, BICOMPONENTE, PASTOSO</v>
          </cell>
          <cell r="C1303" t="str">
            <v>KG</v>
          </cell>
          <cell r="D1303" t="str">
            <v>CR</v>
          </cell>
          <cell r="E1303">
            <v>41.23</v>
          </cell>
        </row>
        <row r="1304">
          <cell r="B1304" t="str">
            <v>(TIXOTROPICO)</v>
          </cell>
        </row>
        <row r="1305">
          <cell r="A1305">
            <v>39719</v>
          </cell>
          <cell r="B1305" t="str">
            <v>ADESIVO LIQUIDO A BASE DE RESINAS PARA COLAGEM DE ESPUMA DE ISOLAMENTO</v>
          </cell>
          <cell r="C1305" t="str">
            <v>L</v>
          </cell>
          <cell r="D1305" t="str">
            <v>CR</v>
          </cell>
          <cell r="E1305">
            <v>60.92</v>
          </cell>
        </row>
        <row r="1306">
          <cell r="B1306" t="str">
            <v>TERMICO FLEXIVEL</v>
          </cell>
        </row>
        <row r="1307">
          <cell r="A1307">
            <v>21114</v>
          </cell>
          <cell r="B1307" t="str">
            <v>ADESIVO PARA TUBOS CPVC, *75* G</v>
          </cell>
          <cell r="C1307" t="str">
            <v>UN</v>
          </cell>
          <cell r="D1307" t="str">
            <v>CR</v>
          </cell>
          <cell r="E1307">
            <v>13.05</v>
          </cell>
        </row>
        <row r="1308">
          <cell r="A1308">
            <v>117</v>
          </cell>
          <cell r="B1308" t="str">
            <v>ADESIVO PLASTICO PARA PVC, BISNAGA COM 17 GR</v>
          </cell>
          <cell r="C1308" t="str">
            <v>UN</v>
          </cell>
          <cell r="D1308" t="str">
            <v>CR</v>
          </cell>
          <cell r="E1308">
            <v>2.08</v>
          </cell>
        </row>
        <row r="1309">
          <cell r="A1309">
            <v>119</v>
          </cell>
          <cell r="B1309" t="str">
            <v>ADESIVO PLASTICO PARA PVC, BISNAGA COM 75 GR</v>
          </cell>
          <cell r="C1309" t="str">
            <v>UN</v>
          </cell>
          <cell r="D1309" t="str">
            <v>C</v>
          </cell>
          <cell r="E1309">
            <v>5.15</v>
          </cell>
        </row>
        <row r="1310">
          <cell r="A1310">
            <v>20080</v>
          </cell>
          <cell r="B1310" t="str">
            <v>ADESIVO PLASTICO PARA PVC, FRASCO COM 175 GR</v>
          </cell>
          <cell r="C1310" t="str">
            <v>UN</v>
          </cell>
          <cell r="D1310" t="str">
            <v>CR</v>
          </cell>
          <cell r="E1310">
            <v>14.76</v>
          </cell>
        </row>
        <row r="1311">
          <cell r="A1311">
            <v>122</v>
          </cell>
          <cell r="B1311" t="str">
            <v>ADESIVO PLASTICO PARA PVC, FRASCO COM 850 GR</v>
          </cell>
          <cell r="C1311" t="str">
            <v>UN</v>
          </cell>
          <cell r="D1311" t="str">
            <v>CR</v>
          </cell>
          <cell r="E1311">
            <v>46.52</v>
          </cell>
        </row>
        <row r="1312">
          <cell r="A1312">
            <v>3410</v>
          </cell>
          <cell r="B1312" t="str">
            <v>ADESIVO/COLA PARA EPS (ISOPOR) E OUTROS MATERIAIS</v>
          </cell>
          <cell r="C1312" t="str">
            <v>KG</v>
          </cell>
          <cell r="D1312" t="str">
            <v>CR</v>
          </cell>
          <cell r="E1312">
            <v>16.18</v>
          </cell>
        </row>
        <row r="1313">
          <cell r="A1313" t="str">
            <v>Obs: dimensões entre asteríscos (*) indicam a aceitação de medidas aproximadas.</v>
          </cell>
        </row>
        <row r="1315">
          <cell r="B1315" t="str">
            <v>PREÇOS DE INSUMOS</v>
          </cell>
          <cell r="D1315" t="str">
            <v>Página:</v>
          </cell>
          <cell r="E1315" t="str">
            <v>20 / 146</v>
          </cell>
        </row>
        <row r="1316">
          <cell r="A1316" t="str">
            <v>Indicação da origem do preço:</v>
          </cell>
        </row>
        <row r="1317">
          <cell r="A1317" t="str">
            <v>• C - para preço coletado pelo IBGE</v>
          </cell>
        </row>
        <row r="1318">
          <cell r="A1318" t="str">
            <v>• CR - para preço obtido por meio do coeficiente de representatividade do insumo (ver Manual de Metodologia e</v>
          </cell>
        </row>
        <row r="1319">
          <cell r="A1319" t="str">
            <v>Conceitos);</v>
          </cell>
        </row>
        <row r="1320">
          <cell r="A1320" t="str">
            <v>• AS - para preço atribuído com base no preço do insumo para a localidade de São Paulo.</v>
          </cell>
        </row>
        <row r="1321">
          <cell r="A1321" t="str">
            <v>Mês de Coleta:</v>
          </cell>
          <cell r="B1321" t="str">
            <v>06/2016 Pesquisa: IBGE</v>
          </cell>
        </row>
        <row r="1322">
          <cell r="B1322" t="str">
            <v>CUIABA</v>
          </cell>
          <cell r="C1322" t="str">
            <v>90,01</v>
          </cell>
          <cell r="E1322">
            <v>52.06</v>
          </cell>
        </row>
        <row r="1323">
          <cell r="A1323" t="str">
            <v>Localidade:</v>
          </cell>
          <cell r="B1323" t="str">
            <v>Encargos Sociais Desonerados(%) Horista:</v>
          </cell>
          <cell r="D1323" t="str">
            <v>Mensalista:</v>
          </cell>
        </row>
        <row r="1324">
          <cell r="A1324" t="str">
            <v>Código</v>
          </cell>
          <cell r="B1324" t="str">
            <v>Descriçao do Insumo</v>
          </cell>
          <cell r="C1324" t="str">
            <v>Unid</v>
          </cell>
          <cell r="D1324" t="str">
            <v>Origem</v>
          </cell>
          <cell r="E1324" t="str">
            <v>Preço</v>
          </cell>
        </row>
        <row r="1325">
          <cell r="D1325" t="str">
            <v>de Preço</v>
          </cell>
          <cell r="E1325" t="str">
            <v>Mediano (R$)</v>
          </cell>
        </row>
        <row r="1326">
          <cell r="A1326">
            <v>124</v>
          </cell>
          <cell r="B1326" t="str">
            <v>ADITIVO ACELERADOR DE PEGA E ENDURECIMENTO PARA ARGAMASSAS E CONCRETOS</v>
          </cell>
          <cell r="C1326" t="str">
            <v>L</v>
          </cell>
          <cell r="D1326" t="str">
            <v>CR</v>
          </cell>
          <cell r="E1326">
            <v>10.71</v>
          </cell>
        </row>
        <row r="1327">
          <cell r="A1327">
            <v>7334</v>
          </cell>
          <cell r="B1327" t="str">
            <v>ADITIVO ADESIVO LIQUIDO PARA ARGAMASSAS DE REVESTIMENTOS CIMENTICIOS</v>
          </cell>
          <cell r="C1327" t="str">
            <v>L</v>
          </cell>
          <cell r="D1327" t="str">
            <v>CR</v>
          </cell>
          <cell r="E1327">
            <v>8.91</v>
          </cell>
        </row>
        <row r="1328">
          <cell r="A1328">
            <v>7325</v>
          </cell>
          <cell r="B1328" t="str">
            <v>ADITIVO IMPERMEABILIZANTE DE PEGA NORMAL PARA ARGAMASSAS E  CONCRETOS SEM</v>
          </cell>
          <cell r="C1328" t="str">
            <v>KG</v>
          </cell>
          <cell r="D1328" t="str">
            <v>CR</v>
          </cell>
          <cell r="E1328">
            <v>4.95</v>
          </cell>
        </row>
        <row r="1329">
          <cell r="B1329" t="str">
            <v>ARMACAO</v>
          </cell>
        </row>
        <row r="1330">
          <cell r="A1330">
            <v>123</v>
          </cell>
          <cell r="B1330" t="str">
            <v>ADITIVO IMPERMEABILIZANTE DE PEGA NORMAL PARA ARGAMASSAS E CONCRETOS SEM</v>
          </cell>
          <cell r="C1330" t="str">
            <v>L</v>
          </cell>
          <cell r="D1330" t="str">
            <v>C</v>
          </cell>
          <cell r="E1330">
            <v>4.76</v>
          </cell>
        </row>
        <row r="1331">
          <cell r="B1331" t="str">
            <v>ARMACAO</v>
          </cell>
        </row>
        <row r="1332">
          <cell r="A1332">
            <v>127</v>
          </cell>
          <cell r="B1332" t="str">
            <v>ADITIVO IMPERMEABILIZANTE DE PEGA ULTRARRAPIDA</v>
          </cell>
          <cell r="C1332" t="str">
            <v>L</v>
          </cell>
          <cell r="D1332" t="str">
            <v>CR</v>
          </cell>
          <cell r="E1332">
            <v>11.18</v>
          </cell>
        </row>
        <row r="1333">
          <cell r="A1333">
            <v>133</v>
          </cell>
          <cell r="B1333" t="str">
            <v>ADITIVO LIQUIDO INCORPORADOR DE AR PARA CONCRETO E ARGAMASSA</v>
          </cell>
          <cell r="C1333" t="str">
            <v>L</v>
          </cell>
          <cell r="D1333" t="str">
            <v>CR</v>
          </cell>
          <cell r="E1333">
            <v>4.8</v>
          </cell>
        </row>
        <row r="1334">
          <cell r="A1334">
            <v>37538</v>
          </cell>
          <cell r="B1334" t="str">
            <v>ADITIVO PLASTIFICANTE E ESTABILIZADOR PARA ARGAMASSAS DE ASSENTAMENTO E</v>
          </cell>
          <cell r="C1334" t="str">
            <v>18L</v>
          </cell>
          <cell r="D1334" t="str">
            <v>CR</v>
          </cell>
          <cell r="E1334">
            <v>119.17</v>
          </cell>
        </row>
        <row r="1335">
          <cell r="B1335" t="str">
            <v>REBOCO</v>
          </cell>
        </row>
        <row r="1336">
          <cell r="A1336">
            <v>132</v>
          </cell>
          <cell r="B1336" t="str">
            <v>ADITIVO PLASTIFICANTE RETARDADOR DE PEGA E REDUTOR DE AGUA PARA CONCRETO</v>
          </cell>
          <cell r="C1336" t="str">
            <v>L</v>
          </cell>
          <cell r="D1336" t="str">
            <v>CR</v>
          </cell>
          <cell r="E1336">
            <v>5.28</v>
          </cell>
        </row>
        <row r="1337">
          <cell r="A1337">
            <v>13408</v>
          </cell>
          <cell r="B1337" t="str">
            <v>ADITIVO SUPERPLASTIFICANTE DE PEGA NORMAL PARA CONCRETO (TAMBOR 200 KG)</v>
          </cell>
          <cell r="C1337" t="str">
            <v>200KG</v>
          </cell>
          <cell r="D1337" t="str">
            <v>CR</v>
          </cell>
          <cell r="E1337">
            <v>1877.42</v>
          </cell>
        </row>
        <row r="1338">
          <cell r="A1338">
            <v>37476</v>
          </cell>
          <cell r="B1338" t="str">
            <v>ADUELA/GALERIA DE CONCRETO ARMADO, SECAO RETANGULAR 1.50 X 1.50 M (L X A), C =</v>
          </cell>
          <cell r="C1338" t="str">
            <v>UN</v>
          </cell>
          <cell r="D1338" t="str">
            <v>CR</v>
          </cell>
          <cell r="E1338">
            <v>1698.44</v>
          </cell>
        </row>
        <row r="1339">
          <cell r="B1339" t="str">
            <v>1.00 M, E = 20 CM</v>
          </cell>
        </row>
        <row r="1340">
          <cell r="A1340">
            <v>37478</v>
          </cell>
          <cell r="B1340" t="str">
            <v>ADUELA/GALERIA DE CONCRETO ARMADO, SECAO RETANGULAR 2.00 X 2.00 M (L X A), C =</v>
          </cell>
          <cell r="C1340" t="str">
            <v>UN</v>
          </cell>
          <cell r="D1340" t="str">
            <v>CR</v>
          </cell>
          <cell r="E1340">
            <v>2402.84</v>
          </cell>
        </row>
        <row r="1341">
          <cell r="B1341" t="str">
            <v>1.00 M, E = 20 CM</v>
          </cell>
        </row>
        <row r="1342">
          <cell r="A1342">
            <v>37477</v>
          </cell>
          <cell r="B1342" t="str">
            <v>ADUELA/GALERIA DE CONCRETO ARMADO, SECAO RETANGULAR 2.50 X 2.50 M (L X A), C =</v>
          </cell>
          <cell r="C1342" t="str">
            <v>UN</v>
          </cell>
          <cell r="D1342" t="str">
            <v>CR</v>
          </cell>
          <cell r="E1342">
            <v>2940.22</v>
          </cell>
        </row>
        <row r="1343">
          <cell r="B1343" t="str">
            <v>1.00 M, E = 20 CM</v>
          </cell>
        </row>
        <row r="1344">
          <cell r="A1344">
            <v>37479</v>
          </cell>
          <cell r="B1344" t="str">
            <v>ADUELA/GALERIA DE CONCRETO ARMADO, SECAO RETANGULAR 3.00 X 3.00 M (L X A), C =</v>
          </cell>
          <cell r="C1344" t="str">
            <v>UN</v>
          </cell>
          <cell r="D1344" t="str">
            <v>CR</v>
          </cell>
          <cell r="E1344">
            <v>3676.42</v>
          </cell>
        </row>
        <row r="1345">
          <cell r="B1345" t="str">
            <v>1.00 M, E = 20 CM</v>
          </cell>
        </row>
        <row r="1346">
          <cell r="A1346">
            <v>4319</v>
          </cell>
          <cell r="B1346" t="str">
            <v>AFASTADOR PARA TELHA DE FIBROCIMENTO CANALETE 90 OU KALHETAO</v>
          </cell>
          <cell r="C1346" t="str">
            <v>UN</v>
          </cell>
          <cell r="D1346" t="str">
            <v>CR</v>
          </cell>
          <cell r="E1346">
            <v>0.83</v>
          </cell>
        </row>
        <row r="1347">
          <cell r="A1347">
            <v>40596</v>
          </cell>
          <cell r="B1347" t="str">
            <v>AGREGADO RECICLADO (RCD), CLASSE A CINZA, TIPO RACHAO RECICLADO (COLETADO</v>
          </cell>
          <cell r="C1347" t="str">
            <v>M3</v>
          </cell>
          <cell r="D1347" t="str">
            <v>CR</v>
          </cell>
          <cell r="E1347">
            <v>26.73</v>
          </cell>
        </row>
        <row r="1348">
          <cell r="B1348" t="str">
            <v>CAIXA)</v>
          </cell>
        </row>
        <row r="1349">
          <cell r="A1349">
            <v>13003</v>
          </cell>
          <cell r="B1349" t="str">
            <v>AGUA SANITARIA</v>
          </cell>
          <cell r="C1349" t="str">
            <v>L</v>
          </cell>
          <cell r="D1349" t="str">
            <v>C</v>
          </cell>
          <cell r="E1349">
            <v>1.9</v>
          </cell>
        </row>
        <row r="1350">
          <cell r="A1350">
            <v>6114</v>
          </cell>
          <cell r="B1350" t="str">
            <v>AJUDANTE DE ARMADOR</v>
          </cell>
          <cell r="C1350" t="str">
            <v>H</v>
          </cell>
          <cell r="D1350" t="str">
            <v>CR</v>
          </cell>
          <cell r="E1350">
            <v>8.39</v>
          </cell>
        </row>
        <row r="1351">
          <cell r="A1351">
            <v>40912</v>
          </cell>
          <cell r="B1351" t="str">
            <v>AJUDANTE DE ARMADOR (MENSALISTA)</v>
          </cell>
          <cell r="C1351" t="str">
            <v>MES</v>
          </cell>
          <cell r="D1351" t="str">
            <v>CR</v>
          </cell>
          <cell r="E1351">
            <v>1477.88</v>
          </cell>
        </row>
        <row r="1352">
          <cell r="A1352">
            <v>247</v>
          </cell>
          <cell r="B1352" t="str">
            <v>AJUDANTE DE ELETRICISTA</v>
          </cell>
          <cell r="C1352" t="str">
            <v>H</v>
          </cell>
          <cell r="D1352" t="str">
            <v>C</v>
          </cell>
          <cell r="E1352">
            <v>8.3000000000000007</v>
          </cell>
        </row>
        <row r="1353">
          <cell r="A1353">
            <v>40919</v>
          </cell>
          <cell r="B1353" t="str">
            <v>AJUDANTE DE ELETRICISTA (MENSALISTA)</v>
          </cell>
          <cell r="C1353" t="str">
            <v>MES</v>
          </cell>
          <cell r="D1353" t="str">
            <v>CR</v>
          </cell>
          <cell r="E1353">
            <v>1457.44</v>
          </cell>
        </row>
        <row r="1354">
          <cell r="A1354">
            <v>25958</v>
          </cell>
          <cell r="B1354" t="str">
            <v>AJUDANTE DE ESTRUTURAS METALICAS</v>
          </cell>
          <cell r="C1354" t="str">
            <v>H</v>
          </cell>
          <cell r="D1354" t="str">
            <v>CR</v>
          </cell>
          <cell r="E1354">
            <v>3.8</v>
          </cell>
        </row>
        <row r="1355">
          <cell r="A1355">
            <v>40984</v>
          </cell>
          <cell r="B1355" t="str">
            <v>AJUDANTE DE ESTRUTURAS METALICAS (MENSALISTA)</v>
          </cell>
          <cell r="C1355" t="str">
            <v>MES</v>
          </cell>
          <cell r="D1355" t="str">
            <v>CR</v>
          </cell>
          <cell r="E1355">
            <v>667.98</v>
          </cell>
        </row>
        <row r="1356">
          <cell r="A1356">
            <v>248</v>
          </cell>
          <cell r="B1356" t="str">
            <v>AJUDANTE DE OPERACAO EM GERAL</v>
          </cell>
          <cell r="C1356" t="str">
            <v>H</v>
          </cell>
          <cell r="D1356" t="str">
            <v>CR</v>
          </cell>
          <cell r="E1356">
            <v>9.02</v>
          </cell>
        </row>
        <row r="1357">
          <cell r="A1357">
            <v>41086</v>
          </cell>
          <cell r="B1357" t="str">
            <v>AJUDANTE DE OPERACAO EM GERAL (MENSALISTA)</v>
          </cell>
          <cell r="C1357" t="str">
            <v>MES</v>
          </cell>
          <cell r="D1357" t="str">
            <v>CR</v>
          </cell>
          <cell r="E1357">
            <v>1590.74</v>
          </cell>
        </row>
        <row r="1358">
          <cell r="A1358">
            <v>34466</v>
          </cell>
          <cell r="B1358" t="str">
            <v>AJUDANTE DE PINTOR</v>
          </cell>
          <cell r="C1358" t="str">
            <v>H</v>
          </cell>
          <cell r="D1358" t="str">
            <v>CR</v>
          </cell>
          <cell r="E1358">
            <v>8.41</v>
          </cell>
        </row>
        <row r="1359">
          <cell r="A1359">
            <v>41083</v>
          </cell>
          <cell r="B1359" t="str">
            <v>AJUDANTE DE PINTOR (MENSALISTA)</v>
          </cell>
          <cell r="C1359" t="str">
            <v>MES</v>
          </cell>
          <cell r="D1359" t="str">
            <v>CR</v>
          </cell>
          <cell r="E1359">
            <v>1481.3</v>
          </cell>
        </row>
        <row r="1360">
          <cell r="A1360">
            <v>252</v>
          </cell>
          <cell r="B1360" t="str">
            <v>AJUDANTE DE SERRALHEIRO</v>
          </cell>
          <cell r="C1360" t="str">
            <v>H</v>
          </cell>
          <cell r="D1360" t="str">
            <v>CR</v>
          </cell>
          <cell r="E1360">
            <v>7.92</v>
          </cell>
        </row>
        <row r="1361">
          <cell r="A1361">
            <v>40909</v>
          </cell>
          <cell r="B1361" t="str">
            <v>AJUDANTE DE SERRALHEIRO (MENSALISTA)</v>
          </cell>
          <cell r="C1361" t="str">
            <v>MES</v>
          </cell>
          <cell r="D1361" t="str">
            <v>CR</v>
          </cell>
          <cell r="E1361">
            <v>1397.94</v>
          </cell>
        </row>
        <row r="1362">
          <cell r="A1362">
            <v>242</v>
          </cell>
          <cell r="B1362" t="str">
            <v>AJUDANTE ESPECIALIZADO</v>
          </cell>
          <cell r="C1362" t="str">
            <v>H</v>
          </cell>
          <cell r="D1362" t="str">
            <v>CR</v>
          </cell>
          <cell r="E1362">
            <v>9.02</v>
          </cell>
        </row>
        <row r="1363">
          <cell r="A1363">
            <v>41085</v>
          </cell>
          <cell r="B1363" t="str">
            <v>AJUDANTE ESPECIALIZADO (MENSALISTA)</v>
          </cell>
          <cell r="C1363" t="str">
            <v>MES</v>
          </cell>
          <cell r="D1363" t="str">
            <v>CR</v>
          </cell>
          <cell r="E1363">
            <v>1590.74</v>
          </cell>
        </row>
        <row r="1364">
          <cell r="A1364">
            <v>427</v>
          </cell>
          <cell r="B1364" t="str">
            <v>ALCA PREFORMADA DE CONTRA POSTE, EM ACO GALVANIZADO, PARA CABO 3/16",</v>
          </cell>
          <cell r="C1364" t="str">
            <v>UN</v>
          </cell>
          <cell r="D1364" t="str">
            <v>CR</v>
          </cell>
          <cell r="E1364">
            <v>4.2</v>
          </cell>
        </row>
        <row r="1365">
          <cell r="B1365" t="str">
            <v>COMPRIMENTO *860* MM</v>
          </cell>
        </row>
        <row r="1366">
          <cell r="A1366">
            <v>417</v>
          </cell>
          <cell r="B1366" t="str">
            <v>ALCA PREFORMADA DE DISTRIBUICAO, EM ACO GALVANIZADO, PARA CABO DE ALUMINIO</v>
          </cell>
          <cell r="C1366" t="str">
            <v>UN</v>
          </cell>
          <cell r="D1366" t="str">
            <v>CR</v>
          </cell>
          <cell r="E1366">
            <v>1.98</v>
          </cell>
        </row>
        <row r="1367">
          <cell r="B1367" t="str">
            <v>DIAMETRO 16 MM</v>
          </cell>
        </row>
        <row r="1368">
          <cell r="A1368">
            <v>418</v>
          </cell>
          <cell r="B1368" t="str">
            <v>ALCA PREFORMADA DE DISTRIBUICAO, EM ACO GALVANIZADO, PARA CABO DE ALUMINIO</v>
          </cell>
          <cell r="C1368" t="str">
            <v>UN</v>
          </cell>
          <cell r="D1368" t="str">
            <v>CR</v>
          </cell>
          <cell r="E1368">
            <v>1.98</v>
          </cell>
        </row>
        <row r="1369">
          <cell r="B1369" t="str">
            <v>DIAMETRO 25 MM2</v>
          </cell>
        </row>
        <row r="1370">
          <cell r="A1370">
            <v>11273</v>
          </cell>
          <cell r="B1370" t="str">
            <v>ALCA PREFORMADA DE DISTRIBUICAO, EM ACO GALVANIZADO, PARA CONDUTORES DE</v>
          </cell>
          <cell r="C1370" t="str">
            <v>UN</v>
          </cell>
          <cell r="D1370" t="str">
            <v>CR</v>
          </cell>
          <cell r="E1370">
            <v>6.15</v>
          </cell>
        </row>
        <row r="1371">
          <cell r="B1371" t="str">
            <v>ALUMINIO AWG 1/0 (CAA 6/1 OU CA 7 FIOS)</v>
          </cell>
        </row>
        <row r="1372">
          <cell r="A1372">
            <v>11272</v>
          </cell>
          <cell r="B1372" t="str">
            <v>ALCA PREFORMADA DE DISTRIBUICAO, EM ACO GALVANIZADO, PARA CONDUTORES DE</v>
          </cell>
          <cell r="C1372" t="str">
            <v>UN</v>
          </cell>
          <cell r="D1372" t="str">
            <v>CR</v>
          </cell>
          <cell r="E1372">
            <v>3.71</v>
          </cell>
        </row>
        <row r="1373">
          <cell r="B1373" t="str">
            <v>ALUMINIO AWG 2 (CAA 6/1 OU CA 7 FIOS)</v>
          </cell>
        </row>
        <row r="1374">
          <cell r="A1374">
            <v>11275</v>
          </cell>
          <cell r="B1374" t="str">
            <v>ALCA PREFORMADA DE SERVICO, EM ACO GALVANIZADO, PARA CONDUTORES DE ALUMINIO</v>
          </cell>
          <cell r="C1374" t="str">
            <v>UN</v>
          </cell>
          <cell r="D1374" t="str">
            <v>CR</v>
          </cell>
          <cell r="E1374">
            <v>1.49</v>
          </cell>
        </row>
        <row r="1375">
          <cell r="B1375" t="str">
            <v>AWG 4 (CAA 6/1)</v>
          </cell>
        </row>
        <row r="1376">
          <cell r="A1376">
            <v>11274</v>
          </cell>
          <cell r="B1376" t="str">
            <v>ALCA PREFORMADA DE SERVICO, EM ACO GALVANIZADO, PARA CONDUTORES DE ALUMINIO</v>
          </cell>
          <cell r="C1376" t="str">
            <v>UN</v>
          </cell>
          <cell r="D1376" t="str">
            <v>CR</v>
          </cell>
          <cell r="E1376">
            <v>1.1299999999999999</v>
          </cell>
        </row>
        <row r="1377">
          <cell r="B1377" t="str">
            <v>AWG 6 (CAA 6/1)</v>
          </cell>
        </row>
        <row r="1378">
          <cell r="A1378">
            <v>38954</v>
          </cell>
          <cell r="B1378" t="str">
            <v>ALICATE ALARGADOR DE TUBO PEX</v>
          </cell>
          <cell r="C1378" t="str">
            <v>UN</v>
          </cell>
          <cell r="D1378" t="str">
            <v>CR</v>
          </cell>
          <cell r="E1378">
            <v>31.53</v>
          </cell>
        </row>
        <row r="1379">
          <cell r="A1379" t="str">
            <v>Obs: dimensões entre asteríscos (*) indicam a aceitação de medidas aproximadas.</v>
          </cell>
        </row>
        <row r="1381">
          <cell r="B1381" t="str">
            <v>PREÇOS DE INSUMOS</v>
          </cell>
          <cell r="D1381" t="str">
            <v>Página:</v>
          </cell>
          <cell r="E1381" t="str">
            <v>21 / 146</v>
          </cell>
        </row>
        <row r="1382">
          <cell r="A1382" t="str">
            <v>Indicação da origem do preço:</v>
          </cell>
        </row>
        <row r="1383">
          <cell r="A1383" t="str">
            <v>• C - para preço coletado pelo IBGE</v>
          </cell>
        </row>
        <row r="1384">
          <cell r="A1384" t="str">
            <v>• CR - para preço obtido por meio do coeficiente de representatividade do insumo (ver Manual de Metodologia e</v>
          </cell>
        </row>
        <row r="1385">
          <cell r="A1385" t="str">
            <v>Conceitos);</v>
          </cell>
        </row>
        <row r="1386">
          <cell r="A1386" t="str">
            <v>• AS - para preço atribuído com base no preço do insumo para a localidade de São Paulo.</v>
          </cell>
        </row>
        <row r="1387">
          <cell r="A1387" t="str">
            <v>Mês de Coleta:</v>
          </cell>
          <cell r="B1387" t="str">
            <v>06/2016 Pesquisa: IBGE</v>
          </cell>
        </row>
        <row r="1388">
          <cell r="B1388" t="str">
            <v>CUIABA</v>
          </cell>
          <cell r="C1388" t="str">
            <v>90,01</v>
          </cell>
          <cell r="E1388">
            <v>52.06</v>
          </cell>
        </row>
        <row r="1389">
          <cell r="A1389" t="str">
            <v>Localidade:</v>
          </cell>
          <cell r="B1389" t="str">
            <v>Encargos Sociais Desonerados(%) Horista:</v>
          </cell>
          <cell r="D1389" t="str">
            <v>Mensalista:</v>
          </cell>
        </row>
        <row r="1390">
          <cell r="A1390" t="str">
            <v>Código</v>
          </cell>
          <cell r="B1390" t="str">
            <v>Descriçao do Insumo</v>
          </cell>
          <cell r="C1390" t="str">
            <v>Unid</v>
          </cell>
          <cell r="D1390" t="str">
            <v>Origem</v>
          </cell>
          <cell r="E1390" t="str">
            <v>Preço</v>
          </cell>
        </row>
        <row r="1391">
          <cell r="D1391" t="str">
            <v>de Preço</v>
          </cell>
          <cell r="E1391" t="str">
            <v>Mediano (R$)</v>
          </cell>
        </row>
        <row r="1392">
          <cell r="A1392">
            <v>38956</v>
          </cell>
          <cell r="B1392" t="str">
            <v>ALICATE CRIMPADOR DE TUBO PEX</v>
          </cell>
          <cell r="C1392" t="str">
            <v>UN</v>
          </cell>
          <cell r="D1392" t="str">
            <v>CR</v>
          </cell>
          <cell r="E1392">
            <v>738.98</v>
          </cell>
        </row>
        <row r="1393">
          <cell r="A1393">
            <v>38470</v>
          </cell>
          <cell r="B1393" t="str">
            <v>ALICATE DE CORTE DIAGONAL 6 " COM ISOLAMENTO</v>
          </cell>
          <cell r="C1393" t="str">
            <v>UN</v>
          </cell>
          <cell r="D1393" t="str">
            <v>C</v>
          </cell>
          <cell r="E1393">
            <v>29.85</v>
          </cell>
        </row>
        <row r="1394">
          <cell r="A1394">
            <v>38547</v>
          </cell>
          <cell r="B1394" t="str">
            <v>ALICATE DE CRIMPAR RJ11, RJ12 E RJ45</v>
          </cell>
          <cell r="C1394" t="str">
            <v>UN</v>
          </cell>
          <cell r="D1394" t="str">
            <v>CR</v>
          </cell>
          <cell r="E1394">
            <v>81.45</v>
          </cell>
        </row>
        <row r="1395">
          <cell r="A1395">
            <v>38469</v>
          </cell>
          <cell r="B1395" t="str">
            <v>ALICATE DE PRESSAO PARA SOLDA DE CHAPA 18 "</v>
          </cell>
          <cell r="C1395" t="str">
            <v>UN</v>
          </cell>
          <cell r="D1395" t="str">
            <v>CR</v>
          </cell>
          <cell r="E1395">
            <v>87.58</v>
          </cell>
        </row>
        <row r="1396">
          <cell r="A1396">
            <v>38467</v>
          </cell>
          <cell r="B1396" t="str">
            <v>ALICATE DE PRESSAO 11 " PARA SOLDA, TIPO C</v>
          </cell>
          <cell r="C1396" t="str">
            <v>UN</v>
          </cell>
          <cell r="D1396" t="str">
            <v>CR</v>
          </cell>
          <cell r="E1396">
            <v>49.28</v>
          </cell>
        </row>
        <row r="1397">
          <cell r="A1397">
            <v>38468</v>
          </cell>
          <cell r="B1397" t="str">
            <v>ALICATE DE PRESSAO 11 " PARA SOLDA, TIPO U</v>
          </cell>
          <cell r="C1397" t="str">
            <v>UN</v>
          </cell>
          <cell r="D1397" t="str">
            <v>CR</v>
          </cell>
          <cell r="E1397">
            <v>54.23</v>
          </cell>
        </row>
        <row r="1398">
          <cell r="A1398">
            <v>38471</v>
          </cell>
          <cell r="B1398" t="str">
            <v>ALICATE PARA ANEIS DE PISTAO, CAPACIDADE 50 A 100 MM</v>
          </cell>
          <cell r="C1398" t="str">
            <v>UN</v>
          </cell>
          <cell r="D1398" t="str">
            <v>CR</v>
          </cell>
          <cell r="E1398">
            <v>70.42</v>
          </cell>
        </row>
        <row r="1399">
          <cell r="A1399">
            <v>37370</v>
          </cell>
          <cell r="B1399" t="str">
            <v>ALIMENTACAO - HORISTA (ENCARGOS COMPLEMENTARES) (COLETADO CAIXA)</v>
          </cell>
          <cell r="C1399" t="str">
            <v>H</v>
          </cell>
          <cell r="D1399" t="str">
            <v>C</v>
          </cell>
          <cell r="E1399">
            <v>2.02</v>
          </cell>
        </row>
        <row r="1400">
          <cell r="A1400">
            <v>40862</v>
          </cell>
          <cell r="B1400" t="str">
            <v>ALIMENTACAO - MENSALISTA (ENCARGOS COMPLEMENTARES) (COLETADO CAIXA)</v>
          </cell>
          <cell r="C1400" t="str">
            <v>MES</v>
          </cell>
          <cell r="D1400" t="str">
            <v>C</v>
          </cell>
          <cell r="E1400">
            <v>380.74</v>
          </cell>
        </row>
        <row r="1401">
          <cell r="A1401">
            <v>10658</v>
          </cell>
          <cell r="B1401" t="str">
            <v>ALISADORA DE CONCRETO COM MOTOR A GASOLINA DE 5,5 HP, PESO COM MOTOR DE 78</v>
          </cell>
          <cell r="C1401" t="str">
            <v>UN</v>
          </cell>
          <cell r="D1401" t="str">
            <v>C</v>
          </cell>
          <cell r="E1401">
            <v>9860</v>
          </cell>
        </row>
        <row r="1402">
          <cell r="B1402" t="str">
            <v>KG, 4 PATAS.</v>
          </cell>
        </row>
        <row r="1403">
          <cell r="A1403">
            <v>253</v>
          </cell>
          <cell r="B1403" t="str">
            <v>ALMOXARIFE</v>
          </cell>
          <cell r="C1403" t="str">
            <v>H</v>
          </cell>
          <cell r="D1403" t="str">
            <v>C</v>
          </cell>
          <cell r="E1403">
            <v>11.17</v>
          </cell>
        </row>
        <row r="1404">
          <cell r="A1404">
            <v>40809</v>
          </cell>
          <cell r="B1404" t="str">
            <v>ALMOXARIFE (MENSALISTA)</v>
          </cell>
          <cell r="C1404" t="str">
            <v>MES</v>
          </cell>
          <cell r="D1404" t="str">
            <v>CR</v>
          </cell>
          <cell r="E1404">
            <v>1967.04</v>
          </cell>
        </row>
        <row r="1405">
          <cell r="A1405">
            <v>583</v>
          </cell>
          <cell r="B1405" t="str">
            <v>ALUMINIO ANODIZADO</v>
          </cell>
          <cell r="C1405" t="str">
            <v>KG</v>
          </cell>
          <cell r="D1405" t="str">
            <v>CR</v>
          </cell>
          <cell r="E1405">
            <v>37.53</v>
          </cell>
        </row>
        <row r="1406">
          <cell r="A1406">
            <v>20193</v>
          </cell>
          <cell r="B1406" t="str">
            <v>ANDAIME METALICO TIPO FACHADEIRO, LARGURA DE 1,20M, ALTURA POR PECA DE 2,0M</v>
          </cell>
          <cell r="C1406" t="str">
            <v>M2/MES</v>
          </cell>
          <cell r="D1406" t="str">
            <v>CR</v>
          </cell>
          <cell r="E1406">
            <v>4.99</v>
          </cell>
        </row>
        <row r="1407">
          <cell r="B1407" t="str">
            <v>(LOCACAO)</v>
          </cell>
        </row>
        <row r="1408">
          <cell r="A1408">
            <v>10527</v>
          </cell>
          <cell r="B1408" t="str">
            <v>ANDAIME METALICO TUBULAR DE ENCAIXE, TIPO DE TORRE, COM LARGURA DE 1 ATE 1,5 M</v>
          </cell>
          <cell r="C1408" t="str">
            <v>M/MES</v>
          </cell>
          <cell r="D1408" t="str">
            <v>C</v>
          </cell>
          <cell r="E1408">
            <v>15</v>
          </cell>
        </row>
        <row r="1409">
          <cell r="B1409" t="str">
            <v>E ALTURA DE *1,00 M* (LOCACAO)</v>
          </cell>
        </row>
        <row r="1410">
          <cell r="A1410">
            <v>10526</v>
          </cell>
          <cell r="B1410" t="str">
            <v>ANDAIME SUSPENSO OU BALANCIM MANUAL, CAPACIDADE DE CARGA TOTAL DE *250*</v>
          </cell>
          <cell r="C1410" t="str">
            <v>MES</v>
          </cell>
          <cell r="D1410" t="str">
            <v>AS</v>
          </cell>
          <cell r="E1410">
            <v>380</v>
          </cell>
        </row>
        <row r="1411">
          <cell r="B1411" t="str">
            <v>KG/M2, PLATAFORMA DE *1,50* M DE COMPRIMENTO, L = *0,80* M, CABO DE *45* M</v>
          </cell>
        </row>
        <row r="1412">
          <cell r="B1412" t="str">
            <v>(LOCACAO)</v>
          </cell>
        </row>
        <row r="1413">
          <cell r="A1413">
            <v>38957</v>
          </cell>
          <cell r="B1413" t="str">
            <v>ANEIS DE CRIMPAGEM PARA ALICATE CRIMPADOR DE TUBO PEX, BITOLAS DE 16 A 32 MM</v>
          </cell>
          <cell r="C1413" t="str">
            <v>PAR</v>
          </cell>
          <cell r="D1413" t="str">
            <v>CR</v>
          </cell>
          <cell r="E1413">
            <v>57.96</v>
          </cell>
        </row>
        <row r="1414">
          <cell r="A1414">
            <v>299</v>
          </cell>
          <cell r="B1414" t="str">
            <v>ANEL BORRACHA DN 100 MM, PARA TUBO SERIE REFORCADA ESGOTO PREDIAL</v>
          </cell>
          <cell r="C1414" t="str">
            <v>UN</v>
          </cell>
          <cell r="D1414" t="str">
            <v>CR</v>
          </cell>
          <cell r="E1414">
            <v>1.8</v>
          </cell>
        </row>
        <row r="1415">
          <cell r="A1415">
            <v>298</v>
          </cell>
          <cell r="B1415" t="str">
            <v>ANEL BORRACHA DN 75 MM, PARA TUBO SERIE REFORCADA ESGOTO PREDIAL</v>
          </cell>
          <cell r="C1415" t="str">
            <v>UN</v>
          </cell>
          <cell r="D1415" t="str">
            <v>CR</v>
          </cell>
          <cell r="E1415">
            <v>1.81</v>
          </cell>
        </row>
        <row r="1416">
          <cell r="A1416">
            <v>295</v>
          </cell>
          <cell r="B1416" t="str">
            <v>ANEL BORRACHA PARA TUBO ESGOTO PREDIAL DN 40 MM (NBR 5688)</v>
          </cell>
          <cell r="C1416" t="str">
            <v>UN</v>
          </cell>
          <cell r="D1416" t="str">
            <v>CR</v>
          </cell>
          <cell r="E1416">
            <v>1.08</v>
          </cell>
        </row>
        <row r="1417">
          <cell r="A1417">
            <v>296</v>
          </cell>
          <cell r="B1417" t="str">
            <v>ANEL BORRACHA PARA TUBO ESGOTO PREDIAL DN 50 MM (NBR 5688)</v>
          </cell>
          <cell r="C1417" t="str">
            <v>UN</v>
          </cell>
          <cell r="D1417" t="str">
            <v>CR</v>
          </cell>
          <cell r="E1417">
            <v>1.1200000000000001</v>
          </cell>
        </row>
        <row r="1418">
          <cell r="A1418">
            <v>297</v>
          </cell>
          <cell r="B1418" t="str">
            <v>ANEL BORRACHA PARA TUBO ESGOTO PREDIAL DN 75 MM (NBR 5688)</v>
          </cell>
          <cell r="C1418" t="str">
            <v>UN</v>
          </cell>
          <cell r="D1418" t="str">
            <v>CR</v>
          </cell>
          <cell r="E1418">
            <v>1.58</v>
          </cell>
        </row>
        <row r="1419">
          <cell r="A1419">
            <v>301</v>
          </cell>
          <cell r="B1419" t="str">
            <v>ANEL BORRACHA PARA TUBO ESGOTO PREDIAL, DN 100 MM (NBR 5688)</v>
          </cell>
          <cell r="C1419" t="str">
            <v>UN</v>
          </cell>
          <cell r="D1419" t="str">
            <v>C</v>
          </cell>
          <cell r="E1419">
            <v>1.99</v>
          </cell>
        </row>
        <row r="1420">
          <cell r="A1420">
            <v>300</v>
          </cell>
          <cell r="B1420" t="str">
            <v>ANEL BORRACHA, DN 150 MM, PARA TUBO SERIE REFORCADA ESGOTO PREDIAL</v>
          </cell>
          <cell r="C1420" t="str">
            <v>UN</v>
          </cell>
          <cell r="D1420" t="str">
            <v>CR</v>
          </cell>
          <cell r="E1420">
            <v>8.36</v>
          </cell>
        </row>
        <row r="1421">
          <cell r="A1421">
            <v>20084</v>
          </cell>
          <cell r="B1421" t="str">
            <v>ANEL BORRACHA, DN 40 MM, PARA TUBO SERIE REFORCADA ESGOTO PREDIAL</v>
          </cell>
          <cell r="C1421" t="str">
            <v>UN</v>
          </cell>
          <cell r="D1421" t="str">
            <v>CR</v>
          </cell>
          <cell r="E1421">
            <v>1.08</v>
          </cell>
        </row>
        <row r="1422">
          <cell r="A1422">
            <v>20085</v>
          </cell>
          <cell r="B1422" t="str">
            <v>ANEL BORRACHA, DN 50 MM, PARA TUBO SERIE REFORCADA ESGOTO PREDIAL</v>
          </cell>
          <cell r="C1422" t="str">
            <v>UN</v>
          </cell>
          <cell r="D1422" t="str">
            <v>CR</v>
          </cell>
          <cell r="E1422">
            <v>1</v>
          </cell>
        </row>
        <row r="1423">
          <cell r="A1423">
            <v>311</v>
          </cell>
          <cell r="B1423" t="str">
            <v>ANEL BORRACHA, PARA TUBO PVC DEFOFO, DN 100 MM (NBR 7665)</v>
          </cell>
          <cell r="C1423" t="str">
            <v>UN</v>
          </cell>
          <cell r="D1423" t="str">
            <v>CR</v>
          </cell>
          <cell r="E1423">
            <v>6.47</v>
          </cell>
        </row>
        <row r="1424">
          <cell r="A1424">
            <v>318</v>
          </cell>
          <cell r="B1424" t="str">
            <v>ANEL BORRACHA, PARA TUBO PVC DEFOFO, DN 150 MM (NBR 7665)</v>
          </cell>
          <cell r="C1424" t="str">
            <v>UN</v>
          </cell>
          <cell r="D1424" t="str">
            <v>CR</v>
          </cell>
          <cell r="E1424">
            <v>11.33</v>
          </cell>
        </row>
        <row r="1425">
          <cell r="A1425">
            <v>319</v>
          </cell>
          <cell r="B1425" t="str">
            <v>ANEL BORRACHA, PARA TUBO PVC DEFOFO, DN 200 MM (NBR 7665)</v>
          </cell>
          <cell r="C1425" t="str">
            <v>UN</v>
          </cell>
          <cell r="D1425" t="str">
            <v>CR</v>
          </cell>
          <cell r="E1425">
            <v>21.4</v>
          </cell>
        </row>
        <row r="1426">
          <cell r="A1426">
            <v>320</v>
          </cell>
          <cell r="B1426" t="str">
            <v>ANEL BORRACHA, PARA TUBO PVC DEFOFO, DN 250 MM (NBR 7665)</v>
          </cell>
          <cell r="C1426" t="str">
            <v>UN</v>
          </cell>
          <cell r="D1426" t="str">
            <v>CR</v>
          </cell>
          <cell r="E1426">
            <v>68.05</v>
          </cell>
        </row>
        <row r="1427">
          <cell r="A1427">
            <v>314</v>
          </cell>
          <cell r="B1427" t="str">
            <v>ANEL BORRACHA, PARA TUBO PVC DEFOFO, DN 300 MM (NBR 7665)</v>
          </cell>
          <cell r="C1427" t="str">
            <v>UN</v>
          </cell>
          <cell r="D1427" t="str">
            <v>CR</v>
          </cell>
          <cell r="E1427">
            <v>104.52</v>
          </cell>
        </row>
        <row r="1428">
          <cell r="A1428">
            <v>303</v>
          </cell>
          <cell r="B1428" t="str">
            <v>ANEL BORRACHA, PARA TUBO PVC, REDE COLETOR ESGOTO, DN 100 MM (NBR 7362)</v>
          </cell>
          <cell r="C1428" t="str">
            <v>UN</v>
          </cell>
          <cell r="D1428" t="str">
            <v>CR</v>
          </cell>
          <cell r="E1428">
            <v>2.71</v>
          </cell>
        </row>
        <row r="1429">
          <cell r="A1429">
            <v>304</v>
          </cell>
          <cell r="B1429" t="str">
            <v>ANEL BORRACHA, PARA TUBO PVC, REDE COLETOR ESGOTO, DN 125 MM (NBR 7362)</v>
          </cell>
          <cell r="C1429" t="str">
            <v>UN</v>
          </cell>
          <cell r="D1429" t="str">
            <v>CR</v>
          </cell>
          <cell r="E1429">
            <v>4.1399999999999997</v>
          </cell>
        </row>
        <row r="1430">
          <cell r="A1430">
            <v>305</v>
          </cell>
          <cell r="B1430" t="str">
            <v>ANEL BORRACHA, PARA TUBO PVC, REDE COLETOR ESGOTO, DN 150 MM (NBR 7362)</v>
          </cell>
          <cell r="C1430" t="str">
            <v>UN</v>
          </cell>
          <cell r="D1430" t="str">
            <v>CR</v>
          </cell>
          <cell r="E1430">
            <v>7.07</v>
          </cell>
        </row>
        <row r="1431">
          <cell r="A1431">
            <v>306</v>
          </cell>
          <cell r="B1431" t="str">
            <v>ANEL BORRACHA, PARA TUBO PVC, REDE COLETOR ESGOTO, DN 200 MM (NBR 7362)</v>
          </cell>
          <cell r="C1431" t="str">
            <v>UN</v>
          </cell>
          <cell r="D1431" t="str">
            <v>CR</v>
          </cell>
          <cell r="E1431">
            <v>8.5</v>
          </cell>
        </row>
        <row r="1432">
          <cell r="A1432">
            <v>307</v>
          </cell>
          <cell r="B1432" t="str">
            <v>ANEL BORRACHA, PARA TUBO PVC, REDE COLETOR ESGOTO, DN 250 MM (NBR 7362)</v>
          </cell>
          <cell r="C1432" t="str">
            <v>UN</v>
          </cell>
          <cell r="D1432" t="str">
            <v>CR</v>
          </cell>
          <cell r="E1432">
            <v>16.78</v>
          </cell>
        </row>
        <row r="1433">
          <cell r="A1433">
            <v>309</v>
          </cell>
          <cell r="B1433" t="str">
            <v>ANEL BORRACHA, PARA TUBO PVC, REDE COLETOR ESGOTO, DN 350 MM (NBR 7362)</v>
          </cell>
          <cell r="C1433" t="str">
            <v>UN</v>
          </cell>
          <cell r="D1433" t="str">
            <v>CR</v>
          </cell>
          <cell r="E1433">
            <v>34.39</v>
          </cell>
        </row>
        <row r="1434">
          <cell r="A1434">
            <v>310</v>
          </cell>
          <cell r="B1434" t="str">
            <v>ANEL BORRACHA, PARA TUBO PVC, REDE COLETOR ESGOTO, DN 400 MM (NBR 7362)</v>
          </cell>
          <cell r="C1434" t="str">
            <v>UN</v>
          </cell>
          <cell r="D1434" t="str">
            <v>CR</v>
          </cell>
          <cell r="E1434">
            <v>43.61</v>
          </cell>
        </row>
        <row r="1435">
          <cell r="A1435">
            <v>328</v>
          </cell>
          <cell r="B1435" t="str">
            <v>ANEL BORRACHA, PARA TUBO/CONEXAO PVC PBA, DN 100 MM, PARA REDE AGUA</v>
          </cell>
          <cell r="C1435" t="str">
            <v>UN</v>
          </cell>
          <cell r="D1435" t="str">
            <v>CR</v>
          </cell>
          <cell r="E1435">
            <v>5.2</v>
          </cell>
        </row>
        <row r="1436">
          <cell r="A1436">
            <v>325</v>
          </cell>
          <cell r="B1436" t="str">
            <v>ANEL BORRACHA, PARA TUBO/CONEXAO PVC PBA, DN 50 MM, PARA REDE AGUA</v>
          </cell>
          <cell r="C1436" t="str">
            <v>UN</v>
          </cell>
          <cell r="D1436" t="str">
            <v>CR</v>
          </cell>
          <cell r="E1436">
            <v>2.02</v>
          </cell>
        </row>
        <row r="1437">
          <cell r="A1437">
            <v>20326</v>
          </cell>
          <cell r="B1437" t="str">
            <v>ANEL BORRACHA, PARA TUBO/CONEXAO PVC PBA, DN 60 MM, PARA REDE AGUA</v>
          </cell>
          <cell r="C1437" t="str">
            <v>UN</v>
          </cell>
          <cell r="D1437" t="str">
            <v>CR</v>
          </cell>
          <cell r="E1437">
            <v>5.4</v>
          </cell>
        </row>
        <row r="1438">
          <cell r="A1438">
            <v>329</v>
          </cell>
          <cell r="B1438" t="str">
            <v>ANEL BORRACHA, PARA TUBO/CONEXAO PVC PBA, DN 75 MM, PARA REDE AGUA</v>
          </cell>
          <cell r="C1438" t="str">
            <v>UN</v>
          </cell>
          <cell r="D1438" t="str">
            <v>CR</v>
          </cell>
          <cell r="E1438">
            <v>6.65</v>
          </cell>
        </row>
        <row r="1439">
          <cell r="A1439">
            <v>308</v>
          </cell>
          <cell r="B1439" t="str">
            <v>ANEL BORRACHA, PARA TUBO, PVC REDE COLETOR ESGOTO, DN 300 MM (NBR 7362)</v>
          </cell>
          <cell r="C1439" t="str">
            <v>UN</v>
          </cell>
          <cell r="D1439" t="str">
            <v>CR</v>
          </cell>
          <cell r="E1439">
            <v>22.41</v>
          </cell>
        </row>
        <row r="1440">
          <cell r="A1440" t="str">
            <v>Obs: dimensões entre asteríscos (*) indicam a aceitação de medidas aproximadas.</v>
          </cell>
        </row>
        <row r="1442">
          <cell r="B1442" t="str">
            <v>PREÇOS DE INSUMOS</v>
          </cell>
          <cell r="D1442" t="str">
            <v>Página:</v>
          </cell>
          <cell r="E1442" t="str">
            <v>22 / 146</v>
          </cell>
        </row>
        <row r="1443">
          <cell r="A1443" t="str">
            <v>Indicação da origem do preço:</v>
          </cell>
        </row>
        <row r="1444">
          <cell r="A1444" t="str">
            <v>• C - para preço coletado pelo IBGE</v>
          </cell>
        </row>
        <row r="1445">
          <cell r="A1445" t="str">
            <v>• CR - para preço obtido por meio do coeficiente de representatividade do insumo (ver Manual de Metodologia e</v>
          </cell>
        </row>
        <row r="1446">
          <cell r="A1446" t="str">
            <v>Conceitos);</v>
          </cell>
        </row>
        <row r="1447">
          <cell r="A1447" t="str">
            <v>• AS - para preço atribuído com base no preço do insumo para a localidade de São Paulo.</v>
          </cell>
        </row>
        <row r="1448">
          <cell r="A1448" t="str">
            <v>Mês de Coleta:</v>
          </cell>
          <cell r="B1448" t="str">
            <v>06/2016 Pesquisa: IBGE</v>
          </cell>
        </row>
        <row r="1449">
          <cell r="B1449" t="str">
            <v>CUIABA</v>
          </cell>
          <cell r="C1449" t="str">
            <v>90,01</v>
          </cell>
          <cell r="E1449">
            <v>52.06</v>
          </cell>
        </row>
        <row r="1450">
          <cell r="A1450" t="str">
            <v>Localidade:</v>
          </cell>
          <cell r="B1450" t="str">
            <v>Encargos Sociais Desonerados(%) Horista:</v>
          </cell>
          <cell r="D1450" t="str">
            <v>Mensalista:</v>
          </cell>
        </row>
        <row r="1451">
          <cell r="A1451" t="str">
            <v>Código</v>
          </cell>
          <cell r="B1451" t="str">
            <v>Descriçao do Insumo</v>
          </cell>
          <cell r="C1451" t="str">
            <v>Unid</v>
          </cell>
          <cell r="D1451" t="str">
            <v>Origem</v>
          </cell>
          <cell r="E1451" t="str">
            <v>Preço</v>
          </cell>
        </row>
        <row r="1452">
          <cell r="D1452" t="str">
            <v>de Preço</v>
          </cell>
          <cell r="E1452" t="str">
            <v>Mediano (R$)</v>
          </cell>
        </row>
        <row r="1453">
          <cell r="A1453">
            <v>39642</v>
          </cell>
          <cell r="B1453" t="str">
            <v>ANEL DE BORRACHA PARA VEDACAO DE DUTO PEAD CORRUGADO PARA ELETRICA, DN 1</v>
          </cell>
          <cell r="C1453" t="str">
            <v>UN</v>
          </cell>
          <cell r="D1453" t="str">
            <v>CR</v>
          </cell>
          <cell r="E1453">
            <v>1.36</v>
          </cell>
        </row>
        <row r="1454">
          <cell r="B1454" t="str">
            <v>1/2"</v>
          </cell>
        </row>
        <row r="1455">
          <cell r="A1455">
            <v>39641</v>
          </cell>
          <cell r="B1455" t="str">
            <v>ANEL DE BORRACHA PARA VEDACAO DE DUTO PEAD CORRUGADO PARA ELETRICA, DN 1</v>
          </cell>
          <cell r="C1455" t="str">
            <v>UN</v>
          </cell>
          <cell r="D1455" t="str">
            <v>CR</v>
          </cell>
          <cell r="E1455">
            <v>0.94</v>
          </cell>
        </row>
        <row r="1456">
          <cell r="B1456" t="str">
            <v>1/4"</v>
          </cell>
        </row>
        <row r="1457">
          <cell r="A1457">
            <v>39643</v>
          </cell>
          <cell r="B1457" t="str">
            <v>ANEL DE BORRACHA PARA VEDACAO DE DUTO PEAD CORRUGADO PARA ELETRICA, DN 2"</v>
          </cell>
          <cell r="C1457" t="str">
            <v>UN</v>
          </cell>
          <cell r="D1457" t="str">
            <v>CR</v>
          </cell>
          <cell r="E1457">
            <v>3.78</v>
          </cell>
        </row>
        <row r="1458">
          <cell r="A1458">
            <v>39644</v>
          </cell>
          <cell r="B1458" t="str">
            <v>ANEL DE BORRACHA PARA VEDACAO DE DUTO PEAD CORRUGADO PARA ELETRICA, DN 3"</v>
          </cell>
          <cell r="C1458" t="str">
            <v>UN</v>
          </cell>
          <cell r="D1458" t="str">
            <v>CR</v>
          </cell>
          <cell r="E1458">
            <v>4.88</v>
          </cell>
        </row>
        <row r="1459">
          <cell r="A1459">
            <v>39645</v>
          </cell>
          <cell r="B1459" t="str">
            <v>ANEL DE BORRACHA PARA VEDACAO DE DUTO PEAD CORRUGADO PARA ELETRICA, DN 4"</v>
          </cell>
          <cell r="C1459" t="str">
            <v>UN</v>
          </cell>
          <cell r="D1459" t="str">
            <v>CR</v>
          </cell>
          <cell r="E1459">
            <v>6.3</v>
          </cell>
        </row>
        <row r="1460">
          <cell r="A1460">
            <v>12548</v>
          </cell>
          <cell r="B1460" t="str">
            <v>ANEL DE CONCRETO ARMADO, D = *1,10* M, H = 0,30 M</v>
          </cell>
          <cell r="C1460" t="str">
            <v>UN</v>
          </cell>
          <cell r="D1460" t="str">
            <v>CR</v>
          </cell>
          <cell r="E1460">
            <v>84.94</v>
          </cell>
        </row>
        <row r="1461">
          <cell r="A1461">
            <v>13113</v>
          </cell>
          <cell r="B1461" t="str">
            <v>ANEL DE CONCRETO ARMADO, D = 0,60 M, H = 0,10 M</v>
          </cell>
          <cell r="C1461" t="str">
            <v>UN</v>
          </cell>
          <cell r="D1461" t="str">
            <v>CR</v>
          </cell>
          <cell r="E1461">
            <v>34.81</v>
          </cell>
        </row>
        <row r="1462">
          <cell r="A1462">
            <v>13114</v>
          </cell>
          <cell r="B1462" t="str">
            <v>ANEL DE CONCRETO ARMADO, D = 0,60 M, H = 0,15 M</v>
          </cell>
          <cell r="C1462" t="str">
            <v>UN</v>
          </cell>
          <cell r="D1462" t="str">
            <v>CR</v>
          </cell>
          <cell r="E1462">
            <v>42.38</v>
          </cell>
        </row>
        <row r="1463">
          <cell r="A1463">
            <v>12530</v>
          </cell>
          <cell r="B1463" t="str">
            <v>ANEL DE CONCRETO ARMADO, D = 0,60 M, H = 0,30 M</v>
          </cell>
          <cell r="C1463" t="str">
            <v>UN</v>
          </cell>
          <cell r="D1463" t="str">
            <v>CR</v>
          </cell>
          <cell r="E1463">
            <v>51.64</v>
          </cell>
        </row>
        <row r="1464">
          <cell r="A1464">
            <v>12531</v>
          </cell>
          <cell r="B1464" t="str">
            <v>ANEL DE CONCRETO ARMADO, D = 0,60 M, H = 0,40 M</v>
          </cell>
          <cell r="C1464" t="str">
            <v>UN</v>
          </cell>
          <cell r="D1464" t="str">
            <v>CR</v>
          </cell>
          <cell r="E1464">
            <v>57.76</v>
          </cell>
        </row>
        <row r="1465">
          <cell r="A1465">
            <v>12532</v>
          </cell>
          <cell r="B1465" t="str">
            <v>ANEL DE CONCRETO ARMADO, D = 0,60 M, H = 0,50 M</v>
          </cell>
          <cell r="C1465" t="str">
            <v>UN</v>
          </cell>
          <cell r="D1465" t="str">
            <v>CR</v>
          </cell>
          <cell r="E1465">
            <v>70.64</v>
          </cell>
        </row>
        <row r="1466">
          <cell r="A1466">
            <v>12533</v>
          </cell>
          <cell r="B1466" t="str">
            <v>ANEL DE CONCRETO ARMADO, D = 0,80 M, H = 0,30 M</v>
          </cell>
          <cell r="C1466" t="str">
            <v>UN</v>
          </cell>
          <cell r="D1466" t="str">
            <v>CR</v>
          </cell>
          <cell r="E1466">
            <v>84.26</v>
          </cell>
        </row>
        <row r="1467">
          <cell r="A1467">
            <v>12544</v>
          </cell>
          <cell r="B1467" t="str">
            <v>ANEL DE CONCRETO ARMADO, D = 0,80 M, H = 0,50 M</v>
          </cell>
          <cell r="C1467" t="str">
            <v>UN</v>
          </cell>
          <cell r="D1467" t="str">
            <v>CR</v>
          </cell>
          <cell r="E1467">
            <v>102.93</v>
          </cell>
        </row>
        <row r="1468">
          <cell r="A1468">
            <v>12546</v>
          </cell>
          <cell r="B1468" t="str">
            <v>ANEL DE CONCRETO ARMADO, D = 1,00 M, H = 0,40 M</v>
          </cell>
          <cell r="C1468" t="str">
            <v>UN</v>
          </cell>
          <cell r="D1468" t="str">
            <v>CR</v>
          </cell>
          <cell r="E1468">
            <v>119.64</v>
          </cell>
        </row>
        <row r="1469">
          <cell r="A1469">
            <v>12547</v>
          </cell>
          <cell r="B1469" t="str">
            <v>ANEL DE CONCRETO ARMADO, D = 1,00 M, H = 0,50 M</v>
          </cell>
          <cell r="C1469" t="str">
            <v>UN</v>
          </cell>
          <cell r="D1469" t="str">
            <v>CR</v>
          </cell>
          <cell r="E1469">
            <v>135.59</v>
          </cell>
        </row>
        <row r="1470">
          <cell r="A1470">
            <v>12551</v>
          </cell>
          <cell r="B1470" t="str">
            <v>ANEL DE CONCRETO ARMADO, D = 1,20 M, H = 0,50 M</v>
          </cell>
          <cell r="C1470" t="str">
            <v>UN</v>
          </cell>
          <cell r="D1470" t="str">
            <v>CR</v>
          </cell>
          <cell r="E1470">
            <v>114.47</v>
          </cell>
        </row>
        <row r="1471">
          <cell r="A1471">
            <v>12563</v>
          </cell>
          <cell r="B1471" t="str">
            <v>ANEL DE CONCRETO ARMADO, D = 1,50 M, H = 0,50 M</v>
          </cell>
          <cell r="C1471" t="str">
            <v>UN</v>
          </cell>
          <cell r="D1471" t="str">
            <v>CR</v>
          </cell>
          <cell r="E1471">
            <v>211.92</v>
          </cell>
        </row>
        <row r="1472">
          <cell r="A1472">
            <v>12565</v>
          </cell>
          <cell r="B1472" t="str">
            <v>ANEL DE CONCRETO ARMADO, D = 2,00 M, H = 0,50 M</v>
          </cell>
          <cell r="C1472" t="str">
            <v>UN</v>
          </cell>
          <cell r="D1472" t="str">
            <v>CR</v>
          </cell>
          <cell r="E1472">
            <v>333.49</v>
          </cell>
        </row>
        <row r="1473">
          <cell r="A1473">
            <v>12567</v>
          </cell>
          <cell r="B1473" t="str">
            <v>ANEL DE CONCRETO ARMADO, D = 2,50 M, H = 0,50 M</v>
          </cell>
          <cell r="C1473" t="str">
            <v>UN</v>
          </cell>
          <cell r="D1473" t="str">
            <v>CR</v>
          </cell>
          <cell r="E1473">
            <v>433.94</v>
          </cell>
        </row>
        <row r="1474">
          <cell r="A1474">
            <v>12568</v>
          </cell>
          <cell r="B1474" t="str">
            <v>ANEL DE CONCRETO ARMADO, D = 3,00 M, H = 0,50 M</v>
          </cell>
          <cell r="C1474" t="str">
            <v>UN</v>
          </cell>
          <cell r="D1474" t="str">
            <v>CR</v>
          </cell>
          <cell r="E1474">
            <v>716.51</v>
          </cell>
        </row>
        <row r="1475">
          <cell r="A1475">
            <v>11789</v>
          </cell>
          <cell r="B1475" t="str">
            <v>ANEL DE DISTRIBUICAO EM ACO GALVANIZADO PARA FIO FE-160</v>
          </cell>
          <cell r="C1475" t="str">
            <v>UN</v>
          </cell>
          <cell r="D1475" t="str">
            <v>CR</v>
          </cell>
          <cell r="E1475">
            <v>0.56000000000000005</v>
          </cell>
        </row>
        <row r="1476">
          <cell r="A1476">
            <v>20975</v>
          </cell>
          <cell r="B1476" t="str">
            <v>ANEL DE EXPANSAO EM COBRE, ENGATE RAPIDO 1 1/2", PARA EMPATACAO MANGUEIRA DE</v>
          </cell>
          <cell r="C1476" t="str">
            <v>UN</v>
          </cell>
          <cell r="D1476" t="str">
            <v>CR</v>
          </cell>
          <cell r="E1476">
            <v>8.93</v>
          </cell>
        </row>
        <row r="1477">
          <cell r="B1477" t="str">
            <v>COMBATE A INCENDIO PREDIAL</v>
          </cell>
        </row>
        <row r="1478">
          <cell r="A1478">
            <v>20976</v>
          </cell>
          <cell r="B1478" t="str">
            <v>ANEL DE EXPANSAO EM COBRE, ENGATE RAPIDO 2 1/2", PARA EMPATACAO MANGUEIRA DE</v>
          </cell>
          <cell r="C1478" t="str">
            <v>UN</v>
          </cell>
          <cell r="D1478" t="str">
            <v>CR</v>
          </cell>
          <cell r="E1478">
            <v>13.49</v>
          </cell>
        </row>
        <row r="1479">
          <cell r="B1479" t="str">
            <v>COMBATE A INCENDIO PREDIAL</v>
          </cell>
        </row>
        <row r="1480">
          <cell r="A1480">
            <v>13761</v>
          </cell>
          <cell r="B1480" t="str">
            <v>APARELHO CORTE OXI-ACETILENO PARA SOLDA E CORTE CONTENDO MACARICO SOLDA,</v>
          </cell>
          <cell r="C1480" t="str">
            <v>UN</v>
          </cell>
          <cell r="D1480" t="str">
            <v>C</v>
          </cell>
          <cell r="E1480">
            <v>2688.23</v>
          </cell>
        </row>
        <row r="1481">
          <cell r="B1481" t="str">
            <v>BICO DE CORTE, CILINDROS, REGULADORES, MANGUEIRAS E CARRINHO</v>
          </cell>
        </row>
        <row r="1482">
          <cell r="A1482">
            <v>12888</v>
          </cell>
          <cell r="B1482" t="str">
            <v>APARELHO DE APOIO DE NEOPRENE FRETADO, 60 X 45 X 7,6 CM, COM FRETAGEM DE ACO</v>
          </cell>
          <cell r="C1482" t="str">
            <v>DM3</v>
          </cell>
          <cell r="D1482" t="str">
            <v>AS</v>
          </cell>
          <cell r="E1482">
            <v>117.66</v>
          </cell>
        </row>
        <row r="1483">
          <cell r="B1483" t="str">
            <v>DE 4 MM INTERCALADAS COM ELASTOMERO DE 11 MM E REVESTIMENTO FINAL COM</v>
          </cell>
        </row>
        <row r="1484">
          <cell r="B1484" t="str">
            <v>ELASTOMERO DE 6 MM</v>
          </cell>
        </row>
        <row r="1485">
          <cell r="A1485">
            <v>12889</v>
          </cell>
          <cell r="B1485" t="str">
            <v>APARELHO DE APOIO DE NEOPRENE SIMPLES/ NAO FRETADO, 100 X 100 CM, ESPESSURA 6,3</v>
          </cell>
          <cell r="C1485" t="str">
            <v>DM3</v>
          </cell>
          <cell r="D1485" t="str">
            <v>AS</v>
          </cell>
          <cell r="E1485">
            <v>50</v>
          </cell>
        </row>
        <row r="1486">
          <cell r="B1486" t="str">
            <v>MM</v>
          </cell>
        </row>
        <row r="1487">
          <cell r="A1487">
            <v>7600</v>
          </cell>
          <cell r="B1487" t="str">
            <v>APARELHO MISTURADOR CROMADO P/ BIDE C/ DUCHA</v>
          </cell>
          <cell r="C1487" t="str">
            <v>CJ</v>
          </cell>
          <cell r="D1487" t="str">
            <v>CR</v>
          </cell>
          <cell r="E1487">
            <v>312.06</v>
          </cell>
        </row>
        <row r="1488">
          <cell r="A1488">
            <v>4814</v>
          </cell>
          <cell r="B1488" t="str">
            <v>APARELHO SINALIZADOR DE SAIDA DE GARAGEM COMPLETO C/ CELULA FOTOELETRICA E</v>
          </cell>
          <cell r="C1488" t="str">
            <v>UN</v>
          </cell>
          <cell r="D1488" t="str">
            <v>CR</v>
          </cell>
          <cell r="E1488">
            <v>326.52999999999997</v>
          </cell>
        </row>
        <row r="1489">
          <cell r="B1489" t="str">
            <v>BRACADEIRA</v>
          </cell>
        </row>
        <row r="1490">
          <cell r="A1490">
            <v>25967</v>
          </cell>
          <cell r="B1490" t="str">
            <v>APOIO DO PORTA DENTE FRESADORA</v>
          </cell>
          <cell r="C1490" t="str">
            <v>UN</v>
          </cell>
          <cell r="D1490" t="str">
            <v>CR</v>
          </cell>
          <cell r="E1490">
            <v>993.45</v>
          </cell>
        </row>
        <row r="1491">
          <cell r="A1491">
            <v>6122</v>
          </cell>
          <cell r="B1491" t="str">
            <v>APONTADOR OU APROPRIADOR</v>
          </cell>
          <cell r="C1491" t="str">
            <v>H</v>
          </cell>
          <cell r="D1491" t="str">
            <v>CR</v>
          </cell>
          <cell r="E1491">
            <v>10.54</v>
          </cell>
        </row>
        <row r="1492">
          <cell r="A1492">
            <v>40810</v>
          </cell>
          <cell r="B1492" t="str">
            <v>APONTADOR OU APROPRIADOR (MENSALISTA)</v>
          </cell>
          <cell r="C1492" t="str">
            <v>MES</v>
          </cell>
          <cell r="D1492" t="str">
            <v>CR</v>
          </cell>
          <cell r="E1492">
            <v>1858.37</v>
          </cell>
        </row>
        <row r="1493">
          <cell r="A1493">
            <v>40271</v>
          </cell>
          <cell r="B1493" t="str">
            <v>APRUMADOR METALICO DE PILAR, COM ALTURA E ANGULO REGULAVEIS, EXTENSAO DE</v>
          </cell>
          <cell r="C1493" t="str">
            <v>MES</v>
          </cell>
          <cell r="D1493" t="str">
            <v>CR</v>
          </cell>
          <cell r="E1493">
            <v>9.75</v>
          </cell>
        </row>
        <row r="1494">
          <cell r="B1494" t="str">
            <v>*1,50* A *2,80* M (LOCACAO)</v>
          </cell>
        </row>
        <row r="1495">
          <cell r="A1495">
            <v>40602</v>
          </cell>
          <cell r="B1495" t="str">
            <v>APRUMADOR METALICO DE PILAR, COM ALTURA E ANGULO REGULAVEIS, EXTENSAO DE</v>
          </cell>
          <cell r="C1495" t="str">
            <v>MES</v>
          </cell>
          <cell r="D1495" t="str">
            <v>CR</v>
          </cell>
          <cell r="E1495">
            <v>8.2100000000000009</v>
          </cell>
        </row>
        <row r="1496">
          <cell r="B1496" t="str">
            <v>*1,50* A *2,80* M (LOCACAO) (COLETADO CAIXA)</v>
          </cell>
        </row>
        <row r="1497">
          <cell r="A1497">
            <v>21100</v>
          </cell>
          <cell r="B1497" t="str">
            <v>AQUECEDOR DE AGUA A GAS GLP/GN COM CAPACIDADE DE ARMAZENAMENTO DE 50 A 80 L</v>
          </cell>
          <cell r="C1497" t="str">
            <v>UN</v>
          </cell>
          <cell r="D1497" t="str">
            <v>CR</v>
          </cell>
          <cell r="E1497">
            <v>1739.75</v>
          </cell>
        </row>
        <row r="1498">
          <cell r="A1498">
            <v>11816</v>
          </cell>
          <cell r="B1498" t="str">
            <v>AQUECEDOR DE AGUA ELETRICO  RESERVATORIO DE 100 L CILINDRICO EM COBRE,</v>
          </cell>
          <cell r="C1498" t="str">
            <v>UN</v>
          </cell>
          <cell r="D1498" t="str">
            <v>C</v>
          </cell>
          <cell r="E1498">
            <v>1855.08</v>
          </cell>
        </row>
        <row r="1499">
          <cell r="B1499" t="str">
            <v>REFORCADO COM ACO CARBONO, MONOFASICO, TENSAO NOMINAL 220 V</v>
          </cell>
        </row>
        <row r="1500">
          <cell r="A1500">
            <v>11814</v>
          </cell>
          <cell r="B1500" t="str">
            <v>AQUECEDOR DE AGUA ELETRICO  RESERVATORIO DE 500 L CILINDRICO EM COBRE,</v>
          </cell>
          <cell r="C1500" t="str">
            <v>UN</v>
          </cell>
          <cell r="D1500" t="str">
            <v>CR</v>
          </cell>
          <cell r="E1500">
            <v>4038.04</v>
          </cell>
        </row>
        <row r="1501">
          <cell r="B1501" t="str">
            <v>REFORCADO COM ACO CARBONO, MONOFASICO, TENSAO NOMINAL 220 V</v>
          </cell>
        </row>
        <row r="1502">
          <cell r="A1502">
            <v>14186</v>
          </cell>
          <cell r="B1502" t="str">
            <v>AQUECEDOR DE AGUA ELETRICO  RESERVATORIO DE 500 L CILINDRICO EM COBRE,</v>
          </cell>
          <cell r="C1502" t="str">
            <v>UN</v>
          </cell>
          <cell r="D1502" t="str">
            <v>CR</v>
          </cell>
          <cell r="E1502">
            <v>5070.3100000000004</v>
          </cell>
        </row>
        <row r="1503">
          <cell r="B1503" t="str">
            <v>REFORCADO COM ACO CARBONO, TRIFASICO, TENSAO NOMINAL 220/380/400 V, POTENCIA</v>
          </cell>
        </row>
        <row r="1504">
          <cell r="B1504" t="str">
            <v>24 KW</v>
          </cell>
        </row>
        <row r="1505">
          <cell r="A1505">
            <v>14185</v>
          </cell>
          <cell r="B1505" t="str">
            <v>AQUECEDOR DE AGUA ELETRICO  RESERVATORIO DE 700 L CILINDRICO EM COBRE,</v>
          </cell>
          <cell r="C1505" t="str">
            <v>UN</v>
          </cell>
          <cell r="D1505" t="str">
            <v>CR</v>
          </cell>
          <cell r="E1505">
            <v>6568.02</v>
          </cell>
        </row>
        <row r="1506">
          <cell r="A1506" t="str">
            <v>Obs: dimensões entre asteríscos (*) indicam a aceitação de medidas aproximadas.</v>
          </cell>
        </row>
        <row r="1508">
          <cell r="B1508" t="str">
            <v>PREÇOS DE INSUMOS</v>
          </cell>
          <cell r="D1508" t="str">
            <v>Página:</v>
          </cell>
          <cell r="E1508" t="str">
            <v>23 / 146</v>
          </cell>
        </row>
        <row r="1509">
          <cell r="A1509" t="str">
            <v>Indicação da origem do preço:</v>
          </cell>
        </row>
        <row r="1510">
          <cell r="A1510" t="str">
            <v>• C - para preço coletado pelo IBGE</v>
          </cell>
        </row>
        <row r="1511">
          <cell r="A1511" t="str">
            <v>• CR - para preço obtido por meio do coeficiente de representatividade do insumo (ver Manual de Metodologia e</v>
          </cell>
        </row>
        <row r="1512">
          <cell r="A1512" t="str">
            <v>Conceitos);</v>
          </cell>
        </row>
        <row r="1513">
          <cell r="A1513" t="str">
            <v>• AS - para preço atribuído com base no preço do insumo para a localidade de São Paulo.</v>
          </cell>
        </row>
        <row r="1514">
          <cell r="A1514" t="str">
            <v>Mês de Coleta:</v>
          </cell>
          <cell r="B1514" t="str">
            <v>06/2016 Pesquisa: IBGE</v>
          </cell>
        </row>
        <row r="1515">
          <cell r="B1515" t="str">
            <v>CUIABA</v>
          </cell>
          <cell r="C1515" t="str">
            <v>90,01</v>
          </cell>
          <cell r="E1515">
            <v>52.06</v>
          </cell>
        </row>
        <row r="1516">
          <cell r="A1516" t="str">
            <v>Localidade:</v>
          </cell>
          <cell r="B1516" t="str">
            <v>Encargos Sociais Desonerados(%) Horista:</v>
          </cell>
          <cell r="D1516" t="str">
            <v>Mensalista:</v>
          </cell>
        </row>
        <row r="1517">
          <cell r="A1517" t="str">
            <v>Código</v>
          </cell>
          <cell r="B1517" t="str">
            <v>Descriçao do Insumo</v>
          </cell>
          <cell r="C1517" t="str">
            <v>Unid</v>
          </cell>
          <cell r="D1517" t="str">
            <v>Origem</v>
          </cell>
          <cell r="E1517" t="str">
            <v>Preço</v>
          </cell>
        </row>
        <row r="1518">
          <cell r="D1518" t="str">
            <v>de Preço</v>
          </cell>
          <cell r="E1518" t="str">
            <v>Mediano (R$)</v>
          </cell>
        </row>
        <row r="1519">
          <cell r="B1519" t="str">
            <v>REFORCADO COM ACO CARBONO, MONOFASICO, TENSAO NOMINAL 220 V</v>
          </cell>
        </row>
        <row r="1520">
          <cell r="A1520">
            <v>11811</v>
          </cell>
          <cell r="B1520" t="str">
            <v>AQUECEDOR DE AGUA ELETRICO HORIZONTAL, RESERVATORIO DE 200 L CILINDRICO EM</v>
          </cell>
          <cell r="C1520" t="str">
            <v>UN</v>
          </cell>
          <cell r="D1520" t="str">
            <v>CR</v>
          </cell>
          <cell r="E1520">
            <v>2511.36</v>
          </cell>
        </row>
        <row r="1521">
          <cell r="B1521" t="str">
            <v>COBRE, REFORCADO COM ACO CARBONO, MONOFASICO, TENSAO NOMINAL 220 V</v>
          </cell>
        </row>
        <row r="1522">
          <cell r="A1522">
            <v>26038</v>
          </cell>
          <cell r="B1522" t="str">
            <v>AQUECEDOR DE OLEO BPF (FLUIDO) TERMICO, CAPACIDADE DE 300.000 KCAL/H</v>
          </cell>
          <cell r="C1522" t="str">
            <v>UN</v>
          </cell>
          <cell r="D1522" t="str">
            <v>AS</v>
          </cell>
          <cell r="E1522">
            <v>167331.66</v>
          </cell>
        </row>
        <row r="1523">
          <cell r="A1523">
            <v>34482</v>
          </cell>
          <cell r="B1523" t="str">
            <v>AQUECEDOR SOLAR  CAPACIDADE DO RESERVATORIO 800 L, INCLUI 8 PLACAS COLETORAS</v>
          </cell>
          <cell r="C1523" t="str">
            <v>UN</v>
          </cell>
          <cell r="D1523" t="str">
            <v>CR</v>
          </cell>
          <cell r="E1523">
            <v>4453.87</v>
          </cell>
        </row>
        <row r="1524">
          <cell r="B1524" t="str">
            <v>DE 1,42 M2</v>
          </cell>
        </row>
        <row r="1525">
          <cell r="A1525">
            <v>34469</v>
          </cell>
          <cell r="B1525" t="str">
            <v>AQUECEDOR SOLAR CAPACIDADE DO RESERVATORIO 1000 L, INCLUI 10 PLACAS</v>
          </cell>
          <cell r="C1525" t="str">
            <v>UN</v>
          </cell>
          <cell r="D1525" t="str">
            <v>CR</v>
          </cell>
          <cell r="E1525">
            <v>6889.59</v>
          </cell>
        </row>
        <row r="1526">
          <cell r="B1526" t="str">
            <v>COLETORAS DE 1,42 M2</v>
          </cell>
        </row>
        <row r="1527">
          <cell r="A1527">
            <v>34472</v>
          </cell>
          <cell r="B1527" t="str">
            <v>AQUECEDOR SOLAR CAPACIDADE DO RESERVATORIO 200 L, INCLUI 2 PLACAS COLETORAS</v>
          </cell>
          <cell r="C1527" t="str">
            <v>UN</v>
          </cell>
          <cell r="D1527" t="str">
            <v>C</v>
          </cell>
          <cell r="E1527">
            <v>2119.71</v>
          </cell>
        </row>
        <row r="1528">
          <cell r="B1528" t="str">
            <v>DE 1,42 M2</v>
          </cell>
        </row>
        <row r="1529">
          <cell r="A1529">
            <v>34476</v>
          </cell>
          <cell r="B1529" t="str">
            <v>AQUECEDOR SOLAR CAPACIDADE DO RESERVATORIO 400L, INCLUI 4 PLACAS COLETORAS</v>
          </cell>
          <cell r="C1529" t="str">
            <v>UN</v>
          </cell>
          <cell r="D1529" t="str">
            <v>CR</v>
          </cell>
          <cell r="E1529">
            <v>3593.21</v>
          </cell>
        </row>
        <row r="1530">
          <cell r="B1530" t="str">
            <v>DE 1,42 M2</v>
          </cell>
        </row>
        <row r="1531">
          <cell r="A1531">
            <v>34477</v>
          </cell>
          <cell r="B1531" t="str">
            <v>AQUECEDOR SOLAR CAPACIDADE DO RESERVATORIO 600 L, INCLUI 6 PLACAS COLETORAS</v>
          </cell>
          <cell r="C1531" t="str">
            <v>UN</v>
          </cell>
          <cell r="D1531" t="str">
            <v>CR</v>
          </cell>
          <cell r="E1531">
            <v>4768.88</v>
          </cell>
        </row>
        <row r="1532">
          <cell r="B1532" t="str">
            <v>DE 1,42 M2</v>
          </cell>
        </row>
        <row r="1533">
          <cell r="A1533">
            <v>10700</v>
          </cell>
          <cell r="B1533" t="str">
            <v>ARADO REVERSIVEL COM 3 DISCOS DE 26" X 6MM REBOCAVEL</v>
          </cell>
          <cell r="C1533" t="str">
            <v>UN</v>
          </cell>
          <cell r="D1533" t="str">
            <v>CR</v>
          </cell>
          <cell r="E1533">
            <v>11573.97</v>
          </cell>
        </row>
        <row r="1534">
          <cell r="A1534">
            <v>346</v>
          </cell>
          <cell r="B1534" t="str">
            <v>ARAME DE ACO OVALADO 15 X 17 ( 45,7 KG, 700 KGF), ROLO 1000 M</v>
          </cell>
          <cell r="C1534" t="str">
            <v>KG</v>
          </cell>
          <cell r="D1534" t="str">
            <v>CR</v>
          </cell>
          <cell r="E1534">
            <v>12.18</v>
          </cell>
        </row>
        <row r="1535">
          <cell r="A1535">
            <v>3312</v>
          </cell>
          <cell r="B1535" t="str">
            <v>ARAME DE AMARRACAO PARA GABIAO GALVANIZADO, DIAMETRO 2,2 MM</v>
          </cell>
          <cell r="C1535" t="str">
            <v>KG</v>
          </cell>
          <cell r="D1535" t="str">
            <v>AS</v>
          </cell>
          <cell r="E1535">
            <v>11.42</v>
          </cell>
        </row>
        <row r="1536">
          <cell r="A1536">
            <v>339</v>
          </cell>
          <cell r="B1536" t="str">
            <v>ARAME FARPADO GALVANIZADO 14 BWG, CLASSE 250</v>
          </cell>
          <cell r="C1536" t="str">
            <v>M</v>
          </cell>
          <cell r="D1536" t="str">
            <v>CR</v>
          </cell>
          <cell r="E1536">
            <v>0.59</v>
          </cell>
        </row>
        <row r="1537">
          <cell r="A1537">
            <v>34346</v>
          </cell>
          <cell r="B1537" t="str">
            <v>ARAME FARPADO GALVANIZADO 16 BWG, CLASSE 250</v>
          </cell>
          <cell r="C1537" t="str">
            <v>M</v>
          </cell>
          <cell r="D1537" t="str">
            <v>CR</v>
          </cell>
          <cell r="E1537">
            <v>0.77</v>
          </cell>
        </row>
        <row r="1538">
          <cell r="A1538">
            <v>338</v>
          </cell>
          <cell r="B1538" t="str">
            <v>ARAME FARPADO 16 BWG (0,047 KG/M)</v>
          </cell>
          <cell r="C1538" t="str">
            <v>KG</v>
          </cell>
          <cell r="D1538" t="str">
            <v>CR</v>
          </cell>
          <cell r="E1538">
            <v>15.34</v>
          </cell>
        </row>
        <row r="1539">
          <cell r="A1539">
            <v>340</v>
          </cell>
          <cell r="B1539" t="str">
            <v>ARAME FARPADO 16 BWG 4 X 4", 23,50 KG/ROLO 500 M</v>
          </cell>
          <cell r="C1539" t="str">
            <v>M</v>
          </cell>
          <cell r="D1539" t="str">
            <v>CR</v>
          </cell>
          <cell r="E1539">
            <v>0.81</v>
          </cell>
        </row>
        <row r="1540">
          <cell r="A1540">
            <v>334</v>
          </cell>
          <cell r="B1540" t="str">
            <v>ARAME GALVANIZADO  8 BWG, D = 4,19MM (0,101 KG/M)</v>
          </cell>
          <cell r="C1540" t="str">
            <v>KG</v>
          </cell>
          <cell r="D1540" t="str">
            <v>CR</v>
          </cell>
          <cell r="E1540">
            <v>11.02</v>
          </cell>
        </row>
        <row r="1541">
          <cell r="A1541">
            <v>335</v>
          </cell>
          <cell r="B1541" t="str">
            <v>ARAME GALVANIZADO 10 BWG, 3,40 MM (0,0713 KG/M)</v>
          </cell>
          <cell r="C1541" t="str">
            <v>KG</v>
          </cell>
          <cell r="D1541" t="str">
            <v>CR</v>
          </cell>
          <cell r="E1541">
            <v>10.1</v>
          </cell>
        </row>
        <row r="1542">
          <cell r="A1542">
            <v>342</v>
          </cell>
          <cell r="B1542" t="str">
            <v>ARAME GALVANIZADO 12 BWG, 2,76 MM (0,048 KG/M)</v>
          </cell>
          <cell r="C1542" t="str">
            <v>KG</v>
          </cell>
          <cell r="D1542" t="str">
            <v>CR</v>
          </cell>
          <cell r="E1542">
            <v>11.41</v>
          </cell>
        </row>
        <row r="1543">
          <cell r="A1543">
            <v>333</v>
          </cell>
          <cell r="B1543" t="str">
            <v>ARAME GALVANIZADO 14 BWG, D = 2,11 MM (0,026 KG/M)</v>
          </cell>
          <cell r="C1543" t="str">
            <v>KG</v>
          </cell>
          <cell r="D1543" t="str">
            <v>C</v>
          </cell>
          <cell r="E1543">
            <v>11.68</v>
          </cell>
        </row>
        <row r="1544">
          <cell r="A1544">
            <v>343</v>
          </cell>
          <cell r="B1544" t="str">
            <v>ARAME GALVANIZADO 14 BWG, 2,10MM (0,0272 KG/M)</v>
          </cell>
          <cell r="C1544" t="str">
            <v>M</v>
          </cell>
          <cell r="D1544" t="str">
            <v>CR</v>
          </cell>
          <cell r="E1544">
            <v>0.31</v>
          </cell>
        </row>
        <row r="1545">
          <cell r="A1545">
            <v>344</v>
          </cell>
          <cell r="B1545" t="str">
            <v>ARAME GALVANIZADO 16 BWG, 1,65MM (0,0166 KG/M)</v>
          </cell>
          <cell r="C1545" t="str">
            <v>KG</v>
          </cell>
          <cell r="D1545" t="str">
            <v>CR</v>
          </cell>
          <cell r="E1545">
            <v>12.63</v>
          </cell>
        </row>
        <row r="1546">
          <cell r="A1546">
            <v>345</v>
          </cell>
          <cell r="B1546" t="str">
            <v>ARAME GALVANIZADO 18 BWG, 1,24MM (0,009 KG/M)</v>
          </cell>
          <cell r="C1546" t="str">
            <v>KG</v>
          </cell>
          <cell r="D1546" t="str">
            <v>CR</v>
          </cell>
          <cell r="E1546">
            <v>15.44</v>
          </cell>
        </row>
        <row r="1547">
          <cell r="A1547">
            <v>341</v>
          </cell>
          <cell r="B1547" t="str">
            <v>ARAME GALVANIZADO 18 BWG, 1,24MM (0,009 KG/M)</v>
          </cell>
          <cell r="C1547" t="str">
            <v>M</v>
          </cell>
          <cell r="D1547" t="str">
            <v>CR</v>
          </cell>
          <cell r="E1547">
            <v>0.15</v>
          </cell>
        </row>
        <row r="1548">
          <cell r="A1548">
            <v>11107</v>
          </cell>
          <cell r="B1548" t="str">
            <v>ARAME GALVANIZADO 6 BWG, 5,16 MM (0,157 KG/M)</v>
          </cell>
          <cell r="C1548" t="str">
            <v>KG</v>
          </cell>
          <cell r="D1548" t="str">
            <v>CR</v>
          </cell>
          <cell r="E1548">
            <v>10.029999999999999</v>
          </cell>
        </row>
        <row r="1549">
          <cell r="A1549">
            <v>3313</v>
          </cell>
          <cell r="B1549" t="str">
            <v>ARAME PROTEGIDO COM PVC PARA GABIAO, DIAMETRO 2,2 MM</v>
          </cell>
          <cell r="C1549" t="str">
            <v>KG</v>
          </cell>
          <cell r="D1549" t="str">
            <v>AS</v>
          </cell>
          <cell r="E1549">
            <v>14.7</v>
          </cell>
        </row>
        <row r="1550">
          <cell r="A1550">
            <v>34562</v>
          </cell>
          <cell r="B1550" t="str">
            <v>ARAME RECOZIDO 16 BWG, 1,60 MM (0,016 KG/M)</v>
          </cell>
          <cell r="C1550" t="str">
            <v>KG</v>
          </cell>
          <cell r="D1550" t="str">
            <v>CR</v>
          </cell>
          <cell r="E1550">
            <v>7.91</v>
          </cell>
        </row>
        <row r="1551">
          <cell r="A1551">
            <v>337</v>
          </cell>
          <cell r="B1551" t="str">
            <v>ARAME RECOZIDO 18 BWG, 1,25 MM (0,01 KG/M)</v>
          </cell>
          <cell r="C1551" t="str">
            <v>KG</v>
          </cell>
          <cell r="D1551" t="str">
            <v>C</v>
          </cell>
          <cell r="E1551">
            <v>7.65</v>
          </cell>
        </row>
        <row r="1552">
          <cell r="A1552">
            <v>369</v>
          </cell>
          <cell r="B1552" t="str">
            <v>AREIA AMARELA, AREIA BARRADA OU ARENOSO (RETIRADA NO AREAL, SEM TRANSPORTE)</v>
          </cell>
          <cell r="C1552" t="str">
            <v>M3</v>
          </cell>
          <cell r="D1552" t="str">
            <v>CR</v>
          </cell>
          <cell r="E1552">
            <v>63.67</v>
          </cell>
        </row>
        <row r="1553">
          <cell r="A1553">
            <v>366</v>
          </cell>
          <cell r="B1553" t="str">
            <v>AREIA FINA - POSTO JAZIDA/FORNECEDOR (RETIRADO NA JAZIDA, SEM TRANSPORTE)</v>
          </cell>
          <cell r="C1553" t="str">
            <v>M3</v>
          </cell>
          <cell r="D1553" t="str">
            <v>C</v>
          </cell>
          <cell r="E1553">
            <v>62.5</v>
          </cell>
        </row>
        <row r="1554">
          <cell r="A1554">
            <v>367</v>
          </cell>
          <cell r="B1554" t="str">
            <v>AREIA GROSSA - POSTO JAZIDA/FORNECEDOR (RETIRADO NA JAZIDA, SEM TRANSPORTE)</v>
          </cell>
          <cell r="C1554" t="str">
            <v>M3</v>
          </cell>
          <cell r="D1554" t="str">
            <v>C</v>
          </cell>
          <cell r="E1554">
            <v>47.5</v>
          </cell>
        </row>
        <row r="1555">
          <cell r="A1555">
            <v>370</v>
          </cell>
          <cell r="B1555" t="str">
            <v>AREIA MEDIA - POSTO JAZIDA/FORNECEDOR (RETIRADO NA JAZIDA, SEM TRANSPORTE)</v>
          </cell>
          <cell r="C1555" t="str">
            <v>M3</v>
          </cell>
          <cell r="D1555" t="str">
            <v>C</v>
          </cell>
          <cell r="E1555">
            <v>62.5</v>
          </cell>
        </row>
        <row r="1556">
          <cell r="A1556">
            <v>368</v>
          </cell>
          <cell r="B1556" t="str">
            <v>AREIA PARA ATERRO - POSTO JAZIDA/FORNECEDOR (RETIRADO NA JAZIDA, SEM</v>
          </cell>
          <cell r="C1556" t="str">
            <v>M3</v>
          </cell>
          <cell r="D1556" t="str">
            <v>CR</v>
          </cell>
          <cell r="E1556">
            <v>35.619999999999997</v>
          </cell>
        </row>
        <row r="1557">
          <cell r="B1557" t="str">
            <v>TRANSPORTE)</v>
          </cell>
        </row>
        <row r="1558">
          <cell r="A1558">
            <v>11075</v>
          </cell>
          <cell r="B1558" t="str">
            <v>AREIA PARA LEITO FILTRANTE (0,42 A 1,68 MM) - POSTO JAZIDA/FORNECEDOR (RETIRADO NA</v>
          </cell>
          <cell r="C1558" t="str">
            <v>M3</v>
          </cell>
          <cell r="D1558" t="str">
            <v>CR</v>
          </cell>
          <cell r="E1558">
            <v>777.81</v>
          </cell>
        </row>
        <row r="1559">
          <cell r="B1559" t="str">
            <v>JAZIDA, SEM TRANSPORTE)</v>
          </cell>
        </row>
        <row r="1560">
          <cell r="A1560">
            <v>11077</v>
          </cell>
          <cell r="B1560" t="str">
            <v>AREIA PARA LEITO FILTRANTE (0,5 A 0,7 MM) - POSTO JAZIDA/FORNECEDOR (RETIRADO NA</v>
          </cell>
          <cell r="C1560" t="str">
            <v>M3</v>
          </cell>
          <cell r="D1560" t="str">
            <v>CR</v>
          </cell>
          <cell r="E1560">
            <v>777.81</v>
          </cell>
        </row>
        <row r="1561">
          <cell r="B1561" t="str">
            <v>JAZIDA, SEM TRANSPORTE)</v>
          </cell>
        </row>
        <row r="1562">
          <cell r="A1562">
            <v>11078</v>
          </cell>
          <cell r="B1562" t="str">
            <v>AREIA PARA LEITO FILTRANTE (0,7 A 1,0 MM) - POSTO JAZIDA/FORNECEDOR (RETIRADA NA</v>
          </cell>
          <cell r="C1562" t="str">
            <v>M3</v>
          </cell>
          <cell r="D1562" t="str">
            <v>CR</v>
          </cell>
          <cell r="E1562">
            <v>777.81</v>
          </cell>
        </row>
        <row r="1563">
          <cell r="B1563" t="str">
            <v>JAZIDA, SEM TRANSPORTE)</v>
          </cell>
        </row>
        <row r="1564">
          <cell r="A1564">
            <v>11076</v>
          </cell>
          <cell r="B1564" t="str">
            <v>AREIA PRETA PARA EMBOCO - POSTO JAZIDA/FORNECEDOR (RETIRADO NA JAZIDA, SEM</v>
          </cell>
          <cell r="C1564" t="str">
            <v>M3</v>
          </cell>
          <cell r="D1564" t="str">
            <v>CR</v>
          </cell>
          <cell r="E1564">
            <v>59.37</v>
          </cell>
        </row>
        <row r="1565">
          <cell r="B1565" t="str">
            <v>TRANSPORTE)</v>
          </cell>
        </row>
        <row r="1566">
          <cell r="A1566">
            <v>1381</v>
          </cell>
          <cell r="B1566" t="str">
            <v>ARGAMASSA COLANTE AC I PARA CERAMICAS</v>
          </cell>
          <cell r="C1566" t="str">
            <v>KG</v>
          </cell>
          <cell r="D1566" t="str">
            <v>CR</v>
          </cell>
          <cell r="E1566">
            <v>0.51</v>
          </cell>
        </row>
        <row r="1567">
          <cell r="A1567">
            <v>34353</v>
          </cell>
          <cell r="B1567" t="str">
            <v>ARGAMASSA COLANTE AC-II</v>
          </cell>
          <cell r="C1567" t="str">
            <v>KG</v>
          </cell>
          <cell r="D1567" t="str">
            <v>CR</v>
          </cell>
          <cell r="E1567">
            <v>1.02</v>
          </cell>
        </row>
        <row r="1568">
          <cell r="A1568">
            <v>37595</v>
          </cell>
          <cell r="B1568" t="str">
            <v>ARGAMASSA COLANTE TIPO ACIII</v>
          </cell>
          <cell r="C1568" t="str">
            <v>KG</v>
          </cell>
          <cell r="D1568" t="str">
            <v>CR</v>
          </cell>
          <cell r="E1568">
            <v>1.54</v>
          </cell>
        </row>
        <row r="1569">
          <cell r="A1569">
            <v>37596</v>
          </cell>
          <cell r="B1569" t="str">
            <v>ARGAMASSA COLANTE TIPO ACIII E</v>
          </cell>
          <cell r="C1569" t="str">
            <v>KG</v>
          </cell>
          <cell r="D1569" t="str">
            <v>CR</v>
          </cell>
          <cell r="E1569">
            <v>2.29</v>
          </cell>
        </row>
        <row r="1570">
          <cell r="A1570" t="str">
            <v>Obs: dimensões entre asteríscos (*) indicam a aceitação de medidas aproximadas.</v>
          </cell>
        </row>
        <row r="1572">
          <cell r="B1572" t="str">
            <v>PREÇOS DE INSUMOS</v>
          </cell>
          <cell r="D1572" t="str">
            <v>Página:</v>
          </cell>
          <cell r="E1572" t="str">
            <v>24 / 146</v>
          </cell>
        </row>
        <row r="1573">
          <cell r="A1573" t="str">
            <v>Indicação da origem do preço:</v>
          </cell>
        </row>
        <row r="1574">
          <cell r="A1574" t="str">
            <v>• C - para preço coletado pelo IBGE</v>
          </cell>
        </row>
        <row r="1575">
          <cell r="A1575" t="str">
            <v>• CR - para preço obtido por meio do coeficiente de representatividade do insumo (ver Manual de Metodologia e</v>
          </cell>
        </row>
        <row r="1576">
          <cell r="A1576" t="str">
            <v>Conceitos);</v>
          </cell>
        </row>
        <row r="1577">
          <cell r="A1577" t="str">
            <v>• AS - para preço atribuído com base no preço do insumo para a localidade de São Paulo.</v>
          </cell>
        </row>
        <row r="1578">
          <cell r="A1578" t="str">
            <v>Mês de Coleta:</v>
          </cell>
          <cell r="B1578" t="str">
            <v>06/2016 Pesquisa: IBGE</v>
          </cell>
        </row>
        <row r="1579">
          <cell r="B1579" t="str">
            <v>CUIABA</v>
          </cell>
          <cell r="C1579" t="str">
            <v>90,01</v>
          </cell>
          <cell r="E1579">
            <v>52.06</v>
          </cell>
        </row>
        <row r="1580">
          <cell r="A1580" t="str">
            <v>Localidade:</v>
          </cell>
          <cell r="B1580" t="str">
            <v>Encargos Sociais Desonerados(%) Horista:</v>
          </cell>
          <cell r="D1580" t="str">
            <v>Mensalista:</v>
          </cell>
        </row>
        <row r="1581">
          <cell r="A1581" t="str">
            <v>Código</v>
          </cell>
          <cell r="B1581" t="str">
            <v>Descriçao do Insumo</v>
          </cell>
          <cell r="C1581" t="str">
            <v>Unid</v>
          </cell>
          <cell r="D1581" t="str">
            <v>Origem</v>
          </cell>
          <cell r="E1581" t="str">
            <v>Preço</v>
          </cell>
        </row>
        <row r="1582">
          <cell r="D1582" t="str">
            <v>de Preço</v>
          </cell>
          <cell r="E1582" t="str">
            <v>Mediano (R$)</v>
          </cell>
        </row>
        <row r="1583">
          <cell r="A1583">
            <v>371</v>
          </cell>
          <cell r="B1583" t="str">
            <v>ARGAMASSA INDUSTRIALIZADA MULTIUSO, PARA REVESTIMENTO INTERNO E EXTERNO E</v>
          </cell>
          <cell r="C1583" t="str">
            <v>KG</v>
          </cell>
          <cell r="D1583" t="str">
            <v>C</v>
          </cell>
          <cell r="E1583">
            <v>0.46</v>
          </cell>
        </row>
        <row r="1584">
          <cell r="B1584" t="str">
            <v>ASSENTAMENTO DE BLOCOS DIVERSOS</v>
          </cell>
        </row>
        <row r="1585">
          <cell r="A1585">
            <v>37553</v>
          </cell>
          <cell r="B1585" t="str">
            <v>ARGAMASSA INDUSTRIALIZADA PARA CHAPISCO COLANTE</v>
          </cell>
          <cell r="C1585" t="str">
            <v>KG</v>
          </cell>
          <cell r="D1585" t="str">
            <v>CR</v>
          </cell>
          <cell r="E1585">
            <v>1.72</v>
          </cell>
        </row>
        <row r="1586">
          <cell r="A1586">
            <v>37552</v>
          </cell>
          <cell r="B1586" t="str">
            <v>ARGAMASSA INDUSTRIALIZADA PARA CHAPISCO ROLADO</v>
          </cell>
          <cell r="C1586" t="str">
            <v>KG</v>
          </cell>
          <cell r="D1586" t="str">
            <v>CR</v>
          </cell>
          <cell r="E1586">
            <v>2.19</v>
          </cell>
        </row>
        <row r="1587">
          <cell r="A1587">
            <v>36880</v>
          </cell>
          <cell r="B1587" t="str">
            <v>ARGAMASSA PARA REVESTIMENTO DECORATIVO MONOCAMADA, CORES CLARAS</v>
          </cell>
          <cell r="C1587" t="str">
            <v>KG</v>
          </cell>
          <cell r="D1587" t="str">
            <v>CR</v>
          </cell>
          <cell r="E1587">
            <v>1.55</v>
          </cell>
        </row>
        <row r="1588">
          <cell r="A1588">
            <v>34355</v>
          </cell>
          <cell r="B1588" t="str">
            <v>ARGAMASSA PISO SOBRE PISO</v>
          </cell>
          <cell r="C1588" t="str">
            <v>KG</v>
          </cell>
          <cell r="D1588" t="str">
            <v>CR</v>
          </cell>
          <cell r="E1588">
            <v>1.41</v>
          </cell>
        </row>
        <row r="1589">
          <cell r="A1589">
            <v>130</v>
          </cell>
          <cell r="B1589" t="str">
            <v>ARGAMASSA POLIMERICA DE REPARO ESTRUTURAL, BICOMPONENTE</v>
          </cell>
          <cell r="C1589" t="str">
            <v>KG</v>
          </cell>
          <cell r="D1589" t="str">
            <v>CR</v>
          </cell>
          <cell r="E1589">
            <v>3.84</v>
          </cell>
        </row>
        <row r="1590">
          <cell r="A1590">
            <v>135</v>
          </cell>
          <cell r="B1590" t="str">
            <v>ARGAMASSA POLIMERICA IMPERMEABILIZANTE SEMIFLEXIVEL, BICOMPONENTE (MEMBRANA</v>
          </cell>
          <cell r="C1590" t="str">
            <v>KG</v>
          </cell>
          <cell r="D1590" t="str">
            <v>CR</v>
          </cell>
          <cell r="E1590">
            <v>4.95</v>
          </cell>
        </row>
        <row r="1591">
          <cell r="B1591" t="str">
            <v>IMPERMEABILIZANTE ACRILICA)</v>
          </cell>
        </row>
        <row r="1592">
          <cell r="A1592">
            <v>36886</v>
          </cell>
          <cell r="B1592" t="str">
            <v>ARGAMASSA PRONTA PARA CONTRAPISO</v>
          </cell>
          <cell r="C1592" t="str">
            <v>KG</v>
          </cell>
          <cell r="D1592" t="str">
            <v>CR</v>
          </cell>
          <cell r="E1592">
            <v>0.49</v>
          </cell>
        </row>
        <row r="1593">
          <cell r="A1593">
            <v>375</v>
          </cell>
          <cell r="B1593" t="str">
            <v>ARGAMASSA PRONTA PARA REVESTIMENTO EXTERNO EM PAREDES</v>
          </cell>
          <cell r="C1593" t="str">
            <v>KG</v>
          </cell>
          <cell r="D1593" t="str">
            <v>CR</v>
          </cell>
          <cell r="E1593">
            <v>1.07</v>
          </cell>
        </row>
        <row r="1594">
          <cell r="A1594">
            <v>374</v>
          </cell>
          <cell r="B1594" t="str">
            <v>ARGAMASSA PRONTA PARA REVESTIMENTO INTERNO EM PAREDES</v>
          </cell>
          <cell r="C1594" t="str">
            <v>KG</v>
          </cell>
          <cell r="D1594" t="str">
            <v>CR</v>
          </cell>
          <cell r="E1594">
            <v>0.39</v>
          </cell>
        </row>
        <row r="1595">
          <cell r="A1595">
            <v>38546</v>
          </cell>
          <cell r="B1595" t="str">
            <v>ARGAMASSA USINADA AUTOADENSAVEL E AUTONIVELANTE PARA CONTRAPISO, INCLUI</v>
          </cell>
          <cell r="C1595" t="str">
            <v>M3</v>
          </cell>
          <cell r="D1595" t="str">
            <v>CR</v>
          </cell>
          <cell r="E1595">
            <v>413.74</v>
          </cell>
        </row>
        <row r="1596">
          <cell r="B1596" t="str">
            <v>BOMBEAMENTO</v>
          </cell>
        </row>
        <row r="1597">
          <cell r="A1597">
            <v>34549</v>
          </cell>
          <cell r="B1597" t="str">
            <v>ARGILA EXPANDIDA, GRANULOMETRIA 2215</v>
          </cell>
          <cell r="C1597" t="str">
            <v>M3</v>
          </cell>
          <cell r="D1597" t="str">
            <v>CR</v>
          </cell>
          <cell r="E1597">
            <v>191.02</v>
          </cell>
        </row>
        <row r="1598">
          <cell r="A1598">
            <v>6081</v>
          </cell>
          <cell r="B1598" t="str">
            <v>ARGILA OU BARRO PARA ATERRO/REATERRO (COM TRANSPORTE ATE 10 KM)</v>
          </cell>
          <cell r="C1598" t="str">
            <v>M3</v>
          </cell>
          <cell r="D1598" t="str">
            <v>CR</v>
          </cell>
          <cell r="E1598">
            <v>27.06</v>
          </cell>
        </row>
        <row r="1599">
          <cell r="A1599">
            <v>6077</v>
          </cell>
          <cell r="B1599" t="str">
            <v>ARGILA OU BARRO PARA ATERRO/REATERRO (RETIRADO NA JAZIDA, SEM TRANSPORTE)</v>
          </cell>
          <cell r="C1599" t="str">
            <v>M3</v>
          </cell>
          <cell r="D1599" t="str">
            <v>CR</v>
          </cell>
          <cell r="E1599">
            <v>15.6</v>
          </cell>
        </row>
        <row r="1600">
          <cell r="A1600">
            <v>6079</v>
          </cell>
          <cell r="B1600" t="str">
            <v>ARGILA, ARGILA VERMELHA OU ARGILA ARENOSA (RETIRADA NA JAZIDA, SEM TRANSPORTE)</v>
          </cell>
          <cell r="C1600" t="str">
            <v>M3</v>
          </cell>
          <cell r="D1600" t="str">
            <v>CR</v>
          </cell>
          <cell r="E1600">
            <v>8.91</v>
          </cell>
        </row>
        <row r="1601">
          <cell r="A1601">
            <v>1091</v>
          </cell>
          <cell r="B1601" t="str">
            <v>ARMACAO VERTICAL COM HASTE E CONTRA-PINO, EM CHAPA DE ACO GALVANIZADO 3/16",</v>
          </cell>
          <cell r="C1601" t="str">
            <v>UN</v>
          </cell>
          <cell r="D1601" t="str">
            <v>CR</v>
          </cell>
          <cell r="E1601">
            <v>16.739999999999998</v>
          </cell>
        </row>
        <row r="1602">
          <cell r="B1602" t="str">
            <v>COM 1 ESTRIBO E 1 ISOLADOR</v>
          </cell>
        </row>
        <row r="1603">
          <cell r="A1603">
            <v>1094</v>
          </cell>
          <cell r="B1603" t="str">
            <v>ARMACAO VERTICAL COM HASTE E CONTRA-PINO, EM CHAPA DE ACO GALVANIZADO 3/16",</v>
          </cell>
          <cell r="C1603" t="str">
            <v>UN</v>
          </cell>
          <cell r="D1603" t="str">
            <v>CR</v>
          </cell>
          <cell r="E1603">
            <v>11.71</v>
          </cell>
        </row>
        <row r="1604">
          <cell r="B1604" t="str">
            <v>COM 1 ESTRIBO, SEM ISOLADOR</v>
          </cell>
        </row>
        <row r="1605">
          <cell r="A1605">
            <v>1095</v>
          </cell>
          <cell r="B1605" t="str">
            <v>ARMACAO VERTICAL COM HASTE E CONTRA-PINO, EM CHAPA DE ACO GALVANIZADO 3/16",</v>
          </cell>
          <cell r="C1605" t="str">
            <v>UN</v>
          </cell>
          <cell r="D1605" t="str">
            <v>CR</v>
          </cell>
          <cell r="E1605">
            <v>24.89</v>
          </cell>
        </row>
        <row r="1606">
          <cell r="B1606" t="str">
            <v>COM 2 ESTRIBOS, E 2 ISOLADORES</v>
          </cell>
        </row>
        <row r="1607">
          <cell r="A1607">
            <v>1092</v>
          </cell>
          <cell r="B1607" t="str">
            <v>ARMACAO VERTICAL COM HASTE E CONTRA-PINO, EM CHAPA DE ACO GALVANIZADO 3/16",</v>
          </cell>
          <cell r="C1607" t="str">
            <v>UN</v>
          </cell>
          <cell r="D1607" t="str">
            <v>C</v>
          </cell>
          <cell r="E1607">
            <v>19.260000000000002</v>
          </cell>
        </row>
        <row r="1608">
          <cell r="B1608" t="str">
            <v>COM 2 ESTRIBOS, SEM ISOLADOR</v>
          </cell>
        </row>
        <row r="1609">
          <cell r="A1609">
            <v>1093</v>
          </cell>
          <cell r="B1609" t="str">
            <v>ARMACAO VERTICAL COM HASTE E CONTRA-PINO, EM CHAPA DE ACO GALVANIZADO 3/16",</v>
          </cell>
          <cell r="C1609" t="str">
            <v>UN</v>
          </cell>
          <cell r="D1609" t="str">
            <v>CR</v>
          </cell>
          <cell r="E1609">
            <v>44.97</v>
          </cell>
        </row>
        <row r="1610">
          <cell r="B1610" t="str">
            <v>COM 3 ESTRIBOS E 3 ISOLADORES</v>
          </cell>
        </row>
        <row r="1611">
          <cell r="A1611">
            <v>1090</v>
          </cell>
          <cell r="B1611" t="str">
            <v>ARMACAO VERTICAL COM HASTE E CONTRA-PINO, EM CHAPA DE ACO GALVANIZADO 3/16",</v>
          </cell>
          <cell r="C1611" t="str">
            <v>UN</v>
          </cell>
          <cell r="D1611" t="str">
            <v>CR</v>
          </cell>
          <cell r="E1611">
            <v>32.200000000000003</v>
          </cell>
        </row>
        <row r="1612">
          <cell r="B1612" t="str">
            <v>COM 3 ESTRIBOS, SEM ISOLADOR</v>
          </cell>
        </row>
        <row r="1613">
          <cell r="A1613">
            <v>1096</v>
          </cell>
          <cell r="B1613" t="str">
            <v>ARMACAO VERTICAL COM HASTE E CONTRA-PINO, EM CHAPA DE ACO GALVANIZADO 3/16",</v>
          </cell>
          <cell r="C1613" t="str">
            <v>UN</v>
          </cell>
          <cell r="D1613" t="str">
            <v>CR</v>
          </cell>
          <cell r="E1613">
            <v>57.95</v>
          </cell>
        </row>
        <row r="1614">
          <cell r="B1614" t="str">
            <v>COM 4 ESTRIBOS E 4 ISOLADORES</v>
          </cell>
        </row>
        <row r="1615">
          <cell r="A1615">
            <v>1097</v>
          </cell>
          <cell r="B1615" t="str">
            <v>ARMACAO VERTICAL COM HASTE E CONTRA-PINO, EM CHAPA DE ACO GALVANIZADO 3/16",</v>
          </cell>
          <cell r="C1615" t="str">
            <v>UN</v>
          </cell>
          <cell r="D1615" t="str">
            <v>CR</v>
          </cell>
          <cell r="E1615">
            <v>49.19</v>
          </cell>
        </row>
        <row r="1616">
          <cell r="B1616" t="str">
            <v>COM 4 ESTRIBOS, SEM ISOLADOR</v>
          </cell>
        </row>
        <row r="1617">
          <cell r="A1617">
            <v>378</v>
          </cell>
          <cell r="B1617" t="str">
            <v>ARMADOR</v>
          </cell>
          <cell r="C1617" t="str">
            <v>H</v>
          </cell>
          <cell r="D1617" t="str">
            <v>C</v>
          </cell>
          <cell r="E1617">
            <v>11.17</v>
          </cell>
        </row>
        <row r="1618">
          <cell r="A1618">
            <v>40911</v>
          </cell>
          <cell r="B1618" t="str">
            <v>ARMADOR (MENSALISTA)</v>
          </cell>
          <cell r="C1618" t="str">
            <v>MES</v>
          </cell>
          <cell r="D1618" t="str">
            <v>CR</v>
          </cell>
          <cell r="E1618">
            <v>1967.04</v>
          </cell>
        </row>
        <row r="1619">
          <cell r="A1619">
            <v>33939</v>
          </cell>
          <cell r="B1619" t="str">
            <v>ARQUITETO JUNIOR</v>
          </cell>
          <cell r="C1619" t="str">
            <v>H</v>
          </cell>
          <cell r="D1619" t="str">
            <v>CR</v>
          </cell>
          <cell r="E1619">
            <v>61.05</v>
          </cell>
        </row>
        <row r="1620">
          <cell r="A1620">
            <v>40815</v>
          </cell>
          <cell r="B1620" t="str">
            <v>ARQUITETO JUNIOR (MENSALISTA)</v>
          </cell>
          <cell r="C1620" t="str">
            <v>MES</v>
          </cell>
          <cell r="D1620" t="str">
            <v>CR</v>
          </cell>
          <cell r="E1620">
            <v>10750.09</v>
          </cell>
        </row>
        <row r="1621">
          <cell r="A1621">
            <v>34760</v>
          </cell>
          <cell r="B1621" t="str">
            <v>ARQUITETO PAISAGISTA</v>
          </cell>
          <cell r="C1621" t="str">
            <v>H</v>
          </cell>
          <cell r="D1621" t="str">
            <v>CR</v>
          </cell>
          <cell r="E1621">
            <v>61.05</v>
          </cell>
        </row>
        <row r="1622">
          <cell r="A1622">
            <v>40935</v>
          </cell>
          <cell r="B1622" t="str">
            <v>ARQUITETO PAISAGISTA (MENSALISTA)</v>
          </cell>
          <cell r="C1622" t="str">
            <v>MES</v>
          </cell>
          <cell r="D1622" t="str">
            <v>CR</v>
          </cell>
          <cell r="E1622">
            <v>10750.09</v>
          </cell>
        </row>
        <row r="1623">
          <cell r="A1623">
            <v>33952</v>
          </cell>
          <cell r="B1623" t="str">
            <v>ARQUITETO PLENO</v>
          </cell>
          <cell r="C1623" t="str">
            <v>H</v>
          </cell>
          <cell r="D1623" t="str">
            <v>CR</v>
          </cell>
          <cell r="E1623">
            <v>70.069999999999993</v>
          </cell>
        </row>
        <row r="1624">
          <cell r="A1624">
            <v>40816</v>
          </cell>
          <cell r="B1624" t="str">
            <v>ARQUITETO PLENO (MENSALISTA)</v>
          </cell>
          <cell r="C1624" t="str">
            <v>MES</v>
          </cell>
          <cell r="D1624" t="str">
            <v>CR</v>
          </cell>
          <cell r="E1624">
            <v>12336</v>
          </cell>
        </row>
        <row r="1625">
          <cell r="A1625">
            <v>33953</v>
          </cell>
          <cell r="B1625" t="str">
            <v>ARQUITETO SENIOR</v>
          </cell>
          <cell r="C1625" t="str">
            <v>H</v>
          </cell>
          <cell r="D1625" t="str">
            <v>CR</v>
          </cell>
          <cell r="E1625">
            <v>83.01</v>
          </cell>
        </row>
        <row r="1626">
          <cell r="A1626">
            <v>40817</v>
          </cell>
          <cell r="B1626" t="str">
            <v>ARQUITETO SENIOR (MENSALISTA)</v>
          </cell>
          <cell r="C1626" t="str">
            <v>MES</v>
          </cell>
          <cell r="D1626" t="str">
            <v>CR</v>
          </cell>
          <cell r="E1626">
            <v>14615.04</v>
          </cell>
        </row>
        <row r="1627">
          <cell r="A1627">
            <v>13348</v>
          </cell>
          <cell r="B1627" t="str">
            <v>ARRUELA  EM ACO GALVANIZADO, DIAMETRO EXTERNO = 35MM, ESPESSURA = 3MM,</v>
          </cell>
          <cell r="C1627" t="str">
            <v>UN</v>
          </cell>
          <cell r="D1627" t="str">
            <v>CR</v>
          </cell>
          <cell r="E1627">
            <v>0.43</v>
          </cell>
        </row>
        <row r="1628">
          <cell r="B1628" t="str">
            <v>DIAMETRO DO FURO= 18MM</v>
          </cell>
        </row>
        <row r="1629">
          <cell r="A1629">
            <v>39211</v>
          </cell>
          <cell r="B1629" t="str">
            <v>ARRUELA EM ALUMINIO, COM ROSCA, DE  1 1/4", PARA ELETRODUTO</v>
          </cell>
          <cell r="C1629" t="str">
            <v>UN</v>
          </cell>
          <cell r="D1629" t="str">
            <v>CR</v>
          </cell>
          <cell r="E1629">
            <v>1.02</v>
          </cell>
        </row>
        <row r="1630">
          <cell r="A1630">
            <v>39212</v>
          </cell>
          <cell r="B1630" t="str">
            <v>ARRUELA EM ALUMINIO, COM ROSCA, DE 1 1/2", PARA ELETRODUTO</v>
          </cell>
          <cell r="C1630" t="str">
            <v>UN</v>
          </cell>
          <cell r="D1630" t="str">
            <v>CR</v>
          </cell>
          <cell r="E1630">
            <v>1.1399999999999999</v>
          </cell>
        </row>
        <row r="1631">
          <cell r="A1631">
            <v>39208</v>
          </cell>
          <cell r="B1631" t="str">
            <v>ARRUELA EM ALUMINIO, COM ROSCA, DE 1/2", PARA ELETRODUTO</v>
          </cell>
          <cell r="C1631" t="str">
            <v>UN</v>
          </cell>
          <cell r="D1631" t="str">
            <v>CR</v>
          </cell>
          <cell r="E1631">
            <v>0.31</v>
          </cell>
        </row>
        <row r="1632">
          <cell r="A1632">
            <v>39210</v>
          </cell>
          <cell r="B1632" t="str">
            <v>ARRUELA EM ALUMINIO, COM ROSCA, DE 1", PARA ELETRODUTO</v>
          </cell>
          <cell r="C1632" t="str">
            <v>UN</v>
          </cell>
          <cell r="D1632" t="str">
            <v>CR</v>
          </cell>
          <cell r="E1632">
            <v>0.56999999999999995</v>
          </cell>
        </row>
        <row r="1633">
          <cell r="A1633">
            <v>39214</v>
          </cell>
          <cell r="B1633" t="str">
            <v>ARRUELA EM ALUMINIO, COM ROSCA, DE 2 1/2", PARA ELETRODUTO</v>
          </cell>
          <cell r="C1633" t="str">
            <v>UN</v>
          </cell>
          <cell r="D1633" t="str">
            <v>CR</v>
          </cell>
          <cell r="E1633">
            <v>2.11</v>
          </cell>
        </row>
        <row r="1634">
          <cell r="A1634" t="str">
            <v>Obs: dimensões entre asteríscos (*) indicam a aceitação de medidas aproximadas.</v>
          </cell>
        </row>
        <row r="1636">
          <cell r="B1636" t="str">
            <v>PREÇOS DE INSUMOS</v>
          </cell>
          <cell r="D1636" t="str">
            <v>Página:</v>
          </cell>
          <cell r="E1636" t="str">
            <v>25 / 146</v>
          </cell>
        </row>
        <row r="1637">
          <cell r="A1637" t="str">
            <v>Indicação da origem do preço:</v>
          </cell>
        </row>
        <row r="1638">
          <cell r="A1638" t="str">
            <v>• C - para preço coletado pelo IBGE</v>
          </cell>
        </row>
        <row r="1639">
          <cell r="A1639" t="str">
            <v>• CR - para preço obtido por meio do coeficiente de representatividade do insumo (ver Manual de Metodologia e</v>
          </cell>
        </row>
        <row r="1640">
          <cell r="A1640" t="str">
            <v>Conceitos);</v>
          </cell>
        </row>
        <row r="1641">
          <cell r="A1641" t="str">
            <v>• AS - para preço atribuído com base no preço do insumo para a localidade de São Paulo.</v>
          </cell>
        </row>
        <row r="1642">
          <cell r="A1642" t="str">
            <v>Mês de Coleta:</v>
          </cell>
          <cell r="B1642" t="str">
            <v>06/2016 Pesquisa: IBGE</v>
          </cell>
        </row>
        <row r="1643">
          <cell r="B1643" t="str">
            <v>CUIABA</v>
          </cell>
          <cell r="C1643" t="str">
            <v>90,01</v>
          </cell>
          <cell r="E1643">
            <v>52.06</v>
          </cell>
        </row>
        <row r="1644">
          <cell r="A1644" t="str">
            <v>Localidade:</v>
          </cell>
          <cell r="B1644" t="str">
            <v>Encargos Sociais Desonerados(%) Horista:</v>
          </cell>
          <cell r="D1644" t="str">
            <v>Mensalista:</v>
          </cell>
        </row>
        <row r="1645">
          <cell r="A1645" t="str">
            <v>Código</v>
          </cell>
          <cell r="B1645" t="str">
            <v>Descriçao do Insumo</v>
          </cell>
          <cell r="C1645" t="str">
            <v>Unid</v>
          </cell>
          <cell r="D1645" t="str">
            <v>Origem</v>
          </cell>
          <cell r="E1645" t="str">
            <v>Preço</v>
          </cell>
        </row>
        <row r="1646">
          <cell r="D1646" t="str">
            <v>de Preço</v>
          </cell>
          <cell r="E1646" t="str">
            <v>Mediano (R$)</v>
          </cell>
        </row>
        <row r="1647">
          <cell r="A1647">
            <v>39213</v>
          </cell>
          <cell r="B1647" t="str">
            <v>ARRUELA EM ALUMINIO, COM ROSCA, DE 2", PARA ELETRODUTO</v>
          </cell>
          <cell r="C1647" t="str">
            <v>UN</v>
          </cell>
          <cell r="D1647" t="str">
            <v>CR</v>
          </cell>
          <cell r="E1647">
            <v>1.49</v>
          </cell>
        </row>
        <row r="1648">
          <cell r="A1648">
            <v>39209</v>
          </cell>
          <cell r="B1648" t="str">
            <v>ARRUELA EM ALUMINIO, COM ROSCA, DE 3/4", PARA ELETRODUTO</v>
          </cell>
          <cell r="C1648" t="str">
            <v>UN</v>
          </cell>
          <cell r="D1648" t="str">
            <v>CR</v>
          </cell>
          <cell r="E1648">
            <v>0.37</v>
          </cell>
        </row>
        <row r="1649">
          <cell r="A1649">
            <v>39207</v>
          </cell>
          <cell r="B1649" t="str">
            <v>ARRUELA EM ALUMINIO, COM ROSCA, DE 3/8", PARA ELETRODUTO</v>
          </cell>
          <cell r="C1649" t="str">
            <v>UN</v>
          </cell>
          <cell r="D1649" t="str">
            <v>CR</v>
          </cell>
          <cell r="E1649">
            <v>0.56999999999999995</v>
          </cell>
        </row>
        <row r="1650">
          <cell r="A1650">
            <v>39215</v>
          </cell>
          <cell r="B1650" t="str">
            <v>ARRUELA EM ALUMINIO, COM ROSCA, DE 3", PARA ELETRODUTO</v>
          </cell>
          <cell r="C1650" t="str">
            <v>UN</v>
          </cell>
          <cell r="D1650" t="str">
            <v>CR</v>
          </cell>
          <cell r="E1650">
            <v>3.85</v>
          </cell>
        </row>
        <row r="1651">
          <cell r="A1651">
            <v>39216</v>
          </cell>
          <cell r="B1651" t="str">
            <v>ARRUELA EM ALUMINIO, COM ROSCA, DE 4", PARA ELETRODUTO</v>
          </cell>
          <cell r="C1651" t="str">
            <v>UN</v>
          </cell>
          <cell r="D1651" t="str">
            <v>CR</v>
          </cell>
          <cell r="E1651">
            <v>5.38</v>
          </cell>
        </row>
        <row r="1652">
          <cell r="A1652">
            <v>379</v>
          </cell>
          <cell r="B1652" t="str">
            <v>ARRUELA QUADRADA EM ACO GALVANIZADO, DIMENSAO = 38 MM, ESPESSURA = 3MM,</v>
          </cell>
          <cell r="C1652" t="str">
            <v>UN</v>
          </cell>
          <cell r="D1652" t="str">
            <v>CR</v>
          </cell>
          <cell r="E1652">
            <v>0.38</v>
          </cell>
        </row>
        <row r="1653">
          <cell r="B1653" t="str">
            <v>DIAMETRO DO FURO= 18 MM</v>
          </cell>
        </row>
        <row r="1654">
          <cell r="A1654">
            <v>11267</v>
          </cell>
          <cell r="B1654" t="str">
            <v>ARRUELA REDONDA DE LATAO, DIAMETRO EXTERNO = 34 MM, ESPESSURA = 2,5 MM,</v>
          </cell>
          <cell r="C1654" t="str">
            <v>UN</v>
          </cell>
          <cell r="D1654" t="str">
            <v>CR</v>
          </cell>
          <cell r="E1654">
            <v>3.79</v>
          </cell>
        </row>
        <row r="1655">
          <cell r="B1655" t="str">
            <v>DIAMETRO DO FURO = 17 MM</v>
          </cell>
        </row>
        <row r="1656">
          <cell r="A1656">
            <v>501</v>
          </cell>
          <cell r="B1656" t="str">
            <v>ASFALTO DILUIDO DE PETROLEO CM-30 (COM ICMS)</v>
          </cell>
          <cell r="C1656" t="str">
            <v>KG</v>
          </cell>
          <cell r="D1656" t="str">
            <v>C</v>
          </cell>
          <cell r="E1656">
            <v>3.8</v>
          </cell>
        </row>
        <row r="1657">
          <cell r="A1657">
            <v>510</v>
          </cell>
          <cell r="B1657" t="str">
            <v>ASFALTO MODIFICADO TIPO I - NBR 9910 (ASFALTO OXIDADO PARA IMPERMEABILIZACAO,</v>
          </cell>
          <cell r="C1657" t="str">
            <v>KG</v>
          </cell>
          <cell r="D1657" t="str">
            <v>CR</v>
          </cell>
          <cell r="E1657">
            <v>6.16</v>
          </cell>
        </row>
        <row r="1658">
          <cell r="B1658" t="str">
            <v>COEFICIENTE DE PENETRACAO 25-40)</v>
          </cell>
        </row>
        <row r="1659">
          <cell r="A1659">
            <v>516</v>
          </cell>
          <cell r="B1659" t="str">
            <v>ASFALTO MODIFICADO TIPO II - NBR 9910 (ASFALTO OXIDADO PARA IMPERMEABILIZACAO,</v>
          </cell>
          <cell r="C1659" t="str">
            <v>KG</v>
          </cell>
          <cell r="D1659" t="str">
            <v>CR</v>
          </cell>
          <cell r="E1659">
            <v>6.57</v>
          </cell>
        </row>
        <row r="1660">
          <cell r="B1660" t="str">
            <v>COEFICIENTE DE PENETRACAO 20-35)</v>
          </cell>
        </row>
        <row r="1661">
          <cell r="A1661">
            <v>509</v>
          </cell>
          <cell r="B1661" t="str">
            <v>ASFALTO MODIFICADO TIPO III - NBR 9910 (ASFALTO OXIDADO PARA IMPERMEABILIZACAO,</v>
          </cell>
          <cell r="C1661" t="str">
            <v>KG</v>
          </cell>
          <cell r="D1661" t="str">
            <v>C</v>
          </cell>
          <cell r="E1661">
            <v>6.71</v>
          </cell>
        </row>
        <row r="1662">
          <cell r="B1662" t="str">
            <v>COEFICIENTE DE PENETRACAO 15-25)</v>
          </cell>
        </row>
        <row r="1663">
          <cell r="A1663">
            <v>40331</v>
          </cell>
          <cell r="B1663" t="str">
            <v>ASSENTADOR DE MANILHAS</v>
          </cell>
          <cell r="C1663" t="str">
            <v>H</v>
          </cell>
          <cell r="D1663" t="str">
            <v>CR</v>
          </cell>
          <cell r="E1663">
            <v>14.49</v>
          </cell>
        </row>
        <row r="1664">
          <cell r="A1664">
            <v>40930</v>
          </cell>
          <cell r="B1664" t="str">
            <v>ASSENTADOR DE MANILHAS (MENSALISTA)</v>
          </cell>
          <cell r="C1664" t="str">
            <v>MES</v>
          </cell>
          <cell r="D1664" t="str">
            <v>CR</v>
          </cell>
          <cell r="E1664">
            <v>2552.87</v>
          </cell>
        </row>
        <row r="1665">
          <cell r="A1665">
            <v>11761</v>
          </cell>
          <cell r="B1665" t="str">
            <v>ASSENTO  VASO SANITARIO INFANTIL EM PLASTICO BRANCO</v>
          </cell>
          <cell r="C1665" t="str">
            <v>UN</v>
          </cell>
          <cell r="D1665" t="str">
            <v>CR</v>
          </cell>
          <cell r="E1665">
            <v>40.43</v>
          </cell>
        </row>
        <row r="1666">
          <cell r="A1666">
            <v>377</v>
          </cell>
          <cell r="B1666" t="str">
            <v>ASSENTO SANITARIO DE PLASTICO, TIPO CONVENCIONAL</v>
          </cell>
          <cell r="C1666" t="str">
            <v>UN</v>
          </cell>
          <cell r="D1666" t="str">
            <v>C</v>
          </cell>
          <cell r="E1666">
            <v>19</v>
          </cell>
        </row>
        <row r="1667">
          <cell r="A1667">
            <v>7588</v>
          </cell>
          <cell r="B1667" t="str">
            <v>AUTOMATICO DE BOIA SUPERIOR / INFERIOR, *15* A / 250 V</v>
          </cell>
          <cell r="C1667" t="str">
            <v>UN</v>
          </cell>
          <cell r="D1667" t="str">
            <v>C</v>
          </cell>
          <cell r="E1667">
            <v>35.53</v>
          </cell>
        </row>
        <row r="1668">
          <cell r="A1668">
            <v>34392</v>
          </cell>
          <cell r="B1668" t="str">
            <v>AUXILIAR  DE ALMOXARIFE</v>
          </cell>
          <cell r="C1668" t="str">
            <v>H</v>
          </cell>
          <cell r="D1668" t="str">
            <v>CR</v>
          </cell>
          <cell r="E1668">
            <v>8.39</v>
          </cell>
        </row>
        <row r="1669">
          <cell r="A1669">
            <v>40908</v>
          </cell>
          <cell r="B1669" t="str">
            <v>AUXILIAR DE ALMOXARIFE (MENSALISTA)</v>
          </cell>
          <cell r="C1669" t="str">
            <v>MES</v>
          </cell>
          <cell r="D1669" t="str">
            <v>CR</v>
          </cell>
          <cell r="E1669">
            <v>1477.88</v>
          </cell>
        </row>
        <row r="1670">
          <cell r="A1670">
            <v>34551</v>
          </cell>
          <cell r="B1670" t="str">
            <v>AUXILIAR DE AZULEJISTA</v>
          </cell>
          <cell r="C1670" t="str">
            <v>H</v>
          </cell>
          <cell r="D1670" t="str">
            <v>CR</v>
          </cell>
          <cell r="E1670">
            <v>7.63</v>
          </cell>
        </row>
        <row r="1671">
          <cell r="A1671">
            <v>41078</v>
          </cell>
          <cell r="B1671" t="str">
            <v>AUXILIAR DE AZULEJISTA (MENSALISTA)</v>
          </cell>
          <cell r="C1671" t="str">
            <v>MES</v>
          </cell>
          <cell r="D1671" t="str">
            <v>CR</v>
          </cell>
          <cell r="E1671">
            <v>1343.83</v>
          </cell>
        </row>
        <row r="1672">
          <cell r="A1672">
            <v>246</v>
          </cell>
          <cell r="B1672" t="str">
            <v>AUXILIAR DE ENCANADOR OU BOMBEIRO HIDRAULICO</v>
          </cell>
          <cell r="C1672" t="str">
            <v>H</v>
          </cell>
          <cell r="D1672" t="str">
            <v>CR</v>
          </cell>
          <cell r="E1672">
            <v>8.68</v>
          </cell>
        </row>
        <row r="1673">
          <cell r="A1673">
            <v>40927</v>
          </cell>
          <cell r="B1673" t="str">
            <v>AUXILIAR DE ENCANADOR OU BOMBEIRO HIDRAULICO (MENSALISTA)</v>
          </cell>
          <cell r="C1673" t="str">
            <v>MES</v>
          </cell>
          <cell r="D1673" t="str">
            <v>CR</v>
          </cell>
          <cell r="E1673">
            <v>1528.14</v>
          </cell>
        </row>
        <row r="1674">
          <cell r="A1674">
            <v>2350</v>
          </cell>
          <cell r="B1674" t="str">
            <v>AUXILIAR DE ESCRITORIO</v>
          </cell>
          <cell r="C1674" t="str">
            <v>H</v>
          </cell>
          <cell r="D1674" t="str">
            <v>CR</v>
          </cell>
          <cell r="E1674">
            <v>11.47</v>
          </cell>
        </row>
        <row r="1675">
          <cell r="A1675">
            <v>40812</v>
          </cell>
          <cell r="B1675" t="str">
            <v>AUXILIAR DE ESCRITORIO (MENSALISTA)</v>
          </cell>
          <cell r="C1675" t="str">
            <v>MES</v>
          </cell>
          <cell r="D1675" t="str">
            <v>CR</v>
          </cell>
          <cell r="E1675">
            <v>2019.84</v>
          </cell>
        </row>
        <row r="1676">
          <cell r="A1676">
            <v>245</v>
          </cell>
          <cell r="B1676" t="str">
            <v>AUXILIAR DE LABORATORISTA DE SOLOS E CONCRETO</v>
          </cell>
          <cell r="C1676" t="str">
            <v>H</v>
          </cell>
          <cell r="D1676" t="str">
            <v>CR</v>
          </cell>
          <cell r="E1676">
            <v>8.4700000000000006</v>
          </cell>
        </row>
        <row r="1677">
          <cell r="A1677">
            <v>41090</v>
          </cell>
          <cell r="B1677" t="str">
            <v>AUXILIAR DE LABORATORISTA DE SOLOS E DE CONCRETO (MENSALISTA)</v>
          </cell>
          <cell r="C1677" t="str">
            <v>MES</v>
          </cell>
          <cell r="D1677" t="str">
            <v>CR</v>
          </cell>
          <cell r="E1677">
            <v>1493.8</v>
          </cell>
        </row>
        <row r="1678">
          <cell r="A1678">
            <v>251</v>
          </cell>
          <cell r="B1678" t="str">
            <v>AUXILIAR DE MECANICO</v>
          </cell>
          <cell r="C1678" t="str">
            <v>H</v>
          </cell>
          <cell r="D1678" t="str">
            <v>CR</v>
          </cell>
          <cell r="E1678">
            <v>5.92</v>
          </cell>
        </row>
        <row r="1679">
          <cell r="A1679">
            <v>40975</v>
          </cell>
          <cell r="B1679" t="str">
            <v>AUXILIAR DE MECANICO (MENSALISTA)</v>
          </cell>
          <cell r="C1679" t="str">
            <v>MES</v>
          </cell>
          <cell r="D1679" t="str">
            <v>CR</v>
          </cell>
          <cell r="E1679">
            <v>1043.77</v>
          </cell>
        </row>
        <row r="1680">
          <cell r="A1680">
            <v>6127</v>
          </cell>
          <cell r="B1680" t="str">
            <v>AUXILIAR DE PEDREIRO</v>
          </cell>
          <cell r="C1680" t="str">
            <v>H</v>
          </cell>
          <cell r="D1680" t="str">
            <v>CR</v>
          </cell>
          <cell r="E1680">
            <v>8.1300000000000008</v>
          </cell>
        </row>
        <row r="1681">
          <cell r="A1681">
            <v>41072</v>
          </cell>
          <cell r="B1681" t="str">
            <v>AUXILIAR DE PEDREIRO (MENSALISTA)</v>
          </cell>
          <cell r="C1681" t="str">
            <v>MES</v>
          </cell>
          <cell r="D1681" t="str">
            <v>CR</v>
          </cell>
          <cell r="E1681">
            <v>1431.99</v>
          </cell>
        </row>
        <row r="1682">
          <cell r="A1682">
            <v>6121</v>
          </cell>
          <cell r="B1682" t="str">
            <v>AUXILIAR DE SERVICOS GERAIS</v>
          </cell>
          <cell r="C1682" t="str">
            <v>H</v>
          </cell>
          <cell r="D1682" t="str">
            <v>CR</v>
          </cell>
          <cell r="E1682">
            <v>7.44</v>
          </cell>
        </row>
        <row r="1683">
          <cell r="A1683">
            <v>41071</v>
          </cell>
          <cell r="B1683" t="str">
            <v>AUXILIAR DE SERVICOS GERAIS (MENSALISTA)</v>
          </cell>
          <cell r="C1683" t="str">
            <v>MES</v>
          </cell>
          <cell r="D1683" t="str">
            <v>CR</v>
          </cell>
          <cell r="E1683">
            <v>1314.31</v>
          </cell>
        </row>
        <row r="1684">
          <cell r="A1684">
            <v>244</v>
          </cell>
          <cell r="B1684" t="str">
            <v>AUXILIAR DE TOPOGRAFO</v>
          </cell>
          <cell r="C1684" t="str">
            <v>H</v>
          </cell>
          <cell r="D1684" t="str">
            <v>CR</v>
          </cell>
          <cell r="E1684">
            <v>8.39</v>
          </cell>
        </row>
        <row r="1685">
          <cell r="A1685">
            <v>41093</v>
          </cell>
          <cell r="B1685" t="str">
            <v>AUXILIAR DE TOPOGRAFO (MENSALISTA)</v>
          </cell>
          <cell r="C1685" t="str">
            <v>MES</v>
          </cell>
          <cell r="D1685" t="str">
            <v>CR</v>
          </cell>
          <cell r="E1685">
            <v>1477.87</v>
          </cell>
        </row>
        <row r="1686">
          <cell r="A1686">
            <v>532</v>
          </cell>
          <cell r="B1686" t="str">
            <v>AUXILIAR TECNICO / ASSISTENTE DE ENGENHARIA</v>
          </cell>
          <cell r="C1686" t="str">
            <v>H</v>
          </cell>
          <cell r="D1686" t="str">
            <v>CR</v>
          </cell>
          <cell r="E1686">
            <v>20.86</v>
          </cell>
        </row>
        <row r="1687">
          <cell r="A1687">
            <v>40931</v>
          </cell>
          <cell r="B1687" t="str">
            <v>AUXILIAR TECNICO / ASSISTENTE DE ENGENHARIA (MENSALISTA)</v>
          </cell>
          <cell r="C1687" t="str">
            <v>MES</v>
          </cell>
          <cell r="D1687" t="str">
            <v>CR</v>
          </cell>
          <cell r="E1687">
            <v>3672.96</v>
          </cell>
        </row>
        <row r="1688">
          <cell r="A1688">
            <v>36150</v>
          </cell>
          <cell r="B1688" t="str">
            <v>AVENTAL DE SEGURANCA DE RASPA DE COURO 1,00 X 0,60 M</v>
          </cell>
          <cell r="C1688" t="str">
            <v>UN</v>
          </cell>
          <cell r="D1688" t="str">
            <v>CR</v>
          </cell>
          <cell r="E1688">
            <v>33.79</v>
          </cell>
        </row>
        <row r="1689">
          <cell r="A1689">
            <v>4760</v>
          </cell>
          <cell r="B1689" t="str">
            <v>AZULEJISTA OU LADRILHEIRO</v>
          </cell>
          <cell r="C1689" t="str">
            <v>H</v>
          </cell>
          <cell r="D1689" t="str">
            <v>CR</v>
          </cell>
          <cell r="E1689">
            <v>10.14</v>
          </cell>
        </row>
        <row r="1690">
          <cell r="A1690">
            <v>41069</v>
          </cell>
          <cell r="B1690" t="str">
            <v>AZULEJISTA OU LADRILHEIRO (MENSALISTA)</v>
          </cell>
          <cell r="C1690" t="str">
            <v>MES</v>
          </cell>
          <cell r="D1690" t="str">
            <v>CR</v>
          </cell>
          <cell r="E1690">
            <v>1788.63</v>
          </cell>
        </row>
        <row r="1691">
          <cell r="A1691">
            <v>10422</v>
          </cell>
          <cell r="B1691" t="str">
            <v>BACIA SANITARIA (VASO) COM CAIXA ACOPLADA, DE LOUCA BRANCA</v>
          </cell>
          <cell r="C1691" t="str">
            <v>UN</v>
          </cell>
          <cell r="D1691" t="str">
            <v>CR</v>
          </cell>
          <cell r="E1691">
            <v>309.82</v>
          </cell>
        </row>
        <row r="1692">
          <cell r="A1692">
            <v>10420</v>
          </cell>
          <cell r="B1692" t="str">
            <v>BACIA SANITARIA (VASO) CONVENCIONAL DE LOUCA BRANCA</v>
          </cell>
          <cell r="C1692" t="str">
            <v>UN</v>
          </cell>
          <cell r="D1692" t="str">
            <v>C</v>
          </cell>
          <cell r="E1692">
            <v>116.2</v>
          </cell>
        </row>
        <row r="1693">
          <cell r="A1693">
            <v>10421</v>
          </cell>
          <cell r="B1693" t="str">
            <v>BACIA SANITARIA (VASO) CONVENCIONAL DE LOUCA COR</v>
          </cell>
          <cell r="C1693" t="str">
            <v>UN</v>
          </cell>
          <cell r="D1693" t="str">
            <v>CR</v>
          </cell>
          <cell r="E1693">
            <v>155.51</v>
          </cell>
        </row>
        <row r="1694">
          <cell r="A1694">
            <v>36519</v>
          </cell>
          <cell r="B1694" t="str">
            <v>BACIA SANITARIA (VASO) CONVENCIONAL PARA PCD COM FURO FRONTAL, DE LOUCA</v>
          </cell>
          <cell r="C1694" t="str">
            <v>UN</v>
          </cell>
          <cell r="D1694" t="str">
            <v>CR</v>
          </cell>
          <cell r="E1694">
            <v>452.42</v>
          </cell>
        </row>
        <row r="1695">
          <cell r="B1695" t="str">
            <v>BRANCA, COM ASSENTO</v>
          </cell>
        </row>
        <row r="1696">
          <cell r="A1696" t="str">
            <v>Obs: dimensões entre asteríscos (*) indicam a aceitação de medidas aproximadas.</v>
          </cell>
        </row>
        <row r="1698">
          <cell r="B1698" t="str">
            <v>PREÇOS DE INSUMOS</v>
          </cell>
          <cell r="D1698" t="str">
            <v>Página:</v>
          </cell>
          <cell r="E1698" t="str">
            <v>26 / 146</v>
          </cell>
        </row>
        <row r="1699">
          <cell r="A1699" t="str">
            <v>Indicação da origem do preço:</v>
          </cell>
        </row>
        <row r="1700">
          <cell r="A1700" t="str">
            <v>• C - para preço coletado pelo IBGE</v>
          </cell>
        </row>
        <row r="1701">
          <cell r="A1701" t="str">
            <v>• CR - para preço obtido por meio do coeficiente de representatividade do insumo (ver Manual de Metodologia e</v>
          </cell>
        </row>
        <row r="1702">
          <cell r="A1702" t="str">
            <v>Conceitos);</v>
          </cell>
        </row>
        <row r="1703">
          <cell r="A1703" t="str">
            <v>• AS - para preço atribuído com base no preço do insumo para a localidade de São Paulo.</v>
          </cell>
        </row>
        <row r="1704">
          <cell r="A1704" t="str">
            <v>Mês de Coleta:</v>
          </cell>
          <cell r="B1704" t="str">
            <v>06/2016 Pesquisa: IBGE</v>
          </cell>
        </row>
        <row r="1705">
          <cell r="B1705" t="str">
            <v>CUIABA</v>
          </cell>
          <cell r="C1705" t="str">
            <v>90,01</v>
          </cell>
          <cell r="E1705">
            <v>52.06</v>
          </cell>
        </row>
        <row r="1706">
          <cell r="A1706" t="str">
            <v>Localidade:</v>
          </cell>
          <cell r="B1706" t="str">
            <v>Encargos Sociais Desonerados(%) Horista:</v>
          </cell>
          <cell r="D1706" t="str">
            <v>Mensalista:</v>
          </cell>
        </row>
        <row r="1707">
          <cell r="A1707" t="str">
            <v>Código</v>
          </cell>
          <cell r="B1707" t="str">
            <v>Descriçao do Insumo</v>
          </cell>
          <cell r="C1707" t="str">
            <v>Unid</v>
          </cell>
          <cell r="D1707" t="str">
            <v>Origem</v>
          </cell>
          <cell r="E1707" t="str">
            <v>Preço</v>
          </cell>
        </row>
        <row r="1708">
          <cell r="D1708" t="str">
            <v>de Preço</v>
          </cell>
          <cell r="E1708" t="str">
            <v>Mediano (R$)</v>
          </cell>
        </row>
        <row r="1709">
          <cell r="A1709">
            <v>36520</v>
          </cell>
          <cell r="B1709" t="str">
            <v>BACIA SANITARIA (VASO) CONVENCIONAL PARA PCD SEM FURO FRONTAL, DE LOUCA</v>
          </cell>
          <cell r="C1709" t="str">
            <v>UN</v>
          </cell>
          <cell r="D1709" t="str">
            <v>CR</v>
          </cell>
          <cell r="E1709">
            <v>578.91999999999996</v>
          </cell>
        </row>
        <row r="1710">
          <cell r="B1710" t="str">
            <v>BRANCA, SEM ASSENTO</v>
          </cell>
        </row>
        <row r="1711">
          <cell r="A1711">
            <v>11784</v>
          </cell>
          <cell r="B1711" t="str">
            <v>BACIA SANITARIA TURCA DE LOUCA BRANCA</v>
          </cell>
          <cell r="C1711" t="str">
            <v>UN</v>
          </cell>
          <cell r="D1711" t="str">
            <v>CR</v>
          </cell>
          <cell r="E1711">
            <v>434.8</v>
          </cell>
        </row>
        <row r="1712">
          <cell r="A1712">
            <v>10</v>
          </cell>
          <cell r="B1712" t="str">
            <v>BALDE PLASTICO CAPACIDADE *10* L</v>
          </cell>
          <cell r="C1712" t="str">
            <v>UN</v>
          </cell>
          <cell r="D1712" t="str">
            <v>CR</v>
          </cell>
          <cell r="E1712">
            <v>7.53</v>
          </cell>
        </row>
        <row r="1713">
          <cell r="A1713">
            <v>4815</v>
          </cell>
          <cell r="B1713" t="str">
            <v>BALDE VERMELHO PARA SINALIZACAO DE VIAS</v>
          </cell>
          <cell r="C1713" t="str">
            <v>UN</v>
          </cell>
          <cell r="D1713" t="str">
            <v>CR</v>
          </cell>
          <cell r="E1713">
            <v>4.7699999999999996</v>
          </cell>
        </row>
        <row r="1714">
          <cell r="A1714">
            <v>1746</v>
          </cell>
          <cell r="B1714" t="str">
            <v>BANCA/PIA DE ACO INOXIDAVEL (AISI 430) COM 1 CUBA CENTRAL, COM VALVULA,</v>
          </cell>
          <cell r="C1714" t="str">
            <v>UN</v>
          </cell>
          <cell r="D1714" t="str">
            <v>C</v>
          </cell>
          <cell r="E1714">
            <v>154.06</v>
          </cell>
        </row>
        <row r="1715">
          <cell r="B1715" t="str">
            <v>ESCORREDOR DUPLO, DE *0,55 X 1,20* M</v>
          </cell>
        </row>
        <row r="1716">
          <cell r="A1716">
            <v>1748</v>
          </cell>
          <cell r="B1716" t="str">
            <v>BANCA/PIA DE ACO INOXIDAVEL (AISI 430) COM 1 CUBA CENTRAL, COM VALVULA,</v>
          </cell>
          <cell r="C1716" t="str">
            <v>UN</v>
          </cell>
          <cell r="D1716" t="str">
            <v>CR</v>
          </cell>
          <cell r="E1716">
            <v>204.86</v>
          </cell>
        </row>
        <row r="1717">
          <cell r="B1717" t="str">
            <v>ESCORREDOR DUPLO, DE *0,55 X 1,40* M</v>
          </cell>
        </row>
        <row r="1718">
          <cell r="A1718">
            <v>1749</v>
          </cell>
          <cell r="B1718" t="str">
            <v>BANCA/PIA DE ACO INOXIDAVEL (AISI 430) COM 1 CUBA CENTRAL, COM VALVULA,</v>
          </cell>
          <cell r="C1718" t="str">
            <v>UN</v>
          </cell>
          <cell r="D1718" t="str">
            <v>CR</v>
          </cell>
          <cell r="E1718">
            <v>296.81</v>
          </cell>
        </row>
        <row r="1719">
          <cell r="B1719" t="str">
            <v>ESCORREDOR DUPLO, DE *0,55 X 1,80* M</v>
          </cell>
        </row>
        <row r="1720">
          <cell r="A1720">
            <v>37412</v>
          </cell>
          <cell r="B1720" t="str">
            <v>BANCA/PIA DE ACO INOXIDAVEL (AISI 430) COM 1 CUBA CENTRAL, COM VALVULA, LISA (SEM</v>
          </cell>
          <cell r="C1720" t="str">
            <v>UN</v>
          </cell>
          <cell r="D1720" t="str">
            <v>CR</v>
          </cell>
          <cell r="E1720">
            <v>150.59</v>
          </cell>
        </row>
        <row r="1721">
          <cell r="B1721" t="str">
            <v>ESCORREDOR), DE *0,55 X 1,20* M</v>
          </cell>
        </row>
        <row r="1722">
          <cell r="A1722">
            <v>1745</v>
          </cell>
          <cell r="B1722" t="str">
            <v>BANCA/PIA DE ACO INOXIDAVEL (AISI 430) COM 1 CUBA CENTRAL, SEM VALVULA,</v>
          </cell>
          <cell r="C1722" t="str">
            <v>UN</v>
          </cell>
          <cell r="D1722" t="str">
            <v>CR</v>
          </cell>
          <cell r="E1722">
            <v>179.07</v>
          </cell>
        </row>
        <row r="1723">
          <cell r="B1723" t="str">
            <v>ESCORREDOR DUPLO, DE *0,55 X 1,60* M</v>
          </cell>
        </row>
        <row r="1724">
          <cell r="A1724">
            <v>1750</v>
          </cell>
          <cell r="B1724" t="str">
            <v>BANCA/PIA DE ACO INOXIDAVEL (AISI 430) COM 2 CUBAS, COM VALVULAS, ESCORREDOR</v>
          </cell>
          <cell r="C1724" t="str">
            <v>UN</v>
          </cell>
          <cell r="D1724" t="str">
            <v>CR</v>
          </cell>
          <cell r="E1724">
            <v>418.47</v>
          </cell>
        </row>
        <row r="1725">
          <cell r="B1725" t="str">
            <v>DUPLO, DE *0,55 X 2,00* M</v>
          </cell>
        </row>
        <row r="1726">
          <cell r="A1726">
            <v>541</v>
          </cell>
          <cell r="B1726" t="str">
            <v>BANCADA DE MARMORE SINTETICO COM UMA CUBA, 120 X *60* CM</v>
          </cell>
          <cell r="C1726" t="str">
            <v>UN</v>
          </cell>
          <cell r="D1726" t="str">
            <v>C</v>
          </cell>
          <cell r="E1726">
            <v>96.5</v>
          </cell>
        </row>
        <row r="1727">
          <cell r="A1727">
            <v>542</v>
          </cell>
          <cell r="B1727" t="str">
            <v>BANCADA DE MARMORE SINTETICO COM UMA CUBA, 150 X *60* CM</v>
          </cell>
          <cell r="C1727" t="str">
            <v>UN</v>
          </cell>
          <cell r="D1727" t="str">
            <v>CR</v>
          </cell>
          <cell r="E1727">
            <v>120.96</v>
          </cell>
        </row>
        <row r="1728">
          <cell r="A1728">
            <v>540</v>
          </cell>
          <cell r="B1728" t="str">
            <v>BANCADA DE MARMORE SINTETICO COM UMA CUBA, 200 X *60* CM</v>
          </cell>
          <cell r="C1728" t="str">
            <v>UN</v>
          </cell>
          <cell r="D1728" t="str">
            <v>CR</v>
          </cell>
          <cell r="E1728">
            <v>272.58999999999997</v>
          </cell>
        </row>
        <row r="1729">
          <cell r="A1729">
            <v>11692</v>
          </cell>
          <cell r="B1729" t="str">
            <v>BANCADA/ BANCA EM MARMORE, POLIDO, BRANCO COMUM, E=  *3* CM</v>
          </cell>
          <cell r="C1729" t="str">
            <v>M2</v>
          </cell>
          <cell r="D1729" t="str">
            <v>CR</v>
          </cell>
          <cell r="E1729">
            <v>144.34</v>
          </cell>
        </row>
        <row r="1730">
          <cell r="A1730">
            <v>11687</v>
          </cell>
          <cell r="B1730" t="str">
            <v>BANCADA/TAMPO ACO INOX (AISI 304), LARGURA 60 CM, COM RODABANCA (NAO INCLUI PES</v>
          </cell>
          <cell r="C1730" t="str">
            <v>M</v>
          </cell>
          <cell r="D1730" t="str">
            <v>CR</v>
          </cell>
          <cell r="E1730">
            <v>666.75</v>
          </cell>
        </row>
        <row r="1731">
          <cell r="B1731" t="str">
            <v>DE APOIO)</v>
          </cell>
        </row>
        <row r="1732">
          <cell r="A1732">
            <v>11689</v>
          </cell>
          <cell r="B1732" t="str">
            <v>BANCADA/TAMPO ACO INOX (AISI 304), LARGURA 70 CM, COM RODABANCA (NAO INCLUI PES</v>
          </cell>
          <cell r="C1732" t="str">
            <v>M</v>
          </cell>
          <cell r="D1732" t="str">
            <v>CR</v>
          </cell>
          <cell r="E1732">
            <v>835.4</v>
          </cell>
        </row>
        <row r="1733">
          <cell r="B1733" t="str">
            <v>DE APOIO)</v>
          </cell>
        </row>
        <row r="1734">
          <cell r="A1734">
            <v>11693</v>
          </cell>
          <cell r="B1734" t="str">
            <v>BANCADA/TAMPO LISO (SEM CUBA) EM MARMORE SINTETICO</v>
          </cell>
          <cell r="C1734" t="str">
            <v>M2</v>
          </cell>
          <cell r="D1734" t="str">
            <v>CR</v>
          </cell>
          <cell r="E1734">
            <v>106.99</v>
          </cell>
        </row>
        <row r="1735">
          <cell r="A1735">
            <v>36215</v>
          </cell>
          <cell r="B1735" t="str">
            <v>BANCO ARTICULADO PARA BANHO, EM ACO INOX POLIDO, 70* CM X 45* CM</v>
          </cell>
          <cell r="C1735" t="str">
            <v>UN</v>
          </cell>
          <cell r="D1735" t="str">
            <v>CR</v>
          </cell>
          <cell r="E1735">
            <v>454.26</v>
          </cell>
        </row>
        <row r="1736">
          <cell r="A1736">
            <v>39621</v>
          </cell>
          <cell r="B1736" t="str">
            <v>BARRA ANTIPANICO DUPLA, CEGA LADO OPOSTO, COR CINZA</v>
          </cell>
          <cell r="C1736" t="str">
            <v>PAR</v>
          </cell>
          <cell r="D1736" t="str">
            <v>CR</v>
          </cell>
          <cell r="E1736">
            <v>1098.3800000000001</v>
          </cell>
        </row>
        <row r="1737">
          <cell r="A1737">
            <v>39624</v>
          </cell>
          <cell r="B1737" t="str">
            <v>BARRA ANTIPANICO DUPLA, PARA PORTA DE VIDRO, COR CINZA</v>
          </cell>
          <cell r="C1737" t="str">
            <v>PAR</v>
          </cell>
          <cell r="D1737" t="str">
            <v>CR</v>
          </cell>
          <cell r="E1737">
            <v>1111.49</v>
          </cell>
        </row>
        <row r="1738">
          <cell r="A1738">
            <v>39615</v>
          </cell>
          <cell r="B1738" t="str">
            <v>BARRA ANTIPANICO SIMPLES, CEGA LADO OPOSTO, COR CINZA</v>
          </cell>
          <cell r="C1738" t="str">
            <v>UN</v>
          </cell>
          <cell r="D1738" t="str">
            <v>CR</v>
          </cell>
          <cell r="E1738">
            <v>383.19</v>
          </cell>
        </row>
        <row r="1739">
          <cell r="A1739">
            <v>39620</v>
          </cell>
          <cell r="B1739" t="str">
            <v>BARRA ANTIPANICO SIMPLES, COM FECHADURA LADO OPOSTO, COR CINZA</v>
          </cell>
          <cell r="C1739" t="str">
            <v>UN</v>
          </cell>
          <cell r="D1739" t="str">
            <v>CR</v>
          </cell>
          <cell r="E1739">
            <v>585.79999999999995</v>
          </cell>
        </row>
        <row r="1740">
          <cell r="A1740">
            <v>39623</v>
          </cell>
          <cell r="B1740" t="str">
            <v>BARRA ANTIPANICO SIMPLES, PARA PORTA DE VIDRO, COR CINZA</v>
          </cell>
          <cell r="C1740" t="str">
            <v>UN</v>
          </cell>
          <cell r="D1740" t="str">
            <v>CR</v>
          </cell>
          <cell r="E1740">
            <v>567.25</v>
          </cell>
        </row>
        <row r="1741">
          <cell r="A1741">
            <v>40286</v>
          </cell>
          <cell r="B1741" t="str">
            <v>BARRA DE ANCORAGEM DE 0,60 M DE EXTENSAO, COM ROSCA DE 5/8", INCLUINDO PORCA E</v>
          </cell>
          <cell r="C1741" t="str">
            <v>MES</v>
          </cell>
          <cell r="D1741" t="str">
            <v>CR</v>
          </cell>
          <cell r="E1741">
            <v>3</v>
          </cell>
        </row>
        <row r="1742">
          <cell r="B1742" t="str">
            <v>FLANGE (LOCACAO)</v>
          </cell>
        </row>
        <row r="1743">
          <cell r="A1743">
            <v>40287</v>
          </cell>
          <cell r="B1743" t="str">
            <v>BARRA DE ANCORAGEM DE 0,80 M DE EXTENSAO, COM ROSCA DE 5/8", INCLUINDO PORCA E</v>
          </cell>
          <cell r="C1743" t="str">
            <v>MES</v>
          </cell>
          <cell r="D1743" t="str">
            <v>CR</v>
          </cell>
          <cell r="E1743">
            <v>3.75</v>
          </cell>
        </row>
        <row r="1744">
          <cell r="B1744" t="str">
            <v>FLANGE (LOCACAO)</v>
          </cell>
        </row>
        <row r="1745">
          <cell r="A1745">
            <v>40604</v>
          </cell>
          <cell r="B1745" t="str">
            <v>BARRA DE ANCORAGEM DE 0,80 M DE EXTENSAO, COM ROSCA DE 5/8", INCLUINDO PORCA E</v>
          </cell>
          <cell r="C1745" t="str">
            <v>MES</v>
          </cell>
          <cell r="D1745" t="str">
            <v>CR</v>
          </cell>
          <cell r="E1745">
            <v>1.35</v>
          </cell>
        </row>
        <row r="1746">
          <cell r="B1746" t="str">
            <v>FLANGE (LOCACAO) (COLETADO CAIXA)</v>
          </cell>
        </row>
        <row r="1747">
          <cell r="A1747">
            <v>40288</v>
          </cell>
          <cell r="B1747" t="str">
            <v>BARRA DE ANCORAGEM DE 1,00 M DE EXTENSAO, COM ROSCA DE 5/8", INCLUINDO PORCA E</v>
          </cell>
          <cell r="C1747" t="str">
            <v>MES</v>
          </cell>
          <cell r="D1747" t="str">
            <v>CR</v>
          </cell>
          <cell r="E1747">
            <v>3.75</v>
          </cell>
        </row>
        <row r="1748">
          <cell r="B1748" t="str">
            <v>FLANGE (LOCACAO)</v>
          </cell>
        </row>
        <row r="1749">
          <cell r="A1749">
            <v>40289</v>
          </cell>
          <cell r="B1749" t="str">
            <v>BARRA DE ANCORAGEM DE 1,20 M DE EXTENSAO, COM ROSCA DE 5/8", INCLUINDO PORCA E</v>
          </cell>
          <cell r="C1749" t="str">
            <v>MES</v>
          </cell>
          <cell r="D1749" t="str">
            <v>CR</v>
          </cell>
          <cell r="E1749">
            <v>3.75</v>
          </cell>
        </row>
        <row r="1750">
          <cell r="B1750" t="str">
            <v>FLANGE (LOCACAO)</v>
          </cell>
        </row>
        <row r="1751">
          <cell r="A1751">
            <v>36214</v>
          </cell>
          <cell r="B1751" t="str">
            <v>BARRA DE APOIO ANGULAR, 60 CM, EM ACO INOX POLIDO, DIAMETRO MINIMO 3 CM</v>
          </cell>
          <cell r="C1751" t="str">
            <v>UN</v>
          </cell>
          <cell r="D1751" t="str">
            <v>CR</v>
          </cell>
          <cell r="E1751">
            <v>146.37</v>
          </cell>
        </row>
        <row r="1752">
          <cell r="A1752">
            <v>36207</v>
          </cell>
          <cell r="B1752" t="str">
            <v>BARRA DE APOIO EM "L", EM ACO INOX POLIDO 70 X 70 CM, DIAMETRO MINIMO 3 CM</v>
          </cell>
          <cell r="C1752" t="str">
            <v>UN</v>
          </cell>
          <cell r="D1752" t="str">
            <v>CR</v>
          </cell>
          <cell r="E1752">
            <v>201.2</v>
          </cell>
        </row>
        <row r="1753">
          <cell r="A1753">
            <v>36209</v>
          </cell>
          <cell r="B1753" t="str">
            <v>BARRA DE APOIO EM "L", EM ACO INOX POLIDO 80 X 80 CM, DIAMETRO MINIMO 3 CM</v>
          </cell>
          <cell r="C1753" t="str">
            <v>UN</v>
          </cell>
          <cell r="D1753" t="str">
            <v>CR</v>
          </cell>
          <cell r="E1753">
            <v>230.91</v>
          </cell>
        </row>
        <row r="1754">
          <cell r="A1754">
            <v>36210</v>
          </cell>
          <cell r="B1754" t="str">
            <v>BARRA DE APOIO LATERAL ARTICULADA, COM TRAVA, EM ACO INOX POLIDO, 70 CM,</v>
          </cell>
          <cell r="C1754" t="str">
            <v>UN</v>
          </cell>
          <cell r="D1754" t="str">
            <v>CR</v>
          </cell>
          <cell r="E1754">
            <v>249.84</v>
          </cell>
        </row>
        <row r="1755">
          <cell r="B1755" t="str">
            <v>DIAMETRO MINIMO 3 CM</v>
          </cell>
        </row>
        <row r="1756">
          <cell r="A1756">
            <v>36212</v>
          </cell>
          <cell r="B1756" t="str">
            <v>BARRA DE APOIO LAVATORIO DE CANTO, EM ACO INOX POLIDO, DIAMETRO MINIMO 3 CM.</v>
          </cell>
          <cell r="C1756" t="str">
            <v>UN</v>
          </cell>
          <cell r="D1756" t="str">
            <v>CR</v>
          </cell>
          <cell r="E1756">
            <v>246.31</v>
          </cell>
        </row>
        <row r="1757">
          <cell r="A1757">
            <v>36211</v>
          </cell>
          <cell r="B1757" t="str">
            <v>BARRA DE APOIO LAVATORIO, EM ACO INOX POLIDO, 40* CM X 50* CM, DIAMETRO MINIMO 3</v>
          </cell>
          <cell r="C1757" t="str">
            <v>UN</v>
          </cell>
          <cell r="D1757" t="str">
            <v>CR</v>
          </cell>
          <cell r="E1757">
            <v>231.67</v>
          </cell>
        </row>
        <row r="1758">
          <cell r="B1758" t="str">
            <v>CM.</v>
          </cell>
        </row>
        <row r="1759">
          <cell r="A1759">
            <v>36204</v>
          </cell>
          <cell r="B1759" t="str">
            <v>BARRA DE APOIO RETA, EM ACO INOX POLIDO, COMPRIMENTO 60CM, DIAMETRO MINIMO 3</v>
          </cell>
          <cell r="C1759" t="str">
            <v>UN</v>
          </cell>
          <cell r="D1759" t="str">
            <v>CR</v>
          </cell>
          <cell r="E1759">
            <v>88.58</v>
          </cell>
        </row>
        <row r="1760">
          <cell r="B1760" t="str">
            <v>CM</v>
          </cell>
        </row>
        <row r="1761">
          <cell r="A1761">
            <v>36205</v>
          </cell>
          <cell r="B1761" t="str">
            <v>BARRA DE APOIO RETA, EM ACO INOX POLIDO, COMPRIMENTO 70CM, DIAMETRO MINIMO 3</v>
          </cell>
          <cell r="C1761" t="str">
            <v>UN</v>
          </cell>
          <cell r="D1761" t="str">
            <v>CR</v>
          </cell>
          <cell r="E1761">
            <v>98.38</v>
          </cell>
        </row>
        <row r="1762">
          <cell r="B1762" t="str">
            <v>CM</v>
          </cell>
        </row>
        <row r="1763">
          <cell r="A1763" t="str">
            <v>Obs: dimensões entre asteríscos (*) indicam a aceitação de medidas aproximadas.</v>
          </cell>
        </row>
        <row r="1765">
          <cell r="B1765" t="str">
            <v>PREÇOS DE INSUMOS</v>
          </cell>
          <cell r="D1765" t="str">
            <v>Página:</v>
          </cell>
          <cell r="E1765" t="str">
            <v>27 / 146</v>
          </cell>
        </row>
        <row r="1766">
          <cell r="A1766" t="str">
            <v>Indicação da origem do preço:</v>
          </cell>
        </row>
        <row r="1767">
          <cell r="A1767" t="str">
            <v>• C - para preço coletado pelo IBGE</v>
          </cell>
        </row>
        <row r="1768">
          <cell r="A1768" t="str">
            <v>• CR - para preço obtido por meio do coeficiente de representatividade do insumo (ver Manual de Metodologia e</v>
          </cell>
        </row>
        <row r="1769">
          <cell r="A1769" t="str">
            <v>Conceitos);</v>
          </cell>
        </row>
        <row r="1770">
          <cell r="A1770" t="str">
            <v>• AS - para preço atribuído com base no preço do insumo para a localidade de São Paulo.</v>
          </cell>
        </row>
        <row r="1771">
          <cell r="A1771" t="str">
            <v>Mês de Coleta:</v>
          </cell>
          <cell r="B1771" t="str">
            <v>06/2016 Pesquisa: IBGE</v>
          </cell>
        </row>
        <row r="1772">
          <cell r="B1772" t="str">
            <v>CUIABA</v>
          </cell>
          <cell r="C1772" t="str">
            <v>90,01</v>
          </cell>
          <cell r="E1772">
            <v>52.06</v>
          </cell>
        </row>
        <row r="1773">
          <cell r="A1773" t="str">
            <v>Localidade:</v>
          </cell>
          <cell r="B1773" t="str">
            <v>Encargos Sociais Desonerados(%) Horista:</v>
          </cell>
          <cell r="D1773" t="str">
            <v>Mensalista:</v>
          </cell>
        </row>
        <row r="1774">
          <cell r="A1774" t="str">
            <v>Código</v>
          </cell>
          <cell r="B1774" t="str">
            <v>Descriçao do Insumo</v>
          </cell>
          <cell r="C1774" t="str">
            <v>Unid</v>
          </cell>
          <cell r="D1774" t="str">
            <v>Origem</v>
          </cell>
          <cell r="E1774" t="str">
            <v>Preço</v>
          </cell>
        </row>
        <row r="1775">
          <cell r="D1775" t="str">
            <v>de Preço</v>
          </cell>
          <cell r="E1775" t="str">
            <v>Mediano (R$)</v>
          </cell>
        </row>
        <row r="1776">
          <cell r="A1776">
            <v>36081</v>
          </cell>
          <cell r="B1776" t="str">
            <v>BARRA DE APOIO RETA, EM ACO INOX POLIDO, COMPRIMENTO 80CM, DIAMETRO MINIMO 3</v>
          </cell>
          <cell r="C1776" t="str">
            <v>UN</v>
          </cell>
          <cell r="D1776" t="str">
            <v>C</v>
          </cell>
          <cell r="E1776">
            <v>104.9</v>
          </cell>
        </row>
        <row r="1777">
          <cell r="B1777" t="str">
            <v>CM</v>
          </cell>
        </row>
        <row r="1778">
          <cell r="A1778">
            <v>36206</v>
          </cell>
          <cell r="B1778" t="str">
            <v>BARRA DE APOIO RETA, EM ACO INOX POLIDO, COMPRIMENTO 90 CM, DIAMETRO MINIMO 3</v>
          </cell>
          <cell r="C1778" t="str">
            <v>UN</v>
          </cell>
          <cell r="D1778" t="str">
            <v>CR</v>
          </cell>
          <cell r="E1778">
            <v>109.9</v>
          </cell>
        </row>
        <row r="1779">
          <cell r="B1779" t="str">
            <v>CM</v>
          </cell>
        </row>
        <row r="1780">
          <cell r="A1780">
            <v>36218</v>
          </cell>
          <cell r="B1780" t="str">
            <v>BARRA DE APOIO RETA, EM ALUMINIO, COMPRIMENTO 60CM, DIAMETRO MINIMO 3 CM</v>
          </cell>
          <cell r="C1780" t="str">
            <v>UN</v>
          </cell>
          <cell r="D1780" t="str">
            <v>CR</v>
          </cell>
          <cell r="E1780">
            <v>110.37</v>
          </cell>
        </row>
        <row r="1781">
          <cell r="A1781">
            <v>36220</v>
          </cell>
          <cell r="B1781" t="str">
            <v>BARRA DE APOIO RETA, EM ALUMINIO, COMPRIMENTO 70CM, DIAMETRO MINIMO 3 CM</v>
          </cell>
          <cell r="C1781" t="str">
            <v>UN</v>
          </cell>
          <cell r="D1781" t="str">
            <v>CR</v>
          </cell>
          <cell r="E1781">
            <v>126.56</v>
          </cell>
        </row>
        <row r="1782">
          <cell r="A1782">
            <v>36080</v>
          </cell>
          <cell r="B1782" t="str">
            <v>BARRA DE APOIO RETA, EM ALUMINIO, COMPRIMENTO 80 CM, DIAMETRO MINIMO 3 CM</v>
          </cell>
          <cell r="C1782" t="str">
            <v>UN</v>
          </cell>
          <cell r="D1782" t="str">
            <v>C</v>
          </cell>
          <cell r="E1782">
            <v>136.9</v>
          </cell>
        </row>
        <row r="1783">
          <cell r="A1783">
            <v>36223</v>
          </cell>
          <cell r="B1783" t="str">
            <v>BARRA DE APOIO RETA, EM ALUMINIO, COMPRIMENTO 90 CM, DIAMETRO MINIMO 3 CM</v>
          </cell>
          <cell r="C1783" t="str">
            <v>UN</v>
          </cell>
          <cell r="D1783" t="str">
            <v>CR</v>
          </cell>
          <cell r="E1783">
            <v>143.35</v>
          </cell>
        </row>
        <row r="1784">
          <cell r="A1784">
            <v>557</v>
          </cell>
          <cell r="B1784" t="str">
            <v>BARRA DE FERRO RETANGULAR, BARRA CHATA, 1 1/2"  X 1/2" (L X E), 3,79 KG/M</v>
          </cell>
          <cell r="C1784" t="str">
            <v>M</v>
          </cell>
          <cell r="D1784" t="str">
            <v>CR</v>
          </cell>
          <cell r="E1784">
            <v>18.920000000000002</v>
          </cell>
        </row>
        <row r="1785">
          <cell r="A1785">
            <v>552</v>
          </cell>
          <cell r="B1785" t="str">
            <v>BARRA DE FERRO RETANGULAR, BARRA CHATA, 1 1/2" X 1/4" (L X E), 1,89 KG/M</v>
          </cell>
          <cell r="C1785" t="str">
            <v>M</v>
          </cell>
          <cell r="D1785" t="str">
            <v>CR</v>
          </cell>
          <cell r="E1785">
            <v>9.31</v>
          </cell>
        </row>
        <row r="1786">
          <cell r="A1786">
            <v>561</v>
          </cell>
          <cell r="B1786" t="str">
            <v>BARRA DE FERRO RETANGULAR, BARRA CHATA, 1 1/4" X 3/8" (L X E)</v>
          </cell>
          <cell r="C1786" t="str">
            <v>KG</v>
          </cell>
          <cell r="D1786" t="str">
            <v>CR</v>
          </cell>
          <cell r="E1786">
            <v>4.8899999999999997</v>
          </cell>
        </row>
        <row r="1787">
          <cell r="A1787">
            <v>555</v>
          </cell>
          <cell r="B1787" t="str">
            <v>BARRA DE FERRO RETANGULAR, BARRA CHATA, 1" X 1/4" (L X E), 1,2265 KG/M</v>
          </cell>
          <cell r="C1787" t="str">
            <v>M</v>
          </cell>
          <cell r="D1787" t="str">
            <v>CR</v>
          </cell>
          <cell r="E1787">
            <v>5.71</v>
          </cell>
        </row>
        <row r="1788">
          <cell r="A1788">
            <v>546</v>
          </cell>
          <cell r="B1788" t="str">
            <v>BARRA DE FERRO RETANGULAR, BARRA CHATA, 1" X 1/8" (L X E)</v>
          </cell>
          <cell r="C1788" t="str">
            <v>KG</v>
          </cell>
          <cell r="D1788" t="str">
            <v>C</v>
          </cell>
          <cell r="E1788">
            <v>4.93</v>
          </cell>
        </row>
        <row r="1789">
          <cell r="A1789">
            <v>565</v>
          </cell>
          <cell r="B1789" t="str">
            <v>BARRA DE FERRO RETANGULAR, BARRA CHATA, 1" X 3/16" (L X E), 1,73 KG/M</v>
          </cell>
          <cell r="C1789" t="str">
            <v>M</v>
          </cell>
          <cell r="D1789" t="str">
            <v>CR</v>
          </cell>
          <cell r="E1789">
            <v>8.7200000000000006</v>
          </cell>
        </row>
        <row r="1790">
          <cell r="A1790">
            <v>556</v>
          </cell>
          <cell r="B1790" t="str">
            <v>BARRA DE FERRO RETANGULAR, BARRA CHATA, 2" X 1/2" (L X E),</v>
          </cell>
          <cell r="C1790" t="str">
            <v>KG</v>
          </cell>
          <cell r="D1790" t="str">
            <v>CR</v>
          </cell>
          <cell r="E1790">
            <v>4.93</v>
          </cell>
        </row>
        <row r="1791">
          <cell r="A1791">
            <v>549</v>
          </cell>
          <cell r="B1791" t="str">
            <v>BARRA DE FERRO RETANGULAR, BARRA CHATA, 2" X 1/2" (L X E), 5,06 KG/M</v>
          </cell>
          <cell r="C1791" t="str">
            <v>M</v>
          </cell>
          <cell r="D1791" t="str">
            <v>CR</v>
          </cell>
          <cell r="E1791">
            <v>24.94</v>
          </cell>
        </row>
        <row r="1792">
          <cell r="A1792">
            <v>559</v>
          </cell>
          <cell r="B1792" t="str">
            <v>BARRA DE FERRO RETANGULAR, BARRA CHATA, 2" X 1/4" (L X E), 2,53 KG/M</v>
          </cell>
          <cell r="C1792" t="str">
            <v>M</v>
          </cell>
          <cell r="D1792" t="str">
            <v>CR</v>
          </cell>
          <cell r="E1792">
            <v>12.47</v>
          </cell>
        </row>
        <row r="1793">
          <cell r="A1793">
            <v>558</v>
          </cell>
          <cell r="B1793" t="str">
            <v>BARRA DE FERRO RETANGULAR, BARRA CHATA, 2" X 1/4" (L X E), 2,53 KG/M</v>
          </cell>
          <cell r="C1793" t="str">
            <v>KG</v>
          </cell>
          <cell r="D1793" t="str">
            <v>CR</v>
          </cell>
          <cell r="E1793">
            <v>4.93</v>
          </cell>
        </row>
        <row r="1794">
          <cell r="A1794">
            <v>551</v>
          </cell>
          <cell r="B1794" t="str">
            <v>BARRA DE FERRO RETANGULAR, BARRA CHATA, 2" X 1" (L X E), 10,12 KG/M</v>
          </cell>
          <cell r="C1794" t="str">
            <v>M</v>
          </cell>
          <cell r="D1794" t="str">
            <v>CR</v>
          </cell>
          <cell r="E1794">
            <v>48.74</v>
          </cell>
        </row>
        <row r="1795">
          <cell r="A1795">
            <v>547</v>
          </cell>
          <cell r="B1795" t="str">
            <v>BARRA DE FERRO RETANGULAR, BARRA CHATA, 2" X 3/8" (L X E), 3,79KG/M</v>
          </cell>
          <cell r="C1795" t="str">
            <v>M</v>
          </cell>
          <cell r="D1795" t="str">
            <v>CR</v>
          </cell>
          <cell r="E1795">
            <v>18.68</v>
          </cell>
        </row>
        <row r="1796">
          <cell r="A1796">
            <v>560</v>
          </cell>
          <cell r="B1796" t="str">
            <v>BARRA DE FERRO RETANGULAR, BARRA CHATA, 2" X 5/16" (L X E), 3,162 KG/M</v>
          </cell>
          <cell r="C1796" t="str">
            <v>M</v>
          </cell>
          <cell r="D1796" t="str">
            <v>CR</v>
          </cell>
          <cell r="E1796">
            <v>15.78</v>
          </cell>
        </row>
        <row r="1797">
          <cell r="A1797">
            <v>554</v>
          </cell>
          <cell r="B1797" t="str">
            <v>BARRA DE FERRO RETANGULAR, BARRA CHATA, 3/4" X 1/4" (L X E),</v>
          </cell>
          <cell r="C1797" t="str">
            <v>KG</v>
          </cell>
          <cell r="D1797" t="str">
            <v>CR</v>
          </cell>
          <cell r="E1797">
            <v>4.93</v>
          </cell>
        </row>
        <row r="1798">
          <cell r="A1798">
            <v>566</v>
          </cell>
          <cell r="B1798" t="str">
            <v>BARRA DE FERRO RETANGULAR, BARRA CHATA, 3/4" X 1/8" (L X E), 0,47 KG/M</v>
          </cell>
          <cell r="C1798" t="str">
            <v>M</v>
          </cell>
          <cell r="D1798" t="str">
            <v>CR</v>
          </cell>
          <cell r="E1798">
            <v>2.5299999999999998</v>
          </cell>
        </row>
        <row r="1799">
          <cell r="A1799">
            <v>550</v>
          </cell>
          <cell r="B1799" t="str">
            <v>BARRA DE FERRO RETANGULAR, BARRA CHATA, 3/4" X 3/16" (L X E)</v>
          </cell>
          <cell r="C1799" t="str">
            <v>KG</v>
          </cell>
          <cell r="D1799" t="str">
            <v>CR</v>
          </cell>
          <cell r="E1799">
            <v>4.93</v>
          </cell>
        </row>
        <row r="1800">
          <cell r="A1800">
            <v>563</v>
          </cell>
          <cell r="B1800" t="str">
            <v>BARRA DE FERRO RETANGULAR, BARRA CHATA, 3/8" X 1 1/2" (L X E), 2,84 KG/M</v>
          </cell>
          <cell r="C1800" t="str">
            <v>M</v>
          </cell>
          <cell r="D1800" t="str">
            <v>CR</v>
          </cell>
          <cell r="E1800">
            <v>14.18</v>
          </cell>
        </row>
        <row r="1801">
          <cell r="A1801">
            <v>581</v>
          </cell>
          <cell r="B1801" t="str">
            <v>BASCULANTE ALUMINIO 80 X 60CM - SERIE 25</v>
          </cell>
          <cell r="C1801" t="str">
            <v>M2</v>
          </cell>
          <cell r="D1801" t="str">
            <v>CR</v>
          </cell>
          <cell r="E1801">
            <v>664.24</v>
          </cell>
        </row>
        <row r="1802">
          <cell r="A1802">
            <v>3437</v>
          </cell>
          <cell r="B1802" t="str">
            <v>BASCULANTE MAD REGIONAL 3A</v>
          </cell>
          <cell r="C1802" t="str">
            <v>M2</v>
          </cell>
          <cell r="D1802" t="str">
            <v>AS</v>
          </cell>
          <cell r="E1802">
            <v>163.13999999999999</v>
          </cell>
        </row>
        <row r="1803">
          <cell r="A1803">
            <v>38127</v>
          </cell>
          <cell r="B1803" t="str">
            <v>BASE DE MISTURADOR MONOCOMANDO PARA CHUVEIRO</v>
          </cell>
          <cell r="C1803" t="str">
            <v>UN</v>
          </cell>
          <cell r="D1803" t="str">
            <v>CR</v>
          </cell>
          <cell r="E1803">
            <v>299.77999999999997</v>
          </cell>
        </row>
        <row r="1804">
          <cell r="A1804">
            <v>13373</v>
          </cell>
          <cell r="B1804" t="str">
            <v>BASE P/ FUSIVEIS NH TAMANHO 00, DE 6 A 160A, TIPO 3 NH 3 030-Z DA SIEMENS OU EQUIV</v>
          </cell>
          <cell r="C1804" t="str">
            <v>UN</v>
          </cell>
          <cell r="D1804" t="str">
            <v>CR</v>
          </cell>
          <cell r="E1804">
            <v>7.96</v>
          </cell>
        </row>
        <row r="1805">
          <cell r="A1805">
            <v>13374</v>
          </cell>
          <cell r="B1805" t="str">
            <v>BASE P/ FUSIVEIS NH TAMANHO 01, DE 40 A 250A, TIPO 3 NH 3 230-Z DA SIEMENS OU EQUIV</v>
          </cell>
          <cell r="C1805" t="str">
            <v>UN</v>
          </cell>
          <cell r="D1805" t="str">
            <v>CR</v>
          </cell>
          <cell r="E1805">
            <v>22.67</v>
          </cell>
        </row>
        <row r="1806">
          <cell r="A1806">
            <v>38060</v>
          </cell>
          <cell r="B1806" t="str">
            <v>BASE PARA MASTRO DE PARA-RAIOS DIAMETRO NOMINAL 1 1/2"</v>
          </cell>
          <cell r="C1806" t="str">
            <v>UN</v>
          </cell>
          <cell r="D1806" t="str">
            <v>CR</v>
          </cell>
          <cell r="E1806">
            <v>51.91</v>
          </cell>
        </row>
        <row r="1807">
          <cell r="A1807">
            <v>10956</v>
          </cell>
          <cell r="B1807" t="str">
            <v>BASE PARA MASTRO DE PARA-RAIOS DIAMETRO NOMINAL 2"</v>
          </cell>
          <cell r="C1807" t="str">
            <v>UN</v>
          </cell>
          <cell r="D1807" t="str">
            <v>CR</v>
          </cell>
          <cell r="E1807">
            <v>53.93</v>
          </cell>
        </row>
        <row r="1808">
          <cell r="A1808">
            <v>37597</v>
          </cell>
          <cell r="B1808" t="str">
            <v>BATE-ESTACAS POR GRAVIDADE, POTENCIA160 HP, PESO DO MARTELO ATE 3 TONELADAS</v>
          </cell>
          <cell r="C1808" t="str">
            <v>UN</v>
          </cell>
          <cell r="D1808" t="str">
            <v>CR</v>
          </cell>
          <cell r="E1808">
            <v>240156.25</v>
          </cell>
        </row>
        <row r="1809">
          <cell r="A1809">
            <v>183</v>
          </cell>
          <cell r="B1809" t="str">
            <v>BATENTE/ PORTAL/ ADUELA/ MARCO MACICO, E= *3 CM, L= *13 CM, *60 CM A 120* CM X *210</v>
          </cell>
          <cell r="C1809" t="str">
            <v>JG</v>
          </cell>
          <cell r="D1809" t="str">
            <v>C</v>
          </cell>
          <cell r="E1809">
            <v>94.59</v>
          </cell>
        </row>
        <row r="1810">
          <cell r="B1810" t="str">
            <v>CM,  EM CEDRINHO/ ANGELIM COMERCIAL/ EUCALIPTO/ CURUPIXA/ PEROBA/ CUMARU OU</v>
          </cell>
        </row>
        <row r="1811">
          <cell r="B1811" t="str">
            <v>EQUIVALENTE DA REGIAO</v>
          </cell>
        </row>
        <row r="1812">
          <cell r="A1812">
            <v>184</v>
          </cell>
          <cell r="B1812" t="str">
            <v>BATENTE/ PORTAL/ ADUELA/ MARCO MACICO, E= *3* CM, L= *13* CM, *60 CM A 120* CM X *210*</v>
          </cell>
          <cell r="C1812" t="str">
            <v>JG</v>
          </cell>
          <cell r="D1812" t="str">
            <v>CR</v>
          </cell>
          <cell r="E1812">
            <v>62.51</v>
          </cell>
        </row>
        <row r="1813">
          <cell r="B1813" t="str">
            <v>CM, EM PINUS/ TAUARI/ VIROLA OU EQUIVALENTE DA REGIAO</v>
          </cell>
        </row>
        <row r="1814">
          <cell r="A1814">
            <v>39020</v>
          </cell>
          <cell r="B1814" t="str">
            <v>BATENTE/ PORTAL/ ADUELA/ MARCO MACICO, E= *3* CM, L= *13* CM, EM CEDRINHO/ ANGELIM</v>
          </cell>
          <cell r="C1814" t="str">
            <v>M</v>
          </cell>
          <cell r="D1814" t="str">
            <v>CR</v>
          </cell>
          <cell r="E1814">
            <v>17.510000000000002</v>
          </cell>
        </row>
        <row r="1815">
          <cell r="B1815" t="str">
            <v>COMERCIAL/ EUCALIPTO/ CURUPIXA/ PEROBA/ CUMARU OU EQUIVALENTE DA REGIAO</v>
          </cell>
        </row>
        <row r="1816">
          <cell r="A1816">
            <v>195</v>
          </cell>
          <cell r="B1816" t="str">
            <v>BATENTE/ PORTAL/ ADUELA/ MARCO MACICO, E= *3* CM, L= *7* CM, *60 CM A 120* CM X *210*</v>
          </cell>
          <cell r="C1816" t="str">
            <v>JG</v>
          </cell>
          <cell r="D1816" t="str">
            <v>CR</v>
          </cell>
          <cell r="E1816">
            <v>76.84</v>
          </cell>
        </row>
        <row r="1817">
          <cell r="B1817" t="str">
            <v>CM,  EM CEDRINHO/ ANGELIM COMERCIAL/ EUCALIPTO/ CURUPIXA/ PEROBA/ CUMARU OU</v>
          </cell>
        </row>
        <row r="1818">
          <cell r="B1818" t="str">
            <v>EQUIVALENTE DA REGIAO</v>
          </cell>
        </row>
        <row r="1819">
          <cell r="A1819">
            <v>194</v>
          </cell>
          <cell r="B1819" t="str">
            <v>BATENTE/ PORTAL/ ADUELA/ MARCO MACICO, E= *3* CM, L= *7* CM, *60 CM A 120* CM X *210*</v>
          </cell>
          <cell r="C1819" t="str">
            <v>JG</v>
          </cell>
          <cell r="D1819" t="str">
            <v>CR</v>
          </cell>
          <cell r="E1819">
            <v>41.77</v>
          </cell>
        </row>
        <row r="1820">
          <cell r="B1820" t="str">
            <v>CM, EM PINUS/ TAUARI/ VIROLA OU EQUIVALENTE DA REGIAO</v>
          </cell>
        </row>
        <row r="1821">
          <cell r="A1821">
            <v>20001</v>
          </cell>
          <cell r="B1821" t="str">
            <v>BATENTE/ PORTAL/ ADUELA/MARCO MACICO, E= *3* CM, L= *15* CM, *60 CM A 120* CM  X *210*</v>
          </cell>
          <cell r="C1821" t="str">
            <v>JG</v>
          </cell>
          <cell r="D1821" t="str">
            <v>CR</v>
          </cell>
          <cell r="E1821">
            <v>76.569999999999993</v>
          </cell>
        </row>
        <row r="1822">
          <cell r="B1822" t="str">
            <v>CM, EM PINUS/ TAUARI/ VIROLA OU EQUIVALENTE DA REGIAO</v>
          </cell>
        </row>
        <row r="1823">
          <cell r="A1823">
            <v>181</v>
          </cell>
          <cell r="B1823" t="str">
            <v>BATENTE/ PORTAL/ADUELA/ MARCO MACICO, E= *3* CM, L= *15* CM, *60 CM A 120* CM  X *210*</v>
          </cell>
          <cell r="C1823" t="str">
            <v>JG</v>
          </cell>
          <cell r="D1823" t="str">
            <v>CR</v>
          </cell>
          <cell r="E1823">
            <v>103.59</v>
          </cell>
        </row>
        <row r="1824">
          <cell r="B1824" t="str">
            <v>CM,  EM CEDRINHO/ ANGELIM COMERCIAL/  EUCALIPTO/ CURUPIXA/ PEROBA/ CUMARU OU</v>
          </cell>
        </row>
        <row r="1825">
          <cell r="B1825" t="str">
            <v>EQUIVALENTE DA REGIAO</v>
          </cell>
        </row>
        <row r="1826">
          <cell r="A1826">
            <v>37549</v>
          </cell>
          <cell r="B1826" t="str">
            <v>BETONEIRA CAPACIDADE NOMINAL 250 L, CAPACIDADE DE MISTURA  200 L, MOTOR</v>
          </cell>
          <cell r="C1826" t="str">
            <v>UN</v>
          </cell>
          <cell r="D1826" t="str">
            <v>CR</v>
          </cell>
          <cell r="E1826">
            <v>2382.25</v>
          </cell>
        </row>
        <row r="1827">
          <cell r="B1827" t="str">
            <v>ELETRICO TRIFASICO 220/380 V POTENCIA 1 CV, SEM CARREGADOR</v>
          </cell>
        </row>
        <row r="1828">
          <cell r="A1828" t="str">
            <v>Obs: dimensões entre asteríscos (*) indicam a aceitação de medidas aproximadas.</v>
          </cell>
        </row>
        <row r="1830">
          <cell r="B1830" t="str">
            <v>PREÇOS DE INSUMOS</v>
          </cell>
          <cell r="D1830" t="str">
            <v>Página:</v>
          </cell>
          <cell r="E1830" t="str">
            <v>28 / 146</v>
          </cell>
        </row>
        <row r="1831">
          <cell r="A1831" t="str">
            <v>Indicação da origem do preço:</v>
          </cell>
        </row>
        <row r="1832">
          <cell r="A1832" t="str">
            <v>• C - para preço coletado pelo IBGE</v>
          </cell>
        </row>
        <row r="1833">
          <cell r="A1833" t="str">
            <v>• CR - para preço obtido por meio do coeficiente de representatividade do insumo (ver Manual de Metodologia e</v>
          </cell>
        </row>
        <row r="1834">
          <cell r="A1834" t="str">
            <v>Conceitos);</v>
          </cell>
        </row>
        <row r="1835">
          <cell r="A1835" t="str">
            <v>• AS - para preço atribuído com base no preço do insumo para a localidade de São Paulo.</v>
          </cell>
        </row>
        <row r="1836">
          <cell r="A1836" t="str">
            <v>Mês de Coleta:</v>
          </cell>
          <cell r="B1836" t="str">
            <v>06/2016 Pesquisa: IBGE</v>
          </cell>
        </row>
        <row r="1837">
          <cell r="B1837" t="str">
            <v>CUIABA</v>
          </cell>
          <cell r="C1837" t="str">
            <v>90,01</v>
          </cell>
          <cell r="E1837">
            <v>52.06</v>
          </cell>
        </row>
        <row r="1838">
          <cell r="A1838" t="str">
            <v>Localidade:</v>
          </cell>
          <cell r="B1838" t="str">
            <v>Encargos Sociais Desonerados(%) Horista:</v>
          </cell>
          <cell r="D1838" t="str">
            <v>Mensalista:</v>
          </cell>
        </row>
        <row r="1839">
          <cell r="A1839" t="str">
            <v>Código</v>
          </cell>
          <cell r="B1839" t="str">
            <v>Descriçao do Insumo</v>
          </cell>
          <cell r="C1839" t="str">
            <v>Unid</v>
          </cell>
          <cell r="D1839" t="str">
            <v>Origem</v>
          </cell>
          <cell r="E1839" t="str">
            <v>Preço</v>
          </cell>
        </row>
        <row r="1840">
          <cell r="D1840" t="str">
            <v>de Preço</v>
          </cell>
          <cell r="E1840" t="str">
            <v>Mediano (R$)</v>
          </cell>
        </row>
        <row r="1841">
          <cell r="A1841">
            <v>10535</v>
          </cell>
          <cell r="B1841" t="str">
            <v>BETONEIRA CAPACIDADE NOMINAL 400 L, CAPACIDADE DE MISTURA  280 L, MOTOR</v>
          </cell>
          <cell r="C1841" t="str">
            <v>UN</v>
          </cell>
          <cell r="D1841" t="str">
            <v>C</v>
          </cell>
          <cell r="E1841">
            <v>3320.79</v>
          </cell>
        </row>
        <row r="1842">
          <cell r="B1842" t="str">
            <v>ELETRICO TRIFASICO 220/380 V POTENCIA 2 CV, SEM CARREGADOR</v>
          </cell>
        </row>
        <row r="1843">
          <cell r="A1843">
            <v>10537</v>
          </cell>
          <cell r="B1843" t="str">
            <v>BETONEIRA CAPACIDADE NOMINAL 400 L, CAPACIDADE DE MISTURA 310 L, MOTOR A DIESEL</v>
          </cell>
          <cell r="C1843" t="str">
            <v>UN</v>
          </cell>
          <cell r="D1843" t="str">
            <v>CR</v>
          </cell>
          <cell r="E1843">
            <v>4528.6499999999996</v>
          </cell>
        </row>
        <row r="1844">
          <cell r="B1844" t="str">
            <v>POTENCIA 5 CV, SEM CARREGADOR</v>
          </cell>
        </row>
        <row r="1845">
          <cell r="A1845">
            <v>13891</v>
          </cell>
          <cell r="B1845" t="str">
            <v>BETONEIRA CAPACIDADE NOMINAL 400 L, CAPACIDADE DE MISTURA 310 L, MOTOR A</v>
          </cell>
          <cell r="C1845" t="str">
            <v>UN</v>
          </cell>
          <cell r="D1845" t="str">
            <v>CR</v>
          </cell>
          <cell r="E1845">
            <v>4153.8</v>
          </cell>
        </row>
        <row r="1846">
          <cell r="B1846" t="str">
            <v>GASOLINA POTENCIA 5,5 CV, SEM CARREGADOR</v>
          </cell>
        </row>
        <row r="1847">
          <cell r="A1847">
            <v>25975</v>
          </cell>
          <cell r="B1847" t="str">
            <v>BETONEIRA CAPACIDADE NOMINAL 600 L, CAPACIDADE DE MISTURA 440 L, MOTOR A</v>
          </cell>
          <cell r="C1847" t="str">
            <v>UN</v>
          </cell>
          <cell r="D1847" t="str">
            <v>CR</v>
          </cell>
          <cell r="E1847">
            <v>18067.34</v>
          </cell>
        </row>
        <row r="1848">
          <cell r="B1848" t="str">
            <v>GASOLINA POTENCIA 10 HP, COM CARREGADOR</v>
          </cell>
        </row>
        <row r="1849">
          <cell r="A1849">
            <v>36396</v>
          </cell>
          <cell r="B1849" t="str">
            <v>BETONEIRA, CAPACIDADE NOMINAL 400 L, CAPACIDADE DE MISTURA 310L, MOTOR</v>
          </cell>
          <cell r="C1849" t="str">
            <v>UN</v>
          </cell>
          <cell r="D1849" t="str">
            <v>CR</v>
          </cell>
          <cell r="E1849">
            <v>3799.2</v>
          </cell>
        </row>
        <row r="1850">
          <cell r="B1850" t="str">
            <v>ELETRICO TRIFASICO 220/380V POTENCIA 2 CV, SEM CARREGADOR</v>
          </cell>
        </row>
        <row r="1851">
          <cell r="A1851">
            <v>36397</v>
          </cell>
          <cell r="B1851" t="str">
            <v>BETONEIRA, CAPACIDADE NOMINAL 600 L, CAPACIDADE DE MISTURA  360L, MOTOR</v>
          </cell>
          <cell r="C1851" t="str">
            <v>UN</v>
          </cell>
          <cell r="D1851" t="str">
            <v>CR</v>
          </cell>
          <cell r="E1851">
            <v>13508.29</v>
          </cell>
        </row>
        <row r="1852">
          <cell r="B1852" t="str">
            <v>ELETRICO TRIFASICO 220/380V, POTENCIA 4CV, EXCLUSO CARREGADOR</v>
          </cell>
        </row>
        <row r="1853">
          <cell r="A1853">
            <v>36398</v>
          </cell>
          <cell r="B1853" t="str">
            <v>BETONEIRA, CAPACIDADE NOMINAL 600 L, CAPACIDADE DE MISTURA 440 L, MOTOR A DIESEL</v>
          </cell>
          <cell r="C1853" t="str">
            <v>UN</v>
          </cell>
          <cell r="D1853" t="str">
            <v>CR</v>
          </cell>
          <cell r="E1853">
            <v>16418.21</v>
          </cell>
        </row>
        <row r="1854">
          <cell r="B1854" t="str">
            <v>POTENCIA 10 CV, COM CARREGADOR</v>
          </cell>
        </row>
        <row r="1855">
          <cell r="A1855">
            <v>11797</v>
          </cell>
          <cell r="B1855" t="str">
            <v>BIDE LOUCA BRANCA COM 3 FUROS</v>
          </cell>
          <cell r="C1855" t="str">
            <v>UN</v>
          </cell>
          <cell r="D1855" t="str">
            <v>CR</v>
          </cell>
          <cell r="E1855">
            <v>228.96</v>
          </cell>
        </row>
        <row r="1856">
          <cell r="A1856">
            <v>647</v>
          </cell>
          <cell r="B1856" t="str">
            <v>BLASTER, DINAMITADOR OU CABO DE FOGO</v>
          </cell>
          <cell r="C1856" t="str">
            <v>H</v>
          </cell>
          <cell r="D1856" t="str">
            <v>CR</v>
          </cell>
          <cell r="E1856">
            <v>13.11</v>
          </cell>
        </row>
        <row r="1857">
          <cell r="A1857">
            <v>40920</v>
          </cell>
          <cell r="B1857" t="str">
            <v>BLASTER, DINAMITADOR OU CABO DE FOGO (MENSALISTA)</v>
          </cell>
          <cell r="C1857" t="str">
            <v>MES</v>
          </cell>
          <cell r="D1857" t="str">
            <v>CR</v>
          </cell>
          <cell r="E1857">
            <v>2308.39</v>
          </cell>
        </row>
        <row r="1858">
          <cell r="A1858">
            <v>7266</v>
          </cell>
          <cell r="B1858" t="str">
            <v>BLOCO CERAMICO (ALVENARIA DE VEDACAO), DE 9 X 19 X 19 CM</v>
          </cell>
          <cell r="C1858" t="str">
            <v>MIL</v>
          </cell>
          <cell r="D1858" t="str">
            <v>C</v>
          </cell>
          <cell r="E1858">
            <v>470</v>
          </cell>
        </row>
        <row r="1859">
          <cell r="A1859">
            <v>7270</v>
          </cell>
          <cell r="B1859" t="str">
            <v>BLOCO CERAMICO (ALVENARIA DE VEDACAO), 4 FUROS, DE 9 X 9 X 19 CM</v>
          </cell>
          <cell r="C1859" t="str">
            <v>UN</v>
          </cell>
          <cell r="D1859" t="str">
            <v>CR</v>
          </cell>
          <cell r="E1859">
            <v>0.44</v>
          </cell>
        </row>
        <row r="1860">
          <cell r="A1860">
            <v>7269</v>
          </cell>
          <cell r="B1860" t="str">
            <v>BLOCO CERAMICO (ALVENARIA DE VEDACAO), 6 FUROS, DE 9 X 9 X 19 CM</v>
          </cell>
          <cell r="C1860" t="str">
            <v>UN</v>
          </cell>
          <cell r="D1860" t="str">
            <v>CR</v>
          </cell>
          <cell r="E1860">
            <v>0.32</v>
          </cell>
        </row>
        <row r="1861">
          <cell r="A1861">
            <v>7271</v>
          </cell>
          <cell r="B1861" t="str">
            <v>BLOCO CERAMICO (ALVENARIA DE VEDACAO), 8 FUROS, DE 9 X 19 X 19 CM</v>
          </cell>
          <cell r="C1861" t="str">
            <v>UN</v>
          </cell>
          <cell r="D1861" t="str">
            <v>CR</v>
          </cell>
          <cell r="E1861">
            <v>0.47</v>
          </cell>
        </row>
        <row r="1862">
          <cell r="A1862">
            <v>7268</v>
          </cell>
          <cell r="B1862" t="str">
            <v>BLOCO CERAMICO (ALVENARIA DE VEDACAO), 8 FUROS, DE 9 X 19 X 29 CM</v>
          </cell>
          <cell r="C1862" t="str">
            <v>UN</v>
          </cell>
          <cell r="D1862" t="str">
            <v>CR</v>
          </cell>
          <cell r="E1862">
            <v>0.66</v>
          </cell>
        </row>
        <row r="1863">
          <cell r="A1863">
            <v>7267</v>
          </cell>
          <cell r="B1863" t="str">
            <v>BLOCO CERAMICO (ALVENARIA VEDACAO), 6 FUROS, DE 9 X 14 X 19 CM</v>
          </cell>
          <cell r="C1863" t="str">
            <v>UN</v>
          </cell>
          <cell r="D1863" t="str">
            <v>CR</v>
          </cell>
          <cell r="E1863">
            <v>0.32</v>
          </cell>
        </row>
        <row r="1864">
          <cell r="A1864">
            <v>38783</v>
          </cell>
          <cell r="B1864" t="str">
            <v>BLOCO CERAMICO DE VEDACAO COM FUROS NA HORIZONTAL, 11,5 X 19 X 19 CM - 4,5 MPA</v>
          </cell>
          <cell r="C1864" t="str">
            <v>UN</v>
          </cell>
          <cell r="D1864" t="str">
            <v>CR</v>
          </cell>
          <cell r="E1864">
            <v>0.57999999999999996</v>
          </cell>
        </row>
        <row r="1865">
          <cell r="B1865" t="str">
            <v>(NBR 15270)</v>
          </cell>
        </row>
        <row r="1866">
          <cell r="A1866">
            <v>37593</v>
          </cell>
          <cell r="B1866" t="str">
            <v>BLOCO CERAMICO DE VEDACAO COM FUROS NA VERTICAL, 14 X 19 X 39 CM - 4,5 MPA (NBR</v>
          </cell>
          <cell r="C1866" t="str">
            <v>UN</v>
          </cell>
          <cell r="D1866" t="str">
            <v>CR</v>
          </cell>
          <cell r="E1866">
            <v>1.53</v>
          </cell>
        </row>
        <row r="1867">
          <cell r="B1867" t="str">
            <v>15270)</v>
          </cell>
        </row>
        <row r="1868">
          <cell r="A1868">
            <v>37594</v>
          </cell>
          <cell r="B1868" t="str">
            <v>BLOCO CERAMICO DE VEDACAO COM FUROS NA VERTICAL, 19 X 19 X 39 CM - 4,5 MPA (NBR</v>
          </cell>
          <cell r="C1868" t="str">
            <v>UN</v>
          </cell>
          <cell r="D1868" t="str">
            <v>CR</v>
          </cell>
          <cell r="E1868">
            <v>1.88</v>
          </cell>
        </row>
        <row r="1869">
          <cell r="B1869" t="str">
            <v>15270)</v>
          </cell>
        </row>
        <row r="1870">
          <cell r="A1870">
            <v>37592</v>
          </cell>
          <cell r="B1870" t="str">
            <v>BLOCO CERAMICO DE VEDACAO COM FUROS NA VERTICAL, 9 X 19 X 39 CM - 4,5 MPA (NBR</v>
          </cell>
          <cell r="C1870" t="str">
            <v>UN</v>
          </cell>
          <cell r="D1870" t="str">
            <v>CR</v>
          </cell>
          <cell r="E1870">
            <v>1.1499999999999999</v>
          </cell>
        </row>
        <row r="1871">
          <cell r="B1871" t="str">
            <v>15270)</v>
          </cell>
        </row>
        <row r="1872">
          <cell r="A1872">
            <v>34556</v>
          </cell>
          <cell r="B1872" t="str">
            <v>BLOCO CONCRETO ESTRUTURAL 14 X 19 X 29 CM, FBK 10 MPA (NBR 6136)</v>
          </cell>
          <cell r="C1872" t="str">
            <v>UN</v>
          </cell>
          <cell r="D1872" t="str">
            <v>CR</v>
          </cell>
          <cell r="E1872">
            <v>2.4300000000000002</v>
          </cell>
        </row>
        <row r="1873">
          <cell r="A1873">
            <v>37873</v>
          </cell>
          <cell r="B1873" t="str">
            <v>BLOCO CONCRETO ESTRUTURAL 14 X 19 X 29 CM, FBK 12 MPA  (NBR 6136)</v>
          </cell>
          <cell r="C1873" t="str">
            <v>UN</v>
          </cell>
          <cell r="D1873" t="str">
            <v>CR</v>
          </cell>
          <cell r="E1873">
            <v>2.65</v>
          </cell>
        </row>
        <row r="1874">
          <cell r="A1874">
            <v>34564</v>
          </cell>
          <cell r="B1874" t="str">
            <v>BLOCO CONCRETO ESTRUTURAL 14 X 19 X 29 CM, FBK 14 MPA (NBR 6136)</v>
          </cell>
          <cell r="C1874" t="str">
            <v>UN</v>
          </cell>
          <cell r="D1874" t="str">
            <v>CR</v>
          </cell>
          <cell r="E1874">
            <v>3.04</v>
          </cell>
        </row>
        <row r="1875">
          <cell r="A1875">
            <v>34565</v>
          </cell>
          <cell r="B1875" t="str">
            <v>BLOCO CONCRETO ESTRUTURAL 14 X 19 X 29 CM, FBK 16 MPA (NBR 6136)</v>
          </cell>
          <cell r="C1875" t="str">
            <v>UN</v>
          </cell>
          <cell r="D1875" t="str">
            <v>CR</v>
          </cell>
          <cell r="E1875">
            <v>3.51</v>
          </cell>
        </row>
        <row r="1876">
          <cell r="A1876">
            <v>38590</v>
          </cell>
          <cell r="B1876" t="str">
            <v>BLOCO CONCRETO ESTRUTURAL 14 X 19 X 29 CM, FBK 4,5 MPA (NBR 6136)</v>
          </cell>
          <cell r="C1876" t="str">
            <v>UN</v>
          </cell>
          <cell r="D1876" t="str">
            <v>CR</v>
          </cell>
          <cell r="E1876">
            <v>2.04</v>
          </cell>
        </row>
        <row r="1877">
          <cell r="A1877">
            <v>34566</v>
          </cell>
          <cell r="B1877" t="str">
            <v>BLOCO CONCRETO ESTRUTURAL 14 X 19 X 29 CM, FBK 6 MPA (NBR 6136)</v>
          </cell>
          <cell r="C1877" t="str">
            <v>UN</v>
          </cell>
          <cell r="D1877" t="str">
            <v>CR</v>
          </cell>
          <cell r="E1877">
            <v>1.9</v>
          </cell>
        </row>
        <row r="1878">
          <cell r="A1878">
            <v>34567</v>
          </cell>
          <cell r="B1878" t="str">
            <v>BLOCO CONCRETO ESTRUTURAL 14 X 19 X 29 CM, FBK 8 MPA (NBR 6136)</v>
          </cell>
          <cell r="C1878" t="str">
            <v>UN</v>
          </cell>
          <cell r="D1878" t="str">
            <v>CR</v>
          </cell>
          <cell r="E1878">
            <v>2.14</v>
          </cell>
        </row>
        <row r="1879">
          <cell r="A1879">
            <v>38591</v>
          </cell>
          <cell r="B1879" t="str">
            <v>BLOCO CONCRETO ESTRUTURAL 14 X 19 X 34 CM, FBK 4,5 MPA (NBR 6136)</v>
          </cell>
          <cell r="C1879" t="str">
            <v>UN</v>
          </cell>
          <cell r="D1879" t="str">
            <v>CR</v>
          </cell>
          <cell r="E1879">
            <v>2.31</v>
          </cell>
        </row>
        <row r="1880">
          <cell r="A1880">
            <v>34568</v>
          </cell>
          <cell r="B1880" t="str">
            <v>BLOCO CONCRETO ESTRUTURAL 14 X 19 X 39 CM, FBK 10 MPA (NBR 6136)</v>
          </cell>
          <cell r="C1880" t="str">
            <v>UN</v>
          </cell>
          <cell r="D1880" t="str">
            <v>CR</v>
          </cell>
          <cell r="E1880">
            <v>2.79</v>
          </cell>
        </row>
        <row r="1881">
          <cell r="A1881">
            <v>34569</v>
          </cell>
          <cell r="B1881" t="str">
            <v>BLOCO CONCRETO ESTRUTURAL 14 X 19 X 39 CM, FBK 12 MPA (NBR 6136)</v>
          </cell>
          <cell r="C1881" t="str">
            <v>UN</v>
          </cell>
          <cell r="D1881" t="str">
            <v>CR</v>
          </cell>
          <cell r="E1881">
            <v>2.85</v>
          </cell>
        </row>
        <row r="1882">
          <cell r="A1882">
            <v>34570</v>
          </cell>
          <cell r="B1882" t="str">
            <v>BLOCO CONCRETO ESTRUTURAL 14 X 19 X 39 CM, FBK 14 MPA (NBR 6136)</v>
          </cell>
          <cell r="C1882" t="str">
            <v>UN</v>
          </cell>
          <cell r="D1882" t="str">
            <v>CR</v>
          </cell>
          <cell r="E1882">
            <v>3.05</v>
          </cell>
        </row>
        <row r="1883">
          <cell r="A1883">
            <v>25070</v>
          </cell>
          <cell r="B1883" t="str">
            <v>BLOCO CONCRETO ESTRUTURAL 14 X 19 X 39 CM, FBK 4,5 MPA (NBR 6136)</v>
          </cell>
          <cell r="C1883" t="str">
            <v>UN</v>
          </cell>
          <cell r="D1883" t="str">
            <v>CR</v>
          </cell>
          <cell r="E1883">
            <v>2.33</v>
          </cell>
        </row>
        <row r="1884">
          <cell r="A1884">
            <v>34571</v>
          </cell>
          <cell r="B1884" t="str">
            <v>BLOCO CONCRETO ESTRUTURAL 14 X 19 X 39 CM, FBK 6 MPA (NBR 6136)</v>
          </cell>
          <cell r="C1884" t="str">
            <v>UN</v>
          </cell>
          <cell r="D1884" t="str">
            <v>CR</v>
          </cell>
          <cell r="E1884">
            <v>2.38</v>
          </cell>
        </row>
        <row r="1885">
          <cell r="A1885">
            <v>34573</v>
          </cell>
          <cell r="B1885" t="str">
            <v>BLOCO CONCRETO ESTRUTURAL 14 X 19 X 39 CM, FBK 8 MPA (NBR 6136)</v>
          </cell>
          <cell r="C1885" t="str">
            <v>UN</v>
          </cell>
          <cell r="D1885" t="str">
            <v>CR</v>
          </cell>
          <cell r="E1885">
            <v>2.5099999999999998</v>
          </cell>
        </row>
        <row r="1886">
          <cell r="A1886">
            <v>37107</v>
          </cell>
          <cell r="B1886" t="str">
            <v>BLOCO CONCRETO ESTRUTURAL 14 X 19 X 39, FCK 16 MPA - NBR 6136/2007</v>
          </cell>
          <cell r="C1886" t="str">
            <v>UN</v>
          </cell>
          <cell r="D1886" t="str">
            <v>CR</v>
          </cell>
          <cell r="E1886">
            <v>3.7</v>
          </cell>
        </row>
        <row r="1887">
          <cell r="A1887">
            <v>34576</v>
          </cell>
          <cell r="B1887" t="str">
            <v>BLOCO CONCRETO ESTRUTURAL 19 X 19 X 39 CM, FBK 10 MPA (NBR 6136)</v>
          </cell>
          <cell r="C1887" t="str">
            <v>UN</v>
          </cell>
          <cell r="D1887" t="str">
            <v>CR</v>
          </cell>
          <cell r="E1887">
            <v>3.47</v>
          </cell>
        </row>
        <row r="1888">
          <cell r="A1888">
            <v>34577</v>
          </cell>
          <cell r="B1888" t="str">
            <v>BLOCO CONCRETO ESTRUTURAL 19 X 19 X 39 CM, FBK 12 MPA (NBR 6136)</v>
          </cell>
          <cell r="C1888" t="str">
            <v>UN</v>
          </cell>
          <cell r="D1888" t="str">
            <v>CR</v>
          </cell>
          <cell r="E1888">
            <v>3.7</v>
          </cell>
        </row>
        <row r="1889">
          <cell r="A1889">
            <v>34578</v>
          </cell>
          <cell r="B1889" t="str">
            <v>BLOCO CONCRETO ESTRUTURAL 19 X 19 X 39 CM, FBK 14 MPA (NBR 6136)</v>
          </cell>
          <cell r="C1889" t="str">
            <v>UN</v>
          </cell>
          <cell r="D1889" t="str">
            <v>CR</v>
          </cell>
          <cell r="E1889">
            <v>4.1100000000000003</v>
          </cell>
        </row>
        <row r="1890">
          <cell r="A1890">
            <v>34579</v>
          </cell>
          <cell r="B1890" t="str">
            <v>BLOCO CONCRETO ESTRUTURAL 19 X 19 X 39 CM, FBK 16 MPA (NBR 6136)</v>
          </cell>
          <cell r="C1890" t="str">
            <v>UN</v>
          </cell>
          <cell r="D1890" t="str">
            <v>CR</v>
          </cell>
          <cell r="E1890">
            <v>5.27</v>
          </cell>
        </row>
        <row r="1891">
          <cell r="A1891">
            <v>25067</v>
          </cell>
          <cell r="B1891" t="str">
            <v>BLOCO CONCRETO ESTRUTURAL 19 X 19 X 39 CM, FBK 4,5 MPA (NBR 6136)</v>
          </cell>
          <cell r="C1891" t="str">
            <v>UN</v>
          </cell>
          <cell r="D1891" t="str">
            <v>CR</v>
          </cell>
          <cell r="E1891">
            <v>3.04</v>
          </cell>
        </row>
        <row r="1892">
          <cell r="A1892" t="str">
            <v>Obs: dimensões entre asteríscos (*) indicam a aceitação de medidas aproximadas.</v>
          </cell>
        </row>
        <row r="1894">
          <cell r="B1894" t="str">
            <v>PREÇOS DE INSUMOS</v>
          </cell>
          <cell r="D1894" t="str">
            <v>Página:</v>
          </cell>
          <cell r="E1894" t="str">
            <v>29 / 146</v>
          </cell>
        </row>
        <row r="1895">
          <cell r="A1895" t="str">
            <v>Indicação da origem do preço:</v>
          </cell>
        </row>
        <row r="1896">
          <cell r="A1896" t="str">
            <v>• C - para preço coletado pelo IBGE</v>
          </cell>
        </row>
        <row r="1897">
          <cell r="A1897" t="str">
            <v>• CR - para preço obtido por meio do coeficiente de representatividade do insumo (ver Manual de Metodologia e</v>
          </cell>
        </row>
        <row r="1898">
          <cell r="A1898" t="str">
            <v>Conceitos);</v>
          </cell>
        </row>
        <row r="1899">
          <cell r="A1899" t="str">
            <v>• AS - para preço atribuído com base no preço do insumo para a localidade de São Paulo.</v>
          </cell>
        </row>
        <row r="1900">
          <cell r="A1900" t="str">
            <v>Mês de Coleta:</v>
          </cell>
          <cell r="B1900" t="str">
            <v>06/2016 Pesquisa: IBGE</v>
          </cell>
        </row>
        <row r="1901">
          <cell r="B1901" t="str">
            <v>CUIABA</v>
          </cell>
          <cell r="C1901" t="str">
            <v>90,01</v>
          </cell>
          <cell r="E1901">
            <v>52.06</v>
          </cell>
        </row>
        <row r="1902">
          <cell r="A1902" t="str">
            <v>Localidade:</v>
          </cell>
          <cell r="B1902" t="str">
            <v>Encargos Sociais Desonerados(%) Horista:</v>
          </cell>
          <cell r="D1902" t="str">
            <v>Mensalista:</v>
          </cell>
        </row>
        <row r="1903">
          <cell r="A1903" t="str">
            <v>Código</v>
          </cell>
          <cell r="B1903" t="str">
            <v>Descriçao do Insumo</v>
          </cell>
          <cell r="C1903" t="str">
            <v>Unid</v>
          </cell>
          <cell r="D1903" t="str">
            <v>Origem</v>
          </cell>
          <cell r="E1903" t="str">
            <v>Preço</v>
          </cell>
        </row>
        <row r="1904">
          <cell r="D1904" t="str">
            <v>de Preço</v>
          </cell>
          <cell r="E1904" t="str">
            <v>Mediano (R$)</v>
          </cell>
        </row>
        <row r="1905">
          <cell r="A1905">
            <v>34580</v>
          </cell>
          <cell r="B1905" t="str">
            <v>BLOCO CONCRETO ESTRUTURAL 19 X 19 X 39 CM, FBK 8 MPA (NBR 6136)</v>
          </cell>
          <cell r="C1905" t="str">
            <v>UN</v>
          </cell>
          <cell r="D1905" t="str">
            <v>CR</v>
          </cell>
          <cell r="E1905">
            <v>3.31</v>
          </cell>
        </row>
        <row r="1906">
          <cell r="A1906">
            <v>25071</v>
          </cell>
          <cell r="B1906" t="str">
            <v>BLOCO CONCRETO ESTRUTURAL 9 X 19 X 39 CM, FBK 4,5 MPA (NBR 6136)</v>
          </cell>
          <cell r="C1906" t="str">
            <v>UN</v>
          </cell>
          <cell r="D1906" t="str">
            <v>CR</v>
          </cell>
          <cell r="E1906">
            <v>1.6</v>
          </cell>
        </row>
        <row r="1907">
          <cell r="A1907">
            <v>34555</v>
          </cell>
          <cell r="B1907" t="str">
            <v>BLOCO CONCRETO VEDACAO  19 X 19 X 39 CM  (CLASSE D - NBR 6136)</v>
          </cell>
          <cell r="C1907" t="str">
            <v>UN</v>
          </cell>
          <cell r="D1907" t="str">
            <v>CR</v>
          </cell>
          <cell r="E1907">
            <v>2.4900000000000002</v>
          </cell>
        </row>
        <row r="1908">
          <cell r="A1908">
            <v>34583</v>
          </cell>
          <cell r="B1908" t="str">
            <v>BLOCO DE GESSO COMPACTO, BRANCO, E = 10 CM, *67 X 50* CM</v>
          </cell>
          <cell r="C1908" t="str">
            <v>M2</v>
          </cell>
          <cell r="D1908" t="str">
            <v>CR</v>
          </cell>
          <cell r="E1908">
            <v>59.84</v>
          </cell>
        </row>
        <row r="1909">
          <cell r="A1909">
            <v>34584</v>
          </cell>
          <cell r="B1909" t="str">
            <v>BLOCO DE GESSO VAZADO BRANCO, E = *7* CM, *67 X 50* CM</v>
          </cell>
          <cell r="C1909" t="str">
            <v>M2</v>
          </cell>
          <cell r="D1909" t="str">
            <v>CR</v>
          </cell>
          <cell r="E1909">
            <v>33.5</v>
          </cell>
        </row>
        <row r="1910">
          <cell r="A1910">
            <v>709</v>
          </cell>
          <cell r="B1910" t="str">
            <v>BLOCO DE POLIETILENO ALTA DENSIDADE, *27* X *30* X *100* CM, ACOMPANHADOS PLACAS</v>
          </cell>
          <cell r="C1910" t="str">
            <v>M2</v>
          </cell>
          <cell r="D1910" t="str">
            <v>CR</v>
          </cell>
          <cell r="E1910">
            <v>445.86</v>
          </cell>
        </row>
        <row r="1911">
          <cell r="B1911" t="str">
            <v>TERMINAIS  E LONGARINAS, PARA FUNDO DE FILTRO</v>
          </cell>
        </row>
        <row r="1912">
          <cell r="A1912">
            <v>715</v>
          </cell>
          <cell r="B1912" t="str">
            <v>BLOCO DE VIDRO INCOLOR, CANELADO, DE *19 X 19 X 8* CM</v>
          </cell>
          <cell r="C1912" t="str">
            <v>UN</v>
          </cell>
          <cell r="D1912" t="str">
            <v>C</v>
          </cell>
          <cell r="E1912">
            <v>9.99</v>
          </cell>
        </row>
        <row r="1913">
          <cell r="A1913">
            <v>718</v>
          </cell>
          <cell r="B1913" t="str">
            <v>BLOCO DE VIDRO/ELEMENTO VAZADO INCOLOR, VENEZIANA, DE *20 X 20 X 6* CM</v>
          </cell>
          <cell r="C1913" t="str">
            <v>UN</v>
          </cell>
          <cell r="D1913" t="str">
            <v>CR</v>
          </cell>
          <cell r="E1913">
            <v>14.88</v>
          </cell>
        </row>
        <row r="1914">
          <cell r="A1914">
            <v>10610</v>
          </cell>
          <cell r="B1914" t="str">
            <v>BLOCO ESTRUTURAL CERAMICO - 14 X 19 X 29 CM - 4,0 MPA -  NBR 15270</v>
          </cell>
          <cell r="C1914" t="str">
            <v>UN</v>
          </cell>
          <cell r="D1914" t="str">
            <v>CR</v>
          </cell>
          <cell r="E1914">
            <v>1.27</v>
          </cell>
        </row>
        <row r="1915">
          <cell r="A1915">
            <v>34585</v>
          </cell>
          <cell r="B1915" t="str">
            <v>BLOCO ESTRUTURAL CERAMICO 14 X 19 X 29 CM, 3,0 MPA (NBR 15270)</v>
          </cell>
          <cell r="C1915" t="str">
            <v>UN</v>
          </cell>
          <cell r="D1915" t="str">
            <v>CR</v>
          </cell>
          <cell r="E1915">
            <v>1.29</v>
          </cell>
        </row>
        <row r="1916">
          <cell r="A1916">
            <v>34586</v>
          </cell>
          <cell r="B1916" t="str">
            <v>BLOCO ESTRUTURAL CERAMICO 14 X 19 X 29 CM, 6,0 MPA (NBR 15270)</v>
          </cell>
          <cell r="C1916" t="str">
            <v>UN</v>
          </cell>
          <cell r="D1916" t="str">
            <v>CR</v>
          </cell>
          <cell r="E1916">
            <v>1.3</v>
          </cell>
        </row>
        <row r="1917">
          <cell r="A1917">
            <v>38603</v>
          </cell>
          <cell r="B1917" t="str">
            <v>BLOCO ESTRUTURAL CERAMICO 14 X 19 X 34 CM, 6,0 MPA (NBR 15270)</v>
          </cell>
          <cell r="C1917" t="str">
            <v>UN</v>
          </cell>
          <cell r="D1917" t="str">
            <v>CR</v>
          </cell>
          <cell r="E1917">
            <v>1.51</v>
          </cell>
        </row>
        <row r="1918">
          <cell r="A1918">
            <v>34587</v>
          </cell>
          <cell r="B1918" t="str">
            <v>BLOCO ESTRUTURAL CERAMICO 14 X 19 X 39 CM, 3,0 MPA (NBR 15270)</v>
          </cell>
          <cell r="C1918" t="str">
            <v>UN</v>
          </cell>
          <cell r="D1918" t="str">
            <v>CR</v>
          </cell>
          <cell r="E1918">
            <v>1.6</v>
          </cell>
        </row>
        <row r="1919">
          <cell r="A1919">
            <v>34588</v>
          </cell>
          <cell r="B1919" t="str">
            <v>BLOCO ESTRUTURAL CERAMICO 14 X 19 X 39 CM, 6,0 MPA (NBR 15270)</v>
          </cell>
          <cell r="C1919" t="str">
            <v>UN</v>
          </cell>
          <cell r="D1919" t="str">
            <v>CR</v>
          </cell>
          <cell r="E1919">
            <v>1.68</v>
          </cell>
        </row>
        <row r="1920">
          <cell r="A1920">
            <v>34590</v>
          </cell>
          <cell r="B1920" t="str">
            <v>BLOCO ESTRUTURAL CERAMICO 19 X 19 X 29 CM, 6,0 MPA (NBR 15270)</v>
          </cell>
          <cell r="C1920" t="str">
            <v>UN</v>
          </cell>
          <cell r="D1920" t="str">
            <v>CR</v>
          </cell>
          <cell r="E1920">
            <v>1.81</v>
          </cell>
        </row>
        <row r="1921">
          <cell r="A1921">
            <v>34591</v>
          </cell>
          <cell r="B1921" t="str">
            <v>BLOCO ESTRUTURAL CERAMICO 19 X 19 X 39 CM, 6,0 MPA (NBR 15270)</v>
          </cell>
          <cell r="C1921" t="str">
            <v>UN</v>
          </cell>
          <cell r="D1921" t="str">
            <v>CR</v>
          </cell>
          <cell r="E1921">
            <v>2.2599999999999998</v>
          </cell>
        </row>
        <row r="1922">
          <cell r="A1922">
            <v>674</v>
          </cell>
          <cell r="B1922" t="str">
            <v>BLOCO VEDACAO CONCRETO CELULAR AUTOCLAVADO 10 X 30 X 60 CM</v>
          </cell>
          <cell r="C1922" t="str">
            <v>M2</v>
          </cell>
          <cell r="D1922" t="str">
            <v>AS</v>
          </cell>
          <cell r="E1922">
            <v>46.12</v>
          </cell>
        </row>
        <row r="1923">
          <cell r="A1923">
            <v>34600</v>
          </cell>
          <cell r="B1923" t="str">
            <v>BLOCO VEDACAO CONCRETO CELULAR AUTOCLAVADO 15 X 30 X 60 CM</v>
          </cell>
          <cell r="C1923" t="str">
            <v>M2</v>
          </cell>
          <cell r="D1923" t="str">
            <v>AS</v>
          </cell>
          <cell r="E1923">
            <v>74.94</v>
          </cell>
        </row>
        <row r="1924">
          <cell r="A1924">
            <v>652</v>
          </cell>
          <cell r="B1924" t="str">
            <v>BLOCO VEDACAO CONCRETO CELULAR AUTOCLAVADO 20 X 30 X 60 CM</v>
          </cell>
          <cell r="C1924" t="str">
            <v>M2</v>
          </cell>
          <cell r="D1924" t="str">
            <v>AS</v>
          </cell>
          <cell r="E1924">
            <v>95.44</v>
          </cell>
        </row>
        <row r="1925">
          <cell r="A1925">
            <v>34592</v>
          </cell>
          <cell r="B1925" t="str">
            <v>BLOCO VEDACAO CONCRETO 14 X 19 X 29 CM (CLASSE D - NBR 6136)</v>
          </cell>
          <cell r="C1925" t="str">
            <v>UN</v>
          </cell>
          <cell r="D1925" t="str">
            <v>CR</v>
          </cell>
          <cell r="E1925">
            <v>1.69</v>
          </cell>
        </row>
        <row r="1926">
          <cell r="A1926">
            <v>651</v>
          </cell>
          <cell r="B1926" t="str">
            <v>BLOCO VEDACAO CONCRETO 14 X 19 X 39 CM (CLASSE D - NBR 6136)</v>
          </cell>
          <cell r="C1926" t="str">
            <v>UN</v>
          </cell>
          <cell r="D1926" t="str">
            <v>CR</v>
          </cell>
          <cell r="E1926">
            <v>1.94</v>
          </cell>
        </row>
        <row r="1927">
          <cell r="A1927">
            <v>37103</v>
          </cell>
          <cell r="B1927" t="str">
            <v>BLOCO VEDACAO CONCRETO 14 X 19 X 39 CM APARENTE (CLASSE D - NBR 6136)</v>
          </cell>
          <cell r="C1927" t="str">
            <v>UN</v>
          </cell>
          <cell r="D1927" t="str">
            <v>CR</v>
          </cell>
          <cell r="E1927">
            <v>2.12</v>
          </cell>
        </row>
        <row r="1928">
          <cell r="A1928">
            <v>654</v>
          </cell>
          <cell r="B1928" t="str">
            <v>BLOCO VEDACAO CONCRETO 19 X 19 X 39 CM (CLASSE D - NBR 6136)</v>
          </cell>
          <cell r="C1928" t="str">
            <v>UN</v>
          </cell>
          <cell r="D1928" t="str">
            <v>CR</v>
          </cell>
          <cell r="E1928">
            <v>2.5</v>
          </cell>
        </row>
        <row r="1929">
          <cell r="A1929">
            <v>650</v>
          </cell>
          <cell r="B1929" t="str">
            <v>BLOCO VEDACAO CONCRETO 9 X 19 X 39 CM (CLASSE D - NBR 6136)</v>
          </cell>
          <cell r="C1929" t="str">
            <v>UN</v>
          </cell>
          <cell r="D1929" t="str">
            <v>C</v>
          </cell>
          <cell r="E1929">
            <v>1.65</v>
          </cell>
        </row>
        <row r="1930">
          <cell r="A1930">
            <v>34599</v>
          </cell>
          <cell r="B1930" t="str">
            <v>BLOCO VEDACAO CONCRETO 9 X 19 X 39 CM APARENTE (CLASSE D - NBR 6136)</v>
          </cell>
          <cell r="C1930" t="str">
            <v>UN</v>
          </cell>
          <cell r="D1930" t="str">
            <v>CR</v>
          </cell>
          <cell r="E1930">
            <v>1.78</v>
          </cell>
        </row>
        <row r="1931">
          <cell r="A1931">
            <v>716</v>
          </cell>
          <cell r="B1931" t="str">
            <v>BLOCO VIDRO INCOLOR XADREZ, DE *20 X 20 X 10* CM</v>
          </cell>
          <cell r="C1931" t="str">
            <v>UN</v>
          </cell>
          <cell r="D1931" t="str">
            <v>CR</v>
          </cell>
          <cell r="E1931">
            <v>10.1</v>
          </cell>
        </row>
        <row r="1932">
          <cell r="A1932">
            <v>11981</v>
          </cell>
          <cell r="B1932" t="str">
            <v>BLOCO VIDRO/ELEMENTO VAZADO, INCOLOR, VENEZIANA, *20 X 10 X 8* CM</v>
          </cell>
          <cell r="C1932" t="str">
            <v>UN</v>
          </cell>
          <cell r="D1932" t="str">
            <v>CR</v>
          </cell>
          <cell r="E1932">
            <v>10.199999999999999</v>
          </cell>
        </row>
        <row r="1933">
          <cell r="A1933">
            <v>695</v>
          </cell>
          <cell r="B1933" t="str">
            <v>BLOQUETE/PISO INTERTRAVADO DE CONCRETO - MODELO RAQUETE, *22 CM X 13,5* CM, E =</v>
          </cell>
          <cell r="C1933" t="str">
            <v>M2</v>
          </cell>
          <cell r="D1933" t="str">
            <v>CR</v>
          </cell>
          <cell r="E1933">
            <v>34.04</v>
          </cell>
        </row>
        <row r="1934">
          <cell r="B1934" t="str">
            <v>6 CM, RESISTENCIA DE 35 MPA (NBR 9781), COR NATURAL</v>
          </cell>
        </row>
        <row r="1935">
          <cell r="A1935">
            <v>36156</v>
          </cell>
          <cell r="B1935" t="str">
            <v>BLOQUETE/PISO INTERTRAVADO DE CONCRETO - MODELO</v>
          </cell>
          <cell r="C1935" t="str">
            <v>M2</v>
          </cell>
          <cell r="D1935" t="str">
            <v>CR</v>
          </cell>
          <cell r="E1935">
            <v>44.14</v>
          </cell>
        </row>
        <row r="1936">
          <cell r="B1936" t="str">
            <v>RETANGULAR/TIJOLINHO/PAVER/HOLANDES/PARALELEPIPEDO, 20 CM X 10 CM, E = 6 CM,</v>
          </cell>
        </row>
        <row r="1937">
          <cell r="B1937" t="str">
            <v>RESISTENCIA DE 35 MPA (NBR 9781), COLORIDO</v>
          </cell>
        </row>
        <row r="1938">
          <cell r="A1938">
            <v>36155</v>
          </cell>
          <cell r="B1938" t="str">
            <v>BLOQUETE/PISO INTERTRAVADO DE CONCRETO - MODELO</v>
          </cell>
          <cell r="C1938" t="str">
            <v>M2</v>
          </cell>
          <cell r="D1938" t="str">
            <v>CR</v>
          </cell>
          <cell r="E1938">
            <v>35.31</v>
          </cell>
        </row>
        <row r="1939">
          <cell r="B1939" t="str">
            <v>RETANGULAR/TIJOLINHO/PAVER/HOLANDES/PARALELEPIPEDO, 20 CM X 10 CM, E = 6 CM,</v>
          </cell>
        </row>
        <row r="1940">
          <cell r="B1940" t="str">
            <v>RESISTENCIA DE 35 MPA (NBR 9781), COR NATURAL</v>
          </cell>
        </row>
        <row r="1941">
          <cell r="A1941">
            <v>36154</v>
          </cell>
          <cell r="B1941" t="str">
            <v>BLOQUETE/PISO INTERTRAVADO DE CONCRETO - MODELO</v>
          </cell>
          <cell r="C1941" t="str">
            <v>M2</v>
          </cell>
          <cell r="D1941" t="str">
            <v>CR</v>
          </cell>
          <cell r="E1941">
            <v>51.43</v>
          </cell>
        </row>
        <row r="1942">
          <cell r="B1942" t="str">
            <v>RETANGULAR/TIJOLINHO/PAVER/HOLANDES/PARALELEPIPEDO, 20 CM X 10 CM, E = 8 CM,</v>
          </cell>
        </row>
        <row r="1943">
          <cell r="B1943" t="str">
            <v>RESISTENCIA DE 35 MPA (NBR 9781), COLORIDO</v>
          </cell>
        </row>
        <row r="1944">
          <cell r="A1944">
            <v>36196</v>
          </cell>
          <cell r="B1944" t="str">
            <v>BLOQUETE/PISO INTERTRAVADO DE CONCRETO - MODELO</v>
          </cell>
          <cell r="C1944" t="str">
            <v>M2</v>
          </cell>
          <cell r="D1944" t="str">
            <v>CR</v>
          </cell>
          <cell r="E1944">
            <v>41.93</v>
          </cell>
        </row>
        <row r="1945">
          <cell r="B1945" t="str">
            <v>RETANGULAR/TIJOLINHO/PAVER/HOLANDES/PARALELEPIPEDO, 20 CM X 10 CM, E = 8 CM,</v>
          </cell>
        </row>
        <row r="1946">
          <cell r="B1946" t="str">
            <v>RESISTENCIA DE 35 MPA (NBR 9781), COR NATURAL</v>
          </cell>
        </row>
        <row r="1947">
          <cell r="A1947">
            <v>679</v>
          </cell>
          <cell r="B1947" t="str">
            <v>BLOQUETE/PISO INTERTRAVADO DE CONCRETO - MODELO SEXTAVADO, 25 CM X 25 CM, E =</v>
          </cell>
          <cell r="C1947" t="str">
            <v>M2</v>
          </cell>
          <cell r="D1947" t="str">
            <v>CR</v>
          </cell>
          <cell r="E1947">
            <v>54.74</v>
          </cell>
        </row>
        <row r="1948">
          <cell r="B1948" t="str">
            <v>10 CM, RESISTENCIA DE 35 MPA (NBR 9781), COR NATURAL</v>
          </cell>
        </row>
        <row r="1949">
          <cell r="A1949">
            <v>711</v>
          </cell>
          <cell r="B1949" t="str">
            <v>BLOQUETE/PISO INTERTRAVADO DE CONCRETO - MODELO SEXTAVADO, 25 CM X 25 CM, E =</v>
          </cell>
          <cell r="C1949" t="str">
            <v>M2</v>
          </cell>
          <cell r="D1949" t="str">
            <v>CR</v>
          </cell>
          <cell r="E1949">
            <v>36.86</v>
          </cell>
        </row>
        <row r="1950">
          <cell r="B1950" t="str">
            <v>6 CM, RESISTENCIA DE 35 MPA (NBR 9781), COR NATURAL</v>
          </cell>
        </row>
        <row r="1951">
          <cell r="A1951">
            <v>712</v>
          </cell>
          <cell r="B1951" t="str">
            <v>BLOQUETE/PISO INTERTRAVADO DE CONCRETO - MODELO SEXTAVADO, 25 CM X 25 CM, E =</v>
          </cell>
          <cell r="C1951" t="str">
            <v>M2</v>
          </cell>
          <cell r="D1951" t="str">
            <v>CR</v>
          </cell>
          <cell r="E1951">
            <v>43.7</v>
          </cell>
        </row>
        <row r="1952">
          <cell r="B1952" t="str">
            <v>8 CM, RESISTENCIA DE 35 MPA (NBR 9781), COR NATURAL</v>
          </cell>
        </row>
        <row r="1953">
          <cell r="A1953">
            <v>36191</v>
          </cell>
          <cell r="B1953" t="str">
            <v>BLOQUETE/PISO INTERTRAVADO DE CONCRETO - MODELO SEXTAVADO, 25 CM X 25 CM, E =</v>
          </cell>
          <cell r="C1953" t="str">
            <v>UN</v>
          </cell>
          <cell r="D1953" t="str">
            <v>CR</v>
          </cell>
          <cell r="E1953">
            <v>2.57</v>
          </cell>
        </row>
        <row r="1954">
          <cell r="B1954" t="str">
            <v>8 CM, RESISTENCIA DE 35 MPA (NBR 9781), COR NATURAL</v>
          </cell>
        </row>
        <row r="1955">
          <cell r="A1955">
            <v>36169</v>
          </cell>
          <cell r="B1955" t="str">
            <v>BLOQUETE/PISO INTERTRAVADO DE CONCRETO - ONDA/16 FACES/UNISTEIN/PAVIS, *22 CM X</v>
          </cell>
          <cell r="C1955" t="str">
            <v>M2</v>
          </cell>
          <cell r="D1955" t="str">
            <v>CR</v>
          </cell>
          <cell r="E1955">
            <v>42.76</v>
          </cell>
        </row>
        <row r="1956">
          <cell r="B1956" t="str">
            <v>11* CM, E = 6 CM, RESISTENCIA DE 35 MPA (NBR 9781), COLORIDO</v>
          </cell>
        </row>
        <row r="1957">
          <cell r="A1957">
            <v>36172</v>
          </cell>
          <cell r="B1957" t="str">
            <v>BLOQUETE/PISO INTERTRAVADO DE CONCRETO - ONDA/16 FACES/UNISTEIN/PAVIS, *22 CM X</v>
          </cell>
          <cell r="C1957" t="str">
            <v>M2</v>
          </cell>
          <cell r="D1957" t="str">
            <v>CR</v>
          </cell>
          <cell r="E1957">
            <v>35.31</v>
          </cell>
        </row>
        <row r="1958">
          <cell r="A1958" t="str">
            <v>Obs: dimensões entre asteríscos (*) indicam a aceitação de medidas aproximadas.</v>
          </cell>
        </row>
        <row r="1960">
          <cell r="B1960" t="str">
            <v>PREÇOS DE INSUMOS</v>
          </cell>
          <cell r="D1960" t="str">
            <v>Página:</v>
          </cell>
          <cell r="E1960" t="str">
            <v>30 / 146</v>
          </cell>
        </row>
        <row r="1961">
          <cell r="A1961" t="str">
            <v>Indicação da origem do preço:</v>
          </cell>
        </row>
        <row r="1962">
          <cell r="A1962" t="str">
            <v>• C - para preço coletado pelo IBGE</v>
          </cell>
        </row>
        <row r="1963">
          <cell r="A1963" t="str">
            <v>• CR - para preço obtido por meio do coeficiente de representatividade do insumo (ver Manual de Metodologia e</v>
          </cell>
        </row>
        <row r="1964">
          <cell r="A1964" t="str">
            <v>Conceitos);</v>
          </cell>
        </row>
        <row r="1965">
          <cell r="A1965" t="str">
            <v>• AS - para preço atribuído com base no preço do insumo para a localidade de São Paulo.</v>
          </cell>
        </row>
        <row r="1966">
          <cell r="A1966" t="str">
            <v>Mês de Coleta:</v>
          </cell>
          <cell r="B1966" t="str">
            <v>06/2016 Pesquisa: IBGE</v>
          </cell>
        </row>
        <row r="1967">
          <cell r="B1967" t="str">
            <v>CUIABA</v>
          </cell>
          <cell r="C1967" t="str">
            <v>90,01</v>
          </cell>
          <cell r="E1967">
            <v>52.06</v>
          </cell>
        </row>
        <row r="1968">
          <cell r="A1968" t="str">
            <v>Localidade:</v>
          </cell>
          <cell r="B1968" t="str">
            <v>Encargos Sociais Desonerados(%) Horista:</v>
          </cell>
          <cell r="D1968" t="str">
            <v>Mensalista:</v>
          </cell>
        </row>
        <row r="1969">
          <cell r="A1969" t="str">
            <v>Código</v>
          </cell>
          <cell r="B1969" t="str">
            <v>Descriçao do Insumo</v>
          </cell>
          <cell r="C1969" t="str">
            <v>Unid</v>
          </cell>
          <cell r="D1969" t="str">
            <v>Origem</v>
          </cell>
          <cell r="E1969" t="str">
            <v>Preço</v>
          </cell>
        </row>
        <row r="1970">
          <cell r="D1970" t="str">
            <v>de Preço</v>
          </cell>
          <cell r="E1970" t="str">
            <v>Mediano (R$)</v>
          </cell>
        </row>
        <row r="1971">
          <cell r="B1971" t="str">
            <v>11* CM, E = 6 CM, RESISTENCIA DE 35 MPA (NBR 9781), COR NATURAL</v>
          </cell>
        </row>
        <row r="1972">
          <cell r="A1972">
            <v>36174</v>
          </cell>
          <cell r="B1972" t="str">
            <v>BLOQUETE/PISO INTERTRAVADO DE CONCRETO - ONDA/16 FACES/UNISTEIN/PAVIS, *22 CM X</v>
          </cell>
          <cell r="C1972" t="str">
            <v>M2</v>
          </cell>
          <cell r="D1972" t="str">
            <v>CR</v>
          </cell>
          <cell r="E1972">
            <v>52.97</v>
          </cell>
        </row>
        <row r="1973">
          <cell r="B1973" t="str">
            <v>11* CM, E = 8 CM, RESISTENCIA DE 35 MPA (NBR 9781), COLORIDO</v>
          </cell>
        </row>
        <row r="1974">
          <cell r="A1974">
            <v>36170</v>
          </cell>
          <cell r="B1974" t="str">
            <v>BLOQUETE/PISO INTERTRAVADO DE CONCRETO - ONDA/16 FACES/UNISTEIN/PAVIS, *22 CM X</v>
          </cell>
          <cell r="C1974" t="str">
            <v>M2</v>
          </cell>
          <cell r="D1974" t="str">
            <v>CR</v>
          </cell>
          <cell r="E1974">
            <v>43.04</v>
          </cell>
        </row>
        <row r="1975">
          <cell r="B1975" t="str">
            <v>11* CM, E = 8 CM, RESISTENCIA DE 35 MPA (NBR 9781), COR NATURAL</v>
          </cell>
        </row>
        <row r="1976">
          <cell r="A1976">
            <v>12614</v>
          </cell>
          <cell r="B1976" t="str">
            <v>BOCAL PVC, PARA CALHA PLUVIAL, DIAMETRO DA SAIDA ENTRE 80 E 100 MM, PARA</v>
          </cell>
          <cell r="C1976" t="str">
            <v>UN</v>
          </cell>
          <cell r="D1976" t="str">
            <v>CR</v>
          </cell>
          <cell r="E1976">
            <v>15.2</v>
          </cell>
        </row>
        <row r="1977">
          <cell r="B1977" t="str">
            <v>DRENAGEM PREDIAL</v>
          </cell>
        </row>
        <row r="1978">
          <cell r="A1978">
            <v>6140</v>
          </cell>
          <cell r="B1978" t="str">
            <v>BOLSA DE LIGACAO EM PVC FLEXIVEL PARA VASO SANITARIO 1.1/2 " (40 MM)</v>
          </cell>
          <cell r="C1978" t="str">
            <v>UN</v>
          </cell>
          <cell r="D1978" t="str">
            <v>CR</v>
          </cell>
          <cell r="E1978">
            <v>2.4900000000000002</v>
          </cell>
        </row>
        <row r="1979">
          <cell r="A1979">
            <v>38399</v>
          </cell>
          <cell r="B1979" t="str">
            <v>BOLSA DE LONA PARA FERRAMENTAS *50 X 35 X 25* CM</v>
          </cell>
          <cell r="C1979" t="str">
            <v>UN</v>
          </cell>
          <cell r="D1979" t="str">
            <v>CR</v>
          </cell>
          <cell r="E1979">
            <v>122.56</v>
          </cell>
        </row>
        <row r="1980">
          <cell r="A1980">
            <v>735</v>
          </cell>
          <cell r="B1980" t="str">
            <v>BOMBA CENTRIFUGA  MOTOR ELETRICO TRIFASICO 1,48HP  DIAMETRO DE SUCCAO X</v>
          </cell>
          <cell r="C1980" t="str">
            <v>UN</v>
          </cell>
          <cell r="D1980" t="str">
            <v>CR</v>
          </cell>
          <cell r="E1980">
            <v>1333.75</v>
          </cell>
        </row>
        <row r="1981">
          <cell r="B1981" t="str">
            <v>ELEVACAO 1" X 1", 4 ESTAGIOS, DIAMETRO DOS ROTORES 3 X 107 MM + 1 X 100 MM, HM/Q: 10</v>
          </cell>
        </row>
        <row r="1982">
          <cell r="B1982" t="str">
            <v>M / 5,3 M3/H A 70 M / 1,8 M3/H</v>
          </cell>
        </row>
        <row r="1983">
          <cell r="A1983">
            <v>736</v>
          </cell>
          <cell r="B1983" t="str">
            <v>BOMBA CENTRIFUGA  MOTOR ELETRICO TRIFASICO 2,96HP, DIAMETRO DE SUCCAO X</v>
          </cell>
          <cell r="C1983" t="str">
            <v>UN</v>
          </cell>
          <cell r="D1983" t="str">
            <v>CR</v>
          </cell>
          <cell r="E1983">
            <v>1121.44</v>
          </cell>
        </row>
        <row r="1984">
          <cell r="B1984" t="str">
            <v>ELEVACAO 1 1/2" X 1 1/4", DIAMETRO DO ROTOR 148 MM, HM/Q: 34 M / 14,80 M3/H A 40 M / 8,60</v>
          </cell>
        </row>
        <row r="1985">
          <cell r="B1985" t="str">
            <v>M3/H</v>
          </cell>
        </row>
        <row r="1986">
          <cell r="A1986">
            <v>729</v>
          </cell>
          <cell r="B1986" t="str">
            <v>BOMBA CENTRIFUGA COM MOTOR ELETRICO MONOFASICO, POTENCIA 0,33 HP,  BOCAIS 1" X</v>
          </cell>
          <cell r="C1986" t="str">
            <v>UN</v>
          </cell>
          <cell r="D1986" t="str">
            <v>C</v>
          </cell>
          <cell r="E1986">
            <v>457</v>
          </cell>
        </row>
        <row r="1987">
          <cell r="B1987" t="str">
            <v>3/4", DIAMETRO DO ROTOR 99 MM, HM/Q = 4 MCA / 8,5 M3/H A 18 MCA / 0,90 M3/H</v>
          </cell>
        </row>
        <row r="1988">
          <cell r="A1988">
            <v>39925</v>
          </cell>
          <cell r="B1988" t="str">
            <v>BOMBA CENTRIFUGA MONOESTAGIO COM MOTOR ELETRICO MONOFASICO, POTENCIA 15</v>
          </cell>
          <cell r="C1988" t="str">
            <v>UN</v>
          </cell>
          <cell r="D1988" t="str">
            <v>CR</v>
          </cell>
          <cell r="E1988">
            <v>6603.6</v>
          </cell>
        </row>
        <row r="1989">
          <cell r="B1989" t="str">
            <v>HP,  DIAMETRO DO ROTOR *173* MM, HM/Q = *30* MCA / *90* M3/H A *45* MCA / *55* M3/H</v>
          </cell>
        </row>
        <row r="1990">
          <cell r="A1990">
            <v>731</v>
          </cell>
          <cell r="B1990" t="str">
            <v>BOMBA CENTRIFUGA MOTOR ELETRICO MONOFASICO 0,49 HP  BOCAIS 1" X 3/4", DIAMETRO</v>
          </cell>
          <cell r="C1990" t="str">
            <v>UN</v>
          </cell>
          <cell r="D1990" t="str">
            <v>CR</v>
          </cell>
          <cell r="E1990">
            <v>444.77</v>
          </cell>
        </row>
        <row r="1991">
          <cell r="B1991" t="str">
            <v>DO ROTOR 110 MM, HM/Q: 6 M / 8,3 M3/H A 20 M / 1,2 M3/H</v>
          </cell>
        </row>
        <row r="1992">
          <cell r="A1992">
            <v>10575</v>
          </cell>
          <cell r="B1992" t="str">
            <v>BOMBA CENTRIFUGA MOTOR ELETRICO MONOFASICO 0,50 CV DIAMETRO DE SUCCAO X</v>
          </cell>
          <cell r="C1992" t="str">
            <v>UN</v>
          </cell>
          <cell r="D1992" t="str">
            <v>CR</v>
          </cell>
          <cell r="E1992">
            <v>694.1</v>
          </cell>
        </row>
        <row r="1993">
          <cell r="B1993" t="str">
            <v>ELEVACAO 3/4" X 3/4", MONOESTAGIO, DIAMETRO DOS ROTORES 114 MM, HM/Q: 2 M / 2,99</v>
          </cell>
        </row>
        <row r="1994">
          <cell r="B1994" t="str">
            <v>M3/H A 24 M / 0,71 M3/H</v>
          </cell>
        </row>
        <row r="1995">
          <cell r="A1995">
            <v>733</v>
          </cell>
          <cell r="B1995" t="str">
            <v>BOMBA CENTRIFUGA MOTOR ELETRICO MONOFASICO 0,74HP  DIAMETRO DE SUCCAO X</v>
          </cell>
          <cell r="C1995" t="str">
            <v>UN</v>
          </cell>
          <cell r="D1995" t="str">
            <v>CR</v>
          </cell>
          <cell r="E1995">
            <v>759.95</v>
          </cell>
        </row>
        <row r="1996">
          <cell r="B1996" t="str">
            <v>ELEVACAO 1 1/4" X 1", DIAMETRO DO ROTOR 120 MM, HM/Q: 8 M / 7,70 M3/H A 24 M / 2,80 M3/H</v>
          </cell>
        </row>
        <row r="1997">
          <cell r="A1997">
            <v>732</v>
          </cell>
          <cell r="B1997" t="str">
            <v>BOMBA CENTRIFUGA MOTOR ELETRICO TRIFASICO 0,99HP  DIAMETRO DE SUCCAO X</v>
          </cell>
          <cell r="C1997" t="str">
            <v>UN</v>
          </cell>
          <cell r="D1997" t="str">
            <v>CR</v>
          </cell>
          <cell r="E1997">
            <v>749.74</v>
          </cell>
        </row>
        <row r="1998">
          <cell r="B1998" t="str">
            <v>ELEVACAO 1" X 1", DIAMETRO DO ROTOR 145 MM, HM/Q: 14 M / 8,4 M3/H A 40 M / 0,60 M3/H</v>
          </cell>
        </row>
        <row r="1999">
          <cell r="A1999">
            <v>737</v>
          </cell>
          <cell r="B1999" t="str">
            <v>BOMBA CENTRIFUGA MOTOR ELETRICO TRIFASICO 14,8 HP, DIAMETRO DE SUCCAO X</v>
          </cell>
          <cell r="C1999" t="str">
            <v>UN</v>
          </cell>
          <cell r="D1999" t="str">
            <v>CR</v>
          </cell>
          <cell r="E1999">
            <v>4204.32</v>
          </cell>
        </row>
        <row r="2000">
          <cell r="B2000" t="str">
            <v>ELEVACAO 2 1/2" X 2", DIAMETRO DO ROTOR 195 MM, HM/Q: 62 M / 55,5 M3/H A 80 M / 31,50</v>
          </cell>
        </row>
        <row r="2001">
          <cell r="B2001" t="str">
            <v>M3/H</v>
          </cell>
        </row>
        <row r="2002">
          <cell r="A2002">
            <v>738</v>
          </cell>
          <cell r="B2002" t="str">
            <v>BOMBA CENTRIFUGA MOTOR ELETRICO TRIFASICO 5HP, DIAMETRO DE SUCCAO X</v>
          </cell>
          <cell r="C2002" t="str">
            <v>UN</v>
          </cell>
          <cell r="D2002" t="str">
            <v>CR</v>
          </cell>
          <cell r="E2002">
            <v>1949.51</v>
          </cell>
        </row>
        <row r="2003">
          <cell r="B2003" t="str">
            <v>ELEVACAO 2" X 1 1/2", DIAMETRO DO ROTOR 155 MM, HM/Q: 40 M / 20,40 M3/H A 46 M / 9,20</v>
          </cell>
        </row>
        <row r="2004">
          <cell r="B2004" t="str">
            <v>M3/H</v>
          </cell>
        </row>
        <row r="2005">
          <cell r="A2005">
            <v>740</v>
          </cell>
          <cell r="B2005" t="str">
            <v>BOMBA CENTRIFUGA MOTOR ELETRICO TRIFASICO 9,86 DIAMETRO DE SUCCAO X ELEVACAO</v>
          </cell>
          <cell r="C2005" t="str">
            <v>UN</v>
          </cell>
          <cell r="D2005" t="str">
            <v>CR</v>
          </cell>
          <cell r="E2005">
            <v>3955.16</v>
          </cell>
        </row>
        <row r="2006">
          <cell r="B2006" t="str">
            <v>1" X 1", 4 ESTAGIOS, DIAMETRO DOS ROTORES 4 X 146 MM, HM/Q: 85 M / 14,9 M3/H A 140 M /</v>
          </cell>
        </row>
        <row r="2007">
          <cell r="B2007" t="str">
            <v>4,2 M3/H</v>
          </cell>
        </row>
        <row r="2008">
          <cell r="A2008">
            <v>734</v>
          </cell>
          <cell r="B2008" t="str">
            <v>BOMBA CENTRIFUGA,  MOTOR ELETRICO TRIFASICO 1,48HP  DIAMETRO DE SUCCAO X</v>
          </cell>
          <cell r="C2008" t="str">
            <v>UN</v>
          </cell>
          <cell r="D2008" t="str">
            <v>CR</v>
          </cell>
          <cell r="E2008">
            <v>803.72</v>
          </cell>
        </row>
        <row r="2009">
          <cell r="B2009" t="str">
            <v>ELEVACAO 1 1/2" X 1", DIAMETRO DO ROTOR 117 MM, HM/Q: 10 M / 21,9 M3/H A 24 M / 6,1 M3/H</v>
          </cell>
        </row>
        <row r="2010">
          <cell r="A2010">
            <v>39008</v>
          </cell>
          <cell r="B2010" t="str">
            <v>BOMBA DE PROJECAO DE CONCRETO SECO, POTENCIA 10 CV, VAZAO 3 M3/H</v>
          </cell>
          <cell r="C2010" t="str">
            <v>UN</v>
          </cell>
          <cell r="D2010" t="str">
            <v>CR</v>
          </cell>
          <cell r="E2010">
            <v>40481.440000000002</v>
          </cell>
        </row>
        <row r="2011">
          <cell r="A2011">
            <v>39009</v>
          </cell>
          <cell r="B2011" t="str">
            <v>BOMBA DE PROJECAO DE CONCRETO SECO, POTENCIA 10 CV, VAZAO 6 M3/H</v>
          </cell>
          <cell r="C2011" t="str">
            <v>UN</v>
          </cell>
          <cell r="D2011" t="str">
            <v>CR</v>
          </cell>
          <cell r="E2011">
            <v>43370.85</v>
          </cell>
        </row>
        <row r="2012">
          <cell r="A2012">
            <v>39010</v>
          </cell>
          <cell r="B2012" t="str">
            <v>BOMBA INJETORA DE NATA DE CIMENTO COM MISTURADOR INTEGRADO, VAZAO 60 L/ MIN,</v>
          </cell>
          <cell r="C2012" t="str">
            <v>UN</v>
          </cell>
          <cell r="D2012" t="str">
            <v>CR</v>
          </cell>
          <cell r="E2012">
            <v>115311.27</v>
          </cell>
        </row>
        <row r="2013">
          <cell r="B2013" t="str">
            <v>PRESSAO MAXIMA DE 100 BAR</v>
          </cell>
        </row>
        <row r="2014">
          <cell r="A2014">
            <v>40295</v>
          </cell>
          <cell r="B2014" t="str">
            <v>BOMBA MANUAL PARA TESTE HIDROSTATICO ATE 30 BAR (LOCACAO)</v>
          </cell>
          <cell r="C2014" t="str">
            <v>H</v>
          </cell>
          <cell r="D2014" t="str">
            <v>AS</v>
          </cell>
          <cell r="E2014">
            <v>2.4500000000000002</v>
          </cell>
        </row>
        <row r="2015">
          <cell r="A2015">
            <v>745</v>
          </cell>
          <cell r="B2015" t="str">
            <v>BOMBA MANUAL PARA TESTE HIDROSTATICO ATE 60 BAR (LOCACAO)</v>
          </cell>
          <cell r="C2015" t="str">
            <v>H</v>
          </cell>
          <cell r="D2015" t="str">
            <v>AS</v>
          </cell>
          <cell r="E2015">
            <v>2.59</v>
          </cell>
        </row>
        <row r="2016">
          <cell r="A2016">
            <v>10587</v>
          </cell>
          <cell r="B2016" t="str">
            <v>BOMBA SUBMERSA PARA POCOS TUBULARES PROFUNDOS DIAMETRO DE 4 POLEGADAS,</v>
          </cell>
          <cell r="C2016" t="str">
            <v>UN</v>
          </cell>
          <cell r="D2016" t="str">
            <v>CR</v>
          </cell>
          <cell r="E2016">
            <v>2233</v>
          </cell>
        </row>
        <row r="2017">
          <cell r="B2017" t="str">
            <v>ELETRICA, MONOFASICA, POTENCIA 0,49 HP, 13 ESTAGIOS, BOCAL DE DESCARGA DIAMETRO</v>
          </cell>
        </row>
        <row r="2018">
          <cell r="B2018" t="str">
            <v>DE UMA POLEGADA E MEIA, HM/Q = 18 M / 1,90 M3/H A 85 M / 0,</v>
          </cell>
        </row>
        <row r="2019">
          <cell r="A2019">
            <v>759</v>
          </cell>
          <cell r="B2019" t="str">
            <v>BOMBA SUBMERSA PARA POCOS TUBULARES PROFUNDOS DIAMETRO DE 4 POLEGADAS,</v>
          </cell>
          <cell r="C2019" t="str">
            <v>UN</v>
          </cell>
          <cell r="D2019" t="str">
            <v>CR</v>
          </cell>
          <cell r="E2019">
            <v>3210.61</v>
          </cell>
        </row>
        <row r="2020">
          <cell r="B2020" t="str">
            <v>ELETRICA, TRIFASICA, POTENCIA 1,97 HP, 20 ESTAGIOS, BOCAL DE DESCARGA DIAMETRO</v>
          </cell>
        </row>
        <row r="2021">
          <cell r="B2021" t="str">
            <v>DE UMA POLEGADA E MEIA, HM/Q = 18 M / 5,40 M3/H A 164 M / 0,</v>
          </cell>
        </row>
        <row r="2022">
          <cell r="A2022">
            <v>761</v>
          </cell>
          <cell r="B2022" t="str">
            <v>BOMBA SUBMERSA PARA POCOS TUBULARES PROFUNDOS DIAMETRO DE 4 POLEGADAS,</v>
          </cell>
          <cell r="C2022" t="str">
            <v>UN</v>
          </cell>
          <cell r="D2022" t="str">
            <v>CR</v>
          </cell>
          <cell r="E2022">
            <v>5442.25</v>
          </cell>
        </row>
        <row r="2023">
          <cell r="B2023" t="str">
            <v>ELETRICA, TRIFASICA, POTENCIA 5,42 HP, 15 ESTAGIOS, BOCAL DE DESCARGA DIAMETRO</v>
          </cell>
        </row>
        <row r="2024">
          <cell r="B2024" t="str">
            <v>DE 2 POLEGADAS, HM/Q = 18 M / 18,10 M3/H A 121 M / 2,90 M3/H</v>
          </cell>
        </row>
        <row r="2025">
          <cell r="A2025">
            <v>750</v>
          </cell>
          <cell r="B2025" t="str">
            <v>BOMBA SUBMERSA PARA POCOS TUBULARES PROFUNDOS DIAMETRO DE 4 POLEGADAS,</v>
          </cell>
          <cell r="C2025" t="str">
            <v>UN</v>
          </cell>
          <cell r="D2025" t="str">
            <v>CR</v>
          </cell>
          <cell r="E2025">
            <v>5166.9799999999996</v>
          </cell>
        </row>
        <row r="2026">
          <cell r="B2026" t="str">
            <v>ELETRICA, TRIFASICA, POTENCIA 5,42 HP, 29 ESTAGIOS, BOCAL DE DESCARGA DE UMA</v>
          </cell>
        </row>
        <row r="2027">
          <cell r="B2027" t="str">
            <v>POLEGADA E MEIA, HM/Q = 18 M / 8,10 M3/H A 201 M / 3,2 M3/H</v>
          </cell>
        </row>
        <row r="2028">
          <cell r="A2028">
            <v>755</v>
          </cell>
          <cell r="B2028" t="str">
            <v>BOMBA SUBMERSA PARA POCOS TUBULARES PROFUNDOS DIAMETRO DE 6 POLEGADAS,</v>
          </cell>
          <cell r="C2028" t="str">
            <v>UN</v>
          </cell>
          <cell r="D2028" t="str">
            <v>CR</v>
          </cell>
          <cell r="E2028">
            <v>21202.799999999999</v>
          </cell>
        </row>
        <row r="2029">
          <cell r="B2029" t="str">
            <v>ELETRICA, TRIFASICA, POTENCIA 27,12 HP, 7 ESTAGIOS, BOCAL DE DESCARGA DIAMETRO</v>
          </cell>
        </row>
        <row r="2030">
          <cell r="B2030" t="str">
            <v>DE 4 POLEGADAS, HM/Q = 13,9 M / 90 M3/H A 44,0 M / 25,0 M3/H</v>
          </cell>
        </row>
        <row r="2031">
          <cell r="A2031" t="str">
            <v>Obs: dimensões entre asteríscos (*) indicam a aceitação de medidas aproximadas.</v>
          </cell>
        </row>
        <row r="2033">
          <cell r="B2033" t="str">
            <v>PREÇOS DE INSUMOS</v>
          </cell>
          <cell r="D2033" t="str">
            <v>Página:</v>
          </cell>
          <cell r="E2033" t="str">
            <v>31 / 146</v>
          </cell>
        </row>
        <row r="2034">
          <cell r="A2034" t="str">
            <v>Indicação da origem do preço:</v>
          </cell>
        </row>
        <row r="2035">
          <cell r="A2035" t="str">
            <v>• C - para preço coletado pelo IBGE</v>
          </cell>
        </row>
        <row r="2036">
          <cell r="A2036" t="str">
            <v>• CR - para preço obtido por meio do coeficiente de representatividade do insumo (ver Manual de Metodologia e</v>
          </cell>
        </row>
        <row r="2037">
          <cell r="A2037" t="str">
            <v>Conceitos);</v>
          </cell>
        </row>
        <row r="2038">
          <cell r="A2038" t="str">
            <v>• AS - para preço atribuído com base no preço do insumo para a localidade de São Paulo.</v>
          </cell>
        </row>
        <row r="2039">
          <cell r="A2039" t="str">
            <v>Mês de Coleta:</v>
          </cell>
          <cell r="B2039" t="str">
            <v>06/2016 Pesquisa: IBGE</v>
          </cell>
        </row>
        <row r="2040">
          <cell r="B2040" t="str">
            <v>CUIABA</v>
          </cell>
          <cell r="C2040" t="str">
            <v>90,01</v>
          </cell>
          <cell r="E2040">
            <v>52.06</v>
          </cell>
        </row>
        <row r="2041">
          <cell r="A2041" t="str">
            <v>Localidade:</v>
          </cell>
          <cell r="B2041" t="str">
            <v>Encargos Sociais Desonerados(%) Horista:</v>
          </cell>
          <cell r="D2041" t="str">
            <v>Mensalista:</v>
          </cell>
        </row>
        <row r="2042">
          <cell r="A2042" t="str">
            <v>Código</v>
          </cell>
          <cell r="B2042" t="str">
            <v>Descriçao do Insumo</v>
          </cell>
          <cell r="C2042" t="str">
            <v>Unid</v>
          </cell>
          <cell r="D2042" t="str">
            <v>Origem</v>
          </cell>
          <cell r="E2042" t="str">
            <v>Preço</v>
          </cell>
        </row>
        <row r="2043">
          <cell r="D2043" t="str">
            <v>de Preço</v>
          </cell>
          <cell r="E2043" t="str">
            <v>Mediano (R$)</v>
          </cell>
        </row>
        <row r="2044">
          <cell r="A2044">
            <v>749</v>
          </cell>
          <cell r="B2044" t="str">
            <v>BOMBA SUBMERSA PARA POCOS TUBULARES PROFUNDOS DIAMETRO DE 6 POLEGADAS,</v>
          </cell>
          <cell r="C2044" t="str">
            <v>UN</v>
          </cell>
          <cell r="D2044" t="str">
            <v>CR</v>
          </cell>
          <cell r="E2044">
            <v>7798</v>
          </cell>
        </row>
        <row r="2045">
          <cell r="B2045" t="str">
            <v>ELETRICA, TRIFASICA, POTENCIA 3,45 HP, 5 ESTAGIOS, BOCAL DE DESCARGA DIAMETRO DE</v>
          </cell>
        </row>
        <row r="2046">
          <cell r="B2046" t="str">
            <v>2 POLEGADAS, HM/Q = 68,5 M / 6,12 M3/H A 39,5 M / 14,04 M3</v>
          </cell>
        </row>
        <row r="2047">
          <cell r="A2047">
            <v>756</v>
          </cell>
          <cell r="B2047" t="str">
            <v>BOMBA SUBMERSA PARA POCOS TUBULARES PROFUNDOS DIAMETRO DE 6 POLEGADAS,</v>
          </cell>
          <cell r="C2047" t="str">
            <v>UN</v>
          </cell>
          <cell r="D2047" t="str">
            <v>CR</v>
          </cell>
          <cell r="E2047">
            <v>23124.5</v>
          </cell>
        </row>
        <row r="2048">
          <cell r="B2048" t="str">
            <v>ELETRICA, TRIFASICA, POTENCIA 32 HP, 9 ESTAGIOS, BOCAL DE DESCARGA DIAMETRO DE 4</v>
          </cell>
        </row>
        <row r="2049">
          <cell r="B2049" t="str">
            <v>POLEGADAS, HM/Q = 114,0 M / 13,9 M3/H A 57,0 M / 25,0 M3/H</v>
          </cell>
        </row>
        <row r="2050">
          <cell r="A2050">
            <v>4084</v>
          </cell>
          <cell r="B2050" t="str">
            <v>BOMBA SUBMERSIVEL PARA DRENAGEM E ESGOTAMENTO COM MOTOR ELETRICO</v>
          </cell>
          <cell r="C2050" t="str">
            <v>H</v>
          </cell>
          <cell r="D2050" t="str">
            <v>CR</v>
          </cell>
          <cell r="E2050">
            <v>1.24</v>
          </cell>
        </row>
        <row r="2051">
          <cell r="B2051" t="str">
            <v>TRIFASICO DE ATE 2 CV, DESCARGA = 2", ALTURA MANOMETRICA = 10 M, VAZAO = 25 M3/H</v>
          </cell>
        </row>
        <row r="2052">
          <cell r="B2052" t="str">
            <v>(417 LITROS/MINUTO) (LOCACAO)</v>
          </cell>
        </row>
        <row r="2053">
          <cell r="A2053">
            <v>743</v>
          </cell>
          <cell r="B2053" t="str">
            <v>BOMBA SUBMERSIVEL PARA DRENAGEM E ESGOTAMENTO, MOTOR ELETRICO TRIFASICO,</v>
          </cell>
          <cell r="C2053" t="str">
            <v>H</v>
          </cell>
          <cell r="D2053" t="str">
            <v>C</v>
          </cell>
          <cell r="E2053">
            <v>1.24</v>
          </cell>
        </row>
        <row r="2054">
          <cell r="B2054" t="str">
            <v>POTENCIA DE 2 CV, DIAMETRO DE RECALQUE DE 2". FAIXA DE OPERACAO: Q=35 M3/H (+ OU -</v>
          </cell>
        </row>
        <row r="2055">
          <cell r="B2055" t="str">
            <v>3 M3/H) E AMT=2 M; Q=13 M3/H (+ OU - 3 M3/H) E AMT = 1</v>
          </cell>
        </row>
        <row r="2056">
          <cell r="A2056">
            <v>40293</v>
          </cell>
          <cell r="B2056" t="str">
            <v>BOMBA SUBMERSIVEL PARA DRENAGEM E ESGOTAMENTO, MOTOR ELETRICO TRIFASICO,</v>
          </cell>
          <cell r="C2056" t="str">
            <v>H</v>
          </cell>
          <cell r="D2056" t="str">
            <v>CR</v>
          </cell>
          <cell r="E2056">
            <v>1.48</v>
          </cell>
        </row>
        <row r="2057">
          <cell r="B2057" t="str">
            <v>POTENCIA DE 2 CV, DIAMETRO DE RECALQUE DE 3". FAIXA DE OPERACAO: Q=70 M3/H (+ OU -</v>
          </cell>
        </row>
        <row r="2058">
          <cell r="B2058" t="str">
            <v>2 M3/H) E AMT=2 M; Q=9,5 M3/H (+ OU - 3,5 M3/H) E AMT</v>
          </cell>
        </row>
        <row r="2059">
          <cell r="A2059">
            <v>40294</v>
          </cell>
          <cell r="B2059" t="str">
            <v>BOMBA SUBMERSIVEL PARA DRENAGEM E ESGOTAMENTO, MOTOR ELETRICO TRIFASICO,</v>
          </cell>
          <cell r="C2059" t="str">
            <v>H</v>
          </cell>
          <cell r="D2059" t="str">
            <v>CR</v>
          </cell>
          <cell r="E2059">
            <v>1.24</v>
          </cell>
        </row>
        <row r="2060">
          <cell r="B2060" t="str">
            <v>POTENCIA DE 3 CV, DIAMETRO DE RECALQUE DE 2". FAIXA DE OPERACAO: Q=84 M3/H (+ OU -</v>
          </cell>
        </row>
        <row r="2061">
          <cell r="B2061" t="str">
            <v>2,5 M3/H) E AMT=2 M; Q=9,1 M3/H (+ OU - 2 M3/H) E AMT</v>
          </cell>
        </row>
        <row r="2062">
          <cell r="A2062">
            <v>4085</v>
          </cell>
          <cell r="B2062" t="str">
            <v>BOMBA SUBMERSIVEL PARA DRENAGEM E ESGOTAMENTO, MOTOR ELETRICO TRIFASICO,</v>
          </cell>
          <cell r="C2062" t="str">
            <v>H</v>
          </cell>
          <cell r="D2062" t="str">
            <v>CR</v>
          </cell>
          <cell r="E2062">
            <v>1.73</v>
          </cell>
        </row>
        <row r="2063">
          <cell r="B2063" t="str">
            <v>POTENCIA DE 4 CV, DIAMETRO DE RECALQUE DE 3". FAIXA DE OPERACAO: Q=60 M3/H (+ OU -</v>
          </cell>
        </row>
        <row r="2064">
          <cell r="B2064" t="str">
            <v>1 M3/H) E AMT=2 M; Q=11 M3/H (+ OU - 1 M3/H) E AMT = 2</v>
          </cell>
        </row>
        <row r="2065">
          <cell r="A2065">
            <v>757</v>
          </cell>
          <cell r="B2065" t="str">
            <v>BOMBA SUBMERSIVEL,  ELETRICA, TRIFASICA, POTENCIA 6 HP, DIAMETRO DO ROTOR 127</v>
          </cell>
          <cell r="C2065" t="str">
            <v>UN</v>
          </cell>
          <cell r="D2065" t="str">
            <v>CR</v>
          </cell>
          <cell r="E2065">
            <v>10500</v>
          </cell>
        </row>
        <row r="2066">
          <cell r="B2066" t="str">
            <v>MM, BOCAL DE SAIDA DIAMETRO DE 3 POLEGADAS, HM/Q = 7 M / 66,90 M3/H A 26 M / 2,88 M3/H</v>
          </cell>
        </row>
        <row r="2067">
          <cell r="A2067">
            <v>10588</v>
          </cell>
          <cell r="B2067" t="str">
            <v>BOMBA SUBMERSIVEL, ELETRICA, TRIFASICA, POTENCIA 0,98 HP, DIAMETRO DO ROTOR 142</v>
          </cell>
          <cell r="C2067" t="str">
            <v>UN</v>
          </cell>
          <cell r="D2067" t="str">
            <v>CR</v>
          </cell>
          <cell r="E2067">
            <v>2318.13</v>
          </cell>
        </row>
        <row r="2068">
          <cell r="B2068" t="str">
            <v>MM SEMIABERTO, BOCAL DE SAIDA DIAMETRO DE 2 POLEGADAS, HM/Q = 2 M / 32 M3/H A 8 M /</v>
          </cell>
        </row>
        <row r="2069">
          <cell r="B2069" t="str">
            <v>16 M3/H</v>
          </cell>
        </row>
        <row r="2070">
          <cell r="A2070">
            <v>10592</v>
          </cell>
          <cell r="B2070" t="str">
            <v>BOMBA SUBMERSIVEL, ELETRICA, TRIFASICA, POTENCIA 0,99 HP, DIAMETRO ROTOR 98 MM</v>
          </cell>
          <cell r="C2070" t="str">
            <v>UN</v>
          </cell>
          <cell r="D2070" t="str">
            <v>C</v>
          </cell>
          <cell r="E2070">
            <v>2800</v>
          </cell>
        </row>
        <row r="2071">
          <cell r="B2071" t="str">
            <v>SEMIABERTO, BOCAL DE SAIDA DIAMETRO 2 POLEGADAS, HM/Q = 2 M / 28,90 M3/H A 14 M / 7</v>
          </cell>
        </row>
        <row r="2072">
          <cell r="B2072" t="str">
            <v>M3/H</v>
          </cell>
        </row>
        <row r="2073">
          <cell r="A2073">
            <v>10589</v>
          </cell>
          <cell r="B2073" t="str">
            <v>BOMBA SUBMERSIVEL, ELETRICA, TRIFASICA, POTENCIA 1,97 HP, DIAMETRO DO ROTOR 144</v>
          </cell>
          <cell r="C2073" t="str">
            <v>UN</v>
          </cell>
          <cell r="D2073" t="str">
            <v>CR</v>
          </cell>
          <cell r="E2073">
            <v>3761.62</v>
          </cell>
        </row>
        <row r="2074">
          <cell r="B2074" t="str">
            <v>MM SEMIABERTO, BOCAL DE SAIDA DIAMETRO DE 2 POLEGADAS, HM/Q = 2 M / 26,8 M3/H A 28</v>
          </cell>
        </row>
        <row r="2075">
          <cell r="B2075" t="str">
            <v>M / 4,6 M3/H</v>
          </cell>
        </row>
        <row r="2076">
          <cell r="A2076">
            <v>760</v>
          </cell>
          <cell r="B2076" t="str">
            <v>BOMBA SUBMERSIVEL, ELETRICA, TRIFASICA, POTENCIA 13 HP, DIAMETRO DO ROTOR 170</v>
          </cell>
          <cell r="C2076" t="str">
            <v>UN</v>
          </cell>
          <cell r="D2076" t="str">
            <v>CR</v>
          </cell>
          <cell r="E2076">
            <v>21000</v>
          </cell>
        </row>
        <row r="2077">
          <cell r="B2077" t="str">
            <v>MM, BOCAL DE SAIDA DIAMETRO DE 3 POLEGADAS, HM/Q = 11 M / 68,40 M3/H A 72 M / 3,6 M3/H</v>
          </cell>
        </row>
        <row r="2078">
          <cell r="A2078">
            <v>751</v>
          </cell>
          <cell r="B2078" t="str">
            <v>BOMBA SUBMERSIVEL, ELETRICA, TRIFASICA, POTENCIA 2,96 HP, DIAMETRO DO ROTOR 144</v>
          </cell>
          <cell r="C2078" t="str">
            <v>UN</v>
          </cell>
          <cell r="D2078" t="str">
            <v>CR</v>
          </cell>
          <cell r="E2078">
            <v>3307.5</v>
          </cell>
        </row>
        <row r="2079">
          <cell r="B2079" t="str">
            <v>MM SEMIABERTO, BOCAL DE SAIDA DIAMETRO DE DUAS POLEGADAS, HM/Q = 2 M / 38,8 M3/H</v>
          </cell>
        </row>
        <row r="2080">
          <cell r="B2080" t="str">
            <v>A 28 M / 5 M3/H</v>
          </cell>
        </row>
        <row r="2081">
          <cell r="A2081">
            <v>754</v>
          </cell>
          <cell r="B2081" t="str">
            <v>BOMBA SUBMERSIVEL, ELETRICA, TRIFASICA, POTENCIA 3,75 HP, DIAMETRO DO ROTOR 90</v>
          </cell>
          <cell r="C2081" t="str">
            <v>UN</v>
          </cell>
          <cell r="D2081" t="str">
            <v>CR</v>
          </cell>
          <cell r="E2081">
            <v>5250</v>
          </cell>
        </row>
        <row r="2082">
          <cell r="B2082" t="str">
            <v>MM SEMIABERTO, BOCAL DE SAIDA DIAMETRO DE 2 POLEGADAS, HM/Q = 5 M / 61,2 M3/H A</v>
          </cell>
        </row>
        <row r="2083">
          <cell r="B2083" t="str">
            <v>25,5 M / 3,6 M3/H</v>
          </cell>
        </row>
        <row r="2084">
          <cell r="A2084">
            <v>14013</v>
          </cell>
          <cell r="B2084" t="str">
            <v>BOMBA TRIPLEX COM MOTOR A DIESEL, NACIONAL, DIAMETRO DE SUCCAO DE 2 1/2''</v>
          </cell>
          <cell r="C2084" t="str">
            <v>UN</v>
          </cell>
          <cell r="D2084" t="str">
            <v>CR</v>
          </cell>
          <cell r="E2084">
            <v>113609.99</v>
          </cell>
        </row>
        <row r="2085">
          <cell r="A2085">
            <v>39917</v>
          </cell>
          <cell r="B2085" t="str">
            <v>BOMBA TRIPLEX, PARA INJECAO DE CALDA DE CIMENTO, VAZAO MAXIMA DE *100*</v>
          </cell>
          <cell r="C2085" t="str">
            <v>UN</v>
          </cell>
          <cell r="D2085" t="str">
            <v>CR</v>
          </cell>
          <cell r="E2085">
            <v>62182.41</v>
          </cell>
        </row>
        <row r="2086">
          <cell r="B2086" t="str">
            <v>LITROS/MINUTO, PRESSAO MAXIMA DE *70* BAR, POTENCIA DE 15 CV</v>
          </cell>
        </row>
        <row r="2087">
          <cell r="A2087">
            <v>5081</v>
          </cell>
          <cell r="B2087" t="str">
            <v>BORBOLETA EM LATAO FUNDIDO CROMADO, PARA TRAVAR JANELA TIPO GUILHOTINA</v>
          </cell>
          <cell r="C2087" t="str">
            <v>PAR</v>
          </cell>
          <cell r="D2087" t="str">
            <v>CR</v>
          </cell>
          <cell r="E2087">
            <v>17.64</v>
          </cell>
        </row>
        <row r="2088">
          <cell r="A2088">
            <v>38167</v>
          </cell>
          <cell r="B2088" t="str">
            <v>BORBOLETA EM ZAMAC CROMADO, PARA TRAVAR JANELA TIPO GUILHOTINA</v>
          </cell>
          <cell r="C2088" t="str">
            <v>PAR</v>
          </cell>
          <cell r="D2088" t="str">
            <v>CR</v>
          </cell>
          <cell r="E2088">
            <v>15.2</v>
          </cell>
        </row>
        <row r="2089">
          <cell r="A2089">
            <v>36145</v>
          </cell>
          <cell r="B2089" t="str">
            <v>BOTA DE PVC PRETA, CANO MEDIO, SEM FORRO</v>
          </cell>
          <cell r="C2089" t="str">
            <v>PAR</v>
          </cell>
          <cell r="D2089" t="str">
            <v>CR</v>
          </cell>
          <cell r="E2089">
            <v>32.770000000000003</v>
          </cell>
        </row>
        <row r="2090">
          <cell r="A2090">
            <v>12893</v>
          </cell>
          <cell r="B2090" t="str">
            <v>BOTA DE SEGURANCA COM BIQUEIRA DE ACO E COLARINHO ACOLCHOADO</v>
          </cell>
          <cell r="C2090" t="str">
            <v>PAR</v>
          </cell>
          <cell r="D2090" t="str">
            <v>CR</v>
          </cell>
          <cell r="E2090">
            <v>54.62</v>
          </cell>
        </row>
        <row r="2091">
          <cell r="A2091">
            <v>11685</v>
          </cell>
          <cell r="B2091" t="str">
            <v>BRACO OU HASTE C/CANOPLA METAL CROMADO 1/2" P/ CHUVEIRO SIMPLES</v>
          </cell>
          <cell r="C2091" t="str">
            <v>UN</v>
          </cell>
          <cell r="D2091" t="str">
            <v>CR</v>
          </cell>
          <cell r="E2091">
            <v>19.98</v>
          </cell>
        </row>
        <row r="2092">
          <cell r="A2092">
            <v>11679</v>
          </cell>
          <cell r="B2092" t="str">
            <v>BRACO OU HASTE COM CANOPLA PLASTICA, 1/2", PARA CHUVEIRO ELETRICO</v>
          </cell>
          <cell r="C2092" t="str">
            <v>UN</v>
          </cell>
          <cell r="D2092" t="str">
            <v>CR</v>
          </cell>
          <cell r="E2092">
            <v>5.24</v>
          </cell>
        </row>
        <row r="2093">
          <cell r="A2093">
            <v>11680</v>
          </cell>
          <cell r="B2093" t="str">
            <v>BRACO OU HASTE COM CANOPLA PLASTICA, 1/2", PARA CHUVEIRO SIMPLES</v>
          </cell>
          <cell r="C2093" t="str">
            <v>UN</v>
          </cell>
          <cell r="D2093" t="str">
            <v>CR</v>
          </cell>
          <cell r="E2093">
            <v>4.32</v>
          </cell>
        </row>
        <row r="2094">
          <cell r="A2094">
            <v>2512</v>
          </cell>
          <cell r="B2094" t="str">
            <v>BRACO P/ LUMINARIA PUBLICA 1 X 1,50M ROMAGNOLE OU EQUIV</v>
          </cell>
          <cell r="C2094" t="str">
            <v>UN</v>
          </cell>
          <cell r="D2094" t="str">
            <v>CR</v>
          </cell>
          <cell r="E2094">
            <v>15.16</v>
          </cell>
        </row>
        <row r="2095">
          <cell r="A2095">
            <v>4374</v>
          </cell>
          <cell r="B2095" t="str">
            <v>BUCHA DE NYLON SEM ABA S10</v>
          </cell>
          <cell r="C2095" t="str">
            <v>UN</v>
          </cell>
          <cell r="D2095" t="str">
            <v>CR</v>
          </cell>
          <cell r="E2095">
            <v>0.4</v>
          </cell>
        </row>
        <row r="2096">
          <cell r="A2096">
            <v>7568</v>
          </cell>
          <cell r="B2096" t="str">
            <v>BUCHA DE NYLON SEM ABA S10, COM PARAFUSO DE 6,10 X 65 MM EM ACO ZINCADO COM ROSCA SOBERBA, CABECA CHATA E FENDA PHILLIPS</v>
          </cell>
          <cell r="C2096" t="str">
            <v>UN</v>
          </cell>
          <cell r="D2096" t="str">
            <v>CR</v>
          </cell>
          <cell r="E2096">
            <v>0.67</v>
          </cell>
        </row>
        <row r="2098">
          <cell r="A2098">
            <v>7584</v>
          </cell>
          <cell r="B2098" t="str">
            <v>BUCHA DE NYLON SEM ABA S12, COM PARAFUSO DE 5/16" X 80 MM EM ACO ZINCADO COM</v>
          </cell>
          <cell r="C2098" t="str">
            <v>UN</v>
          </cell>
          <cell r="D2098" t="str">
            <v>CR</v>
          </cell>
          <cell r="E2098">
            <v>1.02</v>
          </cell>
        </row>
        <row r="2099">
          <cell r="B2099" t="str">
            <v>ROSCA SOBERBA E CABECA SEXTAVADA</v>
          </cell>
        </row>
        <row r="2100">
          <cell r="A2100">
            <v>11945</v>
          </cell>
          <cell r="B2100" t="str">
            <v>BUCHA DE NYLON SEM ABA S4</v>
          </cell>
          <cell r="C2100" t="str">
            <v>UN</v>
          </cell>
          <cell r="D2100" t="str">
            <v>CR</v>
          </cell>
          <cell r="E2100">
            <v>0.06</v>
          </cell>
        </row>
        <row r="2101">
          <cell r="A2101">
            <v>11946</v>
          </cell>
          <cell r="B2101" t="str">
            <v>BUCHA DE NYLON SEM ABA S5</v>
          </cell>
          <cell r="C2101" t="str">
            <v>UN</v>
          </cell>
          <cell r="D2101" t="str">
            <v>CR</v>
          </cell>
          <cell r="E2101">
            <v>7.0000000000000007E-2</v>
          </cell>
        </row>
        <row r="2102">
          <cell r="A2102" t="str">
            <v>Obs: dimensões entre asteríscos (*) indicam a aceitação de medidas aproximadas.</v>
          </cell>
        </row>
        <row r="2104">
          <cell r="B2104" t="str">
            <v>PREÇOS DE INSUMOS</v>
          </cell>
          <cell r="D2104" t="str">
            <v>Página:</v>
          </cell>
          <cell r="E2104" t="str">
            <v>32 / 146</v>
          </cell>
        </row>
        <row r="2105">
          <cell r="A2105" t="str">
            <v>Indicação da origem do preço:</v>
          </cell>
        </row>
        <row r="2106">
          <cell r="A2106" t="str">
            <v>• C - para preço coletado pelo IBGE</v>
          </cell>
        </row>
        <row r="2107">
          <cell r="A2107" t="str">
            <v>• CR - para preço obtido por meio do coeficiente de representatividade do insumo (ver Manual de Metodologia e</v>
          </cell>
        </row>
        <row r="2108">
          <cell r="A2108" t="str">
            <v>Conceitos);</v>
          </cell>
        </row>
        <row r="2109">
          <cell r="A2109" t="str">
            <v>• AS - para preço atribuído com base no preço do insumo para a localidade de São Paulo.</v>
          </cell>
        </row>
        <row r="2110">
          <cell r="A2110" t="str">
            <v>Mês de Coleta:</v>
          </cell>
          <cell r="B2110" t="str">
            <v>06/2016 Pesquisa: IBGE</v>
          </cell>
        </row>
        <row r="2111">
          <cell r="B2111" t="str">
            <v>CUIABA</v>
          </cell>
          <cell r="C2111" t="str">
            <v>90,01</v>
          </cell>
          <cell r="E2111">
            <v>52.06</v>
          </cell>
        </row>
        <row r="2112">
          <cell r="A2112" t="str">
            <v>Localidade:</v>
          </cell>
          <cell r="B2112" t="str">
            <v>Encargos Sociais Desonerados(%) Horista:</v>
          </cell>
          <cell r="D2112" t="str">
            <v>Mensalista:</v>
          </cell>
        </row>
        <row r="2113">
          <cell r="A2113" t="str">
            <v>Código</v>
          </cell>
          <cell r="B2113" t="str">
            <v>Descriçao do Insumo</v>
          </cell>
          <cell r="C2113" t="str">
            <v>Unid</v>
          </cell>
          <cell r="D2113" t="str">
            <v>Origem</v>
          </cell>
          <cell r="E2113" t="str">
            <v>Preço</v>
          </cell>
        </row>
        <row r="2114">
          <cell r="D2114" t="str">
            <v>de Preço</v>
          </cell>
          <cell r="E2114" t="str">
            <v>Mediano (R$)</v>
          </cell>
        </row>
        <row r="2115">
          <cell r="A2115">
            <v>4375</v>
          </cell>
          <cell r="B2115" t="str">
            <v>BUCHA DE NYLON SEM ABA S6</v>
          </cell>
          <cell r="C2115" t="str">
            <v>UN</v>
          </cell>
          <cell r="D2115" t="str">
            <v>C</v>
          </cell>
          <cell r="E2115">
            <v>0.11</v>
          </cell>
        </row>
        <row r="2116">
          <cell r="A2116">
            <v>11950</v>
          </cell>
          <cell r="B2116" t="str">
            <v>BUCHA DE NYLON SEM ABA S6, COM PARAFUSO DE 4,20 X 40 MM EM ACO ZINCADO COM</v>
          </cell>
          <cell r="C2116" t="str">
            <v>UN</v>
          </cell>
          <cell r="D2116" t="str">
            <v>CR</v>
          </cell>
          <cell r="E2116">
            <v>0.22</v>
          </cell>
        </row>
        <row r="2117">
          <cell r="B2117" t="str">
            <v>ROSCA SOBERBA, CABECA CHATA E FENDA PHILLIPS</v>
          </cell>
        </row>
        <row r="2118">
          <cell r="A2118">
            <v>4376</v>
          </cell>
          <cell r="B2118" t="str">
            <v>BUCHA DE NYLON SEM ABA S8</v>
          </cell>
          <cell r="C2118" t="str">
            <v>UN</v>
          </cell>
          <cell r="D2118" t="str">
            <v>CR</v>
          </cell>
          <cell r="E2118">
            <v>0.21</v>
          </cell>
        </row>
        <row r="2119">
          <cell r="A2119">
            <v>7583</v>
          </cell>
          <cell r="B2119" t="str">
            <v>BUCHA DE NYLON SEM ABA S8, COM PARAFUSO DE 4,80 X 50 MM EM ACO ZINCADO COM</v>
          </cell>
          <cell r="C2119" t="str">
            <v>UN</v>
          </cell>
          <cell r="D2119" t="str">
            <v>CR</v>
          </cell>
          <cell r="E2119">
            <v>0.46</v>
          </cell>
        </row>
        <row r="2120">
          <cell r="B2120" t="str">
            <v>ROSCA SOBERBA, CABECA CHATA E FENDA PHILLIPS</v>
          </cell>
        </row>
        <row r="2121">
          <cell r="A2121">
            <v>4350</v>
          </cell>
          <cell r="B2121" t="str">
            <v>BUCHA DE NYLON, DIAMETRO DO FURO 8 MM, COMPRIMENTO 40 MM, COM PARAFUSO DE</v>
          </cell>
          <cell r="C2121" t="str">
            <v>UN</v>
          </cell>
          <cell r="D2121" t="str">
            <v>CR</v>
          </cell>
          <cell r="E2121">
            <v>0.23</v>
          </cell>
        </row>
        <row r="2122">
          <cell r="B2122" t="str">
            <v>ROSCA SOBERBA, CABECA CHATA, FENDA SIMPLES, 4,8 X 50 MM</v>
          </cell>
        </row>
        <row r="2123">
          <cell r="A2123">
            <v>39886</v>
          </cell>
          <cell r="B2123" t="str">
            <v>BUCHA DE REDUCAO DE COBRE (REF 600-2) SEM ANEL DE SOLDA, PONTA X BOLSA, 22 X 15</v>
          </cell>
          <cell r="C2123" t="str">
            <v>UN</v>
          </cell>
          <cell r="D2123" t="str">
            <v>CR</v>
          </cell>
          <cell r="E2123">
            <v>2.2999999999999998</v>
          </cell>
        </row>
        <row r="2124">
          <cell r="B2124" t="str">
            <v>MM</v>
          </cell>
        </row>
        <row r="2125">
          <cell r="A2125">
            <v>39887</v>
          </cell>
          <cell r="B2125" t="str">
            <v>BUCHA DE REDUCAO DE COBRE (REF 600-2) SEM ANEL DE SOLDA, PONTA X BOLSA, 28 X 22</v>
          </cell>
          <cell r="C2125" t="str">
            <v>UN</v>
          </cell>
          <cell r="D2125" t="str">
            <v>CR</v>
          </cell>
          <cell r="E2125">
            <v>3.46</v>
          </cell>
        </row>
        <row r="2126">
          <cell r="B2126" t="str">
            <v>MM</v>
          </cell>
        </row>
        <row r="2127">
          <cell r="A2127">
            <v>39888</v>
          </cell>
          <cell r="B2127" t="str">
            <v>BUCHA DE REDUCAO DE COBRE (REF 600-2) SEM ANEL DE SOLDA, PONTA X BOLSA, 35 X 28</v>
          </cell>
          <cell r="C2127" t="str">
            <v>UN</v>
          </cell>
          <cell r="D2127" t="str">
            <v>CR</v>
          </cell>
          <cell r="E2127">
            <v>7.92</v>
          </cell>
        </row>
        <row r="2128">
          <cell r="B2128" t="str">
            <v>MM</v>
          </cell>
        </row>
        <row r="2129">
          <cell r="A2129">
            <v>39890</v>
          </cell>
          <cell r="B2129" t="str">
            <v>BUCHA DE REDUCAO DE COBRE (REF 600-2) SEM ANEL DE SOLDA, PONTA X BOLSA, 42 X 35</v>
          </cell>
          <cell r="C2129" t="str">
            <v>UN</v>
          </cell>
          <cell r="D2129" t="str">
            <v>CR</v>
          </cell>
          <cell r="E2129">
            <v>13.52</v>
          </cell>
        </row>
        <row r="2130">
          <cell r="B2130" t="str">
            <v>MM</v>
          </cell>
        </row>
        <row r="2131">
          <cell r="A2131">
            <v>39891</v>
          </cell>
          <cell r="B2131" t="str">
            <v>BUCHA DE REDUCAO DE COBRE (REF 600-2) SEM ANEL DE SOLDA, PONTA X BOLSA, 54 X 42</v>
          </cell>
          <cell r="C2131" t="str">
            <v>UN</v>
          </cell>
          <cell r="D2131" t="str">
            <v>CR</v>
          </cell>
          <cell r="E2131">
            <v>19.059999999999999</v>
          </cell>
        </row>
        <row r="2132">
          <cell r="B2132" t="str">
            <v>MM</v>
          </cell>
        </row>
        <row r="2133">
          <cell r="A2133">
            <v>39892</v>
          </cell>
          <cell r="B2133" t="str">
            <v>BUCHA DE REDUCAO DE COBRE (REF 600-2) SEM ANEL DE SOLDA, PONTA X BOLSA, 66 X 54</v>
          </cell>
          <cell r="C2133" t="str">
            <v>UN</v>
          </cell>
          <cell r="D2133" t="str">
            <v>CR</v>
          </cell>
          <cell r="E2133">
            <v>59.41</v>
          </cell>
        </row>
        <row r="2134">
          <cell r="B2134" t="str">
            <v>MM</v>
          </cell>
        </row>
        <row r="2135">
          <cell r="A2135">
            <v>790</v>
          </cell>
          <cell r="B2135" t="str">
            <v>BUCHA DE REDUCAO DE FERRO GALVANIZADO, COM ROSCA BSP, DE 1 1/2" X 1 1/4"</v>
          </cell>
          <cell r="C2135" t="str">
            <v>UN</v>
          </cell>
          <cell r="D2135" t="str">
            <v>CR</v>
          </cell>
          <cell r="E2135">
            <v>15.34</v>
          </cell>
        </row>
        <row r="2136">
          <cell r="A2136">
            <v>766</v>
          </cell>
          <cell r="B2136" t="str">
            <v>BUCHA DE REDUCAO DE FERRO GALVANIZADO, COM ROSCA BSP, DE 1 1/2" X 1/2"</v>
          </cell>
          <cell r="C2136" t="str">
            <v>UN</v>
          </cell>
          <cell r="D2136" t="str">
            <v>CR</v>
          </cell>
          <cell r="E2136">
            <v>14.81</v>
          </cell>
        </row>
        <row r="2137">
          <cell r="A2137">
            <v>791</v>
          </cell>
          <cell r="B2137" t="str">
            <v>BUCHA DE REDUCAO DE FERRO GALVANIZADO, COM ROSCA BSP, DE 1 1/2" X 1"</v>
          </cell>
          <cell r="C2137" t="str">
            <v>UN</v>
          </cell>
          <cell r="D2137" t="str">
            <v>CR</v>
          </cell>
          <cell r="E2137">
            <v>15.22</v>
          </cell>
        </row>
        <row r="2138">
          <cell r="A2138">
            <v>767</v>
          </cell>
          <cell r="B2138" t="str">
            <v>BUCHA DE REDUCAO DE FERRO GALVANIZADO, COM ROSCA BSP, DE 1 1/2" X 3/4"</v>
          </cell>
          <cell r="C2138" t="str">
            <v>UN</v>
          </cell>
          <cell r="D2138" t="str">
            <v>CR</v>
          </cell>
          <cell r="E2138">
            <v>15.04</v>
          </cell>
        </row>
        <row r="2139">
          <cell r="A2139">
            <v>768</v>
          </cell>
          <cell r="B2139" t="str">
            <v>BUCHA DE REDUCAO DE FERRO GALVANIZADO, COM ROSCA BSP, DE 1 1/4" X 1/2"</v>
          </cell>
          <cell r="C2139" t="str">
            <v>UN</v>
          </cell>
          <cell r="D2139" t="str">
            <v>CR</v>
          </cell>
          <cell r="E2139">
            <v>10.46</v>
          </cell>
        </row>
        <row r="2140">
          <cell r="A2140">
            <v>789</v>
          </cell>
          <cell r="B2140" t="str">
            <v>BUCHA DE REDUCAO DE FERRO GALVANIZADO, COM ROSCA BSP, DE 1 1/4" X 1"</v>
          </cell>
          <cell r="C2140" t="str">
            <v>UN</v>
          </cell>
          <cell r="D2140" t="str">
            <v>CR</v>
          </cell>
          <cell r="E2140">
            <v>10.58</v>
          </cell>
        </row>
        <row r="2141">
          <cell r="A2141">
            <v>769</v>
          </cell>
          <cell r="B2141" t="str">
            <v>BUCHA DE REDUCAO DE FERRO GALVANIZADO, COM ROSCA BSP, DE 1 1/4" X 3/4"</v>
          </cell>
          <cell r="C2141" t="str">
            <v>UN</v>
          </cell>
          <cell r="D2141" t="str">
            <v>CR</v>
          </cell>
          <cell r="E2141">
            <v>10.58</v>
          </cell>
        </row>
        <row r="2142">
          <cell r="A2142">
            <v>770</v>
          </cell>
          <cell r="B2142" t="str">
            <v>BUCHA DE REDUCAO DE FERRO GALVANIZADO, COM ROSCA BSP, DE 1/2" X 1/4"</v>
          </cell>
          <cell r="C2142" t="str">
            <v>UN</v>
          </cell>
          <cell r="D2142" t="str">
            <v>CR</v>
          </cell>
          <cell r="E2142">
            <v>3.21</v>
          </cell>
        </row>
        <row r="2143">
          <cell r="A2143">
            <v>12394</v>
          </cell>
          <cell r="B2143" t="str">
            <v>BUCHA DE REDUCAO DE FERRO GALVANIZADO, COM ROSCA BSP, DE 1/2" X 3/8"</v>
          </cell>
          <cell r="C2143" t="str">
            <v>UN</v>
          </cell>
          <cell r="D2143" t="str">
            <v>CR</v>
          </cell>
          <cell r="E2143">
            <v>3.15</v>
          </cell>
        </row>
        <row r="2144">
          <cell r="A2144">
            <v>764</v>
          </cell>
          <cell r="B2144" t="str">
            <v>BUCHA DE REDUCAO DE FERRO GALVANIZADO, COM ROSCA BSP, DE 1" X 1/2"</v>
          </cell>
          <cell r="C2144" t="str">
            <v>UN</v>
          </cell>
          <cell r="D2144" t="str">
            <v>C</v>
          </cell>
          <cell r="E2144">
            <v>6.84</v>
          </cell>
        </row>
        <row r="2145">
          <cell r="A2145">
            <v>765</v>
          </cell>
          <cell r="B2145" t="str">
            <v>BUCHA DE REDUCAO DE FERRO GALVANIZADO, COM ROSCA BSP, DE 1" X 3/4"</v>
          </cell>
          <cell r="C2145" t="str">
            <v>UN</v>
          </cell>
          <cell r="D2145" t="str">
            <v>CR</v>
          </cell>
          <cell r="E2145">
            <v>6.72</v>
          </cell>
        </row>
        <row r="2146">
          <cell r="A2146">
            <v>787</v>
          </cell>
          <cell r="B2146" t="str">
            <v>BUCHA DE REDUCAO DE FERRO GALVANIZADO, COM ROSCA BSP, DE 2 1/2" X 1 1/2"</v>
          </cell>
          <cell r="C2146" t="str">
            <v>UN</v>
          </cell>
          <cell r="D2146" t="str">
            <v>CR</v>
          </cell>
          <cell r="E2146">
            <v>25.57</v>
          </cell>
        </row>
        <row r="2147">
          <cell r="A2147">
            <v>774</v>
          </cell>
          <cell r="B2147" t="str">
            <v>BUCHA DE REDUCAO DE FERRO GALVANIZADO, COM ROSCA BSP, DE 2 1/2" X 1 1/4"</v>
          </cell>
          <cell r="C2147" t="str">
            <v>UN</v>
          </cell>
          <cell r="D2147" t="str">
            <v>CR</v>
          </cell>
          <cell r="E2147">
            <v>25.99</v>
          </cell>
        </row>
        <row r="2148">
          <cell r="A2148">
            <v>773</v>
          </cell>
          <cell r="B2148" t="str">
            <v>BUCHA DE REDUCAO DE FERRO GALVANIZADO, COM ROSCA BSP, DE 2 1/2" X 1"</v>
          </cell>
          <cell r="C2148" t="str">
            <v>UN</v>
          </cell>
          <cell r="D2148" t="str">
            <v>CR</v>
          </cell>
          <cell r="E2148">
            <v>25.99</v>
          </cell>
        </row>
        <row r="2149">
          <cell r="A2149">
            <v>775</v>
          </cell>
          <cell r="B2149" t="str">
            <v>BUCHA DE REDUCAO DE FERRO GALVANIZADO, COM ROSCA BSP, DE 2 1/2" X 2"</v>
          </cell>
          <cell r="C2149" t="str">
            <v>UN</v>
          </cell>
          <cell r="D2149" t="str">
            <v>CR</v>
          </cell>
          <cell r="E2149">
            <v>26.4</v>
          </cell>
        </row>
        <row r="2150">
          <cell r="A2150">
            <v>788</v>
          </cell>
          <cell r="B2150" t="str">
            <v>BUCHA DE REDUCAO DE FERRO GALVANIZADO, COM ROSCA BSP, DE 2" X 1 1/2"</v>
          </cell>
          <cell r="C2150" t="str">
            <v>UN</v>
          </cell>
          <cell r="D2150" t="str">
            <v>CR</v>
          </cell>
          <cell r="E2150">
            <v>18.02</v>
          </cell>
        </row>
        <row r="2151">
          <cell r="A2151">
            <v>772</v>
          </cell>
          <cell r="B2151" t="str">
            <v>BUCHA DE REDUCAO DE FERRO GALVANIZADO, COM ROSCA BSP, DE 2" X 1 1/4"</v>
          </cell>
          <cell r="C2151" t="str">
            <v>UN</v>
          </cell>
          <cell r="D2151" t="str">
            <v>CR</v>
          </cell>
          <cell r="E2151">
            <v>17.600000000000001</v>
          </cell>
        </row>
        <row r="2152">
          <cell r="A2152">
            <v>771</v>
          </cell>
          <cell r="B2152" t="str">
            <v>BUCHA DE REDUCAO DE FERRO GALVANIZADO, COM ROSCA BSP, DE 2" X 1"</v>
          </cell>
          <cell r="C2152" t="str">
            <v>UN</v>
          </cell>
          <cell r="D2152" t="str">
            <v>CR</v>
          </cell>
          <cell r="E2152">
            <v>17.84</v>
          </cell>
        </row>
        <row r="2153">
          <cell r="A2153">
            <v>779</v>
          </cell>
          <cell r="B2153" t="str">
            <v>BUCHA DE REDUCAO DE FERRO GALVANIZADO, COM ROSCA BSP, DE 3/4" X 1/2"</v>
          </cell>
          <cell r="C2153" t="str">
            <v>UN</v>
          </cell>
          <cell r="D2153" t="str">
            <v>CR</v>
          </cell>
          <cell r="E2153">
            <v>4.6900000000000004</v>
          </cell>
        </row>
        <row r="2154">
          <cell r="A2154">
            <v>776</v>
          </cell>
          <cell r="B2154" t="str">
            <v>BUCHA DE REDUCAO DE FERRO GALVANIZADO, COM ROSCA BSP, DE 3" X 1 1/2"</v>
          </cell>
          <cell r="C2154" t="str">
            <v>UN</v>
          </cell>
          <cell r="D2154" t="str">
            <v>CR</v>
          </cell>
          <cell r="E2154">
            <v>29.91</v>
          </cell>
        </row>
        <row r="2155">
          <cell r="A2155">
            <v>777</v>
          </cell>
          <cell r="B2155" t="str">
            <v>BUCHA DE REDUCAO DE FERRO GALVANIZADO, COM ROSCA BSP, DE 3" X 1 1/4"</v>
          </cell>
          <cell r="C2155" t="str">
            <v>UN</v>
          </cell>
          <cell r="D2155" t="str">
            <v>CR</v>
          </cell>
          <cell r="E2155">
            <v>30.92</v>
          </cell>
        </row>
        <row r="2156">
          <cell r="A2156">
            <v>780</v>
          </cell>
          <cell r="B2156" t="str">
            <v>BUCHA DE REDUCAO DE FERRO GALVANIZADO, COM ROSCA BSP, DE 3" X 2 1/2"</v>
          </cell>
          <cell r="C2156" t="str">
            <v>UN</v>
          </cell>
          <cell r="D2156" t="str">
            <v>CR</v>
          </cell>
          <cell r="E2156">
            <v>31.28</v>
          </cell>
        </row>
        <row r="2157">
          <cell r="A2157">
            <v>778</v>
          </cell>
          <cell r="B2157" t="str">
            <v>BUCHA DE REDUCAO DE FERRO GALVANIZADO, COM ROSCA BSP, DE 3" X 2"</v>
          </cell>
          <cell r="C2157" t="str">
            <v>UN</v>
          </cell>
          <cell r="D2157" t="str">
            <v>CR</v>
          </cell>
          <cell r="E2157">
            <v>30.92</v>
          </cell>
        </row>
        <row r="2158">
          <cell r="A2158">
            <v>781</v>
          </cell>
          <cell r="B2158" t="str">
            <v>BUCHA DE REDUCAO DE FERRO GALVANIZADO, COM ROSCA BSP, DE 4" X 2 1/2"</v>
          </cell>
          <cell r="C2158" t="str">
            <v>UN</v>
          </cell>
          <cell r="D2158" t="str">
            <v>CR</v>
          </cell>
          <cell r="E2158">
            <v>78.45</v>
          </cell>
        </row>
        <row r="2159">
          <cell r="A2159">
            <v>786</v>
          </cell>
          <cell r="B2159" t="str">
            <v>BUCHA DE REDUCAO DE FERRO GALVANIZADO, COM ROSCA BSP, DE 4" X 2"</v>
          </cell>
          <cell r="C2159" t="str">
            <v>UN</v>
          </cell>
          <cell r="D2159" t="str">
            <v>CR</v>
          </cell>
          <cell r="E2159">
            <v>78.45</v>
          </cell>
        </row>
        <row r="2160">
          <cell r="A2160">
            <v>782</v>
          </cell>
          <cell r="B2160" t="str">
            <v>BUCHA DE REDUCAO DE FERRO GALVANIZADO, COM ROSCA BSP, DE 4" X 3"</v>
          </cell>
          <cell r="C2160" t="str">
            <v>UN</v>
          </cell>
          <cell r="D2160" t="str">
            <v>CR</v>
          </cell>
          <cell r="E2160">
            <v>78.45</v>
          </cell>
        </row>
        <row r="2161">
          <cell r="A2161">
            <v>783</v>
          </cell>
          <cell r="B2161" t="str">
            <v>BUCHA DE REDUCAO DE FERRO GALVANIZADO, COM ROSCA BSP, DE 5" X 4"</v>
          </cell>
          <cell r="C2161" t="str">
            <v>UN</v>
          </cell>
          <cell r="D2161" t="str">
            <v>CR</v>
          </cell>
          <cell r="E2161">
            <v>127.87</v>
          </cell>
        </row>
        <row r="2162">
          <cell r="A2162">
            <v>785</v>
          </cell>
          <cell r="B2162" t="str">
            <v>BUCHA DE REDUCAO DE FERRO GALVANIZADO, COM ROSCA BSP, DE 6" X 4"</v>
          </cell>
          <cell r="C2162" t="str">
            <v>UN</v>
          </cell>
          <cell r="D2162" t="str">
            <v>CR</v>
          </cell>
          <cell r="E2162">
            <v>190.8</v>
          </cell>
        </row>
        <row r="2163">
          <cell r="A2163">
            <v>784</v>
          </cell>
          <cell r="B2163" t="str">
            <v>BUCHA DE REDUCAO DE FERRO GALVANIZADO, COM ROSCA BSP, DE 6" X 5"</v>
          </cell>
          <cell r="C2163" t="str">
            <v>UN</v>
          </cell>
          <cell r="D2163" t="str">
            <v>CR</v>
          </cell>
          <cell r="E2163">
            <v>178.43</v>
          </cell>
        </row>
        <row r="2164">
          <cell r="A2164">
            <v>831</v>
          </cell>
          <cell r="B2164" t="str">
            <v>BUCHA DE REDUCAO DE PVC, SOLDAVEL, CURTA, COM 110 X 85 MM, PARA AGUA FRIA</v>
          </cell>
          <cell r="C2164" t="str">
            <v>UN</v>
          </cell>
          <cell r="D2164" t="str">
            <v>CR</v>
          </cell>
          <cell r="E2164">
            <v>52.13</v>
          </cell>
        </row>
        <row r="2165">
          <cell r="B2165" t="str">
            <v>PREDIAL</v>
          </cell>
        </row>
        <row r="2166">
          <cell r="A2166" t="str">
            <v>Obs: dimensões entre asteríscos (*) indicam a aceitação de medidas aproximadas.</v>
          </cell>
        </row>
        <row r="2168">
          <cell r="B2168" t="str">
            <v>PREÇOS DE INSUMOS</v>
          </cell>
          <cell r="D2168" t="str">
            <v>Página:</v>
          </cell>
          <cell r="E2168" t="str">
            <v>33 / 146</v>
          </cell>
        </row>
        <row r="2169">
          <cell r="A2169" t="str">
            <v>Indicação da origem do preço:</v>
          </cell>
        </row>
        <row r="2170">
          <cell r="A2170" t="str">
            <v>• C - para preço coletado pelo IBGE</v>
          </cell>
        </row>
        <row r="2171">
          <cell r="A2171" t="str">
            <v>• CR - para preço obtido por meio do coeficiente de representatividade do insumo (ver Manual de Metodologia e</v>
          </cell>
        </row>
        <row r="2172">
          <cell r="A2172" t="str">
            <v>Conceitos);</v>
          </cell>
        </row>
        <row r="2173">
          <cell r="A2173" t="str">
            <v>• AS - para preço atribuído com base no preço do insumo para a localidade de São Paulo.</v>
          </cell>
        </row>
        <row r="2174">
          <cell r="A2174" t="str">
            <v>Mês de Coleta:</v>
          </cell>
          <cell r="B2174" t="str">
            <v>06/2016 Pesquisa: IBGE</v>
          </cell>
        </row>
        <row r="2175">
          <cell r="B2175" t="str">
            <v>CUIABA</v>
          </cell>
          <cell r="C2175" t="str">
            <v>90,01</v>
          </cell>
          <cell r="E2175">
            <v>52.06</v>
          </cell>
        </row>
        <row r="2176">
          <cell r="A2176" t="str">
            <v>Localidade:</v>
          </cell>
          <cell r="B2176" t="str">
            <v>Encargos Sociais Desonerados(%) Horista:</v>
          </cell>
          <cell r="D2176" t="str">
            <v>Mensalista:</v>
          </cell>
        </row>
        <row r="2177">
          <cell r="A2177" t="str">
            <v>Código</v>
          </cell>
          <cell r="B2177" t="str">
            <v>Descriçao do Insumo</v>
          </cell>
          <cell r="C2177" t="str">
            <v>Unid</v>
          </cell>
          <cell r="D2177" t="str">
            <v>Origem</v>
          </cell>
          <cell r="E2177" t="str">
            <v>Preço</v>
          </cell>
        </row>
        <row r="2178">
          <cell r="D2178" t="str">
            <v>de Preço</v>
          </cell>
          <cell r="E2178" t="str">
            <v>Mediano (R$)</v>
          </cell>
        </row>
        <row r="2179">
          <cell r="A2179">
            <v>828</v>
          </cell>
          <cell r="B2179" t="str">
            <v>BUCHA DE REDUCAO DE PVC, SOLDAVEL, CURTA, COM 25 X 20 MM, PARA AGUA FRIA</v>
          </cell>
          <cell r="C2179" t="str">
            <v>UN</v>
          </cell>
          <cell r="D2179" t="str">
            <v>CR</v>
          </cell>
          <cell r="E2179">
            <v>0.38</v>
          </cell>
        </row>
        <row r="2180">
          <cell r="B2180" t="str">
            <v>PREDIAL</v>
          </cell>
        </row>
        <row r="2181">
          <cell r="A2181">
            <v>829</v>
          </cell>
          <cell r="B2181" t="str">
            <v>BUCHA DE REDUCAO DE PVC, SOLDAVEL, CURTA, COM 32 X 25 MM, PARA AGUA FRIA</v>
          </cell>
          <cell r="C2181" t="str">
            <v>UN</v>
          </cell>
          <cell r="D2181" t="str">
            <v>CR</v>
          </cell>
          <cell r="E2181">
            <v>0.73</v>
          </cell>
        </row>
        <row r="2182">
          <cell r="B2182" t="str">
            <v>PREDIAL</v>
          </cell>
        </row>
        <row r="2183">
          <cell r="A2183">
            <v>812</v>
          </cell>
          <cell r="B2183" t="str">
            <v>BUCHA DE REDUCAO DE PVC, SOLDAVEL, CURTA, COM 40 X 32 MM, PARA AGUA FRIA</v>
          </cell>
          <cell r="C2183" t="str">
            <v>UN</v>
          </cell>
          <cell r="D2183" t="str">
            <v>C</v>
          </cell>
          <cell r="E2183">
            <v>1.55</v>
          </cell>
        </row>
        <row r="2184">
          <cell r="B2184" t="str">
            <v>PREDIAL</v>
          </cell>
        </row>
        <row r="2185">
          <cell r="A2185">
            <v>819</v>
          </cell>
          <cell r="B2185" t="str">
            <v>BUCHA DE REDUCAO DE PVC, SOLDAVEL, CURTA, COM 50 X 40 MM, PARA AGUA FRIA</v>
          </cell>
          <cell r="C2185" t="str">
            <v>UN</v>
          </cell>
          <cell r="D2185" t="str">
            <v>CR</v>
          </cell>
          <cell r="E2185">
            <v>2.74</v>
          </cell>
        </row>
        <row r="2186">
          <cell r="B2186" t="str">
            <v>PREDIAL</v>
          </cell>
        </row>
        <row r="2187">
          <cell r="A2187">
            <v>818</v>
          </cell>
          <cell r="B2187" t="str">
            <v>BUCHA DE REDUCAO DE PVC, SOLDAVEL, CURTA, COM 60 X 50 MM, PARA AGUA FRIA</v>
          </cell>
          <cell r="C2187" t="str">
            <v>UN</v>
          </cell>
          <cell r="D2187" t="str">
            <v>CR</v>
          </cell>
          <cell r="E2187">
            <v>5.14</v>
          </cell>
        </row>
        <row r="2188">
          <cell r="B2188" t="str">
            <v>PREDIAL</v>
          </cell>
        </row>
        <row r="2189">
          <cell r="A2189">
            <v>823</v>
          </cell>
          <cell r="B2189" t="str">
            <v>BUCHA DE REDUCAO DE PVC, SOLDAVEL, CURTA, COM 75 X 60 MM, PARA AGUA FRIA</v>
          </cell>
          <cell r="C2189" t="str">
            <v>UN</v>
          </cell>
          <cell r="D2189" t="str">
            <v>CR</v>
          </cell>
          <cell r="E2189">
            <v>12.7</v>
          </cell>
        </row>
        <row r="2190">
          <cell r="B2190" t="str">
            <v>PREDIAL</v>
          </cell>
        </row>
        <row r="2191">
          <cell r="A2191">
            <v>830</v>
          </cell>
          <cell r="B2191" t="str">
            <v>BUCHA DE REDUCAO DE PVC, SOLDAVEL, CURTA, COM 85 X 75 MM, PARA AGUA FRIA</v>
          </cell>
          <cell r="C2191" t="str">
            <v>UN</v>
          </cell>
          <cell r="D2191" t="str">
            <v>CR</v>
          </cell>
          <cell r="E2191">
            <v>13.17</v>
          </cell>
        </row>
        <row r="2192">
          <cell r="B2192" t="str">
            <v>PREDIAL</v>
          </cell>
        </row>
        <row r="2193">
          <cell r="A2193">
            <v>826</v>
          </cell>
          <cell r="B2193" t="str">
            <v>BUCHA DE REDUCAO DE PVC, SOLDAVEL, LONGA, COM 110 X 60 MM, PARA AGUA FRIA</v>
          </cell>
          <cell r="C2193" t="str">
            <v>UN</v>
          </cell>
          <cell r="D2193" t="str">
            <v>CR</v>
          </cell>
          <cell r="E2193">
            <v>22.23</v>
          </cell>
        </row>
        <row r="2194">
          <cell r="B2194" t="str">
            <v>PREDIAL</v>
          </cell>
        </row>
        <row r="2195">
          <cell r="A2195">
            <v>827</v>
          </cell>
          <cell r="B2195" t="str">
            <v>BUCHA DE REDUCAO DE PVC, SOLDAVEL, LONGA, COM 110 X 75 MM, PARA AGUA FRIA</v>
          </cell>
          <cell r="C2195" t="str">
            <v>UN</v>
          </cell>
          <cell r="D2195" t="str">
            <v>CR</v>
          </cell>
          <cell r="E2195">
            <v>25.69</v>
          </cell>
        </row>
        <row r="2196">
          <cell r="B2196" t="str">
            <v>PREDIAL</v>
          </cell>
        </row>
        <row r="2197">
          <cell r="A2197">
            <v>832</v>
          </cell>
          <cell r="B2197" t="str">
            <v>BUCHA DE REDUCAO DE PVC, SOLDAVEL, LONGA, COM 32 X 20 MM, PARA AGUA FRIA</v>
          </cell>
          <cell r="C2197" t="str">
            <v>UN</v>
          </cell>
          <cell r="D2197" t="str">
            <v>CR</v>
          </cell>
          <cell r="E2197">
            <v>1.64</v>
          </cell>
        </row>
        <row r="2198">
          <cell r="B2198" t="str">
            <v>PREDIAL</v>
          </cell>
        </row>
        <row r="2199">
          <cell r="A2199">
            <v>833</v>
          </cell>
          <cell r="B2199" t="str">
            <v>BUCHA DE REDUCAO DE PVC, SOLDAVEL, LONGA, COM 40 X 20 MM, PARA AGUA FRIA</v>
          </cell>
          <cell r="C2199" t="str">
            <v>UN</v>
          </cell>
          <cell r="D2199" t="str">
            <v>CR</v>
          </cell>
          <cell r="E2199">
            <v>2.41</v>
          </cell>
        </row>
        <row r="2200">
          <cell r="B2200" t="str">
            <v>PREDIAL</v>
          </cell>
        </row>
        <row r="2201">
          <cell r="A2201">
            <v>834</v>
          </cell>
          <cell r="B2201" t="str">
            <v>BUCHA DE REDUCAO DE PVC, SOLDAVEL, LONGA, COM 40 X 25 MM, PARA AGUA FRIA</v>
          </cell>
          <cell r="C2201" t="str">
            <v>UN</v>
          </cell>
          <cell r="D2201" t="str">
            <v>CR</v>
          </cell>
          <cell r="E2201">
            <v>2.65</v>
          </cell>
        </row>
        <row r="2202">
          <cell r="B2202" t="str">
            <v>PREDIAL</v>
          </cell>
        </row>
        <row r="2203">
          <cell r="A2203">
            <v>825</v>
          </cell>
          <cell r="B2203" t="str">
            <v>BUCHA DE REDUCAO DE PVC, SOLDAVEL, LONGA, COM 50 X 20 MM, PARA AGUA FRIA</v>
          </cell>
          <cell r="C2203" t="str">
            <v>UN</v>
          </cell>
          <cell r="D2203" t="str">
            <v>CR</v>
          </cell>
          <cell r="E2203">
            <v>2.85</v>
          </cell>
        </row>
        <row r="2204">
          <cell r="B2204" t="str">
            <v>PREDIAL</v>
          </cell>
        </row>
        <row r="2205">
          <cell r="A2205">
            <v>813</v>
          </cell>
          <cell r="B2205" t="str">
            <v>BUCHA DE REDUCAO DE PVC, SOLDAVEL, LONGA, COM 50 X 25 MM, PARA AGUA FRIA</v>
          </cell>
          <cell r="C2205" t="str">
            <v>UN</v>
          </cell>
          <cell r="D2205" t="str">
            <v>CR</v>
          </cell>
          <cell r="E2205">
            <v>3.48</v>
          </cell>
        </row>
        <row r="2206">
          <cell r="B2206" t="str">
            <v>PREDIAL</v>
          </cell>
        </row>
        <row r="2207">
          <cell r="A2207">
            <v>820</v>
          </cell>
          <cell r="B2207" t="str">
            <v>BUCHA DE REDUCAO DE PVC, SOLDAVEL, LONGA, COM 50 X 32 MM, PARA AGUA FRIA</v>
          </cell>
          <cell r="C2207" t="str">
            <v>UN</v>
          </cell>
          <cell r="D2207" t="str">
            <v>CR</v>
          </cell>
          <cell r="E2207">
            <v>3.8</v>
          </cell>
        </row>
        <row r="2208">
          <cell r="B2208" t="str">
            <v>PREDIAL</v>
          </cell>
        </row>
        <row r="2209">
          <cell r="A2209">
            <v>816</v>
          </cell>
          <cell r="B2209" t="str">
            <v>BUCHA DE REDUCAO DE PVC, SOLDAVEL, LONGA, COM 60 X 25 MM, PARA AGUA FRIA</v>
          </cell>
          <cell r="C2209" t="str">
            <v>UN</v>
          </cell>
          <cell r="D2209" t="str">
            <v>CR</v>
          </cell>
          <cell r="E2209">
            <v>6.51</v>
          </cell>
        </row>
        <row r="2210">
          <cell r="B2210" t="str">
            <v>PREDIAL</v>
          </cell>
        </row>
        <row r="2211">
          <cell r="A2211">
            <v>814</v>
          </cell>
          <cell r="B2211" t="str">
            <v>BUCHA DE REDUCAO DE PVC, SOLDAVEL, LONGA, COM 60 X 32 MM, PARA AGUA FRIA</v>
          </cell>
          <cell r="C2211" t="str">
            <v>UN</v>
          </cell>
          <cell r="D2211" t="str">
            <v>CR</v>
          </cell>
          <cell r="E2211">
            <v>8.1199999999999992</v>
          </cell>
        </row>
        <row r="2212">
          <cell r="B2212" t="str">
            <v>PREDIAL</v>
          </cell>
        </row>
        <row r="2213">
          <cell r="A2213">
            <v>815</v>
          </cell>
          <cell r="B2213" t="str">
            <v>BUCHA DE REDUCAO DE PVC, SOLDAVEL, LONGA, COM 60 X 40 MM, PARA AGUA FRIA</v>
          </cell>
          <cell r="C2213" t="str">
            <v>UN</v>
          </cell>
          <cell r="D2213" t="str">
            <v>CR</v>
          </cell>
          <cell r="E2213">
            <v>8.33</v>
          </cell>
        </row>
        <row r="2214">
          <cell r="B2214" t="str">
            <v>PREDIAL</v>
          </cell>
        </row>
        <row r="2215">
          <cell r="A2215">
            <v>822</v>
          </cell>
          <cell r="B2215" t="str">
            <v>BUCHA DE REDUCAO DE PVC, SOLDAVEL, LONGA, COM 60 X 50 MM, PARA AGUA FRIA</v>
          </cell>
          <cell r="C2215" t="str">
            <v>UN</v>
          </cell>
          <cell r="D2215" t="str">
            <v>CR</v>
          </cell>
          <cell r="E2215">
            <v>9.64</v>
          </cell>
        </row>
        <row r="2216">
          <cell r="B2216" t="str">
            <v>PREDIAL</v>
          </cell>
        </row>
        <row r="2217">
          <cell r="A2217">
            <v>821</v>
          </cell>
          <cell r="B2217" t="str">
            <v>BUCHA DE REDUCAO DE PVC, SOLDAVEL, LONGA, COM 75 X 50 MM, PARA AGUA FRIA</v>
          </cell>
          <cell r="C2217" t="str">
            <v>UN</v>
          </cell>
          <cell r="D2217" t="str">
            <v>CR</v>
          </cell>
          <cell r="E2217">
            <v>11.53</v>
          </cell>
        </row>
        <row r="2218">
          <cell r="B2218" t="str">
            <v>PREDIAL</v>
          </cell>
        </row>
        <row r="2219">
          <cell r="A2219">
            <v>817</v>
          </cell>
          <cell r="B2219" t="str">
            <v>BUCHA DE REDUCAO DE PVC, SOLDAVEL, LONGA, COM 85 X 60 MM, PARA AGUA FRIA</v>
          </cell>
          <cell r="C2219" t="str">
            <v>UN</v>
          </cell>
          <cell r="D2219" t="str">
            <v>CR</v>
          </cell>
          <cell r="E2219">
            <v>15.76</v>
          </cell>
        </row>
        <row r="2220">
          <cell r="B2220" t="str">
            <v>PREDIAL</v>
          </cell>
        </row>
        <row r="2221">
          <cell r="A2221">
            <v>20086</v>
          </cell>
          <cell r="B2221" t="str">
            <v>BUCHA DE REDUCAO DE PVC, SOLDAVEL, LONGA, 50 X 40 MM, PARA ESGOTO PREDIAL</v>
          </cell>
          <cell r="C2221" t="str">
            <v>UN</v>
          </cell>
          <cell r="D2221" t="str">
            <v>CR</v>
          </cell>
          <cell r="E2221">
            <v>2.17</v>
          </cell>
        </row>
        <row r="2222">
          <cell r="A2222">
            <v>39191</v>
          </cell>
          <cell r="B2222" t="str">
            <v>BUCHA DE REDUCAO EM ALUMINIO, COM ROSCA, DE 1 1/2" X 1 1/4", PARA ELETRODUTO</v>
          </cell>
          <cell r="C2222" t="str">
            <v>UN</v>
          </cell>
          <cell r="D2222" t="str">
            <v>CR</v>
          </cell>
          <cell r="E2222">
            <v>12.02</v>
          </cell>
        </row>
        <row r="2223">
          <cell r="A2223">
            <v>39190</v>
          </cell>
          <cell r="B2223" t="str">
            <v>BUCHA DE REDUCAO EM ALUMINIO, COM ROSCA, DE 1 1/2" X 1", PARA ELETRODUTO</v>
          </cell>
          <cell r="C2223" t="str">
            <v>UN</v>
          </cell>
          <cell r="D2223" t="str">
            <v>CR</v>
          </cell>
          <cell r="E2223">
            <v>12.55</v>
          </cell>
        </row>
        <row r="2224">
          <cell r="A2224">
            <v>39189</v>
          </cell>
          <cell r="B2224" t="str">
            <v>BUCHA DE REDUCAO EM ALUMINIO, COM ROSCA, DE 1 1/2" X 3/4", PARA ELETRODUTO</v>
          </cell>
          <cell r="C2224" t="str">
            <v>UN</v>
          </cell>
          <cell r="D2224" t="str">
            <v>CR</v>
          </cell>
          <cell r="E2224">
            <v>13.28</v>
          </cell>
        </row>
        <row r="2225">
          <cell r="A2225">
            <v>39186</v>
          </cell>
          <cell r="B2225" t="str">
            <v>BUCHA DE REDUCAO EM ALUMINIO, COM ROSCA, DE 1 1/4" X 1/2", PARA ELETRODUTO</v>
          </cell>
          <cell r="C2225" t="str">
            <v>UN</v>
          </cell>
          <cell r="D2225" t="str">
            <v>CR</v>
          </cell>
          <cell r="E2225">
            <v>11.89</v>
          </cell>
        </row>
        <row r="2226">
          <cell r="A2226">
            <v>39188</v>
          </cell>
          <cell r="B2226" t="str">
            <v>BUCHA DE REDUCAO EM ALUMINIO, COM ROSCA, DE 1 1/4" X 1", PARA ELETRODUTO</v>
          </cell>
          <cell r="C2226" t="str">
            <v>UN</v>
          </cell>
          <cell r="D2226" t="str">
            <v>CR</v>
          </cell>
          <cell r="E2226">
            <v>9.7799999999999994</v>
          </cell>
        </row>
        <row r="2227">
          <cell r="A2227">
            <v>39187</v>
          </cell>
          <cell r="B2227" t="str">
            <v>BUCHA DE REDUCAO EM ALUMINIO, COM ROSCA, DE 1 1/4" X 3/4", PARA ELETRODUTO</v>
          </cell>
          <cell r="C2227" t="str">
            <v>UN</v>
          </cell>
          <cell r="D2227" t="str">
            <v>CR</v>
          </cell>
          <cell r="E2227">
            <v>10.25</v>
          </cell>
        </row>
        <row r="2228">
          <cell r="A2228">
            <v>39184</v>
          </cell>
          <cell r="B2228" t="str">
            <v>BUCHA DE REDUCAO EM ALUMINIO, COM ROSCA, DE 1" X 1/2", PARA ELETRODUTO</v>
          </cell>
          <cell r="C2228" t="str">
            <v>UN</v>
          </cell>
          <cell r="D2228" t="str">
            <v>CR</v>
          </cell>
          <cell r="E2228">
            <v>3.85</v>
          </cell>
        </row>
        <row r="2229">
          <cell r="A2229">
            <v>39185</v>
          </cell>
          <cell r="B2229" t="str">
            <v>BUCHA DE REDUCAO EM ALUMINIO, COM ROSCA, DE 1" X 3/4", PARA ELETRODUTO</v>
          </cell>
          <cell r="C2229" t="str">
            <v>UN</v>
          </cell>
          <cell r="D2229" t="str">
            <v>CR</v>
          </cell>
          <cell r="E2229">
            <v>3.51</v>
          </cell>
        </row>
        <row r="2230">
          <cell r="A2230">
            <v>39198</v>
          </cell>
          <cell r="B2230" t="str">
            <v>BUCHA DE REDUCAO EM ALUMINIO, COM ROSCA, DE 2 1/2" X 1 1/2", PARA ELETRODUTO</v>
          </cell>
          <cell r="C2230" t="str">
            <v>UN</v>
          </cell>
          <cell r="D2230" t="str">
            <v>CR</v>
          </cell>
          <cell r="E2230">
            <v>39.43</v>
          </cell>
        </row>
        <row r="2231">
          <cell r="A2231">
            <v>39197</v>
          </cell>
          <cell r="B2231" t="str">
            <v>BUCHA DE REDUCAO EM ALUMINIO, COM ROSCA, DE 2 1/2" X 1 1/4", PARA ELETRODUTO</v>
          </cell>
          <cell r="C2231" t="str">
            <v>UN</v>
          </cell>
          <cell r="D2231" t="str">
            <v>CR</v>
          </cell>
          <cell r="E2231">
            <v>41.19</v>
          </cell>
        </row>
        <row r="2232">
          <cell r="A2232">
            <v>39196</v>
          </cell>
          <cell r="B2232" t="str">
            <v>BUCHA DE REDUCAO EM ALUMINIO, COM ROSCA, DE 2 1/2" X 1", PARA ELETRODUTO</v>
          </cell>
          <cell r="C2232" t="str">
            <v>UN</v>
          </cell>
          <cell r="D2232" t="str">
            <v>CR</v>
          </cell>
          <cell r="E2232">
            <v>42.47</v>
          </cell>
        </row>
        <row r="2233">
          <cell r="A2233">
            <v>39199</v>
          </cell>
          <cell r="B2233" t="str">
            <v>BUCHA DE REDUCAO EM ALUMINIO, COM ROSCA, DE 2 1/2" X 2", PARA ELETRODUTO</v>
          </cell>
          <cell r="C2233" t="str">
            <v>UN</v>
          </cell>
          <cell r="D2233" t="str">
            <v>CR</v>
          </cell>
          <cell r="E2233">
            <v>37.94</v>
          </cell>
        </row>
        <row r="2234">
          <cell r="A2234">
            <v>39195</v>
          </cell>
          <cell r="B2234" t="str">
            <v>BUCHA DE REDUCAO EM ALUMINIO, COM ROSCA, DE 2" X 1 1/2", PARA ELETRODUTO</v>
          </cell>
          <cell r="C2234" t="str">
            <v>UN</v>
          </cell>
          <cell r="D2234" t="str">
            <v>CR</v>
          </cell>
          <cell r="E2234">
            <v>21.9</v>
          </cell>
        </row>
        <row r="2235">
          <cell r="A2235" t="str">
            <v>Obs: dimensões entre asteríscos (*) indicam a aceitação de medidas aproximadas.</v>
          </cell>
        </row>
        <row r="2237">
          <cell r="B2237" t="str">
            <v>PREÇOS DE INSUMOS</v>
          </cell>
          <cell r="D2237" t="str">
            <v>Página:</v>
          </cell>
          <cell r="E2237" t="str">
            <v>34 / 146</v>
          </cell>
        </row>
        <row r="2238">
          <cell r="A2238" t="str">
            <v>Indicação da origem do preço:</v>
          </cell>
        </row>
        <row r="2239">
          <cell r="A2239" t="str">
            <v>• C - para preço coletado pelo IBGE</v>
          </cell>
        </row>
        <row r="2240">
          <cell r="A2240" t="str">
            <v>• CR - para preço obtido por meio do coeficiente de representatividade do insumo (ver Manual de Metodologia e</v>
          </cell>
        </row>
        <row r="2241">
          <cell r="A2241" t="str">
            <v>Conceitos);</v>
          </cell>
        </row>
        <row r="2242">
          <cell r="A2242" t="str">
            <v>• AS - para preço atribuído com base no preço do insumo para a localidade de São Paulo.</v>
          </cell>
        </row>
        <row r="2243">
          <cell r="A2243" t="str">
            <v>Mês de Coleta:</v>
          </cell>
          <cell r="B2243" t="str">
            <v>06/2016 Pesquisa: IBGE</v>
          </cell>
        </row>
        <row r="2244">
          <cell r="B2244" t="str">
            <v>CUIABA</v>
          </cell>
          <cell r="C2244" t="str">
            <v>90,01</v>
          </cell>
          <cell r="E2244">
            <v>52.06</v>
          </cell>
        </row>
        <row r="2245">
          <cell r="A2245" t="str">
            <v>Localidade:</v>
          </cell>
          <cell r="B2245" t="str">
            <v>Encargos Sociais Desonerados(%) Horista:</v>
          </cell>
          <cell r="D2245" t="str">
            <v>Mensalista:</v>
          </cell>
        </row>
        <row r="2246">
          <cell r="A2246" t="str">
            <v>Código</v>
          </cell>
          <cell r="B2246" t="str">
            <v>Descriçao do Insumo</v>
          </cell>
          <cell r="C2246" t="str">
            <v>Unid</v>
          </cell>
          <cell r="D2246" t="str">
            <v>Origem</v>
          </cell>
          <cell r="E2246" t="str">
            <v>Preço</v>
          </cell>
        </row>
        <row r="2247">
          <cell r="D2247" t="str">
            <v>de Preço</v>
          </cell>
          <cell r="E2247" t="str">
            <v>Mediano (R$)</v>
          </cell>
        </row>
        <row r="2248">
          <cell r="A2248">
            <v>39194</v>
          </cell>
          <cell r="B2248" t="str">
            <v>BUCHA DE REDUCAO EM ALUMINIO, COM ROSCA, DE 2" X 1 1/4", PARA ELETRODUTO</v>
          </cell>
          <cell r="C2248" t="str">
            <v>UN</v>
          </cell>
          <cell r="D2248" t="str">
            <v>CR</v>
          </cell>
          <cell r="E2248">
            <v>23.44</v>
          </cell>
        </row>
        <row r="2249">
          <cell r="A2249">
            <v>39193</v>
          </cell>
          <cell r="B2249" t="str">
            <v>BUCHA DE REDUCAO EM ALUMINIO, COM ROSCA, DE 2" X 1", PARA ELETRODUTO</v>
          </cell>
          <cell r="C2249" t="str">
            <v>UN</v>
          </cell>
          <cell r="D2249" t="str">
            <v>CR</v>
          </cell>
          <cell r="E2249">
            <v>25.69</v>
          </cell>
        </row>
        <row r="2250">
          <cell r="A2250">
            <v>39192</v>
          </cell>
          <cell r="B2250" t="str">
            <v>BUCHA DE REDUCAO EM ALUMINIO, COM ROSCA, DE 2" X 3/4", PARA ELETRODUTO</v>
          </cell>
          <cell r="C2250" t="str">
            <v>UN</v>
          </cell>
          <cell r="D2250" t="str">
            <v>CR</v>
          </cell>
          <cell r="E2250">
            <v>26.72</v>
          </cell>
        </row>
        <row r="2251">
          <cell r="A2251">
            <v>39920</v>
          </cell>
          <cell r="B2251" t="str">
            <v>BUCHA DE REDUCAO EM ALUMINIO, COM ROSCA, DE 3/4" X 1/2",  PARA ELETRODUTO</v>
          </cell>
          <cell r="C2251" t="str">
            <v>UN</v>
          </cell>
          <cell r="D2251" t="str">
            <v>CR</v>
          </cell>
          <cell r="E2251">
            <v>3.23</v>
          </cell>
        </row>
        <row r="2252">
          <cell r="A2252">
            <v>39201</v>
          </cell>
          <cell r="B2252" t="str">
            <v>BUCHA DE REDUCAO EM ALUMINIO, COM ROSCA, DE 3" X 1 1/2", PARA ELETRODUTO</v>
          </cell>
          <cell r="C2252" t="str">
            <v>UN</v>
          </cell>
          <cell r="D2252" t="str">
            <v>CR</v>
          </cell>
          <cell r="E2252">
            <v>47.14</v>
          </cell>
        </row>
        <row r="2253">
          <cell r="A2253">
            <v>39200</v>
          </cell>
          <cell r="B2253" t="str">
            <v>BUCHA DE REDUCAO EM ALUMINIO, COM ROSCA, DE 3" X 1 1/4", PARA ELETRODUTO</v>
          </cell>
          <cell r="C2253" t="str">
            <v>UN</v>
          </cell>
          <cell r="D2253" t="str">
            <v>CR</v>
          </cell>
          <cell r="E2253">
            <v>47.52</v>
          </cell>
        </row>
        <row r="2254">
          <cell r="A2254">
            <v>39203</v>
          </cell>
          <cell r="B2254" t="str">
            <v>BUCHA DE REDUCAO EM ALUMINIO, COM ROSCA, DE 3" X 2 1/2", PARA ELETRODUTO</v>
          </cell>
          <cell r="C2254" t="str">
            <v>UN</v>
          </cell>
          <cell r="D2254" t="str">
            <v>CR</v>
          </cell>
          <cell r="E2254">
            <v>38.369999999999997</v>
          </cell>
        </row>
        <row r="2255">
          <cell r="A2255">
            <v>39202</v>
          </cell>
          <cell r="B2255" t="str">
            <v>BUCHA DE REDUCAO EM ALUMINIO, COM ROSCA, DE 3" X 2", PARA ELETRODUTO</v>
          </cell>
          <cell r="C2255" t="str">
            <v>UN</v>
          </cell>
          <cell r="D2255" t="str">
            <v>CR</v>
          </cell>
          <cell r="E2255">
            <v>45.07</v>
          </cell>
        </row>
        <row r="2256">
          <cell r="A2256">
            <v>39205</v>
          </cell>
          <cell r="B2256" t="str">
            <v>BUCHA DE REDUCAO EM ALUMINIO, COM ROSCA, DE 4" X 2 1/2", PARA ELETRODUTO</v>
          </cell>
          <cell r="C2256" t="str">
            <v>UN</v>
          </cell>
          <cell r="D2256" t="str">
            <v>CR</v>
          </cell>
          <cell r="E2256">
            <v>75.2</v>
          </cell>
        </row>
        <row r="2257">
          <cell r="A2257">
            <v>39204</v>
          </cell>
          <cell r="B2257" t="str">
            <v>BUCHA DE REDUCAO EM ALUMINIO, COM ROSCA, DE 4" X 2", PARA ELETRODUTO</v>
          </cell>
          <cell r="C2257" t="str">
            <v>UN</v>
          </cell>
          <cell r="D2257" t="str">
            <v>CR</v>
          </cell>
          <cell r="E2257">
            <v>77.010000000000005</v>
          </cell>
        </row>
        <row r="2258">
          <cell r="A2258">
            <v>39206</v>
          </cell>
          <cell r="B2258" t="str">
            <v>BUCHA DE REDUCAO EM ALUMINIO, COM ROSCA, DE 4" X 3", PARA ELETRODUTO</v>
          </cell>
          <cell r="C2258" t="str">
            <v>UN</v>
          </cell>
          <cell r="D2258" t="str">
            <v>CR</v>
          </cell>
          <cell r="E2258">
            <v>73.06</v>
          </cell>
        </row>
        <row r="2259">
          <cell r="A2259">
            <v>792</v>
          </cell>
          <cell r="B2259" t="str">
            <v>BUCHA DE REDUCAO PVC ROSCAVEL, 1" X 3/4"</v>
          </cell>
          <cell r="C2259" t="str">
            <v>UN</v>
          </cell>
          <cell r="D2259" t="str">
            <v>C</v>
          </cell>
          <cell r="E2259">
            <v>2.4900000000000002</v>
          </cell>
        </row>
        <row r="2260">
          <cell r="A2260">
            <v>38001</v>
          </cell>
          <cell r="B2260" t="str">
            <v>BUCHA DE REDUCAO, CPVC, SOLDAVEL, 22 X 15 MM, PARA AGUA QUENTE</v>
          </cell>
          <cell r="C2260" t="str">
            <v>UN</v>
          </cell>
          <cell r="D2260" t="str">
            <v>CR</v>
          </cell>
          <cell r="E2260">
            <v>0.9</v>
          </cell>
        </row>
        <row r="2261">
          <cell r="A2261">
            <v>38002</v>
          </cell>
          <cell r="B2261" t="str">
            <v>BUCHA DE REDUCAO, CPVC, SOLDAVEL, 28 X 22 MM, PARA AGUA QUENTE</v>
          </cell>
          <cell r="C2261" t="str">
            <v>UN</v>
          </cell>
          <cell r="D2261" t="str">
            <v>CR</v>
          </cell>
          <cell r="E2261">
            <v>1.67</v>
          </cell>
        </row>
        <row r="2262">
          <cell r="A2262">
            <v>38003</v>
          </cell>
          <cell r="B2262" t="str">
            <v>BUCHA DE REDUCAO, CPVC, SOLDAVEL, 35 X 28 MM, PARA AGUA QUENTE</v>
          </cell>
          <cell r="C2262" t="str">
            <v>UN</v>
          </cell>
          <cell r="D2262" t="str">
            <v>CR</v>
          </cell>
          <cell r="E2262">
            <v>20.02</v>
          </cell>
        </row>
        <row r="2263">
          <cell r="A2263">
            <v>38004</v>
          </cell>
          <cell r="B2263" t="str">
            <v>BUCHA DE REDUCAO, CPVC, SOLDAVEL, 42 X 22 MM, PARA AGUA QUENTE</v>
          </cell>
          <cell r="C2263" t="str">
            <v>UN</v>
          </cell>
          <cell r="D2263" t="str">
            <v>CR</v>
          </cell>
          <cell r="E2263">
            <v>26.77</v>
          </cell>
        </row>
        <row r="2264">
          <cell r="A2264">
            <v>38418</v>
          </cell>
          <cell r="B2264" t="str">
            <v>BUCHA DE REDUCAO, PVC, LONGA, SERIE R, DN 50 X 40 MM, PARA ESGOTO PREDIAL</v>
          </cell>
          <cell r="C2264" t="str">
            <v>UN</v>
          </cell>
          <cell r="D2264" t="str">
            <v>CR</v>
          </cell>
          <cell r="E2264">
            <v>3</v>
          </cell>
        </row>
        <row r="2265">
          <cell r="A2265">
            <v>39178</v>
          </cell>
          <cell r="B2265" t="str">
            <v>BUCHA EM ALUMINIO, COM ROSCA, DE  1 1/2", PARA ELETRODUTO</v>
          </cell>
          <cell r="C2265" t="str">
            <v>UN</v>
          </cell>
          <cell r="D2265" t="str">
            <v>CR</v>
          </cell>
          <cell r="E2265">
            <v>1.3</v>
          </cell>
        </row>
        <row r="2266">
          <cell r="A2266">
            <v>39177</v>
          </cell>
          <cell r="B2266" t="str">
            <v>BUCHA EM ALUMINIO, COM ROSCA, DE 1 1/4", PARA ELETRODUTO</v>
          </cell>
          <cell r="C2266" t="str">
            <v>UN</v>
          </cell>
          <cell r="D2266" t="str">
            <v>CR</v>
          </cell>
          <cell r="E2266">
            <v>1.17</v>
          </cell>
        </row>
        <row r="2267">
          <cell r="A2267">
            <v>39174</v>
          </cell>
          <cell r="B2267" t="str">
            <v>BUCHA EM ALUMINIO, COM ROSCA, DE 1/2", PARA ELETRODUTO</v>
          </cell>
          <cell r="C2267" t="str">
            <v>UN</v>
          </cell>
          <cell r="D2267" t="str">
            <v>CR</v>
          </cell>
          <cell r="E2267">
            <v>0.57999999999999996</v>
          </cell>
        </row>
        <row r="2268">
          <cell r="A2268">
            <v>39176</v>
          </cell>
          <cell r="B2268" t="str">
            <v>BUCHA EM ALUMINIO, COM ROSCA, DE 1", PARA ELETRODUTO</v>
          </cell>
          <cell r="C2268" t="str">
            <v>UN</v>
          </cell>
          <cell r="D2268" t="str">
            <v>CR</v>
          </cell>
          <cell r="E2268">
            <v>0.77</v>
          </cell>
        </row>
        <row r="2269">
          <cell r="A2269">
            <v>39180</v>
          </cell>
          <cell r="B2269" t="str">
            <v>BUCHA EM ALUMINIO, COM ROSCA, DE 2 1/2", PARA ELETRODUTO</v>
          </cell>
          <cell r="C2269" t="str">
            <v>UN</v>
          </cell>
          <cell r="D2269" t="str">
            <v>CR</v>
          </cell>
          <cell r="E2269">
            <v>3.53</v>
          </cell>
        </row>
        <row r="2270">
          <cell r="A2270">
            <v>39179</v>
          </cell>
          <cell r="B2270" t="str">
            <v>BUCHA EM ALUMINIO, COM ROSCA, DE 2", PARA ELETRODUTO</v>
          </cell>
          <cell r="C2270" t="str">
            <v>UN</v>
          </cell>
          <cell r="D2270" t="str">
            <v>CR</v>
          </cell>
          <cell r="E2270">
            <v>3.12</v>
          </cell>
        </row>
        <row r="2271">
          <cell r="A2271">
            <v>39175</v>
          </cell>
          <cell r="B2271" t="str">
            <v>BUCHA EM ALUMINIO, COM ROSCA, DE 3/4", PARA ELETRODUTO</v>
          </cell>
          <cell r="C2271" t="str">
            <v>UN</v>
          </cell>
          <cell r="D2271" t="str">
            <v>CR</v>
          </cell>
          <cell r="E2271">
            <v>0.71</v>
          </cell>
        </row>
        <row r="2272">
          <cell r="A2272">
            <v>39217</v>
          </cell>
          <cell r="B2272" t="str">
            <v>BUCHA EM ALUMINIO, COM ROSCA, DE 3/8", PARA ELETRODUTO</v>
          </cell>
          <cell r="C2272" t="str">
            <v>UN</v>
          </cell>
          <cell r="D2272" t="str">
            <v>CR</v>
          </cell>
          <cell r="E2272">
            <v>0.55000000000000004</v>
          </cell>
        </row>
        <row r="2273">
          <cell r="A2273">
            <v>39181</v>
          </cell>
          <cell r="B2273" t="str">
            <v>BUCHA EM ALUMINIO, COM ROSCA, DE 3", PARA ELETRODUTO</v>
          </cell>
          <cell r="C2273" t="str">
            <v>UN</v>
          </cell>
          <cell r="D2273" t="str">
            <v>CR</v>
          </cell>
          <cell r="E2273">
            <v>4.7300000000000004</v>
          </cell>
        </row>
        <row r="2274">
          <cell r="A2274">
            <v>39182</v>
          </cell>
          <cell r="B2274" t="str">
            <v>BUCHA EM ALUMINIO, COM ROSCA, DE 4", PARA ELETRODUTO</v>
          </cell>
          <cell r="C2274" t="str">
            <v>UN</v>
          </cell>
          <cell r="D2274" t="str">
            <v>CR</v>
          </cell>
          <cell r="E2274">
            <v>6.65</v>
          </cell>
        </row>
        <row r="2275">
          <cell r="A2275">
            <v>797</v>
          </cell>
          <cell r="B2275" t="str">
            <v>BUCHA REDUCAO PVC ROSCAVEL 1 1/2" X 1"</v>
          </cell>
          <cell r="C2275" t="str">
            <v>UN</v>
          </cell>
          <cell r="D2275" t="str">
            <v>CR</v>
          </cell>
          <cell r="E2275">
            <v>5.8</v>
          </cell>
        </row>
        <row r="2276">
          <cell r="A2276">
            <v>798</v>
          </cell>
          <cell r="B2276" t="str">
            <v>BUCHA REDUCAO PVC ROSCAVEL 3/4" X 1/2"</v>
          </cell>
          <cell r="C2276" t="str">
            <v>UN</v>
          </cell>
          <cell r="D2276" t="str">
            <v>CR</v>
          </cell>
          <cell r="E2276">
            <v>0.85</v>
          </cell>
        </row>
        <row r="2277">
          <cell r="A2277">
            <v>796</v>
          </cell>
          <cell r="B2277" t="str">
            <v>BUCHA REDUCAO PVC ROSCAVEL, 1 1/2" X 3/4"</v>
          </cell>
          <cell r="C2277" t="str">
            <v>UN</v>
          </cell>
          <cell r="D2277" t="str">
            <v>CR</v>
          </cell>
          <cell r="E2277">
            <v>5.71</v>
          </cell>
        </row>
        <row r="2278">
          <cell r="A2278">
            <v>799</v>
          </cell>
          <cell r="B2278" t="str">
            <v>BUCHA REDUCAO PVC ROSCAVEL, 1" X 1/2"</v>
          </cell>
          <cell r="C2278" t="str">
            <v>UN</v>
          </cell>
          <cell r="D2278" t="str">
            <v>CR</v>
          </cell>
          <cell r="E2278">
            <v>2.62</v>
          </cell>
        </row>
        <row r="2279">
          <cell r="A2279">
            <v>804</v>
          </cell>
          <cell r="B2279" t="str">
            <v>BUCHA REDUCAO PVC, ROSCAVEL,  2"  X 1 1/2 "</v>
          </cell>
          <cell r="C2279" t="str">
            <v>UN</v>
          </cell>
          <cell r="D2279" t="str">
            <v>CR</v>
          </cell>
          <cell r="E2279">
            <v>8.5500000000000007</v>
          </cell>
        </row>
        <row r="2280">
          <cell r="A2280">
            <v>793</v>
          </cell>
          <cell r="B2280" t="str">
            <v>BUCHA REDUCAO PVC, ROSCAVEL, 1 1/2"  X1 1/4 "</v>
          </cell>
          <cell r="C2280" t="str">
            <v>UN</v>
          </cell>
          <cell r="D2280" t="str">
            <v>CR</v>
          </cell>
          <cell r="E2280">
            <v>4.2300000000000004</v>
          </cell>
        </row>
        <row r="2281">
          <cell r="A2281">
            <v>801</v>
          </cell>
          <cell r="B2281" t="str">
            <v>BUCHA REDUCAO PVC, ROSCAVEL, 1 1/4"  X 3/4 "</v>
          </cell>
          <cell r="C2281" t="str">
            <v>UN</v>
          </cell>
          <cell r="D2281" t="str">
            <v>CR</v>
          </cell>
          <cell r="E2281">
            <v>2.86</v>
          </cell>
        </row>
        <row r="2282">
          <cell r="A2282">
            <v>794</v>
          </cell>
          <cell r="B2282" t="str">
            <v>BUCHA REDUCAO PVC, ROSCAVEL, 1 1/4" X 1 "</v>
          </cell>
          <cell r="C2282" t="str">
            <v>UN</v>
          </cell>
          <cell r="D2282" t="str">
            <v>CR</v>
          </cell>
          <cell r="E2282">
            <v>3</v>
          </cell>
        </row>
        <row r="2283">
          <cell r="A2283">
            <v>802</v>
          </cell>
          <cell r="B2283" t="str">
            <v>BUCHA REDUCAO PVC, ROSCAVEL, 2"  X 1 "</v>
          </cell>
          <cell r="C2283" t="str">
            <v>UN</v>
          </cell>
          <cell r="D2283" t="str">
            <v>CR</v>
          </cell>
          <cell r="E2283">
            <v>9.0299999999999994</v>
          </cell>
        </row>
        <row r="2284">
          <cell r="A2284">
            <v>803</v>
          </cell>
          <cell r="B2284" t="str">
            <v>BUCHA REDUCAO PVC, ROSCAVEL, 2"  X 1 1/4 "</v>
          </cell>
          <cell r="C2284" t="str">
            <v>UN</v>
          </cell>
          <cell r="D2284" t="str">
            <v>CR</v>
          </cell>
          <cell r="E2284">
            <v>9.41</v>
          </cell>
        </row>
        <row r="2285">
          <cell r="A2285">
            <v>12616</v>
          </cell>
          <cell r="B2285" t="str">
            <v>CABECEIRA DIREITA PVC, PARA CALHA PLUVIAL, DIAMETRO ENTRE 119 E 170 MM, PARA</v>
          </cell>
          <cell r="C2285" t="str">
            <v>UN</v>
          </cell>
          <cell r="D2285" t="str">
            <v>CR</v>
          </cell>
          <cell r="E2285">
            <v>4.51</v>
          </cell>
        </row>
        <row r="2286">
          <cell r="B2286" t="str">
            <v>DRENAGEM PREDIAL</v>
          </cell>
        </row>
        <row r="2287">
          <cell r="A2287">
            <v>12617</v>
          </cell>
          <cell r="B2287" t="str">
            <v>CABECEIRA ESQUERDA PVC, PARA CALHA PLUVIAL, DIAMETRO ENTRE 119 E 170 MM, PARA</v>
          </cell>
          <cell r="C2287" t="str">
            <v>UN</v>
          </cell>
          <cell r="D2287" t="str">
            <v>CR</v>
          </cell>
          <cell r="E2287">
            <v>4.51</v>
          </cell>
        </row>
        <row r="2288">
          <cell r="B2288" t="str">
            <v>DRENAGEM PREDIAL</v>
          </cell>
        </row>
        <row r="2289">
          <cell r="A2289">
            <v>1049</v>
          </cell>
          <cell r="B2289" t="str">
            <v>CABECOTE PARA ENTRADA DE LINHA DE ALIMENTACAO PARA ELETRODUTO, EM LIGA DE</v>
          </cell>
          <cell r="C2289" t="str">
            <v>UN</v>
          </cell>
          <cell r="D2289" t="str">
            <v>CR</v>
          </cell>
          <cell r="E2289">
            <v>5.57</v>
          </cell>
        </row>
        <row r="2290">
          <cell r="B2290" t="str">
            <v>ALUMINIO COM ACABAMENTO ANTI CORROSIVO, COM FIXACAO POR ENCAIXE LISO DE 360</v>
          </cell>
        </row>
        <row r="2291">
          <cell r="B2291" t="str">
            <v>GRAUS, DE 1 1/2"</v>
          </cell>
        </row>
        <row r="2292">
          <cell r="A2292">
            <v>1099</v>
          </cell>
          <cell r="B2292" t="str">
            <v>CABECOTE PARA ENTRADA DE LINHA DE ALIMENTACAO PARA ELETRODUTO, EM LIGA DE</v>
          </cell>
          <cell r="C2292" t="str">
            <v>UN</v>
          </cell>
          <cell r="D2292" t="str">
            <v>CR</v>
          </cell>
          <cell r="E2292">
            <v>4.26</v>
          </cell>
        </row>
        <row r="2293">
          <cell r="B2293" t="str">
            <v>ALUMINIO COM ACABAMENTO ANTI CORROSIVO, COM FIXACAO POR ENCAIXE LISO DE 360</v>
          </cell>
        </row>
        <row r="2294">
          <cell r="B2294" t="str">
            <v>GRAUS, DE 1 1/4"</v>
          </cell>
        </row>
        <row r="2295">
          <cell r="A2295">
            <v>39678</v>
          </cell>
          <cell r="B2295" t="str">
            <v>CABECOTE PARA ENTRADA DE LINHA DE ALIMENTACAO PARA ELETRODUTO, EM LIGA DE</v>
          </cell>
          <cell r="C2295" t="str">
            <v>UN</v>
          </cell>
          <cell r="D2295" t="str">
            <v>CR</v>
          </cell>
          <cell r="E2295">
            <v>1.72</v>
          </cell>
        </row>
        <row r="2296">
          <cell r="B2296" t="str">
            <v>ALUMINIO COM ACABAMENTO ANTI CORROSIVO, COM FIXACAO POR ENCAIXE LISO DE 360</v>
          </cell>
        </row>
        <row r="2297">
          <cell r="B2297" t="str">
            <v>GRAUS, DE 1/2"</v>
          </cell>
        </row>
        <row r="2298">
          <cell r="A2298" t="str">
            <v>Obs: dimensões entre asteríscos (*) indicam a aceitação de medidas aproximadas.</v>
          </cell>
        </row>
        <row r="2300">
          <cell r="B2300" t="str">
            <v>PREÇOS DE INSUMOS</v>
          </cell>
          <cell r="D2300" t="str">
            <v>Página:</v>
          </cell>
          <cell r="E2300" t="str">
            <v>35 / 146</v>
          </cell>
        </row>
        <row r="2301">
          <cell r="A2301" t="str">
            <v>Indicação da origem do preço:</v>
          </cell>
        </row>
        <row r="2302">
          <cell r="A2302" t="str">
            <v>• C - para preço coletado pelo IBGE</v>
          </cell>
        </row>
        <row r="2303">
          <cell r="A2303" t="str">
            <v>• CR - para preço obtido por meio do coeficiente de representatividade do insumo (ver Manual de Metodologia e</v>
          </cell>
        </row>
        <row r="2304">
          <cell r="A2304" t="str">
            <v>Conceitos);</v>
          </cell>
        </row>
        <row r="2305">
          <cell r="A2305" t="str">
            <v>• AS - para preço atribuído com base no preço do insumo para a localidade de São Paulo.</v>
          </cell>
        </row>
        <row r="2306">
          <cell r="A2306" t="str">
            <v>Mês de Coleta:</v>
          </cell>
          <cell r="B2306" t="str">
            <v>06/2016 Pesquisa: IBGE</v>
          </cell>
        </row>
        <row r="2307">
          <cell r="B2307" t="str">
            <v>CUIABA</v>
          </cell>
          <cell r="C2307" t="str">
            <v>90,01</v>
          </cell>
          <cell r="E2307">
            <v>52.06</v>
          </cell>
        </row>
        <row r="2308">
          <cell r="A2308" t="str">
            <v>Localidade:</v>
          </cell>
          <cell r="B2308" t="str">
            <v>Encargos Sociais Desonerados(%) Horista:</v>
          </cell>
          <cell r="D2308" t="str">
            <v>Mensalista:</v>
          </cell>
        </row>
        <row r="2309">
          <cell r="A2309" t="str">
            <v>Código</v>
          </cell>
          <cell r="B2309" t="str">
            <v>Descriçao do Insumo</v>
          </cell>
          <cell r="C2309" t="str">
            <v>Unid</v>
          </cell>
          <cell r="D2309" t="str">
            <v>Origem</v>
          </cell>
          <cell r="E2309" t="str">
            <v>Preço</v>
          </cell>
        </row>
        <row r="2310">
          <cell r="D2310" t="str">
            <v>de Preço</v>
          </cell>
          <cell r="E2310" t="str">
            <v>Mediano (R$)</v>
          </cell>
        </row>
        <row r="2311">
          <cell r="B2311" t="str">
            <v>CABECOTE PARA ENTRADA DE LINHA DE ALIMENTACAO PARA ELETRODUTO, EM LIGA DE</v>
          </cell>
        </row>
        <row r="2312">
          <cell r="B2312" t="str">
            <v>ALUMINIO COM ACABAMENTO ANTI CORROSIVO, COM FIXACAO POR ENCAIXE LISO DE 360</v>
          </cell>
        </row>
        <row r="2313">
          <cell r="B2313" t="str">
            <v>GRAUS, DE 1/2"</v>
          </cell>
        </row>
        <row r="2314">
          <cell r="A2314">
            <v>1050</v>
          </cell>
          <cell r="B2314" t="str">
            <v>CABECOTE PARA ENTRADA DE LINHA DE ALIMENTACAO PARA ELETRODUTO, EM LIGA DE</v>
          </cell>
          <cell r="C2314" t="str">
            <v>UN</v>
          </cell>
          <cell r="D2314" t="str">
            <v>CR</v>
          </cell>
          <cell r="E2314">
            <v>2.91</v>
          </cell>
        </row>
        <row r="2315">
          <cell r="B2315" t="str">
            <v>ALUMINIO COM ACABAMENTO ANTI CORROSIVO, COM FIXACAO POR ENCAIXE LISO DE 360</v>
          </cell>
        </row>
        <row r="2316">
          <cell r="B2316" t="str">
            <v>GRAUS, DE 1"</v>
          </cell>
        </row>
        <row r="2317">
          <cell r="A2317">
            <v>1101</v>
          </cell>
          <cell r="B2317" t="str">
            <v>CABECOTE PARA ENTRADA DE LINHA DE ALIMENTACAO PARA ELETRODUTO, EM LIGA DE</v>
          </cell>
          <cell r="C2317" t="str">
            <v>UN</v>
          </cell>
          <cell r="D2317" t="str">
            <v>CR</v>
          </cell>
          <cell r="E2317">
            <v>18.37</v>
          </cell>
        </row>
        <row r="2318">
          <cell r="B2318" t="str">
            <v>ALUMINIO COM ACABAMENTO ANTI CORROSIVO, COM FIXACAO POR ENCAIXE LISO DE 360</v>
          </cell>
        </row>
        <row r="2319">
          <cell r="B2319" t="str">
            <v>GRAUS, DE 2 1/2"</v>
          </cell>
        </row>
        <row r="2320">
          <cell r="A2320">
            <v>1100</v>
          </cell>
          <cell r="B2320" t="str">
            <v>CABECOTE PARA ENTRADA DE LINHA DE ALIMENTACAO PARA ELETRODUTO, EM LIGA DE</v>
          </cell>
          <cell r="C2320" t="str">
            <v>UN</v>
          </cell>
          <cell r="D2320" t="str">
            <v>CR</v>
          </cell>
          <cell r="E2320">
            <v>9.48</v>
          </cell>
        </row>
        <row r="2321">
          <cell r="B2321" t="str">
            <v>ALUMINIO COM ACABAMENTO ANTI CORROSIVO, COM FIXACAO POR ENCAIXE LISO DE 360</v>
          </cell>
        </row>
        <row r="2322">
          <cell r="B2322" t="str">
            <v>GRAUS, DE 2"</v>
          </cell>
        </row>
        <row r="2323">
          <cell r="A2323">
            <v>39679</v>
          </cell>
          <cell r="B2323" t="str">
            <v>CABECOTE PARA ENTRADA DE LINHA DE ALIMENTACAO PARA ELETRODUTO, EM LIGA DE</v>
          </cell>
          <cell r="C2323" t="str">
            <v>UN</v>
          </cell>
          <cell r="D2323" t="str">
            <v>CR</v>
          </cell>
          <cell r="E2323">
            <v>36.619999999999997</v>
          </cell>
        </row>
        <row r="2324">
          <cell r="B2324" t="str">
            <v>ALUMINIO COM ACABAMENTO ANTI CORROSIVO, COM FIXACAO POR ENCAIXE LISO DE 360</v>
          </cell>
        </row>
        <row r="2325">
          <cell r="B2325" t="str">
            <v>GRAUS, DE 3 1/2"</v>
          </cell>
        </row>
        <row r="2326">
          <cell r="A2326">
            <v>1098</v>
          </cell>
          <cell r="B2326" t="str">
            <v>CABECOTE PARA ENTRADA DE LINHA DE ALIMENTACAO PARA ELETRODUTO, EM LIGA DE</v>
          </cell>
          <cell r="C2326" t="str">
            <v>UN</v>
          </cell>
          <cell r="D2326" t="str">
            <v>CR</v>
          </cell>
          <cell r="E2326">
            <v>2.27</v>
          </cell>
        </row>
        <row r="2327">
          <cell r="B2327" t="str">
            <v>ALUMINIO COM ACABAMENTO ANTI CORROSIVO, COM FIXACAO POR ENCAIXE LISO DE 360</v>
          </cell>
        </row>
        <row r="2328">
          <cell r="B2328" t="str">
            <v>GRAUS, DE 3/4"</v>
          </cell>
        </row>
        <row r="2329">
          <cell r="A2329">
            <v>1102</v>
          </cell>
          <cell r="B2329" t="str">
            <v>CABECOTE PARA ENTRADA DE LINHA DE ALIMENTACAO PARA ELETRODUTO, EM LIGA DE</v>
          </cell>
          <cell r="C2329" t="str">
            <v>UN</v>
          </cell>
          <cell r="D2329" t="str">
            <v>CR</v>
          </cell>
          <cell r="E2329">
            <v>27.4</v>
          </cell>
        </row>
        <row r="2330">
          <cell r="B2330" t="str">
            <v>ALUMINIO COM ACABAMENTO ANTI CORROSIVO, COM FIXACAO POR ENCAIXE LISO DE 360</v>
          </cell>
        </row>
        <row r="2331">
          <cell r="B2331" t="str">
            <v>GRAUS, DE 3"</v>
          </cell>
        </row>
        <row r="2332">
          <cell r="A2332">
            <v>1051</v>
          </cell>
          <cell r="B2332" t="str">
            <v>CABECOTE PARA ENTRADA DE LINHA DE ALIMENTACAO PARA ELETRODUTO, EM LIGA DE</v>
          </cell>
          <cell r="C2332" t="str">
            <v>UN</v>
          </cell>
          <cell r="D2332" t="str">
            <v>CR</v>
          </cell>
          <cell r="E2332">
            <v>39.83</v>
          </cell>
        </row>
        <row r="2333">
          <cell r="B2333" t="str">
            <v>ALUMINIO COM ACABAMENTO ANTI CORROSIVO, COM FIXACAO POR ENCAIXE LISO DE 360</v>
          </cell>
        </row>
        <row r="2334">
          <cell r="B2334" t="str">
            <v>GRAUS, DE 4"</v>
          </cell>
        </row>
        <row r="2335">
          <cell r="A2335">
            <v>37399</v>
          </cell>
          <cell r="B2335" t="str">
            <v>CABIDE/GANCHO DE BANHEIRO SIMPLES EM METAL CROMADO</v>
          </cell>
          <cell r="C2335" t="str">
            <v>UN</v>
          </cell>
          <cell r="D2335" t="str">
            <v>CR</v>
          </cell>
          <cell r="E2335">
            <v>17.05</v>
          </cell>
        </row>
        <row r="2336">
          <cell r="A2336">
            <v>25004</v>
          </cell>
          <cell r="B2336" t="str">
            <v>CABO DE ALUMINIO NU COM ALMA DE ACO, BITOLA 1/0 AWG</v>
          </cell>
          <cell r="C2336" t="str">
            <v>KG</v>
          </cell>
          <cell r="D2336" t="str">
            <v>CR</v>
          </cell>
          <cell r="E2336">
            <v>17.73</v>
          </cell>
        </row>
        <row r="2337">
          <cell r="A2337">
            <v>25002</v>
          </cell>
          <cell r="B2337" t="str">
            <v>CABO DE ALUMINIO NU COM ALMA DE ACO, BITOLA 2 AWG</v>
          </cell>
          <cell r="C2337" t="str">
            <v>KG</v>
          </cell>
          <cell r="D2337" t="str">
            <v>CR</v>
          </cell>
          <cell r="E2337">
            <v>17.88</v>
          </cell>
        </row>
        <row r="2338">
          <cell r="A2338">
            <v>37409</v>
          </cell>
          <cell r="B2338" t="str">
            <v>CABO DE ALUMINIO NU COM ALMA DE ACO, BITOLA 2/0 AWG</v>
          </cell>
          <cell r="C2338" t="str">
            <v>KG</v>
          </cell>
          <cell r="D2338" t="str">
            <v>CR</v>
          </cell>
          <cell r="E2338">
            <v>17.59</v>
          </cell>
        </row>
        <row r="2339">
          <cell r="A2339">
            <v>841</v>
          </cell>
          <cell r="B2339" t="str">
            <v>CABO DE ALUMINIO NU COM ALMA DE ACO, BITOLA 4 AWG</v>
          </cell>
          <cell r="C2339" t="str">
            <v>KG</v>
          </cell>
          <cell r="D2339" t="str">
            <v>C</v>
          </cell>
          <cell r="E2339">
            <v>18.170000000000002</v>
          </cell>
        </row>
        <row r="2340">
          <cell r="A2340">
            <v>25005</v>
          </cell>
          <cell r="B2340" t="str">
            <v>CABO DE ALUMINIO NU SEM ALMA DE ACO, BITOLA 1/0 AWG</v>
          </cell>
          <cell r="C2340" t="str">
            <v>KG</v>
          </cell>
          <cell r="D2340" t="str">
            <v>CR</v>
          </cell>
          <cell r="E2340">
            <v>19.920000000000002</v>
          </cell>
        </row>
        <row r="2341">
          <cell r="A2341">
            <v>25003</v>
          </cell>
          <cell r="B2341" t="str">
            <v>CABO DE ALUMINIO NU SEM ALMA DE ACO, BITOLA 2 AWG</v>
          </cell>
          <cell r="C2341" t="str">
            <v>KG</v>
          </cell>
          <cell r="D2341" t="str">
            <v>CR</v>
          </cell>
          <cell r="E2341">
            <v>21.28</v>
          </cell>
        </row>
        <row r="2342">
          <cell r="A2342">
            <v>37410</v>
          </cell>
          <cell r="B2342" t="str">
            <v>CABO DE ALUMINIO NU SEM ALMA DE ACO, BITOLA 2/0 AWG</v>
          </cell>
          <cell r="C2342" t="str">
            <v>KG</v>
          </cell>
          <cell r="D2342" t="str">
            <v>CR</v>
          </cell>
          <cell r="E2342">
            <v>19.920000000000002</v>
          </cell>
        </row>
        <row r="2343">
          <cell r="A2343">
            <v>842</v>
          </cell>
          <cell r="B2343" t="str">
            <v>CABO DE ALUMINIO NU SEM ALMA DE ACO, BITOLA 4 AWG</v>
          </cell>
          <cell r="C2343" t="str">
            <v>KG</v>
          </cell>
          <cell r="D2343" t="str">
            <v>CR</v>
          </cell>
          <cell r="E2343">
            <v>22.41</v>
          </cell>
        </row>
        <row r="2344">
          <cell r="A2344">
            <v>979</v>
          </cell>
          <cell r="B2344" t="str">
            <v>CABO DE COBRE FLEXIVEL DE 16 MM2, COM ISOLAMENTO ANTI-CHAMA 450/750 V.</v>
          </cell>
          <cell r="C2344" t="str">
            <v>M</v>
          </cell>
          <cell r="D2344" t="str">
            <v>C</v>
          </cell>
          <cell r="E2344">
            <v>6.91</v>
          </cell>
        </row>
        <row r="2345">
          <cell r="A2345">
            <v>993</v>
          </cell>
          <cell r="B2345" t="str">
            <v>CABO DE COBRE ISOLAMENTO ANTI-CHAMA 0,6/1KV 1,5MM2 (1 CONDUTOR) TP SINTENAX</v>
          </cell>
          <cell r="C2345" t="str">
            <v>M</v>
          </cell>
          <cell r="D2345" t="str">
            <v>CR</v>
          </cell>
          <cell r="E2345">
            <v>1.31</v>
          </cell>
        </row>
        <row r="2346">
          <cell r="B2346" t="str">
            <v>PIRELLI OU EQUIV</v>
          </cell>
        </row>
        <row r="2347">
          <cell r="A2347">
            <v>1020</v>
          </cell>
          <cell r="B2347" t="str">
            <v>CABO DE COBRE ISOLAMENTO ANTI-CHAMA 0,6/1KV 10MM2 (1 CONDUTOR) TP SINTENAX</v>
          </cell>
          <cell r="C2347" t="str">
            <v>M</v>
          </cell>
          <cell r="D2347" t="str">
            <v>CR</v>
          </cell>
          <cell r="E2347">
            <v>5.4</v>
          </cell>
        </row>
        <row r="2348">
          <cell r="B2348" t="str">
            <v>PIRELLI OU EQUIV</v>
          </cell>
        </row>
        <row r="2349">
          <cell r="A2349">
            <v>1017</v>
          </cell>
          <cell r="B2349" t="str">
            <v>CABO DE COBRE ISOLAMENTO ANTI-CHAMA 0,6/1KV 120MM2 (1 CONDUTOR) TP SINTENAX</v>
          </cell>
          <cell r="C2349" t="str">
            <v>M</v>
          </cell>
          <cell r="D2349" t="str">
            <v>CR</v>
          </cell>
          <cell r="E2349">
            <v>50.44</v>
          </cell>
        </row>
        <row r="2350">
          <cell r="B2350" t="str">
            <v>PIRELLI OU EQUIV</v>
          </cell>
        </row>
        <row r="2351">
          <cell r="A2351">
            <v>999</v>
          </cell>
          <cell r="B2351" t="str">
            <v>CABO DE COBRE ISOLAMENTO ANTI-CHAMA 0,6/1KV 150MM2 (1 CONDUTOR) TP SINTENAX</v>
          </cell>
          <cell r="C2351" t="str">
            <v>M</v>
          </cell>
          <cell r="D2351" t="str">
            <v>CR</v>
          </cell>
          <cell r="E2351">
            <v>64.069999999999993</v>
          </cell>
        </row>
        <row r="2352">
          <cell r="B2352" t="str">
            <v>PIRELLI OU EQUIV</v>
          </cell>
        </row>
        <row r="2353">
          <cell r="A2353">
            <v>995</v>
          </cell>
          <cell r="B2353" t="str">
            <v>CABO DE COBRE ISOLAMENTO ANTI-CHAMA 0,6/1KV 16MM2 (1 CONDUTOR) TP SINTENAX</v>
          </cell>
          <cell r="C2353" t="str">
            <v>M</v>
          </cell>
          <cell r="D2353" t="str">
            <v>CR</v>
          </cell>
          <cell r="E2353">
            <v>8.1</v>
          </cell>
        </row>
        <row r="2354">
          <cell r="B2354" t="str">
            <v>PIRELLI OU EQUIV</v>
          </cell>
        </row>
        <row r="2355">
          <cell r="A2355">
            <v>1000</v>
          </cell>
          <cell r="B2355" t="str">
            <v>CABO DE COBRE ISOLAMENTO ANTI-CHAMA 0,6/1KV 185MM2 (1 CONDUTOR)TP SINTENAX</v>
          </cell>
          <cell r="C2355" t="str">
            <v>M</v>
          </cell>
          <cell r="D2355" t="str">
            <v>CR</v>
          </cell>
          <cell r="E2355">
            <v>78.52</v>
          </cell>
        </row>
        <row r="2356">
          <cell r="B2356" t="str">
            <v>PIRELLI OU EQUIV</v>
          </cell>
        </row>
        <row r="2357">
          <cell r="A2357">
            <v>1022</v>
          </cell>
          <cell r="B2357" t="str">
            <v>CABO DE COBRE ISOLAMENTO ANTI-CHAMA 0,6/1KV 2,5MM2 (1 CONDUTOR) TP SINTENAX</v>
          </cell>
          <cell r="C2357" t="str">
            <v>M</v>
          </cell>
          <cell r="D2357" t="str">
            <v>CR</v>
          </cell>
          <cell r="E2357">
            <v>1.69</v>
          </cell>
        </row>
        <row r="2358">
          <cell r="B2358" t="str">
            <v>PIRELLI OU EQUIV</v>
          </cell>
        </row>
        <row r="2359">
          <cell r="A2359">
            <v>1015</v>
          </cell>
          <cell r="B2359" t="str">
            <v>CABO DE COBRE ISOLAMENTO ANTI-CHAMA 0,6/1KV 240MM2 (1 CONDUTOR)TP SINTENAX</v>
          </cell>
          <cell r="C2359" t="str">
            <v>M</v>
          </cell>
          <cell r="D2359" t="str">
            <v>CR</v>
          </cell>
          <cell r="E2359">
            <v>106.35</v>
          </cell>
        </row>
        <row r="2360">
          <cell r="B2360" t="str">
            <v>PIRELLI OU EQUIV</v>
          </cell>
        </row>
        <row r="2361">
          <cell r="A2361">
            <v>996</v>
          </cell>
          <cell r="B2361" t="str">
            <v>CABO DE COBRE ISOLAMENTO ANTI-CHAMA 0,6/1KV 25MM2 (1 CONDUTOR) TP SINTENAX</v>
          </cell>
          <cell r="C2361" t="str">
            <v>M</v>
          </cell>
          <cell r="D2361" t="str">
            <v>CR</v>
          </cell>
          <cell r="E2361">
            <v>12.5</v>
          </cell>
        </row>
        <row r="2362">
          <cell r="B2362" t="str">
            <v>PIRELLI OU EQUIV</v>
          </cell>
        </row>
        <row r="2363">
          <cell r="A2363">
            <v>1001</v>
          </cell>
          <cell r="B2363" t="str">
            <v>CABO DE COBRE ISOLAMENTO ANTI-CHAMA 0,6/1KV 300MM2 (1 CONDUTOR) TP SINTENAX</v>
          </cell>
          <cell r="C2363" t="str">
            <v>M</v>
          </cell>
          <cell r="D2363" t="str">
            <v>CR</v>
          </cell>
          <cell r="E2363">
            <v>126.51</v>
          </cell>
        </row>
        <row r="2364">
          <cell r="B2364" t="str">
            <v>PIRELLI OU EQUIV</v>
          </cell>
        </row>
        <row r="2365">
          <cell r="A2365">
            <v>1019</v>
          </cell>
          <cell r="B2365" t="str">
            <v>CABO DE COBRE ISOLAMENTO ANTI-CHAMA 0,6/1KV 35MM2 (1 CONDUTOR) TP SINTENAX</v>
          </cell>
          <cell r="C2365" t="str">
            <v>M</v>
          </cell>
          <cell r="D2365" t="str">
            <v>CR</v>
          </cell>
          <cell r="E2365">
            <v>16.45</v>
          </cell>
        </row>
        <row r="2366">
          <cell r="B2366" t="str">
            <v>PIRELLI OU EQUIV</v>
          </cell>
        </row>
        <row r="2367">
          <cell r="A2367">
            <v>1021</v>
          </cell>
          <cell r="B2367" t="str">
            <v>CABO DE COBRE ISOLAMENTO ANTI-CHAMA 0,6/1KV 4MM2 (1 CONDUTOR) TP SINTENAX</v>
          </cell>
          <cell r="C2367" t="str">
            <v>M</v>
          </cell>
          <cell r="D2367" t="str">
            <v>CR</v>
          </cell>
          <cell r="E2367">
            <v>2.82</v>
          </cell>
        </row>
        <row r="2368">
          <cell r="B2368" t="str">
            <v>PIRELLI OU EQUIV</v>
          </cell>
        </row>
        <row r="2369">
          <cell r="A2369" t="str">
            <v>Obs: dimensões entre asteríscos (*) indicam a aceitação de medidas aproximadas.</v>
          </cell>
        </row>
        <row r="2371">
          <cell r="B2371" t="str">
            <v>PREÇOS DE INSUMOS</v>
          </cell>
          <cell r="D2371" t="str">
            <v>Página:</v>
          </cell>
          <cell r="E2371" t="str">
            <v>36 / 146</v>
          </cell>
        </row>
        <row r="2372">
          <cell r="A2372" t="str">
            <v>Indicação da origem do preço:</v>
          </cell>
        </row>
        <row r="2373">
          <cell r="A2373" t="str">
            <v>• C - para preço coletado pelo IBGE</v>
          </cell>
        </row>
        <row r="2374">
          <cell r="A2374" t="str">
            <v>• CR - para preço obtido por meio do coeficiente de representatividade do insumo (ver Manual de Metodologia e</v>
          </cell>
        </row>
        <row r="2375">
          <cell r="A2375" t="str">
            <v>Conceitos);</v>
          </cell>
        </row>
        <row r="2376">
          <cell r="A2376" t="str">
            <v>• AS - para preço atribuído com base no preço do insumo para a localidade de São Paulo.</v>
          </cell>
        </row>
        <row r="2377">
          <cell r="A2377" t="str">
            <v>Mês de Coleta:</v>
          </cell>
          <cell r="B2377" t="str">
            <v>06/2016 Pesquisa: IBGE</v>
          </cell>
        </row>
        <row r="2378">
          <cell r="B2378" t="str">
            <v>CUIABA</v>
          </cell>
          <cell r="C2378" t="str">
            <v>90,01</v>
          </cell>
          <cell r="E2378">
            <v>52.06</v>
          </cell>
        </row>
        <row r="2379">
          <cell r="A2379" t="str">
            <v>Localidade:</v>
          </cell>
          <cell r="B2379" t="str">
            <v>Encargos Sociais Desonerados(%) Horista:</v>
          </cell>
          <cell r="D2379" t="str">
            <v>Mensalista:</v>
          </cell>
        </row>
        <row r="2380">
          <cell r="A2380" t="str">
            <v>Código</v>
          </cell>
          <cell r="B2380" t="str">
            <v>Descriçao do Insumo</v>
          </cell>
          <cell r="C2380" t="str">
            <v>Unid</v>
          </cell>
          <cell r="D2380" t="str">
            <v>Origem</v>
          </cell>
          <cell r="E2380" t="str">
            <v>Preço</v>
          </cell>
        </row>
        <row r="2381">
          <cell r="D2381" t="str">
            <v>de Preço</v>
          </cell>
          <cell r="E2381" t="str">
            <v>Mediano (R$)</v>
          </cell>
        </row>
        <row r="2382">
          <cell r="A2382">
            <v>994</v>
          </cell>
          <cell r="B2382" t="str">
            <v>CABO DE COBRE ISOLAMENTO ANTI-CHAMA 0,6/1KV 6MM2 (1 CONDUTOR) TP SINTENAX</v>
          </cell>
          <cell r="C2382" t="str">
            <v>M</v>
          </cell>
          <cell r="D2382" t="str">
            <v>CR</v>
          </cell>
          <cell r="E2382">
            <v>3.51</v>
          </cell>
        </row>
        <row r="2383">
          <cell r="B2383" t="str">
            <v>PIRELLI OU EQUIV</v>
          </cell>
        </row>
        <row r="2384">
          <cell r="A2384">
            <v>977</v>
          </cell>
          <cell r="B2384" t="str">
            <v>CABO DE COBRE ISOLAMENTO ANTI-CHAMA 0,6/1KV 70MM2 (1 CONDUTOR) TP SINTENAX</v>
          </cell>
          <cell r="C2384" t="str">
            <v>M</v>
          </cell>
          <cell r="D2384" t="str">
            <v>CR</v>
          </cell>
          <cell r="E2384">
            <v>31.15</v>
          </cell>
        </row>
        <row r="2385">
          <cell r="B2385" t="str">
            <v>PIRELLI OU EQUIV</v>
          </cell>
        </row>
        <row r="2386">
          <cell r="A2386">
            <v>998</v>
          </cell>
          <cell r="B2386" t="str">
            <v>CABO DE COBRE ISOLAMENTO ANTI-CHAMA 0,6/1KV 95MM2 (1 CONDUTOR) TP SINTENAX</v>
          </cell>
          <cell r="C2386" t="str">
            <v>M</v>
          </cell>
          <cell r="D2386" t="str">
            <v>CR</v>
          </cell>
          <cell r="E2386">
            <v>43.65</v>
          </cell>
        </row>
        <row r="2387">
          <cell r="B2387" t="str">
            <v>PIRELLI OU EQUIV</v>
          </cell>
        </row>
        <row r="2388">
          <cell r="A2388">
            <v>876</v>
          </cell>
          <cell r="B2388" t="str">
            <v>CABO DE COBRE ISOLAMENTO ANTI-CHAMA 20/35KV 120MM2 TP EPROTENAX FX3 PIRELLI OU</v>
          </cell>
          <cell r="C2388" t="str">
            <v>M</v>
          </cell>
          <cell r="D2388" t="str">
            <v>CR</v>
          </cell>
          <cell r="E2388">
            <v>196.87</v>
          </cell>
        </row>
        <row r="2389">
          <cell r="B2389" t="str">
            <v>EQUIV</v>
          </cell>
        </row>
        <row r="2390">
          <cell r="A2390">
            <v>877</v>
          </cell>
          <cell r="B2390" t="str">
            <v>CABO DE COBRE ISOLAMENTO ANTI-CHAMA 20/35KV 150MM2 TP EPROTENAX FX3 PIRELLI OU</v>
          </cell>
          <cell r="C2390" t="str">
            <v>M</v>
          </cell>
          <cell r="D2390" t="str">
            <v>CR</v>
          </cell>
          <cell r="E2390">
            <v>219.42</v>
          </cell>
        </row>
        <row r="2391">
          <cell r="B2391" t="str">
            <v>EQUIV</v>
          </cell>
        </row>
        <row r="2392">
          <cell r="A2392">
            <v>882</v>
          </cell>
          <cell r="B2392" t="str">
            <v>CABO DE COBRE ISOLAMENTO ANTI-CHAMA 20/35KV 185MM2 TP EPROTENAX FX3 PIRELLI OU</v>
          </cell>
          <cell r="C2392" t="str">
            <v>M</v>
          </cell>
          <cell r="D2392" t="str">
            <v>CR</v>
          </cell>
          <cell r="E2392">
            <v>249.7</v>
          </cell>
        </row>
        <row r="2393">
          <cell r="B2393" t="str">
            <v>EQUIV</v>
          </cell>
        </row>
        <row r="2394">
          <cell r="A2394">
            <v>878</v>
          </cell>
          <cell r="B2394" t="str">
            <v>CABO DE COBRE ISOLAMENTO ANTI-CHAMA 20/35KV 240MM2 TP EPROTENAX FX3 PIRELLI OU</v>
          </cell>
          <cell r="C2394" t="str">
            <v>M</v>
          </cell>
          <cell r="D2394" t="str">
            <v>CR</v>
          </cell>
          <cell r="E2394">
            <v>297.75</v>
          </cell>
        </row>
        <row r="2395">
          <cell r="B2395" t="str">
            <v>EQUIV</v>
          </cell>
        </row>
        <row r="2396">
          <cell r="A2396">
            <v>879</v>
          </cell>
          <cell r="B2396" t="str">
            <v>CABO DE COBRE ISOLAMENTO ANTI-CHAMA 20/35KV 300MM2 TP EPROTENAX FX3 PIRELLI OU</v>
          </cell>
          <cell r="C2396" t="str">
            <v>M</v>
          </cell>
          <cell r="D2396" t="str">
            <v>CR</v>
          </cell>
          <cell r="E2396">
            <v>346.06</v>
          </cell>
        </row>
        <row r="2397">
          <cell r="B2397" t="str">
            <v>EQUIV</v>
          </cell>
        </row>
        <row r="2398">
          <cell r="A2398">
            <v>880</v>
          </cell>
          <cell r="B2398" t="str">
            <v>CABO DE COBRE ISOLAMENTO ANTI-CHAMA 20/35KV 400MM2 TP EPROTENAX FX3 PIRELLI OU</v>
          </cell>
          <cell r="C2398" t="str">
            <v>M</v>
          </cell>
          <cell r="D2398" t="str">
            <v>CR</v>
          </cell>
          <cell r="E2398">
            <v>409.13</v>
          </cell>
        </row>
        <row r="2399">
          <cell r="B2399" t="str">
            <v>EQUIV</v>
          </cell>
        </row>
        <row r="2400">
          <cell r="A2400">
            <v>873</v>
          </cell>
          <cell r="B2400" t="str">
            <v>CABO DE COBRE ISOLAMENTO ANTI-CHAMA 20/35KV 50MM2 TP EPROTENAX FX3 PIRELLI OU</v>
          </cell>
          <cell r="C2400" t="str">
            <v>M</v>
          </cell>
          <cell r="D2400" t="str">
            <v>CR</v>
          </cell>
          <cell r="E2400">
            <v>125.63</v>
          </cell>
        </row>
        <row r="2401">
          <cell r="B2401" t="str">
            <v>EQUIV</v>
          </cell>
        </row>
        <row r="2402">
          <cell r="A2402">
            <v>881</v>
          </cell>
          <cell r="B2402" t="str">
            <v>CABO DE COBRE ISOLAMENTO ANTI-CHAMA 20/35KV 500MM2 TP EPROTENAX FX3 PIRELLI OU</v>
          </cell>
          <cell r="C2402" t="str">
            <v>M</v>
          </cell>
          <cell r="D2402" t="str">
            <v>CR</v>
          </cell>
          <cell r="E2402">
            <v>487.97</v>
          </cell>
        </row>
        <row r="2403">
          <cell r="B2403" t="str">
            <v>EQUIV</v>
          </cell>
        </row>
        <row r="2404">
          <cell r="A2404">
            <v>874</v>
          </cell>
          <cell r="B2404" t="str">
            <v>CABO DE COBRE ISOLAMENTO ANTI-CHAMA 20/35KV 70MM2 TP EPROTENAX FX3 PIRELLI OU</v>
          </cell>
          <cell r="C2404" t="str">
            <v>M</v>
          </cell>
          <cell r="D2404" t="str">
            <v>CR</v>
          </cell>
          <cell r="E2404">
            <v>149.88</v>
          </cell>
        </row>
        <row r="2405">
          <cell r="B2405" t="str">
            <v>EQUIV</v>
          </cell>
        </row>
        <row r="2406">
          <cell r="A2406">
            <v>875</v>
          </cell>
          <cell r="B2406" t="str">
            <v>CABO DE COBRE ISOLAMENTO ANTI-CHAMA 20/35KV 95MM2 TP EPROTENAX FX3 PIRELLI OU</v>
          </cell>
          <cell r="C2406" t="str">
            <v>M</v>
          </cell>
          <cell r="D2406" t="str">
            <v>CR</v>
          </cell>
          <cell r="E2406">
            <v>174.19</v>
          </cell>
        </row>
        <row r="2407">
          <cell r="B2407" t="str">
            <v>EQUIV</v>
          </cell>
        </row>
        <row r="2408">
          <cell r="A2408">
            <v>1011</v>
          </cell>
          <cell r="B2408" t="str">
            <v>CABO DE COBRE ISOLAMENTO ANTI-CHAMA 450/750V 0,75MM2, FLEXIVEL, TP FORESPLAST</v>
          </cell>
          <cell r="C2408" t="str">
            <v>M</v>
          </cell>
          <cell r="D2408" t="str">
            <v>CR</v>
          </cell>
          <cell r="E2408">
            <v>0.56000000000000005</v>
          </cell>
        </row>
        <row r="2409">
          <cell r="B2409" t="str">
            <v>ALCOA OU EQUIV</v>
          </cell>
        </row>
        <row r="2410">
          <cell r="A2410">
            <v>1013</v>
          </cell>
          <cell r="B2410" t="str">
            <v>CABO DE COBRE ISOLAMENTO ANTI-CHAMA 450/750V 1,5MM2, FLEXIVEL, TP FORESPLAST</v>
          </cell>
          <cell r="C2410" t="str">
            <v>M</v>
          </cell>
          <cell r="D2410" t="str">
            <v>CR</v>
          </cell>
          <cell r="E2410">
            <v>0.94</v>
          </cell>
        </row>
        <row r="2411">
          <cell r="B2411" t="str">
            <v>ALCOA OU EQUIV</v>
          </cell>
        </row>
        <row r="2412">
          <cell r="A2412">
            <v>983</v>
          </cell>
          <cell r="B2412" t="str">
            <v>CABO DE COBRE ISOLAMENTO ANTI-CHAMA 450/750V 1,5MM2, TP PIRASTIC PIRELLI OU</v>
          </cell>
          <cell r="C2412" t="str">
            <v>M</v>
          </cell>
          <cell r="D2412" t="str">
            <v>CR</v>
          </cell>
          <cell r="E2412">
            <v>0.94</v>
          </cell>
        </row>
        <row r="2413">
          <cell r="B2413" t="str">
            <v>EQUIV</v>
          </cell>
        </row>
        <row r="2414">
          <cell r="A2414">
            <v>980</v>
          </cell>
          <cell r="B2414" t="str">
            <v>CABO DE COBRE ISOLAMENTO ANTI-CHAMA 450/750V 10MM2, FLEXIVEL, TP FORESPLAST</v>
          </cell>
          <cell r="C2414" t="str">
            <v>M</v>
          </cell>
          <cell r="D2414" t="str">
            <v>CR</v>
          </cell>
          <cell r="E2414">
            <v>5.96</v>
          </cell>
        </row>
        <row r="2415">
          <cell r="B2415" t="str">
            <v>ALCOA OU EQUIV</v>
          </cell>
        </row>
        <row r="2416">
          <cell r="A2416">
            <v>985</v>
          </cell>
          <cell r="B2416" t="str">
            <v>CABO DE COBRE ISOLAMENTO ANTI-CHAMA 450/750V 10MM2, TP PIRASTIC PIRELLI OU EQUIV</v>
          </cell>
          <cell r="C2416" t="str">
            <v>M</v>
          </cell>
          <cell r="D2416" t="str">
            <v>CR</v>
          </cell>
          <cell r="E2416">
            <v>4.83</v>
          </cell>
        </row>
        <row r="2417">
          <cell r="A2417">
            <v>1006</v>
          </cell>
          <cell r="B2417" t="str">
            <v>CABO DE COBRE ISOLAMENTO ANTI-CHAMA 450/750V 120MM2, TP PIRASTIC PIRELLI OU</v>
          </cell>
          <cell r="C2417" t="str">
            <v>M</v>
          </cell>
          <cell r="D2417" t="str">
            <v>CR</v>
          </cell>
          <cell r="E2417">
            <v>47.67</v>
          </cell>
        </row>
        <row r="2418">
          <cell r="B2418" t="str">
            <v>EQUIV</v>
          </cell>
        </row>
        <row r="2419">
          <cell r="A2419">
            <v>990</v>
          </cell>
          <cell r="B2419" t="str">
            <v>CABO DE COBRE ISOLAMENTO ANTI-CHAMA 450/750V 150MM2, TP PIRASTIC PIRELLI OU</v>
          </cell>
          <cell r="C2419" t="str">
            <v>M</v>
          </cell>
          <cell r="D2419" t="str">
            <v>CR</v>
          </cell>
          <cell r="E2419">
            <v>57.6</v>
          </cell>
        </row>
        <row r="2420">
          <cell r="B2420" t="str">
            <v>EQUIV</v>
          </cell>
        </row>
        <row r="2421">
          <cell r="A2421">
            <v>1005</v>
          </cell>
          <cell r="B2421" t="str">
            <v>CABO DE COBRE ISOLAMENTO ANTI-CHAMA 450/750V 185MM2, TP PIRASTIC PIRELLI OU</v>
          </cell>
          <cell r="C2421" t="str">
            <v>M</v>
          </cell>
          <cell r="D2421" t="str">
            <v>CR</v>
          </cell>
          <cell r="E2421">
            <v>72.05</v>
          </cell>
        </row>
        <row r="2422">
          <cell r="B2422" t="str">
            <v>EQUIV</v>
          </cell>
        </row>
        <row r="2423">
          <cell r="A2423">
            <v>1014</v>
          </cell>
          <cell r="B2423" t="str">
            <v>CABO DE COBRE ISOLAMENTO ANTI-CHAMA 450/750V 2,5MM2, FLEXIVEL, TP FORESPLAST</v>
          </cell>
          <cell r="C2423" t="str">
            <v>M</v>
          </cell>
          <cell r="D2423" t="str">
            <v>CR</v>
          </cell>
          <cell r="E2423">
            <v>1.57</v>
          </cell>
        </row>
        <row r="2424">
          <cell r="B2424" t="str">
            <v>ALCOA OU EQUIV</v>
          </cell>
        </row>
        <row r="2425">
          <cell r="A2425">
            <v>984</v>
          </cell>
          <cell r="B2425" t="str">
            <v>CABO DE COBRE ISOLAMENTO ANTI-CHAMA 450/750V 2,5MM2, TP PIRASTIC PIRELLI OU</v>
          </cell>
          <cell r="C2425" t="str">
            <v>M</v>
          </cell>
          <cell r="D2425" t="str">
            <v>CR</v>
          </cell>
          <cell r="E2425">
            <v>1.31</v>
          </cell>
        </row>
        <row r="2426">
          <cell r="B2426" t="str">
            <v>EQUIV</v>
          </cell>
        </row>
        <row r="2427">
          <cell r="A2427">
            <v>991</v>
          </cell>
          <cell r="B2427" t="str">
            <v>CABO DE COBRE ISOLAMENTO ANTI-CHAMA 450/750V 240MM2, TP PIRASTIC PIRELLI OU</v>
          </cell>
          <cell r="C2427" t="str">
            <v>M</v>
          </cell>
          <cell r="D2427" t="str">
            <v>CR</v>
          </cell>
          <cell r="E2427">
            <v>93.78</v>
          </cell>
        </row>
        <row r="2428">
          <cell r="B2428" t="str">
            <v>EQUIV</v>
          </cell>
        </row>
        <row r="2429">
          <cell r="A2429">
            <v>986</v>
          </cell>
          <cell r="B2429" t="str">
            <v>CABO DE COBRE ISOLAMENTO ANTI-CHAMA 450/750V 25MM2, TP PIRASTIC PIRELLI OU EQUIV</v>
          </cell>
          <cell r="C2429" t="str">
            <v>M</v>
          </cell>
          <cell r="D2429" t="str">
            <v>CR</v>
          </cell>
          <cell r="E2429">
            <v>10.8</v>
          </cell>
        </row>
        <row r="2430">
          <cell r="A2430">
            <v>1024</v>
          </cell>
          <cell r="B2430" t="str">
            <v>CABO DE COBRE ISOLAMENTO ANTI-CHAMA 450/750V 300MM2, TP PIRASTIC PIRELLI OU</v>
          </cell>
          <cell r="C2430" t="str">
            <v>M</v>
          </cell>
          <cell r="D2430" t="str">
            <v>CR</v>
          </cell>
          <cell r="E2430">
            <v>114.01</v>
          </cell>
        </row>
        <row r="2431">
          <cell r="B2431" t="str">
            <v>EQUIV</v>
          </cell>
        </row>
        <row r="2432">
          <cell r="A2432">
            <v>987</v>
          </cell>
          <cell r="B2432" t="str">
            <v>CABO DE COBRE ISOLAMENTO ANTI-CHAMA 450/750V 35MM2, TP PIRASTIC PIRELLI OU EQUIV</v>
          </cell>
          <cell r="C2432" t="str">
            <v>M</v>
          </cell>
          <cell r="D2432" t="str">
            <v>CR</v>
          </cell>
          <cell r="E2432">
            <v>14.32</v>
          </cell>
        </row>
        <row r="2433">
          <cell r="A2433">
            <v>981</v>
          </cell>
          <cell r="B2433" t="str">
            <v>CABO DE COBRE ISOLAMENTO ANTI-CHAMA 450/750V 4MM2, FLEXIVEL, TP FORESPLAST</v>
          </cell>
          <cell r="C2433" t="str">
            <v>M</v>
          </cell>
          <cell r="D2433" t="str">
            <v>CR</v>
          </cell>
          <cell r="E2433">
            <v>2.2599999999999998</v>
          </cell>
        </row>
        <row r="2434">
          <cell r="B2434" t="str">
            <v>ALCOA OU EQUIV</v>
          </cell>
        </row>
        <row r="2435">
          <cell r="A2435">
            <v>1003</v>
          </cell>
          <cell r="B2435" t="str">
            <v>CABO DE COBRE ISOLAMENTO ANTI-CHAMA 450/750V 4MM2, TP PIRASTIC PIRELLI OU EQUIV</v>
          </cell>
          <cell r="C2435" t="str">
            <v>M</v>
          </cell>
          <cell r="D2435" t="str">
            <v>CR</v>
          </cell>
          <cell r="E2435">
            <v>1.88</v>
          </cell>
        </row>
        <row r="2436">
          <cell r="A2436">
            <v>992</v>
          </cell>
          <cell r="B2436" t="str">
            <v>CABO DE COBRE ISOLAMENTO ANTI-CHAMA 450/750V 400MM2 TP PIRASTIC PIRELLI OU</v>
          </cell>
          <cell r="C2436" t="str">
            <v>M</v>
          </cell>
          <cell r="D2436" t="str">
            <v>CR</v>
          </cell>
          <cell r="E2436">
            <v>148.18</v>
          </cell>
        </row>
        <row r="2437">
          <cell r="B2437" t="str">
            <v>EQUIV</v>
          </cell>
        </row>
        <row r="2438">
          <cell r="A2438">
            <v>1007</v>
          </cell>
          <cell r="B2438" t="str">
            <v>CABO DE COBRE ISOLAMENTO ANTI-CHAMA 450/750V 50MM2, TP PIRASTIC PIRELLI OU EQUIV</v>
          </cell>
          <cell r="C2438" t="str">
            <v>M</v>
          </cell>
          <cell r="D2438" t="str">
            <v>CR</v>
          </cell>
          <cell r="E2438">
            <v>19.34</v>
          </cell>
        </row>
        <row r="2439">
          <cell r="A2439">
            <v>982</v>
          </cell>
          <cell r="B2439" t="str">
            <v>CABO DE COBRE ISOLAMENTO ANTI-CHAMA 450/750V 6MM2, FLEXIVEL, TP FORESPLAST</v>
          </cell>
          <cell r="C2439" t="str">
            <v>M</v>
          </cell>
          <cell r="D2439" t="str">
            <v>CR</v>
          </cell>
          <cell r="E2439">
            <v>3.39</v>
          </cell>
        </row>
        <row r="2440">
          <cell r="B2440" t="str">
            <v>ALCOA OU EQUIV</v>
          </cell>
        </row>
        <row r="2441">
          <cell r="A2441" t="str">
            <v>Obs: dimensões entre asteríscos (*) indicam a aceitação de medidas aproximadas.</v>
          </cell>
        </row>
        <row r="2443">
          <cell r="B2443" t="str">
            <v>PREÇOS DE INSUMOS</v>
          </cell>
          <cell r="D2443" t="str">
            <v>Página:</v>
          </cell>
          <cell r="E2443" t="str">
            <v>37 / 146</v>
          </cell>
        </row>
        <row r="2444">
          <cell r="A2444" t="str">
            <v>Indicação da origem do preço:</v>
          </cell>
        </row>
        <row r="2445">
          <cell r="A2445" t="str">
            <v>• C - para preço coletado pelo IBGE</v>
          </cell>
        </row>
        <row r="2446">
          <cell r="A2446" t="str">
            <v>• CR - para preço obtido por meio do coeficiente de representatividade do insumo (ver Manual de Metodologia e</v>
          </cell>
        </row>
        <row r="2447">
          <cell r="A2447" t="str">
            <v>Conceitos);</v>
          </cell>
        </row>
        <row r="2448">
          <cell r="A2448" t="str">
            <v>• AS - para preço atribuído com base no preço do insumo para a localidade de São Paulo.</v>
          </cell>
        </row>
        <row r="2449">
          <cell r="A2449" t="str">
            <v>Mês de Coleta:</v>
          </cell>
          <cell r="B2449" t="str">
            <v>06/2016 Pesquisa: IBGE</v>
          </cell>
        </row>
        <row r="2450">
          <cell r="B2450" t="str">
            <v>CUIABA</v>
          </cell>
          <cell r="C2450" t="str">
            <v>90,01</v>
          </cell>
          <cell r="E2450">
            <v>52.06</v>
          </cell>
        </row>
        <row r="2451">
          <cell r="A2451" t="str">
            <v>Localidade:</v>
          </cell>
          <cell r="B2451" t="str">
            <v>Encargos Sociais Desonerados(%) Horista:</v>
          </cell>
          <cell r="D2451" t="str">
            <v>Mensalista:</v>
          </cell>
        </row>
        <row r="2452">
          <cell r="A2452" t="str">
            <v>Código</v>
          </cell>
          <cell r="B2452" t="str">
            <v>Descriçao do Insumo</v>
          </cell>
          <cell r="C2452" t="str">
            <v>Unid</v>
          </cell>
          <cell r="D2452" t="str">
            <v>Origem</v>
          </cell>
          <cell r="E2452" t="str">
            <v>Preço</v>
          </cell>
        </row>
        <row r="2453">
          <cell r="D2453" t="str">
            <v>de Preço</v>
          </cell>
          <cell r="E2453" t="str">
            <v>Mediano (R$)</v>
          </cell>
        </row>
        <row r="2454">
          <cell r="B2454" t="str">
            <v>CABO DE COBRE ISOLAMENTO ANTI-CHAMA 450/750V 6MM2, FLEXIVEL, TP FORESPLAST</v>
          </cell>
        </row>
        <row r="2455">
          <cell r="B2455" t="str">
            <v>ALCOA OU EQUIV</v>
          </cell>
        </row>
        <row r="2456">
          <cell r="A2456">
            <v>1008</v>
          </cell>
          <cell r="B2456" t="str">
            <v>CABO DE COBRE ISOLAMENTO ANTI-CHAMA 450/750V 6MM2, TP PIRASTIC PIRELLI OU EQUIV</v>
          </cell>
          <cell r="C2456" t="str">
            <v>M</v>
          </cell>
          <cell r="D2456" t="str">
            <v>CR</v>
          </cell>
          <cell r="E2456">
            <v>2.88</v>
          </cell>
        </row>
        <row r="2457">
          <cell r="A2457">
            <v>988</v>
          </cell>
          <cell r="B2457" t="str">
            <v>CABO DE COBRE ISOLAMENTO ANTI-CHAMA 450/750V 70MM2, TP PIRASTIC PIRELLI OU</v>
          </cell>
          <cell r="C2457" t="str">
            <v>M</v>
          </cell>
          <cell r="D2457" t="str">
            <v>CR</v>
          </cell>
          <cell r="E2457">
            <v>28.39</v>
          </cell>
        </row>
        <row r="2458">
          <cell r="B2458" t="str">
            <v>SIMILAR</v>
          </cell>
        </row>
        <row r="2459">
          <cell r="A2459">
            <v>989</v>
          </cell>
          <cell r="B2459" t="str">
            <v>CABO DE COBRE ISOLAMENTO ANTI-CHAMA 450/750V 95MM2, TP PIRASTIC PIRELLI OU EQUIV</v>
          </cell>
          <cell r="C2459" t="str">
            <v>M</v>
          </cell>
          <cell r="D2459" t="str">
            <v>CR</v>
          </cell>
          <cell r="E2459">
            <v>38.25</v>
          </cell>
        </row>
        <row r="2460">
          <cell r="A2460">
            <v>862</v>
          </cell>
          <cell r="B2460" t="str">
            <v>CABO DE COBRE NU 10 MM2 MEIO-DURO</v>
          </cell>
          <cell r="C2460" t="str">
            <v>M</v>
          </cell>
          <cell r="D2460" t="str">
            <v>CR</v>
          </cell>
          <cell r="E2460">
            <v>4.33</v>
          </cell>
        </row>
        <row r="2461">
          <cell r="A2461">
            <v>866</v>
          </cell>
          <cell r="B2461" t="str">
            <v>CABO DE COBRE NU 120 MM2 MEIO-DURO</v>
          </cell>
          <cell r="C2461" t="str">
            <v>M</v>
          </cell>
          <cell r="D2461" t="str">
            <v>CR</v>
          </cell>
          <cell r="E2461">
            <v>53.3</v>
          </cell>
        </row>
        <row r="2462">
          <cell r="A2462">
            <v>892</v>
          </cell>
          <cell r="B2462" t="str">
            <v>CABO DE COBRE NU 150 MM2 MEIO-DURO</v>
          </cell>
          <cell r="C2462" t="str">
            <v>M</v>
          </cell>
          <cell r="D2462" t="str">
            <v>CR</v>
          </cell>
          <cell r="E2462">
            <v>67.78</v>
          </cell>
        </row>
        <row r="2463">
          <cell r="A2463">
            <v>857</v>
          </cell>
          <cell r="B2463" t="str">
            <v>CABO DE COBRE NU 16 MM2 MEIO-DURO</v>
          </cell>
          <cell r="C2463" t="str">
            <v>M</v>
          </cell>
          <cell r="D2463" t="str">
            <v>C</v>
          </cell>
          <cell r="E2463">
            <v>6.9</v>
          </cell>
        </row>
        <row r="2464">
          <cell r="A2464">
            <v>37404</v>
          </cell>
          <cell r="B2464" t="str">
            <v>CABO DE COBRE NU 185 MM2 MEIO-DURO</v>
          </cell>
          <cell r="C2464" t="str">
            <v>M</v>
          </cell>
          <cell r="D2464" t="str">
            <v>CR</v>
          </cell>
          <cell r="E2464">
            <v>81.5</v>
          </cell>
        </row>
        <row r="2465">
          <cell r="A2465">
            <v>868</v>
          </cell>
          <cell r="B2465" t="str">
            <v>CABO DE COBRE NU 25 MM2 MEIO-DURO</v>
          </cell>
          <cell r="C2465" t="str">
            <v>M</v>
          </cell>
          <cell r="D2465" t="str">
            <v>CR</v>
          </cell>
          <cell r="E2465">
            <v>10.65</v>
          </cell>
        </row>
        <row r="2466">
          <cell r="A2466">
            <v>870</v>
          </cell>
          <cell r="B2466" t="str">
            <v>CABO DE COBRE NU 300 MM2 MEIO-DURO</v>
          </cell>
          <cell r="C2466" t="str">
            <v>M</v>
          </cell>
          <cell r="D2466" t="str">
            <v>CR</v>
          </cell>
          <cell r="E2466">
            <v>140.44</v>
          </cell>
        </row>
        <row r="2467">
          <cell r="A2467">
            <v>863</v>
          </cell>
          <cell r="B2467" t="str">
            <v>CABO DE COBRE NU 35 MM2 MEIO-DURO</v>
          </cell>
          <cell r="C2467" t="str">
            <v>M</v>
          </cell>
          <cell r="D2467" t="str">
            <v>CR</v>
          </cell>
          <cell r="E2467">
            <v>14.72</v>
          </cell>
        </row>
        <row r="2468">
          <cell r="A2468">
            <v>867</v>
          </cell>
          <cell r="B2468" t="str">
            <v>CABO DE COBRE NU 50 MM2 MEIO-DURO</v>
          </cell>
          <cell r="C2468" t="str">
            <v>M</v>
          </cell>
          <cell r="D2468" t="str">
            <v>CR</v>
          </cell>
          <cell r="E2468">
            <v>20.5</v>
          </cell>
        </row>
        <row r="2469">
          <cell r="A2469">
            <v>891</v>
          </cell>
          <cell r="B2469" t="str">
            <v>CABO DE COBRE NU 500 MM2 MEIO-DURO</v>
          </cell>
          <cell r="C2469" t="str">
            <v>M</v>
          </cell>
          <cell r="D2469" t="str">
            <v>CR</v>
          </cell>
          <cell r="E2469">
            <v>235.86</v>
          </cell>
        </row>
        <row r="2470">
          <cell r="A2470">
            <v>864</v>
          </cell>
          <cell r="B2470" t="str">
            <v>CABO DE COBRE NU 70 MM2 MEIO-DURO</v>
          </cell>
          <cell r="C2470" t="str">
            <v>M</v>
          </cell>
          <cell r="D2470" t="str">
            <v>CR</v>
          </cell>
          <cell r="E2470">
            <v>28.88</v>
          </cell>
        </row>
        <row r="2471">
          <cell r="A2471">
            <v>865</v>
          </cell>
          <cell r="B2471" t="str">
            <v>CABO DE COBRE NU 95 MM2 MEIO-DURO</v>
          </cell>
          <cell r="C2471" t="str">
            <v>M</v>
          </cell>
          <cell r="D2471" t="str">
            <v>CR</v>
          </cell>
          <cell r="E2471">
            <v>40.68</v>
          </cell>
        </row>
        <row r="2472">
          <cell r="A2472">
            <v>948</v>
          </cell>
          <cell r="B2472" t="str">
            <v>CABO DE COBRE UNIPOLAR 10 MM2, BLINDADO, ISOLACAO 3,6/6 KV EPR, COBERTURA EM</v>
          </cell>
          <cell r="C2472" t="str">
            <v>M</v>
          </cell>
          <cell r="D2472" t="str">
            <v>CR</v>
          </cell>
          <cell r="E2472">
            <v>23.24</v>
          </cell>
        </row>
        <row r="2473">
          <cell r="B2473" t="str">
            <v>PVC</v>
          </cell>
        </row>
        <row r="2474">
          <cell r="A2474">
            <v>947</v>
          </cell>
          <cell r="B2474" t="str">
            <v>CABO DE COBRE UNIPOLAR 16 MM2, BLINDADO, ISOLACAO 3,6/6 KV EPR, COBERTURA EM</v>
          </cell>
          <cell r="C2474" t="str">
            <v>M</v>
          </cell>
          <cell r="D2474" t="str">
            <v>CR</v>
          </cell>
          <cell r="E2474">
            <v>23.64</v>
          </cell>
        </row>
        <row r="2475">
          <cell r="B2475" t="str">
            <v>PVC</v>
          </cell>
        </row>
        <row r="2476">
          <cell r="A2476">
            <v>911</v>
          </cell>
          <cell r="B2476" t="str">
            <v>CABO DE COBRE UNIPOLAR 16 MM2, BLINDADO, ISOLACAO 6/10 KV EPR, COBERTURA EM</v>
          </cell>
          <cell r="C2476" t="str">
            <v>M</v>
          </cell>
          <cell r="D2476" t="str">
            <v>CR</v>
          </cell>
          <cell r="E2476">
            <v>34.380000000000003</v>
          </cell>
        </row>
        <row r="2477">
          <cell r="B2477" t="str">
            <v>PVC</v>
          </cell>
        </row>
        <row r="2478">
          <cell r="A2478">
            <v>925</v>
          </cell>
          <cell r="B2478" t="str">
            <v>CABO DE COBRE UNIPOLAR 25 MM2, BLINDADO, ISOLACAO 3,6/6 KV EPR, COBERTURA EM</v>
          </cell>
          <cell r="C2478" t="str">
            <v>M</v>
          </cell>
          <cell r="D2478" t="str">
            <v>CR</v>
          </cell>
          <cell r="E2478">
            <v>31.78</v>
          </cell>
        </row>
        <row r="2479">
          <cell r="B2479" t="str">
            <v>PVC</v>
          </cell>
        </row>
        <row r="2480">
          <cell r="A2480">
            <v>954</v>
          </cell>
          <cell r="B2480" t="str">
            <v>CABO DE COBRE UNIPOLAR 25MM2, BLINDADO, ISOLACAO 6/10 KV EPR, COBERTURA EM PVC</v>
          </cell>
          <cell r="C2480" t="str">
            <v>M</v>
          </cell>
          <cell r="D2480" t="str">
            <v>CR</v>
          </cell>
          <cell r="E2480">
            <v>35.11</v>
          </cell>
        </row>
        <row r="2481">
          <cell r="A2481">
            <v>901</v>
          </cell>
          <cell r="B2481" t="str">
            <v>CABO DE COBRE UNIPOLAR 35 MM2, BLINDADO, ISOLACAO 12/20 KV EPR, COBERTURA EM</v>
          </cell>
          <cell r="C2481" t="str">
            <v>M</v>
          </cell>
          <cell r="D2481" t="str">
            <v>C</v>
          </cell>
          <cell r="E2481">
            <v>37.58</v>
          </cell>
        </row>
        <row r="2482">
          <cell r="B2482" t="str">
            <v>PVC</v>
          </cell>
        </row>
        <row r="2483">
          <cell r="A2483">
            <v>926</v>
          </cell>
          <cell r="B2483" t="str">
            <v>CABO DE COBRE UNIPOLAR 35 MM2, BLINDADO, ISOLACAO 3,6/6 KV EPR, COBERTURA EM</v>
          </cell>
          <cell r="C2483" t="str">
            <v>M</v>
          </cell>
          <cell r="D2483" t="str">
            <v>CR</v>
          </cell>
          <cell r="E2483">
            <v>39.71</v>
          </cell>
        </row>
        <row r="2484">
          <cell r="B2484" t="str">
            <v>PVC</v>
          </cell>
        </row>
        <row r="2485">
          <cell r="A2485">
            <v>912</v>
          </cell>
          <cell r="B2485" t="str">
            <v>CABO DE COBRE UNIPOLAR 35 MM2, BLINDADO, ISOLACAO 6/10 KV EPR, COBERTURA EM</v>
          </cell>
          <cell r="C2485" t="str">
            <v>M</v>
          </cell>
          <cell r="D2485" t="str">
            <v>CR</v>
          </cell>
          <cell r="E2485">
            <v>39.950000000000003</v>
          </cell>
        </row>
        <row r="2486">
          <cell r="B2486" t="str">
            <v>PVC</v>
          </cell>
        </row>
        <row r="2487">
          <cell r="A2487">
            <v>955</v>
          </cell>
          <cell r="B2487" t="str">
            <v>CABO DE COBRE UNIPOLAR 50 MM2, BLINDADO, ISOLACAO 12/20 KV EPR, COBERTURA EM</v>
          </cell>
          <cell r="C2487" t="str">
            <v>M</v>
          </cell>
          <cell r="D2487" t="str">
            <v>CR</v>
          </cell>
          <cell r="E2487">
            <v>47.69</v>
          </cell>
        </row>
        <row r="2488">
          <cell r="B2488" t="str">
            <v>PVC</v>
          </cell>
        </row>
        <row r="2489">
          <cell r="A2489">
            <v>946</v>
          </cell>
          <cell r="B2489" t="str">
            <v>CABO DE COBRE UNIPOLAR 50 MM2, BLINDADO, ISOLACAO 3,6/6 KV EPR, COBERTURA EM</v>
          </cell>
          <cell r="C2489" t="str">
            <v>M</v>
          </cell>
          <cell r="D2489" t="str">
            <v>CR</v>
          </cell>
          <cell r="E2489">
            <v>53.62</v>
          </cell>
        </row>
        <row r="2490">
          <cell r="B2490" t="str">
            <v>PVC</v>
          </cell>
        </row>
        <row r="2491">
          <cell r="A2491">
            <v>953</v>
          </cell>
          <cell r="B2491" t="str">
            <v>CABO DE COBRE UNIPOLAR 50 MM2, BLINDADO, ISOLACAO 6/10 KV EPR, COBERTURA EM</v>
          </cell>
          <cell r="C2491" t="str">
            <v>M</v>
          </cell>
          <cell r="D2491" t="str">
            <v>CR</v>
          </cell>
          <cell r="E2491">
            <v>48.79</v>
          </cell>
        </row>
        <row r="2492">
          <cell r="B2492" t="str">
            <v>PVC</v>
          </cell>
        </row>
        <row r="2493">
          <cell r="A2493">
            <v>902</v>
          </cell>
          <cell r="B2493" t="str">
            <v>CABO DE COBRE UNIPOLAR 70 MM2, BLINDADO, ISOLACAO 12/20 KV EPR, COBERTURA EM</v>
          </cell>
          <cell r="C2493" t="str">
            <v>M</v>
          </cell>
          <cell r="D2493" t="str">
            <v>CR</v>
          </cell>
          <cell r="E2493">
            <v>59.32</v>
          </cell>
        </row>
        <row r="2494">
          <cell r="B2494" t="str">
            <v>PVC</v>
          </cell>
        </row>
        <row r="2495">
          <cell r="A2495">
            <v>927</v>
          </cell>
          <cell r="B2495" t="str">
            <v>CABO DE COBRE UNIPOLAR 70 MM2, BLINDADO, ISOLACAO 3,6/6 KV EPR, COBERTURA EM</v>
          </cell>
          <cell r="C2495" t="str">
            <v>M</v>
          </cell>
          <cell r="D2495" t="str">
            <v>CR</v>
          </cell>
          <cell r="E2495">
            <v>57.49</v>
          </cell>
        </row>
        <row r="2496">
          <cell r="B2496" t="str">
            <v>PVC</v>
          </cell>
        </row>
        <row r="2497">
          <cell r="A2497">
            <v>913</v>
          </cell>
          <cell r="B2497" t="str">
            <v>CABO DE COBRE UNIPOLAR 70 MM2, BLINDADO, ISOLACAO 6/10 KV EPR, COBERTURA EM</v>
          </cell>
          <cell r="C2497" t="str">
            <v>M</v>
          </cell>
          <cell r="D2497" t="str">
            <v>CR</v>
          </cell>
          <cell r="E2497">
            <v>64.17</v>
          </cell>
        </row>
        <row r="2498">
          <cell r="B2498" t="str">
            <v>PVC</v>
          </cell>
        </row>
        <row r="2499">
          <cell r="A2499">
            <v>903</v>
          </cell>
          <cell r="B2499" t="str">
            <v>CABO DE COBRE UNIPOLAR 95 MM2, BLINDADO, ISOLACAO 12/20 KV EPR, COBERTURA EM</v>
          </cell>
          <cell r="C2499" t="str">
            <v>M</v>
          </cell>
          <cell r="D2499" t="str">
            <v>CR</v>
          </cell>
          <cell r="E2499">
            <v>72.62</v>
          </cell>
        </row>
        <row r="2500">
          <cell r="B2500" t="str">
            <v>PVC</v>
          </cell>
        </row>
        <row r="2501">
          <cell r="A2501">
            <v>945</v>
          </cell>
          <cell r="B2501" t="str">
            <v>CABO DE COBRE UNIPOLAR 95 MM2, BLINDADO, ISOLACAO 3,6/6 KV EPR, COBERTURA EM</v>
          </cell>
          <cell r="C2501" t="str">
            <v>M</v>
          </cell>
          <cell r="D2501" t="str">
            <v>CR</v>
          </cell>
          <cell r="E2501">
            <v>76.83</v>
          </cell>
        </row>
        <row r="2502">
          <cell r="B2502" t="str">
            <v>PVC</v>
          </cell>
        </row>
        <row r="2503">
          <cell r="A2503">
            <v>914</v>
          </cell>
          <cell r="B2503" t="str">
            <v>CABO DE COBRE UNIPOLAR 95 MM2, BLINDADO, ISOLACAO 6/10 KV EPR, COBERTURA EM</v>
          </cell>
          <cell r="C2503" t="str">
            <v>M</v>
          </cell>
          <cell r="D2503" t="str">
            <v>CR</v>
          </cell>
          <cell r="E2503">
            <v>78.7</v>
          </cell>
        </row>
        <row r="2504">
          <cell r="B2504" t="str">
            <v>PVC</v>
          </cell>
        </row>
        <row r="2505">
          <cell r="A2505">
            <v>1018</v>
          </cell>
          <cell r="B2505" t="str">
            <v>CABO DE COBRE, FLEXIVEL, CLASSE 4 OU 5, ISOLACAO EM PVC/A, ANTICHAMA BWF-B,</v>
          </cell>
          <cell r="C2505" t="str">
            <v>M</v>
          </cell>
          <cell r="D2505" t="str">
            <v>CR</v>
          </cell>
          <cell r="E2505">
            <v>22.3</v>
          </cell>
        </row>
        <row r="2506">
          <cell r="B2506" t="str">
            <v>COBERTURA PVC-ST1, ANTICHAMA BWF-B, 1 CONDUTOR, 0,6/1 KV, SECAO NOMINAL 50 MM2.</v>
          </cell>
        </row>
        <row r="2507">
          <cell r="A2507">
            <v>34602</v>
          </cell>
          <cell r="B2507" t="str">
            <v>CABO FLEXIVEL PVC 750 V, 2 CONDUTORES DE 1,5 MM2</v>
          </cell>
          <cell r="C2507" t="str">
            <v>M</v>
          </cell>
          <cell r="D2507" t="str">
            <v>CR</v>
          </cell>
          <cell r="E2507">
            <v>2.19</v>
          </cell>
        </row>
        <row r="2508">
          <cell r="A2508">
            <v>34603</v>
          </cell>
          <cell r="B2508" t="str">
            <v>CABO FLEXIVEL PVC 750 V, 2 CONDUTORES DE 10,0 MM2</v>
          </cell>
          <cell r="C2508" t="str">
            <v>M</v>
          </cell>
          <cell r="D2508" t="str">
            <v>CR</v>
          </cell>
          <cell r="E2508">
            <v>10.53</v>
          </cell>
        </row>
        <row r="2509">
          <cell r="A2509" t="str">
            <v>Obs: dimensões entre asteríscos (*) indicam a aceitação de medidas aproximadas.</v>
          </cell>
        </row>
        <row r="2511">
          <cell r="B2511" t="str">
            <v>PREÇOS DE INSUMOS</v>
          </cell>
          <cell r="D2511" t="str">
            <v>Página:</v>
          </cell>
          <cell r="E2511" t="str">
            <v>38 / 146</v>
          </cell>
        </row>
        <row r="2512">
          <cell r="A2512" t="str">
            <v>Indicação da origem do preço:</v>
          </cell>
        </row>
        <row r="2513">
          <cell r="A2513" t="str">
            <v>• C - para preço coletado pelo IBGE</v>
          </cell>
        </row>
        <row r="2514">
          <cell r="A2514" t="str">
            <v>• CR - para preço obtido por meio do coeficiente de representatividade do insumo (ver Manual de Metodologia e</v>
          </cell>
        </row>
        <row r="2515">
          <cell r="A2515" t="str">
            <v>Conceitos);</v>
          </cell>
        </row>
        <row r="2516">
          <cell r="A2516" t="str">
            <v>• AS - para preço atribuído com base no preço do insumo para a localidade de São Paulo.</v>
          </cell>
        </row>
        <row r="2517">
          <cell r="A2517" t="str">
            <v>Mês de Coleta:</v>
          </cell>
          <cell r="B2517" t="str">
            <v>06/2016 Pesquisa: IBGE</v>
          </cell>
        </row>
        <row r="2518">
          <cell r="B2518" t="str">
            <v>CUIABA</v>
          </cell>
          <cell r="C2518" t="str">
            <v>90,01</v>
          </cell>
          <cell r="E2518">
            <v>52.06</v>
          </cell>
        </row>
        <row r="2519">
          <cell r="A2519" t="str">
            <v>Localidade:</v>
          </cell>
          <cell r="B2519" t="str">
            <v>Encargos Sociais Desonerados(%) Horista:</v>
          </cell>
          <cell r="D2519" t="str">
            <v>Mensalista:</v>
          </cell>
        </row>
        <row r="2520">
          <cell r="A2520" t="str">
            <v>Código</v>
          </cell>
          <cell r="B2520" t="str">
            <v>Descriçao do Insumo</v>
          </cell>
          <cell r="C2520" t="str">
            <v>Unid</v>
          </cell>
          <cell r="D2520" t="str">
            <v>Origem</v>
          </cell>
          <cell r="E2520" t="str">
            <v>Preço</v>
          </cell>
        </row>
        <row r="2521">
          <cell r="D2521" t="str">
            <v>de Preço</v>
          </cell>
          <cell r="E2521" t="str">
            <v>Mediano (R$)</v>
          </cell>
        </row>
        <row r="2522">
          <cell r="A2522">
            <v>34607</v>
          </cell>
          <cell r="B2522" t="str">
            <v>CABO FLEXIVEL PVC 750 V, 2 CONDUTORES DE 4,0 MM2</v>
          </cell>
          <cell r="C2522" t="str">
            <v>M</v>
          </cell>
          <cell r="D2522" t="str">
            <v>CR</v>
          </cell>
          <cell r="E2522">
            <v>4.6900000000000004</v>
          </cell>
        </row>
        <row r="2523">
          <cell r="A2523">
            <v>34609</v>
          </cell>
          <cell r="B2523" t="str">
            <v>CABO FLEXIVEL PVC 750 V, 2 CONDUTORES DE 6,0 MM2</v>
          </cell>
          <cell r="C2523" t="str">
            <v>M</v>
          </cell>
          <cell r="D2523" t="str">
            <v>CR</v>
          </cell>
          <cell r="E2523">
            <v>7.04</v>
          </cell>
        </row>
        <row r="2524">
          <cell r="A2524">
            <v>34618</v>
          </cell>
          <cell r="B2524" t="str">
            <v>CABO FLEXIVEL PVC 750 V, 3 CONDUTORES DE 1,5 MM2</v>
          </cell>
          <cell r="C2524" t="str">
            <v>M</v>
          </cell>
          <cell r="D2524" t="str">
            <v>CR</v>
          </cell>
          <cell r="E2524">
            <v>2.9</v>
          </cell>
        </row>
        <row r="2525">
          <cell r="A2525">
            <v>34620</v>
          </cell>
          <cell r="B2525" t="str">
            <v>CABO FLEXIVEL PVC 750 V, 3 CONDUTORES DE 10,0 MM2</v>
          </cell>
          <cell r="C2525" t="str">
            <v>M</v>
          </cell>
          <cell r="D2525" t="str">
            <v>CR</v>
          </cell>
          <cell r="E2525">
            <v>14.53</v>
          </cell>
        </row>
        <row r="2526">
          <cell r="A2526">
            <v>34621</v>
          </cell>
          <cell r="B2526" t="str">
            <v>CABO FLEXIVEL PVC 750 V, 3 CONDUTORES DE 4,0 MM2</v>
          </cell>
          <cell r="C2526" t="str">
            <v>M</v>
          </cell>
          <cell r="D2526" t="str">
            <v>CR</v>
          </cell>
          <cell r="E2526">
            <v>6.74</v>
          </cell>
        </row>
        <row r="2527">
          <cell r="A2527">
            <v>34622</v>
          </cell>
          <cell r="B2527" t="str">
            <v>CABO FLEXIVEL PVC 750 V, 3 CONDUTORES DE 6,0 MM2</v>
          </cell>
          <cell r="C2527" t="str">
            <v>M</v>
          </cell>
          <cell r="D2527" t="str">
            <v>CR</v>
          </cell>
          <cell r="E2527">
            <v>9.5500000000000007</v>
          </cell>
        </row>
        <row r="2528">
          <cell r="A2528">
            <v>34624</v>
          </cell>
          <cell r="B2528" t="str">
            <v>CABO FLEXIVEL PVC 750 V, 4 CONDUTORES DE 1,5 MM2</v>
          </cell>
          <cell r="C2528" t="str">
            <v>M</v>
          </cell>
          <cell r="D2528" t="str">
            <v>CR</v>
          </cell>
          <cell r="E2528">
            <v>3.71</v>
          </cell>
        </row>
        <row r="2529">
          <cell r="A2529">
            <v>34626</v>
          </cell>
          <cell r="B2529" t="str">
            <v>CABO FLEXIVEL PVC 750 V, 4 CONDUTORES DE 10,0 MM2</v>
          </cell>
          <cell r="C2529" t="str">
            <v>M</v>
          </cell>
          <cell r="D2529" t="str">
            <v>CR</v>
          </cell>
          <cell r="E2529">
            <v>19.97</v>
          </cell>
        </row>
        <row r="2530">
          <cell r="A2530">
            <v>34627</v>
          </cell>
          <cell r="B2530" t="str">
            <v>CABO FLEXIVEL PVC 750 V, 4 CONDUTORES DE 4,0 MM2</v>
          </cell>
          <cell r="C2530" t="str">
            <v>M</v>
          </cell>
          <cell r="D2530" t="str">
            <v>CR</v>
          </cell>
          <cell r="E2530">
            <v>8.6</v>
          </cell>
        </row>
        <row r="2531">
          <cell r="A2531">
            <v>34629</v>
          </cell>
          <cell r="B2531" t="str">
            <v>CABO FLEXIVEL PVC 750 V, 4 CONDUTORES DE 6,0 MM2</v>
          </cell>
          <cell r="C2531" t="str">
            <v>M</v>
          </cell>
          <cell r="D2531" t="str">
            <v>CR</v>
          </cell>
          <cell r="E2531">
            <v>12.6</v>
          </cell>
        </row>
        <row r="2532">
          <cell r="A2532">
            <v>11901</v>
          </cell>
          <cell r="B2532" t="str">
            <v>CABO TELEFONICO CCI 50, 1 PAR, USO INTERNO, SEM BLINDAGEM</v>
          </cell>
          <cell r="C2532" t="str">
            <v>M</v>
          </cell>
          <cell r="D2532" t="str">
            <v>C</v>
          </cell>
          <cell r="E2532">
            <v>0.84</v>
          </cell>
        </row>
        <row r="2533">
          <cell r="A2533">
            <v>11902</v>
          </cell>
          <cell r="B2533" t="str">
            <v>CABO TELEFONICO CCI 50, 2 PARES, USO INTERNO, SEM BLINDAGEM</v>
          </cell>
          <cell r="C2533" t="str">
            <v>M</v>
          </cell>
          <cell r="D2533" t="str">
            <v>CR</v>
          </cell>
          <cell r="E2533">
            <v>1.46</v>
          </cell>
        </row>
        <row r="2534">
          <cell r="A2534">
            <v>11903</v>
          </cell>
          <cell r="B2534" t="str">
            <v>CABO TELEFONICO CCI 50, 3 PARES, USO INTERNO, SEM BLINDAGEM</v>
          </cell>
          <cell r="C2534" t="str">
            <v>M</v>
          </cell>
          <cell r="D2534" t="str">
            <v>CR</v>
          </cell>
          <cell r="E2534">
            <v>2.2599999999999998</v>
          </cell>
        </row>
        <row r="2535">
          <cell r="A2535">
            <v>11904</v>
          </cell>
          <cell r="B2535" t="str">
            <v>CABO TELEFONICO CCI 50, 4 PARES, USO INTERNO, SEM BLINDAGEM</v>
          </cell>
          <cell r="C2535" t="str">
            <v>M</v>
          </cell>
          <cell r="D2535" t="str">
            <v>CR</v>
          </cell>
          <cell r="E2535">
            <v>2.88</v>
          </cell>
        </row>
        <row r="2536">
          <cell r="A2536">
            <v>11905</v>
          </cell>
          <cell r="B2536" t="str">
            <v>CABO TELEFONICO CCI 50, 5 PARES, USO INTERNO, SEM BLINDAGEM</v>
          </cell>
          <cell r="C2536" t="str">
            <v>M</v>
          </cell>
          <cell r="D2536" t="str">
            <v>CR</v>
          </cell>
          <cell r="E2536">
            <v>3.87</v>
          </cell>
        </row>
        <row r="2537">
          <cell r="A2537">
            <v>11906</v>
          </cell>
          <cell r="B2537" t="str">
            <v>CABO TELEFONICO CCI 50, 6 PARES, USO INTERNO, SEM BLINDAGEM</v>
          </cell>
          <cell r="C2537" t="str">
            <v>M</v>
          </cell>
          <cell r="D2537" t="str">
            <v>CR</v>
          </cell>
          <cell r="E2537">
            <v>4.46</v>
          </cell>
        </row>
        <row r="2538">
          <cell r="A2538">
            <v>11919</v>
          </cell>
          <cell r="B2538" t="str">
            <v>CABO TELEFONICO CI 50, 10 PARES, USO INTERNO</v>
          </cell>
          <cell r="C2538" t="str">
            <v>M</v>
          </cell>
          <cell r="D2538" t="str">
            <v>CR</v>
          </cell>
          <cell r="E2538">
            <v>8.75</v>
          </cell>
        </row>
        <row r="2539">
          <cell r="A2539">
            <v>11920</v>
          </cell>
          <cell r="B2539" t="str">
            <v>CABO TELEFONICO CI 50, 20 PARES, USO INTERNO</v>
          </cell>
          <cell r="C2539" t="str">
            <v>M</v>
          </cell>
          <cell r="D2539" t="str">
            <v>CR</v>
          </cell>
          <cell r="E2539">
            <v>16.95</v>
          </cell>
        </row>
        <row r="2540">
          <cell r="A2540">
            <v>11924</v>
          </cell>
          <cell r="B2540" t="str">
            <v>CABO TELEFONICO CI 50, 200 PARES, USO INTERNO</v>
          </cell>
          <cell r="C2540" t="str">
            <v>M</v>
          </cell>
          <cell r="D2540" t="str">
            <v>CR</v>
          </cell>
          <cell r="E2540">
            <v>164.84</v>
          </cell>
        </row>
        <row r="2541">
          <cell r="A2541">
            <v>11921</v>
          </cell>
          <cell r="B2541" t="str">
            <v>CABO TELEFONICO CI 50, 30 PARES, USO INTERNO</v>
          </cell>
          <cell r="C2541" t="str">
            <v>M</v>
          </cell>
          <cell r="D2541" t="str">
            <v>CR</v>
          </cell>
          <cell r="E2541">
            <v>23.08</v>
          </cell>
        </row>
        <row r="2542">
          <cell r="A2542">
            <v>11922</v>
          </cell>
          <cell r="B2542" t="str">
            <v>CABO TELEFONICO CI 50, 50 PARES, USO INTERNO</v>
          </cell>
          <cell r="C2542" t="str">
            <v>M</v>
          </cell>
          <cell r="D2542" t="str">
            <v>CR</v>
          </cell>
          <cell r="E2542">
            <v>40.97</v>
          </cell>
        </row>
        <row r="2543">
          <cell r="A2543">
            <v>11923</v>
          </cell>
          <cell r="B2543" t="str">
            <v>CABO TELEFONICO CI 50, 75 PARES, USO INTERNO</v>
          </cell>
          <cell r="C2543" t="str">
            <v>M</v>
          </cell>
          <cell r="D2543" t="str">
            <v>CR</v>
          </cell>
          <cell r="E2543">
            <v>66.92</v>
          </cell>
        </row>
        <row r="2544">
          <cell r="A2544">
            <v>11916</v>
          </cell>
          <cell r="B2544" t="str">
            <v>CABO TELEFONICO CTP - APL - 50, 10 PARES, USO EXTERNO</v>
          </cell>
          <cell r="C2544" t="str">
            <v>M</v>
          </cell>
          <cell r="D2544" t="str">
            <v>CR</v>
          </cell>
          <cell r="E2544">
            <v>11.36</v>
          </cell>
        </row>
        <row r="2545">
          <cell r="A2545">
            <v>11914</v>
          </cell>
          <cell r="B2545" t="str">
            <v>CABO TELEFONICO CTP - APL - 50, 100 PARES, USO EXTERNO</v>
          </cell>
          <cell r="C2545" t="str">
            <v>M</v>
          </cell>
          <cell r="D2545" t="str">
            <v>CR</v>
          </cell>
          <cell r="E2545">
            <v>82.45</v>
          </cell>
        </row>
        <row r="2546">
          <cell r="A2546">
            <v>11917</v>
          </cell>
          <cell r="B2546" t="str">
            <v>CABO TELEFONICO CTP - APL - 50, 20 PARES, USO EXTERNO</v>
          </cell>
          <cell r="C2546" t="str">
            <v>M</v>
          </cell>
          <cell r="D2546" t="str">
            <v>CR</v>
          </cell>
          <cell r="E2546">
            <v>19.760000000000002</v>
          </cell>
        </row>
        <row r="2547">
          <cell r="A2547">
            <v>11918</v>
          </cell>
          <cell r="B2547" t="str">
            <v>CABO TELEFONICO CTP - APL - 50, 30 PARES, USO EXTERNO</v>
          </cell>
          <cell r="C2547" t="str">
            <v>M</v>
          </cell>
          <cell r="D2547" t="str">
            <v>CR</v>
          </cell>
          <cell r="E2547">
            <v>26.81</v>
          </cell>
        </row>
        <row r="2548">
          <cell r="A2548">
            <v>37734</v>
          </cell>
          <cell r="B2548" t="str">
            <v>CACAMBA METALICA BASCULANTE COM CAPACIDADE DE 10 M3 (INCLUI MONTAGEM, NAO</v>
          </cell>
          <cell r="C2548" t="str">
            <v>UN</v>
          </cell>
          <cell r="D2548" t="str">
            <v>CR</v>
          </cell>
          <cell r="E2548">
            <v>34321.67</v>
          </cell>
        </row>
        <row r="2549">
          <cell r="B2549" t="str">
            <v>INCLUI CAMINHAO)</v>
          </cell>
        </row>
        <row r="2550">
          <cell r="A2550">
            <v>37733</v>
          </cell>
          <cell r="B2550" t="str">
            <v>CACAMBA METALICA BASCULANTE COM CAPACIDADE DE 6 M3 (INCLUI MONTAGEM, NAO</v>
          </cell>
          <cell r="C2550" t="str">
            <v>UN</v>
          </cell>
          <cell r="D2550" t="str">
            <v>CR</v>
          </cell>
          <cell r="E2550">
            <v>25734.26</v>
          </cell>
        </row>
        <row r="2551">
          <cell r="B2551" t="str">
            <v>INCLUI CAMINHAO)</v>
          </cell>
        </row>
        <row r="2552">
          <cell r="A2552">
            <v>37735</v>
          </cell>
          <cell r="B2552" t="str">
            <v>CACAMBA METALICA BASCULANTE COM CAPACIDADE DE 8 M3 (INCLUI MONTAGEM, NAO</v>
          </cell>
          <cell r="C2552" t="str">
            <v>UN</v>
          </cell>
          <cell r="D2552" t="str">
            <v>CR</v>
          </cell>
          <cell r="E2552">
            <v>31009.79</v>
          </cell>
        </row>
        <row r="2553">
          <cell r="B2553" t="str">
            <v>INCLUI CAMINHAO)</v>
          </cell>
        </row>
        <row r="2554">
          <cell r="A2554">
            <v>2354</v>
          </cell>
          <cell r="B2554" t="str">
            <v>CADASTRISTA DE USUARIOS</v>
          </cell>
          <cell r="C2554" t="str">
            <v>H</v>
          </cell>
          <cell r="D2554" t="str">
            <v>CR</v>
          </cell>
          <cell r="E2554">
            <v>17.149999999999999</v>
          </cell>
        </row>
        <row r="2555">
          <cell r="A2555">
            <v>41758</v>
          </cell>
          <cell r="B2555" t="str">
            <v>CADEADO EM ACO INOX, LARGURA DE *50* MM, COM HASTE EM ACO TEMPERADO, SEM</v>
          </cell>
          <cell r="C2555" t="str">
            <v>UN</v>
          </cell>
          <cell r="D2555" t="str">
            <v>CR</v>
          </cell>
          <cell r="E2555">
            <v>122.47</v>
          </cell>
        </row>
        <row r="2556">
          <cell r="B2556" t="str">
            <v>MOLA - CHAVES INCLUIDAS</v>
          </cell>
        </row>
        <row r="2557">
          <cell r="A2557">
            <v>5090</v>
          </cell>
          <cell r="B2557" t="str">
            <v>CADEADO SIMPLES/COMUM, EM LATAO MACICO CROMADO, LARGURA DE 25 MM,  HASTE DE</v>
          </cell>
          <cell r="C2557" t="str">
            <v>UN</v>
          </cell>
          <cell r="D2557" t="str">
            <v>C</v>
          </cell>
          <cell r="E2557">
            <v>14.03</v>
          </cell>
        </row>
        <row r="2558">
          <cell r="B2558" t="str">
            <v>ACO TEMPERADO, CEMENTADO (NAO LONGA), INCLUI 2 CHAVES</v>
          </cell>
        </row>
        <row r="2559">
          <cell r="A2559">
            <v>5085</v>
          </cell>
          <cell r="B2559" t="str">
            <v>CADEADO SIMPLES, EM LATAO MACICO CROMADO, LARGURA DE 35 MM,  HASTE DE ACO</v>
          </cell>
          <cell r="C2559" t="str">
            <v>UN</v>
          </cell>
          <cell r="D2559" t="str">
            <v>CR</v>
          </cell>
          <cell r="E2559">
            <v>15.64</v>
          </cell>
        </row>
        <row r="2560">
          <cell r="B2560" t="str">
            <v>TEMPERADO, CEMENTADO (NAO LONGA), INCLUI 2 CHAVES</v>
          </cell>
        </row>
        <row r="2561">
          <cell r="A2561">
            <v>38374</v>
          </cell>
          <cell r="B2561" t="str">
            <v>CADEIRA SUSPENSA MANUAL / BALANCIM INDIVIDUAL (NBR 14751)</v>
          </cell>
          <cell r="C2561" t="str">
            <v>UN</v>
          </cell>
          <cell r="D2561" t="str">
            <v>CR</v>
          </cell>
          <cell r="E2561">
            <v>821.58</v>
          </cell>
        </row>
        <row r="2562">
          <cell r="A2562">
            <v>20212</v>
          </cell>
          <cell r="B2562" t="str">
            <v>CAIBRO DE MADEIRA APARELHADA *6 X 8* CM, MACARANDUBA, ANGELIM OU EQUIVALENTE</v>
          </cell>
          <cell r="C2562" t="str">
            <v>M</v>
          </cell>
          <cell r="D2562" t="str">
            <v>C</v>
          </cell>
          <cell r="E2562">
            <v>5</v>
          </cell>
        </row>
        <row r="2563">
          <cell r="B2563" t="str">
            <v>DA REGIAO</v>
          </cell>
        </row>
        <row r="2564">
          <cell r="A2564">
            <v>4430</v>
          </cell>
          <cell r="B2564" t="str">
            <v>CAIBRO DE MADEIRA NAO APARELHADA *5 X 6* CM, MACARANDUBA, ANGELIM OU</v>
          </cell>
          <cell r="C2564" t="str">
            <v>M</v>
          </cell>
          <cell r="D2564" t="str">
            <v>CR</v>
          </cell>
          <cell r="E2564">
            <v>4.6399999999999997</v>
          </cell>
        </row>
        <row r="2565">
          <cell r="B2565" t="str">
            <v>EQUIVALENTE DA REGIAO</v>
          </cell>
        </row>
        <row r="2566">
          <cell r="A2566">
            <v>4400</v>
          </cell>
          <cell r="B2566" t="str">
            <v>CAIBRO DE MADEIRA NAO APARELHADA *6 X 8* CM, MACARANDUBA, ANGELIM OU</v>
          </cell>
          <cell r="C2566" t="str">
            <v>M</v>
          </cell>
          <cell r="D2566" t="str">
            <v>CR</v>
          </cell>
          <cell r="E2566">
            <v>5.86</v>
          </cell>
        </row>
        <row r="2567">
          <cell r="B2567" t="str">
            <v>EQUIVALENTE DA REGIAO</v>
          </cell>
        </row>
        <row r="2568">
          <cell r="A2568">
            <v>4496</v>
          </cell>
          <cell r="B2568" t="str">
            <v>CAIBRO DE MADEIRA NATIVA/REGIONAL 5 X 5 CM NAO APARELHADA (P/FORMA)</v>
          </cell>
          <cell r="C2568" t="str">
            <v>M</v>
          </cell>
          <cell r="D2568" t="str">
            <v>CR</v>
          </cell>
          <cell r="E2568">
            <v>2.69</v>
          </cell>
        </row>
        <row r="2569">
          <cell r="A2569">
            <v>11871</v>
          </cell>
          <cell r="B2569" t="str">
            <v>CAIXA D'AGUA DE FIBRA DE VIDRO, PARA 500 LITROS, COM TAMPA</v>
          </cell>
          <cell r="C2569" t="str">
            <v>UN</v>
          </cell>
          <cell r="D2569" t="str">
            <v>C</v>
          </cell>
          <cell r="E2569">
            <v>205</v>
          </cell>
        </row>
        <row r="2570">
          <cell r="A2570">
            <v>34636</v>
          </cell>
          <cell r="B2570" t="str">
            <v>CAIXA D'AGUA EM POLIETILENO 1000 LITROS, COM TAMPA</v>
          </cell>
          <cell r="C2570" t="str">
            <v>UN</v>
          </cell>
          <cell r="D2570" t="str">
            <v>C</v>
          </cell>
          <cell r="E2570">
            <v>290.45</v>
          </cell>
        </row>
        <row r="2571">
          <cell r="A2571">
            <v>34639</v>
          </cell>
          <cell r="B2571" t="str">
            <v>CAIXA D'AGUA EM POLIETILENO 1500 LITROS, COM TAMPA</v>
          </cell>
          <cell r="C2571" t="str">
            <v>UN</v>
          </cell>
          <cell r="D2571" t="str">
            <v>CR</v>
          </cell>
          <cell r="E2571">
            <v>589.9</v>
          </cell>
        </row>
        <row r="2572">
          <cell r="A2572" t="str">
            <v>Obs: dimensões entre asteríscos (*) indicam a aceitação de medidas aproximadas.</v>
          </cell>
        </row>
        <row r="2574">
          <cell r="B2574" t="str">
            <v>PREÇOS DE INSUMOS</v>
          </cell>
          <cell r="D2574" t="str">
            <v>Página:</v>
          </cell>
          <cell r="E2574" t="str">
            <v>39 / 146</v>
          </cell>
        </row>
        <row r="2575">
          <cell r="A2575" t="str">
            <v>Indicação da origem do preço:</v>
          </cell>
        </row>
        <row r="2576">
          <cell r="A2576" t="str">
            <v>• C - para preço coletado pelo IBGE</v>
          </cell>
        </row>
        <row r="2577">
          <cell r="A2577" t="str">
            <v>• CR - para preço obtido por meio do coeficiente de representatividade do insumo (ver Manual de Metodologia e</v>
          </cell>
        </row>
        <row r="2578">
          <cell r="A2578" t="str">
            <v>Conceitos);</v>
          </cell>
        </row>
        <row r="2579">
          <cell r="A2579" t="str">
            <v>• AS - para preço atribuído com base no preço do insumo para a localidade de São Paulo.</v>
          </cell>
        </row>
        <row r="2580">
          <cell r="A2580" t="str">
            <v>Mês de Coleta:</v>
          </cell>
          <cell r="B2580" t="str">
            <v>06/2016 Pesquisa: IBGE</v>
          </cell>
        </row>
        <row r="2581">
          <cell r="B2581" t="str">
            <v>CUIABA</v>
          </cell>
          <cell r="C2581" t="str">
            <v>90,01</v>
          </cell>
          <cell r="E2581">
            <v>52.06</v>
          </cell>
        </row>
        <row r="2582">
          <cell r="A2582" t="str">
            <v>Localidade:</v>
          </cell>
          <cell r="B2582" t="str">
            <v>Encargos Sociais Desonerados(%) Horista:</v>
          </cell>
          <cell r="D2582" t="str">
            <v>Mensalista:</v>
          </cell>
        </row>
        <row r="2583">
          <cell r="A2583" t="str">
            <v>Código</v>
          </cell>
          <cell r="B2583" t="str">
            <v>Descriçao do Insumo</v>
          </cell>
          <cell r="C2583" t="str">
            <v>Unid</v>
          </cell>
          <cell r="D2583" t="str">
            <v>Origem</v>
          </cell>
          <cell r="E2583" t="str">
            <v>Preço</v>
          </cell>
        </row>
        <row r="2584">
          <cell r="D2584" t="str">
            <v>de Preço</v>
          </cell>
          <cell r="E2584" t="str">
            <v>Mediano (R$)</v>
          </cell>
        </row>
        <row r="2585">
          <cell r="A2585">
            <v>34640</v>
          </cell>
          <cell r="B2585" t="str">
            <v>CAIXA D'AGUA EM POLIETILENO 2000 LITROS, COM TAMPA</v>
          </cell>
          <cell r="C2585" t="str">
            <v>UN</v>
          </cell>
          <cell r="D2585" t="str">
            <v>CR</v>
          </cell>
          <cell r="E2585">
            <v>662.61</v>
          </cell>
        </row>
        <row r="2586">
          <cell r="A2586">
            <v>34637</v>
          </cell>
          <cell r="B2586" t="str">
            <v>CAIXA D'AGUA EM POLIETILENO 500 LITROS, COM TAMPA</v>
          </cell>
          <cell r="C2586" t="str">
            <v>UN</v>
          </cell>
          <cell r="D2586" t="str">
            <v>CR</v>
          </cell>
          <cell r="E2586">
            <v>166.76</v>
          </cell>
        </row>
        <row r="2587">
          <cell r="A2587">
            <v>34638</v>
          </cell>
          <cell r="B2587" t="str">
            <v>CAIXA D'AGUA EM POLIETILENO 750 LITROS, COM TAMPA</v>
          </cell>
          <cell r="C2587" t="str">
            <v>UN</v>
          </cell>
          <cell r="D2587" t="str">
            <v>CR</v>
          </cell>
          <cell r="E2587">
            <v>285.97000000000003</v>
          </cell>
        </row>
        <row r="2588">
          <cell r="A2588">
            <v>11868</v>
          </cell>
          <cell r="B2588" t="str">
            <v>CAIXA D'AGUA FIBRA DE VIDRO PARA 1000 LITROS, COM TAMPA</v>
          </cell>
          <cell r="C2588" t="str">
            <v>UN</v>
          </cell>
          <cell r="D2588" t="str">
            <v>CR</v>
          </cell>
          <cell r="E2588">
            <v>281.74</v>
          </cell>
        </row>
        <row r="2589">
          <cell r="A2589">
            <v>37106</v>
          </cell>
          <cell r="B2589" t="str">
            <v>CAIXA D'AGUA FIBRA DE VIDRO PARA 10000 LITROS, COM TAMPA</v>
          </cell>
          <cell r="C2589" t="str">
            <v>UN</v>
          </cell>
          <cell r="D2589" t="str">
            <v>CR</v>
          </cell>
          <cell r="E2589">
            <v>2721.33</v>
          </cell>
        </row>
        <row r="2590">
          <cell r="A2590">
            <v>11869</v>
          </cell>
          <cell r="B2590" t="str">
            <v>CAIXA D'AGUA FIBRA DE VIDRO PARA 1500 LITROS, COM TAMPA</v>
          </cell>
          <cell r="C2590" t="str">
            <v>UN</v>
          </cell>
          <cell r="D2590" t="str">
            <v>CR</v>
          </cell>
          <cell r="E2590">
            <v>457.12</v>
          </cell>
        </row>
        <row r="2591">
          <cell r="A2591">
            <v>37104</v>
          </cell>
          <cell r="B2591" t="str">
            <v>CAIXA D'AGUA FIBRA DE VIDRO PARA 2000 LITROS, COM TAMPA</v>
          </cell>
          <cell r="C2591" t="str">
            <v>UN</v>
          </cell>
          <cell r="D2591" t="str">
            <v>CR</v>
          </cell>
          <cell r="E2591">
            <v>589.26</v>
          </cell>
        </row>
        <row r="2592">
          <cell r="A2592">
            <v>37105</v>
          </cell>
          <cell r="B2592" t="str">
            <v>CAIXA D'AGUA FIBRA DE VIDRO PARA 5000 LITROS, COM TAMPA</v>
          </cell>
          <cell r="C2592" t="str">
            <v>UN</v>
          </cell>
          <cell r="D2592" t="str">
            <v>CR</v>
          </cell>
          <cell r="E2592">
            <v>1312.38</v>
          </cell>
        </row>
        <row r="2593">
          <cell r="A2593">
            <v>11638</v>
          </cell>
          <cell r="B2593" t="str">
            <v>CAIXA DE CONCRETO PRE-MOLDADO PARA AR-CONDICIONADO DE JANELA, DE *80 X 54 X</v>
          </cell>
          <cell r="C2593" t="str">
            <v>UN</v>
          </cell>
          <cell r="D2593" t="str">
            <v>CR</v>
          </cell>
          <cell r="E2593">
            <v>178.57</v>
          </cell>
        </row>
        <row r="2594">
          <cell r="B2594" t="str">
            <v>76,5* CM (L X A X P)</v>
          </cell>
        </row>
        <row r="2595">
          <cell r="A2595">
            <v>1030</v>
          </cell>
          <cell r="B2595" t="str">
            <v>CAIXA DE DESCARGA DE PLASTICO EXTERNA, DE *9* L, PUXADOR FIO DE NYLON, NAO</v>
          </cell>
          <cell r="C2595" t="str">
            <v>UN</v>
          </cell>
          <cell r="D2595" t="str">
            <v>C</v>
          </cell>
          <cell r="E2595">
            <v>28.62</v>
          </cell>
        </row>
        <row r="2596">
          <cell r="B2596" t="str">
            <v>INCLUSO CANO, BOLSA, ENGATE</v>
          </cell>
        </row>
        <row r="2597">
          <cell r="A2597">
            <v>11694</v>
          </cell>
          <cell r="B2597" t="str">
            <v>CAIXA DE DESCARGA PLASTICA DE EMBUTIR COMPLETA, COM ESPELHO PLASTICO,</v>
          </cell>
          <cell r="C2597" t="str">
            <v>UN</v>
          </cell>
          <cell r="D2597" t="str">
            <v>CR</v>
          </cell>
          <cell r="E2597">
            <v>632.65</v>
          </cell>
        </row>
        <row r="2598">
          <cell r="B2598" t="str">
            <v>CAPACIDADE 6 A 10 L, ACESSORIOS INCLUSOS</v>
          </cell>
        </row>
        <row r="2599">
          <cell r="A2599">
            <v>35277</v>
          </cell>
          <cell r="B2599" t="str">
            <v>CAIXA DE GORDURA EM PVC, DIAMETRO MINIMO 300 MM, DIAMETRO DE SAIDA 100 MM,</v>
          </cell>
          <cell r="C2599" t="str">
            <v>UN</v>
          </cell>
          <cell r="D2599" t="str">
            <v>CR</v>
          </cell>
          <cell r="E2599">
            <v>305.08</v>
          </cell>
        </row>
        <row r="2600">
          <cell r="B2600" t="str">
            <v>CAPACIDADE  APROXIMADA 18 LITROS, COM TAMPA</v>
          </cell>
        </row>
        <row r="2601">
          <cell r="A2601">
            <v>10521</v>
          </cell>
          <cell r="B2601" t="str">
            <v>CAIXA DE INCENDIO/ABRIGO PARA MANGUEIRA, DE EMBUTIR/INTERNA, COM 75 X 45 X 17 CM,</v>
          </cell>
          <cell r="C2601" t="str">
            <v>UN</v>
          </cell>
          <cell r="D2601" t="str">
            <v>CR</v>
          </cell>
          <cell r="E2601">
            <v>237.7</v>
          </cell>
        </row>
        <row r="2602">
          <cell r="B2602" t="str">
            <v>EM CHAPA DE ACO, PORTA COM VENTILACAO, VISOR COM A INSCRICAO "INCENDIO",</v>
          </cell>
        </row>
        <row r="2603">
          <cell r="B2603" t="str">
            <v>SUPORTE/CESTA INTERNA PARA A MANGUEIRA, PINTURA ELETROS</v>
          </cell>
        </row>
        <row r="2604">
          <cell r="A2604">
            <v>10885</v>
          </cell>
          <cell r="B2604" t="str">
            <v>CAIXA DE INCENDIO/ABRIGO PARA MANGUEIRA, DE EMBUTIR/INTERNA, COM 90 X 60 X 17 CM,</v>
          </cell>
          <cell r="C2604" t="str">
            <v>UN</v>
          </cell>
          <cell r="D2604" t="str">
            <v>CR</v>
          </cell>
          <cell r="E2604">
            <v>300.66000000000003</v>
          </cell>
        </row>
        <row r="2605">
          <cell r="B2605" t="str">
            <v>EM CHAPA DE ACO, PORTA COM VENTILACAO, VISOR COM A INSCRICAO "INCENDIO",</v>
          </cell>
        </row>
        <row r="2606">
          <cell r="B2606" t="str">
            <v>SUPORTE/CESTA INTERNA PARA A MANGUEIRA, PINTURA ELETROS</v>
          </cell>
        </row>
        <row r="2607">
          <cell r="A2607">
            <v>20962</v>
          </cell>
          <cell r="B2607" t="str">
            <v>CAIXA DE INCENDIO/ABRIGO PARA MANGUEIRA, DE SOBREPOR/EXTERNA, COM 75 X 45 X 17</v>
          </cell>
          <cell r="C2607" t="str">
            <v>UN</v>
          </cell>
          <cell r="D2607" t="str">
            <v>C</v>
          </cell>
          <cell r="E2607">
            <v>249.02</v>
          </cell>
        </row>
        <row r="2608">
          <cell r="B2608" t="str">
            <v>CM, EM CHAPA DE ACO, PORTA COM VENTILACAO, VISOR COM A INSCRICAO "INCENDIO",</v>
          </cell>
        </row>
        <row r="2609">
          <cell r="B2609" t="str">
            <v>SUPORTE/CESTA INTERNA PARA A MANGUEIRA, PINTURA ELETRO</v>
          </cell>
        </row>
        <row r="2610">
          <cell r="A2610">
            <v>20963</v>
          </cell>
          <cell r="B2610" t="str">
            <v>CAIXA DE INCENDIO/ABRIGO PARA MANGUEIRA, DE SOBREPOR/EXTERNA, COM 90 X 60 X 17</v>
          </cell>
          <cell r="C2610" t="str">
            <v>UN</v>
          </cell>
          <cell r="D2610" t="str">
            <v>CR</v>
          </cell>
          <cell r="E2610">
            <v>304.2</v>
          </cell>
        </row>
        <row r="2611">
          <cell r="B2611" t="str">
            <v>CM, EM CHAPA DE ACO, PORTA COM VENTILACAO, VISOR COM A INSCRICAO "INCENDIO",</v>
          </cell>
        </row>
        <row r="2612">
          <cell r="B2612" t="str">
            <v>SUPORTE/CESTA INTERNA PARA A MANGUEIRA, PINTURA ELETRO</v>
          </cell>
        </row>
        <row r="2613">
          <cell r="A2613">
            <v>1062</v>
          </cell>
          <cell r="B2613" t="str">
            <v>CAIXA DE MEDICAO COM VISOR, PARA 1 MEDIDOR TRIFASICO, EM CHAPA DE ACO</v>
          </cell>
          <cell r="C2613" t="str">
            <v>UN</v>
          </cell>
          <cell r="D2613" t="str">
            <v>C</v>
          </cell>
          <cell r="E2613">
            <v>134.88999999999999</v>
          </cell>
        </row>
        <row r="2614">
          <cell r="B2614" t="str">
            <v>GALVANIZADO 18 USG (SEM MEDIDOR E DISJUNTOR) (PADRAO DA CONCESSIONARIA LOCAL)</v>
          </cell>
        </row>
        <row r="2615">
          <cell r="A2615">
            <v>11250</v>
          </cell>
          <cell r="B2615" t="str">
            <v>CAIXA DE PASSAGEM N 2 PADRAO TELEBRAS DIM 20 X 20 X 12CM EM CHAPA DE ACO GALV</v>
          </cell>
          <cell r="C2615" t="str">
            <v>UN</v>
          </cell>
          <cell r="D2615" t="str">
            <v>CR</v>
          </cell>
          <cell r="E2615">
            <v>77.08</v>
          </cell>
        </row>
        <row r="2616">
          <cell r="A2616">
            <v>11251</v>
          </cell>
          <cell r="B2616" t="str">
            <v>CAIXA DE PASSAGEM N 3 PADRAO TELEBRAS DIM 40 X 40 X 12CM EM CHAPA DE ACO GALV</v>
          </cell>
          <cell r="C2616" t="str">
            <v>UN</v>
          </cell>
          <cell r="D2616" t="str">
            <v>CR</v>
          </cell>
          <cell r="E2616">
            <v>139.6</v>
          </cell>
        </row>
        <row r="2617">
          <cell r="A2617">
            <v>11253</v>
          </cell>
          <cell r="B2617" t="str">
            <v>CAIXA DE PASSAGEM N 4 PADRAO TELEBRAS DIM 60 X 60 X 12CM EM CHAPA DE ACO GALV</v>
          </cell>
          <cell r="C2617" t="str">
            <v>UN</v>
          </cell>
          <cell r="D2617" t="str">
            <v>CR</v>
          </cell>
          <cell r="E2617">
            <v>221.76</v>
          </cell>
        </row>
        <row r="2618">
          <cell r="A2618">
            <v>11255</v>
          </cell>
          <cell r="B2618" t="str">
            <v>CAIXA DE PASSAGEM N 5 PADRAO TELEBRAS DIM 80 X 80 X 12CM EM CHAPA DE ACO GALV</v>
          </cell>
          <cell r="C2618" t="str">
            <v>UN</v>
          </cell>
          <cell r="D2618" t="str">
            <v>CR</v>
          </cell>
          <cell r="E2618">
            <v>327.94</v>
          </cell>
        </row>
        <row r="2619">
          <cell r="A2619">
            <v>14055</v>
          </cell>
          <cell r="B2619" t="str">
            <v>CAIXA DE PASSAGEM N 6 PADRAO TELEBRAS DIM 120 X 120 X 12CM EM CHAPA DE ACO GALV</v>
          </cell>
          <cell r="C2619" t="str">
            <v>UN</v>
          </cell>
          <cell r="D2619" t="str">
            <v>CR</v>
          </cell>
          <cell r="E2619">
            <v>792.01</v>
          </cell>
        </row>
        <row r="2620">
          <cell r="A2620">
            <v>10569</v>
          </cell>
          <cell r="B2620" t="str">
            <v>CAIXA DE PASSAGEM OCTOGONAL 4" X 4" FUNDO MOVEL, EM CHAPA GALVANIZADA"</v>
          </cell>
          <cell r="C2620" t="str">
            <v>UN</v>
          </cell>
          <cell r="D2620" t="str">
            <v>CR</v>
          </cell>
          <cell r="E2620">
            <v>3.16</v>
          </cell>
        </row>
        <row r="2621">
          <cell r="A2621">
            <v>11247</v>
          </cell>
          <cell r="B2621" t="str">
            <v>CAIXA DE PASSAGEM P/ TELEFONE EM CHAPA DE ACO GALV 150 X 150 X 15CM</v>
          </cell>
          <cell r="C2621" t="str">
            <v>UN</v>
          </cell>
          <cell r="D2621" t="str">
            <v>CR</v>
          </cell>
          <cell r="E2621">
            <v>1425.62</v>
          </cell>
        </row>
        <row r="2622">
          <cell r="A2622">
            <v>11249</v>
          </cell>
          <cell r="B2622" t="str">
            <v>CAIXA DE PASSAGEM P/ TELEFONE EM CHAPA DE ACO GALV 200 X 200 X 21,8CM</v>
          </cell>
          <cell r="C2622" t="str">
            <v>UN</v>
          </cell>
          <cell r="D2622" t="str">
            <v>CR</v>
          </cell>
          <cell r="E2622">
            <v>2719.24</v>
          </cell>
        </row>
        <row r="2623">
          <cell r="A2623">
            <v>11254</v>
          </cell>
          <cell r="B2623" t="str">
            <v>CAIXA DE PASSAGEM P/ TELEFONE EM CHAPA DE ACO GALV 60 X 60 X 15CM</v>
          </cell>
          <cell r="C2623" t="str">
            <v>UN</v>
          </cell>
          <cell r="D2623" t="str">
            <v>CR</v>
          </cell>
          <cell r="E2623">
            <v>234.7</v>
          </cell>
        </row>
        <row r="2624">
          <cell r="A2624">
            <v>11256</v>
          </cell>
          <cell r="B2624" t="str">
            <v>CAIXA DE PASSAGEM P/ TELEFONE EM CHAPA DE ACO GALV 80 X 80 X 15CM</v>
          </cell>
          <cell r="C2624" t="str">
            <v>UN</v>
          </cell>
          <cell r="D2624" t="str">
            <v>CR</v>
          </cell>
          <cell r="E2624">
            <v>390.67</v>
          </cell>
        </row>
        <row r="2625">
          <cell r="A2625">
            <v>2555</v>
          </cell>
          <cell r="B2625" t="str">
            <v>CAIXA DE PASSAGEM 3" X 3" SEXTAVADA EM FERRO GALV"</v>
          </cell>
          <cell r="C2625" t="str">
            <v>UN</v>
          </cell>
          <cell r="D2625" t="str">
            <v>CR</v>
          </cell>
          <cell r="E2625">
            <v>2.64</v>
          </cell>
        </row>
        <row r="2626">
          <cell r="A2626">
            <v>2556</v>
          </cell>
          <cell r="B2626" t="str">
            <v>CAIXA DE PASSAGEM 4" X 2" EM FERRO GALV"</v>
          </cell>
          <cell r="C2626" t="str">
            <v>UN</v>
          </cell>
          <cell r="D2626" t="str">
            <v>CR</v>
          </cell>
          <cell r="E2626">
            <v>1.58</v>
          </cell>
        </row>
        <row r="2627">
          <cell r="A2627">
            <v>2557</v>
          </cell>
          <cell r="B2627" t="str">
            <v>CAIXA DE PASSAGEM 4" X 4" EM FERRO GALV"</v>
          </cell>
          <cell r="C2627" t="str">
            <v>UN</v>
          </cell>
          <cell r="D2627" t="str">
            <v>CR</v>
          </cell>
          <cell r="E2627">
            <v>2.64</v>
          </cell>
        </row>
        <row r="2628">
          <cell r="A2628">
            <v>3280</v>
          </cell>
          <cell r="B2628" t="str">
            <v>CAIXA GORDURA DUPLA, CONCRETO PRE MOLDADO, CIRCULAR, COM TAMPA, D = 60* CM</v>
          </cell>
          <cell r="C2628" t="str">
            <v>UN</v>
          </cell>
          <cell r="D2628" t="str">
            <v>CR</v>
          </cell>
          <cell r="E2628">
            <v>79.180000000000007</v>
          </cell>
        </row>
        <row r="2629">
          <cell r="A2629">
            <v>11881</v>
          </cell>
          <cell r="B2629" t="str">
            <v>CAIXA GORDURA, SIMPLES, CONCRETO PRE MOLDADO, CIRCULAR, COM TAMPA, D = 40 CM</v>
          </cell>
          <cell r="C2629" t="str">
            <v>UN</v>
          </cell>
          <cell r="D2629" t="str">
            <v>CR</v>
          </cell>
          <cell r="E2629">
            <v>36.770000000000003</v>
          </cell>
        </row>
        <row r="2630">
          <cell r="A2630">
            <v>34641</v>
          </cell>
          <cell r="B2630" t="str">
            <v>CAIXA INSPECAO EM CONCRETO PARA ATERRAMENTO E PARA RAIOS DIAMETRO = 300 MM</v>
          </cell>
          <cell r="C2630" t="str">
            <v>UN</v>
          </cell>
          <cell r="D2630" t="str">
            <v>CR</v>
          </cell>
          <cell r="E2630">
            <v>29.65</v>
          </cell>
        </row>
        <row r="2631">
          <cell r="A2631">
            <v>34643</v>
          </cell>
          <cell r="B2631" t="str">
            <v>CAIXA INSPECAO EM POLIETILENO PARA ATERRAMENTO E PARA RAIOS DIAMETRO = 300 MM</v>
          </cell>
          <cell r="C2631" t="str">
            <v>UN</v>
          </cell>
          <cell r="D2631" t="str">
            <v>CR</v>
          </cell>
          <cell r="E2631">
            <v>9.8699999999999992</v>
          </cell>
        </row>
        <row r="2632">
          <cell r="A2632">
            <v>3278</v>
          </cell>
          <cell r="B2632" t="str">
            <v>CAIXA INSPECAO, CONCRETO PRE MOLDADO, CIRCULAR, COM TAMPA, D = 40* CM</v>
          </cell>
          <cell r="C2632" t="str">
            <v>UN</v>
          </cell>
          <cell r="D2632" t="str">
            <v>CR</v>
          </cell>
          <cell r="E2632">
            <v>41.51</v>
          </cell>
        </row>
        <row r="2633">
          <cell r="A2633">
            <v>3279</v>
          </cell>
          <cell r="B2633" t="str">
            <v>CAIXA INSPECAO, CONCRETO PRE MOLDADO, CIRCULAR, COM TAMPA, D = 60* CM, H= 60* CM</v>
          </cell>
          <cell r="C2633" t="str">
            <v>UN</v>
          </cell>
          <cell r="D2633" t="str">
            <v>CR</v>
          </cell>
          <cell r="E2633">
            <v>68.5</v>
          </cell>
        </row>
        <row r="2634">
          <cell r="A2634">
            <v>11882</v>
          </cell>
          <cell r="B2634" t="str">
            <v>CAIXA PARA HIDROMETRO CONCRETO PRE MOLDADO</v>
          </cell>
          <cell r="C2634" t="str">
            <v>UN</v>
          </cell>
          <cell r="D2634" t="str">
            <v>CR</v>
          </cell>
          <cell r="E2634">
            <v>41.51</v>
          </cell>
        </row>
        <row r="2635">
          <cell r="A2635">
            <v>20254</v>
          </cell>
          <cell r="B2635" t="str">
            <v>CAIXA PASSAGEM METALICA 15 X 15 X 10CM P/ INST ELETRICA</v>
          </cell>
          <cell r="C2635" t="str">
            <v>UN</v>
          </cell>
          <cell r="D2635" t="str">
            <v>CR</v>
          </cell>
          <cell r="E2635">
            <v>16.05</v>
          </cell>
        </row>
        <row r="2636">
          <cell r="A2636">
            <v>20255</v>
          </cell>
          <cell r="B2636" t="str">
            <v>CAIXA PASSAGEM METALICA 25 X 25 X 10CM P/ INST ELETRICA</v>
          </cell>
          <cell r="C2636" t="str">
            <v>UN</v>
          </cell>
          <cell r="D2636" t="str">
            <v>CR</v>
          </cell>
          <cell r="E2636">
            <v>28.88</v>
          </cell>
        </row>
        <row r="2637">
          <cell r="A2637" t="str">
            <v>Obs: dimensões entre asteríscos (*) indicam a aceitação de medidas aproximadas.</v>
          </cell>
        </row>
        <row r="2639">
          <cell r="B2639" t="str">
            <v>PREÇOS DE INSUMOS</v>
          </cell>
          <cell r="D2639" t="str">
            <v>Página:</v>
          </cell>
          <cell r="E2639" t="str">
            <v>40 / 146</v>
          </cell>
        </row>
        <row r="2640">
          <cell r="A2640" t="str">
            <v>Indicação da origem do preço:</v>
          </cell>
        </row>
        <row r="2641">
          <cell r="A2641" t="str">
            <v>• C - para preço coletado pelo IBGE</v>
          </cell>
        </row>
        <row r="2642">
          <cell r="A2642" t="str">
            <v>• CR - para preço obtido por meio do coeficiente de representatividade do insumo (ver Manual de Metodologia e</v>
          </cell>
        </row>
        <row r="2643">
          <cell r="A2643" t="str">
            <v>Conceitos);</v>
          </cell>
        </row>
        <row r="2644">
          <cell r="A2644" t="str">
            <v>• AS - para preço atribuído com base no preço do insumo para a localidade de São Paulo.</v>
          </cell>
        </row>
        <row r="2645">
          <cell r="A2645" t="str">
            <v>Mês de Coleta:</v>
          </cell>
          <cell r="B2645" t="str">
            <v>06/2016 Pesquisa: IBGE</v>
          </cell>
        </row>
        <row r="2646">
          <cell r="B2646" t="str">
            <v>CUIABA</v>
          </cell>
          <cell r="C2646" t="str">
            <v>90,01</v>
          </cell>
          <cell r="E2646">
            <v>52.06</v>
          </cell>
        </row>
        <row r="2647">
          <cell r="A2647" t="str">
            <v>Localidade:</v>
          </cell>
          <cell r="B2647" t="str">
            <v>Encargos Sociais Desonerados(%) Horista:</v>
          </cell>
          <cell r="D2647" t="str">
            <v>Mensalista:</v>
          </cell>
        </row>
        <row r="2648">
          <cell r="A2648" t="str">
            <v>Código</v>
          </cell>
          <cell r="B2648" t="str">
            <v>Descriçao do Insumo</v>
          </cell>
          <cell r="C2648" t="str">
            <v>Unid</v>
          </cell>
          <cell r="D2648" t="str">
            <v>Origem</v>
          </cell>
          <cell r="E2648" t="str">
            <v>Preço</v>
          </cell>
        </row>
        <row r="2649">
          <cell r="D2649" t="str">
            <v>de Preço</v>
          </cell>
          <cell r="E2649" t="str">
            <v>Mediano (R$)</v>
          </cell>
        </row>
        <row r="2650">
          <cell r="A2650">
            <v>20253</v>
          </cell>
          <cell r="B2650" t="str">
            <v>CAIXA PASSAGEM METALICA 35 X 35 X 12CM P/ INST ELETRICA</v>
          </cell>
          <cell r="C2650" t="str">
            <v>UN</v>
          </cell>
          <cell r="D2650" t="str">
            <v>CR</v>
          </cell>
          <cell r="E2650">
            <v>57.02</v>
          </cell>
        </row>
        <row r="2651">
          <cell r="A2651">
            <v>12001</v>
          </cell>
          <cell r="B2651" t="str">
            <v>CAIXA PVC OCTOGONAL - 4"</v>
          </cell>
          <cell r="C2651" t="str">
            <v>UN</v>
          </cell>
          <cell r="D2651" t="str">
            <v>CR</v>
          </cell>
          <cell r="E2651">
            <v>4.55</v>
          </cell>
        </row>
        <row r="2652">
          <cell r="A2652">
            <v>1871</v>
          </cell>
          <cell r="B2652" t="str">
            <v>CAIXA PVC OCTOGONAL 3" X 3"</v>
          </cell>
          <cell r="C2652" t="str">
            <v>UN</v>
          </cell>
          <cell r="D2652" t="str">
            <v>CR</v>
          </cell>
          <cell r="E2652">
            <v>5.86</v>
          </cell>
        </row>
        <row r="2653">
          <cell r="A2653">
            <v>1872</v>
          </cell>
          <cell r="B2653" t="str">
            <v>CAIXA PVC 4" X 2" P/ ELETRODUTO "</v>
          </cell>
          <cell r="C2653" t="str">
            <v>UN</v>
          </cell>
          <cell r="D2653" t="str">
            <v>CR</v>
          </cell>
          <cell r="E2653">
            <v>2.15</v>
          </cell>
        </row>
        <row r="2654">
          <cell r="A2654">
            <v>1873</v>
          </cell>
          <cell r="B2654" t="str">
            <v>CAIXA PVC 4" X 4" P/ ELETRODUTO "</v>
          </cell>
          <cell r="C2654" t="str">
            <v>UN</v>
          </cell>
          <cell r="D2654" t="str">
            <v>CR</v>
          </cell>
          <cell r="E2654">
            <v>3.43</v>
          </cell>
        </row>
        <row r="2655">
          <cell r="A2655">
            <v>11713</v>
          </cell>
          <cell r="B2655" t="str">
            <v>CAIXA SIFONADA PVC 150 X 150 X 50MM COM TAMPA CEGA QUADRADA BRANCA</v>
          </cell>
          <cell r="C2655" t="str">
            <v>UN</v>
          </cell>
          <cell r="D2655" t="str">
            <v>CR</v>
          </cell>
          <cell r="E2655">
            <v>21.43</v>
          </cell>
        </row>
        <row r="2656">
          <cell r="A2656">
            <v>11716</v>
          </cell>
          <cell r="B2656" t="str">
            <v>CAIXA SIFONADA PVC, 100 X 100 X 40 MM, COM GRELHA REDONDA BRANCA</v>
          </cell>
          <cell r="C2656" t="str">
            <v>UN</v>
          </cell>
          <cell r="D2656" t="str">
            <v>CR</v>
          </cell>
          <cell r="E2656">
            <v>9.15</v>
          </cell>
        </row>
        <row r="2657">
          <cell r="A2657">
            <v>5103</v>
          </cell>
          <cell r="B2657" t="str">
            <v>CAIXA SIFONADA PVC, 100 X 100 X 50 MM, COM GRELHA REDONDA BRANCA</v>
          </cell>
          <cell r="C2657" t="str">
            <v>UN</v>
          </cell>
          <cell r="D2657" t="str">
            <v>CR</v>
          </cell>
          <cell r="E2657">
            <v>9.2799999999999994</v>
          </cell>
        </row>
        <row r="2658">
          <cell r="A2658">
            <v>11712</v>
          </cell>
          <cell r="B2658" t="str">
            <v>CAIXA SIFONADA PVC, 150 X 150 X 50 MM, COM GRELHA QUADRADA BRANCA (NBR 5688)</v>
          </cell>
          <cell r="C2658" t="str">
            <v>UN</v>
          </cell>
          <cell r="D2658" t="str">
            <v>C</v>
          </cell>
          <cell r="E2658">
            <v>21.61</v>
          </cell>
        </row>
        <row r="2659">
          <cell r="A2659">
            <v>11717</v>
          </cell>
          <cell r="B2659" t="str">
            <v>CAIXA SIFONADA PVC, 150 X 150 X 50 MM, COM GRELHA REDONDA BRANCA</v>
          </cell>
          <cell r="C2659" t="str">
            <v>UN</v>
          </cell>
          <cell r="D2659" t="str">
            <v>CR</v>
          </cell>
          <cell r="E2659">
            <v>23.48</v>
          </cell>
        </row>
        <row r="2660">
          <cell r="A2660">
            <v>11714</v>
          </cell>
          <cell r="B2660" t="str">
            <v>CAIXA SIFONADA PVC, 150 X 185 X 75 MM, COM GRELHA QUADRADA BRANCA</v>
          </cell>
          <cell r="C2660" t="str">
            <v>UN</v>
          </cell>
          <cell r="D2660" t="str">
            <v>CR</v>
          </cell>
          <cell r="E2660">
            <v>29.21</v>
          </cell>
        </row>
        <row r="2661">
          <cell r="A2661">
            <v>11715</v>
          </cell>
          <cell r="B2661" t="str">
            <v>CAIXA SIFONADA PVC, 150 X 185 X 75 MM, COM TAMPA CEGA QUADRADA BRANCA</v>
          </cell>
          <cell r="C2661" t="str">
            <v>UN</v>
          </cell>
          <cell r="D2661" t="str">
            <v>CR</v>
          </cell>
          <cell r="E2661">
            <v>33.61</v>
          </cell>
        </row>
        <row r="2662">
          <cell r="A2662">
            <v>11880</v>
          </cell>
          <cell r="B2662" t="str">
            <v>CAIXA SIFONADA PVC, 250 X 230 X 75 MM, COM TAMPA E PORTA TAMPA QUADRADA BRANCA</v>
          </cell>
          <cell r="C2662" t="str">
            <v>UN</v>
          </cell>
          <cell r="D2662" t="str">
            <v>CR</v>
          </cell>
          <cell r="E2662">
            <v>60.42</v>
          </cell>
        </row>
        <row r="2663">
          <cell r="A2663">
            <v>1068</v>
          </cell>
          <cell r="B2663" t="str">
            <v>CAIXA TP "L" OU EQUIV CONCESSIONARIA LOCAL"</v>
          </cell>
          <cell r="C2663" t="str">
            <v>UN</v>
          </cell>
          <cell r="D2663" t="str">
            <v>CR</v>
          </cell>
          <cell r="E2663">
            <v>171.44</v>
          </cell>
        </row>
        <row r="2664">
          <cell r="A2664">
            <v>599</v>
          </cell>
          <cell r="B2664" t="str">
            <v>CAIXILHO FIXO ALUMINIO SERIE 25 COMPLETO 60 X 80CM</v>
          </cell>
          <cell r="C2664" t="str">
            <v>M2</v>
          </cell>
          <cell r="D2664" t="str">
            <v>CR</v>
          </cell>
          <cell r="E2664">
            <v>576.29999999999995</v>
          </cell>
        </row>
        <row r="2665">
          <cell r="A2665">
            <v>34380</v>
          </cell>
          <cell r="B2665" t="str">
            <v>CAIXILHO FIXO ALUMINIO 60 X 80 CM COMPLETO</v>
          </cell>
          <cell r="C2665" t="str">
            <v>UN</v>
          </cell>
          <cell r="D2665" t="str">
            <v>CR</v>
          </cell>
          <cell r="E2665">
            <v>310.64</v>
          </cell>
        </row>
        <row r="2666">
          <cell r="A2666">
            <v>1106</v>
          </cell>
          <cell r="B2666" t="str">
            <v>CAL HIDRATADA CH-I PARA ARGAMASSAS</v>
          </cell>
          <cell r="C2666" t="str">
            <v>KG</v>
          </cell>
          <cell r="D2666" t="str">
            <v>C</v>
          </cell>
          <cell r="E2666">
            <v>0.5</v>
          </cell>
        </row>
        <row r="2667">
          <cell r="A2667">
            <v>11161</v>
          </cell>
          <cell r="B2667" t="str">
            <v>CAL HIDRATADA PARA PINTURA</v>
          </cell>
          <cell r="C2667" t="str">
            <v>KG</v>
          </cell>
          <cell r="D2667" t="str">
            <v>CR</v>
          </cell>
          <cell r="E2667">
            <v>0.83</v>
          </cell>
        </row>
        <row r="2668">
          <cell r="A2668">
            <v>1107</v>
          </cell>
          <cell r="B2668" t="str">
            <v>CAL VIRGEM COMUM PARA ARGAMASSAS (NBR 6453)</v>
          </cell>
          <cell r="C2668" t="str">
            <v>KG</v>
          </cell>
          <cell r="D2668" t="str">
            <v>CR</v>
          </cell>
          <cell r="E2668">
            <v>0.56999999999999995</v>
          </cell>
        </row>
        <row r="2669">
          <cell r="A2669">
            <v>4758</v>
          </cell>
          <cell r="B2669" t="str">
            <v>CALAFETADOR / CALAFATE</v>
          </cell>
          <cell r="C2669" t="str">
            <v>H</v>
          </cell>
          <cell r="D2669" t="str">
            <v>CR</v>
          </cell>
          <cell r="E2669">
            <v>10.46</v>
          </cell>
        </row>
        <row r="2670">
          <cell r="A2670">
            <v>41080</v>
          </cell>
          <cell r="B2670" t="str">
            <v>CALAFETADOR / CALAFATE (MENSALISTA)</v>
          </cell>
          <cell r="C2670" t="str">
            <v>MES</v>
          </cell>
          <cell r="D2670" t="str">
            <v>CR</v>
          </cell>
          <cell r="E2670">
            <v>1842.87</v>
          </cell>
        </row>
        <row r="2671">
          <cell r="A2671">
            <v>25963</v>
          </cell>
          <cell r="B2671" t="str">
            <v>CALCARIO DOLOMITICO A (POSTO PEDREIRA/FORNECEDOR, SEM FRETE)</v>
          </cell>
          <cell r="C2671" t="str">
            <v>KG</v>
          </cell>
          <cell r="D2671" t="str">
            <v>CR</v>
          </cell>
          <cell r="E2671">
            <v>7.0000000000000007E-2</v>
          </cell>
        </row>
        <row r="2672">
          <cell r="A2672">
            <v>4759</v>
          </cell>
          <cell r="B2672" t="str">
            <v>CALCETEIRO</v>
          </cell>
          <cell r="C2672" t="str">
            <v>H</v>
          </cell>
          <cell r="D2672" t="str">
            <v>CR</v>
          </cell>
          <cell r="E2672">
            <v>10.27</v>
          </cell>
        </row>
        <row r="2673">
          <cell r="A2673">
            <v>41068</v>
          </cell>
          <cell r="B2673" t="str">
            <v>CALCETEIRO  (MENSALISTA)</v>
          </cell>
          <cell r="C2673" t="str">
            <v>MES</v>
          </cell>
          <cell r="D2673" t="str">
            <v>CR</v>
          </cell>
          <cell r="E2673">
            <v>1811.53</v>
          </cell>
        </row>
        <row r="2674">
          <cell r="A2674">
            <v>1108</v>
          </cell>
          <cell r="B2674" t="str">
            <v>CALHA MOLDURA AMERICANA DE CHAPA DE ACO GALVANIZADA NUM 26, CORTE 33 CM</v>
          </cell>
          <cell r="C2674" t="str">
            <v>M</v>
          </cell>
          <cell r="D2674" t="str">
            <v>CR</v>
          </cell>
          <cell r="E2674">
            <v>21.71</v>
          </cell>
        </row>
        <row r="2675">
          <cell r="A2675">
            <v>1117</v>
          </cell>
          <cell r="B2675" t="str">
            <v>CALHA PARA AGUA FURTADA DE CHAPA DE ACO GALVANIZADA NUM 26, CORTE 40 CM</v>
          </cell>
          <cell r="C2675" t="str">
            <v>M</v>
          </cell>
          <cell r="D2675" t="str">
            <v>CR</v>
          </cell>
          <cell r="E2675">
            <v>25.2</v>
          </cell>
        </row>
        <row r="2676">
          <cell r="A2676">
            <v>1118</v>
          </cell>
          <cell r="B2676" t="str">
            <v>CALHA PARA AGUA FURTADA DE CHAPA DE ACO GALVANIZADA NUM 26, CORTE 50 CM</v>
          </cell>
          <cell r="C2676" t="str">
            <v>M</v>
          </cell>
          <cell r="D2676" t="str">
            <v>CR</v>
          </cell>
          <cell r="E2676">
            <v>32.4</v>
          </cell>
        </row>
        <row r="2677">
          <cell r="A2677">
            <v>1110</v>
          </cell>
          <cell r="B2677" t="str">
            <v>CALHA PLATIBANDA DE CHAPA DE ACO GALVANIZADA NUM 26, CORTE 45 CM</v>
          </cell>
          <cell r="C2677" t="str">
            <v>M</v>
          </cell>
          <cell r="D2677" t="str">
            <v>CR</v>
          </cell>
          <cell r="E2677">
            <v>32.4</v>
          </cell>
        </row>
        <row r="2678">
          <cell r="A2678">
            <v>12618</v>
          </cell>
          <cell r="B2678" t="str">
            <v>CALHA PLUVIAL DE PVC, DIAMETRO ENTRE 119 E 170 MM, COMPRIMENTO DE 3 M, PARA</v>
          </cell>
          <cell r="C2678" t="str">
            <v>UN</v>
          </cell>
          <cell r="D2678" t="str">
            <v>CR</v>
          </cell>
          <cell r="E2678">
            <v>36.25</v>
          </cell>
        </row>
        <row r="2679">
          <cell r="B2679" t="str">
            <v>DRENAGEM PREDIAL</v>
          </cell>
        </row>
        <row r="2680">
          <cell r="A2680">
            <v>40871</v>
          </cell>
          <cell r="B2680" t="str">
            <v>CALHA QUADRADA DE CHAPA DE ACO GALVANIZADA NUM 24, CORTE 100 CM (COLETADO</v>
          </cell>
          <cell r="C2680" t="str">
            <v>M</v>
          </cell>
          <cell r="D2680" t="str">
            <v>CR</v>
          </cell>
          <cell r="E2680">
            <v>63.38</v>
          </cell>
        </row>
        <row r="2681">
          <cell r="B2681" t="str">
            <v>CAIXA)</v>
          </cell>
        </row>
        <row r="2682">
          <cell r="A2682">
            <v>40869</v>
          </cell>
          <cell r="B2682" t="str">
            <v>CALHA QUADRADA DE CHAPA DE ACO GALVANIZADA NUM 24, CORTE 33 CM (COLETADO</v>
          </cell>
          <cell r="C2682" t="str">
            <v>M</v>
          </cell>
          <cell r="D2682" t="str">
            <v>CR</v>
          </cell>
          <cell r="E2682">
            <v>22.6</v>
          </cell>
        </row>
        <row r="2683">
          <cell r="B2683" t="str">
            <v>CAIXA)</v>
          </cell>
        </row>
        <row r="2684">
          <cell r="A2684">
            <v>40870</v>
          </cell>
          <cell r="B2684" t="str">
            <v>CALHA QUADRADA DE CHAPA DE ACO GALVANIZADA NUM 24, CORTE 50 CM (COLETADO</v>
          </cell>
          <cell r="C2684" t="str">
            <v>M</v>
          </cell>
          <cell r="D2684" t="str">
            <v>CR</v>
          </cell>
          <cell r="E2684">
            <v>33.15</v>
          </cell>
        </row>
        <row r="2685">
          <cell r="B2685" t="str">
            <v>CAIXA)</v>
          </cell>
        </row>
        <row r="2686">
          <cell r="A2686">
            <v>1109</v>
          </cell>
          <cell r="B2686" t="str">
            <v>CALHA QUADRADA DE CHAPA DE ACO GALVANIZADA NUM 26, CORTE 33 CM</v>
          </cell>
          <cell r="C2686" t="str">
            <v>M</v>
          </cell>
          <cell r="D2686" t="str">
            <v>CR</v>
          </cell>
          <cell r="E2686">
            <v>21.6</v>
          </cell>
        </row>
        <row r="2687">
          <cell r="A2687">
            <v>1119</v>
          </cell>
          <cell r="B2687" t="str">
            <v>CALHA QUADRADA DE CHAPA DE ACO GALVANIZADA NUM 28, CORTE 25 CM</v>
          </cell>
          <cell r="C2687" t="str">
            <v>M</v>
          </cell>
          <cell r="D2687" t="str">
            <v>CR</v>
          </cell>
          <cell r="E2687">
            <v>16.2</v>
          </cell>
        </row>
        <row r="2688">
          <cell r="A2688">
            <v>13115</v>
          </cell>
          <cell r="B2688" t="str">
            <v>CALHA/CANALETA DE CONCRETO SIMPLES, TIPO MEIA CANA, D = 20 CM, PARA AGUA PLUVIAL</v>
          </cell>
          <cell r="C2688" t="str">
            <v>M</v>
          </cell>
          <cell r="D2688" t="str">
            <v>AS</v>
          </cell>
          <cell r="E2688">
            <v>15.88</v>
          </cell>
        </row>
        <row r="2689">
          <cell r="A2689">
            <v>10541</v>
          </cell>
          <cell r="B2689" t="str">
            <v>CALHA/CANALETA DE CONCRETO SIMPLES, TIPO MEIA CANA, D = 30 CM, PARA AGUA PLUVIAL</v>
          </cell>
          <cell r="C2689" t="str">
            <v>M</v>
          </cell>
          <cell r="D2689" t="str">
            <v>AS</v>
          </cell>
          <cell r="E2689">
            <v>18.440000000000001</v>
          </cell>
        </row>
        <row r="2690">
          <cell r="A2690">
            <v>10543</v>
          </cell>
          <cell r="B2690" t="str">
            <v>CALHA/CANALETA DE CONCRETO SIMPLES, TIPO MEIA CANA, D = 50 CM, PARA AGUA PLUVIAL</v>
          </cell>
          <cell r="C2690" t="str">
            <v>M</v>
          </cell>
          <cell r="D2690" t="str">
            <v>AS</v>
          </cell>
          <cell r="E2690">
            <v>35.78</v>
          </cell>
        </row>
        <row r="2691">
          <cell r="A2691">
            <v>10544</v>
          </cell>
          <cell r="B2691" t="str">
            <v>CALHA/CANALETA DE CONCRETO SIMPLES, TIPO MEIA CANA, D = 60 CM, PARA AGUA PLUVIAL</v>
          </cell>
          <cell r="C2691" t="str">
            <v>M</v>
          </cell>
          <cell r="D2691" t="str">
            <v>AS</v>
          </cell>
          <cell r="E2691">
            <v>43.03</v>
          </cell>
        </row>
        <row r="2692">
          <cell r="A2692">
            <v>10545</v>
          </cell>
          <cell r="B2692" t="str">
            <v>CALHA/CANALETA DE CONCRETO SIMPLES, TIPO MEIA CANA, D = 80 CM, PARA AGUA PLUVIAL</v>
          </cell>
          <cell r="C2692" t="str">
            <v>M</v>
          </cell>
          <cell r="D2692" t="str">
            <v>AS</v>
          </cell>
          <cell r="E2692">
            <v>66.010000000000005</v>
          </cell>
        </row>
        <row r="2693">
          <cell r="A2693">
            <v>10542</v>
          </cell>
          <cell r="B2693" t="str">
            <v>CALHA/CANALETA DE CONCRETO SIMPLES, TIPO MEIA CANA, D= 40 CM, PARA AGUA PLUVIAL</v>
          </cell>
          <cell r="C2693" t="str">
            <v>M</v>
          </cell>
          <cell r="D2693" t="str">
            <v>AS</v>
          </cell>
          <cell r="E2693">
            <v>25.41</v>
          </cell>
        </row>
        <row r="2694">
          <cell r="A2694">
            <v>38958</v>
          </cell>
          <cell r="B2694" t="str">
            <v>CALIBRADOR / CHANFRADOR / ESCAREADOR DE TUBO PEX</v>
          </cell>
          <cell r="C2694" t="str">
            <v>UN</v>
          </cell>
          <cell r="D2694" t="str">
            <v>CR</v>
          </cell>
          <cell r="E2694">
            <v>34.479999999999997</v>
          </cell>
        </row>
        <row r="2695">
          <cell r="A2695">
            <v>25010</v>
          </cell>
          <cell r="B2695" t="str">
            <v>CAMINHAO FORA DE ESTRADA PESO BRUTO 51200 KG, CAPACIDADE DE CARGA 28000 KG,</v>
          </cell>
          <cell r="C2695" t="str">
            <v>UN</v>
          </cell>
          <cell r="D2695" t="str">
            <v>CR</v>
          </cell>
          <cell r="E2695">
            <v>1037939.82</v>
          </cell>
        </row>
        <row r="2696">
          <cell r="B2696" t="str">
            <v>POTENCIA 357 HP, VELOCIDADE MAXIMA 52,70 KM/H</v>
          </cell>
        </row>
        <row r="2697">
          <cell r="A2697">
            <v>25011</v>
          </cell>
          <cell r="B2697" t="str">
            <v>CAMINHAO FORA DE ESTRADA PESO BRUTO 69800 KG, CAPACIDADE DE CARGA 39000 KG,</v>
          </cell>
          <cell r="C2697" t="str">
            <v>UN</v>
          </cell>
          <cell r="D2697" t="str">
            <v>CR</v>
          </cell>
          <cell r="E2697">
            <v>1697783.46</v>
          </cell>
        </row>
        <row r="2698">
          <cell r="B2698" t="str">
            <v>CACAMBA 24 M3, POTENCIA 469 HP, VELOCIDADE MAXIMA 57 KM/H</v>
          </cell>
        </row>
        <row r="2699">
          <cell r="A2699" t="str">
            <v>Obs: dimensões entre asteríscos (*) indicam a aceitação de medidas aproximadas.</v>
          </cell>
        </row>
        <row r="2701">
          <cell r="B2701" t="str">
            <v>PREÇOS DE INSUMOS</v>
          </cell>
          <cell r="D2701" t="str">
            <v>Página:</v>
          </cell>
          <cell r="E2701" t="str">
            <v>41 / 146</v>
          </cell>
        </row>
        <row r="2702">
          <cell r="A2702" t="str">
            <v>Indicação da origem do preço:</v>
          </cell>
        </row>
        <row r="2703">
          <cell r="A2703" t="str">
            <v>• C - para preço coletado pelo IBGE</v>
          </cell>
        </row>
        <row r="2704">
          <cell r="A2704" t="str">
            <v>• CR - para preço obtido por meio do coeficiente de representatividade do insumo (ver Manual de Metodologia e</v>
          </cell>
        </row>
        <row r="2705">
          <cell r="A2705" t="str">
            <v>Conceitos);</v>
          </cell>
        </row>
        <row r="2706">
          <cell r="A2706" t="str">
            <v>• AS - para preço atribuído com base no preço do insumo para a localidade de São Paulo.</v>
          </cell>
        </row>
        <row r="2707">
          <cell r="A2707" t="str">
            <v>Mês de Coleta:</v>
          </cell>
          <cell r="B2707" t="str">
            <v>06/2016 Pesquisa: IBGE</v>
          </cell>
        </row>
        <row r="2708">
          <cell r="B2708" t="str">
            <v>CUIABA</v>
          </cell>
          <cell r="C2708" t="str">
            <v>90,01</v>
          </cell>
          <cell r="E2708">
            <v>52.06</v>
          </cell>
        </row>
        <row r="2709">
          <cell r="A2709" t="str">
            <v>Localidade:</v>
          </cell>
          <cell r="B2709" t="str">
            <v>Encargos Sociais Desonerados(%) Horista:</v>
          </cell>
          <cell r="D2709" t="str">
            <v>Mensalista:</v>
          </cell>
        </row>
        <row r="2710">
          <cell r="A2710" t="str">
            <v>Código</v>
          </cell>
          <cell r="B2710" t="str">
            <v>Descriçao do Insumo</v>
          </cell>
          <cell r="C2710" t="str">
            <v>Unid</v>
          </cell>
          <cell r="D2710" t="str">
            <v>Origem</v>
          </cell>
          <cell r="E2710" t="str">
            <v>Preço</v>
          </cell>
        </row>
        <row r="2711">
          <cell r="D2711" t="str">
            <v>de Preço</v>
          </cell>
          <cell r="E2711" t="str">
            <v>Mediano (R$)</v>
          </cell>
        </row>
        <row r="2712">
          <cell r="A2712">
            <v>37745</v>
          </cell>
          <cell r="B2712" t="str">
            <v>CAMINHAO TOCO, PESO BRUTO TOTAL 13000 KG, CARGA UTIL MAXIMA 7925 KG, DISTANCIA</v>
          </cell>
          <cell r="C2712" t="str">
            <v>UN</v>
          </cell>
          <cell r="D2712" t="str">
            <v>C</v>
          </cell>
          <cell r="E2712">
            <v>170000</v>
          </cell>
        </row>
        <row r="2713">
          <cell r="B2713" t="str">
            <v>ENTRE EIXOS 4,80 M, POTENCIA 189 CV (INCLUI CABINE E CHASSI, NAO INCLUI CARROCERIA)</v>
          </cell>
        </row>
        <row r="2714">
          <cell r="A2714">
            <v>37754</v>
          </cell>
          <cell r="B2714" t="str">
            <v>CAMINHAO TOCO, PESO BRUTO TOTAL 14300 KG, CARGA UTIL MAXIMA 9590 KG, DISTANCIA</v>
          </cell>
          <cell r="C2714" t="str">
            <v>UN</v>
          </cell>
          <cell r="D2714" t="str">
            <v>CR</v>
          </cell>
          <cell r="E2714">
            <v>177531.64</v>
          </cell>
        </row>
        <row r="2715">
          <cell r="B2715" t="str">
            <v>ENTRE EIXOS 4,76 M, POTENCIA 185 CV (INCLUI CABINE E CHASSI, NAO INCLUI CARROCERIA)</v>
          </cell>
        </row>
        <row r="2716">
          <cell r="A2716">
            <v>37748</v>
          </cell>
          <cell r="B2716" t="str">
            <v>CAMINHAO TOCO, PESO BRUTO TOTAL 14300 KG, CARGA UTIL MAXIMA 9710 KG, DISTANCIA</v>
          </cell>
          <cell r="C2716" t="str">
            <v>UN</v>
          </cell>
          <cell r="D2716" t="str">
            <v>CR</v>
          </cell>
          <cell r="E2716">
            <v>180732.59</v>
          </cell>
        </row>
        <row r="2717">
          <cell r="B2717" t="str">
            <v>ENTRE EIXOS 3,56 M, POTENCIA 185 CV (INCLUI CABINE E CHASSI, NAO INCLUI CARROCERIA)</v>
          </cell>
        </row>
        <row r="2718">
          <cell r="A2718">
            <v>37761</v>
          </cell>
          <cell r="B2718" t="str">
            <v>CAMINHAO TOCO, PESO BRUTO TOTAL 16000 KG, CARGA UTIL MAXIMA DE 10685 KG,</v>
          </cell>
          <cell r="C2718" t="str">
            <v>UN</v>
          </cell>
          <cell r="D2718" t="str">
            <v>CR</v>
          </cell>
          <cell r="E2718">
            <v>149556.95000000001</v>
          </cell>
        </row>
        <row r="2719">
          <cell r="B2719" t="str">
            <v>DISTANCIA ENTRE EIXOS 4,8M, POTENCIA 189 CV (INCLUI CABINE E CHASSI, NAO INCLUI</v>
          </cell>
        </row>
        <row r="2720">
          <cell r="B2720" t="str">
            <v>CARROCERIA)</v>
          </cell>
        </row>
        <row r="2721">
          <cell r="A2721">
            <v>37757</v>
          </cell>
          <cell r="B2721" t="str">
            <v>CAMINHAO TOCO, PESO BRUTO TOTAL 16000 KG, CARGA UTIL MAXIMA 10600 KG, DISTANCIA</v>
          </cell>
          <cell r="C2721" t="str">
            <v>UN</v>
          </cell>
          <cell r="D2721" t="str">
            <v>CR</v>
          </cell>
          <cell r="E2721">
            <v>208196.19</v>
          </cell>
        </row>
        <row r="2722">
          <cell r="B2722" t="str">
            <v>ENTRE EIXOS 4,80 M, POTENCIA 275 CV (INCLUI CABINE E CHASSI, NAO INCLUI CARROCERIA)</v>
          </cell>
        </row>
        <row r="2723">
          <cell r="A2723">
            <v>37759</v>
          </cell>
          <cell r="B2723" t="str">
            <v>CAMINHAO TOCO, PESO BRUTO TOTAL 16000 KG, CARGA UTIL MAXIMA 10780 KG, DISTANCIA</v>
          </cell>
          <cell r="C2723" t="str">
            <v>UN</v>
          </cell>
          <cell r="D2723" t="str">
            <v>CR</v>
          </cell>
          <cell r="E2723">
            <v>209003.16</v>
          </cell>
        </row>
        <row r="2724">
          <cell r="B2724" t="str">
            <v>ENTRE EIXOS 3,56 M, POTENCIA 275 CV (INCLUI CABINE E CHASSI, NAO INCLUI CARROCERIA)</v>
          </cell>
        </row>
        <row r="2725">
          <cell r="A2725">
            <v>37766</v>
          </cell>
          <cell r="B2725" t="str">
            <v>CAMINHAO TOCO, PESO BRUTO TOTAL 16000 KG, CARGA UTIL MAXIMA 11030 KG, DISTANCIA</v>
          </cell>
          <cell r="C2725" t="str">
            <v>UN</v>
          </cell>
          <cell r="D2725" t="str">
            <v>CR</v>
          </cell>
          <cell r="E2725">
            <v>209003.15</v>
          </cell>
        </row>
        <row r="2726">
          <cell r="B2726" t="str">
            <v>ENTRE EIXOS 3,56M, POTENCIA 186 CV (INCLUI CABINE E CHASSI, NAO INCLUI CARROCERIA)</v>
          </cell>
        </row>
        <row r="2727">
          <cell r="A2727">
            <v>37752</v>
          </cell>
          <cell r="B2727" t="str">
            <v>CAMINHAO TOCO, PESO BRUTO TOTAL 16000 KG, CARGA UTIL MAXIMA 11130 KG, DISTANCIA</v>
          </cell>
          <cell r="C2727" t="str">
            <v>UN</v>
          </cell>
          <cell r="D2727" t="str">
            <v>CR</v>
          </cell>
          <cell r="E2727">
            <v>189528.47</v>
          </cell>
        </row>
        <row r="2728">
          <cell r="B2728" t="str">
            <v>ENTRE EIXOS 5,36 M, POTENCIA 185 CV (INCLUI CABINE E CHASSI, NAO INCLUI CARROCERIA)</v>
          </cell>
        </row>
        <row r="2729">
          <cell r="A2729">
            <v>37760</v>
          </cell>
          <cell r="B2729" t="str">
            <v>CAMINHAO TOCO, PESO BRUTO TOTAL 16000 KG, CARGA UTIL MAXIMA 13071 KG, DISTANCIA</v>
          </cell>
          <cell r="C2729" t="str">
            <v>UN</v>
          </cell>
          <cell r="D2729" t="str">
            <v>CR</v>
          </cell>
          <cell r="E2729">
            <v>199588.6</v>
          </cell>
        </row>
        <row r="2730">
          <cell r="B2730" t="str">
            <v>ENTRE EIXOS 4,80 M, POTENCIA 230 CV (INCLUI CABINE E CHASSI, NAO INCLUI CARROCERIA)</v>
          </cell>
        </row>
        <row r="2731">
          <cell r="A2731">
            <v>37765</v>
          </cell>
          <cell r="B2731" t="str">
            <v>CAMINHAO TOCO, PESO BRUTO TOTAL 8250 KG, CARGA UTIL MAXIMA 5110 KG, DISTANCIA</v>
          </cell>
          <cell r="C2731" t="str">
            <v>UN</v>
          </cell>
          <cell r="D2731" t="str">
            <v>CR</v>
          </cell>
          <cell r="E2731">
            <v>139335.45000000001</v>
          </cell>
        </row>
        <row r="2732">
          <cell r="B2732" t="str">
            <v>ENTRE EIXOS 4,30 M, POTENCIA 162 CV (INCLUI CABINE E CHASSI, NAO INCLUI CARROCERIA)</v>
          </cell>
        </row>
        <row r="2733">
          <cell r="A2733">
            <v>37746</v>
          </cell>
          <cell r="B2733" t="str">
            <v>CAMINHAO TOCO, PESO BRUTO TOTAL 9000 KG, CARGA UTIL MAXIMA 5940 KG, DISTANCIA</v>
          </cell>
          <cell r="C2733" t="str">
            <v>UN</v>
          </cell>
          <cell r="D2733" t="str">
            <v>CR</v>
          </cell>
          <cell r="E2733">
            <v>152757.9</v>
          </cell>
        </row>
        <row r="2734">
          <cell r="B2734" t="str">
            <v>ENTRE EIXOS 3,69 M, POTENCIA 177 CV (INCLUI CABINE E CHASSI, NAO INCLUI CARROCERIA)</v>
          </cell>
        </row>
        <row r="2735">
          <cell r="A2735">
            <v>37750</v>
          </cell>
          <cell r="B2735" t="str">
            <v>CAMINHAO TOCO, PESO BRUTO TOTAL 9600 KG, CARGA UTIL MAXIMA 6110 KG, DISTANCIA</v>
          </cell>
          <cell r="C2735" t="str">
            <v>UN</v>
          </cell>
          <cell r="D2735" t="str">
            <v>CR</v>
          </cell>
          <cell r="E2735">
            <v>152219.93</v>
          </cell>
        </row>
        <row r="2736">
          <cell r="B2736" t="str">
            <v>ENTRE EIXOS 3,70 M, POTENCIA 156 CV (INCLUI CABINE E CHASSI, NAO INCLUI CARROCERIA)</v>
          </cell>
        </row>
        <row r="2737">
          <cell r="A2737">
            <v>37753</v>
          </cell>
          <cell r="B2737" t="str">
            <v>CAMINHAO TOCO, PESO BRUTO TOTAL 9600 KG, CARGA UTIL MAXIMA 6200 KG, DISTANCIA</v>
          </cell>
          <cell r="C2737" t="str">
            <v>UN</v>
          </cell>
          <cell r="D2737" t="str">
            <v>CR</v>
          </cell>
          <cell r="E2737">
            <v>151681.95000000001</v>
          </cell>
        </row>
        <row r="2738">
          <cell r="B2738" t="str">
            <v>ENTRE EIXOS 3,10 M, POTENCIA 156 CV (INCLUI CABINE E CHASSI, NAO INCLUI CARROCERIA)</v>
          </cell>
        </row>
        <row r="2739">
          <cell r="A2739">
            <v>37756</v>
          </cell>
          <cell r="B2739" t="str">
            <v>CAMINHAO TOCO, PESO BRUTO TOTAL 9700 KG, CARGA UTIL MAXIMA 6360 KG, DISTANCIA</v>
          </cell>
          <cell r="C2739" t="str">
            <v>UN</v>
          </cell>
          <cell r="D2739" t="str">
            <v>CR</v>
          </cell>
          <cell r="E2739">
            <v>149556.95000000001</v>
          </cell>
        </row>
        <row r="2740">
          <cell r="B2740" t="str">
            <v>ENTRE EIXOS 4,30 M, POTENCIA 160 CV (INCLUI CABINE E CHASSI, NAO INCLUI CARROCERIA)</v>
          </cell>
        </row>
        <row r="2741">
          <cell r="A2741">
            <v>37755</v>
          </cell>
          <cell r="B2741" t="str">
            <v>CAMINHAO TRUCADO, PESO BRUTO TOTAL 22000 KG, CARGA UTIL MAXIMA 15350 KG,</v>
          </cell>
          <cell r="C2741" t="str">
            <v>UN</v>
          </cell>
          <cell r="D2741" t="str">
            <v>CR</v>
          </cell>
          <cell r="E2741">
            <v>217341.77</v>
          </cell>
        </row>
        <row r="2742">
          <cell r="B2742" t="str">
            <v>DISTANCIA ENTRE EIXOS 5,17 M, POTENCIA 238 CV (INCLUI CABINE E CHASSI, NAO INCLUI</v>
          </cell>
        </row>
        <row r="2743">
          <cell r="B2743" t="str">
            <v>CARROCERIA)</v>
          </cell>
        </row>
        <row r="2744">
          <cell r="A2744">
            <v>37758</v>
          </cell>
          <cell r="B2744" t="str">
            <v>CAMINHAO TRUCADO, PESO BRUTO TOTAL 23000 KG, CARGA UTIL MAXIMA 15378 KG,</v>
          </cell>
          <cell r="C2744" t="str">
            <v>UN</v>
          </cell>
          <cell r="D2744" t="str">
            <v>CR</v>
          </cell>
          <cell r="E2744">
            <v>245316.46</v>
          </cell>
        </row>
        <row r="2745">
          <cell r="B2745" t="str">
            <v>DISTANCIA ENTRE EIXOS 4,80 M, POTENCIA 326 CV (INCLUI CABINE E CHASSI, NAO INCLUI</v>
          </cell>
        </row>
        <row r="2746">
          <cell r="B2746" t="str">
            <v>CARROCERIA)</v>
          </cell>
        </row>
        <row r="2747">
          <cell r="A2747">
            <v>37747</v>
          </cell>
          <cell r="B2747" t="str">
            <v>CAMINHAO TRUCADO, PESO BRUTO TOTAL 23000 KG, CARGA UTIL MAXIMA 15935 KG,</v>
          </cell>
          <cell r="C2747" t="str">
            <v>UN</v>
          </cell>
          <cell r="D2747" t="str">
            <v>CR</v>
          </cell>
          <cell r="E2747">
            <v>220731</v>
          </cell>
        </row>
        <row r="2748">
          <cell r="B2748" t="str">
            <v>DISTANCIA ENTRE EIXOS 4,80 M, POTENCIA 230 CV (INCLUI CABINE E CHASSI, NAO INCLUI</v>
          </cell>
        </row>
        <row r="2749">
          <cell r="B2749" t="str">
            <v>CARROCERIA)</v>
          </cell>
        </row>
        <row r="2750">
          <cell r="A2750">
            <v>37767</v>
          </cell>
          <cell r="B2750" t="str">
            <v>CAMINHAO TRUCADO, PESO BRUTO TOTAL 23000 KG, CARGA UTIL MAXIMA 15940 KG,</v>
          </cell>
          <cell r="C2750" t="str">
            <v>UN</v>
          </cell>
          <cell r="D2750" t="str">
            <v>CR</v>
          </cell>
          <cell r="E2750">
            <v>232943.04</v>
          </cell>
        </row>
        <row r="2751">
          <cell r="B2751" t="str">
            <v>DISTANCIA ENTRE EIXOS 3,60 M, POTENCIA 286 CV (INCLUI CABINE E CHASSI, NAO INCLUI</v>
          </cell>
        </row>
        <row r="2752">
          <cell r="B2752" t="str">
            <v>CARROCERIA)</v>
          </cell>
        </row>
        <row r="2753">
          <cell r="A2753">
            <v>37751</v>
          </cell>
          <cell r="B2753" t="str">
            <v>CAMINHAO TRUCADO, PESO BRUTO TOTAL 23000 KG, CARGA UTIL MAXIMA 16190 KG,</v>
          </cell>
          <cell r="C2753" t="str">
            <v>UN</v>
          </cell>
          <cell r="D2753" t="str">
            <v>CR</v>
          </cell>
          <cell r="E2753">
            <v>232943.04</v>
          </cell>
        </row>
        <row r="2754">
          <cell r="B2754" t="str">
            <v>DISTANCIA ENTRE EIXOS 3,60 M, POTENCIA 286 CV (INCLUI CABINE E CHASSI, NAO INCLUI</v>
          </cell>
        </row>
        <row r="2755">
          <cell r="B2755" t="str">
            <v>CARROCERIA)</v>
          </cell>
        </row>
        <row r="2756">
          <cell r="A2756">
            <v>37749</v>
          </cell>
          <cell r="B2756" t="str">
            <v>CAMINHAO TRUCADO, PESO BRUTO TOTAL 23000 KG, CARGA UTIL MAXIMA 16360 KG, CABINE</v>
          </cell>
          <cell r="C2756" t="str">
            <v>UN</v>
          </cell>
          <cell r="D2756" t="str">
            <v>CR</v>
          </cell>
          <cell r="E2756">
            <v>230253.16</v>
          </cell>
        </row>
        <row r="2757">
          <cell r="B2757" t="str">
            <v>ESTENDIDA, DISTANCIA ENTRE EIXOS 3,56 M, POTENCIA 275 CV (INCLUI CABINE E CHASSI,</v>
          </cell>
        </row>
        <row r="2758">
          <cell r="B2758" t="str">
            <v>NAO INCLUI CARROCERIA)</v>
          </cell>
        </row>
        <row r="2759">
          <cell r="A2759">
            <v>13617</v>
          </cell>
          <cell r="B2759" t="str">
            <v>CAMINHONETE CABINE SIMPLES COM MOTOR 1.6 FLEX, CAMBIO  MANUAL, POTENCIA 101/104</v>
          </cell>
          <cell r="C2759" t="str">
            <v>UN</v>
          </cell>
          <cell r="D2759" t="str">
            <v>CR</v>
          </cell>
          <cell r="E2759">
            <v>42965.120000000003</v>
          </cell>
        </row>
        <row r="2760">
          <cell r="B2760" t="str">
            <v>CV, 2 PORTAS</v>
          </cell>
        </row>
        <row r="2761">
          <cell r="A2761">
            <v>13441</v>
          </cell>
          <cell r="B2761" t="str">
            <v>CAMINHONETE CABINE SIMPLES, MOTOR FLEX, 4 X 2, APENAS COM OS EQUIPAMENTOS DE</v>
          </cell>
          <cell r="C2761" t="str">
            <v>UN</v>
          </cell>
          <cell r="D2761" t="str">
            <v>C</v>
          </cell>
          <cell r="E2761">
            <v>72391.100000000006</v>
          </cell>
        </row>
        <row r="2762">
          <cell r="B2762" t="str">
            <v>SERIE</v>
          </cell>
        </row>
        <row r="2763">
          <cell r="A2763">
            <v>1159</v>
          </cell>
          <cell r="B2763" t="str">
            <v>CAMINHONETE COM MOTOR A DIESEL, POTENCIA 180 CV, CABINE DUPLA, 4X4</v>
          </cell>
          <cell r="C2763" t="str">
            <v>UN</v>
          </cell>
          <cell r="D2763" t="str">
            <v>CR</v>
          </cell>
          <cell r="E2763">
            <v>112165.46</v>
          </cell>
        </row>
        <row r="2764">
          <cell r="A2764">
            <v>12114</v>
          </cell>
          <cell r="B2764" t="str">
            <v>CAMPAINHA ALTA POTENCIA 110V REF. 41418 - PIAL</v>
          </cell>
          <cell r="C2764" t="str">
            <v>UN</v>
          </cell>
          <cell r="D2764" t="str">
            <v>CR</v>
          </cell>
          <cell r="E2764">
            <v>112.7</v>
          </cell>
        </row>
        <row r="2765">
          <cell r="A2765">
            <v>38599</v>
          </cell>
          <cell r="B2765" t="str">
            <v>CANALETA CONCRETO ESTRUTURAL 14 X 19 X 29 CM, FBK 14 MPA (NBR 6136)</v>
          </cell>
          <cell r="C2765" t="str">
            <v>UN</v>
          </cell>
          <cell r="D2765" t="str">
            <v>CR</v>
          </cell>
          <cell r="E2765">
            <v>3.13</v>
          </cell>
        </row>
        <row r="2766">
          <cell r="A2766">
            <v>38596</v>
          </cell>
          <cell r="B2766" t="str">
            <v>CANALETA CONCRETO ESTRUTURAL 14 X 19 X 29 CM, FBK 4,5 MPA (NBR 6136)</v>
          </cell>
          <cell r="C2766" t="str">
            <v>UN</v>
          </cell>
          <cell r="D2766" t="str">
            <v>CR</v>
          </cell>
          <cell r="E2766">
            <v>2.14</v>
          </cell>
        </row>
        <row r="2767">
          <cell r="A2767">
            <v>38600</v>
          </cell>
          <cell r="B2767" t="str">
            <v>CANALETA CONCRETO ESTRUTURAL 14 X 19 X 39 CM, FBK 14 MPA (NBR 6136)</v>
          </cell>
          <cell r="C2767" t="str">
            <v>UN</v>
          </cell>
          <cell r="D2767" t="str">
            <v>CR</v>
          </cell>
          <cell r="E2767">
            <v>3.68</v>
          </cell>
        </row>
        <row r="2768">
          <cell r="A2768">
            <v>38597</v>
          </cell>
          <cell r="B2768" t="str">
            <v>CANALETA CONCRETO ESTRUTURAL 14 X 19 X 39 CM, FBK 4,5 MPA (NBR 6136)</v>
          </cell>
          <cell r="C2768" t="str">
            <v>UN</v>
          </cell>
          <cell r="D2768" t="str">
            <v>CR</v>
          </cell>
          <cell r="E2768">
            <v>2.61</v>
          </cell>
        </row>
        <row r="2769">
          <cell r="A2769">
            <v>659</v>
          </cell>
          <cell r="B2769" t="str">
            <v>CANALETA CONCRETO 14 X 19 X 19 CM (CLASSE D - NBR 6136)</v>
          </cell>
          <cell r="C2769" t="str">
            <v>UN</v>
          </cell>
          <cell r="D2769" t="str">
            <v>CR</v>
          </cell>
          <cell r="E2769">
            <v>1.27</v>
          </cell>
        </row>
        <row r="2770">
          <cell r="A2770">
            <v>660</v>
          </cell>
          <cell r="B2770" t="str">
            <v>CANALETA CONCRETO 19 X 19 X 19 CM (CLASSE D - NBR 6136)</v>
          </cell>
          <cell r="C2770" t="str">
            <v>UN</v>
          </cell>
          <cell r="D2770" t="str">
            <v>CR</v>
          </cell>
          <cell r="E2770">
            <v>1.86</v>
          </cell>
        </row>
        <row r="2771">
          <cell r="A2771" t="str">
            <v>Obs: dimensões entre asteríscos (*) indicam a aceitação de medidas aproximadas.</v>
          </cell>
        </row>
        <row r="2773">
          <cell r="B2773" t="str">
            <v>PREÇOS DE INSUMOS</v>
          </cell>
          <cell r="D2773" t="str">
            <v>Página:</v>
          </cell>
          <cell r="E2773" t="str">
            <v>42 / 146</v>
          </cell>
        </row>
        <row r="2774">
          <cell r="A2774" t="str">
            <v>Indicação da origem do preço:</v>
          </cell>
        </row>
        <row r="2775">
          <cell r="A2775" t="str">
            <v>• C - para preço coletado pelo IBGE</v>
          </cell>
        </row>
        <row r="2776">
          <cell r="A2776" t="str">
            <v>• CR - para preço obtido por meio do coeficiente de representatividade do insumo (ver Manual de Metodologia e</v>
          </cell>
        </row>
        <row r="2777">
          <cell r="A2777" t="str">
            <v>Conceitos);</v>
          </cell>
        </row>
        <row r="2778">
          <cell r="A2778" t="str">
            <v>• AS - para preço atribuído com base no preço do insumo para a localidade de São Paulo.</v>
          </cell>
        </row>
        <row r="2779">
          <cell r="A2779" t="str">
            <v>Mês de Coleta:</v>
          </cell>
          <cell r="B2779" t="str">
            <v>06/2016 Pesquisa: IBGE</v>
          </cell>
        </row>
        <row r="2780">
          <cell r="B2780" t="str">
            <v>CUIABA</v>
          </cell>
          <cell r="C2780" t="str">
            <v>90,01</v>
          </cell>
          <cell r="E2780">
            <v>52.06</v>
          </cell>
        </row>
        <row r="2781">
          <cell r="A2781" t="str">
            <v>Localidade:</v>
          </cell>
          <cell r="B2781" t="str">
            <v>Encargos Sociais Desonerados(%) Horista:</v>
          </cell>
          <cell r="D2781" t="str">
            <v>Mensalista:</v>
          </cell>
        </row>
        <row r="2782">
          <cell r="A2782" t="str">
            <v>Código</v>
          </cell>
          <cell r="B2782" t="str">
            <v>Descriçao do Insumo</v>
          </cell>
          <cell r="C2782" t="str">
            <v>Unid</v>
          </cell>
          <cell r="D2782" t="str">
            <v>Origem</v>
          </cell>
          <cell r="E2782" t="str">
            <v>Preço</v>
          </cell>
        </row>
        <row r="2783">
          <cell r="D2783" t="str">
            <v>de Preço</v>
          </cell>
          <cell r="E2783" t="str">
            <v>Mediano (R$)</v>
          </cell>
        </row>
        <row r="2784">
          <cell r="A2784">
            <v>658</v>
          </cell>
          <cell r="B2784" t="str">
            <v>CANALETA CONCRETO 9 X 19 X 19 CM (CLASSE D - NBR 6136)</v>
          </cell>
          <cell r="C2784" t="str">
            <v>UN</v>
          </cell>
          <cell r="D2784" t="str">
            <v>CR</v>
          </cell>
          <cell r="E2784">
            <v>1.02</v>
          </cell>
        </row>
        <row r="2785">
          <cell r="A2785">
            <v>38548</v>
          </cell>
          <cell r="B2785" t="str">
            <v>CANALETA ESTRUTURAL CERAMICA, 14 X 19 X 19 CM, 6,0 MPA (NBR 15270)</v>
          </cell>
          <cell r="C2785" t="str">
            <v>UN</v>
          </cell>
          <cell r="D2785" t="str">
            <v>CR</v>
          </cell>
          <cell r="E2785">
            <v>0.98</v>
          </cell>
        </row>
        <row r="2786">
          <cell r="A2786">
            <v>34647</v>
          </cell>
          <cell r="B2786" t="str">
            <v>CANALETA ESTRUTURAL CERAMICA, 14 X 19 X 29 CM, 4,0 MPA (NBR 15270)</v>
          </cell>
          <cell r="C2786" t="str">
            <v>UN</v>
          </cell>
          <cell r="D2786" t="str">
            <v>CR</v>
          </cell>
          <cell r="E2786">
            <v>1.7</v>
          </cell>
        </row>
        <row r="2787">
          <cell r="A2787">
            <v>34649</v>
          </cell>
          <cell r="B2787" t="str">
            <v>CANALETA ESTRUTURAL CERAMICA, 14 X 19 X 29 CM, 6,0 MPA (NBR 15270)</v>
          </cell>
          <cell r="C2787" t="str">
            <v>UN</v>
          </cell>
          <cell r="D2787" t="str">
            <v>CR</v>
          </cell>
          <cell r="E2787">
            <v>1.75</v>
          </cell>
        </row>
        <row r="2788">
          <cell r="A2788">
            <v>34652</v>
          </cell>
          <cell r="B2788" t="str">
            <v>CANALETA ESTRUTURAL CERAMICA, 14 X 19 X 39 CM, 4,0 MPA (NBR 15270)</v>
          </cell>
          <cell r="C2788" t="str">
            <v>UN</v>
          </cell>
          <cell r="D2788" t="str">
            <v>CR</v>
          </cell>
          <cell r="E2788">
            <v>2.4</v>
          </cell>
        </row>
        <row r="2789">
          <cell r="A2789">
            <v>34655</v>
          </cell>
          <cell r="B2789" t="str">
            <v>CANALETA ESTRUTURAL CERAMICA, 14 X 19 X 39 CM, 6,0 MPA (NBR 15270)</v>
          </cell>
          <cell r="C2789" t="str">
            <v>UN</v>
          </cell>
          <cell r="D2789" t="str">
            <v>CR</v>
          </cell>
          <cell r="E2789">
            <v>2.3199999999999998</v>
          </cell>
        </row>
        <row r="2790">
          <cell r="A2790">
            <v>40607</v>
          </cell>
          <cell r="B2790" t="str">
            <v>CANOPLA ACABAMENTO CROMADO PARA INSTALACAO DE SPRINKLER, SOB FORRO, 15 MM</v>
          </cell>
          <cell r="C2790" t="str">
            <v>UN</v>
          </cell>
          <cell r="D2790" t="str">
            <v>CR</v>
          </cell>
          <cell r="E2790">
            <v>3.92</v>
          </cell>
        </row>
        <row r="2791">
          <cell r="A2791">
            <v>585</v>
          </cell>
          <cell r="B2791" t="str">
            <v>CANTONEIRA "U" ALUMINIO ABAS IGUAIS 1 ", E = 3/32 "</v>
          </cell>
          <cell r="C2791" t="str">
            <v>KG</v>
          </cell>
          <cell r="D2791" t="str">
            <v>CR</v>
          </cell>
          <cell r="E2791">
            <v>30.46</v>
          </cell>
        </row>
        <row r="2792">
          <cell r="A2792">
            <v>10952</v>
          </cell>
          <cell r="B2792" t="str">
            <v>CANTONEIRA ACO ABAS IGUAIS (QUALQUER BITOLA), E = 1/8Â.</v>
          </cell>
          <cell r="C2792" t="str">
            <v>KG</v>
          </cell>
          <cell r="D2792" t="str">
            <v>CR</v>
          </cell>
          <cell r="E2792">
            <v>3.04</v>
          </cell>
        </row>
        <row r="2793">
          <cell r="A2793">
            <v>10953</v>
          </cell>
          <cell r="B2793" t="str">
            <v>CANTONEIRA ACO ABAS IGUAIS (QUALQUER BITOLA), E = 3/16Â.</v>
          </cell>
          <cell r="C2793" t="str">
            <v>KG</v>
          </cell>
          <cell r="D2793" t="str">
            <v>CR</v>
          </cell>
          <cell r="E2793">
            <v>3.04</v>
          </cell>
        </row>
        <row r="2794">
          <cell r="A2794">
            <v>587</v>
          </cell>
          <cell r="B2794" t="str">
            <v>CANTONEIRA ALUMINIO ABAS DESIGUAIS 1" X 3/4 ", E = 1/8 "</v>
          </cell>
          <cell r="C2794" t="str">
            <v>KG</v>
          </cell>
          <cell r="D2794" t="str">
            <v>CR</v>
          </cell>
          <cell r="E2794">
            <v>32.64</v>
          </cell>
        </row>
        <row r="2795">
          <cell r="A2795">
            <v>590</v>
          </cell>
          <cell r="B2795" t="str">
            <v>CANTONEIRA ALUMINIO ABAS DESIGUAIS 2 1/2" X 1/2 ", E = 3/16 "</v>
          </cell>
          <cell r="C2795" t="str">
            <v>KG</v>
          </cell>
          <cell r="D2795" t="str">
            <v>CR</v>
          </cell>
          <cell r="E2795">
            <v>31.55</v>
          </cell>
        </row>
        <row r="2796">
          <cell r="A2796">
            <v>592</v>
          </cell>
          <cell r="B2796" t="str">
            <v>CANTONEIRA ALUMINIO ABAS IGUAIS 1 ", E = 1/8 ", 25,40 X 3,17 MM (0,408 KG/M)</v>
          </cell>
          <cell r="C2796" t="str">
            <v>KG</v>
          </cell>
          <cell r="D2796" t="str">
            <v>C</v>
          </cell>
          <cell r="E2796">
            <v>32.64</v>
          </cell>
        </row>
        <row r="2797">
          <cell r="A2797">
            <v>586</v>
          </cell>
          <cell r="B2797" t="str">
            <v>CANTONEIRA ALUMINIO ABAS IGUAIS 1 ", E = 3 /16 "</v>
          </cell>
          <cell r="C2797" t="str">
            <v>M</v>
          </cell>
          <cell r="D2797" t="str">
            <v>CR</v>
          </cell>
          <cell r="E2797">
            <v>19.190000000000001</v>
          </cell>
        </row>
        <row r="2798">
          <cell r="A2798">
            <v>591</v>
          </cell>
          <cell r="B2798" t="str">
            <v>CANTONEIRA ALUMINIO ABAS IGUAIS 1 1/2 ", E = 3/16 "</v>
          </cell>
          <cell r="C2798" t="str">
            <v>KG</v>
          </cell>
          <cell r="D2798" t="str">
            <v>CR</v>
          </cell>
          <cell r="E2798">
            <v>30.46</v>
          </cell>
        </row>
        <row r="2799">
          <cell r="A2799">
            <v>588</v>
          </cell>
          <cell r="B2799" t="str">
            <v>CANTONEIRA ALUMINIO ABAS IGUAIS 1 1/4 ", E = 3/16 "</v>
          </cell>
          <cell r="C2799" t="str">
            <v>M</v>
          </cell>
          <cell r="D2799" t="str">
            <v>CR</v>
          </cell>
          <cell r="E2799">
            <v>30.35</v>
          </cell>
        </row>
        <row r="2800">
          <cell r="A2800">
            <v>589</v>
          </cell>
          <cell r="B2800" t="str">
            <v>CANTONEIRA ALUMINIO ABAS IGUAIS 2 ", E = 1/4 "</v>
          </cell>
          <cell r="C2800" t="str">
            <v>M</v>
          </cell>
          <cell r="D2800" t="str">
            <v>CR</v>
          </cell>
          <cell r="E2800">
            <v>51.31</v>
          </cell>
        </row>
        <row r="2801">
          <cell r="A2801">
            <v>584</v>
          </cell>
          <cell r="B2801" t="str">
            <v>CANTONEIRA ALUMINIO ABAS IGUAIS 2 ", E = 1/8 "</v>
          </cell>
          <cell r="C2801" t="str">
            <v>M</v>
          </cell>
          <cell r="D2801" t="str">
            <v>CR</v>
          </cell>
          <cell r="E2801">
            <v>32.42</v>
          </cell>
        </row>
        <row r="2802">
          <cell r="A2802">
            <v>4777</v>
          </cell>
          <cell r="B2802" t="str">
            <v>CANTONEIRA DE ACO ABAS IGUAIS (QUALQUER BITOLA), E = 1/4Â.</v>
          </cell>
          <cell r="C2802" t="str">
            <v>KG</v>
          </cell>
          <cell r="D2802" t="str">
            <v>CR</v>
          </cell>
          <cell r="E2802">
            <v>3.04</v>
          </cell>
        </row>
        <row r="2803">
          <cell r="A2803">
            <v>4912</v>
          </cell>
          <cell r="B2803" t="str">
            <v>CANTONEIRA DE ACO 3Â X 3Â X 1/4Â.</v>
          </cell>
          <cell r="C2803" t="str">
            <v>KG</v>
          </cell>
          <cell r="D2803" t="str">
            <v>CR</v>
          </cell>
          <cell r="E2803">
            <v>3.53</v>
          </cell>
        </row>
        <row r="2804">
          <cell r="A2804">
            <v>574</v>
          </cell>
          <cell r="B2804" t="str">
            <v>CANTONEIRA FERRO GALVANIZADO DE ABAS IGUAIS, 1 1/2" X 1/4" (L X E), 3,40 KG/M</v>
          </cell>
          <cell r="C2804" t="str">
            <v>M</v>
          </cell>
          <cell r="D2804" t="str">
            <v>CR</v>
          </cell>
          <cell r="E2804">
            <v>17.53</v>
          </cell>
        </row>
        <row r="2805">
          <cell r="A2805">
            <v>567</v>
          </cell>
          <cell r="B2805" t="str">
            <v>CANTONEIRA FERRO GALVANIZADO DE ABAS IGUAIS, 1" X 1/8" (L X E) , 1,20KG/M</v>
          </cell>
          <cell r="C2805" t="str">
            <v>M</v>
          </cell>
          <cell r="D2805" t="str">
            <v>CR</v>
          </cell>
          <cell r="E2805">
            <v>6.5</v>
          </cell>
        </row>
        <row r="2806">
          <cell r="A2806">
            <v>568</v>
          </cell>
          <cell r="B2806" t="str">
            <v>CANTONEIRA FERRO GALVANIZADO DE ABAS IGUAIS, 2" X 3/8" (L X E), 6,9 KG/M</v>
          </cell>
          <cell r="C2806" t="str">
            <v>M</v>
          </cell>
          <cell r="D2806" t="str">
            <v>CR</v>
          </cell>
          <cell r="E2806">
            <v>39.33</v>
          </cell>
        </row>
        <row r="2807">
          <cell r="A2807">
            <v>569</v>
          </cell>
          <cell r="B2807" t="str">
            <v>CANTONEIRA FERRO GALVANIZADO DE ABAS IGUAIS, 3/4" X 1/8" (L X E)</v>
          </cell>
          <cell r="C2807" t="str">
            <v>KG</v>
          </cell>
          <cell r="D2807" t="str">
            <v>CR</v>
          </cell>
          <cell r="E2807">
            <v>5.47</v>
          </cell>
        </row>
        <row r="2808">
          <cell r="A2808">
            <v>1165</v>
          </cell>
          <cell r="B2808" t="str">
            <v>CAP OU TAMPAO DE FERRO GALVANIZADO, COM ROSCA BSP, DE 1 1/2"</v>
          </cell>
          <cell r="C2808" t="str">
            <v>UN</v>
          </cell>
          <cell r="D2808" t="str">
            <v>CR</v>
          </cell>
          <cell r="E2808">
            <v>13.68</v>
          </cell>
        </row>
        <row r="2809">
          <cell r="A2809">
            <v>1164</v>
          </cell>
          <cell r="B2809" t="str">
            <v>CAP OU TAMPAO DE FERRO GALVANIZADO, COM ROSCA BSP, DE 1 1/4"</v>
          </cell>
          <cell r="C2809" t="str">
            <v>UN</v>
          </cell>
          <cell r="D2809" t="str">
            <v>CR</v>
          </cell>
          <cell r="E2809">
            <v>11.83</v>
          </cell>
        </row>
        <row r="2810">
          <cell r="A2810">
            <v>1162</v>
          </cell>
          <cell r="B2810" t="str">
            <v>CAP OU TAMPAO DE FERRO GALVANIZADO, COM ROSCA BSP, DE 1/2"</v>
          </cell>
          <cell r="C2810" t="str">
            <v>UN</v>
          </cell>
          <cell r="D2810" t="str">
            <v>CR</v>
          </cell>
          <cell r="E2810">
            <v>3.44</v>
          </cell>
        </row>
        <row r="2811">
          <cell r="A2811">
            <v>12395</v>
          </cell>
          <cell r="B2811" t="str">
            <v>CAP OU TAMPAO DE FERRO GALVANIZADO, COM ROSCA BSP, DE 1/4"</v>
          </cell>
          <cell r="C2811" t="str">
            <v>UN</v>
          </cell>
          <cell r="D2811" t="str">
            <v>CR</v>
          </cell>
          <cell r="E2811">
            <v>3.09</v>
          </cell>
        </row>
        <row r="2812">
          <cell r="A2812">
            <v>1170</v>
          </cell>
          <cell r="B2812" t="str">
            <v>CAP OU TAMPAO DE FERRO GALVANIZADO, COM ROSCA BSP, DE 1"</v>
          </cell>
          <cell r="C2812" t="str">
            <v>UN</v>
          </cell>
          <cell r="D2812" t="str">
            <v>CR</v>
          </cell>
          <cell r="E2812">
            <v>7.13</v>
          </cell>
        </row>
        <row r="2813">
          <cell r="A2813">
            <v>1169</v>
          </cell>
          <cell r="B2813" t="str">
            <v>CAP OU TAMPAO DE FERRO GALVANIZADO, COM ROSCA BSP, DE 2 1/2"</v>
          </cell>
          <cell r="C2813" t="str">
            <v>UN</v>
          </cell>
          <cell r="D2813" t="str">
            <v>CR</v>
          </cell>
          <cell r="E2813">
            <v>23.37</v>
          </cell>
        </row>
        <row r="2814">
          <cell r="A2814">
            <v>1166</v>
          </cell>
          <cell r="B2814" t="str">
            <v>CAP OU TAMPAO DE FERRO GALVANIZADO, COM ROSCA BSP, DE 2"</v>
          </cell>
          <cell r="C2814" t="str">
            <v>UN</v>
          </cell>
          <cell r="D2814" t="str">
            <v>CR</v>
          </cell>
          <cell r="E2814">
            <v>17.84</v>
          </cell>
        </row>
        <row r="2815">
          <cell r="A2815">
            <v>1163</v>
          </cell>
          <cell r="B2815" t="str">
            <v>CAP OU TAMPAO DE FERRO GALVANIZADO, COM ROSCA BSP, DE 3/4"</v>
          </cell>
          <cell r="C2815" t="str">
            <v>UN</v>
          </cell>
          <cell r="D2815" t="str">
            <v>CR</v>
          </cell>
          <cell r="E2815">
            <v>4.8099999999999996</v>
          </cell>
        </row>
        <row r="2816">
          <cell r="A2816">
            <v>12396</v>
          </cell>
          <cell r="B2816" t="str">
            <v>CAP OU TAMPAO DE FERRO GALVANIZADO, COM ROSCA BSP, DE 3/8"</v>
          </cell>
          <cell r="C2816" t="str">
            <v>UN</v>
          </cell>
          <cell r="D2816" t="str">
            <v>CR</v>
          </cell>
          <cell r="E2816">
            <v>3.03</v>
          </cell>
        </row>
        <row r="2817">
          <cell r="A2817">
            <v>1168</v>
          </cell>
          <cell r="B2817" t="str">
            <v>CAP OU TAMPAO DE FERRO GALVANIZADO, COM ROSCA BSP, DE 3"</v>
          </cell>
          <cell r="C2817" t="str">
            <v>UN</v>
          </cell>
          <cell r="D2817" t="str">
            <v>CR</v>
          </cell>
          <cell r="E2817">
            <v>40.26</v>
          </cell>
        </row>
        <row r="2818">
          <cell r="A2818">
            <v>1167</v>
          </cell>
          <cell r="B2818" t="str">
            <v>CAP OU TAMPAO DE FERRO GALVANIZADO, COM ROSCA BSP, DE 4"</v>
          </cell>
          <cell r="C2818" t="str">
            <v>UN</v>
          </cell>
          <cell r="D2818" t="str">
            <v>CR</v>
          </cell>
          <cell r="E2818">
            <v>71.61</v>
          </cell>
        </row>
        <row r="2819">
          <cell r="A2819">
            <v>1210</v>
          </cell>
          <cell r="B2819" t="str">
            <v>CAP PVC, ROSCAVEL, 1 1/2",  AGUA FRIA PREDIAL</v>
          </cell>
          <cell r="C2819" t="str">
            <v>UN</v>
          </cell>
          <cell r="D2819" t="str">
            <v>CR</v>
          </cell>
          <cell r="E2819">
            <v>6.62</v>
          </cell>
        </row>
        <row r="2820">
          <cell r="A2820">
            <v>1203</v>
          </cell>
          <cell r="B2820" t="str">
            <v>CAP PVC, ROSCAVEL, 1 1/4",  AGUA FRIA PREDIAL</v>
          </cell>
          <cell r="C2820" t="str">
            <v>UN</v>
          </cell>
          <cell r="D2820" t="str">
            <v>CR</v>
          </cell>
          <cell r="E2820">
            <v>5.05</v>
          </cell>
        </row>
        <row r="2821">
          <cell r="A2821">
            <v>1197</v>
          </cell>
          <cell r="B2821" t="str">
            <v>CAP PVC, ROSCAVEL, 1/2", PARA AGUA FRIA PREDIAL</v>
          </cell>
          <cell r="C2821" t="str">
            <v>UN</v>
          </cell>
          <cell r="D2821" t="str">
            <v>CR</v>
          </cell>
          <cell r="E2821">
            <v>1</v>
          </cell>
        </row>
        <row r="2822">
          <cell r="A2822">
            <v>1202</v>
          </cell>
          <cell r="B2822" t="str">
            <v>CAP PVC, ROSCAVEL, 1",  PARA AGUA FRIA PREDIAL</v>
          </cell>
          <cell r="C2822" t="str">
            <v>UN</v>
          </cell>
          <cell r="D2822" t="str">
            <v>CR</v>
          </cell>
          <cell r="E2822">
            <v>2.7</v>
          </cell>
        </row>
        <row r="2823">
          <cell r="A2823">
            <v>1188</v>
          </cell>
          <cell r="B2823" t="str">
            <v>CAP PVC, ROSCAVEL, 2 1/2",  AGUA FRIA PREDIAL</v>
          </cell>
          <cell r="C2823" t="str">
            <v>UN</v>
          </cell>
          <cell r="D2823" t="str">
            <v>CR</v>
          </cell>
          <cell r="E2823">
            <v>16.75</v>
          </cell>
        </row>
        <row r="2824">
          <cell r="A2824">
            <v>1211</v>
          </cell>
          <cell r="B2824" t="str">
            <v>CAP PVC, ROSCAVEL, 2",  AGUA FRIA PREDIAL</v>
          </cell>
          <cell r="C2824" t="str">
            <v>UN</v>
          </cell>
          <cell r="D2824" t="str">
            <v>CR</v>
          </cell>
          <cell r="E2824">
            <v>9.27</v>
          </cell>
        </row>
        <row r="2825">
          <cell r="A2825">
            <v>1198</v>
          </cell>
          <cell r="B2825" t="str">
            <v>CAP PVC, ROSCAVEL, 3/4",  PARA AGUA FRIA PREDIAL</v>
          </cell>
          <cell r="C2825" t="str">
            <v>UN</v>
          </cell>
          <cell r="D2825" t="str">
            <v>CR</v>
          </cell>
          <cell r="E2825">
            <v>1.54</v>
          </cell>
        </row>
        <row r="2826">
          <cell r="A2826">
            <v>1199</v>
          </cell>
          <cell r="B2826" t="str">
            <v>CAP PVC, ROSCAVEL, 3",  AGUA FRIA PREDIAL</v>
          </cell>
          <cell r="C2826" t="str">
            <v>UN</v>
          </cell>
          <cell r="D2826" t="str">
            <v>CR</v>
          </cell>
          <cell r="E2826">
            <v>25.95</v>
          </cell>
        </row>
        <row r="2827">
          <cell r="A2827">
            <v>1187</v>
          </cell>
          <cell r="B2827" t="str">
            <v>CAP PVC, ROSCAVEL, 4",  AGUA FRIA PREDIAL</v>
          </cell>
          <cell r="C2827" t="str">
            <v>UN</v>
          </cell>
          <cell r="D2827" t="str">
            <v>CR</v>
          </cell>
          <cell r="E2827">
            <v>49.06</v>
          </cell>
        </row>
        <row r="2828">
          <cell r="A2828">
            <v>20088</v>
          </cell>
          <cell r="B2828" t="str">
            <v>CAP PVC, SERIE R, DN 100 MM, PARA ESGOTO PREDIAL</v>
          </cell>
          <cell r="C2828" t="str">
            <v>UN</v>
          </cell>
          <cell r="D2828" t="str">
            <v>CR</v>
          </cell>
          <cell r="E2828">
            <v>8.6300000000000008</v>
          </cell>
        </row>
        <row r="2829">
          <cell r="A2829">
            <v>20089</v>
          </cell>
          <cell r="B2829" t="str">
            <v>CAP PVC, SERIE R, DN 150 MM, PARA ESGOTO PREDIAL</v>
          </cell>
          <cell r="C2829" t="str">
            <v>UN</v>
          </cell>
          <cell r="D2829" t="str">
            <v>CR</v>
          </cell>
          <cell r="E2829">
            <v>43</v>
          </cell>
        </row>
        <row r="2830">
          <cell r="A2830" t="str">
            <v>Obs: dimensões entre asteríscos (*) indicam a aceitação de medidas aproximadas.</v>
          </cell>
        </row>
        <row r="2832">
          <cell r="B2832" t="str">
            <v>PREÇOS DE INSUMOS</v>
          </cell>
          <cell r="D2832" t="str">
            <v>Página:</v>
          </cell>
          <cell r="E2832" t="str">
            <v>43 / 146</v>
          </cell>
        </row>
        <row r="2833">
          <cell r="A2833" t="str">
            <v>Indicação da origem do preço:</v>
          </cell>
        </row>
        <row r="2834">
          <cell r="A2834" t="str">
            <v>• C - para preço coletado pelo IBGE</v>
          </cell>
        </row>
        <row r="2835">
          <cell r="A2835" t="str">
            <v>• CR - para preço obtido por meio do coeficiente de representatividade do insumo (ver Manual de Metodologia e</v>
          </cell>
        </row>
        <row r="2836">
          <cell r="A2836" t="str">
            <v>Conceitos);</v>
          </cell>
        </row>
        <row r="2837">
          <cell r="A2837" t="str">
            <v>• AS - para preço atribuído com base no preço do insumo para a localidade de São Paulo.</v>
          </cell>
        </row>
        <row r="2838">
          <cell r="A2838" t="str">
            <v>Mês de Coleta:</v>
          </cell>
          <cell r="B2838" t="str">
            <v>06/2016 Pesquisa: IBGE</v>
          </cell>
        </row>
        <row r="2839">
          <cell r="B2839" t="str">
            <v>CUIABA</v>
          </cell>
          <cell r="C2839" t="str">
            <v>90,01</v>
          </cell>
          <cell r="E2839">
            <v>52.06</v>
          </cell>
        </row>
        <row r="2840">
          <cell r="A2840" t="str">
            <v>Localidade:</v>
          </cell>
          <cell r="B2840" t="str">
            <v>Encargos Sociais Desonerados(%) Horista:</v>
          </cell>
          <cell r="D2840" t="str">
            <v>Mensalista:</v>
          </cell>
        </row>
        <row r="2841">
          <cell r="A2841" t="str">
            <v>Código</v>
          </cell>
          <cell r="B2841" t="str">
            <v>Descriçao do Insumo</v>
          </cell>
          <cell r="C2841" t="str">
            <v>Unid</v>
          </cell>
          <cell r="D2841" t="str">
            <v>Origem</v>
          </cell>
          <cell r="E2841" t="str">
            <v>Preço</v>
          </cell>
        </row>
        <row r="2842">
          <cell r="D2842" t="str">
            <v>de Preço</v>
          </cell>
          <cell r="E2842" t="str">
            <v>Mediano (R$)</v>
          </cell>
        </row>
        <row r="2843">
          <cell r="A2843">
            <v>20087</v>
          </cell>
          <cell r="B2843" t="str">
            <v>CAP PVC, SERIE R, DN 75 MM, PARA ESGOTO PREDIAL</v>
          </cell>
          <cell r="C2843" t="str">
            <v>UN</v>
          </cell>
          <cell r="D2843" t="str">
            <v>CR</v>
          </cell>
          <cell r="E2843">
            <v>5.83</v>
          </cell>
        </row>
        <row r="2844">
          <cell r="A2844">
            <v>1200</v>
          </cell>
          <cell r="B2844" t="str">
            <v>CAP PVC, SOLDAVEL, DN 100 MM, SERIE NORMAL, PARA ESGOTO PREDIAL</v>
          </cell>
          <cell r="C2844" t="str">
            <v>UN</v>
          </cell>
          <cell r="D2844" t="str">
            <v>CR</v>
          </cell>
          <cell r="E2844">
            <v>6.27</v>
          </cell>
        </row>
        <row r="2845">
          <cell r="A2845">
            <v>12909</v>
          </cell>
          <cell r="B2845" t="str">
            <v>CAP PVC, SOLDAVEL, DN 50 MM, SERIE NORMAL, PARA ESGOTO PREDIAL</v>
          </cell>
          <cell r="C2845" t="str">
            <v>UN</v>
          </cell>
          <cell r="D2845" t="str">
            <v>CR</v>
          </cell>
          <cell r="E2845">
            <v>2.78</v>
          </cell>
        </row>
        <row r="2846">
          <cell r="A2846">
            <v>12910</v>
          </cell>
          <cell r="B2846" t="str">
            <v>CAP PVC, SOLDAVEL, DN 75 MM, SERIE NORMAL, PARA ESGOTO PREDIAL</v>
          </cell>
          <cell r="C2846" t="str">
            <v>UN</v>
          </cell>
          <cell r="D2846" t="str">
            <v>CR</v>
          </cell>
          <cell r="E2846">
            <v>4.75</v>
          </cell>
        </row>
        <row r="2847">
          <cell r="A2847">
            <v>20092</v>
          </cell>
          <cell r="B2847" t="str">
            <v>CAP PVC, SOLDAVEL, PARA TUBO LEVE, DN 200 MM, LINHA LEVE PARA ESGOTO PREDIAL</v>
          </cell>
          <cell r="C2847" t="str">
            <v>UN</v>
          </cell>
          <cell r="D2847" t="str">
            <v>CR</v>
          </cell>
          <cell r="E2847">
            <v>41.7</v>
          </cell>
        </row>
        <row r="2848">
          <cell r="A2848">
            <v>1184</v>
          </cell>
          <cell r="B2848" t="str">
            <v>CAP PVC, SOLDAVEL, 110 MM, PARA AGUA FRIA PREDIAL</v>
          </cell>
          <cell r="C2848" t="str">
            <v>UN</v>
          </cell>
          <cell r="D2848" t="str">
            <v>CR</v>
          </cell>
          <cell r="E2848">
            <v>56.76</v>
          </cell>
        </row>
        <row r="2849">
          <cell r="A2849">
            <v>1191</v>
          </cell>
          <cell r="B2849" t="str">
            <v>CAP PVC, SOLDAVEL, 20 MM, PARA AGUA FRIA PREDIAL</v>
          </cell>
          <cell r="C2849" t="str">
            <v>UN</v>
          </cell>
          <cell r="D2849" t="str">
            <v>CR</v>
          </cell>
          <cell r="E2849">
            <v>0.92</v>
          </cell>
        </row>
        <row r="2850">
          <cell r="A2850">
            <v>1185</v>
          </cell>
          <cell r="B2850" t="str">
            <v>CAP PVC, SOLDAVEL, 25 MM, PARA AGUA FRIA PREDIAL</v>
          </cell>
          <cell r="C2850" t="str">
            <v>UN</v>
          </cell>
          <cell r="D2850" t="str">
            <v>CR</v>
          </cell>
          <cell r="E2850">
            <v>0.99</v>
          </cell>
        </row>
        <row r="2851">
          <cell r="A2851">
            <v>1189</v>
          </cell>
          <cell r="B2851" t="str">
            <v>CAP PVC, SOLDAVEL, 32 MM, PARA AGUA FRIA PREDIAL</v>
          </cell>
          <cell r="C2851" t="str">
            <v>UN</v>
          </cell>
          <cell r="D2851" t="str">
            <v>CR</v>
          </cell>
          <cell r="E2851">
            <v>1.41</v>
          </cell>
        </row>
        <row r="2852">
          <cell r="A2852">
            <v>1193</v>
          </cell>
          <cell r="B2852" t="str">
            <v>CAP PVC, SOLDAVEL, 40 MM, PARA AGUA FRIA PREDIAL</v>
          </cell>
          <cell r="C2852" t="str">
            <v>UN</v>
          </cell>
          <cell r="D2852" t="str">
            <v>CR</v>
          </cell>
          <cell r="E2852">
            <v>2.78</v>
          </cell>
        </row>
        <row r="2853">
          <cell r="A2853">
            <v>1194</v>
          </cell>
          <cell r="B2853" t="str">
            <v>CAP PVC, SOLDAVEL, 50 MM, PARA AGUA FRIA PREDIAL</v>
          </cell>
          <cell r="C2853" t="str">
            <v>UN</v>
          </cell>
          <cell r="D2853" t="str">
            <v>CR</v>
          </cell>
          <cell r="E2853">
            <v>5.15</v>
          </cell>
        </row>
        <row r="2854">
          <cell r="A2854">
            <v>1195</v>
          </cell>
          <cell r="B2854" t="str">
            <v>CAP PVC, SOLDAVEL, 60 MM, PARA AGUA FRIA PREDIAL</v>
          </cell>
          <cell r="C2854" t="str">
            <v>UN</v>
          </cell>
          <cell r="D2854" t="str">
            <v>CR</v>
          </cell>
          <cell r="E2854">
            <v>7.87</v>
          </cell>
        </row>
        <row r="2855">
          <cell r="A2855">
            <v>1204</v>
          </cell>
          <cell r="B2855" t="str">
            <v>CAP PVC, SOLDAVEL, 75 MM, PARA AGUA FRIA PREDIAL</v>
          </cell>
          <cell r="C2855" t="str">
            <v>UN</v>
          </cell>
          <cell r="D2855" t="str">
            <v>CR</v>
          </cell>
          <cell r="E2855">
            <v>14.53</v>
          </cell>
        </row>
        <row r="2856">
          <cell r="A2856">
            <v>1205</v>
          </cell>
          <cell r="B2856" t="str">
            <v>CAP PVC, SOLDAVEL, 85 MM, PARA AGUA FRIA PREDIAL</v>
          </cell>
          <cell r="C2856" t="str">
            <v>UN</v>
          </cell>
          <cell r="D2856" t="str">
            <v>CR</v>
          </cell>
          <cell r="E2856">
            <v>32.770000000000003</v>
          </cell>
        </row>
        <row r="2857">
          <cell r="A2857">
            <v>1207</v>
          </cell>
          <cell r="B2857" t="str">
            <v>CAP, PVC PBA, JE, DN 100 / DE 110 MM,  PARA REDE DE AGUA (NBR 10351)</v>
          </cell>
          <cell r="C2857" t="str">
            <v>UN</v>
          </cell>
          <cell r="D2857" t="str">
            <v>AS</v>
          </cell>
          <cell r="E2857">
            <v>19.59</v>
          </cell>
        </row>
        <row r="2858">
          <cell r="A2858">
            <v>1206</v>
          </cell>
          <cell r="B2858" t="str">
            <v>CAP, PVC PBA, JE, DN 50 / DE 60 MM,  PARA REDE DE AGUA (NBR 10351)</v>
          </cell>
          <cell r="C2858" t="str">
            <v>UN</v>
          </cell>
          <cell r="D2858" t="str">
            <v>AS</v>
          </cell>
          <cell r="E2858">
            <v>4.7</v>
          </cell>
        </row>
        <row r="2859">
          <cell r="A2859">
            <v>1183</v>
          </cell>
          <cell r="B2859" t="str">
            <v>CAP, PVC PBA, JE, DN 75 / DE 85 MM,  PARA REDE DE AGUA (NBR 10351)</v>
          </cell>
          <cell r="C2859" t="str">
            <v>UN</v>
          </cell>
          <cell r="D2859" t="str">
            <v>AS</v>
          </cell>
          <cell r="E2859">
            <v>10.51</v>
          </cell>
        </row>
        <row r="2860">
          <cell r="A2860">
            <v>26047</v>
          </cell>
          <cell r="B2860" t="str">
            <v>CAP, PVC, JE, DN 150 MM, PARA REDE COLETORA DE ESGOTO</v>
          </cell>
          <cell r="C2860" t="str">
            <v>UN</v>
          </cell>
          <cell r="D2860" t="str">
            <v>AS</v>
          </cell>
          <cell r="E2860">
            <v>84.44</v>
          </cell>
        </row>
        <row r="2861">
          <cell r="A2861">
            <v>26048</v>
          </cell>
          <cell r="B2861" t="str">
            <v>CAP, PVC, JE, DN 200 MM, PARA REDE COLETORA DE ESGOTO</v>
          </cell>
          <cell r="C2861" t="str">
            <v>UN</v>
          </cell>
          <cell r="D2861" t="str">
            <v>AS</v>
          </cell>
          <cell r="E2861">
            <v>125.81</v>
          </cell>
        </row>
        <row r="2862">
          <cell r="A2862">
            <v>12894</v>
          </cell>
          <cell r="B2862" t="str">
            <v>CAPA PARA CHUVA EM PVC COM FORRO DE POLIESTER, COM CAPUZ (AMARELA OU AZUL)</v>
          </cell>
          <cell r="C2862" t="str">
            <v>UN</v>
          </cell>
          <cell r="D2862" t="str">
            <v>CR</v>
          </cell>
          <cell r="E2862">
            <v>14.79</v>
          </cell>
        </row>
        <row r="2863">
          <cell r="A2863">
            <v>12895</v>
          </cell>
          <cell r="B2863" t="str">
            <v>CAPACETE DE SEGURANCA ABA FRONTAL COM SUSPENSAO DE POLIETILENO, SEM</v>
          </cell>
          <cell r="C2863" t="str">
            <v>UN</v>
          </cell>
          <cell r="D2863" t="str">
            <v>C</v>
          </cell>
          <cell r="E2863">
            <v>11.38</v>
          </cell>
        </row>
        <row r="2864">
          <cell r="B2864" t="str">
            <v>JUGULAR (CLASSE B)</v>
          </cell>
        </row>
        <row r="2865">
          <cell r="A2865">
            <v>1631</v>
          </cell>
          <cell r="B2865" t="str">
            <v>CAPACITOR TRIFASICO, POTENCIA 2,5 KVAR, TENSAO 220 V, FORNECIDO COM CAPA</v>
          </cell>
          <cell r="C2865" t="str">
            <v>UN</v>
          </cell>
          <cell r="D2865" t="str">
            <v>CR</v>
          </cell>
          <cell r="E2865">
            <v>109.47</v>
          </cell>
        </row>
        <row r="2866">
          <cell r="B2866" t="str">
            <v>PROTETORA, RESISTOR INTERNO A UNIDADE CAPACITIVA</v>
          </cell>
        </row>
        <row r="2867">
          <cell r="A2867">
            <v>1633</v>
          </cell>
          <cell r="B2867" t="str">
            <v>CAPACITOR TRIFASICO, POTENCIA 5 KVAR, TENSAO 220 V, FORNECIDO COM CAPA</v>
          </cell>
          <cell r="C2867" t="str">
            <v>UN</v>
          </cell>
          <cell r="D2867" t="str">
            <v>CR</v>
          </cell>
          <cell r="E2867">
            <v>186</v>
          </cell>
        </row>
        <row r="2868">
          <cell r="B2868" t="str">
            <v>PROTETORA, RESISTOR INTERNO A UNIDADE CAPACITIVA</v>
          </cell>
        </row>
        <row r="2869">
          <cell r="A2869">
            <v>10818</v>
          </cell>
          <cell r="B2869" t="str">
            <v>CAPIM BRAQUIARIA DECUMBENS/ BRAQUIARINHA, VC *70*% MINIMO</v>
          </cell>
          <cell r="C2869" t="str">
            <v>KG</v>
          </cell>
          <cell r="D2869" t="str">
            <v>CR</v>
          </cell>
          <cell r="E2869">
            <v>20.53</v>
          </cell>
        </row>
        <row r="2870">
          <cell r="A2870">
            <v>10710</v>
          </cell>
          <cell r="B2870" t="str">
            <v>CARPETE DE NYLON EM MANTA PARA TRAFEGO COMERCIAL PESADO, E = 6 A 7 MM</v>
          </cell>
          <cell r="C2870" t="str">
            <v>M2</v>
          </cell>
          <cell r="D2870" t="str">
            <v>C</v>
          </cell>
          <cell r="E2870">
            <v>108</v>
          </cell>
        </row>
        <row r="2871">
          <cell r="B2871" t="str">
            <v>(INSTALADO)</v>
          </cell>
        </row>
        <row r="2872">
          <cell r="A2872">
            <v>10709</v>
          </cell>
          <cell r="B2872" t="str">
            <v>CARPETE DE NYLON EM MANTA PARA TRAFEGO COMERCIAL PESADO, E = 9 A 10 MM</v>
          </cell>
          <cell r="C2872" t="str">
            <v>M2</v>
          </cell>
          <cell r="D2872" t="str">
            <v>CR</v>
          </cell>
          <cell r="E2872">
            <v>132.68</v>
          </cell>
        </row>
        <row r="2873">
          <cell r="B2873" t="str">
            <v>(INSTALADO)</v>
          </cell>
        </row>
        <row r="2874">
          <cell r="A2874">
            <v>39636</v>
          </cell>
          <cell r="B2874" t="str">
            <v>CARPETE DE NYLON EM PLACAS 50 X 50 CM PARA TRAFEGO COMERCIAL PESADO, E = 6,5</v>
          </cell>
          <cell r="C2874" t="str">
            <v>M2</v>
          </cell>
          <cell r="D2874" t="str">
            <v>CR</v>
          </cell>
          <cell r="E2874">
            <v>135.49</v>
          </cell>
        </row>
        <row r="2875">
          <cell r="B2875" t="str">
            <v>MM (INSTALADO)</v>
          </cell>
        </row>
        <row r="2876">
          <cell r="A2876">
            <v>10708</v>
          </cell>
          <cell r="B2876" t="str">
            <v>CARPETE DE POLIESTER EM MANTA PARA TRAFEGO COMERCIAL PESADO, E = 4 A 5 MM</v>
          </cell>
          <cell r="C2876" t="str">
            <v>M2</v>
          </cell>
          <cell r="D2876" t="str">
            <v>CR</v>
          </cell>
          <cell r="E2876">
            <v>41.81</v>
          </cell>
        </row>
        <row r="2877">
          <cell r="B2877" t="str">
            <v>(INSTALADO)</v>
          </cell>
        </row>
        <row r="2878">
          <cell r="A2878">
            <v>39635</v>
          </cell>
          <cell r="B2878" t="str">
            <v>CARPETE DE POLIPROPILENO EM MANTA PARA TRAFEGO COMERCIAL MEDIO, E = 5 A 6 MM</v>
          </cell>
          <cell r="C2878" t="str">
            <v>M2</v>
          </cell>
          <cell r="D2878" t="str">
            <v>CR</v>
          </cell>
          <cell r="E2878">
            <v>71.180000000000007</v>
          </cell>
        </row>
        <row r="2879">
          <cell r="B2879" t="str">
            <v>(INSTALADO)</v>
          </cell>
        </row>
        <row r="2880">
          <cell r="A2880">
            <v>6117</v>
          </cell>
          <cell r="B2880" t="str">
            <v>CARPINTEIRO AUXILIAR</v>
          </cell>
          <cell r="C2880" t="str">
            <v>H</v>
          </cell>
          <cell r="D2880" t="str">
            <v>CR</v>
          </cell>
          <cell r="E2880">
            <v>8.39</v>
          </cell>
        </row>
        <row r="2881">
          <cell r="A2881">
            <v>40913</v>
          </cell>
          <cell r="B2881" t="str">
            <v>CARPINTEIRO AUXILIAR (MENSALISTA)</v>
          </cell>
          <cell r="C2881" t="str">
            <v>MES</v>
          </cell>
          <cell r="D2881" t="str">
            <v>CR</v>
          </cell>
          <cell r="E2881">
            <v>1209.6300000000001</v>
          </cell>
        </row>
        <row r="2882">
          <cell r="A2882">
            <v>1214</v>
          </cell>
          <cell r="B2882" t="str">
            <v>CARPINTEIRO DE ESQUADRIAS</v>
          </cell>
          <cell r="C2882" t="str">
            <v>H</v>
          </cell>
          <cell r="D2882" t="str">
            <v>CR</v>
          </cell>
          <cell r="E2882">
            <v>11.02</v>
          </cell>
        </row>
        <row r="2883">
          <cell r="A2883">
            <v>40915</v>
          </cell>
          <cell r="B2883" t="str">
            <v>CARPINTEIRO DE ESQUADRIAS (MENSALISTA)</v>
          </cell>
          <cell r="C2883" t="str">
            <v>MES</v>
          </cell>
          <cell r="D2883" t="str">
            <v>CR</v>
          </cell>
          <cell r="E2883">
            <v>1938.26</v>
          </cell>
        </row>
        <row r="2884">
          <cell r="A2884">
            <v>1213</v>
          </cell>
          <cell r="B2884" t="str">
            <v>CARPINTEIRO DE FORMAS</v>
          </cell>
          <cell r="C2884" t="str">
            <v>H</v>
          </cell>
          <cell r="D2884" t="str">
            <v>C</v>
          </cell>
          <cell r="E2884">
            <v>11.17</v>
          </cell>
        </row>
        <row r="2885">
          <cell r="A2885">
            <v>40914</v>
          </cell>
          <cell r="B2885" t="str">
            <v>CARPINTEIRO DE FORMAS (MENSALISTA)</v>
          </cell>
          <cell r="C2885" t="str">
            <v>MES</v>
          </cell>
          <cell r="D2885" t="str">
            <v>CR</v>
          </cell>
          <cell r="E2885">
            <v>1967.04</v>
          </cell>
        </row>
        <row r="2886">
          <cell r="A2886">
            <v>5091</v>
          </cell>
          <cell r="B2886" t="str">
            <v>CARRANCA PARA JANELA VENEZIANA DE ABRIR, EM LATAO CROMADO, SIMPLES, PARA</v>
          </cell>
          <cell r="C2886" t="str">
            <v>UN</v>
          </cell>
          <cell r="D2886" t="str">
            <v>CR</v>
          </cell>
          <cell r="E2886">
            <v>13.7</v>
          </cell>
        </row>
        <row r="2887">
          <cell r="B2887" t="str">
            <v>APARAFUSAR NA PAREDE</v>
          </cell>
        </row>
        <row r="2888">
          <cell r="A2888">
            <v>14615</v>
          </cell>
          <cell r="B2888" t="str">
            <v>CARRINHO COM 2 PNEUS PARA TRANSPORTAR TUBO CONCRETO, ALTURA ATE 1,0 M E</v>
          </cell>
          <cell r="C2888" t="str">
            <v>UN</v>
          </cell>
          <cell r="D2888" t="str">
            <v>CR</v>
          </cell>
          <cell r="E2888">
            <v>3177.37</v>
          </cell>
        </row>
        <row r="2889">
          <cell r="B2889" t="str">
            <v>DIAMETRO ATE 1000MM, COM ESTRUTURA EM PERFIL OU TUBO METALICO</v>
          </cell>
        </row>
        <row r="2890">
          <cell r="A2890">
            <v>2711</v>
          </cell>
          <cell r="B2890" t="str">
            <v>CARRINHO DE MAO DE ACO CAPACIDADE 50 A 60 L, PNEU COM CAMARA</v>
          </cell>
          <cell r="C2890" t="str">
            <v>UN</v>
          </cell>
          <cell r="D2890" t="str">
            <v>C</v>
          </cell>
          <cell r="E2890">
            <v>99.18</v>
          </cell>
        </row>
        <row r="2891">
          <cell r="A2891">
            <v>37727</v>
          </cell>
          <cell r="B2891" t="str">
            <v>CARROCERIA FIXA ABERTA DE MADEIRA PARA TRANSPORTE GERAL DE CARGA SECA</v>
          </cell>
          <cell r="C2891" t="str">
            <v>UN</v>
          </cell>
          <cell r="D2891" t="str">
            <v>C</v>
          </cell>
          <cell r="E2891">
            <v>8000</v>
          </cell>
        </row>
        <row r="2892">
          <cell r="B2892" t="str">
            <v>DIMENSOES APROXIMADAS 2,25 X 4,10 X 0,50 M (INCLUI MONTAGEM, NAO INCLUI CAMINHAO)</v>
          </cell>
        </row>
        <row r="2893">
          <cell r="A2893">
            <v>37728</v>
          </cell>
          <cell r="B2893" t="str">
            <v>CARROCERIA FIXA ABERTA DE MADEIRA PARA TRANSPORTE GERAL DE CARGA SECA</v>
          </cell>
          <cell r="C2893" t="str">
            <v>UN</v>
          </cell>
          <cell r="D2893" t="str">
            <v>CR</v>
          </cell>
          <cell r="E2893">
            <v>10853.14</v>
          </cell>
        </row>
        <row r="2894">
          <cell r="B2894" t="str">
            <v>DIMENSOES APROXIMADAS 2,5 X 5,5 X 0,50 M (INCLUI MONTAGEM, NAO INCLUI CAMINHAO)</v>
          </cell>
        </row>
        <row r="2895">
          <cell r="A2895" t="str">
            <v>Obs: dimensões entre asteríscos (*) indicam a aceitação de medidas aproximadas.</v>
          </cell>
        </row>
        <row r="2897">
          <cell r="B2897" t="str">
            <v>PREÇOS DE INSUMOS</v>
          </cell>
          <cell r="D2897" t="str">
            <v>Página:</v>
          </cell>
          <cell r="E2897" t="str">
            <v>44 / 146</v>
          </cell>
        </row>
        <row r="2898">
          <cell r="A2898" t="str">
            <v>Indicação da origem do preço:</v>
          </cell>
        </row>
        <row r="2899">
          <cell r="A2899" t="str">
            <v>• C - para preço coletado pelo IBGE</v>
          </cell>
        </row>
        <row r="2900">
          <cell r="A2900" t="str">
            <v>• CR - para preço obtido por meio do coeficiente de representatividade do insumo (ver Manual de Metodologia e</v>
          </cell>
        </row>
        <row r="2901">
          <cell r="A2901" t="str">
            <v>Conceitos);</v>
          </cell>
        </row>
        <row r="2902">
          <cell r="A2902" t="str">
            <v>• AS - para preço atribuído com base no preço do insumo para a localidade de São Paulo.</v>
          </cell>
        </row>
        <row r="2903">
          <cell r="A2903" t="str">
            <v>Mês de Coleta:</v>
          </cell>
          <cell r="B2903" t="str">
            <v>06/2016 Pesquisa: IBGE</v>
          </cell>
        </row>
        <row r="2904">
          <cell r="B2904" t="str">
            <v>CUIABA</v>
          </cell>
          <cell r="C2904" t="str">
            <v>90,01</v>
          </cell>
          <cell r="E2904">
            <v>52.06</v>
          </cell>
        </row>
        <row r="2905">
          <cell r="A2905" t="str">
            <v>Localidade:</v>
          </cell>
          <cell r="B2905" t="str">
            <v>Encargos Sociais Desonerados(%) Horista:</v>
          </cell>
          <cell r="D2905" t="str">
            <v>Mensalista:</v>
          </cell>
        </row>
        <row r="2906">
          <cell r="A2906" t="str">
            <v>Código</v>
          </cell>
          <cell r="B2906" t="str">
            <v>Descriçao do Insumo</v>
          </cell>
          <cell r="C2906" t="str">
            <v>Unid</v>
          </cell>
          <cell r="D2906" t="str">
            <v>Origem</v>
          </cell>
          <cell r="E2906" t="str">
            <v>Preço</v>
          </cell>
        </row>
        <row r="2907">
          <cell r="D2907" t="str">
            <v>de Preço</v>
          </cell>
          <cell r="E2907" t="str">
            <v>Mediano (R$)</v>
          </cell>
        </row>
        <row r="2908">
          <cell r="B2908" t="str">
            <v>CARROCERIA FIXA ABERTA DE MADEIRA PARA TRANSPORTE GERAL DE CARGA SECA</v>
          </cell>
        </row>
        <row r="2909">
          <cell r="B2909" t="str">
            <v>DIMENSOES APROXIMADAS 2,5 X 5,5 X 0,50 M (INCLUI MONTAGEM, NAO INCLUI CAMINHAO)</v>
          </cell>
        </row>
        <row r="2910">
          <cell r="A2910">
            <v>37729</v>
          </cell>
          <cell r="B2910" t="str">
            <v>CARROCERIA FIXA ABERTA DE MADEIRA PARA TRANSPORTE GERAL DE CARGA SECA</v>
          </cell>
          <cell r="C2910" t="str">
            <v>UN</v>
          </cell>
          <cell r="D2910" t="str">
            <v>CR</v>
          </cell>
          <cell r="E2910">
            <v>11748.25</v>
          </cell>
        </row>
        <row r="2911">
          <cell r="B2911" t="str">
            <v>DIMENSOES APROXIMADAS 2,5 X 6,00 X 0,50 M (INCLUI MONTAGEM, NAO INCLUI CAMINHAO)</v>
          </cell>
        </row>
        <row r="2912">
          <cell r="A2912">
            <v>37730</v>
          </cell>
          <cell r="B2912" t="str">
            <v>CARROCERIA FIXA ABERTA DE MADEIRA PARA TRANSPORTE GERAL DE CARGA SECA</v>
          </cell>
          <cell r="C2912" t="str">
            <v>UN</v>
          </cell>
          <cell r="D2912" t="str">
            <v>CR</v>
          </cell>
          <cell r="E2912">
            <v>12643.35</v>
          </cell>
        </row>
        <row r="2913">
          <cell r="B2913" t="str">
            <v>DIMENSOES APROXIMADAS 2,5 X 6,5 X 0,50 M (INCLUI MONTAGEM, NAO INCLUI CAMINHAO)</v>
          </cell>
        </row>
        <row r="2914">
          <cell r="A2914">
            <v>37731</v>
          </cell>
          <cell r="B2914" t="str">
            <v>CARROCERIA FIXA ABERTA DE MADEIRA PARA TRANSPORTE GERAL DE CARGA SECA</v>
          </cell>
          <cell r="C2914" t="str">
            <v>UN</v>
          </cell>
          <cell r="D2914" t="str">
            <v>CR</v>
          </cell>
          <cell r="E2914">
            <v>13538.46</v>
          </cell>
        </row>
        <row r="2915">
          <cell r="B2915" t="str">
            <v>DIMENSOES APROXIMADAS 2,5 X 7,00 X 0,50 M (INCLUI MONTAGEM, NAO INCLUI CAMINHAO)</v>
          </cell>
        </row>
        <row r="2916">
          <cell r="A2916">
            <v>37732</v>
          </cell>
          <cell r="B2916" t="str">
            <v>CARROCERIA FIXA ABERTA DE MADEIRA PARA TRANSPORTE GERAL DE CARGA SECA</v>
          </cell>
          <cell r="C2916" t="str">
            <v>UN</v>
          </cell>
          <cell r="D2916" t="str">
            <v>CR</v>
          </cell>
          <cell r="E2916">
            <v>15440.55</v>
          </cell>
        </row>
        <row r="2917">
          <cell r="B2917" t="str">
            <v>DIMENSOES APROXIMADAS 2,5 X 7,5 X 0,50 M (INCLUI MONTAGEM, NAO INCLUI CAMINHAO)</v>
          </cell>
        </row>
        <row r="2918">
          <cell r="A2918">
            <v>10560</v>
          </cell>
          <cell r="B2918" t="str">
            <v>CARVAO ANTRACITO PARA FILTRO, GRAO VARIANDO DE 0,8 ATE 1,1 MM, COEFICIENTE DE</v>
          </cell>
          <cell r="C2918" t="str">
            <v>M3</v>
          </cell>
          <cell r="D2918" t="str">
            <v>CR</v>
          </cell>
          <cell r="E2918">
            <v>1524.99</v>
          </cell>
        </row>
        <row r="2919">
          <cell r="B2919" t="str">
            <v>UNIFORMIDADE MENOR QUE 1,7 MM.</v>
          </cell>
        </row>
        <row r="2920">
          <cell r="A2920">
            <v>4743</v>
          </cell>
          <cell r="B2920" t="str">
            <v>CASCALHO DE CAVA</v>
          </cell>
          <cell r="C2920" t="str">
            <v>M3</v>
          </cell>
          <cell r="D2920" t="str">
            <v>CR</v>
          </cell>
          <cell r="E2920">
            <v>23.7</v>
          </cell>
        </row>
        <row r="2921">
          <cell r="A2921">
            <v>4744</v>
          </cell>
          <cell r="B2921" t="str">
            <v>CASCALHO DE RIO</v>
          </cell>
          <cell r="C2921" t="str">
            <v>M3</v>
          </cell>
          <cell r="D2921" t="str">
            <v>CR</v>
          </cell>
          <cell r="E2921">
            <v>30.98</v>
          </cell>
        </row>
        <row r="2922">
          <cell r="A2922">
            <v>4745</v>
          </cell>
          <cell r="B2922" t="str">
            <v>CASCALHO LAVADO</v>
          </cell>
          <cell r="C2922" t="str">
            <v>M3</v>
          </cell>
          <cell r="D2922" t="str">
            <v>CR</v>
          </cell>
          <cell r="E2922">
            <v>41.5</v>
          </cell>
        </row>
        <row r="2923">
          <cell r="A2923">
            <v>38398</v>
          </cell>
          <cell r="B2923" t="str">
            <v>CAVALETE DE APOIO CARGA 2 T</v>
          </cell>
          <cell r="C2923" t="str">
            <v>UN</v>
          </cell>
          <cell r="D2923" t="str">
            <v>CR</v>
          </cell>
          <cell r="E2923">
            <v>32.85</v>
          </cell>
        </row>
        <row r="2924">
          <cell r="A2924">
            <v>36496</v>
          </cell>
          <cell r="B2924" t="str">
            <v>CAVALETE PARA TALHA COM ESTRUTURA EM TUBO METALICO ALTURA MINIMA 3,2 M</v>
          </cell>
          <cell r="C2924" t="str">
            <v>UN</v>
          </cell>
          <cell r="D2924" t="str">
            <v>CR</v>
          </cell>
          <cell r="E2924">
            <v>8067.27</v>
          </cell>
        </row>
        <row r="2925">
          <cell r="B2925" t="str">
            <v>EQUIPADO COM RODAS DE BORRACHA PARA MOVIMENTACAO DE TUBOS DE CONCRETO NA</v>
          </cell>
        </row>
        <row r="2926">
          <cell r="B2926" t="str">
            <v>CENTRAL DE PREMOLDADOS COM CAPACIDADE DE CARGA DE 3 TONELADAS</v>
          </cell>
        </row>
        <row r="2927">
          <cell r="A2927">
            <v>10630</v>
          </cell>
          <cell r="B2927" t="str">
            <v>CAVALO MECANICO TRACAO 4X2, PESO BRUTO TOTAL COMBINADO 49000 KG, CAPACIDADE</v>
          </cell>
          <cell r="C2927" t="str">
            <v>UN</v>
          </cell>
          <cell r="D2927" t="str">
            <v>CR</v>
          </cell>
          <cell r="E2927">
            <v>281210.39</v>
          </cell>
        </row>
        <row r="2928">
          <cell r="B2928" t="str">
            <v>MAXIMA DE TRACAO 66000 KG, POTENCIA 310 CV (INCLUI CABINE E CHASSI, NAO INCLUI</v>
          </cell>
        </row>
        <row r="2929">
          <cell r="B2929" t="str">
            <v>SEMIRREBOQUE)</v>
          </cell>
        </row>
        <row r="2930">
          <cell r="A2930">
            <v>10609</v>
          </cell>
          <cell r="B2930" t="str">
            <v>CAVALO MECANICO TRACAO 4X2, PESO BRUTO TOTAL COMBINADO 56000 KG, CAPACIDADE</v>
          </cell>
          <cell r="C2930" t="str">
            <v>UN</v>
          </cell>
          <cell r="D2930" t="str">
            <v>CR</v>
          </cell>
          <cell r="E2930">
            <v>320267.40999999997</v>
          </cell>
        </row>
        <row r="2931">
          <cell r="B2931" t="str">
            <v>MAXIMA DE TRACAO 80000 KG, POTENCIA 400 CV (INCLUI CABINE E CHASSI, NAO INCLUI</v>
          </cell>
        </row>
        <row r="2932">
          <cell r="B2932" t="str">
            <v>SEMIRREBOQUE)</v>
          </cell>
        </row>
        <row r="2933">
          <cell r="A2933">
            <v>37762</v>
          </cell>
          <cell r="B2933" t="str">
            <v>CAVALO MECANICO TRACAO 4X2, PESO BRUTO TOTAL 16000 KG, CAPACIDADE MAXIMA DE</v>
          </cell>
          <cell r="C2933" t="str">
            <v>UN</v>
          </cell>
          <cell r="D2933" t="str">
            <v>CR</v>
          </cell>
          <cell r="E2933">
            <v>241176.97</v>
          </cell>
        </row>
        <row r="2934">
          <cell r="B2934" t="str">
            <v>TRACAO 36000 KG, DISTANCIA ENTRE EIXOS 3,56 M, POTENCIA 286 CV (INCLUI CABINE E</v>
          </cell>
        </row>
        <row r="2935">
          <cell r="B2935" t="str">
            <v>CHASSI, NAO INCLUI SEMIRREBOQUE)</v>
          </cell>
        </row>
        <row r="2936">
          <cell r="A2936">
            <v>37763</v>
          </cell>
          <cell r="B2936" t="str">
            <v>CAVALO MECANICO TRACAO 4X2, PESO BRUTO TOTAL 16000 KG, CAPACIDADE MAXIMA DE</v>
          </cell>
          <cell r="C2936" t="str">
            <v>UN</v>
          </cell>
          <cell r="D2936" t="str">
            <v>CR</v>
          </cell>
          <cell r="E2936">
            <v>244106.26</v>
          </cell>
        </row>
        <row r="2937">
          <cell r="B2937" t="str">
            <v>TRACAO 45000 KG, DISTANCIA ENTRE EIXOS 3,56 M, POTENCIA 330 CV (INCLUI CABINE E</v>
          </cell>
        </row>
        <row r="2938">
          <cell r="B2938" t="str">
            <v>CHASSI, NAO INCLUI SEMIRREBOQUE)</v>
          </cell>
        </row>
        <row r="2939">
          <cell r="A2939">
            <v>13456</v>
          </cell>
          <cell r="B2939" t="str">
            <v>CAVALO MECANICO TRACAO 4X2, PESO BRUTO TOTAL 16000 KG, CAPACIDADE MAXIMA DE</v>
          </cell>
          <cell r="C2939" t="str">
            <v>UN</v>
          </cell>
          <cell r="D2939" t="str">
            <v>CR</v>
          </cell>
          <cell r="E2939">
            <v>244106.26</v>
          </cell>
        </row>
        <row r="2940">
          <cell r="B2940" t="str">
            <v>TRACAO 48300 KG, POTENCIA 360 CV (INCLUI CABINE E CHASSI, NAO INCLUI</v>
          </cell>
        </row>
        <row r="2941">
          <cell r="B2941" t="str">
            <v>SEMIRREBOQUE)</v>
          </cell>
        </row>
        <row r="2942">
          <cell r="A2942">
            <v>1283</v>
          </cell>
          <cell r="B2942" t="str">
            <v>CAVALO MECANICO TRACAO 4X2, PESO BRUTO TOTAL 16000 KG, CAPACIDADE MAXIMA DE</v>
          </cell>
          <cell r="C2942" t="str">
            <v>UN</v>
          </cell>
          <cell r="D2942" t="str">
            <v>C</v>
          </cell>
          <cell r="E2942">
            <v>277500</v>
          </cell>
        </row>
        <row r="2943">
          <cell r="B2943" t="str">
            <v>TRACAO 80000 KG, POTENCIA 260 CV (INCLUI CABINE E CHASSI, NAO INCLUI</v>
          </cell>
        </row>
        <row r="2944">
          <cell r="B2944" t="str">
            <v>SEMIRREBOQUE)</v>
          </cell>
        </row>
        <row r="2945">
          <cell r="A2945">
            <v>13215</v>
          </cell>
          <cell r="B2945" t="str">
            <v>CAVALO MECANICO TRACAO 6X2, PESO BRUTO TOTAL COMBINADO 56000 KG, CAPACIDADE</v>
          </cell>
          <cell r="C2945" t="str">
            <v>UN</v>
          </cell>
          <cell r="D2945" t="str">
            <v>CR</v>
          </cell>
          <cell r="E2945">
            <v>340284.12</v>
          </cell>
        </row>
        <row r="2946">
          <cell r="B2946" t="str">
            <v>MAXIMA DE TRACAO 66000 KG, POTENCIA 360CV (INCLUI CABINE E CHASSI, NAO INCLUI</v>
          </cell>
        </row>
        <row r="2947">
          <cell r="B2947" t="str">
            <v>SEMIRREBOQUE)</v>
          </cell>
        </row>
        <row r="2948">
          <cell r="A2948">
            <v>4235</v>
          </cell>
          <cell r="B2948" t="str">
            <v>CAVOUQUEIRO OU OPERADOR DE PERFURATRIZ / ROMPEDOR</v>
          </cell>
          <cell r="C2948" t="str">
            <v>H</v>
          </cell>
          <cell r="D2948" t="str">
            <v>CR</v>
          </cell>
          <cell r="E2948">
            <v>6.32</v>
          </cell>
        </row>
        <row r="2949">
          <cell r="A2949">
            <v>40976</v>
          </cell>
          <cell r="B2949" t="str">
            <v>CAVOUQUEIRO OU OPERADOR DE PERFURATRIZ / ROMPEDOR (MENSALISTA)</v>
          </cell>
          <cell r="C2949" t="str">
            <v>MES</v>
          </cell>
          <cell r="D2949" t="str">
            <v>CR</v>
          </cell>
          <cell r="E2949">
            <v>1115.98</v>
          </cell>
        </row>
        <row r="2950">
          <cell r="A2950">
            <v>39960</v>
          </cell>
          <cell r="B2950" t="str">
            <v>CENTRALIZADOR DE BARRA DE ACO (CHUMBADOR TIPO CARAMBOLA), PARA ACO ATE 20 MM</v>
          </cell>
          <cell r="C2950" t="str">
            <v>UN</v>
          </cell>
          <cell r="D2950" t="str">
            <v>CR</v>
          </cell>
          <cell r="E2950">
            <v>0.64</v>
          </cell>
        </row>
        <row r="2951">
          <cell r="B2951" t="str">
            <v>(COLETADO CAIXA)</v>
          </cell>
        </row>
        <row r="2952">
          <cell r="A2952">
            <v>38647</v>
          </cell>
          <cell r="B2952" t="str">
            <v>CERA LIQUIDA</v>
          </cell>
          <cell r="C2952" t="str">
            <v>L</v>
          </cell>
          <cell r="D2952" t="str">
            <v>CR</v>
          </cell>
          <cell r="E2952">
            <v>5.59</v>
          </cell>
        </row>
        <row r="2953">
          <cell r="A2953">
            <v>1336</v>
          </cell>
          <cell r="B2953" t="str">
            <v>CHAPA ACO GROSSA PRETA 1"(25,40MM) 199,87KG/M2</v>
          </cell>
          <cell r="C2953" t="str">
            <v>M2</v>
          </cell>
          <cell r="D2953" t="str">
            <v>CR</v>
          </cell>
          <cell r="E2953">
            <v>912.94</v>
          </cell>
        </row>
        <row r="2954">
          <cell r="A2954">
            <v>12760</v>
          </cell>
          <cell r="B2954" t="str">
            <v>CHAPA ACO INOX AISI 304 NUMERO 4 (E = 6 MM), ACABAMENTO NUMERO 1 (LAMINADO A</v>
          </cell>
          <cell r="C2954" t="str">
            <v>M2</v>
          </cell>
          <cell r="D2954" t="str">
            <v>CR</v>
          </cell>
          <cell r="E2954">
            <v>895.85</v>
          </cell>
        </row>
        <row r="2955">
          <cell r="B2955" t="str">
            <v>QUENTE, FOSCO)</v>
          </cell>
        </row>
        <row r="2956">
          <cell r="A2956">
            <v>12759</v>
          </cell>
          <cell r="B2956" t="str">
            <v>CHAPA ACO INOX AISI 304 NUMERO 9 (E = 4 MM), ACABAMENTO NUMERO 1 (LAMINADO A</v>
          </cell>
          <cell r="C2956" t="str">
            <v>M2</v>
          </cell>
          <cell r="D2956" t="str">
            <v>CR</v>
          </cell>
          <cell r="E2956">
            <v>597.23</v>
          </cell>
        </row>
        <row r="2957">
          <cell r="B2957" t="str">
            <v>QUENTE, FOSCO)</v>
          </cell>
        </row>
        <row r="2958">
          <cell r="A2958">
            <v>11063</v>
          </cell>
          <cell r="B2958" t="str">
            <v>CHAPA CIMENTICIA LISA, PRENSADA, DE FIBROCIMENTO, E = 6 MM, DE 1,2 X 3,0 M (SEM</v>
          </cell>
          <cell r="C2958" t="str">
            <v>M2</v>
          </cell>
          <cell r="D2958" t="str">
            <v>CR</v>
          </cell>
          <cell r="E2958">
            <v>40.479999999999997</v>
          </cell>
        </row>
        <row r="2959">
          <cell r="B2959" t="str">
            <v>AMIANTO)</v>
          </cell>
        </row>
        <row r="2960">
          <cell r="A2960">
            <v>11062</v>
          </cell>
          <cell r="B2960" t="str">
            <v>CHAPA CIMENTICIA, LISA, PRENSADA DE FIBROCIMENTO, E = 10 MM, DE 1,2 X 3,0 M (SEM</v>
          </cell>
          <cell r="C2960" t="str">
            <v>M2</v>
          </cell>
          <cell r="D2960" t="str">
            <v>CR</v>
          </cell>
          <cell r="E2960">
            <v>41.81</v>
          </cell>
        </row>
        <row r="2961">
          <cell r="B2961" t="str">
            <v>AMIANTO)</v>
          </cell>
        </row>
        <row r="2962">
          <cell r="A2962">
            <v>1325</v>
          </cell>
          <cell r="B2962" t="str">
            <v>CHAPA DE ACO FINA A FRIO BITOLA MSG 20, E = 0,90 MM (7,20 KG/M2)</v>
          </cell>
          <cell r="C2962" t="str">
            <v>KG</v>
          </cell>
          <cell r="D2962" t="str">
            <v>CR</v>
          </cell>
          <cell r="E2962">
            <v>6.35</v>
          </cell>
        </row>
        <row r="2963">
          <cell r="A2963">
            <v>1327</v>
          </cell>
          <cell r="B2963" t="str">
            <v>CHAPA DE ACO FINA A FRIO BITOLA MSG 24, E = 0,60 MM (4,80 KG/M2)</v>
          </cell>
          <cell r="C2963" t="str">
            <v>KG</v>
          </cell>
          <cell r="D2963" t="str">
            <v>CR</v>
          </cell>
          <cell r="E2963">
            <v>5.68</v>
          </cell>
        </row>
        <row r="2964">
          <cell r="A2964">
            <v>1328</v>
          </cell>
          <cell r="B2964" t="str">
            <v>CHAPA DE ACO FINA A FRIO BITOLA MSG 26, E = 0,45 MM (3,60 KG/M2)</v>
          </cell>
          <cell r="C2964" t="str">
            <v>KG</v>
          </cell>
          <cell r="D2964" t="str">
            <v>CR</v>
          </cell>
          <cell r="E2964">
            <v>5.94</v>
          </cell>
        </row>
        <row r="2965">
          <cell r="A2965">
            <v>1321</v>
          </cell>
          <cell r="B2965" t="str">
            <v>CHAPA DE ACO FINA A QUENTE BITOLA MSG 13, E = 2,25 MM (18,00 KG/M2)</v>
          </cell>
          <cell r="C2965" t="str">
            <v>KG</v>
          </cell>
          <cell r="D2965" t="str">
            <v>CR</v>
          </cell>
          <cell r="E2965">
            <v>6.37</v>
          </cell>
        </row>
        <row r="2966">
          <cell r="A2966" t="str">
            <v>Obs: dimensões entre asteríscos (*) indicam a aceitação de medidas aproximadas.</v>
          </cell>
        </row>
        <row r="2968">
          <cell r="B2968" t="str">
            <v>PREÇOS DE INSUMOS</v>
          </cell>
          <cell r="D2968" t="str">
            <v>Página:</v>
          </cell>
          <cell r="E2968" t="str">
            <v>45 / 146</v>
          </cell>
        </row>
        <row r="2969">
          <cell r="A2969" t="str">
            <v>Indicação da origem do preço:</v>
          </cell>
        </row>
        <row r="2970">
          <cell r="A2970" t="str">
            <v>• C - para preço coletado pelo IBGE</v>
          </cell>
        </row>
        <row r="2971">
          <cell r="A2971" t="str">
            <v>• CR - para preço obtido por meio do coeficiente de representatividade do insumo (ver Manual de Metodologia e</v>
          </cell>
        </row>
        <row r="2972">
          <cell r="A2972" t="str">
            <v>Conceitos);</v>
          </cell>
        </row>
        <row r="2973">
          <cell r="A2973" t="str">
            <v>• AS - para preço atribuído com base no preço do insumo para a localidade de São Paulo.</v>
          </cell>
        </row>
        <row r="2974">
          <cell r="A2974" t="str">
            <v>Mês de Coleta:</v>
          </cell>
          <cell r="B2974" t="str">
            <v>06/2016 Pesquisa: IBGE</v>
          </cell>
        </row>
        <row r="2975">
          <cell r="B2975" t="str">
            <v>CUIABA</v>
          </cell>
          <cell r="C2975" t="str">
            <v>90,01</v>
          </cell>
          <cell r="E2975">
            <v>52.06</v>
          </cell>
        </row>
        <row r="2976">
          <cell r="A2976" t="str">
            <v>Localidade:</v>
          </cell>
          <cell r="B2976" t="str">
            <v>Encargos Sociais Desonerados(%) Horista:</v>
          </cell>
          <cell r="D2976" t="str">
            <v>Mensalista:</v>
          </cell>
        </row>
        <row r="2977">
          <cell r="A2977" t="str">
            <v>Código</v>
          </cell>
          <cell r="B2977" t="str">
            <v>Descriçao do Insumo</v>
          </cell>
          <cell r="C2977" t="str">
            <v>Unid</v>
          </cell>
          <cell r="D2977" t="str">
            <v>Origem</v>
          </cell>
          <cell r="E2977" t="str">
            <v>Preço</v>
          </cell>
        </row>
        <row r="2978">
          <cell r="D2978" t="str">
            <v>de Preço</v>
          </cell>
          <cell r="E2978" t="str">
            <v>Mediano (R$)</v>
          </cell>
        </row>
        <row r="2979">
          <cell r="A2979">
            <v>1318</v>
          </cell>
          <cell r="B2979" t="str">
            <v>CHAPA DE ACO FINA A QUENTE BITOLA MSG 14, E = 2,00 MM (16,0 KG/M2)</v>
          </cell>
          <cell r="C2979" t="str">
            <v>KG</v>
          </cell>
          <cell r="D2979" t="str">
            <v>CR</v>
          </cell>
          <cell r="E2979">
            <v>6.13</v>
          </cell>
        </row>
        <row r="2980">
          <cell r="A2980">
            <v>1322</v>
          </cell>
          <cell r="B2980" t="str">
            <v>CHAPA DE ACO FINA A QUENTE BITOLA MSG 16, E = 1,50 MM (12,00 KG/M2)</v>
          </cell>
          <cell r="C2980" t="str">
            <v>KG</v>
          </cell>
          <cell r="D2980" t="str">
            <v>CR</v>
          </cell>
          <cell r="E2980">
            <v>6.76</v>
          </cell>
        </row>
        <row r="2981">
          <cell r="A2981">
            <v>1323</v>
          </cell>
          <cell r="B2981" t="str">
            <v>CHAPA DE ACO FINA A QUENTE BITOLA MSG 18, E = 1,20 MM (9,60 KG/M2)</v>
          </cell>
          <cell r="C2981" t="str">
            <v>KG</v>
          </cell>
          <cell r="D2981" t="str">
            <v>CR</v>
          </cell>
          <cell r="E2981">
            <v>6.61</v>
          </cell>
        </row>
        <row r="2982">
          <cell r="A2982">
            <v>1319</v>
          </cell>
          <cell r="B2982" t="str">
            <v>CHAPA DE ACO FINA A QUENTE BITOLA MSG 3/16 ", E = 4,75 MM (38,00 KG/M2)</v>
          </cell>
          <cell r="C2982" t="str">
            <v>KG</v>
          </cell>
          <cell r="D2982" t="str">
            <v>CR</v>
          </cell>
          <cell r="E2982">
            <v>5.84</v>
          </cell>
        </row>
        <row r="2983">
          <cell r="A2983">
            <v>11026</v>
          </cell>
          <cell r="B2983" t="str">
            <v>CHAPA DE ACO GALVANIZADA BITOLA GSG 14, E = 1,95 MM (15,60 KG/M2)</v>
          </cell>
          <cell r="C2983" t="str">
            <v>KG</v>
          </cell>
          <cell r="D2983" t="str">
            <v>CR</v>
          </cell>
          <cell r="E2983">
            <v>7.83</v>
          </cell>
        </row>
        <row r="2984">
          <cell r="A2984">
            <v>11027</v>
          </cell>
          <cell r="B2984" t="str">
            <v>CHAPA DE ACO GALVANIZADA BITOLA GSG 16, E = 1,55 MM (12,40 KG/M2)</v>
          </cell>
          <cell r="C2984" t="str">
            <v>KG</v>
          </cell>
          <cell r="D2984" t="str">
            <v>CR</v>
          </cell>
          <cell r="E2984">
            <v>8.31</v>
          </cell>
        </row>
        <row r="2985">
          <cell r="A2985">
            <v>11046</v>
          </cell>
          <cell r="B2985" t="str">
            <v>CHAPA DE ACO GALVANIZADA BITOLA GSG 18, E = 1,25 MM (10,00 KG/M2)</v>
          </cell>
          <cell r="C2985" t="str">
            <v>KG</v>
          </cell>
          <cell r="D2985" t="str">
            <v>CR</v>
          </cell>
          <cell r="E2985">
            <v>8.07</v>
          </cell>
        </row>
        <row r="2986">
          <cell r="A2986">
            <v>11049</v>
          </cell>
          <cell r="B2986" t="str">
            <v>CHAPA DE ACO GALVANIZADA BITOLA GSG 22, E = 0,80 MM (6,40 KG/M2)</v>
          </cell>
          <cell r="C2986" t="str">
            <v>KG</v>
          </cell>
          <cell r="D2986" t="str">
            <v>C</v>
          </cell>
          <cell r="E2986">
            <v>7.52</v>
          </cell>
        </row>
        <row r="2987">
          <cell r="A2987">
            <v>11051</v>
          </cell>
          <cell r="B2987" t="str">
            <v>CHAPA DE ACO GALVANIZADA BITOLA GSG 26, E = 0,50 MM (4,00 KG/M2)</v>
          </cell>
          <cell r="C2987" t="str">
            <v>KG</v>
          </cell>
          <cell r="D2987" t="str">
            <v>CR</v>
          </cell>
          <cell r="E2987">
            <v>8.08</v>
          </cell>
        </row>
        <row r="2988">
          <cell r="A2988">
            <v>40576</v>
          </cell>
          <cell r="B2988" t="str">
            <v>CHAPA DE ACO GROSSA, ASTM A36, BITOLA 3/16, E =4,75 MM (37,29 KG/M2) (COLETADO</v>
          </cell>
          <cell r="C2988" t="str">
            <v>KG</v>
          </cell>
          <cell r="D2988" t="str">
            <v>CR</v>
          </cell>
          <cell r="E2988">
            <v>4.17</v>
          </cell>
        </row>
        <row r="2989">
          <cell r="B2989" t="str">
            <v>CAIXA)</v>
          </cell>
        </row>
        <row r="2990">
          <cell r="A2990">
            <v>1333</v>
          </cell>
          <cell r="B2990" t="str">
            <v>CHAPA DE ACO GROSSA, ASTM A36, E = 1/2 " (12,70 MM) 99,59 KG/M2</v>
          </cell>
          <cell r="C2990" t="str">
            <v>KG</v>
          </cell>
          <cell r="D2990" t="str">
            <v>CR</v>
          </cell>
          <cell r="E2990">
            <v>5.88</v>
          </cell>
        </row>
        <row r="2991">
          <cell r="A2991">
            <v>1330</v>
          </cell>
          <cell r="B2991" t="str">
            <v>CHAPA DE ACO GROSSA, ASTM A36, E = 1/4 " (6,35 MM) 49,79 KG/M2</v>
          </cell>
          <cell r="C2991" t="str">
            <v>KG</v>
          </cell>
          <cell r="D2991" t="str">
            <v>CR</v>
          </cell>
          <cell r="E2991">
            <v>6.03</v>
          </cell>
        </row>
        <row r="2992">
          <cell r="A2992">
            <v>10957</v>
          </cell>
          <cell r="B2992" t="str">
            <v>CHAPA DE ACO GROSSA, ASTM A36, E = 3/4 " (19,05 MM) 149,39 KG/M2</v>
          </cell>
          <cell r="C2992" t="str">
            <v>KG</v>
          </cell>
          <cell r="D2992" t="str">
            <v>CR</v>
          </cell>
          <cell r="E2992">
            <v>7.52</v>
          </cell>
        </row>
        <row r="2993">
          <cell r="A2993">
            <v>1332</v>
          </cell>
          <cell r="B2993" t="str">
            <v>CHAPA DE ACO GROSSA, ASTM A36, E = 3/8 " (9,53 MM) 74,69 KG/M2</v>
          </cell>
          <cell r="C2993" t="str">
            <v>KG</v>
          </cell>
          <cell r="D2993" t="str">
            <v>CR</v>
          </cell>
          <cell r="E2993">
            <v>6.26</v>
          </cell>
        </row>
        <row r="2994">
          <cell r="A2994">
            <v>1334</v>
          </cell>
          <cell r="B2994" t="str">
            <v>CHAPA DE ACO GROSSA, ASTM A36, E = 5/8 " (15,88 MM) 124,49 KG/M2</v>
          </cell>
          <cell r="C2994" t="str">
            <v>KG</v>
          </cell>
          <cell r="D2994" t="str">
            <v>CR</v>
          </cell>
          <cell r="E2994">
            <v>6.94</v>
          </cell>
        </row>
        <row r="2995">
          <cell r="A2995">
            <v>1335</v>
          </cell>
          <cell r="B2995" t="str">
            <v>CHAPA DE ACO GROSSA, ASTM A36, E = 7/8 " (22,23 MM) 174,28 KG/M2</v>
          </cell>
          <cell r="C2995" t="str">
            <v>KG</v>
          </cell>
          <cell r="D2995" t="str">
            <v>CR</v>
          </cell>
          <cell r="E2995">
            <v>7.03</v>
          </cell>
        </row>
        <row r="2996">
          <cell r="A2996">
            <v>1337</v>
          </cell>
          <cell r="B2996" t="str">
            <v>CHAPA DE ACO XADREZ PARA PISOS, E = 1/4 " (6,30 MM) 54,53 KG/M2</v>
          </cell>
          <cell r="C2996" t="str">
            <v>KG</v>
          </cell>
          <cell r="D2996" t="str">
            <v>CR</v>
          </cell>
          <cell r="E2996">
            <v>7.41</v>
          </cell>
        </row>
        <row r="2997">
          <cell r="A2997">
            <v>11122</v>
          </cell>
          <cell r="B2997" t="str">
            <v>CHAPA DE ALUMINIO, E = 3 MM, L = 1000 MM - 8,10 KG/M2 (LIGA 1200 - H14)</v>
          </cell>
          <cell r="C2997" t="str">
            <v>KG</v>
          </cell>
          <cell r="D2997" t="str">
            <v>CR</v>
          </cell>
          <cell r="E2997">
            <v>22.6</v>
          </cell>
        </row>
        <row r="2998">
          <cell r="A2998">
            <v>11123</v>
          </cell>
          <cell r="B2998" t="str">
            <v>CHAPA DE ALUMINIO, E = 4 MM, L = 1000 MM - 10,8 KG/M2 (LIGA 1200 - H14)</v>
          </cell>
          <cell r="C2998" t="str">
            <v>KG</v>
          </cell>
          <cell r="D2998" t="str">
            <v>CR</v>
          </cell>
          <cell r="E2998">
            <v>22.6</v>
          </cell>
        </row>
        <row r="2999">
          <cell r="A2999">
            <v>11125</v>
          </cell>
          <cell r="B2999" t="str">
            <v>CHAPA DE ALUMINIO, E = 5 MM, L = 1060 MM - 13,5 KG/M2 (LIGA 1200 - H14)</v>
          </cell>
          <cell r="C2999" t="str">
            <v>KG</v>
          </cell>
          <cell r="D2999" t="str">
            <v>CR</v>
          </cell>
          <cell r="E2999">
            <v>22.6</v>
          </cell>
        </row>
        <row r="3000">
          <cell r="A3000">
            <v>39416</v>
          </cell>
          <cell r="B3000" t="str">
            <v>CHAPA DE GESSO ACARTONADO, RESISTENTE A UMIDADE (RU), COR VERDE, E = 12,5 MM,</v>
          </cell>
          <cell r="C3000" t="str">
            <v>M2</v>
          </cell>
          <cell r="D3000" t="str">
            <v>CR</v>
          </cell>
          <cell r="E3000">
            <v>26.33</v>
          </cell>
        </row>
        <row r="3001">
          <cell r="B3001" t="str">
            <v>1200 X 1800 MM (L X C)</v>
          </cell>
        </row>
        <row r="3002">
          <cell r="A3002">
            <v>39417</v>
          </cell>
          <cell r="B3002" t="str">
            <v>CHAPA DE GESSO ACARTONADO, RESISTENTE A UMIDADE (RU), COR VERDE, E = 12,5 MM,</v>
          </cell>
          <cell r="C3002" t="str">
            <v>M2</v>
          </cell>
          <cell r="D3002" t="str">
            <v>CR</v>
          </cell>
          <cell r="E3002">
            <v>27.61</v>
          </cell>
        </row>
        <row r="3003">
          <cell r="B3003" t="str">
            <v>1200 X 2400 MM (L X C)</v>
          </cell>
        </row>
        <row r="3004">
          <cell r="A3004">
            <v>39414</v>
          </cell>
          <cell r="B3004" t="str">
            <v>CHAPA DE GESSO ACARTONADO, RESISTENTE AO FOGO (RF), COR ROSA, E = 12,5 MM, 1200</v>
          </cell>
          <cell r="C3004" t="str">
            <v>M2</v>
          </cell>
          <cell r="D3004" t="str">
            <v>CR</v>
          </cell>
          <cell r="E3004">
            <v>24.73</v>
          </cell>
        </row>
        <row r="3005">
          <cell r="B3005" t="str">
            <v>X 1800 MM (L X C)</v>
          </cell>
        </row>
        <row r="3006">
          <cell r="A3006">
            <v>39415</v>
          </cell>
          <cell r="B3006" t="str">
            <v>CHAPA DE GESSO ACARTONADO, RESISTENTE AO FOGO (RF), COR ROSA, E = 12,5 MM, 1200</v>
          </cell>
          <cell r="C3006" t="str">
            <v>M2</v>
          </cell>
          <cell r="D3006" t="str">
            <v>CR</v>
          </cell>
          <cell r="E3006">
            <v>26.21</v>
          </cell>
        </row>
        <row r="3007">
          <cell r="B3007" t="str">
            <v>X 2400 MM (L X C)</v>
          </cell>
        </row>
        <row r="3008">
          <cell r="A3008">
            <v>39412</v>
          </cell>
          <cell r="B3008" t="str">
            <v>CHAPA DE GESSO ACARTONADO, STANDARD (ST), COR BRANCA, E = 12,5 MM, 1200 X 1800</v>
          </cell>
          <cell r="C3008" t="str">
            <v>M2</v>
          </cell>
          <cell r="D3008" t="str">
            <v>CR</v>
          </cell>
          <cell r="E3008">
            <v>18.62</v>
          </cell>
        </row>
        <row r="3009">
          <cell r="B3009" t="str">
            <v>MM (L X C)</v>
          </cell>
        </row>
        <row r="3010">
          <cell r="A3010">
            <v>39413</v>
          </cell>
          <cell r="B3010" t="str">
            <v>CHAPA DE GESSO ACARTONADO, STANDARD (ST), COR BRANCA, E = 12,5 MM, 1200 X 2400</v>
          </cell>
          <cell r="C3010" t="str">
            <v>M2</v>
          </cell>
          <cell r="D3010" t="str">
            <v>CR</v>
          </cell>
          <cell r="E3010">
            <v>18.440000000000001</v>
          </cell>
        </row>
        <row r="3011">
          <cell r="B3011" t="str">
            <v>MM (L X C)</v>
          </cell>
        </row>
        <row r="3012">
          <cell r="A3012">
            <v>1338</v>
          </cell>
          <cell r="B3012" t="str">
            <v>CHAPA DE LAMINADO MELAMINICO, LISO BRILHANTE, DE *1,25 X 3,08* M, E = 0,8 MM</v>
          </cell>
          <cell r="C3012" t="str">
            <v>M2</v>
          </cell>
          <cell r="D3012" t="str">
            <v>C</v>
          </cell>
          <cell r="E3012">
            <v>19.04</v>
          </cell>
        </row>
        <row r="3013">
          <cell r="A3013">
            <v>1340</v>
          </cell>
          <cell r="B3013" t="str">
            <v>CHAPA DE LAMINADO MELAMINICO, LISO FOSCO, DE *1,25 X 3,08* M, E = 0,8 MM</v>
          </cell>
          <cell r="C3013" t="str">
            <v>M2</v>
          </cell>
          <cell r="D3013" t="str">
            <v>CR</v>
          </cell>
          <cell r="E3013">
            <v>22.01</v>
          </cell>
        </row>
        <row r="3014">
          <cell r="A3014">
            <v>1341</v>
          </cell>
          <cell r="B3014" t="str">
            <v>CHAPA DE LAMINADO MELAMINICO, TEXTURIZADO, DE *1,25 X 3,08* M, E = 0,8 MM</v>
          </cell>
          <cell r="C3014" t="str">
            <v>M2</v>
          </cell>
          <cell r="D3014" t="str">
            <v>CR</v>
          </cell>
          <cell r="E3014">
            <v>21.2</v>
          </cell>
        </row>
        <row r="3015">
          <cell r="A3015">
            <v>1364</v>
          </cell>
          <cell r="B3015" t="str">
            <v>CHAPA DE MADEIRA COMPENSADA DE PINUS, VIROLA OU EQUIVALENTE, DE *2,2 X 1,6* M, E =</v>
          </cell>
          <cell r="C3015" t="str">
            <v>M2</v>
          </cell>
          <cell r="D3015" t="str">
            <v>CR</v>
          </cell>
          <cell r="E3015">
            <v>20.46</v>
          </cell>
        </row>
        <row r="3016">
          <cell r="B3016" t="str">
            <v>10 MM</v>
          </cell>
        </row>
        <row r="3017">
          <cell r="A3017">
            <v>1361</v>
          </cell>
          <cell r="B3017" t="str">
            <v>CHAPA DE MADEIRA COMPENSADA DE PINUS, VIROLA OU EQUIVALENTE, DE *2,2 X 1,6* M, E =</v>
          </cell>
          <cell r="C3017" t="str">
            <v>UN</v>
          </cell>
          <cell r="D3017" t="str">
            <v>CR</v>
          </cell>
          <cell r="E3017">
            <v>85.31</v>
          </cell>
        </row>
        <row r="3018">
          <cell r="B3018" t="str">
            <v>12 MM</v>
          </cell>
        </row>
        <row r="3019">
          <cell r="A3019">
            <v>1362</v>
          </cell>
          <cell r="B3019" t="str">
            <v>CHAPA DE MADEIRA COMPENSADA DE PINUS, VIROLA OU EQUIVALENTE, DE *2,2 X 1,6* M, E =</v>
          </cell>
          <cell r="C3019" t="str">
            <v>M2</v>
          </cell>
          <cell r="D3019" t="str">
            <v>CR</v>
          </cell>
          <cell r="E3019">
            <v>28.48</v>
          </cell>
        </row>
        <row r="3020">
          <cell r="B3020" t="str">
            <v>15 MM</v>
          </cell>
        </row>
        <row r="3021">
          <cell r="A3021">
            <v>11131</v>
          </cell>
          <cell r="B3021" t="str">
            <v>CHAPA DE MADEIRA COMPENSADA DE PINUS, VIROLA OU EQUIVALENTE, DE *2,2 X 1,6* M, E =</v>
          </cell>
          <cell r="C3021" t="str">
            <v>M2</v>
          </cell>
          <cell r="D3021" t="str">
            <v>CR</v>
          </cell>
          <cell r="E3021">
            <v>36.44</v>
          </cell>
        </row>
        <row r="3022">
          <cell r="B3022" t="str">
            <v>20 MM</v>
          </cell>
        </row>
        <row r="3023">
          <cell r="A3023">
            <v>11132</v>
          </cell>
          <cell r="B3023" t="str">
            <v>CHAPA DE MADEIRA COMPENSADA DE PINUS, VIROLA OU EQUIVALENTE, DE *2,2 X 1,6* M, E =</v>
          </cell>
          <cell r="C3023" t="str">
            <v>M2</v>
          </cell>
          <cell r="D3023" t="str">
            <v>CR</v>
          </cell>
          <cell r="E3023">
            <v>43.09</v>
          </cell>
        </row>
        <row r="3024">
          <cell r="B3024" t="str">
            <v>25 MM</v>
          </cell>
        </row>
        <row r="3025">
          <cell r="A3025">
            <v>1363</v>
          </cell>
          <cell r="B3025" t="str">
            <v>CHAPA DE MADEIRA COMPENSADA DE PINUS, VIROLA OU EQUIVALENTE, DE *2,2 X 1,6* M, E =</v>
          </cell>
          <cell r="C3025" t="str">
            <v>M2</v>
          </cell>
          <cell r="D3025" t="str">
            <v>C</v>
          </cell>
          <cell r="E3025">
            <v>14.49</v>
          </cell>
        </row>
        <row r="3026">
          <cell r="B3026" t="str">
            <v>6 MM</v>
          </cell>
        </row>
        <row r="3027">
          <cell r="A3027">
            <v>11130</v>
          </cell>
          <cell r="B3027" t="str">
            <v>CHAPA DE MADEIRA COMPENSADA DE PINUS, VIROLA OU EQUIVALENTE, DE *2,2 X 1,6* M, E =</v>
          </cell>
          <cell r="C3027" t="str">
            <v>M2</v>
          </cell>
          <cell r="D3027" t="str">
            <v>CR</v>
          </cell>
          <cell r="E3027">
            <v>18.350000000000001</v>
          </cell>
        </row>
        <row r="3028">
          <cell r="B3028" t="str">
            <v>8 MM</v>
          </cell>
        </row>
        <row r="3029">
          <cell r="A3029">
            <v>11134</v>
          </cell>
          <cell r="B3029" t="str">
            <v>CHAPA DE MADEIRA COMPENSADA NAVAL (COM COLA FENOLICA), E = 10 MM, DE *1,60 X 2,20*</v>
          </cell>
          <cell r="C3029" t="str">
            <v>M2</v>
          </cell>
          <cell r="D3029" t="str">
            <v>C</v>
          </cell>
          <cell r="E3029">
            <v>24.9</v>
          </cell>
        </row>
        <row r="3030">
          <cell r="B3030" t="str">
            <v>M</v>
          </cell>
        </row>
        <row r="3031">
          <cell r="A3031">
            <v>11135</v>
          </cell>
          <cell r="B3031" t="str">
            <v>CHAPA DE MADEIRA COMPENSADA NAVAL (COM COLA FENOLICA), E = 12 MM, DE *1,60 X 2,20*</v>
          </cell>
          <cell r="C3031" t="str">
            <v>M2</v>
          </cell>
          <cell r="D3031" t="str">
            <v>CR</v>
          </cell>
          <cell r="E3031">
            <v>30.35</v>
          </cell>
        </row>
        <row r="3032">
          <cell r="A3032" t="str">
            <v>Obs: dimensões entre asteríscos (*) indicam a aceitação de medidas aproximadas.</v>
          </cell>
        </row>
        <row r="3034">
          <cell r="B3034" t="str">
            <v>PREÇOS DE INSUMOS</v>
          </cell>
          <cell r="D3034" t="str">
            <v>Página:</v>
          </cell>
          <cell r="E3034" t="str">
            <v>46 / 146</v>
          </cell>
        </row>
        <row r="3035">
          <cell r="A3035" t="str">
            <v>Indicação da origem do preço:</v>
          </cell>
        </row>
        <row r="3036">
          <cell r="A3036" t="str">
            <v>• C - para preço coletado pelo IBGE</v>
          </cell>
        </row>
        <row r="3037">
          <cell r="A3037" t="str">
            <v>• CR - para preço obtido por meio do coeficiente de representatividade do insumo (ver Manual de Metodologia e</v>
          </cell>
        </row>
        <row r="3038">
          <cell r="A3038" t="str">
            <v>Conceitos);</v>
          </cell>
        </row>
        <row r="3039">
          <cell r="A3039" t="str">
            <v>• AS - para preço atribuído com base no preço do insumo para a localidade de São Paulo.</v>
          </cell>
        </row>
        <row r="3040">
          <cell r="A3040" t="str">
            <v>Mês de Coleta:</v>
          </cell>
          <cell r="B3040" t="str">
            <v>06/2016 Pesquisa: IBGE</v>
          </cell>
        </row>
        <row r="3041">
          <cell r="B3041" t="str">
            <v>CUIABA</v>
          </cell>
          <cell r="C3041" t="str">
            <v>90,01</v>
          </cell>
          <cell r="E3041">
            <v>52.06</v>
          </cell>
        </row>
        <row r="3042">
          <cell r="A3042" t="str">
            <v>Localidade:</v>
          </cell>
          <cell r="B3042" t="str">
            <v>Encargos Sociais Desonerados(%) Horista:</v>
          </cell>
          <cell r="D3042" t="str">
            <v>Mensalista:</v>
          </cell>
        </row>
        <row r="3043">
          <cell r="A3043" t="str">
            <v>Código</v>
          </cell>
          <cell r="B3043" t="str">
            <v>Descriçao do Insumo</v>
          </cell>
          <cell r="C3043" t="str">
            <v>Unid</v>
          </cell>
          <cell r="D3043" t="str">
            <v>Origem</v>
          </cell>
          <cell r="E3043" t="str">
            <v>Preço</v>
          </cell>
        </row>
        <row r="3044">
          <cell r="D3044" t="str">
            <v>de Preço</v>
          </cell>
          <cell r="E3044" t="str">
            <v>Mediano (R$)</v>
          </cell>
        </row>
        <row r="3045">
          <cell r="B3045" t="str">
            <v>M</v>
          </cell>
        </row>
        <row r="3046">
          <cell r="A3046">
            <v>11136</v>
          </cell>
          <cell r="B3046" t="str">
            <v>CHAPA DE MADEIRA COMPENSADA NAVAL (COM COLA FENOLICA), E = 15 MM, DE *1,60 X 2,20*</v>
          </cell>
          <cell r="C3046" t="str">
            <v>M2</v>
          </cell>
          <cell r="D3046" t="str">
            <v>CR</v>
          </cell>
          <cell r="E3046">
            <v>32.83</v>
          </cell>
        </row>
        <row r="3047">
          <cell r="B3047" t="str">
            <v>M</v>
          </cell>
        </row>
        <row r="3048">
          <cell r="A3048">
            <v>34743</v>
          </cell>
          <cell r="B3048" t="str">
            <v>CHAPA DE MADEIRA COMPENSADA NAVAL (COM COLA FENOLICA), E = 18 MM, DE *1,60 X 2,20*</v>
          </cell>
          <cell r="C3048" t="str">
            <v>M2</v>
          </cell>
          <cell r="D3048" t="str">
            <v>CR</v>
          </cell>
          <cell r="E3048">
            <v>41.79</v>
          </cell>
        </row>
        <row r="3049">
          <cell r="B3049" t="str">
            <v>M</v>
          </cell>
        </row>
        <row r="3050">
          <cell r="A3050">
            <v>11137</v>
          </cell>
          <cell r="B3050" t="str">
            <v>CHAPA DE MADEIRA COMPENSADA NAVAL (COM COLA FENOLICA), E = 20 MM, DE *1,60 X 2,20*</v>
          </cell>
          <cell r="C3050" t="str">
            <v>M2</v>
          </cell>
          <cell r="D3050" t="str">
            <v>CR</v>
          </cell>
          <cell r="E3050">
            <v>46.61</v>
          </cell>
        </row>
        <row r="3051">
          <cell r="B3051" t="str">
            <v>M</v>
          </cell>
        </row>
        <row r="3052">
          <cell r="A3052">
            <v>34745</v>
          </cell>
          <cell r="B3052" t="str">
            <v>CHAPA DE MADEIRA COMPENSADA NAVAL (COM COLA FENOLICA), E = 25 MM, DE *1,60 X 2,20*</v>
          </cell>
          <cell r="C3052" t="str">
            <v>M2</v>
          </cell>
          <cell r="D3052" t="str">
            <v>CR</v>
          </cell>
          <cell r="E3052">
            <v>53.11</v>
          </cell>
        </row>
        <row r="3053">
          <cell r="B3053" t="str">
            <v>M</v>
          </cell>
        </row>
        <row r="3054">
          <cell r="A3054">
            <v>34746</v>
          </cell>
          <cell r="B3054" t="str">
            <v>CHAPA DE MADEIRA COMPENSADA NAVAL (COM COLA FENOLICA), E = 4 MM, DE *1,60 X 2,20*</v>
          </cell>
          <cell r="C3054" t="str">
            <v>M2</v>
          </cell>
          <cell r="D3054" t="str">
            <v>CR</v>
          </cell>
          <cell r="E3054">
            <v>13.68</v>
          </cell>
        </row>
        <row r="3055">
          <cell r="B3055" t="str">
            <v>M</v>
          </cell>
        </row>
        <row r="3056">
          <cell r="A3056">
            <v>1360</v>
          </cell>
          <cell r="B3056" t="str">
            <v>CHAPA DE MADEIRA COMPENSADA NAVAL (COM COLA FENOLICA), E = 6 MM, DE *1,60 X 2,20*</v>
          </cell>
          <cell r="C3056" t="str">
            <v>M2</v>
          </cell>
          <cell r="D3056" t="str">
            <v>CR</v>
          </cell>
          <cell r="E3056">
            <v>16.89</v>
          </cell>
        </row>
        <row r="3057">
          <cell r="B3057" t="str">
            <v>M</v>
          </cell>
        </row>
        <row r="3058">
          <cell r="A3058">
            <v>1342</v>
          </cell>
          <cell r="B3058" t="str">
            <v>CHAPA DE MADEIRA COMPENSADA PLASTIFICADA PARA FORMA DE CONCRETO, DE 2,20 x</v>
          </cell>
          <cell r="C3058" t="str">
            <v>UN</v>
          </cell>
          <cell r="D3058" t="str">
            <v>CR</v>
          </cell>
          <cell r="E3058">
            <v>65.680000000000007</v>
          </cell>
        </row>
        <row r="3059">
          <cell r="B3059" t="str">
            <v>1,10 m, e = 14 MM.</v>
          </cell>
        </row>
        <row r="3060">
          <cell r="A3060">
            <v>1346</v>
          </cell>
          <cell r="B3060" t="str">
            <v>CHAPA DE MADEIRA COMPENSADA PLASTIFICADA PARA FORMA DE CONCRETO, DE 2,20 x</v>
          </cell>
          <cell r="C3060" t="str">
            <v>M2</v>
          </cell>
          <cell r="D3060" t="str">
            <v>CR</v>
          </cell>
          <cell r="E3060">
            <v>21.32</v>
          </cell>
        </row>
        <row r="3061">
          <cell r="B3061" t="str">
            <v>1,10 M, E = 10 MM.</v>
          </cell>
        </row>
        <row r="3062">
          <cell r="A3062">
            <v>1345</v>
          </cell>
          <cell r="B3062" t="str">
            <v>CHAPA DE MADEIRA COMPENSADA PLASTIFICADA PARA FORMA DE CONCRETO, DE 2,20 x</v>
          </cell>
          <cell r="C3062" t="str">
            <v>M2</v>
          </cell>
          <cell r="D3062" t="str">
            <v>CR</v>
          </cell>
          <cell r="E3062">
            <v>34.549999999999997</v>
          </cell>
        </row>
        <row r="3063">
          <cell r="B3063" t="str">
            <v>1,10 M, E = 18 MM.</v>
          </cell>
        </row>
        <row r="3064">
          <cell r="A3064">
            <v>1344</v>
          </cell>
          <cell r="B3064" t="str">
            <v>CHAPA DE MADEIRA COMPENSADA PLASTIFICADA PARA FORMA DE CONCRETO, DE 2,20 x</v>
          </cell>
          <cell r="C3064" t="str">
            <v>UN</v>
          </cell>
          <cell r="D3064" t="str">
            <v>CR</v>
          </cell>
          <cell r="E3064">
            <v>37.15</v>
          </cell>
        </row>
        <row r="3065">
          <cell r="B3065" t="str">
            <v>1,10 M, E = 6 MM.</v>
          </cell>
        </row>
        <row r="3066">
          <cell r="A3066">
            <v>1347</v>
          </cell>
          <cell r="B3066" t="str">
            <v>CHAPA DE MADEIRA COMPENSADA PLASTIFICADA PARA FORMA DE CONCRETO, DE 2,20 X</v>
          </cell>
          <cell r="C3066" t="str">
            <v>M2</v>
          </cell>
          <cell r="D3066" t="str">
            <v>C</v>
          </cell>
          <cell r="E3066">
            <v>25.48</v>
          </cell>
        </row>
        <row r="3067">
          <cell r="B3067" t="str">
            <v>1,10 M, E = 12 MM</v>
          </cell>
        </row>
        <row r="3068">
          <cell r="A3068">
            <v>1349</v>
          </cell>
          <cell r="B3068" t="str">
            <v>CHAPA DE MADEIRA COMPENSADA PLASTIFICADA PARA FORMA DE CONCRETO, DE 2,20 X</v>
          </cell>
          <cell r="C3068" t="str">
            <v>UN</v>
          </cell>
          <cell r="D3068" t="str">
            <v>CR</v>
          </cell>
          <cell r="E3068">
            <v>93.67</v>
          </cell>
        </row>
        <row r="3069">
          <cell r="B3069" t="str">
            <v>1,10 M, E = 20 MM</v>
          </cell>
        </row>
        <row r="3070">
          <cell r="A3070">
            <v>1350</v>
          </cell>
          <cell r="B3070" t="str">
            <v>CHAPA DE MADEIRA COMPENSADA RESINADA PARA FORMA DE CONCRETO, DE *2,2 X 1,1* M,</v>
          </cell>
          <cell r="C3070" t="str">
            <v>UN</v>
          </cell>
          <cell r="D3070" t="str">
            <v>C</v>
          </cell>
          <cell r="E3070">
            <v>38.340000000000003</v>
          </cell>
        </row>
        <row r="3071">
          <cell r="B3071" t="str">
            <v>E = 10 MM</v>
          </cell>
        </row>
        <row r="3072">
          <cell r="A3072">
            <v>1357</v>
          </cell>
          <cell r="B3072" t="str">
            <v>CHAPA DE MADEIRA COMPENSADA RESINADA PARA FORMA DE CONCRETO, DE *2,2 X 1,1* M,</v>
          </cell>
          <cell r="C3072" t="str">
            <v>UN</v>
          </cell>
          <cell r="D3072" t="str">
            <v>CR</v>
          </cell>
          <cell r="E3072">
            <v>48.84</v>
          </cell>
        </row>
        <row r="3073">
          <cell r="B3073" t="str">
            <v>E = 12 MM</v>
          </cell>
        </row>
        <row r="3074">
          <cell r="A3074">
            <v>1355</v>
          </cell>
          <cell r="B3074" t="str">
            <v>CHAPA DE MADEIRA COMPENSADA RESINADA PARA FORMA DE CONCRETO, DE *2,2 X 1,1* M,</v>
          </cell>
          <cell r="C3074" t="str">
            <v>M2</v>
          </cell>
          <cell r="D3074" t="str">
            <v>CR</v>
          </cell>
          <cell r="E3074">
            <v>22.47</v>
          </cell>
        </row>
        <row r="3075">
          <cell r="B3075" t="str">
            <v>E = 14 MM</v>
          </cell>
        </row>
        <row r="3076">
          <cell r="A3076">
            <v>1358</v>
          </cell>
          <cell r="B3076" t="str">
            <v>CHAPA DE MADEIRA COMPENSADA RESINADA PARA FORMA DE CONCRETO, DE *2,2 X 1,1* M,</v>
          </cell>
          <cell r="C3076" t="str">
            <v>M2</v>
          </cell>
          <cell r="D3076" t="str">
            <v>CR</v>
          </cell>
          <cell r="E3076">
            <v>26.04</v>
          </cell>
        </row>
        <row r="3077">
          <cell r="B3077" t="str">
            <v>E = 17 MM</v>
          </cell>
        </row>
        <row r="3078">
          <cell r="A3078">
            <v>1359</v>
          </cell>
          <cell r="B3078" t="str">
            <v>CHAPA DE MADEIRA COMPENSADA RESINADA PARA FORMA DE CONCRETO, DE *2,2 X 1,1* M,</v>
          </cell>
          <cell r="C3078" t="str">
            <v>UN</v>
          </cell>
          <cell r="D3078" t="str">
            <v>CR</v>
          </cell>
          <cell r="E3078">
            <v>75.45</v>
          </cell>
        </row>
        <row r="3079">
          <cell r="B3079" t="str">
            <v>E = 20 MM</v>
          </cell>
        </row>
        <row r="3080">
          <cell r="A3080">
            <v>1351</v>
          </cell>
          <cell r="B3080" t="str">
            <v>CHAPA DE MADEIRA COMPENSADA RESINADA PARA FORMA DE CONCRETO, DE *2,2 X 1,1* M,</v>
          </cell>
          <cell r="C3080" t="str">
            <v>UN</v>
          </cell>
          <cell r="D3080" t="str">
            <v>CR</v>
          </cell>
          <cell r="E3080">
            <v>24.31</v>
          </cell>
        </row>
        <row r="3081">
          <cell r="B3081" t="str">
            <v>E = 6 MM</v>
          </cell>
        </row>
        <row r="3082">
          <cell r="A3082">
            <v>34659</v>
          </cell>
          <cell r="B3082" t="str">
            <v>CHAPA DE MDF BRANCO LISO 1 FACE, E = 12 MM, DE *2,75 X 1,85* M</v>
          </cell>
          <cell r="C3082" t="str">
            <v>M2</v>
          </cell>
          <cell r="D3082" t="str">
            <v>CR</v>
          </cell>
          <cell r="E3082">
            <v>21.55</v>
          </cell>
        </row>
        <row r="3083">
          <cell r="A3083">
            <v>34514</v>
          </cell>
          <cell r="B3083" t="str">
            <v>CHAPA DE MDF BRANCO LISO 1 FACE, E = 15 MM, DE *2,75 X 1,85* M</v>
          </cell>
          <cell r="C3083" t="str">
            <v>M2</v>
          </cell>
          <cell r="D3083" t="str">
            <v>C</v>
          </cell>
          <cell r="E3083">
            <v>23.87</v>
          </cell>
        </row>
        <row r="3084">
          <cell r="A3084">
            <v>34660</v>
          </cell>
          <cell r="B3084" t="str">
            <v>CHAPA DE MDF BRANCO LISO 1 FACE, E = 18 MM, DE *2,75 X 1,85* M</v>
          </cell>
          <cell r="C3084" t="str">
            <v>M2</v>
          </cell>
          <cell r="D3084" t="str">
            <v>CR</v>
          </cell>
          <cell r="E3084">
            <v>30.29</v>
          </cell>
        </row>
        <row r="3085">
          <cell r="A3085">
            <v>34661</v>
          </cell>
          <cell r="B3085" t="str">
            <v>CHAPA DE MDF BRANCO LISO 1 FACE, E = 25 MM, DE *2,75 X 1,85* M</v>
          </cell>
          <cell r="C3085" t="str">
            <v>M2</v>
          </cell>
          <cell r="D3085" t="str">
            <v>CR</v>
          </cell>
          <cell r="E3085">
            <v>43.51</v>
          </cell>
        </row>
        <row r="3086">
          <cell r="A3086">
            <v>34667</v>
          </cell>
          <cell r="B3086" t="str">
            <v>CHAPA DE MDF BRANCO LISO 1 FACE, E = 6 MM, DE *2,75 X 1,85* M</v>
          </cell>
          <cell r="C3086" t="str">
            <v>M2</v>
          </cell>
          <cell r="D3086" t="str">
            <v>CR</v>
          </cell>
          <cell r="E3086">
            <v>15.75</v>
          </cell>
        </row>
        <row r="3087">
          <cell r="A3087">
            <v>34668</v>
          </cell>
          <cell r="B3087" t="str">
            <v>CHAPA DE MDF BRANCO LISO 1 FACE, E = 9 MM, DE *2,75 X 1,85* M</v>
          </cell>
          <cell r="C3087" t="str">
            <v>M2</v>
          </cell>
          <cell r="D3087" t="str">
            <v>CR</v>
          </cell>
          <cell r="E3087">
            <v>20.59</v>
          </cell>
        </row>
        <row r="3088">
          <cell r="A3088">
            <v>34741</v>
          </cell>
          <cell r="B3088" t="str">
            <v>CHAPA DE MDF BRANCO LISO 2 FACES, E = 12 MM, DE *2,75 X 1,85* M</v>
          </cell>
          <cell r="C3088" t="str">
            <v>M2</v>
          </cell>
          <cell r="D3088" t="str">
            <v>CR</v>
          </cell>
          <cell r="E3088">
            <v>22.65</v>
          </cell>
        </row>
        <row r="3089">
          <cell r="A3089">
            <v>34664</v>
          </cell>
          <cell r="B3089" t="str">
            <v>CHAPA DE MDF BRANCO LISO 2 FACES, E = 15 MM, DE *2,75 X 1,85* M</v>
          </cell>
          <cell r="C3089" t="str">
            <v>M2</v>
          </cell>
          <cell r="D3089" t="str">
            <v>CR</v>
          </cell>
          <cell r="E3089">
            <v>24.72</v>
          </cell>
        </row>
        <row r="3090">
          <cell r="A3090">
            <v>34665</v>
          </cell>
          <cell r="B3090" t="str">
            <v>CHAPA DE MDF BRANCO LISO 2 FACES, E = 18 MM, DE *2,75 X 1,85* M</v>
          </cell>
          <cell r="C3090" t="str">
            <v>M2</v>
          </cell>
          <cell r="D3090" t="str">
            <v>CR</v>
          </cell>
          <cell r="E3090">
            <v>30.69</v>
          </cell>
        </row>
        <row r="3091">
          <cell r="A3091">
            <v>34666</v>
          </cell>
          <cell r="B3091" t="str">
            <v>CHAPA DE MDF BRANCO LISO 2 FACES, E = 25 MM, DE *2,75 X 1,85* M</v>
          </cell>
          <cell r="C3091" t="str">
            <v>M2</v>
          </cell>
          <cell r="D3091" t="str">
            <v>CR</v>
          </cell>
          <cell r="E3091">
            <v>46.35</v>
          </cell>
        </row>
        <row r="3092">
          <cell r="A3092">
            <v>34669</v>
          </cell>
          <cell r="B3092" t="str">
            <v>CHAPA DE MDF BRANCO LISO 2 FACES, E = 6 MM, DE *2,75 X 1,85* M</v>
          </cell>
          <cell r="C3092" t="str">
            <v>M2</v>
          </cell>
          <cell r="D3092" t="str">
            <v>CR</v>
          </cell>
          <cell r="E3092">
            <v>16.989999999999998</v>
          </cell>
        </row>
        <row r="3093">
          <cell r="A3093">
            <v>34670</v>
          </cell>
          <cell r="B3093" t="str">
            <v>CHAPA DE MDF BRANCO LISO 2 FACES, E = 9 MM, DE *2,75 X 1,85* M</v>
          </cell>
          <cell r="C3093" t="str">
            <v>M2</v>
          </cell>
          <cell r="D3093" t="str">
            <v>CR</v>
          </cell>
          <cell r="E3093">
            <v>20.78</v>
          </cell>
        </row>
        <row r="3094">
          <cell r="A3094">
            <v>34671</v>
          </cell>
          <cell r="B3094" t="str">
            <v>CHAPA DE MDF CRU, E = 12 MM, DE *2,75 X 1,85* M</v>
          </cell>
          <cell r="C3094" t="str">
            <v>M2</v>
          </cell>
          <cell r="D3094" t="str">
            <v>CR</v>
          </cell>
          <cell r="E3094">
            <v>17.350000000000001</v>
          </cell>
        </row>
        <row r="3095">
          <cell r="A3095">
            <v>34672</v>
          </cell>
          <cell r="B3095" t="str">
            <v>CHAPA DE MDF CRU, E = 15 MM, DE *2,75 X 1,85* M</v>
          </cell>
          <cell r="C3095" t="str">
            <v>M2</v>
          </cell>
          <cell r="D3095" t="str">
            <v>CR</v>
          </cell>
          <cell r="E3095">
            <v>18.29</v>
          </cell>
        </row>
        <row r="3096">
          <cell r="A3096">
            <v>34673</v>
          </cell>
          <cell r="B3096" t="str">
            <v>CHAPA DE MDF CRU, E = 18 MM, DE *2,75 X 1,85* M</v>
          </cell>
          <cell r="C3096" t="str">
            <v>M2</v>
          </cell>
          <cell r="D3096" t="str">
            <v>CR</v>
          </cell>
          <cell r="E3096">
            <v>22.32</v>
          </cell>
        </row>
        <row r="3097">
          <cell r="A3097">
            <v>34674</v>
          </cell>
          <cell r="B3097" t="str">
            <v>CHAPA DE MDF CRU, E = 20 MM, DE *2,75 X 1,85* M</v>
          </cell>
          <cell r="C3097" t="str">
            <v>M2</v>
          </cell>
          <cell r="D3097" t="str">
            <v>CR</v>
          </cell>
          <cell r="E3097">
            <v>29.68</v>
          </cell>
        </row>
        <row r="3098">
          <cell r="A3098">
            <v>34675</v>
          </cell>
          <cell r="B3098" t="str">
            <v>CHAPA DE MDF CRU, E = 25 MM, DE *2,75 X 1,85* M</v>
          </cell>
          <cell r="C3098" t="str">
            <v>M2</v>
          </cell>
          <cell r="D3098" t="str">
            <v>CR</v>
          </cell>
          <cell r="E3098">
            <v>36.19</v>
          </cell>
        </row>
        <row r="3099">
          <cell r="A3099" t="str">
            <v>Obs: dimensões entre asteríscos (*) indicam a aceitação de medidas aproximadas.</v>
          </cell>
        </row>
        <row r="3101">
          <cell r="B3101" t="str">
            <v>PREÇOS DE INSUMOS</v>
          </cell>
          <cell r="D3101" t="str">
            <v>Página:</v>
          </cell>
          <cell r="E3101" t="str">
            <v>47 / 146</v>
          </cell>
        </row>
        <row r="3102">
          <cell r="A3102" t="str">
            <v>Indicação da origem do preço:</v>
          </cell>
        </row>
        <row r="3103">
          <cell r="A3103" t="str">
            <v>• C - para preço coletado pelo IBGE</v>
          </cell>
        </row>
        <row r="3104">
          <cell r="A3104" t="str">
            <v>• CR - para preço obtido por meio do coeficiente de representatividade do insumo (ver Manual de Metodologia e</v>
          </cell>
        </row>
        <row r="3105">
          <cell r="A3105" t="str">
            <v>Conceitos);</v>
          </cell>
        </row>
        <row r="3106">
          <cell r="A3106" t="str">
            <v>• AS - para preço atribuído com base no preço do insumo para a localidade de São Paulo.</v>
          </cell>
        </row>
        <row r="3107">
          <cell r="A3107" t="str">
            <v>Mês de Coleta:</v>
          </cell>
          <cell r="B3107" t="str">
            <v>06/2016 Pesquisa: IBGE</v>
          </cell>
        </row>
        <row r="3108">
          <cell r="B3108" t="str">
            <v>CUIABA</v>
          </cell>
          <cell r="C3108" t="str">
            <v>90,01</v>
          </cell>
          <cell r="E3108">
            <v>52.06</v>
          </cell>
        </row>
        <row r="3109">
          <cell r="A3109" t="str">
            <v>Localidade:</v>
          </cell>
          <cell r="B3109" t="str">
            <v>Encargos Sociais Desonerados(%) Horista:</v>
          </cell>
          <cell r="D3109" t="str">
            <v>Mensalista:</v>
          </cell>
        </row>
        <row r="3110">
          <cell r="A3110" t="str">
            <v>Código</v>
          </cell>
          <cell r="B3110" t="str">
            <v>Descriçao do Insumo</v>
          </cell>
          <cell r="C3110" t="str">
            <v>Unid</v>
          </cell>
          <cell r="D3110" t="str">
            <v>Origem</v>
          </cell>
          <cell r="E3110" t="str">
            <v>Preço</v>
          </cell>
        </row>
        <row r="3111">
          <cell r="D3111" t="str">
            <v>de Preço</v>
          </cell>
          <cell r="E3111" t="str">
            <v>Mediano (R$)</v>
          </cell>
        </row>
        <row r="3112">
          <cell r="A3112">
            <v>34676</v>
          </cell>
          <cell r="B3112" t="str">
            <v>CHAPA DE MDF CRU, E = 6 MM, DE *2,75 X 1,85* M</v>
          </cell>
          <cell r="C3112" t="str">
            <v>M2</v>
          </cell>
          <cell r="D3112" t="str">
            <v>CR</v>
          </cell>
          <cell r="E3112">
            <v>10.42</v>
          </cell>
        </row>
        <row r="3113">
          <cell r="A3113">
            <v>34677</v>
          </cell>
          <cell r="B3113" t="str">
            <v>CHAPA DE MDF CRU, E = 9 MM, DE *2,75 X 1,85* M</v>
          </cell>
          <cell r="C3113" t="str">
            <v>M2</v>
          </cell>
          <cell r="D3113" t="str">
            <v>CR</v>
          </cell>
          <cell r="E3113">
            <v>14</v>
          </cell>
        </row>
        <row r="3114">
          <cell r="A3114">
            <v>11047</v>
          </cell>
          <cell r="B3114" t="str">
            <v>CHAPA GALV PLANA 19GSG 1,158MM 9,307KG/M2</v>
          </cell>
          <cell r="C3114" t="str">
            <v>KG</v>
          </cell>
          <cell r="D3114" t="str">
            <v>CR</v>
          </cell>
          <cell r="E3114">
            <v>7.52</v>
          </cell>
        </row>
        <row r="3115">
          <cell r="A3115">
            <v>11061</v>
          </cell>
          <cell r="B3115" t="str">
            <v>CHAPA GALV PLANA 30GSG 0,399MM 3,204KG/M2</v>
          </cell>
          <cell r="C3115" t="str">
            <v>KG</v>
          </cell>
          <cell r="D3115" t="str">
            <v>CR</v>
          </cell>
          <cell r="E3115">
            <v>9.07</v>
          </cell>
        </row>
        <row r="3116">
          <cell r="A3116">
            <v>40631</v>
          </cell>
          <cell r="B3116" t="str">
            <v>CHAPA PARA EMENDA DE VIGA, EM ACO GROSSO, QUALIDADE ESTRUTURAL, BITOLA 3/16 ,</v>
          </cell>
          <cell r="C3116" t="str">
            <v>PAR</v>
          </cell>
          <cell r="D3116" t="str">
            <v>CR</v>
          </cell>
          <cell r="E3116">
            <v>57.43</v>
          </cell>
        </row>
        <row r="3117">
          <cell r="B3117" t="str">
            <v>E=4,75 MM, 4 FUROS, LARGURA 45 MM, COMPRIMENTO 500 MM  (COLETADO CAIXA)</v>
          </cell>
        </row>
        <row r="3118">
          <cell r="A3118">
            <v>11584</v>
          </cell>
          <cell r="B3118" t="str">
            <v>CHAPA RIGIDA DE FIBRAS DE MADEIRA PRENSADA A QUENTE, LISA, DE *1,22 X 2,44* M,  E =</v>
          </cell>
          <cell r="C3118" t="str">
            <v>UN</v>
          </cell>
          <cell r="D3118" t="str">
            <v>CR</v>
          </cell>
          <cell r="E3118">
            <v>81.14</v>
          </cell>
        </row>
        <row r="3119">
          <cell r="B3119" t="str">
            <v>2,5 MM</v>
          </cell>
        </row>
        <row r="3120">
          <cell r="A3120">
            <v>11112</v>
          </cell>
          <cell r="B3120" t="str">
            <v>CHAPA/BOBINA ALUMINIO, E = 0,5 MM, L = 300 MM - 0,41 KG/M (LIGA 1200 - H14)</v>
          </cell>
          <cell r="C3120" t="str">
            <v>KG</v>
          </cell>
          <cell r="D3120" t="str">
            <v>C</v>
          </cell>
          <cell r="E3120">
            <v>22.6</v>
          </cell>
        </row>
        <row r="3121">
          <cell r="A3121">
            <v>11115</v>
          </cell>
          <cell r="B3121" t="str">
            <v>CHAPA/BOBINA ALUMINIO, E = 0,8 MM, L = 1000 MM - 2,16 KG/M (LIGA 1200 - H14)</v>
          </cell>
          <cell r="C3121" t="str">
            <v>M</v>
          </cell>
          <cell r="D3121" t="str">
            <v>CR</v>
          </cell>
          <cell r="E3121">
            <v>10.46</v>
          </cell>
        </row>
        <row r="3122">
          <cell r="A3122">
            <v>11113</v>
          </cell>
          <cell r="B3122" t="str">
            <v>CHAPA/BOBINA ALUMINIO, E = 0,8 MM, L = 500 MM - 1,08 KG/M (LIGA 1200 - H14)</v>
          </cell>
          <cell r="C3122" t="str">
            <v>KG</v>
          </cell>
          <cell r="D3122" t="str">
            <v>CR</v>
          </cell>
          <cell r="E3122">
            <v>22.6</v>
          </cell>
        </row>
        <row r="3123">
          <cell r="A3123">
            <v>11114</v>
          </cell>
          <cell r="B3123" t="str">
            <v>CHAPA/BOBINA ALUMINIO, E = 0,8 MM, L = 600 MM - 1,30 KG/M (LIGA 1200 - H14)</v>
          </cell>
          <cell r="C3123" t="str">
            <v>M</v>
          </cell>
          <cell r="D3123" t="str">
            <v>CR</v>
          </cell>
          <cell r="E3123">
            <v>17.38</v>
          </cell>
        </row>
        <row r="3124">
          <cell r="A3124">
            <v>20971</v>
          </cell>
          <cell r="B3124" t="str">
            <v>CHAVE DUPLA PARA CONEXOES TIPO STORZ, ENGATE RAPIDO 1 1/2" X 2 1/2", EM LATAO,</v>
          </cell>
          <cell r="C3124" t="str">
            <v>UN</v>
          </cell>
          <cell r="D3124" t="str">
            <v>CR</v>
          </cell>
          <cell r="E3124">
            <v>12.38</v>
          </cell>
        </row>
        <row r="3125">
          <cell r="B3125" t="str">
            <v>PARA INSTALACAO PREDIAL COMBATE A INCENDIO</v>
          </cell>
        </row>
        <row r="3126">
          <cell r="A3126">
            <v>12081</v>
          </cell>
          <cell r="B3126" t="str">
            <v>CHAVE ELETRICA TRIPOLAR BLINDADA DE 30 A / 250 V</v>
          </cell>
          <cell r="C3126" t="str">
            <v>UN</v>
          </cell>
          <cell r="D3126" t="str">
            <v>C</v>
          </cell>
          <cell r="E3126">
            <v>65.959999999999994</v>
          </cell>
        </row>
        <row r="3127">
          <cell r="A3127">
            <v>13709</v>
          </cell>
          <cell r="B3127" t="str">
            <v>CHAVE ESTRELA TRIANGULO TRIFASICA P/ MOTOR 15CV (380V) P/ FUSIVEL DIAZED 35A</v>
          </cell>
          <cell r="C3127" t="str">
            <v>UN</v>
          </cell>
          <cell r="D3127" t="str">
            <v>CR</v>
          </cell>
          <cell r="E3127">
            <v>231.4</v>
          </cell>
        </row>
        <row r="3128">
          <cell r="A3128">
            <v>12083</v>
          </cell>
          <cell r="B3128" t="str">
            <v>CHAVE FACA TRIPOLAR BLINDADA 100A/250V, TIPO F-323 SPF DA MAR-GIRIUS CONTINENTAL</v>
          </cell>
          <cell r="C3128" t="str">
            <v>UN</v>
          </cell>
          <cell r="D3128" t="str">
            <v>CR</v>
          </cell>
          <cell r="E3128">
            <v>247.35</v>
          </cell>
        </row>
        <row r="3129">
          <cell r="B3129" t="str">
            <v>OU EQUIV</v>
          </cell>
        </row>
        <row r="3130">
          <cell r="A3130">
            <v>12082</v>
          </cell>
          <cell r="B3130" t="str">
            <v>CHAVE FACA TRIPOLAR BLINDADA 60A/250V, TIPO F-322 SPF DA MAR-GIRIUS CONTINENTAL</v>
          </cell>
          <cell r="C3130" t="str">
            <v>UN</v>
          </cell>
          <cell r="D3130" t="str">
            <v>CR</v>
          </cell>
          <cell r="E3130">
            <v>107.59</v>
          </cell>
        </row>
        <row r="3131">
          <cell r="B3131" t="str">
            <v>OU EQUIV</v>
          </cell>
        </row>
        <row r="3132">
          <cell r="A3132">
            <v>5047</v>
          </cell>
          <cell r="B3132" t="str">
            <v>CHAVE FUSIVEL DE DISTRIBUICAO 15,0KV/100A</v>
          </cell>
          <cell r="C3132" t="str">
            <v>UN</v>
          </cell>
          <cell r="D3132" t="str">
            <v>CR</v>
          </cell>
          <cell r="E3132">
            <v>101.11</v>
          </cell>
        </row>
        <row r="3133">
          <cell r="A3133">
            <v>5048</v>
          </cell>
          <cell r="B3133" t="str">
            <v>CHAVE FUSIVEL DE DISTRIBUICAO 34,5KV/100A</v>
          </cell>
          <cell r="C3133" t="str">
            <v>UN</v>
          </cell>
          <cell r="D3133" t="str">
            <v>CR</v>
          </cell>
          <cell r="E3133">
            <v>136.22</v>
          </cell>
        </row>
        <row r="3134">
          <cell r="A3134">
            <v>38472</v>
          </cell>
          <cell r="B3134" t="str">
            <v>CHAVE INGLESA/CHAVE AJUSTAVEL 15 "</v>
          </cell>
          <cell r="C3134" t="str">
            <v>UN</v>
          </cell>
          <cell r="D3134" t="str">
            <v>CR</v>
          </cell>
          <cell r="E3134">
            <v>84.87</v>
          </cell>
        </row>
        <row r="3135">
          <cell r="A3135">
            <v>13354</v>
          </cell>
          <cell r="B3135" t="str">
            <v>CHAVE PARTIDA DIRETA P/MOTOR TRIFASICO 7,50CV/380V, C/FUSIVEIS DIAZED E BOTAO</v>
          </cell>
          <cell r="C3135" t="str">
            <v>UN</v>
          </cell>
          <cell r="D3135" t="str">
            <v>CR</v>
          </cell>
          <cell r="E3135">
            <v>200.62</v>
          </cell>
        </row>
        <row r="3136">
          <cell r="B3136" t="str">
            <v>LIGA-DESLIGA TIPO GPS SIEMENS OU EQUIV</v>
          </cell>
        </row>
        <row r="3137">
          <cell r="A3137">
            <v>14058</v>
          </cell>
          <cell r="B3137" t="str">
            <v>CHAVE PARTIDA DIRETA TRIFASICA P/ MOTOR 10CV-220V C/ FUSIVEL DIAZED 63A</v>
          </cell>
          <cell r="C3137" t="str">
            <v>UN</v>
          </cell>
          <cell r="D3137" t="str">
            <v>CR</v>
          </cell>
          <cell r="E3137">
            <v>254.34</v>
          </cell>
        </row>
        <row r="3138">
          <cell r="A3138">
            <v>14056</v>
          </cell>
          <cell r="B3138" t="str">
            <v>CHAVE PARTIDA DIRETA TRIFASICA P/ MOTOR 30CV-220V C/ FUSIVEL NH 160A</v>
          </cell>
          <cell r="C3138" t="str">
            <v>UN</v>
          </cell>
          <cell r="D3138" t="str">
            <v>CR</v>
          </cell>
          <cell r="E3138">
            <v>1684.63</v>
          </cell>
        </row>
        <row r="3139">
          <cell r="A3139">
            <v>14057</v>
          </cell>
          <cell r="B3139" t="str">
            <v>CHAVE PARTIDA DIRETA TRIFASICA P/ MOTOR 5CV-220V C/ FUSIVEL DIAZED 35A</v>
          </cell>
          <cell r="C3139" t="str">
            <v>UN</v>
          </cell>
          <cell r="D3139" t="str">
            <v>CR</v>
          </cell>
          <cell r="E3139">
            <v>262.08999999999997</v>
          </cell>
        </row>
        <row r="3140">
          <cell r="A3140">
            <v>13708</v>
          </cell>
          <cell r="B3140" t="str">
            <v>CHAVE PARTIDA DIRETA TRIFASICA P/ MOTOR 5CV-380V C/ FUSIVEL DIAZED 20A</v>
          </cell>
          <cell r="C3140" t="str">
            <v>UN</v>
          </cell>
          <cell r="D3140" t="str">
            <v>CR</v>
          </cell>
          <cell r="E3140">
            <v>276.93</v>
          </cell>
        </row>
        <row r="3141">
          <cell r="A3141">
            <v>13369</v>
          </cell>
          <cell r="B3141" t="str">
            <v>CHAVE SECCIONADORA FUSIVEL TRIPOLAR, MANOBRA C/ CARGA, 160A/500V P/ FUSIVEIS NH</v>
          </cell>
          <cell r="C3141" t="str">
            <v>UN</v>
          </cell>
          <cell r="D3141" t="str">
            <v>CR</v>
          </cell>
          <cell r="E3141">
            <v>93.29</v>
          </cell>
        </row>
        <row r="3142">
          <cell r="B3142" t="str">
            <v>TAMANHO 00 CORRENTE NOMINAL ATE 160A, TIPO 3 NP 4080 DA SIEMENS OU EQUIV</v>
          </cell>
        </row>
        <row r="3143">
          <cell r="A3143">
            <v>13370</v>
          </cell>
          <cell r="B3143" t="str">
            <v>CHAVE SECCIONADORA FUSIVEL TRIPOLAR, MANOBRA C/ CARGA, 250A/500V P/ FUSIVEIS NH</v>
          </cell>
          <cell r="C3143" t="str">
            <v>UN</v>
          </cell>
          <cell r="D3143" t="str">
            <v>CR</v>
          </cell>
          <cell r="E3143">
            <v>114.59</v>
          </cell>
        </row>
        <row r="3144">
          <cell r="B3144" t="str">
            <v>TAMANHO 1 CORRENTE NOMINAL ATE 250A, TIPO 3 NN 2200 DA SIEMENS OU EQUIV</v>
          </cell>
        </row>
        <row r="3145">
          <cell r="A3145">
            <v>2399</v>
          </cell>
          <cell r="B3145" t="str">
            <v>CHAVE SECCIONADORA TRIPOLAR C/ PORTA FUSIVEIS NH, MANOBRA C/ CARGA, 400A/500V,</v>
          </cell>
          <cell r="C3145" t="str">
            <v>UN</v>
          </cell>
          <cell r="D3145" t="str">
            <v>CR</v>
          </cell>
          <cell r="E3145">
            <v>706.59</v>
          </cell>
        </row>
        <row r="3146">
          <cell r="B3146" t="str">
            <v>TIPO S37 SIEMENS OU EQUIV</v>
          </cell>
        </row>
        <row r="3147">
          <cell r="A3147">
            <v>14281</v>
          </cell>
          <cell r="B3147" t="str">
            <v>CHAVE SECCIONADORA TRIPOLAR 250A, 600V C/ FUSIVEIS NH 200A EM CAIXA BLINDADA EM</v>
          </cell>
          <cell r="C3147" t="str">
            <v>UN</v>
          </cell>
          <cell r="D3147" t="str">
            <v>CR</v>
          </cell>
          <cell r="E3147">
            <v>386.14</v>
          </cell>
        </row>
        <row r="3148">
          <cell r="B3148" t="str">
            <v>ACO</v>
          </cell>
        </row>
        <row r="3149">
          <cell r="A3149">
            <v>14282</v>
          </cell>
          <cell r="B3149" t="str">
            <v>CHAVE SECCIONADORA TRIPOLAR 400A, 600V C/ FUSIVEIS NH 400A EM CAIXA BLINDADA EM</v>
          </cell>
          <cell r="C3149" t="str">
            <v>UN</v>
          </cell>
          <cell r="D3149" t="str">
            <v>CR</v>
          </cell>
          <cell r="E3149">
            <v>494.7</v>
          </cell>
        </row>
        <row r="3150">
          <cell r="B3150" t="str">
            <v>ACO</v>
          </cell>
        </row>
        <row r="3151">
          <cell r="A3151">
            <v>14283</v>
          </cell>
          <cell r="B3151" t="str">
            <v>CHAVE SECCIONADORA TRIPOLAR 600A, 600V C/ FUSIVEIS NH 600A EM CAIXA BLINDADO EM</v>
          </cell>
          <cell r="C3151" t="str">
            <v>UN</v>
          </cell>
          <cell r="D3151" t="str">
            <v>CR</v>
          </cell>
          <cell r="E3151">
            <v>665.09</v>
          </cell>
        </row>
        <row r="3152">
          <cell r="B3152" t="str">
            <v>ACO</v>
          </cell>
        </row>
        <row r="3153">
          <cell r="A3153">
            <v>14386</v>
          </cell>
          <cell r="B3153" t="str">
            <v>CHAVE SECCIONADORA TRIPOLAR, ABERTURA EM CARGA 15KV, 400A , C/ PUNHO</v>
          </cell>
          <cell r="C3153" t="str">
            <v>UN</v>
          </cell>
          <cell r="D3153" t="str">
            <v>CR</v>
          </cell>
          <cell r="E3153">
            <v>768.84</v>
          </cell>
        </row>
        <row r="3154">
          <cell r="A3154">
            <v>14385</v>
          </cell>
          <cell r="B3154" t="str">
            <v>CHAVE SECCIONADORA UNIPOLAR, ABERTURA EM CARGA C/ VARA, 15KV, 400A USO</v>
          </cell>
          <cell r="C3154" t="str">
            <v>UN</v>
          </cell>
          <cell r="D3154" t="str">
            <v>CR</v>
          </cell>
          <cell r="E3154">
            <v>219.86</v>
          </cell>
        </row>
        <row r="3155">
          <cell r="B3155" t="str">
            <v>INTERNO</v>
          </cell>
        </row>
        <row r="3156">
          <cell r="A3156">
            <v>13279</v>
          </cell>
          <cell r="B3156" t="str">
            <v>CHUMBADOR DE ACO 5/8" X 200MM C/ ROSCA E PORCA</v>
          </cell>
          <cell r="C3156" t="str">
            <v>KG</v>
          </cell>
          <cell r="D3156" t="str">
            <v>CR</v>
          </cell>
          <cell r="E3156">
            <v>4.6100000000000003</v>
          </cell>
        </row>
        <row r="3157">
          <cell r="A3157">
            <v>11977</v>
          </cell>
          <cell r="B3157" t="str">
            <v>CHUMBADOR DE ACO, DIAMETRO 1/2", COMPRIMENTO 75 MM</v>
          </cell>
          <cell r="C3157" t="str">
            <v>UN</v>
          </cell>
          <cell r="D3157" t="str">
            <v>CR</v>
          </cell>
          <cell r="E3157">
            <v>3.96</v>
          </cell>
        </row>
        <row r="3158">
          <cell r="A3158">
            <v>11975</v>
          </cell>
          <cell r="B3158" t="str">
            <v>CHUMBADOR DE ACO, DIAMETRO 5/8", COMPRIMENTO 6", COM PORCA</v>
          </cell>
          <cell r="C3158" t="str">
            <v>UN</v>
          </cell>
          <cell r="D3158" t="str">
            <v>CR</v>
          </cell>
          <cell r="E3158">
            <v>8.68</v>
          </cell>
        </row>
        <row r="3159">
          <cell r="A3159">
            <v>39746</v>
          </cell>
          <cell r="B3159" t="str">
            <v>CHUMBADOR DE ACO, 1" X 600 MM, PARA POSTES DE ACO COM BASE, INCLUSO PORCA E</v>
          </cell>
          <cell r="C3159" t="str">
            <v>UN</v>
          </cell>
          <cell r="D3159" t="str">
            <v>CR</v>
          </cell>
          <cell r="E3159">
            <v>96.67</v>
          </cell>
        </row>
        <row r="3160">
          <cell r="B3160" t="str">
            <v>ARRUELA</v>
          </cell>
        </row>
        <row r="3161">
          <cell r="A3161">
            <v>11976</v>
          </cell>
          <cell r="B3161" t="str">
            <v>CHUMBADOR OMEGA C/PARAFUSO OM1404 1/4"</v>
          </cell>
          <cell r="C3161" t="str">
            <v>UN</v>
          </cell>
          <cell r="D3161" t="str">
            <v>CR</v>
          </cell>
          <cell r="E3161">
            <v>2.92</v>
          </cell>
        </row>
        <row r="3162">
          <cell r="A3162">
            <v>1368</v>
          </cell>
          <cell r="B3162" t="str">
            <v>CHUVEIRO COMUM EM PLASTICO BRANCO, COM CANO, 3 TEMPERATURAS, 5500 W (110/220</v>
          </cell>
          <cell r="C3162" t="str">
            <v>UN</v>
          </cell>
          <cell r="D3162" t="str">
            <v>C</v>
          </cell>
          <cell r="E3162">
            <v>44.97</v>
          </cell>
        </row>
        <row r="3163">
          <cell r="B3163" t="str">
            <v>V)</v>
          </cell>
        </row>
        <row r="3164">
          <cell r="A3164">
            <v>1367</v>
          </cell>
          <cell r="B3164" t="str">
            <v>CHUVEIRO COMUM EM PLASTICO CROMADO, COM CANO, 4 TEMPERATURAS (110/220 V)</v>
          </cell>
          <cell r="C3164" t="str">
            <v>UN</v>
          </cell>
          <cell r="D3164" t="str">
            <v>CR</v>
          </cell>
          <cell r="E3164">
            <v>145.46</v>
          </cell>
        </row>
        <row r="3165">
          <cell r="A3165" t="str">
            <v>Obs: dimensões entre asteríscos (*) indicam a aceitação de medidas aproximadas.</v>
          </cell>
        </row>
        <row r="3167">
          <cell r="B3167" t="str">
            <v>PREÇOS DE INSUMOS</v>
          </cell>
          <cell r="D3167" t="str">
            <v>Página:</v>
          </cell>
          <cell r="E3167" t="str">
            <v>48 / 146</v>
          </cell>
        </row>
        <row r="3168">
          <cell r="A3168" t="str">
            <v>Indicação da origem do preço:</v>
          </cell>
        </row>
        <row r="3169">
          <cell r="A3169" t="str">
            <v>• C - para preço coletado pelo IBGE</v>
          </cell>
        </row>
        <row r="3170">
          <cell r="A3170" t="str">
            <v>• CR - para preço obtido por meio do coeficiente de representatividade do insumo (ver Manual de Metodologia e</v>
          </cell>
        </row>
        <row r="3171">
          <cell r="A3171" t="str">
            <v>Conceitos);</v>
          </cell>
        </row>
        <row r="3172">
          <cell r="A3172" t="str">
            <v>• AS - para preço atribuído com base no preço do insumo para a localidade de São Paulo.</v>
          </cell>
        </row>
        <row r="3173">
          <cell r="A3173" t="str">
            <v>Mês de Coleta:</v>
          </cell>
          <cell r="B3173" t="str">
            <v>06/2016 Pesquisa: IBGE</v>
          </cell>
        </row>
        <row r="3174">
          <cell r="B3174" t="str">
            <v>CUIABA</v>
          </cell>
          <cell r="C3174" t="str">
            <v>90,01</v>
          </cell>
          <cell r="E3174">
            <v>52.06</v>
          </cell>
        </row>
        <row r="3175">
          <cell r="A3175" t="str">
            <v>Localidade:</v>
          </cell>
          <cell r="B3175" t="str">
            <v>Encargos Sociais Desonerados(%) Horista:</v>
          </cell>
          <cell r="D3175" t="str">
            <v>Mensalista:</v>
          </cell>
        </row>
        <row r="3176">
          <cell r="A3176" t="str">
            <v>Código</v>
          </cell>
          <cell r="B3176" t="str">
            <v>Descriçao do Insumo</v>
          </cell>
          <cell r="C3176" t="str">
            <v>Unid</v>
          </cell>
          <cell r="D3176" t="str">
            <v>Origem</v>
          </cell>
          <cell r="E3176" t="str">
            <v>Preço</v>
          </cell>
        </row>
        <row r="3177">
          <cell r="D3177" t="str">
            <v>de Preço</v>
          </cell>
          <cell r="E3177" t="str">
            <v>Mediano (R$)</v>
          </cell>
        </row>
        <row r="3178">
          <cell r="A3178">
            <v>7608</v>
          </cell>
          <cell r="B3178" t="str">
            <v>CHUVEIRO PLASTICO BRANCO SIMPLES 5 '' PARA ACOPLAR EM HASTE 1/2 ", AGUA FRIA</v>
          </cell>
          <cell r="C3178" t="str">
            <v>UN</v>
          </cell>
          <cell r="D3178" t="str">
            <v>CR</v>
          </cell>
          <cell r="E3178">
            <v>3.71</v>
          </cell>
        </row>
        <row r="3179">
          <cell r="A3179">
            <v>11109</v>
          </cell>
          <cell r="B3179" t="str">
            <v>CIMENTO ASFALTICO DE PETROLEO A GRANEL (CAP) 30/45 (COM ICMS)</v>
          </cell>
          <cell r="C3179" t="str">
            <v>KG</v>
          </cell>
          <cell r="D3179" t="str">
            <v>AS</v>
          </cell>
          <cell r="E3179">
            <v>2.0499999999999998</v>
          </cell>
        </row>
        <row r="3180">
          <cell r="A3180">
            <v>497</v>
          </cell>
          <cell r="B3180" t="str">
            <v>CIMENTO ASFALTICO DE PETROLEO A GRANEL (CAP) 50/70 (COM ICMS)</v>
          </cell>
          <cell r="C3180" t="str">
            <v>T</v>
          </cell>
          <cell r="D3180" t="str">
            <v>C</v>
          </cell>
          <cell r="E3180">
            <v>2474.5700000000002</v>
          </cell>
        </row>
        <row r="3181">
          <cell r="A3181">
            <v>1380</v>
          </cell>
          <cell r="B3181" t="str">
            <v>CIMENTO BRANCO</v>
          </cell>
          <cell r="C3181" t="str">
            <v>KG</v>
          </cell>
          <cell r="D3181" t="str">
            <v>CR</v>
          </cell>
          <cell r="E3181">
            <v>2.76</v>
          </cell>
        </row>
        <row r="3182">
          <cell r="A3182">
            <v>1375</v>
          </cell>
          <cell r="B3182" t="str">
            <v>CIMENTO IMPERMEABILIZANTE DE PEGA ULTRARRAPIDA PARA TAMPONAMENTOS</v>
          </cell>
          <cell r="C3182" t="str">
            <v>KG</v>
          </cell>
          <cell r="D3182" t="str">
            <v>CR</v>
          </cell>
          <cell r="E3182">
            <v>3.84</v>
          </cell>
        </row>
        <row r="3183">
          <cell r="A3183">
            <v>1379</v>
          </cell>
          <cell r="B3183" t="str">
            <v>CIMENTO PORTLAND COMPOSTO CP II-32</v>
          </cell>
          <cell r="C3183" t="str">
            <v>KG</v>
          </cell>
          <cell r="D3183" t="str">
            <v>CR</v>
          </cell>
          <cell r="E3183">
            <v>0.47</v>
          </cell>
        </row>
        <row r="3184">
          <cell r="A3184">
            <v>10511</v>
          </cell>
          <cell r="B3184" t="str">
            <v>CIMENTO PORTLAND COMPOSTO CP II-32 (SACO DE 50 KG)</v>
          </cell>
          <cell r="C3184" t="str">
            <v>50KG</v>
          </cell>
          <cell r="D3184" t="str">
            <v>C</v>
          </cell>
          <cell r="E3184">
            <v>23.55</v>
          </cell>
        </row>
        <row r="3185">
          <cell r="A3185">
            <v>13284</v>
          </cell>
          <cell r="B3185" t="str">
            <v>CIMENTO PORTLAND DE ALTO FORNO (AF) CP III-32</v>
          </cell>
          <cell r="C3185" t="str">
            <v>KG</v>
          </cell>
          <cell r="D3185" t="str">
            <v>CR</v>
          </cell>
          <cell r="E3185">
            <v>0.39</v>
          </cell>
        </row>
        <row r="3186">
          <cell r="A3186">
            <v>25974</v>
          </cell>
          <cell r="B3186" t="str">
            <v>CIMENTO PORTLAND ESTRUTURAL BRANCO CPB-32</v>
          </cell>
          <cell r="C3186" t="str">
            <v>KG</v>
          </cell>
          <cell r="D3186" t="str">
            <v>CR</v>
          </cell>
          <cell r="E3186">
            <v>1.57</v>
          </cell>
        </row>
        <row r="3187">
          <cell r="A3187">
            <v>1382</v>
          </cell>
          <cell r="B3187" t="str">
            <v>CIMENTO PORTLAND POZOLANICO CP IV- 32</v>
          </cell>
          <cell r="C3187" t="str">
            <v>50KG</v>
          </cell>
          <cell r="D3187" t="str">
            <v>CR</v>
          </cell>
          <cell r="E3187">
            <v>22.69</v>
          </cell>
        </row>
        <row r="3188">
          <cell r="A3188">
            <v>34753</v>
          </cell>
          <cell r="B3188" t="str">
            <v>CIMENTO PORTLAND POZOLANICO CP IV-32</v>
          </cell>
          <cell r="C3188" t="str">
            <v>KG</v>
          </cell>
          <cell r="D3188" t="str">
            <v>CR</v>
          </cell>
          <cell r="E3188">
            <v>0.45</v>
          </cell>
        </row>
        <row r="3189">
          <cell r="A3189">
            <v>420</v>
          </cell>
          <cell r="B3189" t="str">
            <v>CINTA CIRCULAR EM ACO GALVANIZADO DE 150 MM DE DIAMETRO PARA FIXACAO DE CAIXA</v>
          </cell>
          <cell r="C3189" t="str">
            <v>UN</v>
          </cell>
          <cell r="D3189" t="str">
            <v>CR</v>
          </cell>
          <cell r="E3189">
            <v>17.46</v>
          </cell>
        </row>
        <row r="3190">
          <cell r="B3190" t="str">
            <v>MEDICAO</v>
          </cell>
        </row>
        <row r="3191">
          <cell r="A3191">
            <v>12327</v>
          </cell>
          <cell r="B3191" t="str">
            <v>CINTA CIRCULAR EM ACO GALVANIZADO DE 210 MM DE DIAMETRO PARA INSTALACAO DE</v>
          </cell>
          <cell r="C3191" t="str">
            <v>UN</v>
          </cell>
          <cell r="D3191" t="str">
            <v>CR</v>
          </cell>
          <cell r="E3191">
            <v>20.8</v>
          </cell>
        </row>
        <row r="3192">
          <cell r="B3192" t="str">
            <v>TRANSFORMADOR EM POSTE DE CONCRETO</v>
          </cell>
        </row>
        <row r="3193">
          <cell r="A3193">
            <v>36148</v>
          </cell>
          <cell r="B3193" t="str">
            <v>CINTURAO DE SEGURANCA TIPO PARAQUEDISTA, FIVELA EM ACO, AJUSTE NO</v>
          </cell>
          <cell r="C3193" t="str">
            <v>UN</v>
          </cell>
          <cell r="D3193" t="str">
            <v>CR</v>
          </cell>
          <cell r="E3193">
            <v>54.62</v>
          </cell>
        </row>
        <row r="3194">
          <cell r="B3194" t="str">
            <v>SUSPENSARIO, CINTURA E PERNAS</v>
          </cell>
        </row>
        <row r="3195">
          <cell r="A3195">
            <v>12329</v>
          </cell>
          <cell r="B3195" t="str">
            <v>COBRE ELETROLITICO EM BARRA OU CHAPA</v>
          </cell>
          <cell r="C3195" t="str">
            <v>KG</v>
          </cell>
          <cell r="D3195" t="str">
            <v>CR</v>
          </cell>
          <cell r="E3195">
            <v>63.28</v>
          </cell>
        </row>
        <row r="3196">
          <cell r="A3196">
            <v>1339</v>
          </cell>
          <cell r="B3196" t="str">
            <v>COLA A BASE DE RESINA SINTETICA PARA CHAPA DE LAMINADO MELAMINICO</v>
          </cell>
          <cell r="C3196" t="str">
            <v>KG</v>
          </cell>
          <cell r="D3196" t="str">
            <v>CR</v>
          </cell>
          <cell r="E3196">
            <v>19.09</v>
          </cell>
        </row>
        <row r="3197">
          <cell r="A3197">
            <v>11849</v>
          </cell>
          <cell r="B3197" t="str">
            <v>COLA BRANCA BASE PVA</v>
          </cell>
          <cell r="C3197" t="str">
            <v>L</v>
          </cell>
          <cell r="D3197" t="str">
            <v>CR</v>
          </cell>
          <cell r="E3197">
            <v>11.61</v>
          </cell>
        </row>
        <row r="3198">
          <cell r="A3198">
            <v>37418</v>
          </cell>
          <cell r="B3198" t="str">
            <v>COLAR DE TOMADA EM POLIPROPILENO, PP, COM PARAFUSOS, PARA PEAD, 63 X 1/2" -</v>
          </cell>
          <cell r="C3198" t="str">
            <v>UN</v>
          </cell>
          <cell r="D3198" t="str">
            <v>CR</v>
          </cell>
          <cell r="E3198">
            <v>8.11</v>
          </cell>
        </row>
        <row r="3199">
          <cell r="B3199" t="str">
            <v>LIGACAO PREDIAL DE AGUA</v>
          </cell>
        </row>
        <row r="3200">
          <cell r="A3200">
            <v>37419</v>
          </cell>
          <cell r="B3200" t="str">
            <v>COLAR DE TOMADA EM POLIPROPILENO, PP, COM PARAFUSOS, PARA PEAD, 63 X 3/4" -</v>
          </cell>
          <cell r="C3200" t="str">
            <v>UN</v>
          </cell>
          <cell r="D3200" t="str">
            <v>CR</v>
          </cell>
          <cell r="E3200">
            <v>8.33</v>
          </cell>
        </row>
        <row r="3201">
          <cell r="B3201" t="str">
            <v>LIGACAO PREDIAL DE AGUA</v>
          </cell>
        </row>
        <row r="3202">
          <cell r="A3202">
            <v>1436</v>
          </cell>
          <cell r="B3202" t="str">
            <v>COLAR TOMADA PVC, COM TRAVAS, SAIDA COM ROSCA, DE 110 MM X 1/2", PARA LIGACAO</v>
          </cell>
          <cell r="C3202" t="str">
            <v>UN</v>
          </cell>
          <cell r="D3202" t="str">
            <v>AS</v>
          </cell>
          <cell r="E3202">
            <v>16.66</v>
          </cell>
        </row>
        <row r="3203">
          <cell r="B3203" t="str">
            <v>PREDIAL DE AGUA</v>
          </cell>
        </row>
        <row r="3204">
          <cell r="A3204">
            <v>1427</v>
          </cell>
          <cell r="B3204" t="str">
            <v>COLAR TOMADA PVC, COM TRAVAS, SAIDA COM ROSCA, DE 110 MM X 3/4", PARA LIGACAO</v>
          </cell>
          <cell r="C3204" t="str">
            <v>UN</v>
          </cell>
          <cell r="D3204" t="str">
            <v>AS</v>
          </cell>
          <cell r="E3204">
            <v>16.66</v>
          </cell>
        </row>
        <row r="3205">
          <cell r="B3205" t="str">
            <v>PREDIAL DE AGUA</v>
          </cell>
        </row>
        <row r="3206">
          <cell r="A3206">
            <v>1402</v>
          </cell>
          <cell r="B3206" t="str">
            <v>COLAR TOMADA PVC, COM TRAVAS, SAIDA COM ROSCA, DE 32 MM X 1/2", PARA LIGACAO</v>
          </cell>
          <cell r="C3206" t="str">
            <v>UN</v>
          </cell>
          <cell r="D3206" t="str">
            <v>AS</v>
          </cell>
          <cell r="E3206">
            <v>8.7899999999999991</v>
          </cell>
        </row>
        <row r="3207">
          <cell r="B3207" t="str">
            <v>PREDIAL DE AGUA</v>
          </cell>
        </row>
        <row r="3208">
          <cell r="A3208">
            <v>1423</v>
          </cell>
          <cell r="B3208" t="str">
            <v>COLAR TOMADA PVC, COM TRAVAS, SAIDA COM ROSCA, DE 32 MM X 3/4", PARA LIGACAO</v>
          </cell>
          <cell r="C3208" t="str">
            <v>UN</v>
          </cell>
          <cell r="D3208" t="str">
            <v>AS</v>
          </cell>
          <cell r="E3208">
            <v>8.7899999999999991</v>
          </cell>
        </row>
        <row r="3209">
          <cell r="B3209" t="str">
            <v>PREDIAL DE AGUA</v>
          </cell>
        </row>
        <row r="3210">
          <cell r="A3210">
            <v>1421</v>
          </cell>
          <cell r="B3210" t="str">
            <v>COLAR TOMADA PVC, COM TRAVAS, SAIDA COM ROSCA, DE 40 MM X 1/2", PARA LIGACAO</v>
          </cell>
          <cell r="C3210" t="str">
            <v>UN</v>
          </cell>
          <cell r="D3210" t="str">
            <v>AS</v>
          </cell>
          <cell r="E3210">
            <v>9.1300000000000008</v>
          </cell>
        </row>
        <row r="3211">
          <cell r="B3211" t="str">
            <v>PREDIAL DE AGUA</v>
          </cell>
        </row>
        <row r="3212">
          <cell r="A3212">
            <v>1420</v>
          </cell>
          <cell r="B3212" t="str">
            <v>COLAR TOMADA PVC, COM TRAVAS, SAIDA COM ROSCA, DE 40 MM X 3/4", PARA LIGACAO</v>
          </cell>
          <cell r="C3212" t="str">
            <v>UN</v>
          </cell>
          <cell r="D3212" t="str">
            <v>AS</v>
          </cell>
          <cell r="E3212">
            <v>9.1300000000000008</v>
          </cell>
        </row>
        <row r="3213">
          <cell r="B3213" t="str">
            <v>PREDIAL DE AGUA</v>
          </cell>
        </row>
        <row r="3214">
          <cell r="A3214">
            <v>1419</v>
          </cell>
          <cell r="B3214" t="str">
            <v>COLAR TOMADA PVC, COM TRAVAS, SAIDA COM ROSCA, DE 50 MM X 1/2", PARA LIGACAO</v>
          </cell>
          <cell r="C3214" t="str">
            <v>UN</v>
          </cell>
          <cell r="D3214" t="str">
            <v>AS</v>
          </cell>
          <cell r="E3214">
            <v>9.89</v>
          </cell>
        </row>
        <row r="3215">
          <cell r="B3215" t="str">
            <v>PREDIAL DE AGUA</v>
          </cell>
        </row>
        <row r="3216">
          <cell r="A3216">
            <v>1439</v>
          </cell>
          <cell r="B3216" t="str">
            <v>COLAR TOMADA PVC, COM TRAVAS, SAIDA COM ROSCA, DE 50 MM X 3/4", PARA LIGACAO</v>
          </cell>
          <cell r="C3216" t="str">
            <v>UN</v>
          </cell>
          <cell r="D3216" t="str">
            <v>AS</v>
          </cell>
          <cell r="E3216">
            <v>9.89</v>
          </cell>
        </row>
        <row r="3217">
          <cell r="B3217" t="str">
            <v>PREDIAL DE AGUA</v>
          </cell>
        </row>
        <row r="3218">
          <cell r="A3218">
            <v>1415</v>
          </cell>
          <cell r="B3218" t="str">
            <v>COLAR TOMADA PVC, COM TRAVAS, SAIDA COM ROSCA, DE 60 MM X 1/2", PARA LIGACAO</v>
          </cell>
          <cell r="C3218" t="str">
            <v>UN</v>
          </cell>
          <cell r="D3218" t="str">
            <v>AS</v>
          </cell>
          <cell r="E3218">
            <v>11.1</v>
          </cell>
        </row>
        <row r="3219">
          <cell r="B3219" t="str">
            <v>PREDIAL DE AGUA</v>
          </cell>
        </row>
        <row r="3220">
          <cell r="A3220">
            <v>1414</v>
          </cell>
          <cell r="B3220" t="str">
            <v>COLAR TOMADA PVC, COM TRAVAS, SAIDA COM ROSCA, DE 60 MM X 3/4", PARA LIGACAO</v>
          </cell>
          <cell r="C3220" t="str">
            <v>UN</v>
          </cell>
          <cell r="D3220" t="str">
            <v>AS</v>
          </cell>
          <cell r="E3220">
            <v>11.1</v>
          </cell>
        </row>
        <row r="3221">
          <cell r="B3221" t="str">
            <v>PREDIAL DE AGUA</v>
          </cell>
        </row>
        <row r="3222">
          <cell r="A3222">
            <v>1413</v>
          </cell>
          <cell r="B3222" t="str">
            <v>COLAR TOMADA PVC, COM TRAVAS, SAIDA COM ROSCA, DE 75 MM X 1/2", PARA LIGACAO</v>
          </cell>
          <cell r="C3222" t="str">
            <v>UN</v>
          </cell>
          <cell r="D3222" t="str">
            <v>AS</v>
          </cell>
          <cell r="E3222">
            <v>13.43</v>
          </cell>
        </row>
        <row r="3223">
          <cell r="B3223" t="str">
            <v>PREDIAL DE AGUA</v>
          </cell>
        </row>
        <row r="3224">
          <cell r="A3224">
            <v>1417</v>
          </cell>
          <cell r="B3224" t="str">
            <v>COLAR TOMADA PVC, COM TRAVAS, SAIDA COM ROSCA, DE 75 MM X 3/4", PARA LIGACAO</v>
          </cell>
          <cell r="C3224" t="str">
            <v>UN</v>
          </cell>
          <cell r="D3224" t="str">
            <v>AS</v>
          </cell>
          <cell r="E3224">
            <v>13.43</v>
          </cell>
        </row>
        <row r="3225">
          <cell r="B3225" t="str">
            <v>PREDIAL DE AGUA</v>
          </cell>
        </row>
        <row r="3226">
          <cell r="A3226">
            <v>1412</v>
          </cell>
          <cell r="B3226" t="str">
            <v>COLAR TOMADA PVC, COM TRAVAS, SAIDA COM ROSCA, DE 85 MM X 1/2", PARA LIGACAO</v>
          </cell>
          <cell r="C3226" t="str">
            <v>UN</v>
          </cell>
          <cell r="D3226" t="str">
            <v>AS</v>
          </cell>
          <cell r="E3226">
            <v>13.93</v>
          </cell>
        </row>
        <row r="3227">
          <cell r="B3227" t="str">
            <v>PREDIAL DE AGUA</v>
          </cell>
        </row>
        <row r="3228">
          <cell r="A3228">
            <v>1416</v>
          </cell>
          <cell r="B3228" t="str">
            <v>COLAR TOMADA PVC, COM TRAVAS, SAIDA COM ROSCA, DE 85 MM X 3/4", PARA LIGACAO</v>
          </cell>
          <cell r="C3228" t="str">
            <v>UN</v>
          </cell>
          <cell r="D3228" t="str">
            <v>AS</v>
          </cell>
          <cell r="E3228">
            <v>13.93</v>
          </cell>
        </row>
        <row r="3229">
          <cell r="B3229" t="str">
            <v>PREDIAL DE AGUA</v>
          </cell>
        </row>
        <row r="3230">
          <cell r="A3230">
            <v>1411</v>
          </cell>
          <cell r="B3230" t="str">
            <v>COLAR TOMADA PVC, COM TRAVAS, SAIDA ROSCAVEL COM BUCHA DE LATAO, DE 110 MM X</v>
          </cell>
          <cell r="C3230" t="str">
            <v>UN</v>
          </cell>
          <cell r="D3230" t="str">
            <v>AS</v>
          </cell>
          <cell r="E3230">
            <v>25.32</v>
          </cell>
        </row>
        <row r="3231">
          <cell r="B3231" t="str">
            <v>1/2", PARA LIGACAO PREDIAL DE AGUA</v>
          </cell>
        </row>
        <row r="3232">
          <cell r="A3232">
            <v>20093</v>
          </cell>
          <cell r="B3232" t="str">
            <v>COLAR TOMADA PVC, COM TRAVAS, SAIDA ROSCAVEL COM BUCHA DE LATAO, DE 110 MM X</v>
          </cell>
          <cell r="C3232" t="str">
            <v>UN</v>
          </cell>
          <cell r="D3232" t="str">
            <v>AS</v>
          </cell>
          <cell r="E3232">
            <v>25.32</v>
          </cell>
        </row>
        <row r="3233">
          <cell r="B3233" t="str">
            <v>3/4", PARA LIGACAO PREDIAL DE AGUA</v>
          </cell>
        </row>
        <row r="3234">
          <cell r="A3234" t="str">
            <v>Obs: dimensões entre asteríscos (*) indicam a aceitação de medidas aproximadas.</v>
          </cell>
        </row>
        <row r="3236">
          <cell r="B3236" t="str">
            <v>PREÇOS DE INSUMOS</v>
          </cell>
          <cell r="D3236" t="str">
            <v>Página:</v>
          </cell>
          <cell r="E3236" t="str">
            <v>49 / 146</v>
          </cell>
        </row>
        <row r="3237">
          <cell r="A3237" t="str">
            <v>Indicação da origem do preço:</v>
          </cell>
        </row>
        <row r="3238">
          <cell r="A3238" t="str">
            <v>• C - para preço coletado pelo IBGE</v>
          </cell>
        </row>
        <row r="3239">
          <cell r="A3239" t="str">
            <v>• CR - para preço obtido por meio do coeficiente de representatividade do insumo (ver Manual de Metodologia e</v>
          </cell>
        </row>
        <row r="3240">
          <cell r="A3240" t="str">
            <v>Conceitos);</v>
          </cell>
        </row>
        <row r="3241">
          <cell r="A3241" t="str">
            <v>• AS - para preço atribuído com base no preço do insumo para a localidade de São Paulo.</v>
          </cell>
        </row>
        <row r="3242">
          <cell r="A3242" t="str">
            <v>Mês de Coleta:</v>
          </cell>
          <cell r="B3242" t="str">
            <v>06/2016 Pesquisa: IBGE</v>
          </cell>
        </row>
        <row r="3243">
          <cell r="B3243" t="str">
            <v>CUIABA</v>
          </cell>
          <cell r="C3243" t="str">
            <v>90,01</v>
          </cell>
          <cell r="E3243">
            <v>52.06</v>
          </cell>
        </row>
        <row r="3244">
          <cell r="A3244" t="str">
            <v>Localidade:</v>
          </cell>
          <cell r="B3244" t="str">
            <v>Encargos Sociais Desonerados(%) Horista:</v>
          </cell>
          <cell r="D3244" t="str">
            <v>Mensalista:</v>
          </cell>
        </row>
        <row r="3245">
          <cell r="A3245" t="str">
            <v>Código</v>
          </cell>
          <cell r="B3245" t="str">
            <v>Descriçao do Insumo</v>
          </cell>
          <cell r="C3245" t="str">
            <v>Unid</v>
          </cell>
          <cell r="D3245" t="str">
            <v>Origem</v>
          </cell>
          <cell r="E3245" t="str">
            <v>Preço</v>
          </cell>
        </row>
        <row r="3246">
          <cell r="D3246" t="str">
            <v>de Preço</v>
          </cell>
          <cell r="E3246" t="str">
            <v>Mediano (R$)</v>
          </cell>
        </row>
        <row r="3247">
          <cell r="A3247">
            <v>1435</v>
          </cell>
          <cell r="B3247" t="str">
            <v>COLAR TOMADA PVC, COM TRAVAS, SAIDA ROSCAVEL COM BUCHA DE LATAO, DE 60 MM X</v>
          </cell>
          <cell r="C3247" t="str">
            <v>UN</v>
          </cell>
          <cell r="D3247" t="str">
            <v>AS</v>
          </cell>
          <cell r="E3247">
            <v>16.829999999999998</v>
          </cell>
        </row>
        <row r="3248">
          <cell r="B3248" t="str">
            <v>1/2", PARA LIGACAO PREDIAL DE AGUA</v>
          </cell>
        </row>
        <row r="3249">
          <cell r="A3249">
            <v>1406</v>
          </cell>
          <cell r="B3249" t="str">
            <v>COLAR TOMADA PVC, COM TRAVAS, SAIDA ROSCAVEL COM BUCHA DE LATAO, DE 60 MM X</v>
          </cell>
          <cell r="C3249" t="str">
            <v>UN</v>
          </cell>
          <cell r="D3249" t="str">
            <v>AS</v>
          </cell>
          <cell r="E3249">
            <v>16.829999999999998</v>
          </cell>
        </row>
        <row r="3250">
          <cell r="B3250" t="str">
            <v>3/4", PARA LIGACAO PREDIAL DE AGUA</v>
          </cell>
        </row>
        <row r="3251">
          <cell r="A3251">
            <v>1407</v>
          </cell>
          <cell r="B3251" t="str">
            <v>COLAR TOMADA PVC, COM TRAVAS, SAIDA ROSCAVEL COM BUCHA DE LATAO, DE 75 MM X</v>
          </cell>
          <cell r="C3251" t="str">
            <v>UN</v>
          </cell>
          <cell r="D3251" t="str">
            <v>AS</v>
          </cell>
          <cell r="E3251">
            <v>20.97</v>
          </cell>
        </row>
        <row r="3252">
          <cell r="B3252" t="str">
            <v>1/2", PARA LIGACAO PREDIAL DE AGUA</v>
          </cell>
        </row>
        <row r="3253">
          <cell r="A3253">
            <v>1418</v>
          </cell>
          <cell r="B3253" t="str">
            <v>COLAR TOMADA PVC, COM TRAVAS, SAIDA ROSCAVEL COM BUCHA DE LATAO, DE 75 MM X</v>
          </cell>
          <cell r="C3253" t="str">
            <v>UN</v>
          </cell>
          <cell r="D3253" t="str">
            <v>AS</v>
          </cell>
          <cell r="E3253">
            <v>20.97</v>
          </cell>
        </row>
        <row r="3254">
          <cell r="B3254" t="str">
            <v>3/4", PARA LIGACAO PREDIAL DE AGUA</v>
          </cell>
        </row>
        <row r="3255">
          <cell r="A3255">
            <v>1404</v>
          </cell>
          <cell r="B3255" t="str">
            <v>COLAR TOMADA PVC, COM TRAVAS, SAIDA ROSCAVEL COM BUCHA DE LATAO, DE 85 MM X</v>
          </cell>
          <cell r="C3255" t="str">
            <v>UN</v>
          </cell>
          <cell r="D3255" t="str">
            <v>AS</v>
          </cell>
          <cell r="E3255">
            <v>22.23</v>
          </cell>
        </row>
        <row r="3256">
          <cell r="B3256" t="str">
            <v>1/2", PARA LIGACAO PREDIAL DE AGUA</v>
          </cell>
        </row>
        <row r="3257">
          <cell r="A3257">
            <v>1410</v>
          </cell>
          <cell r="B3257" t="str">
            <v>COLAR TOMADA PVC, COM TRAVAS, SAIDA ROSCAVEL COM BUCHA DE LATAO, DE 85 MM X</v>
          </cell>
          <cell r="C3257" t="str">
            <v>UN</v>
          </cell>
          <cell r="D3257" t="str">
            <v>AS</v>
          </cell>
          <cell r="E3257">
            <v>22.23</v>
          </cell>
        </row>
        <row r="3258">
          <cell r="B3258" t="str">
            <v>3/4", PARA LIGACAO PREDIAL DE AGUA</v>
          </cell>
        </row>
        <row r="3259">
          <cell r="A3259">
            <v>38375</v>
          </cell>
          <cell r="B3259" t="str">
            <v>COLHER DE PEDREIRO FORJADA 8 " CANTO REDONDO, CABO DE MADEIRA</v>
          </cell>
          <cell r="C3259" t="str">
            <v>UN</v>
          </cell>
          <cell r="D3259" t="str">
            <v>CR</v>
          </cell>
          <cell r="E3259">
            <v>14.09</v>
          </cell>
        </row>
        <row r="3260">
          <cell r="A3260">
            <v>1442</v>
          </cell>
          <cell r="B3260" t="str">
            <v>COMPACTADOR DE SOLO, TIPO PLACA VIBRATORIA REVERSIVEL, COM MOTOR A GASOLINA</v>
          </cell>
          <cell r="C3260" t="str">
            <v>UN</v>
          </cell>
          <cell r="D3260" t="str">
            <v>CR</v>
          </cell>
          <cell r="E3260">
            <v>12391.08</v>
          </cell>
        </row>
        <row r="3261">
          <cell r="B3261" t="str">
            <v>DE 4 TEMPOS, PESO ENTRE 125 E 150 KG, FORCA CENTRIFUGA ENTRE 2500 E 2800 KGF,</v>
          </cell>
        </row>
        <row r="3262">
          <cell r="B3262" t="str">
            <v>LARGURA DE TRABALHO ENTRE 400 E 450 MM, FREQUENCIA DE VI</v>
          </cell>
        </row>
        <row r="3263">
          <cell r="A3263">
            <v>1443</v>
          </cell>
          <cell r="B3263" t="str">
            <v>COMPACTADOR DE SOLOS COM PLACA VIBRATORIA, DE 135 A 156 KG, COM MOTOR A DIESEL</v>
          </cell>
          <cell r="C3263" t="str">
            <v>H</v>
          </cell>
          <cell r="D3263" t="str">
            <v>C</v>
          </cell>
          <cell r="E3263">
            <v>3.6</v>
          </cell>
        </row>
        <row r="3264">
          <cell r="B3264" t="str">
            <v>OU GASOLINA DE 4 A 6 HP, NAO REVERSIVEL (LOCACAO)</v>
          </cell>
        </row>
        <row r="3265">
          <cell r="A3265">
            <v>11281</v>
          </cell>
          <cell r="B3265" t="str">
            <v>COMPACTADOR DE SOLOS DE PERCURSAO (SOQUETE) COM MOTOR A GASOLINA 4 TEMPOS</v>
          </cell>
          <cell r="C3265" t="str">
            <v>UN</v>
          </cell>
          <cell r="D3265" t="str">
            <v>C</v>
          </cell>
          <cell r="E3265">
            <v>14760.2</v>
          </cell>
        </row>
        <row r="3266">
          <cell r="B3266" t="str">
            <v>DE 3 HP (3 CV)</v>
          </cell>
        </row>
        <row r="3267">
          <cell r="A3267">
            <v>13458</v>
          </cell>
          <cell r="B3267" t="str">
            <v>COMPACTADOR DE SOLOS DE PERCURSAO (SOQUETE) COM MOTOR A GASOLINA 4 TEMPOS</v>
          </cell>
          <cell r="C3267" t="str">
            <v>UN</v>
          </cell>
          <cell r="D3267" t="str">
            <v>CR</v>
          </cell>
          <cell r="E3267">
            <v>18289.810000000001</v>
          </cell>
        </row>
        <row r="3268">
          <cell r="B3268" t="str">
            <v>DE 4 HP (4 CV)</v>
          </cell>
        </row>
        <row r="3269">
          <cell r="A3269">
            <v>1449</v>
          </cell>
          <cell r="B3269" t="str">
            <v>COMPACTADOR SOLOS C/ PLACA VIBRATORIA MOTOR DIESEL/GASOLINA * 5HP * NAO</v>
          </cell>
          <cell r="C3269" t="str">
            <v>H</v>
          </cell>
          <cell r="D3269" t="str">
            <v>CR</v>
          </cell>
          <cell r="E3269">
            <v>3.24</v>
          </cell>
        </row>
        <row r="3270">
          <cell r="B3270" t="str">
            <v>REVERSIVEL TIPO CLARIDOM CS-15 OU EQUIV.</v>
          </cell>
        </row>
        <row r="3271">
          <cell r="A3271">
            <v>1453</v>
          </cell>
          <cell r="B3271" t="str">
            <v>COMPACTADOR SOLOS C/ PLACA VIBRATORIA MOTOR DIESEL/GASOLINA 7 A 10HP 400KG</v>
          </cell>
          <cell r="C3271" t="str">
            <v>H</v>
          </cell>
          <cell r="D3271" t="str">
            <v>CR</v>
          </cell>
          <cell r="E3271">
            <v>4.32</v>
          </cell>
        </row>
        <row r="3272">
          <cell r="B3272" t="str">
            <v>NAO REVERSIVEL TIPO DYNAPAC CM-20 OU EQUIV.</v>
          </cell>
        </row>
        <row r="3273">
          <cell r="A3273">
            <v>1444</v>
          </cell>
          <cell r="B3273" t="str">
            <v>COMPACTADOR SOLOS COM PLACA VIBRATORIA MOTOR DIESEL/GASOLINA MENOR OU</v>
          </cell>
          <cell r="C3273" t="str">
            <v>H</v>
          </cell>
          <cell r="D3273" t="str">
            <v>CR</v>
          </cell>
          <cell r="E3273">
            <v>3.85</v>
          </cell>
        </row>
        <row r="3274">
          <cell r="B3274" t="str">
            <v>IGUAL A 10CV NAO REVERSIVEL TIPO CLARIDOM CS- 30 OU EQUIVALENTE</v>
          </cell>
        </row>
        <row r="3275">
          <cell r="A3275">
            <v>1448</v>
          </cell>
          <cell r="B3275" t="str">
            <v>COMPACTADOR SOLOS PNEUMATICO TIPO SAPO ATE 35KG TIPO CLOZIRONE OU EQUIV.</v>
          </cell>
          <cell r="C3275" t="str">
            <v>H</v>
          </cell>
          <cell r="D3275" t="str">
            <v>CR</v>
          </cell>
          <cell r="E3275">
            <v>4.32</v>
          </cell>
        </row>
        <row r="3276">
          <cell r="A3276">
            <v>1445</v>
          </cell>
          <cell r="B3276" t="str">
            <v>COMPACTADOR SOLOS TIPO SAPO C/ MOTOR DIESEL/GASOLINA *3HP* NAO REVERSIVEL</v>
          </cell>
          <cell r="C3276" t="str">
            <v>H</v>
          </cell>
          <cell r="D3276" t="str">
            <v>CR</v>
          </cell>
          <cell r="E3276">
            <v>4.32</v>
          </cell>
        </row>
        <row r="3277">
          <cell r="B3277" t="str">
            <v>PADRAO DYNAPAL LC -7 I R OU EQUIV.</v>
          </cell>
        </row>
        <row r="3278">
          <cell r="A3278">
            <v>36524</v>
          </cell>
          <cell r="B3278" t="str">
            <v>COMPRESSOR DE AR ESTACIONARIO, VAZAO 620 PCM, PRESSAO EFETIVA DE TRABALHO 109</v>
          </cell>
          <cell r="C3278" t="str">
            <v>UN</v>
          </cell>
          <cell r="D3278" t="str">
            <v>CR</v>
          </cell>
          <cell r="E3278">
            <v>68555.94</v>
          </cell>
        </row>
        <row r="3279">
          <cell r="B3279" t="str">
            <v>PSI, MOTOR ELETRICO, POTENCIA 127 CV</v>
          </cell>
        </row>
        <row r="3280">
          <cell r="A3280">
            <v>36526</v>
          </cell>
          <cell r="B3280" t="str">
            <v>COMPRESSOR DE AR REBOCAVEL VAZAO 400 PCM, PRESSAO EFETIVA DE TRABALHO 102</v>
          </cell>
          <cell r="C3280" t="str">
            <v>UN</v>
          </cell>
          <cell r="D3280" t="str">
            <v>CR</v>
          </cell>
          <cell r="E3280">
            <v>55245.17</v>
          </cell>
        </row>
        <row r="3281">
          <cell r="B3281" t="str">
            <v>PSI, MOTOR DIESEL, POTENCIA 110 CV</v>
          </cell>
        </row>
        <row r="3282">
          <cell r="A3282">
            <v>36523</v>
          </cell>
          <cell r="B3282" t="str">
            <v>COMPRESSOR DE AR REBOCAVEL VAZAO 748 PCM, PRESSAO EFETIVA DE TRABALHO 102</v>
          </cell>
          <cell r="C3282" t="str">
            <v>UN</v>
          </cell>
          <cell r="D3282" t="str">
            <v>CR</v>
          </cell>
          <cell r="E3282">
            <v>118272.45</v>
          </cell>
        </row>
        <row r="3283">
          <cell r="B3283" t="str">
            <v>PSI, MOTOR DIESEL, POTENCIA 210 CV</v>
          </cell>
        </row>
        <row r="3284">
          <cell r="A3284">
            <v>36527</v>
          </cell>
          <cell r="B3284" t="str">
            <v>COMPRESSOR DE AR REBOCAVEL VAZAO 860 PCM, PRESSAO EFETIVA DE TRABALHO 102</v>
          </cell>
          <cell r="C3284" t="str">
            <v>UN</v>
          </cell>
          <cell r="D3284" t="str">
            <v>CR</v>
          </cell>
          <cell r="E3284">
            <v>128468.25</v>
          </cell>
        </row>
        <row r="3285">
          <cell r="B3285" t="str">
            <v>PSI, MOTOR DIESEL, POTENCIA 250 CV</v>
          </cell>
        </row>
        <row r="3286">
          <cell r="A3286">
            <v>13803</v>
          </cell>
          <cell r="B3286" t="str">
            <v>COMPRESSOR DE AR REBOCAVEL, VAZAO *89* PCM, PRESSAO EFETIVA DE TRABALHO *102*</v>
          </cell>
          <cell r="C3286" t="str">
            <v>UN</v>
          </cell>
          <cell r="D3286" t="str">
            <v>C</v>
          </cell>
          <cell r="E3286">
            <v>46453</v>
          </cell>
        </row>
        <row r="3287">
          <cell r="B3287" t="str">
            <v>PSI, MOTOR DIESEL, POTENCIA *20* CV</v>
          </cell>
        </row>
        <row r="3288">
          <cell r="A3288">
            <v>38642</v>
          </cell>
          <cell r="B3288" t="str">
            <v>COMPRESSOR DE AR REBOCAVEL, VAZAO 152 PCM, PRESSAO EFETIVA DE TRABALHO 102</v>
          </cell>
          <cell r="C3288" t="str">
            <v>UN</v>
          </cell>
          <cell r="D3288" t="str">
            <v>CR</v>
          </cell>
          <cell r="E3288">
            <v>29910.7</v>
          </cell>
        </row>
        <row r="3289">
          <cell r="B3289" t="str">
            <v>PSI, MOTOR DIESEL, POTENCIA 31,5 KW</v>
          </cell>
        </row>
        <row r="3290">
          <cell r="A3290">
            <v>36522</v>
          </cell>
          <cell r="B3290" t="str">
            <v>COMPRESSOR DE AR REBOCAVEL, VAZAO 189 PCM, PRESSAO EFETIVA DE TRABALHO 102</v>
          </cell>
          <cell r="C3290" t="str">
            <v>UN</v>
          </cell>
          <cell r="D3290" t="str">
            <v>CR</v>
          </cell>
          <cell r="E3290">
            <v>34785.79</v>
          </cell>
        </row>
        <row r="3291">
          <cell r="B3291" t="str">
            <v>PSI, MOTOR DIESEL, POTENCIA 63 CV</v>
          </cell>
        </row>
        <row r="3292">
          <cell r="A3292">
            <v>36525</v>
          </cell>
          <cell r="B3292" t="str">
            <v>COMPRESSOR DE AR REBOCAVEL, VAZAO 250 PCM, PRESSAO EFETIVA DE TRABALHO 102</v>
          </cell>
          <cell r="C3292" t="str">
            <v>UN</v>
          </cell>
          <cell r="D3292" t="str">
            <v>CR</v>
          </cell>
          <cell r="E3292">
            <v>46586.3</v>
          </cell>
        </row>
        <row r="3293">
          <cell r="B3293" t="str">
            <v>PSI, MOTOR DIESEL, POTENCIA 81 CV</v>
          </cell>
        </row>
        <row r="3294">
          <cell r="A3294">
            <v>34348</v>
          </cell>
          <cell r="B3294" t="str">
            <v>CONCERTINA CLIPADA (DUPLA) EM ACO GALVANIZADO DE ALTA RESISTENCIA, COM ESPIRAL</v>
          </cell>
          <cell r="C3294" t="str">
            <v>M</v>
          </cell>
          <cell r="D3294" t="str">
            <v>CR</v>
          </cell>
          <cell r="E3294">
            <v>26.3</v>
          </cell>
        </row>
        <row r="3295">
          <cell r="B3295" t="str">
            <v>DE 300 MM, D = 2,76 MM</v>
          </cell>
        </row>
        <row r="3296">
          <cell r="A3296">
            <v>34347</v>
          </cell>
          <cell r="B3296" t="str">
            <v>CONCERTINA SIMPLES EM ACO GALVANIZADO DE ALTA RESISTENCIA, COM ESPIRAL DE 300</v>
          </cell>
          <cell r="C3296" t="str">
            <v>M</v>
          </cell>
          <cell r="D3296" t="str">
            <v>CR</v>
          </cell>
          <cell r="E3296">
            <v>13.59</v>
          </cell>
        </row>
        <row r="3297">
          <cell r="B3297" t="str">
            <v>MM, D = 2,76 MM</v>
          </cell>
        </row>
        <row r="3298">
          <cell r="A3298">
            <v>11146</v>
          </cell>
          <cell r="B3298" t="str">
            <v>CONCRETO AUTOADENSAVEL (CAA) CLASSE DE RESISTENCIA C15, ESPALHAMENTO SF2,</v>
          </cell>
          <cell r="C3298" t="str">
            <v>M3</v>
          </cell>
          <cell r="D3298" t="str">
            <v>CR</v>
          </cell>
          <cell r="E3298">
            <v>331.57</v>
          </cell>
        </row>
        <row r="3299">
          <cell r="B3299" t="str">
            <v>INCLUI SERVICO DE BOMBEAMENTO (NBR 15823)</v>
          </cell>
        </row>
        <row r="3300">
          <cell r="A3300">
            <v>39850</v>
          </cell>
          <cell r="B3300" t="str">
            <v>CONCRETO AUTOADENSAVEL (CAA) CLASSE DE RESISTENCIA C20, ESPALHAMENTO SF2,</v>
          </cell>
          <cell r="C3300" t="str">
            <v>M3</v>
          </cell>
          <cell r="D3300" t="str">
            <v>CR</v>
          </cell>
          <cell r="E3300">
            <v>401.64</v>
          </cell>
        </row>
        <row r="3301">
          <cell r="B3301" t="str">
            <v>EXCLUI SERVICO DE BOMBEAMENTO (NBR 15823)</v>
          </cell>
        </row>
        <row r="3302">
          <cell r="A3302">
            <v>11147</v>
          </cell>
          <cell r="B3302" t="str">
            <v>CONCRETO AUTOADENSAVEL (CAA) CLASSE DE RESISTENCIA C20, ESPALHAMENTO SF2,</v>
          </cell>
          <cell r="C3302" t="str">
            <v>M3</v>
          </cell>
          <cell r="D3302" t="str">
            <v>CR</v>
          </cell>
          <cell r="E3302">
            <v>343.85</v>
          </cell>
        </row>
        <row r="3303">
          <cell r="B3303" t="str">
            <v>INCLUI SERVICO DE BOMBEAMENTO (NBR 15823)</v>
          </cell>
        </row>
        <row r="3304">
          <cell r="A3304">
            <v>34872</v>
          </cell>
          <cell r="B3304" t="str">
            <v>CONCRETO AUTOADENSAVEL (CAA) CLASSE DE RESISTENCIA C25, ESPALHAMENTO SF2,</v>
          </cell>
          <cell r="C3304" t="str">
            <v>M3</v>
          </cell>
          <cell r="D3304" t="str">
            <v>CR</v>
          </cell>
          <cell r="E3304">
            <v>356.14</v>
          </cell>
        </row>
        <row r="3305">
          <cell r="B3305" t="str">
            <v>INCLUI SERVICO DE BOMBEAMENTO (NBR 15823)</v>
          </cell>
        </row>
        <row r="3306">
          <cell r="A3306" t="str">
            <v>Obs: dimensões entre asteríscos (*) indicam a aceitação de medidas aproximadas.</v>
          </cell>
        </row>
        <row r="3308">
          <cell r="B3308" t="str">
            <v>PREÇOS DE INSUMOS</v>
          </cell>
          <cell r="D3308" t="str">
            <v>Página:</v>
          </cell>
          <cell r="E3308" t="str">
            <v>50 / 146</v>
          </cell>
        </row>
        <row r="3309">
          <cell r="A3309" t="str">
            <v>Indicação da origem do preço:</v>
          </cell>
        </row>
        <row r="3310">
          <cell r="A3310" t="str">
            <v>• C - para preço coletado pelo IBGE</v>
          </cell>
        </row>
        <row r="3311">
          <cell r="A3311" t="str">
            <v>• CR - para preço obtido por meio do coeficiente de representatividade do insumo (ver Manual de Metodologia e</v>
          </cell>
        </row>
        <row r="3312">
          <cell r="A3312" t="str">
            <v>Conceitos);</v>
          </cell>
        </row>
        <row r="3313">
          <cell r="A3313" t="str">
            <v>• AS - para preço atribuído com base no preço do insumo para a localidade de São Paulo.</v>
          </cell>
        </row>
        <row r="3314">
          <cell r="A3314" t="str">
            <v>Mês de Coleta:</v>
          </cell>
          <cell r="B3314" t="str">
            <v>06/2016 Pesquisa: IBGE</v>
          </cell>
        </row>
        <row r="3315">
          <cell r="B3315" t="str">
            <v>CUIABA</v>
          </cell>
          <cell r="C3315" t="str">
            <v>90,01</v>
          </cell>
          <cell r="E3315">
            <v>52.06</v>
          </cell>
        </row>
        <row r="3316">
          <cell r="A3316" t="str">
            <v>Localidade:</v>
          </cell>
          <cell r="B3316" t="str">
            <v>Encargos Sociais Desonerados(%) Horista:</v>
          </cell>
          <cell r="D3316" t="str">
            <v>Mensalista:</v>
          </cell>
        </row>
        <row r="3317">
          <cell r="A3317" t="str">
            <v>Código</v>
          </cell>
          <cell r="B3317" t="str">
            <v>Descriçao do Insumo</v>
          </cell>
          <cell r="C3317" t="str">
            <v>Unid</v>
          </cell>
          <cell r="D3317" t="str">
            <v>Origem</v>
          </cell>
          <cell r="E3317" t="str">
            <v>Preço</v>
          </cell>
        </row>
        <row r="3318">
          <cell r="D3318" t="str">
            <v>de Preço</v>
          </cell>
          <cell r="E3318" t="str">
            <v>Mediano (R$)</v>
          </cell>
        </row>
        <row r="3319">
          <cell r="A3319">
            <v>34491</v>
          </cell>
          <cell r="B3319" t="str">
            <v>CONCRETO AUTOADENSAVEL (CAA) CLASSE DE RESISTENCIA C30, ESPALHAMENTO SF2,</v>
          </cell>
          <cell r="C3319" t="str">
            <v>M3</v>
          </cell>
          <cell r="D3319" t="str">
            <v>CR</v>
          </cell>
          <cell r="E3319">
            <v>363.34</v>
          </cell>
        </row>
        <row r="3320">
          <cell r="B3320" t="str">
            <v>INCLUI SERVICO DE BOMBEAMENTO (NBR 15823)</v>
          </cell>
        </row>
        <row r="3321">
          <cell r="A3321">
            <v>34770</v>
          </cell>
          <cell r="B3321" t="str">
            <v>CONCRETO BETUMINOSO USINADO A QUENTE (CBUQ) PARA PAVIMENTACAO ASFALTICA,</v>
          </cell>
          <cell r="C3321" t="str">
            <v>T</v>
          </cell>
          <cell r="D3321" t="str">
            <v>AS</v>
          </cell>
          <cell r="E3321">
            <v>206.98</v>
          </cell>
        </row>
        <row r="3322">
          <cell r="B3322" t="str">
            <v>PADRAO DNIT, FAIXA C, COM CAP 30/45 - AQUISICAO POSTO USINA</v>
          </cell>
        </row>
        <row r="3323">
          <cell r="A3323">
            <v>34759</v>
          </cell>
          <cell r="B3323" t="str">
            <v>CONCRETO BETUMINOSO USINADO A QUENTE (CBUQ) PARA PAVIMENTACAO ASFALTICA,</v>
          </cell>
          <cell r="C3323" t="str">
            <v>M3</v>
          </cell>
          <cell r="D3323" t="str">
            <v>AS</v>
          </cell>
          <cell r="E3323">
            <v>516.89</v>
          </cell>
        </row>
        <row r="3324">
          <cell r="B3324" t="str">
            <v>PADRAO DNIT, FAIXA C, COM CAP 30/45 - DMT = 10 KM</v>
          </cell>
        </row>
        <row r="3325">
          <cell r="A3325">
            <v>1518</v>
          </cell>
          <cell r="B3325" t="str">
            <v>CONCRETO BETUMINOSO USINADO A QUENTE (CBUQ) PARA PAVIMENTACAO ASFALTICA,</v>
          </cell>
          <cell r="C3325" t="str">
            <v>T</v>
          </cell>
          <cell r="D3325" t="str">
            <v>AS</v>
          </cell>
          <cell r="E3325">
            <v>232.5</v>
          </cell>
        </row>
        <row r="3326">
          <cell r="B3326" t="str">
            <v>PADRAO DNIT, FAIXA C, COM CAP 50/70 - AQUISICAO POSTO USINA</v>
          </cell>
        </row>
        <row r="3327">
          <cell r="A3327">
            <v>1520</v>
          </cell>
          <cell r="B3327" t="str">
            <v>CONCRETO BETUMINOSO USINADO A QUENTE (CBUQ) PARA PAVIMENTACAO ASFALTICA,</v>
          </cell>
          <cell r="C3327" t="str">
            <v>M3</v>
          </cell>
          <cell r="D3327" t="str">
            <v>AS</v>
          </cell>
          <cell r="E3327">
            <v>579.39</v>
          </cell>
        </row>
        <row r="3328">
          <cell r="B3328" t="str">
            <v>PADRAO DNIT, FAIXA C, COM CAP 50/70 - DMT = 10 KM</v>
          </cell>
        </row>
        <row r="3329">
          <cell r="A3329">
            <v>34492</v>
          </cell>
          <cell r="B3329" t="str">
            <v>CONCRETO USINADO BOMBEAVEL, CLASSE DE RESISTENCIA C20, COM BRITA 0 E 1, SLUMP =</v>
          </cell>
          <cell r="C3329" t="str">
            <v>M3</v>
          </cell>
          <cell r="D3329" t="str">
            <v>CR</v>
          </cell>
          <cell r="E3329">
            <v>300.87</v>
          </cell>
        </row>
        <row r="3330">
          <cell r="B3330" t="str">
            <v>100 +/- 20 MM, EXCLUI SERVICO DE BOMBEAMENTO (NBR 8953)</v>
          </cell>
        </row>
        <row r="3331">
          <cell r="A3331">
            <v>1524</v>
          </cell>
          <cell r="B3331" t="str">
            <v>CONCRETO USINADO BOMBEAVEL, CLASSE DE RESISTENCIA C20, COM BRITA 0 E 1, SLUMP =</v>
          </cell>
          <cell r="C3331" t="str">
            <v>M3</v>
          </cell>
          <cell r="D3331" t="str">
            <v>C</v>
          </cell>
          <cell r="E3331">
            <v>350</v>
          </cell>
        </row>
        <row r="3332">
          <cell r="B3332" t="str">
            <v>100 +/- 20 MM, INCLUI SERVICO DE BOMBEAMENTO (NBR 8953)</v>
          </cell>
        </row>
        <row r="3333">
          <cell r="A3333">
            <v>38404</v>
          </cell>
          <cell r="B3333" t="str">
            <v>CONCRETO USINADO BOMBEAVEL, CLASSE DE RESISTENCIA C20, COM BRITA 0 E 1, SLUMP =</v>
          </cell>
          <cell r="C3333" t="str">
            <v>M3</v>
          </cell>
          <cell r="D3333" t="str">
            <v>CR</v>
          </cell>
          <cell r="E3333">
            <v>369.41</v>
          </cell>
        </row>
        <row r="3334">
          <cell r="B3334" t="str">
            <v>130 +/- 20 MM, EXCLUI SERVICO DE BOMBEAMENTO (NBR 8953)</v>
          </cell>
        </row>
        <row r="3335">
          <cell r="A3335">
            <v>38407</v>
          </cell>
          <cell r="B3335" t="str">
            <v>CONCRETO USINADO BOMBEAVEL, CLASSE DE RESISTENCIA C20, COM BRITA 0 E 1, SLUMP =</v>
          </cell>
          <cell r="C3335" t="str">
            <v>M3</v>
          </cell>
          <cell r="D3335" t="str">
            <v>CR</v>
          </cell>
          <cell r="E3335">
            <v>406.35</v>
          </cell>
        </row>
        <row r="3336">
          <cell r="B3336" t="str">
            <v>190 +/- 20 MM, EXCLUI SERVICO DE BOMBEAMENTO (NBR 8953)</v>
          </cell>
        </row>
        <row r="3337">
          <cell r="A3337">
            <v>39849</v>
          </cell>
          <cell r="B3337" t="str">
            <v>CONCRETO USINADO BOMBEAVEL, CLASSE DE RESISTENCIA C20, COM BRITA 0 E 1, SLUMP =</v>
          </cell>
          <cell r="C3337" t="str">
            <v>M3</v>
          </cell>
          <cell r="D3337" t="str">
            <v>CR</v>
          </cell>
          <cell r="E3337">
            <v>368.62</v>
          </cell>
        </row>
        <row r="3338">
          <cell r="B3338" t="str">
            <v>190 +/- 20 MM, INCLUI SERVICO DE BOMBEAMENTO (NBR 8953)</v>
          </cell>
        </row>
        <row r="3339">
          <cell r="A3339">
            <v>38464</v>
          </cell>
          <cell r="B3339" t="str">
            <v>CONCRETO USINADO BOMBEAVEL, CLASSE DE RESISTENCIA C20, COM BRITA 0, SLUMP = 220</v>
          </cell>
          <cell r="C3339" t="str">
            <v>M3</v>
          </cell>
          <cell r="D3339" t="str">
            <v>CR</v>
          </cell>
          <cell r="E3339">
            <v>446.25</v>
          </cell>
        </row>
        <row r="3340">
          <cell r="B3340" t="str">
            <v>+/- 20 MM, INCLUI SERVICO DE BOMBEAMENTO (NBR 8953)</v>
          </cell>
        </row>
        <row r="3341">
          <cell r="A3341">
            <v>34493</v>
          </cell>
          <cell r="B3341" t="str">
            <v>CONCRETO USINADO BOMBEAVEL, CLASSE DE RESISTENCIA C25, COM BRITA 0 E 1, SLUMP =</v>
          </cell>
          <cell r="C3341" t="str">
            <v>M3</v>
          </cell>
          <cell r="D3341" t="str">
            <v>CR</v>
          </cell>
          <cell r="E3341">
            <v>312.54000000000002</v>
          </cell>
        </row>
        <row r="3342">
          <cell r="B3342" t="str">
            <v>100 +/- 20 MM, EXCLUI SERVICO DE BOMBEAMENTO (NBR 8953)</v>
          </cell>
        </row>
        <row r="3343">
          <cell r="A3343">
            <v>1527</v>
          </cell>
          <cell r="B3343" t="str">
            <v>CONCRETO USINADO BOMBEAVEL, CLASSE DE RESISTENCIA C25, COM BRITA 0 E 1, SLUMP =</v>
          </cell>
          <cell r="C3343" t="str">
            <v>M3</v>
          </cell>
          <cell r="D3343" t="str">
            <v>CR</v>
          </cell>
          <cell r="E3343">
            <v>364.73</v>
          </cell>
        </row>
        <row r="3344">
          <cell r="B3344" t="str">
            <v>100 +/- 20 MM, INCLUI SERVICO DE BOMBEAMENTO (NBR 8953)</v>
          </cell>
        </row>
        <row r="3345">
          <cell r="A3345">
            <v>38405</v>
          </cell>
          <cell r="B3345" t="str">
            <v>CONCRETO USINADO BOMBEAVEL, CLASSE DE RESISTENCIA C25, COM BRITA 0 E 1, SLUMP =</v>
          </cell>
          <cell r="C3345" t="str">
            <v>M3</v>
          </cell>
          <cell r="D3345" t="str">
            <v>CR</v>
          </cell>
          <cell r="E3345">
            <v>391.58</v>
          </cell>
        </row>
        <row r="3346">
          <cell r="B3346" t="str">
            <v>130 +/- 20 MM, EXCLUI SERVICO DE BOMBEAMENTO (NBR 8953)</v>
          </cell>
        </row>
        <row r="3347">
          <cell r="A3347">
            <v>38408</v>
          </cell>
          <cell r="B3347" t="str">
            <v>CONCRETO USINADO BOMBEAVEL, CLASSE DE RESISTENCIA C25, COM BRITA 0 E 1, SLUMP =</v>
          </cell>
          <cell r="C3347" t="str">
            <v>M3</v>
          </cell>
          <cell r="D3347" t="str">
            <v>CR</v>
          </cell>
          <cell r="E3347">
            <v>407.18</v>
          </cell>
        </row>
        <row r="3348">
          <cell r="B3348" t="str">
            <v>190 +/- 20 MM, EXCLUI SERVICO DE BOMBEAMENTO (NBR 8953)</v>
          </cell>
        </row>
        <row r="3349">
          <cell r="A3349">
            <v>34494</v>
          </cell>
          <cell r="B3349" t="str">
            <v>CONCRETO USINADO BOMBEAVEL, CLASSE DE RESISTENCIA C30, COM BRITA 0 E 1, SLUMP =</v>
          </cell>
          <cell r="C3349" t="str">
            <v>M3</v>
          </cell>
          <cell r="D3349" t="str">
            <v>CR</v>
          </cell>
          <cell r="E3349">
            <v>326.42</v>
          </cell>
        </row>
        <row r="3350">
          <cell r="B3350" t="str">
            <v>100 +/- 20 MM, EXCLUI SERVICO DE BOMBEAMENTO (NBR 8953)</v>
          </cell>
        </row>
        <row r="3351">
          <cell r="A3351">
            <v>1525</v>
          </cell>
          <cell r="B3351" t="str">
            <v>CONCRETO USINADO BOMBEAVEL, CLASSE DE RESISTENCIA C30, COM BRITA 0 E 1, SLUMP =</v>
          </cell>
          <cell r="C3351" t="str">
            <v>M3</v>
          </cell>
          <cell r="D3351" t="str">
            <v>CR</v>
          </cell>
          <cell r="E3351">
            <v>377.01</v>
          </cell>
        </row>
        <row r="3352">
          <cell r="B3352" t="str">
            <v>100 +/- 20 MM, INCLUI SERVICO DE BOMBEAMENTO (NBR 8953)</v>
          </cell>
        </row>
        <row r="3353">
          <cell r="A3353">
            <v>38406</v>
          </cell>
          <cell r="B3353" t="str">
            <v>CONCRETO USINADO BOMBEAVEL, CLASSE DE RESISTENCIA C30, COM BRITA 0 E 1, SLUMP =</v>
          </cell>
          <cell r="C3353" t="str">
            <v>M3</v>
          </cell>
          <cell r="D3353" t="str">
            <v>CR</v>
          </cell>
          <cell r="E3353">
            <v>411.42</v>
          </cell>
        </row>
        <row r="3354">
          <cell r="B3354" t="str">
            <v>130 +/- 20 MM, EXCLUI SERVICO DE BOMBEAMENTO (NBR 8953)</v>
          </cell>
        </row>
        <row r="3355">
          <cell r="A3355">
            <v>38409</v>
          </cell>
          <cell r="B3355" t="str">
            <v>CONCRETO USINADO BOMBEAVEL, CLASSE DE RESISTENCIA C30, COM BRITA 0 E 1, SLUMP =</v>
          </cell>
          <cell r="C3355" t="str">
            <v>M3</v>
          </cell>
          <cell r="D3355" t="str">
            <v>CR</v>
          </cell>
          <cell r="E3355">
            <v>438.91</v>
          </cell>
        </row>
        <row r="3356">
          <cell r="B3356" t="str">
            <v>190 +/- 20 MM, EXCLUI SERVICO DE BOMBEAMENTO (NBR 8953)</v>
          </cell>
        </row>
        <row r="3357">
          <cell r="A3357">
            <v>34495</v>
          </cell>
          <cell r="B3357" t="str">
            <v>CONCRETO USINADO BOMBEAVEL, CLASSE DE RESISTENCIA C35, COM BRITA 0 E 1, SLUMP =</v>
          </cell>
          <cell r="C3357" t="str">
            <v>M3</v>
          </cell>
          <cell r="D3357" t="str">
            <v>CR</v>
          </cell>
          <cell r="E3357">
            <v>340.35</v>
          </cell>
        </row>
        <row r="3358">
          <cell r="B3358" t="str">
            <v>100 +/- 20 MM, EXCLUI SERVICO DE BOMBEAMENTO (NBR 8953)</v>
          </cell>
        </row>
        <row r="3359">
          <cell r="A3359">
            <v>11145</v>
          </cell>
          <cell r="B3359" t="str">
            <v>CONCRETO USINADO BOMBEAVEL, CLASSE DE RESISTENCIA C35, COM BRITA 0 E 1, SLUMP =</v>
          </cell>
          <cell r="C3359" t="str">
            <v>M3</v>
          </cell>
          <cell r="D3359" t="str">
            <v>CR</v>
          </cell>
          <cell r="E3359">
            <v>390.52</v>
          </cell>
        </row>
        <row r="3360">
          <cell r="B3360" t="str">
            <v>100 +/- 20 MM, INCLUI SERVICO DE BOMBEAMENTO (NBR 8953)</v>
          </cell>
        </row>
        <row r="3361">
          <cell r="A3361">
            <v>34496</v>
          </cell>
          <cell r="B3361" t="str">
            <v>CONCRETO USINADO BOMBEAVEL, CLASSE DE RESISTENCIA C40, COM BRITA 0 E 1, SLUMP =</v>
          </cell>
          <cell r="C3361" t="str">
            <v>M3</v>
          </cell>
          <cell r="D3361" t="str">
            <v>CR</v>
          </cell>
          <cell r="E3361">
            <v>355.52</v>
          </cell>
        </row>
        <row r="3362">
          <cell r="B3362" t="str">
            <v>100 +/- 20 MM, EXCLUI SERVICO DE BOMBEAMENTO (NBR 8953)</v>
          </cell>
        </row>
        <row r="3363">
          <cell r="A3363">
            <v>34479</v>
          </cell>
          <cell r="B3363" t="str">
            <v>CONCRETO USINADO BOMBEAVEL, CLASSE DE RESISTENCIA C40, COM BRITA 0 E 1, SLUMP =</v>
          </cell>
          <cell r="C3363" t="str">
            <v>M3</v>
          </cell>
          <cell r="D3363" t="str">
            <v>CR</v>
          </cell>
          <cell r="E3363">
            <v>405.26</v>
          </cell>
        </row>
        <row r="3364">
          <cell r="B3364" t="str">
            <v>100 +/- 20 MM, INCLUI SERVICO DE BOMBEAMENTO (NBR 8953)</v>
          </cell>
        </row>
        <row r="3365">
          <cell r="A3365">
            <v>34481</v>
          </cell>
          <cell r="B3365" t="str">
            <v>CONCRETO USINADO BOMBEAVEL, CLASSE DE RESISTENCIA C45, COM BRITA 0 E 1, SLUMP =</v>
          </cell>
          <cell r="C3365" t="str">
            <v>M3</v>
          </cell>
          <cell r="D3365" t="str">
            <v>CR</v>
          </cell>
          <cell r="E3365">
            <v>455.61</v>
          </cell>
        </row>
        <row r="3366">
          <cell r="B3366" t="str">
            <v>100 +/- 20 MM, INCLUI SERVICO DE BOMBEAMENTO (NBR 8953)</v>
          </cell>
        </row>
        <row r="3367">
          <cell r="A3367">
            <v>34483</v>
          </cell>
          <cell r="B3367" t="str">
            <v>CONCRETO USINADO BOMBEAVEL, CLASSE DE RESISTENCIA C50, COM BRITA 0 E 1, SLUMP =</v>
          </cell>
          <cell r="C3367" t="str">
            <v>M3</v>
          </cell>
          <cell r="D3367" t="str">
            <v>CR</v>
          </cell>
          <cell r="E3367">
            <v>540.35</v>
          </cell>
        </row>
        <row r="3368">
          <cell r="B3368" t="str">
            <v>100 +/- 20 MM, INCLUI SERVICO DE BOMBEAMENTO (NBR 8953)</v>
          </cell>
        </row>
        <row r="3369">
          <cell r="A3369">
            <v>34871</v>
          </cell>
          <cell r="B3369" t="str">
            <v>CONCRETO USINADO BOMBEAVEL, CLASSE DE RESISTENCIA C60, COM BRITA 0 E 1, SLUMP =</v>
          </cell>
          <cell r="C3369" t="str">
            <v>M3</v>
          </cell>
          <cell r="D3369" t="str">
            <v>CR</v>
          </cell>
          <cell r="E3369">
            <v>700</v>
          </cell>
        </row>
        <row r="3370">
          <cell r="B3370" t="str">
            <v>100 +/- 20 MM, EXCLUI SERVICO DE BOMBEAMENTO (NBR 8953)</v>
          </cell>
        </row>
        <row r="3371">
          <cell r="A3371">
            <v>34485</v>
          </cell>
          <cell r="B3371" t="str">
            <v>CONCRETO USINADO BOMBEAVEL, CLASSE DE RESISTENCIA C60, COM BRITA 0 E 1, SLUMP =</v>
          </cell>
          <cell r="C3371" t="str">
            <v>M3</v>
          </cell>
          <cell r="D3371" t="str">
            <v>CR</v>
          </cell>
          <cell r="E3371">
            <v>693.85</v>
          </cell>
        </row>
        <row r="3372">
          <cell r="B3372" t="str">
            <v>100 +/- 20 MM, INCLUI SERVICO DE BOMBEAMENTO (NBR 8953)</v>
          </cell>
        </row>
        <row r="3373">
          <cell r="A3373">
            <v>34497</v>
          </cell>
          <cell r="B3373" t="str">
            <v>CONCRETO USINADO BOMBEAVEL, CLASSE DE RESISTENCIA C80, COM BRITA 0 E 1, SLUMP =</v>
          </cell>
          <cell r="C3373" t="str">
            <v>M3</v>
          </cell>
          <cell r="D3373" t="str">
            <v>CR</v>
          </cell>
          <cell r="E3373">
            <v>957.89</v>
          </cell>
        </row>
        <row r="3374">
          <cell r="B3374" t="str">
            <v>100 +/- 20 MM, EXCLUI SERVICO DE BOMBEAMENTO (NBR 8953)</v>
          </cell>
        </row>
        <row r="3375">
          <cell r="A3375">
            <v>34487</v>
          </cell>
          <cell r="B3375" t="str">
            <v>CONCRETO USINADO BOMBEAVEL, CLASSE DE RESISTENCIA C80, COM BRITA 0 E 1, SLUMP =</v>
          </cell>
          <cell r="C3375" t="str">
            <v>M3</v>
          </cell>
          <cell r="D3375" t="str">
            <v>CR</v>
          </cell>
          <cell r="E3375">
            <v>921.05</v>
          </cell>
        </row>
        <row r="3376">
          <cell r="B3376" t="str">
            <v>100 +/- 20 MM, INCLUI SERVICO DE BOMBEAMENTO (NBR 8953)</v>
          </cell>
        </row>
        <row r="3377">
          <cell r="A3377">
            <v>14041</v>
          </cell>
          <cell r="B3377" t="str">
            <v>CONCRETO USINADO CONVENCIONAL (NAO BOMBEAVEL) CLASSE DE RESISTENCIA C10,</v>
          </cell>
          <cell r="C3377" t="str">
            <v>M3</v>
          </cell>
          <cell r="D3377" t="str">
            <v>CR</v>
          </cell>
          <cell r="E3377">
            <v>300.20999999999998</v>
          </cell>
        </row>
        <row r="3378">
          <cell r="B3378" t="str">
            <v>COM BRITA 1 E 2, SLUMP = 80 MM +/- 10 MM (NBR 8953)</v>
          </cell>
        </row>
        <row r="3379">
          <cell r="A3379" t="str">
            <v>Obs: dimensões entre asteríscos (*) indicam a aceitação de medidas aproximadas.</v>
          </cell>
        </row>
        <row r="3381">
          <cell r="B3381" t="str">
            <v>PREÇOS DE INSUMOS</v>
          </cell>
          <cell r="D3381" t="str">
            <v>Página:</v>
          </cell>
          <cell r="E3381" t="str">
            <v>51 / 146</v>
          </cell>
        </row>
        <row r="3382">
          <cell r="A3382" t="str">
            <v>Indicação da origem do preço:</v>
          </cell>
        </row>
        <row r="3383">
          <cell r="A3383" t="str">
            <v>• C - para preço coletado pelo IBGE</v>
          </cell>
        </row>
        <row r="3384">
          <cell r="A3384" t="str">
            <v>• CR - para preço obtido por meio do coeficiente de representatividade do insumo (ver Manual de Metodologia e</v>
          </cell>
        </row>
        <row r="3385">
          <cell r="A3385" t="str">
            <v>Conceitos);</v>
          </cell>
        </row>
        <row r="3386">
          <cell r="A3386" t="str">
            <v>• AS - para preço atribuído com base no preço do insumo para a localidade de São Paulo.</v>
          </cell>
        </row>
        <row r="3387">
          <cell r="A3387" t="str">
            <v>Mês de Coleta:</v>
          </cell>
          <cell r="B3387" t="str">
            <v>06/2016 Pesquisa: IBGE</v>
          </cell>
        </row>
        <row r="3388">
          <cell r="B3388" t="str">
            <v>CUIABA</v>
          </cell>
          <cell r="C3388" t="str">
            <v>90,01</v>
          </cell>
          <cell r="E3388">
            <v>52.06</v>
          </cell>
        </row>
        <row r="3389">
          <cell r="A3389" t="str">
            <v>Localidade:</v>
          </cell>
          <cell r="B3389" t="str">
            <v>Encargos Sociais Desonerados(%) Horista:</v>
          </cell>
          <cell r="D3389" t="str">
            <v>Mensalista:</v>
          </cell>
        </row>
        <row r="3390">
          <cell r="A3390" t="str">
            <v>Código</v>
          </cell>
          <cell r="B3390" t="str">
            <v>Descriçao do Insumo</v>
          </cell>
          <cell r="C3390" t="str">
            <v>Unid</v>
          </cell>
          <cell r="D3390" t="str">
            <v>Origem</v>
          </cell>
          <cell r="E3390" t="str">
            <v>Preço</v>
          </cell>
        </row>
        <row r="3391">
          <cell r="D3391" t="str">
            <v>de Preço</v>
          </cell>
          <cell r="E3391" t="str">
            <v>Mediano (R$)</v>
          </cell>
        </row>
        <row r="3392">
          <cell r="A3392">
            <v>1523</v>
          </cell>
          <cell r="B3392" t="str">
            <v>CONCRETO USINADO CONVENCIONAL (NAO BOMBEAVEL) CLASSE DE RESISTENCIA C15,</v>
          </cell>
          <cell r="C3392" t="str">
            <v>M3</v>
          </cell>
          <cell r="D3392" t="str">
            <v>CR</v>
          </cell>
          <cell r="E3392">
            <v>303.08</v>
          </cell>
        </row>
        <row r="3393">
          <cell r="B3393" t="str">
            <v>COM BRITA 1 E 2, SLUMP = 80 MM +/- 10 MM (NBR 8953)</v>
          </cell>
        </row>
        <row r="3394">
          <cell r="A3394">
            <v>14052</v>
          </cell>
          <cell r="B3394" t="str">
            <v>CONDULETE DE ALUMINIO TIPO B, PARA ELETRODUTO ROSCAVEL DE 1/2", COM TAMPA</v>
          </cell>
          <cell r="C3394" t="str">
            <v>UN</v>
          </cell>
          <cell r="D3394" t="str">
            <v>CR</v>
          </cell>
          <cell r="E3394">
            <v>7.69</v>
          </cell>
        </row>
        <row r="3395">
          <cell r="B3395" t="str">
            <v>CEGA</v>
          </cell>
        </row>
        <row r="3396">
          <cell r="A3396">
            <v>14054</v>
          </cell>
          <cell r="B3396" t="str">
            <v>CONDULETE DE ALUMINIO TIPO B, PARA ELETRODUTO ROSCAVEL DE 1", COM TAMPA CEGA</v>
          </cell>
          <cell r="C3396" t="str">
            <v>UN</v>
          </cell>
          <cell r="D3396" t="str">
            <v>CR</v>
          </cell>
          <cell r="E3396">
            <v>10</v>
          </cell>
        </row>
        <row r="3397">
          <cell r="A3397">
            <v>14053</v>
          </cell>
          <cell r="B3397" t="str">
            <v>CONDULETE DE ALUMINIO TIPO B, PARA ELETRODUTO ROSCAVEL DE 3/4", COM TAMPA</v>
          </cell>
          <cell r="C3397" t="str">
            <v>UN</v>
          </cell>
          <cell r="D3397" t="str">
            <v>CR</v>
          </cell>
          <cell r="E3397">
            <v>7.81</v>
          </cell>
        </row>
        <row r="3398">
          <cell r="B3398" t="str">
            <v>CEGA</v>
          </cell>
        </row>
        <row r="3399">
          <cell r="A3399">
            <v>2558</v>
          </cell>
          <cell r="B3399" t="str">
            <v>CONDULETE DE ALUMINIO TIPO C, PARA ELETRODUTO ROSCAVEL DE 1/2", COM TAMPA</v>
          </cell>
          <cell r="C3399" t="str">
            <v>UN</v>
          </cell>
          <cell r="D3399" t="str">
            <v>CR</v>
          </cell>
          <cell r="E3399">
            <v>5.88</v>
          </cell>
        </row>
        <row r="3400">
          <cell r="B3400" t="str">
            <v>CEGA</v>
          </cell>
        </row>
        <row r="3401">
          <cell r="A3401">
            <v>2560</v>
          </cell>
          <cell r="B3401" t="str">
            <v>CONDULETE DE ALUMINIO TIPO C, PARA ELETRODUTO ROSCAVEL DE 1", COM TAMPA CEGA</v>
          </cell>
          <cell r="C3401" t="str">
            <v>UN</v>
          </cell>
          <cell r="D3401" t="str">
            <v>CR</v>
          </cell>
          <cell r="E3401">
            <v>10.35</v>
          </cell>
        </row>
        <row r="3402">
          <cell r="A3402">
            <v>2559</v>
          </cell>
          <cell r="B3402" t="str">
            <v>CONDULETE DE ALUMINIO TIPO C, PARA ELETRODUTO ROSCAVEL DE 3/4", COM TAMPA</v>
          </cell>
          <cell r="C3402" t="str">
            <v>UN</v>
          </cell>
          <cell r="D3402" t="str">
            <v>C</v>
          </cell>
          <cell r="E3402">
            <v>8.2799999999999994</v>
          </cell>
        </row>
        <row r="3403">
          <cell r="B3403" t="str">
            <v>CEGA</v>
          </cell>
        </row>
        <row r="3404">
          <cell r="A3404">
            <v>2592</v>
          </cell>
          <cell r="B3404" t="str">
            <v>CONDULETE DE ALUMINIO TIPO C, PARA ELETRODUTO ROSCAVEL DE 4", COM TAMPA CEGA</v>
          </cell>
          <cell r="C3404" t="str">
            <v>UN</v>
          </cell>
          <cell r="D3404" t="str">
            <v>CR</v>
          </cell>
          <cell r="E3404">
            <v>137.26</v>
          </cell>
        </row>
        <row r="3405">
          <cell r="A3405">
            <v>2566</v>
          </cell>
          <cell r="B3405" t="str">
            <v>CONDULETE DE ALUMINIO TIPO E, PARA ELETRODUTO ROSCAVEL DE 1  1/4", COM TAMPA</v>
          </cell>
          <cell r="C3405" t="str">
            <v>UN</v>
          </cell>
          <cell r="D3405" t="str">
            <v>CR</v>
          </cell>
          <cell r="E3405">
            <v>13.81</v>
          </cell>
        </row>
        <row r="3406">
          <cell r="B3406" t="str">
            <v>CEGA</v>
          </cell>
        </row>
        <row r="3407">
          <cell r="A3407">
            <v>2589</v>
          </cell>
          <cell r="B3407" t="str">
            <v>CONDULETE DE ALUMINIO TIPO E, PARA ELETRODUTO ROSCAVEL DE 1 1/2", COM TAMPA</v>
          </cell>
          <cell r="C3407" t="str">
            <v>UN</v>
          </cell>
          <cell r="D3407" t="str">
            <v>CR</v>
          </cell>
          <cell r="E3407">
            <v>18.36</v>
          </cell>
        </row>
        <row r="3408">
          <cell r="B3408" t="str">
            <v>CEGA</v>
          </cell>
        </row>
        <row r="3409">
          <cell r="A3409">
            <v>2591</v>
          </cell>
          <cell r="B3409" t="str">
            <v>CONDULETE DE ALUMINIO TIPO E, PARA ELETRODUTO ROSCAVEL DE 1/2", COM TAMPA</v>
          </cell>
          <cell r="C3409" t="str">
            <v>UN</v>
          </cell>
          <cell r="D3409" t="str">
            <v>CR</v>
          </cell>
          <cell r="E3409">
            <v>6.69</v>
          </cell>
        </row>
        <row r="3410">
          <cell r="B3410" t="str">
            <v>CEGA</v>
          </cell>
        </row>
        <row r="3411">
          <cell r="A3411">
            <v>2590</v>
          </cell>
          <cell r="B3411" t="str">
            <v>CONDULETE DE ALUMINIO TIPO E, PARA ELETRODUTO ROSCAVEL DE 1", COM TAMPA CEGA</v>
          </cell>
          <cell r="C3411" t="str">
            <v>UN</v>
          </cell>
          <cell r="D3411" t="str">
            <v>CR</v>
          </cell>
          <cell r="E3411">
            <v>11.26</v>
          </cell>
        </row>
        <row r="3412">
          <cell r="A3412">
            <v>2567</v>
          </cell>
          <cell r="B3412" t="str">
            <v>CONDULETE DE ALUMINIO TIPO E, PARA ELETRODUTO ROSCAVEL DE 2", COM TAMPA CEGA</v>
          </cell>
          <cell r="C3412" t="str">
            <v>UN</v>
          </cell>
          <cell r="D3412" t="str">
            <v>CR</v>
          </cell>
          <cell r="E3412">
            <v>26.93</v>
          </cell>
        </row>
        <row r="3413">
          <cell r="A3413">
            <v>2565</v>
          </cell>
          <cell r="B3413" t="str">
            <v>CONDULETE DE ALUMINIO TIPO E, PARA ELETRODUTO ROSCAVEL DE 3/4", COM TAMPA</v>
          </cell>
          <cell r="C3413" t="str">
            <v>UN</v>
          </cell>
          <cell r="D3413" t="str">
            <v>CR</v>
          </cell>
          <cell r="E3413">
            <v>6.71</v>
          </cell>
        </row>
        <row r="3414">
          <cell r="B3414" t="str">
            <v>CEGA</v>
          </cell>
        </row>
        <row r="3415">
          <cell r="A3415">
            <v>2568</v>
          </cell>
          <cell r="B3415" t="str">
            <v>CONDULETE DE ALUMINIO TIPO E, PARA ELETRODUTO ROSCAVEL DE 3", COM TAMPA CEGA</v>
          </cell>
          <cell r="C3415" t="str">
            <v>UN</v>
          </cell>
          <cell r="D3415" t="str">
            <v>CR</v>
          </cell>
          <cell r="E3415">
            <v>74.78</v>
          </cell>
        </row>
        <row r="3416">
          <cell r="A3416">
            <v>2594</v>
          </cell>
          <cell r="B3416" t="str">
            <v>CONDULETE DE ALUMINIO TIPO E, PARA ELETRODUTO ROSCAVEL DE 4", COM TAMPA CEGA</v>
          </cell>
          <cell r="C3416" t="str">
            <v>UN</v>
          </cell>
          <cell r="D3416" t="str">
            <v>CR</v>
          </cell>
          <cell r="E3416">
            <v>124.58</v>
          </cell>
        </row>
        <row r="3417">
          <cell r="A3417">
            <v>2587</v>
          </cell>
          <cell r="B3417" t="str">
            <v>CONDULETE DE ALUMINIO TIPO LR, PARA ELETRODUTO ROSCAVEL DE 1 1/2", COM TAMPA</v>
          </cell>
          <cell r="C3417" t="str">
            <v>UN</v>
          </cell>
          <cell r="D3417" t="str">
            <v>CR</v>
          </cell>
          <cell r="E3417">
            <v>21.23</v>
          </cell>
        </row>
        <row r="3418">
          <cell r="B3418" t="str">
            <v>CEGA</v>
          </cell>
        </row>
        <row r="3419">
          <cell r="A3419">
            <v>2588</v>
          </cell>
          <cell r="B3419" t="str">
            <v>CONDULETE DE ALUMINIO TIPO LR, PARA ELETRODUTO ROSCAVEL DE 1 1/4", COM TAMPA</v>
          </cell>
          <cell r="C3419" t="str">
            <v>UN</v>
          </cell>
          <cell r="D3419" t="str">
            <v>CR</v>
          </cell>
          <cell r="E3419">
            <v>16.86</v>
          </cell>
        </row>
        <row r="3420">
          <cell r="B3420" t="str">
            <v>CEGA</v>
          </cell>
        </row>
        <row r="3421">
          <cell r="A3421">
            <v>2569</v>
          </cell>
          <cell r="B3421" t="str">
            <v>CONDULETE DE ALUMINIO TIPO LR, PARA ELETRODUTO ROSCAVEL DE 1/2", COM TAMPA</v>
          </cell>
          <cell r="C3421" t="str">
            <v>UN</v>
          </cell>
          <cell r="D3421" t="str">
            <v>CR</v>
          </cell>
          <cell r="E3421">
            <v>6.5</v>
          </cell>
        </row>
        <row r="3422">
          <cell r="B3422" t="str">
            <v>CEGA</v>
          </cell>
        </row>
        <row r="3423">
          <cell r="A3423">
            <v>2570</v>
          </cell>
          <cell r="B3423" t="str">
            <v>CONDULETE DE ALUMINIO TIPO LR, PARA ELETRODUTO ROSCAVEL DE 1", COM TAMPA CEGA</v>
          </cell>
          <cell r="C3423" t="str">
            <v>UN</v>
          </cell>
          <cell r="D3423" t="str">
            <v>CR</v>
          </cell>
          <cell r="E3423">
            <v>10.89</v>
          </cell>
        </row>
        <row r="3424">
          <cell r="A3424">
            <v>2571</v>
          </cell>
          <cell r="B3424" t="str">
            <v>CONDULETE DE ALUMINIO TIPO LR, PARA ELETRODUTO ROSCAVEL DE 2", COM TAMPA CEGA</v>
          </cell>
          <cell r="C3424" t="str">
            <v>UN</v>
          </cell>
          <cell r="D3424" t="str">
            <v>CR</v>
          </cell>
          <cell r="E3424">
            <v>32.340000000000003</v>
          </cell>
        </row>
        <row r="3425">
          <cell r="A3425">
            <v>2593</v>
          </cell>
          <cell r="B3425" t="str">
            <v>CONDULETE DE ALUMINIO TIPO LR, PARA ELETRODUTO ROSCAVEL DE 3/4", COM TAMPA</v>
          </cell>
          <cell r="C3425" t="str">
            <v>UN</v>
          </cell>
          <cell r="D3425" t="str">
            <v>CR</v>
          </cell>
          <cell r="E3425">
            <v>6.93</v>
          </cell>
        </row>
        <row r="3426">
          <cell r="B3426" t="str">
            <v>CEGA</v>
          </cell>
        </row>
        <row r="3427">
          <cell r="A3427">
            <v>2572</v>
          </cell>
          <cell r="B3427" t="str">
            <v>CONDULETE DE ALUMINIO TIPO LR, PARA ELETRODUTO ROSCAVEL DE 3", COM TAMPA CEGA</v>
          </cell>
          <cell r="C3427" t="str">
            <v>UN</v>
          </cell>
          <cell r="D3427" t="str">
            <v>CR</v>
          </cell>
          <cell r="E3427">
            <v>95.63</v>
          </cell>
        </row>
        <row r="3428">
          <cell r="A3428">
            <v>2595</v>
          </cell>
          <cell r="B3428" t="str">
            <v>CONDULETE DE ALUMINIO TIPO LR, PARA ELETRODUTO ROSCAVEL DE 4", COM TAMPA CEGA</v>
          </cell>
          <cell r="C3428" t="str">
            <v>UN</v>
          </cell>
          <cell r="D3428" t="str">
            <v>CR</v>
          </cell>
          <cell r="E3428">
            <v>149.21</v>
          </cell>
        </row>
        <row r="3429">
          <cell r="A3429">
            <v>2576</v>
          </cell>
          <cell r="B3429" t="str">
            <v>CONDULETE DE ALUMINIO TIPO T, PARA ELETRODUTO ROSCAVEL DE 1 1/2", COM TAMPA</v>
          </cell>
          <cell r="C3429" t="str">
            <v>UN</v>
          </cell>
          <cell r="D3429" t="str">
            <v>CR</v>
          </cell>
          <cell r="E3429">
            <v>25.43</v>
          </cell>
        </row>
        <row r="3430">
          <cell r="B3430" t="str">
            <v>CEGA</v>
          </cell>
        </row>
        <row r="3431">
          <cell r="A3431">
            <v>2575</v>
          </cell>
          <cell r="B3431" t="str">
            <v>CONDULETE DE ALUMINIO TIPO T, PARA ELETRODUTO ROSCAVEL DE 1 1/4", COM TAMPA</v>
          </cell>
          <cell r="C3431" t="str">
            <v>UN</v>
          </cell>
          <cell r="D3431" t="str">
            <v>CR</v>
          </cell>
          <cell r="E3431">
            <v>19.12</v>
          </cell>
        </row>
        <row r="3432">
          <cell r="B3432" t="str">
            <v>CEGA</v>
          </cell>
        </row>
        <row r="3433">
          <cell r="A3433">
            <v>2573</v>
          </cell>
          <cell r="B3433" t="str">
            <v>CONDULETE DE ALUMINIO TIPO T, PARA ELETRODUTO ROSCAVEL DE 1/2", COM TAMPA CEGA</v>
          </cell>
          <cell r="C3433" t="str">
            <v>UN</v>
          </cell>
          <cell r="D3433" t="str">
            <v>CR</v>
          </cell>
          <cell r="E3433">
            <v>7.94</v>
          </cell>
        </row>
        <row r="3434">
          <cell r="A3434">
            <v>2586</v>
          </cell>
          <cell r="B3434" t="str">
            <v>CONDULETE DE ALUMINIO TIPO T, PARA ELETRODUTO ROSCAVEL DE 1", COM TAMPA CEGA</v>
          </cell>
          <cell r="C3434" t="str">
            <v>UN</v>
          </cell>
          <cell r="D3434" t="str">
            <v>CR</v>
          </cell>
          <cell r="E3434">
            <v>12.87</v>
          </cell>
        </row>
        <row r="3435">
          <cell r="A3435">
            <v>2577</v>
          </cell>
          <cell r="B3435" t="str">
            <v>CONDULETE DE ALUMINIO TIPO T, PARA ELETRODUTO ROSCAVEL DE 2", COM TAMPA CEGA</v>
          </cell>
          <cell r="C3435" t="str">
            <v>UN</v>
          </cell>
          <cell r="D3435" t="str">
            <v>CR</v>
          </cell>
          <cell r="E3435">
            <v>34.46</v>
          </cell>
        </row>
        <row r="3436">
          <cell r="A3436">
            <v>2574</v>
          </cell>
          <cell r="B3436" t="str">
            <v>CONDULETE DE ALUMINIO TIPO T, PARA ELETRODUTO ROSCAVEL DE 3/4", COM TAMPA CEGA</v>
          </cell>
          <cell r="C3436" t="str">
            <v>UN</v>
          </cell>
          <cell r="D3436" t="str">
            <v>CR</v>
          </cell>
          <cell r="E3436">
            <v>7.99</v>
          </cell>
        </row>
        <row r="3437">
          <cell r="A3437">
            <v>2578</v>
          </cell>
          <cell r="B3437" t="str">
            <v>CONDULETE DE ALUMINIO TIPO T, PARA ELETRODUTO ROSCAVEL DE 3", COM TAMPA CEGA</v>
          </cell>
          <cell r="C3437" t="str">
            <v>UN</v>
          </cell>
          <cell r="D3437" t="str">
            <v>CR</v>
          </cell>
          <cell r="E3437">
            <v>107.61</v>
          </cell>
        </row>
        <row r="3438">
          <cell r="A3438">
            <v>2585</v>
          </cell>
          <cell r="B3438" t="str">
            <v>CONDULETE DE ALUMINIO TIPO T, PARA ELETRODUTO ROSCAVEL DE 4", COM TAMPA CEGA</v>
          </cell>
          <cell r="C3438" t="str">
            <v>UN</v>
          </cell>
          <cell r="D3438" t="str">
            <v>CR</v>
          </cell>
          <cell r="E3438">
            <v>147.66</v>
          </cell>
        </row>
        <row r="3439">
          <cell r="A3439">
            <v>12008</v>
          </cell>
          <cell r="B3439" t="str">
            <v>CONDULETE DE ALUMINIO TIPO TB, PARA ELETRODUTO ROSCAVEL DE 3", COM TAMPA CEGA</v>
          </cell>
          <cell r="C3439" t="str">
            <v>UN</v>
          </cell>
          <cell r="D3439" t="str">
            <v>CR</v>
          </cell>
          <cell r="E3439">
            <v>79.22</v>
          </cell>
        </row>
        <row r="3440">
          <cell r="A3440">
            <v>2582</v>
          </cell>
          <cell r="B3440" t="str">
            <v>CONDULETE DE ALUMINIO TIPO X, PARA ELETRODUTO ROSCAVEL DE 1 1/2", COM TAMPA</v>
          </cell>
          <cell r="C3440" t="str">
            <v>UN</v>
          </cell>
          <cell r="D3440" t="str">
            <v>CR</v>
          </cell>
          <cell r="E3440">
            <v>23.59</v>
          </cell>
        </row>
        <row r="3441">
          <cell r="B3441" t="str">
            <v>CEGA</v>
          </cell>
        </row>
        <row r="3442">
          <cell r="A3442">
            <v>2597</v>
          </cell>
          <cell r="B3442" t="str">
            <v>CONDULETE DE ALUMINIO TIPO X, PARA ELETRODUTO ROSCAVEL DE 1 1/4", COM TAMPA</v>
          </cell>
          <cell r="C3442" t="str">
            <v>UN</v>
          </cell>
          <cell r="D3442" t="str">
            <v>CR</v>
          </cell>
          <cell r="E3442">
            <v>20.22</v>
          </cell>
        </row>
        <row r="3443">
          <cell r="B3443" t="str">
            <v>CEGA</v>
          </cell>
        </row>
        <row r="3444">
          <cell r="A3444">
            <v>2579</v>
          </cell>
          <cell r="B3444" t="str">
            <v>CONDULETE DE ALUMINIO TIPO X, PARA ELETRODUTO ROSCAVEL DE 1/2", COM TAMPA</v>
          </cell>
          <cell r="C3444" t="str">
            <v>UN</v>
          </cell>
          <cell r="D3444" t="str">
            <v>CR</v>
          </cell>
          <cell r="E3444">
            <v>9.6199999999999992</v>
          </cell>
        </row>
        <row r="3445">
          <cell r="B3445" t="str">
            <v>CEGA</v>
          </cell>
        </row>
        <row r="3446">
          <cell r="A3446" t="str">
            <v>Obs: dimensões entre asteríscos (*) indicam a aceitação de medidas aproximadas.</v>
          </cell>
        </row>
        <row r="3448">
          <cell r="B3448" t="str">
            <v>PREÇOS DE INSUMOS</v>
          </cell>
          <cell r="D3448" t="str">
            <v>Página:</v>
          </cell>
          <cell r="E3448" t="str">
            <v>52 / 146</v>
          </cell>
        </row>
        <row r="3449">
          <cell r="A3449" t="str">
            <v>Indicação da origem do preço:</v>
          </cell>
        </row>
        <row r="3450">
          <cell r="A3450" t="str">
            <v>• C - para preço coletado pelo IBGE</v>
          </cell>
        </row>
        <row r="3451">
          <cell r="A3451" t="str">
            <v>• CR - para preço obtido por meio do coeficiente de representatividade do insumo (ver Manual de Metodologia e</v>
          </cell>
        </row>
        <row r="3452">
          <cell r="A3452" t="str">
            <v>Conceitos);</v>
          </cell>
        </row>
        <row r="3453">
          <cell r="A3453" t="str">
            <v>• AS - para preço atribuído com base no preço do insumo para a localidade de São Paulo.</v>
          </cell>
        </row>
        <row r="3454">
          <cell r="A3454" t="str">
            <v>Mês de Coleta:</v>
          </cell>
          <cell r="B3454" t="str">
            <v>06/2016 Pesquisa: IBGE</v>
          </cell>
        </row>
        <row r="3455">
          <cell r="B3455" t="str">
            <v>CUIABA</v>
          </cell>
          <cell r="C3455" t="str">
            <v>90,01</v>
          </cell>
          <cell r="E3455">
            <v>52.06</v>
          </cell>
        </row>
        <row r="3456">
          <cell r="A3456" t="str">
            <v>Localidade:</v>
          </cell>
          <cell r="B3456" t="str">
            <v>Encargos Sociais Desonerados(%) Horista:</v>
          </cell>
          <cell r="D3456" t="str">
            <v>Mensalista:</v>
          </cell>
        </row>
        <row r="3457">
          <cell r="A3457" t="str">
            <v>Código</v>
          </cell>
          <cell r="B3457" t="str">
            <v>Descriçao do Insumo</v>
          </cell>
          <cell r="C3457" t="str">
            <v>Unid</v>
          </cell>
          <cell r="D3457" t="str">
            <v>Origem</v>
          </cell>
          <cell r="E3457" t="str">
            <v>Preço</v>
          </cell>
        </row>
        <row r="3458">
          <cell r="D3458" t="str">
            <v>de Preço</v>
          </cell>
          <cell r="E3458" t="str">
            <v>Mediano (R$)</v>
          </cell>
        </row>
        <row r="3459">
          <cell r="A3459">
            <v>2581</v>
          </cell>
          <cell r="B3459" t="str">
            <v>CONDULETE DE ALUMINIO TIPO X, PARA ELETRODUTO ROSCAVEL DE 1", COM TAMPA CEGA</v>
          </cell>
          <cell r="C3459" t="str">
            <v>UN</v>
          </cell>
          <cell r="D3459" t="str">
            <v>CR</v>
          </cell>
          <cell r="E3459">
            <v>12.32</v>
          </cell>
        </row>
        <row r="3460">
          <cell r="A3460">
            <v>2596</v>
          </cell>
          <cell r="B3460" t="str">
            <v>CONDULETE DE ALUMINIO TIPO X, PARA ELETRODUTO ROSCAVEL DE 2", COM TAMPA CEGA</v>
          </cell>
          <cell r="C3460" t="str">
            <v>UN</v>
          </cell>
          <cell r="D3460" t="str">
            <v>CR</v>
          </cell>
          <cell r="E3460">
            <v>36.43</v>
          </cell>
        </row>
        <row r="3461">
          <cell r="A3461">
            <v>2580</v>
          </cell>
          <cell r="B3461" t="str">
            <v>CONDULETE DE ALUMINIO TIPO X, PARA ELETRODUTO ROSCAVEL DE 3/4", COM TAMPA</v>
          </cell>
          <cell r="C3461" t="str">
            <v>UN</v>
          </cell>
          <cell r="D3461" t="str">
            <v>CR</v>
          </cell>
          <cell r="E3461">
            <v>10.55</v>
          </cell>
        </row>
        <row r="3462">
          <cell r="B3462" t="str">
            <v>CEGA</v>
          </cell>
        </row>
        <row r="3463">
          <cell r="A3463">
            <v>2583</v>
          </cell>
          <cell r="B3463" t="str">
            <v>CONDULETE DE ALUMINIO TIPO X, PARA ELETRODUTO ROSCAVEL DE 3", COM TAMPA CEGA</v>
          </cell>
          <cell r="C3463" t="str">
            <v>UN</v>
          </cell>
          <cell r="D3463" t="str">
            <v>CR</v>
          </cell>
          <cell r="E3463">
            <v>88.61</v>
          </cell>
        </row>
        <row r="3464">
          <cell r="A3464">
            <v>2584</v>
          </cell>
          <cell r="B3464" t="str">
            <v>CONDULETE DE ALUMINIO TIPO X, PARA ELETRODUTO ROSCAVEL DE 4", COM TAMPA CEGA</v>
          </cell>
          <cell r="C3464" t="str">
            <v>UN</v>
          </cell>
          <cell r="D3464" t="str">
            <v>CR</v>
          </cell>
          <cell r="E3464">
            <v>147.51</v>
          </cell>
        </row>
        <row r="3465">
          <cell r="A3465">
            <v>12010</v>
          </cell>
          <cell r="B3465" t="str">
            <v>CONDULETE PVC TIPO "B" D = 1/2" S/TAMPA"</v>
          </cell>
          <cell r="C3465" t="str">
            <v>UN</v>
          </cell>
          <cell r="D3465" t="str">
            <v>CR</v>
          </cell>
          <cell r="E3465">
            <v>9.27</v>
          </cell>
        </row>
        <row r="3466">
          <cell r="A3466">
            <v>12011</v>
          </cell>
          <cell r="B3466" t="str">
            <v>CONDULETE PVC TIPO "B" D = 3/4" S/TAMPA"</v>
          </cell>
          <cell r="C3466" t="str">
            <v>UN</v>
          </cell>
          <cell r="D3466" t="str">
            <v>CR</v>
          </cell>
          <cell r="E3466">
            <v>9.19</v>
          </cell>
        </row>
        <row r="3467">
          <cell r="A3467">
            <v>12016</v>
          </cell>
          <cell r="B3467" t="str">
            <v>CONDULETE PVC TIPO "LB" D = 1/2" S/TAMPA"</v>
          </cell>
          <cell r="C3467" t="str">
            <v>UN</v>
          </cell>
          <cell r="D3467" t="str">
            <v>CR</v>
          </cell>
          <cell r="E3467">
            <v>6.14</v>
          </cell>
        </row>
        <row r="3468">
          <cell r="A3468">
            <v>12015</v>
          </cell>
          <cell r="B3468" t="str">
            <v>CONDULETE PVC TIPO "LB" D = 1" S/TAMPA"</v>
          </cell>
          <cell r="C3468" t="str">
            <v>UN</v>
          </cell>
          <cell r="D3468" t="str">
            <v>CR</v>
          </cell>
          <cell r="E3468">
            <v>20.329999999999998</v>
          </cell>
        </row>
        <row r="3469">
          <cell r="A3469">
            <v>12017</v>
          </cell>
          <cell r="B3469" t="str">
            <v>CONDULETE PVC TIPO "LB" D = 3/4" S/TAMPA"</v>
          </cell>
          <cell r="C3469" t="str">
            <v>UN</v>
          </cell>
          <cell r="D3469" t="str">
            <v>CR</v>
          </cell>
          <cell r="E3469">
            <v>6.22</v>
          </cell>
        </row>
        <row r="3470">
          <cell r="A3470">
            <v>12020</v>
          </cell>
          <cell r="B3470" t="str">
            <v>CONDULETE PVC TIPO "LL" D = 1/2" S/TAMPA"</v>
          </cell>
          <cell r="C3470" t="str">
            <v>UN</v>
          </cell>
          <cell r="D3470" t="str">
            <v>CR</v>
          </cell>
          <cell r="E3470">
            <v>6.46</v>
          </cell>
        </row>
        <row r="3471">
          <cell r="A3471">
            <v>12019</v>
          </cell>
          <cell r="B3471" t="str">
            <v>CONDULETE PVC TIPO "LL" D = 1" S/TAMPA"</v>
          </cell>
          <cell r="C3471" t="str">
            <v>UN</v>
          </cell>
          <cell r="D3471" t="str">
            <v>CR</v>
          </cell>
          <cell r="E3471">
            <v>22.59</v>
          </cell>
        </row>
        <row r="3472">
          <cell r="A3472">
            <v>12021</v>
          </cell>
          <cell r="B3472" t="str">
            <v>CONDULETE PVC TIPO "LL" D = 3/4" S/TAMPA"</v>
          </cell>
          <cell r="C3472" t="str">
            <v>UN</v>
          </cell>
          <cell r="D3472" t="str">
            <v>CR</v>
          </cell>
          <cell r="E3472">
            <v>6.26</v>
          </cell>
        </row>
        <row r="3473">
          <cell r="A3473">
            <v>12025</v>
          </cell>
          <cell r="B3473" t="str">
            <v>CONDULETE PVC TIPO "TB" D = 1/2" S/TAMPA"</v>
          </cell>
          <cell r="C3473" t="str">
            <v>UN</v>
          </cell>
          <cell r="D3473" t="str">
            <v>CR</v>
          </cell>
          <cell r="E3473">
            <v>14.98</v>
          </cell>
        </row>
        <row r="3474">
          <cell r="A3474">
            <v>12026</v>
          </cell>
          <cell r="B3474" t="str">
            <v>CONDULETE PVC TIPO "TB" D = 3/4" S/TAMPA"</v>
          </cell>
          <cell r="C3474" t="str">
            <v>UN</v>
          </cell>
          <cell r="D3474" t="str">
            <v>CR</v>
          </cell>
          <cell r="E3474">
            <v>15.18</v>
          </cell>
        </row>
        <row r="3475">
          <cell r="A3475">
            <v>12623</v>
          </cell>
          <cell r="B3475" t="str">
            <v>CONDUTOR PLUVIAL, PVC, CIRCULAR, DIAMETRO ENTRE 80 E 100 MM, PARA DRENAGEM</v>
          </cell>
          <cell r="C3475" t="str">
            <v>M</v>
          </cell>
          <cell r="D3475" t="str">
            <v>CR</v>
          </cell>
          <cell r="E3475">
            <v>9.44</v>
          </cell>
        </row>
        <row r="3476">
          <cell r="B3476" t="str">
            <v>PREDIAL</v>
          </cell>
        </row>
        <row r="3477">
          <cell r="A3477">
            <v>34498</v>
          </cell>
          <cell r="B3477" t="str">
            <v>CONE DE SINALIZACAO  EM PVC FLEXIVEL (NBR 15071) H = 70 / 76 CM</v>
          </cell>
          <cell r="C3477" t="str">
            <v>UN</v>
          </cell>
          <cell r="D3477" t="str">
            <v>CR</v>
          </cell>
          <cell r="E3477">
            <v>86.45</v>
          </cell>
        </row>
        <row r="3478">
          <cell r="A3478">
            <v>13244</v>
          </cell>
          <cell r="B3478" t="str">
            <v>CONE DE SINALIZACAO EM PVC RIGIDO COM FAIXA REFLETIVA, H = 70 / 76 CM</v>
          </cell>
          <cell r="C3478" t="str">
            <v>UN</v>
          </cell>
          <cell r="D3478" t="str">
            <v>C</v>
          </cell>
          <cell r="E3478">
            <v>36.39</v>
          </cell>
        </row>
        <row r="3479">
          <cell r="A3479">
            <v>39862</v>
          </cell>
          <cell r="B3479" t="str">
            <v>CONECTOR BRONZE/LATAO (REF 603) SEM ANEL DE SOLDA, BOLSA X ROSCA F, 15 MM X 1/2"</v>
          </cell>
          <cell r="C3479" t="str">
            <v>UN</v>
          </cell>
          <cell r="D3479" t="str">
            <v>CR</v>
          </cell>
          <cell r="E3479">
            <v>5.39</v>
          </cell>
        </row>
        <row r="3480">
          <cell r="A3480">
            <v>39863</v>
          </cell>
          <cell r="B3480" t="str">
            <v>CONECTOR BRONZE/LATAO (REF 603) SEM ANEL DE SOLDA, BOLSA X ROSCA F, 22 MM X 1/2"</v>
          </cell>
          <cell r="C3480" t="str">
            <v>UN</v>
          </cell>
          <cell r="D3480" t="str">
            <v>CR</v>
          </cell>
          <cell r="E3480">
            <v>5.47</v>
          </cell>
        </row>
        <row r="3481">
          <cell r="A3481">
            <v>39864</v>
          </cell>
          <cell r="B3481" t="str">
            <v>CONECTOR BRONZE/LATAO (REF 603) SEM ANEL DE SOLDA, BOLSA X ROSCA F, 22 MM X 3/4"</v>
          </cell>
          <cell r="C3481" t="str">
            <v>UN</v>
          </cell>
          <cell r="D3481" t="str">
            <v>CR</v>
          </cell>
          <cell r="E3481">
            <v>6.79</v>
          </cell>
        </row>
        <row r="3482">
          <cell r="A3482">
            <v>39865</v>
          </cell>
          <cell r="B3482" t="str">
            <v>CONECTOR BRONZE/LATAO (REF 603) SEM ANEL DE SOLDA, BOLSA X ROSCA F, 28 MM X 1/2"</v>
          </cell>
          <cell r="C3482" t="str">
            <v>UN</v>
          </cell>
          <cell r="D3482" t="str">
            <v>CR</v>
          </cell>
          <cell r="E3482">
            <v>9.57</v>
          </cell>
        </row>
        <row r="3483">
          <cell r="A3483">
            <v>2517</v>
          </cell>
          <cell r="B3483" t="str">
            <v>CONECTOR CURVO 90 GRAUS DE ALUMINIO, BITOLA 1 1/2", PARA ADAPTAR ENTRADA DE</v>
          </cell>
          <cell r="C3483" t="str">
            <v>UN</v>
          </cell>
          <cell r="D3483" t="str">
            <v>CR</v>
          </cell>
          <cell r="E3483">
            <v>14.69</v>
          </cell>
        </row>
        <row r="3484">
          <cell r="B3484" t="str">
            <v>ELETRODUTO METALICO FLEXIVEL EM QUADROS</v>
          </cell>
        </row>
        <row r="3485">
          <cell r="A3485">
            <v>2522</v>
          </cell>
          <cell r="B3485" t="str">
            <v>CONECTOR CURVO 90 GRAUS DE ALUMINIO, BITOLA 1 1/4", PARA ADAPTAR ENTRADA DE</v>
          </cell>
          <cell r="C3485" t="str">
            <v>UN</v>
          </cell>
          <cell r="D3485" t="str">
            <v>CR</v>
          </cell>
          <cell r="E3485">
            <v>9.5</v>
          </cell>
        </row>
        <row r="3486">
          <cell r="B3486" t="str">
            <v>ELETRODUTO METALICO FLEXIVEL EM QUADROS</v>
          </cell>
        </row>
        <row r="3487">
          <cell r="A3487">
            <v>2548</v>
          </cell>
          <cell r="B3487" t="str">
            <v>CONECTOR CURVO 90 GRAUS DE ALUMINIO, BITOLA 1/2", PARA ADAPTAR ENTRADA DE</v>
          </cell>
          <cell r="C3487" t="str">
            <v>UN</v>
          </cell>
          <cell r="D3487" t="str">
            <v>CR</v>
          </cell>
          <cell r="E3487">
            <v>5.84</v>
          </cell>
        </row>
        <row r="3488">
          <cell r="B3488" t="str">
            <v>ELETRODUTO METALICO FLEXIVEL EM QUADROS</v>
          </cell>
        </row>
        <row r="3489">
          <cell r="A3489">
            <v>2516</v>
          </cell>
          <cell r="B3489" t="str">
            <v>CONECTOR CURVO 90 GRAUS DE ALUMINIO, BITOLA 1", PARA ADAPTAR ENTRADA DE</v>
          </cell>
          <cell r="C3489" t="str">
            <v>UN</v>
          </cell>
          <cell r="D3489" t="str">
            <v>CR</v>
          </cell>
          <cell r="E3489">
            <v>7.62</v>
          </cell>
        </row>
        <row r="3490">
          <cell r="B3490" t="str">
            <v>ELETRODUTO METALICO FLEXIVEL EM QUADROS</v>
          </cell>
        </row>
        <row r="3491">
          <cell r="A3491">
            <v>2518</v>
          </cell>
          <cell r="B3491" t="str">
            <v>CONECTOR CURVO 90 GRAUS DE ALUMINIO, BITOLA 2 1/2", PARA ADAPTAR ENTRADA DE</v>
          </cell>
          <cell r="C3491" t="str">
            <v>UN</v>
          </cell>
          <cell r="D3491" t="str">
            <v>CR</v>
          </cell>
          <cell r="E3491">
            <v>69.959999999999994</v>
          </cell>
        </row>
        <row r="3492">
          <cell r="B3492" t="str">
            <v>ELETRODUTO METALICO FLEXIVEL EM QUADROS</v>
          </cell>
        </row>
        <row r="3493">
          <cell r="A3493">
            <v>2521</v>
          </cell>
          <cell r="B3493" t="str">
            <v>CONECTOR CURVO 90 GRAUS DE ALUMINIO, BITOLA 2", PARA ADAPTAR ENTRADA DE</v>
          </cell>
          <cell r="C3493" t="str">
            <v>UN</v>
          </cell>
          <cell r="D3493" t="str">
            <v>CR</v>
          </cell>
          <cell r="E3493">
            <v>29.78</v>
          </cell>
        </row>
        <row r="3494">
          <cell r="B3494" t="str">
            <v>ELETRODUTO METALICO FLEXIVEL EM QUADROS</v>
          </cell>
        </row>
        <row r="3495">
          <cell r="A3495">
            <v>2515</v>
          </cell>
          <cell r="B3495" t="str">
            <v>CONECTOR CURVO 90 GRAUS DE ALUMINIO, BITOLA 3/4", PARA ADAPTAR ENTRADA DE</v>
          </cell>
          <cell r="C3495" t="str">
            <v>UN</v>
          </cell>
          <cell r="D3495" t="str">
            <v>CR</v>
          </cell>
          <cell r="E3495">
            <v>6.34</v>
          </cell>
        </row>
        <row r="3496">
          <cell r="B3496" t="str">
            <v>ELETRODUTO METALICO FLEXIVEL EM QUADROS</v>
          </cell>
        </row>
        <row r="3497">
          <cell r="A3497">
            <v>2519</v>
          </cell>
          <cell r="B3497" t="str">
            <v>CONECTOR CURVO 90 GRAUS DE ALUMINIO, BITOLA 3", PARA ADAPTAR ENTRADA DE</v>
          </cell>
          <cell r="C3497" t="str">
            <v>UN</v>
          </cell>
          <cell r="D3497" t="str">
            <v>CR</v>
          </cell>
          <cell r="E3497">
            <v>84.35</v>
          </cell>
        </row>
        <row r="3498">
          <cell r="B3498" t="str">
            <v>ELETRODUTO METALICO FLEXIVEL EM QUADROS</v>
          </cell>
        </row>
        <row r="3499">
          <cell r="A3499">
            <v>2520</v>
          </cell>
          <cell r="B3499" t="str">
            <v>CONECTOR CURVO 90 GRAUS DE ALUMINIO, BITOLA 4", PARA ADAPTAR ENTRADA DE</v>
          </cell>
          <cell r="C3499" t="str">
            <v>UN</v>
          </cell>
          <cell r="D3499" t="str">
            <v>CR</v>
          </cell>
          <cell r="E3499">
            <v>155.26</v>
          </cell>
        </row>
        <row r="3500">
          <cell r="B3500" t="str">
            <v>ELETRODUTO METALICO FLEXIVEL EM QUADROS</v>
          </cell>
        </row>
        <row r="3501">
          <cell r="A3501">
            <v>1602</v>
          </cell>
          <cell r="B3501" t="str">
            <v>CONECTOR DE ALUMINIO TIPO PRENSA CABO, BITOLA 1 1/2", PARA CABOS DE DIAMETRO DE</v>
          </cell>
          <cell r="C3501" t="str">
            <v>UN</v>
          </cell>
          <cell r="D3501" t="str">
            <v>CR</v>
          </cell>
          <cell r="E3501">
            <v>18.21</v>
          </cell>
        </row>
        <row r="3502">
          <cell r="B3502" t="str">
            <v>37 A 40 MM</v>
          </cell>
        </row>
        <row r="3503">
          <cell r="A3503">
            <v>1601</v>
          </cell>
          <cell r="B3503" t="str">
            <v>CONECTOR DE ALUMINIO TIPO PRENSA CABO, BITOLA 1 1/4", PARA CABOS DE DIAMETRO DE</v>
          </cell>
          <cell r="C3503" t="str">
            <v>UN</v>
          </cell>
          <cell r="D3503" t="str">
            <v>CR</v>
          </cell>
          <cell r="E3503">
            <v>16.23</v>
          </cell>
        </row>
        <row r="3504">
          <cell r="B3504" t="str">
            <v>31 A 34 MM</v>
          </cell>
        </row>
        <row r="3505">
          <cell r="A3505">
            <v>1598</v>
          </cell>
          <cell r="B3505" t="str">
            <v>CONECTOR DE ALUMINIO TIPO PRENSA CABO, BITOLA 1/2", PARA CABOS DE DIAMETRO DE</v>
          </cell>
          <cell r="C3505" t="str">
            <v>UN</v>
          </cell>
          <cell r="D3505" t="str">
            <v>CR</v>
          </cell>
          <cell r="E3505">
            <v>4.8</v>
          </cell>
        </row>
        <row r="3506">
          <cell r="B3506" t="str">
            <v>12,5 A 15 MM</v>
          </cell>
        </row>
        <row r="3507">
          <cell r="A3507">
            <v>1600</v>
          </cell>
          <cell r="B3507" t="str">
            <v>CONECTOR DE ALUMINIO TIPO PRENSA CABO, BITOLA 1", PARA CABOS DE DIAMETRO DE</v>
          </cell>
          <cell r="C3507" t="str">
            <v>UN</v>
          </cell>
          <cell r="D3507" t="str">
            <v>CR</v>
          </cell>
          <cell r="E3507">
            <v>7.09</v>
          </cell>
        </row>
        <row r="3508">
          <cell r="B3508" t="str">
            <v>22,5 A 25 MM</v>
          </cell>
        </row>
        <row r="3509">
          <cell r="A3509">
            <v>1603</v>
          </cell>
          <cell r="B3509" t="str">
            <v>CONECTOR DE ALUMINIO TIPO PRENSA CABO, BITOLA 2", PARA CABOS DE DIAMETRO DE</v>
          </cell>
          <cell r="C3509" t="str">
            <v>UN</v>
          </cell>
          <cell r="D3509" t="str">
            <v>CR</v>
          </cell>
          <cell r="E3509">
            <v>27.49</v>
          </cell>
        </row>
        <row r="3510">
          <cell r="B3510" t="str">
            <v>47,5 A 50 MM</v>
          </cell>
        </row>
        <row r="3511">
          <cell r="A3511">
            <v>1599</v>
          </cell>
          <cell r="B3511" t="str">
            <v>CONECTOR DE ALUMINIO TIPO PRENSA CABO, BITOLA 3/4", PARA CABOS DE DIAMETRO DE</v>
          </cell>
          <cell r="C3511" t="str">
            <v>UN</v>
          </cell>
          <cell r="D3511" t="str">
            <v>CR</v>
          </cell>
          <cell r="E3511">
            <v>5.57</v>
          </cell>
        </row>
        <row r="3512">
          <cell r="B3512" t="str">
            <v>17,5 A 20 MM</v>
          </cell>
        </row>
        <row r="3513">
          <cell r="A3513" t="str">
            <v>Obs: dimensões entre asteríscos (*) indicam a aceitação de medidas aproximadas.</v>
          </cell>
        </row>
        <row r="3515">
          <cell r="B3515" t="str">
            <v>PREÇOS DE INSUMOS</v>
          </cell>
          <cell r="D3515" t="str">
            <v>Página:</v>
          </cell>
          <cell r="E3515" t="str">
            <v>53 / 146</v>
          </cell>
        </row>
        <row r="3516">
          <cell r="A3516" t="str">
            <v>Indicação da origem do preço:</v>
          </cell>
        </row>
        <row r="3517">
          <cell r="A3517" t="str">
            <v>• C - para preço coletado pelo IBGE</v>
          </cell>
        </row>
        <row r="3518">
          <cell r="A3518" t="str">
            <v>• CR - para preço obtido por meio do coeficiente de representatividade do insumo (ver Manual de Metodologia e</v>
          </cell>
        </row>
        <row r="3519">
          <cell r="A3519" t="str">
            <v>Conceitos);</v>
          </cell>
        </row>
        <row r="3520">
          <cell r="A3520" t="str">
            <v>• AS - para preço atribuído com base no preço do insumo para a localidade de São Paulo.</v>
          </cell>
        </row>
        <row r="3521">
          <cell r="A3521" t="str">
            <v>Mês de Coleta:</v>
          </cell>
          <cell r="B3521" t="str">
            <v>06/2016 Pesquisa: IBGE</v>
          </cell>
        </row>
        <row r="3522">
          <cell r="B3522" t="str">
            <v>CUIABA</v>
          </cell>
          <cell r="C3522" t="str">
            <v>90,01</v>
          </cell>
          <cell r="E3522">
            <v>52.06</v>
          </cell>
        </row>
        <row r="3523">
          <cell r="A3523" t="str">
            <v>Localidade:</v>
          </cell>
          <cell r="B3523" t="str">
            <v>Encargos Sociais Desonerados(%) Horista:</v>
          </cell>
          <cell r="D3523" t="str">
            <v>Mensalista:</v>
          </cell>
        </row>
        <row r="3524">
          <cell r="A3524" t="str">
            <v>Código</v>
          </cell>
          <cell r="B3524" t="str">
            <v>Descriçao do Insumo</v>
          </cell>
          <cell r="C3524" t="str">
            <v>Unid</v>
          </cell>
          <cell r="D3524" t="str">
            <v>Origem</v>
          </cell>
          <cell r="E3524" t="str">
            <v>Preço</v>
          </cell>
        </row>
        <row r="3525">
          <cell r="D3525" t="str">
            <v>de Preço</v>
          </cell>
          <cell r="E3525" t="str">
            <v>Mediano (R$)</v>
          </cell>
        </row>
        <row r="3526">
          <cell r="A3526">
            <v>1597</v>
          </cell>
          <cell r="B3526" t="str">
            <v>CONECTOR DE ALUMINIO TIPO PRENSA CABO, BITOLA 3/8", PARA CABOS DE DIAMETRO DE 9</v>
          </cell>
          <cell r="C3526" t="str">
            <v>UN</v>
          </cell>
          <cell r="D3526" t="str">
            <v>CR</v>
          </cell>
          <cell r="E3526">
            <v>4.51</v>
          </cell>
        </row>
        <row r="3527">
          <cell r="B3527" t="str">
            <v>A 10 MM</v>
          </cell>
        </row>
        <row r="3528">
          <cell r="A3528">
            <v>11821</v>
          </cell>
          <cell r="B3528" t="str">
            <v>CONECTOR METALICO TIPO PARAFUSO FENDIDO (SPLIT BOLT), COM SEPARADOR DE CABOS</v>
          </cell>
          <cell r="C3528" t="str">
            <v>UN</v>
          </cell>
          <cell r="D3528" t="str">
            <v>CR</v>
          </cell>
          <cell r="E3528">
            <v>3.7</v>
          </cell>
        </row>
        <row r="3529">
          <cell r="B3529" t="str">
            <v>BIMETALICOS, PARA CABOS ATE 25 MM2</v>
          </cell>
        </row>
        <row r="3530">
          <cell r="A3530">
            <v>1562</v>
          </cell>
          <cell r="B3530" t="str">
            <v>CONECTOR METALICO TIPO PARAFUSO FENDIDO (SPLIT BOLT), COM SEPARADOR DE CABOS</v>
          </cell>
          <cell r="C3530" t="str">
            <v>UN</v>
          </cell>
          <cell r="D3530" t="str">
            <v>CR</v>
          </cell>
          <cell r="E3530">
            <v>6.07</v>
          </cell>
        </row>
        <row r="3531">
          <cell r="B3531" t="str">
            <v>BIMETALICOS, PARA CABOS ATE 50 MM2</v>
          </cell>
        </row>
        <row r="3532">
          <cell r="A3532">
            <v>1563</v>
          </cell>
          <cell r="B3532" t="str">
            <v>CONECTOR METALICO TIPO PARAFUSO FENDIDO (SPLIT BOLT), COM SEPARADOR DE CABOS</v>
          </cell>
          <cell r="C3532" t="str">
            <v>UN</v>
          </cell>
          <cell r="D3532" t="str">
            <v>CR</v>
          </cell>
          <cell r="E3532">
            <v>8.15</v>
          </cell>
        </row>
        <row r="3533">
          <cell r="B3533" t="str">
            <v>BIMETALICOS, PARA CABOS ATE 70 MM2</v>
          </cell>
        </row>
        <row r="3534">
          <cell r="A3534">
            <v>11856</v>
          </cell>
          <cell r="B3534" t="str">
            <v>CONECTOR METALICO TIPO PARAFUSO FENDIDO (SPLIT BOLT), PARA CABOS ATE 10 MM2</v>
          </cell>
          <cell r="C3534" t="str">
            <v>UN</v>
          </cell>
          <cell r="D3534" t="str">
            <v>C</v>
          </cell>
          <cell r="E3534">
            <v>2.4300000000000002</v>
          </cell>
        </row>
        <row r="3535">
          <cell r="A3535">
            <v>11857</v>
          </cell>
          <cell r="B3535" t="str">
            <v>CONECTOR METALICO TIPO PARAFUSO FENDIDO (SPLIT BOLT), PARA CABOS ATE 120 MM2</v>
          </cell>
          <cell r="C3535" t="str">
            <v>UN</v>
          </cell>
          <cell r="D3535" t="str">
            <v>CR</v>
          </cell>
          <cell r="E3535">
            <v>12.78</v>
          </cell>
        </row>
        <row r="3536">
          <cell r="A3536">
            <v>11858</v>
          </cell>
          <cell r="B3536" t="str">
            <v>CONECTOR METALICO TIPO PARAFUSO FENDIDO (SPLIT BOLT), PARA CABOS ATE 150 MM2</v>
          </cell>
          <cell r="C3536" t="str">
            <v>UN</v>
          </cell>
          <cell r="D3536" t="str">
            <v>CR</v>
          </cell>
          <cell r="E3536">
            <v>15.87</v>
          </cell>
        </row>
        <row r="3537">
          <cell r="A3537">
            <v>1539</v>
          </cell>
          <cell r="B3537" t="str">
            <v>CONECTOR METALICO TIPO PARAFUSO FENDIDO (SPLIT BOLT), PARA CABOS ATE 16 MM2</v>
          </cell>
          <cell r="C3537" t="str">
            <v>UN</v>
          </cell>
          <cell r="D3537" t="str">
            <v>CR</v>
          </cell>
          <cell r="E3537">
            <v>2.85</v>
          </cell>
        </row>
        <row r="3538">
          <cell r="A3538">
            <v>11859</v>
          </cell>
          <cell r="B3538" t="str">
            <v>CONECTOR METALICO TIPO PARAFUSO FENDIDO (SPLIT BOLT), PARA CABOS ATE 185 MM2</v>
          </cell>
          <cell r="C3538" t="str">
            <v>UN</v>
          </cell>
          <cell r="D3538" t="str">
            <v>CR</v>
          </cell>
          <cell r="E3538">
            <v>21.59</v>
          </cell>
        </row>
        <row r="3539">
          <cell r="A3539">
            <v>1550</v>
          </cell>
          <cell r="B3539" t="str">
            <v>CONECTOR METALICO TIPO PARAFUSO FENDIDO (SPLIT BOLT), PARA CABOS ATE 25 MM2</v>
          </cell>
          <cell r="C3539" t="str">
            <v>UN</v>
          </cell>
          <cell r="D3539" t="str">
            <v>CR</v>
          </cell>
          <cell r="E3539">
            <v>3.01</v>
          </cell>
        </row>
        <row r="3540">
          <cell r="A3540">
            <v>11854</v>
          </cell>
          <cell r="B3540" t="str">
            <v>CONECTOR METALICO TIPO PARAFUSO FENDIDO (SPLIT BOLT), PARA CABOS ATE 35 MM2</v>
          </cell>
          <cell r="C3540" t="str">
            <v>UN</v>
          </cell>
          <cell r="D3540" t="str">
            <v>CR</v>
          </cell>
          <cell r="E3540">
            <v>3.76</v>
          </cell>
        </row>
        <row r="3541">
          <cell r="A3541">
            <v>11862</v>
          </cell>
          <cell r="B3541" t="str">
            <v>CONECTOR METALICO TIPO PARAFUSO FENDIDO (SPLIT BOLT), PARA CABOS ATE 50 MM2</v>
          </cell>
          <cell r="C3541" t="str">
            <v>UN</v>
          </cell>
          <cell r="D3541" t="str">
            <v>CR</v>
          </cell>
          <cell r="E3541">
            <v>5.28</v>
          </cell>
        </row>
        <row r="3542">
          <cell r="A3542">
            <v>11863</v>
          </cell>
          <cell r="B3542" t="str">
            <v>CONECTOR METALICO TIPO PARAFUSO FENDIDO (SPLIT BOLT), PARA CABOS ATE 6 MM2</v>
          </cell>
          <cell r="C3542" t="str">
            <v>UN</v>
          </cell>
          <cell r="D3542" t="str">
            <v>CR</v>
          </cell>
          <cell r="E3542">
            <v>2.13</v>
          </cell>
        </row>
        <row r="3543">
          <cell r="A3543">
            <v>11855</v>
          </cell>
          <cell r="B3543" t="str">
            <v>CONECTOR METALICO TIPO PARAFUSO FENDIDO (SPLIT BOLT), PARA CABOS ATE 70 MM2</v>
          </cell>
          <cell r="C3543" t="str">
            <v>UN</v>
          </cell>
          <cell r="D3543" t="str">
            <v>CR</v>
          </cell>
          <cell r="E3543">
            <v>7.88</v>
          </cell>
        </row>
        <row r="3544">
          <cell r="A3544">
            <v>11864</v>
          </cell>
          <cell r="B3544" t="str">
            <v>CONECTOR METALICO TIPO PARAFUSO FENDIDO (SPLIT BOLT), PARA CABOS ATE 95 MM2</v>
          </cell>
          <cell r="C3544" t="str">
            <v>UN</v>
          </cell>
          <cell r="D3544" t="str">
            <v>CR</v>
          </cell>
          <cell r="E3544">
            <v>11.91</v>
          </cell>
        </row>
        <row r="3545">
          <cell r="A3545">
            <v>2527</v>
          </cell>
          <cell r="B3545" t="str">
            <v>CONECTOR RETO DE ALUMINIO PARA ELETRODUTO DE 1 1/2", PARA ADAPTAR ENTRADA DE</v>
          </cell>
          <cell r="C3545" t="str">
            <v>UN</v>
          </cell>
          <cell r="D3545" t="str">
            <v>CR</v>
          </cell>
          <cell r="E3545">
            <v>5.26</v>
          </cell>
        </row>
        <row r="3546">
          <cell r="B3546" t="str">
            <v>ELETRODUTO METALICO FLEXIVEL EM QUADROS</v>
          </cell>
        </row>
        <row r="3547">
          <cell r="A3547">
            <v>2526</v>
          </cell>
          <cell r="B3547" t="str">
            <v>CONECTOR RETO DE ALUMINIO PARA ELETRODUTO DE 1 1/4", PARA ADAPTAR ENTRADA DE</v>
          </cell>
          <cell r="C3547" t="str">
            <v>UN</v>
          </cell>
          <cell r="D3547" t="str">
            <v>CR</v>
          </cell>
          <cell r="E3547">
            <v>3.37</v>
          </cell>
        </row>
        <row r="3548">
          <cell r="B3548" t="str">
            <v>ELETRODUTO METALICO FLEXIVEL EM QUADROS</v>
          </cell>
        </row>
        <row r="3549">
          <cell r="A3549">
            <v>2487</v>
          </cell>
          <cell r="B3549" t="str">
            <v>CONECTOR RETO DE ALUMINIO PARA ELETRODUTO DE 1/2", PARA ADAPTAR ENTRADA DE</v>
          </cell>
          <cell r="C3549" t="str">
            <v>UN</v>
          </cell>
          <cell r="D3549" t="str">
            <v>CR</v>
          </cell>
          <cell r="E3549">
            <v>1.1499999999999999</v>
          </cell>
        </row>
        <row r="3550">
          <cell r="B3550" t="str">
            <v>ELETRODUTO METALICO FLEXIVEL EM QUADROS</v>
          </cell>
        </row>
        <row r="3551">
          <cell r="A3551">
            <v>2483</v>
          </cell>
          <cell r="B3551" t="str">
            <v>CONECTOR RETO DE ALUMINIO PARA ELETRODUTO DE 1", PARA ADAPTAR ENTRADA DE</v>
          </cell>
          <cell r="C3551" t="str">
            <v>UN</v>
          </cell>
          <cell r="D3551" t="str">
            <v>CR</v>
          </cell>
          <cell r="E3551">
            <v>2.4</v>
          </cell>
        </row>
        <row r="3552">
          <cell r="B3552" t="str">
            <v>ELETRODUTO METALICO FLEXIVEL EM QUADROS</v>
          </cell>
        </row>
        <row r="3553">
          <cell r="A3553">
            <v>2528</v>
          </cell>
          <cell r="B3553" t="str">
            <v>CONECTOR RETO DE ALUMINIO PARA ELETRODUTO DE 2 1/2", PARA ADAPTAR ENTRADA DE</v>
          </cell>
          <cell r="C3553" t="str">
            <v>UN</v>
          </cell>
          <cell r="D3553" t="str">
            <v>CR</v>
          </cell>
          <cell r="E3553">
            <v>13.23</v>
          </cell>
        </row>
        <row r="3554">
          <cell r="B3554" t="str">
            <v>ELETRODUTO METALICO FLEXIVEL EM QUADROS</v>
          </cell>
        </row>
        <row r="3555">
          <cell r="A3555">
            <v>2489</v>
          </cell>
          <cell r="B3555" t="str">
            <v>CONECTOR RETO DE ALUMINIO PARA ELETRODUTO DE 2", PARA ADAPTAR ENTRADA DE</v>
          </cell>
          <cell r="C3555" t="str">
            <v>UN</v>
          </cell>
          <cell r="D3555" t="str">
            <v>CR</v>
          </cell>
          <cell r="E3555">
            <v>5.83</v>
          </cell>
        </row>
        <row r="3556">
          <cell r="B3556" t="str">
            <v>ELETRODUTO METALICO FLEXIVEL EM QUADROS</v>
          </cell>
        </row>
        <row r="3557">
          <cell r="A3557">
            <v>2488</v>
          </cell>
          <cell r="B3557" t="str">
            <v>CONECTOR RETO DE ALUMINIO PARA ELETRODUTO DE 3/4", PARA ADAPTAR ENTRADA DE</v>
          </cell>
          <cell r="C3557" t="str">
            <v>UN</v>
          </cell>
          <cell r="D3557" t="str">
            <v>CR</v>
          </cell>
          <cell r="E3557">
            <v>1.34</v>
          </cell>
        </row>
        <row r="3558">
          <cell r="B3558" t="str">
            <v>ELETRODUTO METALICO FLEXIVEL EM QUADROS</v>
          </cell>
        </row>
        <row r="3559">
          <cell r="A3559">
            <v>2484</v>
          </cell>
          <cell r="B3559" t="str">
            <v>CONECTOR RETO DE ALUMINIO PARA ELETRODUTO DE 3", PARA ADAPTAR ENTRADA DE</v>
          </cell>
          <cell r="C3559" t="str">
            <v>UN</v>
          </cell>
          <cell r="D3559" t="str">
            <v>CR</v>
          </cell>
          <cell r="E3559">
            <v>19.22</v>
          </cell>
        </row>
        <row r="3560">
          <cell r="B3560" t="str">
            <v>ELETRODUTO METALICO FLEXIVEL EM QUADROS</v>
          </cell>
        </row>
        <row r="3561">
          <cell r="A3561">
            <v>2485</v>
          </cell>
          <cell r="B3561" t="str">
            <v>CONECTOR RETO DE ALUMINIO PARA ELETRODUTO DE 4", PARA ADAPTAR ENTRADA DE</v>
          </cell>
          <cell r="C3561" t="str">
            <v>UN</v>
          </cell>
          <cell r="D3561" t="str">
            <v>CR</v>
          </cell>
          <cell r="E3561">
            <v>30.13</v>
          </cell>
        </row>
        <row r="3562">
          <cell r="B3562" t="str">
            <v>ELETRODUTO METALICO FLEXIVEL EM QUADROS</v>
          </cell>
        </row>
        <row r="3563">
          <cell r="A3563">
            <v>38005</v>
          </cell>
          <cell r="B3563" t="str">
            <v>CONECTOR, CPVC, SOLDAVEL, 15 MM X 1/2", PARA AGUA QUENTE</v>
          </cell>
          <cell r="C3563" t="str">
            <v>UN</v>
          </cell>
          <cell r="D3563" t="str">
            <v>CR</v>
          </cell>
          <cell r="E3563">
            <v>16.440000000000001</v>
          </cell>
        </row>
        <row r="3564">
          <cell r="A3564">
            <v>38006</v>
          </cell>
          <cell r="B3564" t="str">
            <v>CONECTOR, CPVC, SOLDAVEL, 22 MM X 1/2", PARA AGUA QUENTE</v>
          </cell>
          <cell r="C3564" t="str">
            <v>UN</v>
          </cell>
          <cell r="D3564" t="str">
            <v>CR</v>
          </cell>
          <cell r="E3564">
            <v>20.170000000000002</v>
          </cell>
        </row>
        <row r="3565">
          <cell r="A3565">
            <v>38428</v>
          </cell>
          <cell r="B3565" t="str">
            <v>CONECTOR, CPVC, SOLDAVEL, 22 MM X 3/4", PARA AGUA QUENTE</v>
          </cell>
          <cell r="C3565" t="str">
            <v>UN</v>
          </cell>
          <cell r="D3565" t="str">
            <v>CR</v>
          </cell>
          <cell r="E3565">
            <v>18.899999999999999</v>
          </cell>
        </row>
        <row r="3566">
          <cell r="A3566">
            <v>38007</v>
          </cell>
          <cell r="B3566" t="str">
            <v>CONECTOR, CPVC, SOLDAVEL, 28 MM X 1", PARA AGUA QUENTE</v>
          </cell>
          <cell r="C3566" t="str">
            <v>UN</v>
          </cell>
          <cell r="D3566" t="str">
            <v>CR</v>
          </cell>
          <cell r="E3566">
            <v>30.88</v>
          </cell>
        </row>
        <row r="3567">
          <cell r="A3567">
            <v>38008</v>
          </cell>
          <cell r="B3567" t="str">
            <v>CONECTOR, CPVC, SOLDAVEL, 35 MM X 1 1/4", PARA AGUA QUENTE</v>
          </cell>
          <cell r="C3567" t="str">
            <v>UN</v>
          </cell>
          <cell r="D3567" t="str">
            <v>CR</v>
          </cell>
          <cell r="E3567">
            <v>124.37</v>
          </cell>
        </row>
        <row r="3568">
          <cell r="A3568">
            <v>38009</v>
          </cell>
          <cell r="B3568" t="str">
            <v>CONECTOR, CPVC, SOLDAVEL, 42 MM X 1 1/2", PARA AGUA QUENTE</v>
          </cell>
          <cell r="C3568" t="str">
            <v>UN</v>
          </cell>
          <cell r="D3568" t="str">
            <v>CR</v>
          </cell>
          <cell r="E3568">
            <v>152</v>
          </cell>
        </row>
        <row r="3569">
          <cell r="A3569">
            <v>1607</v>
          </cell>
          <cell r="B3569" t="str">
            <v>CONJUNTO ARRUELAS DE VEDACAO 5/16" PARA TELHA FIBROCIMENTO (UMA ARRUELA</v>
          </cell>
          <cell r="C3569" t="str">
            <v>CJ</v>
          </cell>
          <cell r="D3569" t="str">
            <v>CR</v>
          </cell>
          <cell r="E3569">
            <v>0.12</v>
          </cell>
        </row>
        <row r="3570">
          <cell r="B3570" t="str">
            <v>METALICA E UMA ARRUELA PVC - CONICAS)</v>
          </cell>
        </row>
        <row r="3571">
          <cell r="A3571">
            <v>12118</v>
          </cell>
          <cell r="B3571" t="str">
            <v>CONJUNTO ARSTOP P/ AR CONDICIONADO C/ DISJUNTOR 20A</v>
          </cell>
          <cell r="C3571" t="str">
            <v>UN</v>
          </cell>
          <cell r="D3571" t="str">
            <v>CR</v>
          </cell>
          <cell r="E3571">
            <v>38.74</v>
          </cell>
        </row>
        <row r="3572">
          <cell r="A3572">
            <v>11467</v>
          </cell>
          <cell r="B3572" t="str">
            <v>CONJUNTO DE FECHADURA DE SOBREPOR EM FERRO PINTADO, SEM MACANETA, COM</v>
          </cell>
          <cell r="C3572" t="str">
            <v>UN</v>
          </cell>
          <cell r="D3572" t="str">
            <v>CR</v>
          </cell>
          <cell r="E3572">
            <v>13.05</v>
          </cell>
        </row>
        <row r="3573">
          <cell r="B3573" t="str">
            <v>CHAVE GRANDE (SEM CILINDRO) - TIPO CAIXAO - COMPLETA</v>
          </cell>
        </row>
        <row r="3574">
          <cell r="A3574">
            <v>38169</v>
          </cell>
          <cell r="B3574" t="str">
            <v>CONJUNTO DE FERRAGENS PIVO, PARA PORTA PIVOTANTE DE ATE 100 KG, REGULAVEL</v>
          </cell>
          <cell r="C3574" t="str">
            <v>CJ</v>
          </cell>
          <cell r="D3574" t="str">
            <v>CR</v>
          </cell>
          <cell r="E3574">
            <v>55.45</v>
          </cell>
        </row>
        <row r="3575">
          <cell r="B3575" t="str">
            <v>COM ESFERA , CROMADO - SUPERIOR E INFERIOR - COMPLETO</v>
          </cell>
        </row>
        <row r="3576">
          <cell r="A3576">
            <v>12612</v>
          </cell>
          <cell r="B3576" t="str">
            <v>CONJUNTO DE LIGACAO (TUBO + CANOPLA) PVC RIGIDO C/ TUBO 1.1/2" X 20CM P/ BACIA</v>
          </cell>
          <cell r="C3576" t="str">
            <v>UN</v>
          </cell>
          <cell r="D3576" t="str">
            <v>CR</v>
          </cell>
          <cell r="E3576">
            <v>4.8</v>
          </cell>
        </row>
        <row r="3577">
          <cell r="B3577" t="str">
            <v>SANITARIA"</v>
          </cell>
        </row>
        <row r="3578">
          <cell r="A3578">
            <v>6142</v>
          </cell>
          <cell r="B3578" t="str">
            <v>CONJUNTO DE LIGACAO PARA BACIA SANITARIA AJUSTAVEL, EM PLASTICO BRANCO, COM</v>
          </cell>
          <cell r="C3578" t="str">
            <v>UN</v>
          </cell>
          <cell r="D3578" t="str">
            <v>CR</v>
          </cell>
          <cell r="E3578">
            <v>5.41</v>
          </cell>
        </row>
        <row r="3579">
          <cell r="B3579" t="str">
            <v>TUBO, CANOPLA E ESPUDE</v>
          </cell>
        </row>
        <row r="3580">
          <cell r="A3580" t="str">
            <v>Obs: dimensões entre asteríscos (*) indicam a aceitação de medidas aproximadas.</v>
          </cell>
        </row>
        <row r="3582">
          <cell r="B3582" t="str">
            <v>PREÇOS DE INSUMOS</v>
          </cell>
          <cell r="D3582" t="str">
            <v>Página:</v>
          </cell>
          <cell r="E3582" t="str">
            <v>54 / 146</v>
          </cell>
        </row>
        <row r="3583">
          <cell r="A3583" t="str">
            <v>Indicação da origem do preço:</v>
          </cell>
        </row>
        <row r="3584">
          <cell r="A3584" t="str">
            <v>• C - para preço coletado pelo IBGE</v>
          </cell>
        </row>
        <row r="3585">
          <cell r="A3585" t="str">
            <v>• CR - para preço obtido por meio do coeficiente de representatividade do insumo (ver Manual de Metodologia e</v>
          </cell>
        </row>
        <row r="3586">
          <cell r="A3586" t="str">
            <v>Conceitos);</v>
          </cell>
        </row>
        <row r="3587">
          <cell r="A3587" t="str">
            <v>• AS - para preço atribuído com base no preço do insumo para a localidade de São Paulo.</v>
          </cell>
        </row>
        <row r="3588">
          <cell r="A3588" t="str">
            <v>Mês de Coleta:</v>
          </cell>
          <cell r="B3588" t="str">
            <v>06/2016 Pesquisa: IBGE</v>
          </cell>
        </row>
        <row r="3589">
          <cell r="B3589" t="str">
            <v>CUIABA</v>
          </cell>
          <cell r="C3589" t="str">
            <v>90,01</v>
          </cell>
          <cell r="E3589">
            <v>52.06</v>
          </cell>
        </row>
        <row r="3590">
          <cell r="A3590" t="str">
            <v>Localidade:</v>
          </cell>
          <cell r="B3590" t="str">
            <v>Encargos Sociais Desonerados(%) Horista:</v>
          </cell>
          <cell r="D3590" t="str">
            <v>Mensalista:</v>
          </cell>
        </row>
        <row r="3591">
          <cell r="A3591" t="str">
            <v>Código</v>
          </cell>
          <cell r="B3591" t="str">
            <v>Descriçao do Insumo</v>
          </cell>
          <cell r="C3591" t="str">
            <v>Unid</v>
          </cell>
          <cell r="D3591" t="str">
            <v>Origem</v>
          </cell>
          <cell r="E3591" t="str">
            <v>Preço</v>
          </cell>
        </row>
        <row r="3592">
          <cell r="D3592" t="str">
            <v>de Preço</v>
          </cell>
          <cell r="E3592" t="str">
            <v>Mediano (R$)</v>
          </cell>
        </row>
        <row r="3593">
          <cell r="A3593">
            <v>11686</v>
          </cell>
          <cell r="B3593" t="str">
            <v>CONJUNTO DE LIGACAO PARA BACIA SANITARIA EM PLASTICO BRANCO COM TUBO,</v>
          </cell>
          <cell r="C3593" t="str">
            <v>UN</v>
          </cell>
          <cell r="D3593" t="str">
            <v>CR</v>
          </cell>
          <cell r="E3593">
            <v>7.51</v>
          </cell>
        </row>
        <row r="3594">
          <cell r="B3594" t="str">
            <v>CANOPLA E ANEL DE EXPANSAO (TUBO 1.1/2 '' X 20 CM)</v>
          </cell>
        </row>
        <row r="3595">
          <cell r="A3595">
            <v>37598</v>
          </cell>
          <cell r="B3595" t="str">
            <v>CONJUNTO MONTADO ESTOPIM COM ESPOLETA COMUM NUMERO 8, COM CABECA</v>
          </cell>
          <cell r="C3595" t="str">
            <v>UN</v>
          </cell>
          <cell r="D3595" t="str">
            <v>CR</v>
          </cell>
          <cell r="E3595">
            <v>3.15</v>
          </cell>
        </row>
        <row r="3596">
          <cell r="B3596" t="str">
            <v>ACENDEDORA, 1,5 M</v>
          </cell>
        </row>
        <row r="3597">
          <cell r="A3597">
            <v>25398</v>
          </cell>
          <cell r="B3597" t="str">
            <v>CONJUNTO PARA FUTSAL COM TRAVES OFICIAIS DE 3,00 X 2,00 M EM TUBO DE ACO</v>
          </cell>
          <cell r="C3597" t="str">
            <v>UN</v>
          </cell>
          <cell r="D3597" t="str">
            <v>CR</v>
          </cell>
          <cell r="E3597">
            <v>2790.65</v>
          </cell>
        </row>
        <row r="3598">
          <cell r="B3598" t="str">
            <v>GALVANIZADO 3" COM REQUADRO EM TUBO DE 1", PINTURA EM PRIMER COM TINTA</v>
          </cell>
        </row>
        <row r="3599">
          <cell r="B3599" t="str">
            <v>ESMALTE SINTETICO E REDES DE POLIETILENO FIO 4 MM</v>
          </cell>
        </row>
        <row r="3600">
          <cell r="A3600">
            <v>25399</v>
          </cell>
          <cell r="B3600" t="str">
            <v>CONJUNTO PARA QUADRA DE  VOLEI COM POSTES EM TUBO DE ACO GALVANIZADO 3", H =</v>
          </cell>
          <cell r="C3600" t="str">
            <v>UN</v>
          </cell>
          <cell r="D3600" t="str">
            <v>CR</v>
          </cell>
          <cell r="E3600">
            <v>1694.17</v>
          </cell>
        </row>
        <row r="3601">
          <cell r="B3601" t="str">
            <v>*255* CM, PINTURA EM TINTA ESMALTE SINTETICO, REDE DE NYLON COM 2 MM, MALHA 10 X</v>
          </cell>
        </row>
        <row r="3602">
          <cell r="B3602" t="str">
            <v>10 CM E ANTENAS OFICIAIS EM FIBRA DE VIDRO</v>
          </cell>
        </row>
        <row r="3603">
          <cell r="A3603">
            <v>1383</v>
          </cell>
          <cell r="B3603" t="str">
            <v>CONJUNTO PARA REBAIXAMENTO DE LENCOL FREATICO, INCLUINDO BOMBA DE AGUA E DE</v>
          </cell>
          <cell r="C3603" t="str">
            <v>H</v>
          </cell>
          <cell r="D3603" t="str">
            <v>AS</v>
          </cell>
          <cell r="E3603">
            <v>2.7</v>
          </cell>
        </row>
        <row r="3604">
          <cell r="B3604" t="str">
            <v>VACUO, ACIONADAS POR MOTOR DE 15 A 20 HP, MONTADOS EM CHASSI SOBRE RODAS; 60</v>
          </cell>
        </row>
        <row r="3605">
          <cell r="B3605" t="str">
            <v>PONTEIRAS DE PVC DE 3,8 A 5,8 CM DE DIAMETRO E 1,0 M DE C</v>
          </cell>
        </row>
        <row r="3606">
          <cell r="A3606">
            <v>10667</v>
          </cell>
          <cell r="B3606" t="str">
            <v>CONTAINER DE *2,40* X *6,00* M, PADRAO SIMPLES, SEM DIVISORIAS, PARA USO EM</v>
          </cell>
          <cell r="C3606" t="str">
            <v>UN</v>
          </cell>
          <cell r="D3606" t="str">
            <v>AS</v>
          </cell>
          <cell r="E3606">
            <v>8499.9500000000007</v>
          </cell>
        </row>
        <row r="3607">
          <cell r="B3607" t="str">
            <v>CANTEIRO DE OBRAS</v>
          </cell>
        </row>
        <row r="3608">
          <cell r="A3608">
            <v>10775</v>
          </cell>
          <cell r="B3608" t="str">
            <v>CONTAINER 2,30  X  6,00 M, ALT. 2,50 M, COM 1 SANITARIO, PARA ESCRITORIO, COMPLETO,</v>
          </cell>
          <cell r="C3608" t="str">
            <v>MES</v>
          </cell>
          <cell r="D3608" t="str">
            <v>AS</v>
          </cell>
          <cell r="E3608">
            <v>522.5</v>
          </cell>
        </row>
        <row r="3609">
          <cell r="B3609" t="str">
            <v>SEM DIVISORIAS INTERNAS (LOCACAO)</v>
          </cell>
        </row>
        <row r="3610">
          <cell r="A3610">
            <v>10776</v>
          </cell>
          <cell r="B3610" t="str">
            <v>CONTAINER 2,30  X  6,00 M, ALT. 2,50 M, PARA ESCRITORIO, SEM DIVISORIAS INTERNAS E</v>
          </cell>
          <cell r="C3610" t="str">
            <v>MES</v>
          </cell>
          <cell r="D3610" t="str">
            <v>AS</v>
          </cell>
          <cell r="E3610">
            <v>408.2</v>
          </cell>
        </row>
        <row r="3611">
          <cell r="B3611" t="str">
            <v>SEM SANITARIO (LOCACAO)</v>
          </cell>
        </row>
        <row r="3612">
          <cell r="A3612">
            <v>10779</v>
          </cell>
          <cell r="B3612" t="str">
            <v>CONTAINER 2,30 X 4,30 M, ALT. 2,50 M, P/ SANITARIO, C/ 5 BACIAS, 1 LAVATORIO E 4</v>
          </cell>
          <cell r="C3612" t="str">
            <v>MES</v>
          </cell>
          <cell r="D3612" t="str">
            <v>AS</v>
          </cell>
          <cell r="E3612">
            <v>653.12</v>
          </cell>
        </row>
        <row r="3613">
          <cell r="B3613" t="str">
            <v>MICTORIOS (LOCACAO)</v>
          </cell>
        </row>
        <row r="3614">
          <cell r="A3614">
            <v>10777</v>
          </cell>
          <cell r="B3614" t="str">
            <v>CONTAINER 2,30 X 4,30 M, ALT. 2,50 M, PARA SANITARIO, COM 3 BACIAS, 4 CHUVEIROS, 1</v>
          </cell>
          <cell r="C3614" t="str">
            <v>MES</v>
          </cell>
          <cell r="D3614" t="str">
            <v>AS</v>
          </cell>
          <cell r="E3614">
            <v>593.25</v>
          </cell>
        </row>
        <row r="3615">
          <cell r="B3615" t="str">
            <v>LAVATORIO E 1 MICTORIO (LOCACAO)</v>
          </cell>
        </row>
        <row r="3616">
          <cell r="A3616">
            <v>10778</v>
          </cell>
          <cell r="B3616" t="str">
            <v>CONTAINER 2,30 X 6,00 M, ALT. 2,50 M,  PARA SANITARIO,  COM 4 BACIAS, 8 CHUVEIROS,1</v>
          </cell>
          <cell r="C3616" t="str">
            <v>MES</v>
          </cell>
          <cell r="D3616" t="str">
            <v>AS</v>
          </cell>
          <cell r="E3616">
            <v>653.12</v>
          </cell>
        </row>
        <row r="3617">
          <cell r="B3617" t="str">
            <v>LAVATORIO E 1 MICTORIO (LOCACAO)</v>
          </cell>
        </row>
        <row r="3618">
          <cell r="A3618">
            <v>1613</v>
          </cell>
          <cell r="B3618" t="str">
            <v>CONTATOR TRIPOLAR, CORRENTE DE *110* A, TENSAO NOMINAL DE *500* V, CATEGORIA AC-</v>
          </cell>
          <cell r="C3618" t="str">
            <v>UN</v>
          </cell>
          <cell r="D3618" t="str">
            <v>CR</v>
          </cell>
          <cell r="E3618">
            <v>1098.72</v>
          </cell>
        </row>
        <row r="3619">
          <cell r="B3619" t="str">
            <v>2 E AC-3</v>
          </cell>
        </row>
        <row r="3620">
          <cell r="A3620">
            <v>1626</v>
          </cell>
          <cell r="B3620" t="str">
            <v>CONTATOR TRIPOLAR, CORRENTE DE *185* A, TENSAO NOMINAL DE *500* V, CATEGORIA AC-</v>
          </cell>
          <cell r="C3620" t="str">
            <v>UN</v>
          </cell>
          <cell r="D3620" t="str">
            <v>CR</v>
          </cell>
          <cell r="E3620">
            <v>1643.27</v>
          </cell>
        </row>
        <row r="3621">
          <cell r="B3621" t="str">
            <v>2 E AC-3</v>
          </cell>
        </row>
        <row r="3622">
          <cell r="A3622">
            <v>1625</v>
          </cell>
          <cell r="B3622" t="str">
            <v>CONTATOR TRIPOLAR, CORRENTE DE *22* A, TENSAO NOMINAL DE *500* V, CATEGORIA AC-2</v>
          </cell>
          <cell r="C3622" t="str">
            <v>UN</v>
          </cell>
          <cell r="D3622" t="str">
            <v>CR</v>
          </cell>
          <cell r="E3622">
            <v>114.77</v>
          </cell>
        </row>
        <row r="3623">
          <cell r="B3623" t="str">
            <v>E AC-3</v>
          </cell>
        </row>
        <row r="3624">
          <cell r="A3624">
            <v>1622</v>
          </cell>
          <cell r="B3624" t="str">
            <v>CONTATOR TRIPOLAR, CORRENTE DE *265* A, TENSAO NOMINAL DE *500* V, CATEGORIA AC-</v>
          </cell>
          <cell r="C3624" t="str">
            <v>UN</v>
          </cell>
          <cell r="D3624" t="str">
            <v>CR</v>
          </cell>
          <cell r="E3624">
            <v>3708.2</v>
          </cell>
        </row>
        <row r="3625">
          <cell r="B3625" t="str">
            <v>2 E AC-3</v>
          </cell>
        </row>
        <row r="3626">
          <cell r="A3626">
            <v>1620</v>
          </cell>
          <cell r="B3626" t="str">
            <v>CONTATOR TRIPOLAR, CORRENTE DE *38* A, TENSAO NOMINAL DE *500* V, CATEGORIA AC-2</v>
          </cell>
          <cell r="C3626" t="str">
            <v>UN</v>
          </cell>
          <cell r="D3626" t="str">
            <v>CR</v>
          </cell>
          <cell r="E3626">
            <v>241.78</v>
          </cell>
        </row>
        <row r="3627">
          <cell r="B3627" t="str">
            <v>E AC-3</v>
          </cell>
        </row>
        <row r="3628">
          <cell r="A3628">
            <v>1629</v>
          </cell>
          <cell r="B3628" t="str">
            <v>CONTATOR TRIPOLAR, CORRENTE DE *500* A, TENSAO NOMINAL DE *500* V, CATEGORIA AC-</v>
          </cell>
          <cell r="C3628" t="str">
            <v>UN</v>
          </cell>
          <cell r="D3628" t="str">
            <v>CR</v>
          </cell>
          <cell r="E3628">
            <v>9024.8799999999992</v>
          </cell>
        </row>
        <row r="3629">
          <cell r="B3629" t="str">
            <v>2 E AC-3</v>
          </cell>
        </row>
        <row r="3630">
          <cell r="A3630">
            <v>1627</v>
          </cell>
          <cell r="B3630" t="str">
            <v>CONTATOR TRIPOLAR, CORRENTE DE *65* A, TENSAO NOMINAL DE *500* V, CATEGORIA AC-2</v>
          </cell>
          <cell r="C3630" t="str">
            <v>UN</v>
          </cell>
          <cell r="D3630" t="str">
            <v>CR</v>
          </cell>
          <cell r="E3630">
            <v>462.15</v>
          </cell>
        </row>
        <row r="3631">
          <cell r="B3631" t="str">
            <v>E AC-3</v>
          </cell>
        </row>
        <row r="3632">
          <cell r="A3632">
            <v>1623</v>
          </cell>
          <cell r="B3632" t="str">
            <v>CONTATOR TRIPOLAR, CORRENTE DE 12 A, TENSAO NOMINAL DE *500* V, CATEGORIA AC-2 E</v>
          </cell>
          <cell r="C3632" t="str">
            <v>UN</v>
          </cell>
          <cell r="D3632" t="str">
            <v>CR</v>
          </cell>
          <cell r="E3632">
            <v>93.6</v>
          </cell>
        </row>
        <row r="3633">
          <cell r="B3633" t="str">
            <v>AC-3</v>
          </cell>
        </row>
        <row r="3634">
          <cell r="A3634">
            <v>1619</v>
          </cell>
          <cell r="B3634" t="str">
            <v>CONTATOR TRIPOLAR, CORRENTE DE 25 A, TENSAO NOMINAL DE *500* V, CATEGORIA AC-2 E</v>
          </cell>
          <cell r="C3634" t="str">
            <v>UN</v>
          </cell>
          <cell r="D3634" t="str">
            <v>CR</v>
          </cell>
          <cell r="E3634">
            <v>128.76</v>
          </cell>
        </row>
        <row r="3635">
          <cell r="B3635" t="str">
            <v>AC-3</v>
          </cell>
        </row>
        <row r="3636">
          <cell r="A3636">
            <v>1630</v>
          </cell>
          <cell r="B3636" t="str">
            <v>CONTATOR TRIPOLAR, CORRENTE DE 250 A, TENSAO NOMINAL DE *500* V, PARA</v>
          </cell>
          <cell r="C3636" t="str">
            <v>UN</v>
          </cell>
          <cell r="D3636" t="str">
            <v>CR</v>
          </cell>
          <cell r="E3636">
            <v>2834.99</v>
          </cell>
        </row>
        <row r="3637">
          <cell r="B3637" t="str">
            <v>ACIONAMENTO DE CAPACITORES</v>
          </cell>
        </row>
        <row r="3638">
          <cell r="A3638">
            <v>1616</v>
          </cell>
          <cell r="B3638" t="str">
            <v>CONTATOR TRIPOLAR, CORRENTE DE 300 A, TENSAO NOMINAL DE *500* V, CATEGORIA AC-2</v>
          </cell>
          <cell r="C3638" t="str">
            <v>UN</v>
          </cell>
          <cell r="D3638" t="str">
            <v>CR</v>
          </cell>
          <cell r="E3638">
            <v>4360.2700000000004</v>
          </cell>
        </row>
        <row r="3639">
          <cell r="B3639" t="str">
            <v>E AC-3</v>
          </cell>
        </row>
        <row r="3640">
          <cell r="A3640">
            <v>1614</v>
          </cell>
          <cell r="B3640" t="str">
            <v>CONTATOR TRIPOLAR, CORRENTE DE 32 A, TENSAO NOMINAL DE *500* V, CATEGORIA AC-2 E</v>
          </cell>
          <cell r="C3640" t="str">
            <v>UN</v>
          </cell>
          <cell r="D3640" t="str">
            <v>CR</v>
          </cell>
          <cell r="E3640">
            <v>199.28</v>
          </cell>
        </row>
        <row r="3641">
          <cell r="B3641" t="str">
            <v>AC-3</v>
          </cell>
        </row>
        <row r="3642">
          <cell r="A3642">
            <v>1617</v>
          </cell>
          <cell r="B3642" t="str">
            <v>CONTATOR TRIPOLAR, CORRENTE DE 400 A, TENSAO NOMINAL DE *500* V, CATEGORIA AC-2</v>
          </cell>
          <cell r="C3642" t="str">
            <v>UN</v>
          </cell>
          <cell r="D3642" t="str">
            <v>CR</v>
          </cell>
          <cell r="E3642">
            <v>5205.22</v>
          </cell>
        </row>
        <row r="3643">
          <cell r="B3643" t="str">
            <v>E AC-3</v>
          </cell>
        </row>
        <row r="3644">
          <cell r="A3644">
            <v>1621</v>
          </cell>
          <cell r="B3644" t="str">
            <v>CONTATOR TRIPOLAR, CORRENTE DE 45 A, TENSAO NOMINAL DE *500* V, CATEGORIA AC-2 E</v>
          </cell>
          <cell r="C3644" t="str">
            <v>UN</v>
          </cell>
          <cell r="D3644" t="str">
            <v>CR</v>
          </cell>
          <cell r="E3644">
            <v>356.4</v>
          </cell>
        </row>
        <row r="3645">
          <cell r="B3645" t="str">
            <v>AC-3</v>
          </cell>
        </row>
        <row r="3646">
          <cell r="A3646">
            <v>1624</v>
          </cell>
          <cell r="B3646" t="str">
            <v>CONTATOR TRIPOLAR, CORRENTE DE 630 A, TENSAO NOMINAL DE *500* V, CATEGORIA AC-2</v>
          </cell>
          <cell r="C3646" t="str">
            <v>UN</v>
          </cell>
          <cell r="D3646" t="str">
            <v>CR</v>
          </cell>
          <cell r="E3646">
            <v>12794.69</v>
          </cell>
        </row>
        <row r="3647">
          <cell r="B3647" t="str">
            <v>E AC-3</v>
          </cell>
        </row>
        <row r="3648">
          <cell r="A3648">
            <v>1615</v>
          </cell>
          <cell r="B3648" t="str">
            <v>CONTATOR TRIPOLAR, CORRENTE DE 75 A, TENSAO NOMINAL DE *500* V, CATEGORIA AC-2 E</v>
          </cell>
          <cell r="C3648" t="str">
            <v>UN</v>
          </cell>
          <cell r="D3648" t="str">
            <v>CR</v>
          </cell>
          <cell r="E3648">
            <v>669.27</v>
          </cell>
        </row>
        <row r="3649">
          <cell r="B3649" t="str">
            <v>AC-3</v>
          </cell>
        </row>
        <row r="3650">
          <cell r="A3650">
            <v>1612</v>
          </cell>
          <cell r="B3650" t="str">
            <v>CONTATOR TRIPOLAR, CORRENTE DE 9 A, TENSAO NOMINAL DE *500* V, CATEGORIA AC-2 E</v>
          </cell>
          <cell r="C3650" t="str">
            <v>UN</v>
          </cell>
          <cell r="D3650" t="str">
            <v>C</v>
          </cell>
          <cell r="E3650">
            <v>88.15</v>
          </cell>
        </row>
        <row r="3651">
          <cell r="B3651" t="str">
            <v>AC-3</v>
          </cell>
        </row>
        <row r="3652">
          <cell r="A3652">
            <v>1618</v>
          </cell>
          <cell r="B3652" t="str">
            <v>CONTATOR TRIPOLAR, CORRENTE DE 95 A, TENSAO NOMINAL DE *500* V, CATEGORIA AC-2 E</v>
          </cell>
          <cell r="C3652" t="str">
            <v>UN</v>
          </cell>
          <cell r="D3652" t="str">
            <v>CR</v>
          </cell>
          <cell r="E3652">
            <v>919.68</v>
          </cell>
        </row>
        <row r="3653">
          <cell r="B3653" t="str">
            <v>AC-3</v>
          </cell>
        </row>
        <row r="3654">
          <cell r="A3654" t="str">
            <v>Obs: dimensões entre asteríscos (*) indicam a aceitação de medidas aproximadas.</v>
          </cell>
        </row>
        <row r="3656">
          <cell r="B3656" t="str">
            <v>PREÇOS DE INSUMOS</v>
          </cell>
          <cell r="D3656" t="str">
            <v>Página:</v>
          </cell>
          <cell r="E3656" t="str">
            <v>55 / 146</v>
          </cell>
        </row>
        <row r="3657">
          <cell r="A3657" t="str">
            <v>Indicação da origem do preço:</v>
          </cell>
        </row>
        <row r="3658">
          <cell r="A3658" t="str">
            <v>• C - para preço coletado pelo IBGE</v>
          </cell>
        </row>
        <row r="3659">
          <cell r="A3659" t="str">
            <v>• CR - para preço obtido por meio do coeficiente de representatividade do insumo (ver Manual de Metodologia e</v>
          </cell>
        </row>
        <row r="3660">
          <cell r="A3660" t="str">
            <v>Conceitos);</v>
          </cell>
        </row>
        <row r="3661">
          <cell r="A3661" t="str">
            <v>• AS - para preço atribuído com base no preço do insumo para a localidade de São Paulo.</v>
          </cell>
        </row>
        <row r="3662">
          <cell r="A3662" t="str">
            <v>Mês de Coleta:</v>
          </cell>
          <cell r="B3662" t="str">
            <v>06/2016 Pesquisa: IBGE</v>
          </cell>
        </row>
        <row r="3663">
          <cell r="B3663" t="str">
            <v>CUIABA</v>
          </cell>
          <cell r="C3663" t="str">
            <v>90,01</v>
          </cell>
          <cell r="E3663">
            <v>52.06</v>
          </cell>
        </row>
        <row r="3664">
          <cell r="A3664" t="str">
            <v>Localidade:</v>
          </cell>
          <cell r="B3664" t="str">
            <v>Encargos Sociais Desonerados(%) Horista:</v>
          </cell>
          <cell r="D3664" t="str">
            <v>Mensalista:</v>
          </cell>
        </row>
        <row r="3665">
          <cell r="A3665" t="str">
            <v>Código</v>
          </cell>
          <cell r="B3665" t="str">
            <v>Descriçao do Insumo</v>
          </cell>
          <cell r="C3665" t="str">
            <v>Unid</v>
          </cell>
          <cell r="D3665" t="str">
            <v>Origem</v>
          </cell>
          <cell r="E3665" t="str">
            <v>Preço</v>
          </cell>
        </row>
        <row r="3666">
          <cell r="D3666" t="str">
            <v>de Preço</v>
          </cell>
          <cell r="E3666" t="str">
            <v>Mediano (R$)</v>
          </cell>
        </row>
        <row r="3667">
          <cell r="B3667" t="str">
            <v>CONTATOR TRIPOLAR, CORRENTE DE 95 A, TENSAO NOMINAL DE *500* V, CATEGORIA AC-2 E</v>
          </cell>
        </row>
        <row r="3668">
          <cell r="B3668" t="str">
            <v>AC-3</v>
          </cell>
        </row>
        <row r="3669">
          <cell r="A3669">
            <v>14211</v>
          </cell>
          <cell r="B3669" t="str">
            <v>CONTRA PORCA SEXTAVADA H = 35MM</v>
          </cell>
          <cell r="C3669" t="str">
            <v>UN</v>
          </cell>
          <cell r="D3669" t="str">
            <v>CR</v>
          </cell>
          <cell r="E3669">
            <v>30.46</v>
          </cell>
        </row>
        <row r="3670">
          <cell r="A3670">
            <v>40934</v>
          </cell>
          <cell r="B3670" t="str">
            <v>COORDENADOR / GERENTE DE OBRA (MENSALISTA)</v>
          </cell>
          <cell r="C3670" t="str">
            <v>MES</v>
          </cell>
          <cell r="D3670" t="str">
            <v>CR</v>
          </cell>
          <cell r="E3670">
            <v>24503.07</v>
          </cell>
        </row>
        <row r="3671">
          <cell r="A3671">
            <v>34500</v>
          </cell>
          <cell r="B3671" t="str">
            <v>COORDENADOR/GERENTE DE OBRA</v>
          </cell>
          <cell r="C3671" t="str">
            <v>H</v>
          </cell>
          <cell r="D3671" t="str">
            <v>CR</v>
          </cell>
          <cell r="E3671">
            <v>139.18</v>
          </cell>
        </row>
        <row r="3672">
          <cell r="A3672">
            <v>5328</v>
          </cell>
          <cell r="B3672" t="str">
            <v>CORANTE LIQUIDO PARA TINTA PVA, BISNAGA 50 ML</v>
          </cell>
          <cell r="C3672" t="str">
            <v>UN</v>
          </cell>
          <cell r="D3672" t="str">
            <v>CR</v>
          </cell>
          <cell r="E3672">
            <v>3.58</v>
          </cell>
        </row>
        <row r="3673">
          <cell r="A3673">
            <v>38200</v>
          </cell>
          <cell r="B3673" t="str">
            <v>CORDA DE POLIAMIDA 12 MM TIPO BOMBEIRO, PARA TRABALHO EM ALTURA</v>
          </cell>
          <cell r="C3673" t="str">
            <v>100M</v>
          </cell>
          <cell r="D3673" t="str">
            <v>CR</v>
          </cell>
          <cell r="E3673">
            <v>485.73</v>
          </cell>
        </row>
        <row r="3674">
          <cell r="A3674">
            <v>37601</v>
          </cell>
          <cell r="B3674" t="str">
            <v>CORDEL DETONANTE, NP 05 G/M</v>
          </cell>
          <cell r="C3674" t="str">
            <v>M</v>
          </cell>
          <cell r="D3674" t="str">
            <v>CR</v>
          </cell>
          <cell r="E3674">
            <v>0.7</v>
          </cell>
        </row>
        <row r="3675">
          <cell r="A3675">
            <v>1634</v>
          </cell>
          <cell r="B3675" t="str">
            <v>CORDEL DETONANTE, NP 10 G/M</v>
          </cell>
          <cell r="C3675" t="str">
            <v>M</v>
          </cell>
          <cell r="D3675" t="str">
            <v>CR</v>
          </cell>
          <cell r="E3675">
            <v>0.72</v>
          </cell>
        </row>
        <row r="3676">
          <cell r="A3676">
            <v>5086</v>
          </cell>
          <cell r="B3676" t="str">
            <v>CORRENTE DE ELO CURTO COMUM, SOLDADA, GALVANIZADA, ESPESSURA DO ELO = 1/2"</v>
          </cell>
          <cell r="C3676" t="str">
            <v>KG</v>
          </cell>
          <cell r="D3676" t="str">
            <v>CR</v>
          </cell>
          <cell r="E3676">
            <v>22.95</v>
          </cell>
        </row>
        <row r="3677">
          <cell r="B3677" t="str">
            <v>(12,5 MM)</v>
          </cell>
        </row>
        <row r="3678">
          <cell r="A3678">
            <v>40519</v>
          </cell>
          <cell r="B3678" t="str">
            <v>CORTADEIRA HIDRAULICA DE VERGALHAO, PARA ACO DE DIAMETRO ATE 50 MM, MOTOR</v>
          </cell>
          <cell r="C3678" t="str">
            <v>UN</v>
          </cell>
          <cell r="D3678" t="str">
            <v>CR</v>
          </cell>
          <cell r="E3678">
            <v>109659.71</v>
          </cell>
        </row>
        <row r="3679">
          <cell r="B3679" t="str">
            <v>ELETRICO TRIFASICO, POTENCIA DE 5,5 HP A 7,5 HP</v>
          </cell>
        </row>
        <row r="3680">
          <cell r="A3680">
            <v>11280</v>
          </cell>
          <cell r="B3680" t="str">
            <v>CORTADORA DE PISO COM MOTOR 4 TEMPOS A  GASOLINA DE 13 CV (13 HP), PARA DISCO</v>
          </cell>
          <cell r="C3680" t="str">
            <v>UN</v>
          </cell>
          <cell r="D3680" t="str">
            <v>CR</v>
          </cell>
          <cell r="E3680">
            <v>13302.31</v>
          </cell>
        </row>
        <row r="3681">
          <cell r="B3681" t="str">
            <v>DE CORTE DE DIAMETRO DE 12 A 18'' (300 A 400 MM)</v>
          </cell>
        </row>
        <row r="3682">
          <cell r="A3682">
            <v>39869</v>
          </cell>
          <cell r="B3682" t="str">
            <v>COTOVELO BRONZE/LATAO (REF 707-3) SEM ANEL DE SOLDA, BOLSA X ROSCA F, 15MM X 1/2"</v>
          </cell>
          <cell r="C3682" t="str">
            <v>UN</v>
          </cell>
          <cell r="D3682" t="str">
            <v>CR</v>
          </cell>
          <cell r="E3682">
            <v>5.36</v>
          </cell>
        </row>
        <row r="3683">
          <cell r="A3683">
            <v>39870</v>
          </cell>
          <cell r="B3683" t="str">
            <v>COTOVELO BRONZE/LATAO (REF 707-3) SEM ANEL DE SOLDA, BOLSA X ROSCA F, 22MM X 1/2"</v>
          </cell>
          <cell r="C3683" t="str">
            <v>UN</v>
          </cell>
          <cell r="D3683" t="str">
            <v>CR</v>
          </cell>
          <cell r="E3683">
            <v>8.19</v>
          </cell>
        </row>
        <row r="3684">
          <cell r="A3684">
            <v>39871</v>
          </cell>
          <cell r="B3684" t="str">
            <v>COTOVELO BRONZE/LATAO (REF 707-3) SEM ANEL DE SOLDA, BOLSA X ROSCA F, 22MM X 3/4"</v>
          </cell>
          <cell r="C3684" t="str">
            <v>UN</v>
          </cell>
          <cell r="D3684" t="str">
            <v>CR</v>
          </cell>
          <cell r="E3684">
            <v>9.18</v>
          </cell>
        </row>
        <row r="3685">
          <cell r="A3685">
            <v>12722</v>
          </cell>
          <cell r="B3685" t="str">
            <v>COTOVELO DE COBRE 90 GRAUS (REF 607) SEM ANEL DE SOLDA, BOLSA X BOLSA, 104 MM</v>
          </cell>
          <cell r="C3685" t="str">
            <v>UN</v>
          </cell>
          <cell r="D3685" t="str">
            <v>CR</v>
          </cell>
          <cell r="E3685">
            <v>307.45</v>
          </cell>
        </row>
        <row r="3686">
          <cell r="A3686">
            <v>12714</v>
          </cell>
          <cell r="B3686" t="str">
            <v>COTOVELO DE COBRE 90 GRAUS (REF 607) SEM ANEL DE SOLDA, BOLSA X BOLSA, 15 MM</v>
          </cell>
          <cell r="C3686" t="str">
            <v>UN</v>
          </cell>
          <cell r="D3686" t="str">
            <v>CR</v>
          </cell>
          <cell r="E3686">
            <v>2</v>
          </cell>
        </row>
        <row r="3687">
          <cell r="A3687">
            <v>12715</v>
          </cell>
          <cell r="B3687" t="str">
            <v>COTOVELO DE COBRE 90 GRAUS (REF 607) SEM ANEL DE SOLDA, BOLSA X BOLSA, 22 MM</v>
          </cell>
          <cell r="C3687" t="str">
            <v>UN</v>
          </cell>
          <cell r="D3687" t="str">
            <v>CR</v>
          </cell>
          <cell r="E3687">
            <v>4.53</v>
          </cell>
        </row>
        <row r="3688">
          <cell r="A3688">
            <v>12716</v>
          </cell>
          <cell r="B3688" t="str">
            <v>COTOVELO DE COBRE 90 GRAUS (REF 607) SEM ANEL DE SOLDA, BOLSA X BOLSA, 28 MM</v>
          </cell>
          <cell r="C3688" t="str">
            <v>UN</v>
          </cell>
          <cell r="D3688" t="str">
            <v>CR</v>
          </cell>
          <cell r="E3688">
            <v>7.78</v>
          </cell>
        </row>
        <row r="3689">
          <cell r="A3689">
            <v>12717</v>
          </cell>
          <cell r="B3689" t="str">
            <v>COTOVELO DE COBRE 90 GRAUS (REF 607) SEM ANEL DE SOLDA, BOLSA X BOLSA, 35 MM</v>
          </cell>
          <cell r="C3689" t="str">
            <v>UN</v>
          </cell>
          <cell r="D3689" t="str">
            <v>CR</v>
          </cell>
          <cell r="E3689">
            <v>15.29</v>
          </cell>
        </row>
        <row r="3690">
          <cell r="A3690">
            <v>12718</v>
          </cell>
          <cell r="B3690" t="str">
            <v>COTOVELO DE COBRE 90 GRAUS (REF 607) SEM ANEL DE SOLDA, BOLSA X BOLSA, 42 MM</v>
          </cell>
          <cell r="C3690" t="str">
            <v>UN</v>
          </cell>
          <cell r="D3690" t="str">
            <v>CR</v>
          </cell>
          <cell r="E3690">
            <v>23.47</v>
          </cell>
        </row>
        <row r="3691">
          <cell r="A3691">
            <v>12719</v>
          </cell>
          <cell r="B3691" t="str">
            <v>COTOVELO DE COBRE 90 GRAUS (REF 607) SEM ANEL DE SOLDA, BOLSA X BOLSA, 54 MM</v>
          </cell>
          <cell r="C3691" t="str">
            <v>UN</v>
          </cell>
          <cell r="D3691" t="str">
            <v>CR</v>
          </cell>
          <cell r="E3691">
            <v>37.26</v>
          </cell>
        </row>
        <row r="3692">
          <cell r="A3692">
            <v>12720</v>
          </cell>
          <cell r="B3692" t="str">
            <v>COTOVELO DE COBRE 90 GRAUS (REF 607) SEM ANEL DE SOLDA, BOLSA X BOLSA, 66 MM</v>
          </cell>
          <cell r="C3692" t="str">
            <v>UN</v>
          </cell>
          <cell r="D3692" t="str">
            <v>CR</v>
          </cell>
          <cell r="E3692">
            <v>129.75</v>
          </cell>
        </row>
        <row r="3693">
          <cell r="A3693">
            <v>12721</v>
          </cell>
          <cell r="B3693" t="str">
            <v>COTOVELO DE COBRE 90 GRAUS (REF 607) SEM ANEL DE SOLDA, BOLSA X BOLSA, 79 MM</v>
          </cell>
          <cell r="C3693" t="str">
            <v>UN</v>
          </cell>
          <cell r="D3693" t="str">
            <v>CR</v>
          </cell>
          <cell r="E3693">
            <v>124.42</v>
          </cell>
        </row>
        <row r="3694">
          <cell r="A3694">
            <v>3446</v>
          </cell>
          <cell r="B3694" t="str">
            <v>COTOVELO45 GRAUS DE FERRO GALVANIZADO, COM ROSCA BSP, DE 1 1/2"</v>
          </cell>
          <cell r="C3694" t="str">
            <v>UN</v>
          </cell>
          <cell r="D3694" t="str">
            <v>CR</v>
          </cell>
          <cell r="E3694">
            <v>28.19</v>
          </cell>
        </row>
        <row r="3695">
          <cell r="A3695">
            <v>3445</v>
          </cell>
          <cell r="B3695" t="str">
            <v>COTOVELO45 GRAUS DE FERRO GALVANIZADO, COM ROSCA BSP, DE 1 1/4"</v>
          </cell>
          <cell r="C3695" t="str">
            <v>UN</v>
          </cell>
          <cell r="D3695" t="str">
            <v>CR</v>
          </cell>
          <cell r="E3695">
            <v>23.37</v>
          </cell>
        </row>
        <row r="3696">
          <cell r="A3696">
            <v>3441</v>
          </cell>
          <cell r="B3696" t="str">
            <v>COTOVELO45 GRAUS DE FERRO GALVANIZADO, COM ROSCA BSP, DE 1/2"</v>
          </cell>
          <cell r="C3696" t="str">
            <v>UN</v>
          </cell>
          <cell r="D3696" t="str">
            <v>CR</v>
          </cell>
          <cell r="E3696">
            <v>6.72</v>
          </cell>
        </row>
        <row r="3697">
          <cell r="A3697">
            <v>3444</v>
          </cell>
          <cell r="B3697" t="str">
            <v>COTOVELO45 GRAUS DE FERRO GALVANIZADO, COM ROSCA BSP, DE 1"</v>
          </cell>
          <cell r="C3697" t="str">
            <v>UN</v>
          </cell>
          <cell r="D3697" t="str">
            <v>CR</v>
          </cell>
          <cell r="E3697">
            <v>14.39</v>
          </cell>
        </row>
        <row r="3698">
          <cell r="A3698">
            <v>12402</v>
          </cell>
          <cell r="B3698" t="str">
            <v>COTOVELO45 GRAUS DE FERRO GALVANIZADO, COM ROSCA BSP, DE 2 1/2"</v>
          </cell>
          <cell r="C3698" t="str">
            <v>UN</v>
          </cell>
          <cell r="D3698" t="str">
            <v>CR</v>
          </cell>
          <cell r="E3698">
            <v>66.61</v>
          </cell>
        </row>
        <row r="3699">
          <cell r="A3699">
            <v>3447</v>
          </cell>
          <cell r="B3699" t="str">
            <v>COTOVELO45 GRAUS DE FERRO GALVANIZADO, COM ROSCA BSP, DE 2"</v>
          </cell>
          <cell r="C3699" t="str">
            <v>UN</v>
          </cell>
          <cell r="D3699" t="str">
            <v>CR</v>
          </cell>
          <cell r="E3699">
            <v>35.44</v>
          </cell>
        </row>
        <row r="3700">
          <cell r="A3700">
            <v>3442</v>
          </cell>
          <cell r="B3700" t="str">
            <v>COTOVELO45 GRAUS DE FERRO GALVANIZADO, COM ROSCA BSP, DE 3/4"</v>
          </cell>
          <cell r="C3700" t="str">
            <v>UN</v>
          </cell>
          <cell r="D3700" t="str">
            <v>CR</v>
          </cell>
          <cell r="E3700">
            <v>10.11</v>
          </cell>
        </row>
        <row r="3701">
          <cell r="A3701">
            <v>3448</v>
          </cell>
          <cell r="B3701" t="str">
            <v>COTOVELO45 GRAUS DE FERRO GALVANIZADO, COM ROSCA BSP, DE 3"</v>
          </cell>
          <cell r="C3701" t="str">
            <v>UN</v>
          </cell>
          <cell r="D3701" t="str">
            <v>CR</v>
          </cell>
          <cell r="E3701">
            <v>86.48</v>
          </cell>
        </row>
        <row r="3702">
          <cell r="A3702">
            <v>3449</v>
          </cell>
          <cell r="B3702" t="str">
            <v>COTOVELO45 GRAUS DE FERRO GALVANIZADO, COM ROSCA BSP, DE 4"</v>
          </cell>
          <cell r="C3702" t="str">
            <v>UN</v>
          </cell>
          <cell r="D3702" t="str">
            <v>CR</v>
          </cell>
          <cell r="E3702">
            <v>168.2</v>
          </cell>
        </row>
        <row r="3703">
          <cell r="A3703">
            <v>37438</v>
          </cell>
          <cell r="B3703" t="str">
            <v>COTOVELO45 GRAUS, PEAD PE 100, DE 125 MM, PARA ELETROFUSAO</v>
          </cell>
          <cell r="C3703" t="str">
            <v>UN</v>
          </cell>
          <cell r="D3703" t="str">
            <v>CR</v>
          </cell>
          <cell r="E3703">
            <v>139.78</v>
          </cell>
        </row>
        <row r="3704">
          <cell r="A3704">
            <v>37439</v>
          </cell>
          <cell r="B3704" t="str">
            <v>COTOVELO45 GRAUS, PEAD PE 100, DE 200 MM, PARA ELETROFUSAO</v>
          </cell>
          <cell r="C3704" t="str">
            <v>UN</v>
          </cell>
          <cell r="D3704" t="str">
            <v>CR</v>
          </cell>
          <cell r="E3704">
            <v>913.91</v>
          </cell>
        </row>
        <row r="3705">
          <cell r="A3705">
            <v>37435</v>
          </cell>
          <cell r="B3705" t="str">
            <v>COTOVELO45 GRAUS, PEAD PE 100, DE 32 MM, PARA ELETROFUSAO</v>
          </cell>
          <cell r="C3705" t="str">
            <v>UN</v>
          </cell>
          <cell r="D3705" t="str">
            <v>CR</v>
          </cell>
          <cell r="E3705">
            <v>16.420000000000002</v>
          </cell>
        </row>
        <row r="3706">
          <cell r="A3706">
            <v>37436</v>
          </cell>
          <cell r="B3706" t="str">
            <v>COTOVELO45 GRAUS, PEAD PE 100, DE 40 MM, PARA ELETROFUSAO</v>
          </cell>
          <cell r="C3706" t="str">
            <v>UN</v>
          </cell>
          <cell r="D3706" t="str">
            <v>CR</v>
          </cell>
          <cell r="E3706">
            <v>19.38</v>
          </cell>
        </row>
        <row r="3707">
          <cell r="A3707">
            <v>37437</v>
          </cell>
          <cell r="B3707" t="str">
            <v>COTOVELO45 GRAUS, PEAD PE 100, DE 63 MM, PARA ELETROFUSAO</v>
          </cell>
          <cell r="C3707" t="str">
            <v>UN</v>
          </cell>
          <cell r="D3707" t="str">
            <v>CR</v>
          </cell>
          <cell r="E3707">
            <v>28.04</v>
          </cell>
        </row>
        <row r="3708">
          <cell r="A3708">
            <v>3473</v>
          </cell>
          <cell r="B3708" t="str">
            <v>COTOVELO90 GRAUS DE FERRO GALVANIZADO, COM ROSCA BSP MACHO/FEMEA, DE 1 1/2"</v>
          </cell>
          <cell r="C3708" t="str">
            <v>UN</v>
          </cell>
          <cell r="D3708" t="str">
            <v>CR</v>
          </cell>
          <cell r="E3708">
            <v>28.78</v>
          </cell>
        </row>
        <row r="3709">
          <cell r="A3709">
            <v>3474</v>
          </cell>
          <cell r="B3709" t="str">
            <v>COTOVELO90 GRAUS DE FERRO GALVANIZADO, COM ROSCA BSP MACHO/FEMEA, DE 1 1/4"</v>
          </cell>
          <cell r="C3709" t="str">
            <v>UN</v>
          </cell>
          <cell r="D3709" t="str">
            <v>CR</v>
          </cell>
          <cell r="E3709">
            <v>26.05</v>
          </cell>
        </row>
        <row r="3710">
          <cell r="A3710">
            <v>3450</v>
          </cell>
          <cell r="B3710" t="str">
            <v>COTOVELO90 GRAUS DE FERRO GALVANIZADO, COM ROSCA BSP MACHO/FEMEA, DE 1/2"</v>
          </cell>
          <cell r="C3710" t="str">
            <v>UN</v>
          </cell>
          <cell r="D3710" t="str">
            <v>CR</v>
          </cell>
          <cell r="E3710">
            <v>8.86</v>
          </cell>
        </row>
        <row r="3711">
          <cell r="A3711">
            <v>3443</v>
          </cell>
          <cell r="B3711" t="str">
            <v>COTOVELO90 GRAUS DE FERRO GALVANIZADO, COM ROSCA BSP MACHO/FEMEA, DE 1"</v>
          </cell>
          <cell r="C3711" t="str">
            <v>UN</v>
          </cell>
          <cell r="D3711" t="str">
            <v>CR</v>
          </cell>
          <cell r="E3711">
            <v>17.239999999999998</v>
          </cell>
        </row>
        <row r="3712">
          <cell r="A3712">
            <v>3453</v>
          </cell>
          <cell r="B3712" t="str">
            <v>COTOVELO90 GRAUS DE FERRO GALVANIZADO, COM ROSCA BSP MACHO/FEMEA, DE 2 1/2"</v>
          </cell>
          <cell r="C3712" t="str">
            <v>UN</v>
          </cell>
          <cell r="D3712" t="str">
            <v>CR</v>
          </cell>
          <cell r="E3712">
            <v>72.260000000000005</v>
          </cell>
        </row>
        <row r="3713">
          <cell r="A3713">
            <v>3452</v>
          </cell>
          <cell r="B3713" t="str">
            <v>COTOVELO90 GRAUS DE FERRO GALVANIZADO, COM ROSCA BSP MACHO/FEMEA, DE 2"</v>
          </cell>
          <cell r="C3713" t="str">
            <v>UN</v>
          </cell>
          <cell r="D3713" t="str">
            <v>CR</v>
          </cell>
          <cell r="E3713">
            <v>43.35</v>
          </cell>
        </row>
        <row r="3714">
          <cell r="A3714">
            <v>3451</v>
          </cell>
          <cell r="B3714" t="str">
            <v>COTOVELO90 GRAUS DE FERRO GALVANIZADO, COM ROSCA BSP MACHO/FEMEA, DE 3/4"</v>
          </cell>
          <cell r="C3714" t="str">
            <v>UN</v>
          </cell>
          <cell r="D3714" t="str">
            <v>CR</v>
          </cell>
          <cell r="E3714">
            <v>11.3</v>
          </cell>
        </row>
        <row r="3715">
          <cell r="A3715" t="str">
            <v>Obs: dimensões entre asteríscos (*) indicam a aceitação de medidas aproximadas.</v>
          </cell>
        </row>
        <row r="3717">
          <cell r="B3717" t="str">
            <v>PREÇOS DE INSUMOS</v>
          </cell>
          <cell r="D3717" t="str">
            <v>Página:</v>
          </cell>
          <cell r="E3717" t="str">
            <v>56 / 146</v>
          </cell>
        </row>
        <row r="3718">
          <cell r="A3718" t="str">
            <v>Indicação da origem do preço:</v>
          </cell>
        </row>
        <row r="3719">
          <cell r="A3719" t="str">
            <v>• C - para preço coletado pelo IBGE</v>
          </cell>
        </row>
        <row r="3720">
          <cell r="A3720" t="str">
            <v>• CR - para preço obtido por meio do coeficiente de representatividade do insumo (ver Manual de Metodologia e</v>
          </cell>
        </row>
        <row r="3721">
          <cell r="A3721" t="str">
            <v>Conceitos);</v>
          </cell>
        </row>
        <row r="3722">
          <cell r="A3722" t="str">
            <v>• AS - para preço atribuído com base no preço do insumo para a localidade de São Paulo.</v>
          </cell>
        </row>
        <row r="3723">
          <cell r="A3723" t="str">
            <v>Mês de Coleta:</v>
          </cell>
          <cell r="B3723" t="str">
            <v>06/2016 Pesquisa: IBGE</v>
          </cell>
        </row>
        <row r="3724">
          <cell r="B3724" t="str">
            <v>CUIABA</v>
          </cell>
          <cell r="C3724" t="str">
            <v>90,01</v>
          </cell>
          <cell r="E3724">
            <v>52.06</v>
          </cell>
        </row>
        <row r="3725">
          <cell r="A3725" t="str">
            <v>Localidade:</v>
          </cell>
          <cell r="B3725" t="str">
            <v>Encargos Sociais Desonerados(%) Horista:</v>
          </cell>
          <cell r="D3725" t="str">
            <v>Mensalista:</v>
          </cell>
        </row>
        <row r="3726">
          <cell r="A3726" t="str">
            <v>Código</v>
          </cell>
          <cell r="B3726" t="str">
            <v>Descriçao do Insumo</v>
          </cell>
          <cell r="C3726" t="str">
            <v>Unid</v>
          </cell>
          <cell r="D3726" t="str">
            <v>Origem</v>
          </cell>
          <cell r="E3726" t="str">
            <v>Preço</v>
          </cell>
        </row>
        <row r="3727">
          <cell r="D3727" t="str">
            <v>de Preço</v>
          </cell>
          <cell r="E3727" t="str">
            <v>Mediano (R$)</v>
          </cell>
        </row>
        <row r="3728">
          <cell r="A3728">
            <v>3454</v>
          </cell>
          <cell r="B3728" t="str">
            <v>COTOVELO 90 GRAUS DE FERRO GALVANIZADO, COM ROSCA BSP MACHO/FEMEA, DE 3"</v>
          </cell>
          <cell r="C3728" t="str">
            <v>UN</v>
          </cell>
          <cell r="D3728" t="str">
            <v>CR</v>
          </cell>
          <cell r="E3728">
            <v>92.78</v>
          </cell>
        </row>
        <row r="3729">
          <cell r="A3729">
            <v>3458</v>
          </cell>
          <cell r="B3729" t="str">
            <v>COTOVELO 90 GRAUS DE FERRO GALVANIZADO, COM ROSCA BSP, DE 1 1/2"</v>
          </cell>
          <cell r="C3729" t="str">
            <v>UN</v>
          </cell>
          <cell r="D3729" t="str">
            <v>CR</v>
          </cell>
          <cell r="E3729">
            <v>25.15</v>
          </cell>
        </row>
        <row r="3730">
          <cell r="A3730">
            <v>3468</v>
          </cell>
          <cell r="B3730" t="str">
            <v>COTOVELO 90 GRAUS DE FERRO GALVANIZADO, COM ROSCA BSP, DE 1 1/2" X 1"</v>
          </cell>
          <cell r="C3730" t="str">
            <v>UN</v>
          </cell>
          <cell r="D3730" t="str">
            <v>CR</v>
          </cell>
          <cell r="E3730">
            <v>23.67</v>
          </cell>
        </row>
        <row r="3731">
          <cell r="A3731">
            <v>3465</v>
          </cell>
          <cell r="B3731" t="str">
            <v>COTOVELO 90 GRAUS DE FERRO GALVANIZADO, COM ROSCA BSP, DE 1 1/2" X 3/4"</v>
          </cell>
          <cell r="C3731" t="str">
            <v>UN</v>
          </cell>
          <cell r="D3731" t="str">
            <v>CR</v>
          </cell>
          <cell r="E3731">
            <v>24.14</v>
          </cell>
        </row>
        <row r="3732">
          <cell r="A3732">
            <v>3457</v>
          </cell>
          <cell r="B3732" t="str">
            <v>COTOVELO 90 GRAUS DE FERRO GALVANIZADO, COM ROSCA BSP, DE 1 1/4"</v>
          </cell>
          <cell r="C3732" t="str">
            <v>UN</v>
          </cell>
          <cell r="D3732" t="str">
            <v>CR</v>
          </cell>
          <cell r="E3732">
            <v>17.600000000000001</v>
          </cell>
        </row>
        <row r="3733">
          <cell r="A3733">
            <v>12403</v>
          </cell>
          <cell r="B3733" t="str">
            <v>COTOVELO 90 GRAUS DE FERRO GALVANIZADO, COM ROSCA BSP, DE 1 1/4" X 1"</v>
          </cell>
          <cell r="C3733" t="str">
            <v>UN</v>
          </cell>
          <cell r="D3733" t="str">
            <v>CR</v>
          </cell>
          <cell r="E3733">
            <v>16.829999999999998</v>
          </cell>
        </row>
        <row r="3734">
          <cell r="A3734">
            <v>3455</v>
          </cell>
          <cell r="B3734" t="str">
            <v>COTOVELO 90 GRAUS DE FERRO GALVANIZADO, COM ROSCA BSP, DE 1/2"</v>
          </cell>
          <cell r="C3734" t="str">
            <v>UN</v>
          </cell>
          <cell r="D3734" t="str">
            <v>CR</v>
          </cell>
          <cell r="E3734">
            <v>4.75</v>
          </cell>
        </row>
        <row r="3735">
          <cell r="A3735">
            <v>3472</v>
          </cell>
          <cell r="B3735" t="str">
            <v>COTOVELO 90 GRAUS DE FERRO GALVANIZADO, COM ROSCA BSP, DE 1"</v>
          </cell>
          <cell r="C3735" t="str">
            <v>UN</v>
          </cell>
          <cell r="D3735" t="str">
            <v>CR</v>
          </cell>
          <cell r="E3735">
            <v>11.47</v>
          </cell>
        </row>
        <row r="3736">
          <cell r="A3736">
            <v>3463</v>
          </cell>
          <cell r="B3736" t="str">
            <v>COTOVELO 90 GRAUS DE FERRO GALVANIZADO, COM ROSCA BSP, DE 1" X 1/2"</v>
          </cell>
          <cell r="C3736" t="str">
            <v>UN</v>
          </cell>
          <cell r="D3736" t="str">
            <v>CR</v>
          </cell>
          <cell r="E3736">
            <v>10.7</v>
          </cell>
        </row>
        <row r="3737">
          <cell r="A3737">
            <v>3464</v>
          </cell>
          <cell r="B3737" t="str">
            <v>COTOVELO 90 GRAUS DE FERRO GALVANIZADO, COM ROSCA BSP, DE 1" X 3/4"</v>
          </cell>
          <cell r="C3737" t="str">
            <v>UN</v>
          </cell>
          <cell r="D3737" t="str">
            <v>CR</v>
          </cell>
          <cell r="E3737">
            <v>10.4</v>
          </cell>
        </row>
        <row r="3738">
          <cell r="A3738">
            <v>3470</v>
          </cell>
          <cell r="B3738" t="str">
            <v>COTOVELO 90 GRAUS DE FERRO GALVANIZADO, COM ROSCA BSP, DE 2 1/2"</v>
          </cell>
          <cell r="C3738" t="str">
            <v>UN</v>
          </cell>
          <cell r="D3738" t="str">
            <v>CR</v>
          </cell>
          <cell r="E3738">
            <v>74.22</v>
          </cell>
        </row>
        <row r="3739">
          <cell r="A3739">
            <v>3466</v>
          </cell>
          <cell r="B3739" t="str">
            <v>COTOVELO 90 GRAUS DE FERRO GALVANIZADO, COM ROSCA BSP, DE 2 1/2" X 2"</v>
          </cell>
          <cell r="C3739" t="str">
            <v>UN</v>
          </cell>
          <cell r="D3739" t="str">
            <v>CR</v>
          </cell>
          <cell r="E3739">
            <v>72.14</v>
          </cell>
        </row>
        <row r="3740">
          <cell r="A3740">
            <v>3471</v>
          </cell>
          <cell r="B3740" t="str">
            <v>COTOVELO 90 GRAUS DE FERRO GALVANIZADO, COM ROSCA BSP, DE 2"</v>
          </cell>
          <cell r="C3740" t="str">
            <v>UN</v>
          </cell>
          <cell r="D3740" t="str">
            <v>CR</v>
          </cell>
          <cell r="E3740">
            <v>38.54</v>
          </cell>
        </row>
        <row r="3741">
          <cell r="A3741">
            <v>3467</v>
          </cell>
          <cell r="B3741" t="str">
            <v>COTOVELO 90 GRAUS DE FERRO GALVANIZADO, COM ROSCA BSP, DE 2" X 1 1/2"</v>
          </cell>
          <cell r="C3741" t="str">
            <v>UN</v>
          </cell>
          <cell r="D3741" t="str">
            <v>CR</v>
          </cell>
          <cell r="E3741">
            <v>38.36</v>
          </cell>
        </row>
        <row r="3742">
          <cell r="A3742">
            <v>3456</v>
          </cell>
          <cell r="B3742" t="str">
            <v>COTOVELO 90 GRAUS DE FERRO GALVANIZADO, COM ROSCA BSP, DE 3/4"</v>
          </cell>
          <cell r="C3742" t="str">
            <v>UN</v>
          </cell>
          <cell r="D3742" t="str">
            <v>CR</v>
          </cell>
          <cell r="E3742">
            <v>8.44</v>
          </cell>
        </row>
        <row r="3743">
          <cell r="A3743">
            <v>3462</v>
          </cell>
          <cell r="B3743" t="str">
            <v>COTOVELO 90 GRAUS DE FERRO GALVANIZADO, COM ROSCA BSP, DE 3/4" X 1/2"</v>
          </cell>
          <cell r="C3743" t="str">
            <v>UN</v>
          </cell>
          <cell r="D3743" t="str">
            <v>CR</v>
          </cell>
          <cell r="E3743">
            <v>7.43</v>
          </cell>
        </row>
        <row r="3744">
          <cell r="A3744">
            <v>3459</v>
          </cell>
          <cell r="B3744" t="str">
            <v>COTOVELO 90 GRAUS DE FERRO GALVANIZADO, COM ROSCA BSP, DE 3"</v>
          </cell>
          <cell r="C3744" t="str">
            <v>UN</v>
          </cell>
          <cell r="D3744" t="str">
            <v>CR</v>
          </cell>
          <cell r="E3744">
            <v>100.69</v>
          </cell>
        </row>
        <row r="3745">
          <cell r="A3745">
            <v>3469</v>
          </cell>
          <cell r="B3745" t="str">
            <v>COTOVELO 90 GRAUS DE FERRO GALVANIZADO, COM ROSCA BSP, DE 4"</v>
          </cell>
          <cell r="C3745" t="str">
            <v>UN</v>
          </cell>
          <cell r="D3745" t="str">
            <v>CR</v>
          </cell>
          <cell r="E3745">
            <v>177.12</v>
          </cell>
        </row>
        <row r="3746">
          <cell r="A3746">
            <v>3460</v>
          </cell>
          <cell r="B3746" t="str">
            <v>COTOVELO 90 GRAUS DE FERRO GALVANIZADO, COM ROSCA BSP, DE 5"</v>
          </cell>
          <cell r="C3746" t="str">
            <v>UN</v>
          </cell>
          <cell r="D3746" t="str">
            <v>CR</v>
          </cell>
          <cell r="E3746">
            <v>446.62</v>
          </cell>
        </row>
        <row r="3747">
          <cell r="A3747">
            <v>3461</v>
          </cell>
          <cell r="B3747" t="str">
            <v>COTOVELO 90 GRAUS DE FERRO GALVANIZADO, COM ROSCA BSP, DE 6"</v>
          </cell>
          <cell r="C3747" t="str">
            <v>UN</v>
          </cell>
          <cell r="D3747" t="str">
            <v>CR</v>
          </cell>
          <cell r="E3747">
            <v>556.59</v>
          </cell>
        </row>
        <row r="3748">
          <cell r="A3748">
            <v>37433</v>
          </cell>
          <cell r="B3748" t="str">
            <v>COTOVELO 90 GRAUS, PEAD PE 100, DE 125 MM, PARA ELETROFUSAO</v>
          </cell>
          <cell r="C3748" t="str">
            <v>UN</v>
          </cell>
          <cell r="D3748" t="str">
            <v>CR</v>
          </cell>
          <cell r="E3748">
            <v>139.78</v>
          </cell>
        </row>
        <row r="3749">
          <cell r="A3749">
            <v>37430</v>
          </cell>
          <cell r="B3749" t="str">
            <v>COTOVELO 90 GRAUS, PEAD PE 100, DE 20 MM, PARA ELETROFUSAO</v>
          </cell>
          <cell r="C3749" t="str">
            <v>UN</v>
          </cell>
          <cell r="D3749" t="str">
            <v>CR</v>
          </cell>
          <cell r="E3749">
            <v>17.510000000000002</v>
          </cell>
        </row>
        <row r="3750">
          <cell r="A3750">
            <v>37434</v>
          </cell>
          <cell r="B3750" t="str">
            <v>COTOVELO 90 GRAUS, PEAD PE 100, DE 200 MM, PARA ELETROFUSAO</v>
          </cell>
          <cell r="C3750" t="str">
            <v>UN</v>
          </cell>
          <cell r="D3750" t="str">
            <v>CR</v>
          </cell>
          <cell r="E3750">
            <v>1303.3599999999999</v>
          </cell>
        </row>
        <row r="3751">
          <cell r="A3751">
            <v>37431</v>
          </cell>
          <cell r="B3751" t="str">
            <v>COTOVELO 90 GRAUS, PEAD PE 100, DE 32 MM, PARA ELETROFUSAO</v>
          </cell>
          <cell r="C3751" t="str">
            <v>UN</v>
          </cell>
          <cell r="D3751" t="str">
            <v>CR</v>
          </cell>
          <cell r="E3751">
            <v>23.76</v>
          </cell>
        </row>
        <row r="3752">
          <cell r="A3752">
            <v>37432</v>
          </cell>
          <cell r="B3752" t="str">
            <v>COTOVELO 90 GRAUS, PEAD PE 100, DE 63 MM, PARA ELETROFUSAO</v>
          </cell>
          <cell r="C3752" t="str">
            <v>UN</v>
          </cell>
          <cell r="D3752" t="str">
            <v>CR</v>
          </cell>
          <cell r="E3752">
            <v>43.83</v>
          </cell>
        </row>
        <row r="3753">
          <cell r="A3753">
            <v>37413</v>
          </cell>
          <cell r="B3753" t="str">
            <v>COTOVELO/JOELHO COM ADAPTADOR, 90 GRAUS, EM POLIPROPILENO, PN 16, PARA TUBOS</v>
          </cell>
          <cell r="C3753" t="str">
            <v>UN</v>
          </cell>
          <cell r="D3753" t="str">
            <v>CR</v>
          </cell>
          <cell r="E3753">
            <v>1.86</v>
          </cell>
        </row>
        <row r="3754">
          <cell r="B3754" t="str">
            <v>PEAD, 20 MM X 1/2" - LIGACAO PREDIAL DE AGUA</v>
          </cell>
        </row>
        <row r="3755">
          <cell r="A3755">
            <v>37414</v>
          </cell>
          <cell r="B3755" t="str">
            <v>COTOVELO/JOELHO COM ADAPTADOR, 90 GRAUS, EM POLIPROPILENO, PN 16, PARA TUBOS</v>
          </cell>
          <cell r="C3755" t="str">
            <v>UN</v>
          </cell>
          <cell r="D3755" t="str">
            <v>CR</v>
          </cell>
          <cell r="E3755">
            <v>2.11</v>
          </cell>
        </row>
        <row r="3756">
          <cell r="B3756" t="str">
            <v>PEAD, 20 MM X 3/4" - LIGACAO PREDIAL DE AGUA</v>
          </cell>
        </row>
        <row r="3757">
          <cell r="A3757">
            <v>37415</v>
          </cell>
          <cell r="B3757" t="str">
            <v>COTOVELO/JOELHO COM ADAPTADOR, 90 GRAUS, EM POLIPROPILENO, PN 16, PARA TUBOS</v>
          </cell>
          <cell r="C3757" t="str">
            <v>UN</v>
          </cell>
          <cell r="D3757" t="str">
            <v>CR</v>
          </cell>
          <cell r="E3757">
            <v>3.83</v>
          </cell>
        </row>
        <row r="3758">
          <cell r="B3758" t="str">
            <v>PEAD, 32 MM X 1" - LIGACAO PREDIAL DE AGUA</v>
          </cell>
        </row>
        <row r="3759">
          <cell r="A3759">
            <v>37416</v>
          </cell>
          <cell r="B3759" t="str">
            <v>COTOVELO/JOELHO 90 GRAUS, EM POLIPROPILENO, PN 16, PARA TUBOS PEAD, 20 X 20 MM -</v>
          </cell>
          <cell r="C3759" t="str">
            <v>UN</v>
          </cell>
          <cell r="D3759" t="str">
            <v>CR</v>
          </cell>
          <cell r="E3759">
            <v>1.74</v>
          </cell>
        </row>
        <row r="3760">
          <cell r="B3760" t="str">
            <v>LIGACAO PREDIAL DE AGUA</v>
          </cell>
        </row>
        <row r="3761">
          <cell r="A3761">
            <v>37417</v>
          </cell>
          <cell r="B3761" t="str">
            <v>COTOVELO/JOELHO 90 GRAUS, EM POLIPROPILENO, PN 16, PARA TUBOS PEAD, 32 X 32 MM -</v>
          </cell>
          <cell r="C3761" t="str">
            <v>UN</v>
          </cell>
          <cell r="D3761" t="str">
            <v>CR</v>
          </cell>
          <cell r="E3761">
            <v>2.5</v>
          </cell>
        </row>
        <row r="3762">
          <cell r="B3762" t="str">
            <v>LIGACAO PREDIAL DE AGUA</v>
          </cell>
        </row>
        <row r="3763">
          <cell r="A3763">
            <v>3112</v>
          </cell>
          <cell r="B3763" t="str">
            <v>CREMONA COM CASTANHA BIPARTIDA, COM VARA DE 1.20 M, EM LATAO CROMADO, PARA</v>
          </cell>
          <cell r="C3763" t="str">
            <v>CJ</v>
          </cell>
          <cell r="D3763" t="str">
            <v>CR</v>
          </cell>
          <cell r="E3763">
            <v>46.37</v>
          </cell>
        </row>
        <row r="3764">
          <cell r="B3764" t="str">
            <v>PORTAS E JANELAS - COMPLETA</v>
          </cell>
        </row>
        <row r="3765">
          <cell r="A3765">
            <v>3113</v>
          </cell>
          <cell r="B3765" t="str">
            <v>CREMONA COM CASTANHA BIPARTIDA, COM VARA DE 1.50 M, EM LATAO CROMADO, PARA</v>
          </cell>
          <cell r="C3765" t="str">
            <v>CJ</v>
          </cell>
          <cell r="D3765" t="str">
            <v>CR</v>
          </cell>
          <cell r="E3765">
            <v>53.43</v>
          </cell>
        </row>
        <row r="3766">
          <cell r="B3766" t="str">
            <v>PORTAS E JANELAS - COMPLETA</v>
          </cell>
        </row>
        <row r="3767">
          <cell r="A3767">
            <v>3114</v>
          </cell>
          <cell r="B3767" t="str">
            <v>CREMONA LATAO CROMADO, COM CASTANHA BIPARTIDA E PRESILHAS, MEDIDAS</v>
          </cell>
          <cell r="C3767" t="str">
            <v>UN</v>
          </cell>
          <cell r="D3767" t="str">
            <v>CR</v>
          </cell>
          <cell r="E3767">
            <v>24.14</v>
          </cell>
        </row>
        <row r="3768">
          <cell r="B3768" t="str">
            <v>APROXIMADAS DE 113 X 40 X 35 MM (NAO INCL VARA FERRO)</v>
          </cell>
        </row>
        <row r="3769">
          <cell r="A3769">
            <v>34519</v>
          </cell>
          <cell r="B3769" t="str">
            <v>CRUZETA DE CONCRETO LEVE, COMP. 2000 MM SECAO, 90 X 90 MM</v>
          </cell>
          <cell r="C3769" t="str">
            <v>UN</v>
          </cell>
          <cell r="D3769" t="str">
            <v>CR</v>
          </cell>
          <cell r="E3769">
            <v>73.459999999999994</v>
          </cell>
        </row>
        <row r="3770">
          <cell r="A3770">
            <v>10510</v>
          </cell>
          <cell r="B3770" t="str">
            <v>CRUZETA DE EUCALIPTO TRATADO, OU EQUIVALENTE DA REGIAO, *2,4* M, SECAO *9 X 11,5*</v>
          </cell>
          <cell r="C3770" t="str">
            <v>UN</v>
          </cell>
          <cell r="D3770" t="str">
            <v>AS</v>
          </cell>
          <cell r="E3770">
            <v>57.43</v>
          </cell>
        </row>
        <row r="3771">
          <cell r="B3771" t="str">
            <v>CM</v>
          </cell>
        </row>
        <row r="3772">
          <cell r="A3772">
            <v>1649</v>
          </cell>
          <cell r="B3772" t="str">
            <v>CRUZETA DE FERRO GALVANIZADO, COM ROSCA BSP, DE 1 1/2"</v>
          </cell>
          <cell r="C3772" t="str">
            <v>UN</v>
          </cell>
          <cell r="D3772" t="str">
            <v>CR</v>
          </cell>
          <cell r="E3772">
            <v>49.72</v>
          </cell>
        </row>
        <row r="3773">
          <cell r="A3773">
            <v>1653</v>
          </cell>
          <cell r="B3773" t="str">
            <v>CRUZETA DE FERRO GALVANIZADO, COM ROSCA BSP, DE 1 1/4"</v>
          </cell>
          <cell r="C3773" t="str">
            <v>UN</v>
          </cell>
          <cell r="D3773" t="str">
            <v>CR</v>
          </cell>
          <cell r="E3773">
            <v>41.27</v>
          </cell>
        </row>
        <row r="3774">
          <cell r="A3774">
            <v>1647</v>
          </cell>
          <cell r="B3774" t="str">
            <v>CRUZETA DE FERRO GALVANIZADO, COM ROSCA BSP, DE 1/2"</v>
          </cell>
          <cell r="C3774" t="str">
            <v>UN</v>
          </cell>
          <cell r="D3774" t="str">
            <v>CR</v>
          </cell>
          <cell r="E3774">
            <v>15.28</v>
          </cell>
        </row>
        <row r="3775">
          <cell r="A3775">
            <v>1648</v>
          </cell>
          <cell r="B3775" t="str">
            <v>CRUZETA DE FERRO GALVANIZADO, COM ROSCA BSP, DE 1"</v>
          </cell>
          <cell r="C3775" t="str">
            <v>UN</v>
          </cell>
          <cell r="D3775" t="str">
            <v>CR</v>
          </cell>
          <cell r="E3775">
            <v>29.38</v>
          </cell>
        </row>
        <row r="3776">
          <cell r="A3776">
            <v>1651</v>
          </cell>
          <cell r="B3776" t="str">
            <v>CRUZETA DE FERRO GALVANIZADO, COM ROSCA BSP, DE 2 1/2"</v>
          </cell>
          <cell r="C3776" t="str">
            <v>UN</v>
          </cell>
          <cell r="D3776" t="str">
            <v>CR</v>
          </cell>
          <cell r="E3776">
            <v>108.3</v>
          </cell>
        </row>
        <row r="3777">
          <cell r="A3777">
            <v>1650</v>
          </cell>
          <cell r="B3777" t="str">
            <v>CRUZETA DE FERRO GALVANIZADO, COM ROSCA BSP, DE 2"</v>
          </cell>
          <cell r="C3777" t="str">
            <v>UN</v>
          </cell>
          <cell r="D3777" t="str">
            <v>CR</v>
          </cell>
          <cell r="E3777">
            <v>68.69</v>
          </cell>
        </row>
        <row r="3778">
          <cell r="A3778" t="str">
            <v>Obs: dimensões entre asteríscos (*) indicam a aceitação de medidas aproximadas.</v>
          </cell>
        </row>
        <row r="3780">
          <cell r="B3780" t="str">
            <v>PREÇOS DE INSUMOS</v>
          </cell>
          <cell r="D3780" t="str">
            <v>Página:</v>
          </cell>
          <cell r="E3780" t="str">
            <v>57 / 146</v>
          </cell>
        </row>
        <row r="3781">
          <cell r="A3781" t="str">
            <v>Indicação da origem do preço:</v>
          </cell>
        </row>
        <row r="3782">
          <cell r="A3782" t="str">
            <v>• C - para preço coletado pelo IBGE</v>
          </cell>
        </row>
        <row r="3783">
          <cell r="A3783" t="str">
            <v>• CR - para preço obtido por meio do coeficiente de representatividade do insumo (ver Manual de Metodologia e</v>
          </cell>
        </row>
        <row r="3784">
          <cell r="A3784" t="str">
            <v>Conceitos);</v>
          </cell>
        </row>
        <row r="3785">
          <cell r="A3785" t="str">
            <v>• AS - para preço atribuído com base no preço do insumo para a localidade de São Paulo.</v>
          </cell>
        </row>
        <row r="3786">
          <cell r="A3786" t="str">
            <v>Mês de Coleta:</v>
          </cell>
          <cell r="B3786" t="str">
            <v>06/2016 Pesquisa: IBGE</v>
          </cell>
        </row>
        <row r="3787">
          <cell r="B3787" t="str">
            <v>CUIABA</v>
          </cell>
          <cell r="C3787" t="str">
            <v>90,01</v>
          </cell>
          <cell r="E3787">
            <v>52.06</v>
          </cell>
        </row>
        <row r="3788">
          <cell r="A3788" t="str">
            <v>Localidade:</v>
          </cell>
          <cell r="B3788" t="str">
            <v>Encargos Sociais Desonerados(%) Horista:</v>
          </cell>
          <cell r="D3788" t="str">
            <v>Mensalista:</v>
          </cell>
        </row>
        <row r="3789">
          <cell r="A3789" t="str">
            <v>Código</v>
          </cell>
          <cell r="B3789" t="str">
            <v>Descriçao do Insumo</v>
          </cell>
          <cell r="C3789" t="str">
            <v>Unid</v>
          </cell>
          <cell r="D3789" t="str">
            <v>Origem</v>
          </cell>
          <cell r="E3789" t="str">
            <v>Preço</v>
          </cell>
        </row>
        <row r="3790">
          <cell r="D3790" t="str">
            <v>de Preço</v>
          </cell>
          <cell r="E3790" t="str">
            <v>Mediano (R$)</v>
          </cell>
        </row>
        <row r="3791">
          <cell r="A3791">
            <v>1654</v>
          </cell>
          <cell r="B3791" t="str">
            <v>CRUZETA DE FERRO GALVANIZADO, COM ROSCA BSP, DE 3/4"</v>
          </cell>
          <cell r="C3791" t="str">
            <v>UN</v>
          </cell>
          <cell r="D3791" t="str">
            <v>CR</v>
          </cell>
          <cell r="E3791">
            <v>19.5</v>
          </cell>
        </row>
        <row r="3792">
          <cell r="A3792">
            <v>1652</v>
          </cell>
          <cell r="B3792" t="str">
            <v>CRUZETA DE FERRO GALVANIZADO, COM ROSCA BSP, DE 3"</v>
          </cell>
          <cell r="C3792" t="str">
            <v>UN</v>
          </cell>
          <cell r="D3792" t="str">
            <v>CR</v>
          </cell>
          <cell r="E3792">
            <v>151.96</v>
          </cell>
        </row>
        <row r="3793">
          <cell r="A3793">
            <v>1727</v>
          </cell>
          <cell r="B3793" t="str">
            <v>CRUZETA DE REDUCAO PVC PBA, JE, BBBB, DN 75 X 50 / DE 85 X 60 MM (NBR 5647)</v>
          </cell>
          <cell r="C3793" t="str">
            <v>UN</v>
          </cell>
          <cell r="D3793" t="str">
            <v>AS</v>
          </cell>
          <cell r="E3793">
            <v>54.01</v>
          </cell>
        </row>
        <row r="3794">
          <cell r="A3794">
            <v>40339</v>
          </cell>
          <cell r="B3794" t="str">
            <v>CRUZETA PARA ESCORA METALICA (LOCACAO)</v>
          </cell>
          <cell r="C3794" t="str">
            <v>MES</v>
          </cell>
          <cell r="D3794" t="str">
            <v>CR</v>
          </cell>
          <cell r="E3794">
            <v>3.75</v>
          </cell>
        </row>
        <row r="3795">
          <cell r="A3795">
            <v>40606</v>
          </cell>
          <cell r="B3795" t="str">
            <v>CRUZETA PARA ESCORA METALICA (LOCACAO) (COLETADO CAIXA)</v>
          </cell>
          <cell r="C3795" t="str">
            <v>MES</v>
          </cell>
          <cell r="D3795" t="str">
            <v>CR</v>
          </cell>
          <cell r="E3795">
            <v>1.9</v>
          </cell>
        </row>
        <row r="3796">
          <cell r="A3796">
            <v>12920</v>
          </cell>
          <cell r="B3796" t="str">
            <v>CRUZETA PVC PBA, JE, BBBB, DN 100 / DE 110 MM (NBR 5647)</v>
          </cell>
          <cell r="C3796" t="str">
            <v>UN</v>
          </cell>
          <cell r="D3796" t="str">
            <v>AS</v>
          </cell>
          <cell r="E3796">
            <v>71.37</v>
          </cell>
        </row>
        <row r="3797">
          <cell r="A3797">
            <v>1725</v>
          </cell>
          <cell r="B3797" t="str">
            <v>CRUZETA PVC PBA, JE, BBBB, DN 50 / DE 60 MM (NBR 5647)</v>
          </cell>
          <cell r="C3797" t="str">
            <v>UN</v>
          </cell>
          <cell r="D3797" t="str">
            <v>AS</v>
          </cell>
          <cell r="E3797">
            <v>15.58</v>
          </cell>
        </row>
        <row r="3798">
          <cell r="A3798">
            <v>12943</v>
          </cell>
          <cell r="B3798" t="str">
            <v>CRUZETA PVC PBA, JE, BBBB, DN 75 / DE 85 MM (NBR 5647)</v>
          </cell>
          <cell r="C3798" t="str">
            <v>UN</v>
          </cell>
          <cell r="D3798" t="str">
            <v>AS</v>
          </cell>
          <cell r="E3798">
            <v>38.450000000000003</v>
          </cell>
        </row>
        <row r="3799">
          <cell r="A3799">
            <v>1747</v>
          </cell>
          <cell r="B3799" t="str">
            <v>CUBA ACO INOX (AISI 304) DE EMBUTIR COM VALVULA DE 3 1/2 ", DE *56 X 33 X 12* CM</v>
          </cell>
          <cell r="C3799" t="str">
            <v>UN</v>
          </cell>
          <cell r="D3799" t="str">
            <v>CR</v>
          </cell>
          <cell r="E3799">
            <v>122.89</v>
          </cell>
        </row>
        <row r="3800">
          <cell r="A3800">
            <v>1744</v>
          </cell>
          <cell r="B3800" t="str">
            <v>CUBA ACO INOX (AISI 304) DE EMBUTIR COM VALVULA 3 1/2 ", DE *40 X 34 X 12* CM</v>
          </cell>
          <cell r="C3800" t="str">
            <v>UN</v>
          </cell>
          <cell r="D3800" t="str">
            <v>CR</v>
          </cell>
          <cell r="E3800">
            <v>85.12</v>
          </cell>
        </row>
        <row r="3801">
          <cell r="A3801">
            <v>1743</v>
          </cell>
          <cell r="B3801" t="str">
            <v>CUBA ACO INOX (AISI 304) DE EMBUTIR COM VALVULA 3 1/2 ", DE *46 X 30 X 12* CM</v>
          </cell>
          <cell r="C3801" t="str">
            <v>UN</v>
          </cell>
          <cell r="D3801" t="str">
            <v>CR</v>
          </cell>
          <cell r="E3801">
            <v>111.77</v>
          </cell>
        </row>
        <row r="3802">
          <cell r="A3802">
            <v>7241</v>
          </cell>
          <cell r="B3802" t="str">
            <v>CUMEEIRA ALUMINIO ONDULADA, COMPRIMENTO = *1,12* M, E = 0,8 MM</v>
          </cell>
          <cell r="C3802" t="str">
            <v>M2</v>
          </cell>
          <cell r="D3802" t="str">
            <v>CR</v>
          </cell>
          <cell r="E3802">
            <v>52.59</v>
          </cell>
        </row>
        <row r="3803">
          <cell r="A3803">
            <v>39640</v>
          </cell>
          <cell r="B3803" t="str">
            <v>CUMEEIRA ARTICULADA (ABA INFERIOR) PARA TELHA ONDULADA DE FIBROCIMENTO E = 4</v>
          </cell>
          <cell r="C3803" t="str">
            <v>UN</v>
          </cell>
          <cell r="D3803" t="str">
            <v>CR</v>
          </cell>
          <cell r="E3803">
            <v>5.23</v>
          </cell>
        </row>
        <row r="3804">
          <cell r="B3804" t="str">
            <v>MM, ABA *330* MM, COMPRIMENTO 500 MM (SEM AMIANTO)</v>
          </cell>
        </row>
        <row r="3805">
          <cell r="A3805">
            <v>20236</v>
          </cell>
          <cell r="B3805" t="str">
            <v>CUMEEIRA ARTICULADA DE FIBROCIMENTO PARA TELHA ONDULADA E= 6 MM (SEM</v>
          </cell>
          <cell r="C3805" t="str">
            <v>UN</v>
          </cell>
          <cell r="D3805" t="str">
            <v>CR</v>
          </cell>
          <cell r="E3805">
            <v>20.23</v>
          </cell>
        </row>
        <row r="3806">
          <cell r="B3806" t="str">
            <v>AMIANTO)</v>
          </cell>
        </row>
        <row r="3807">
          <cell r="A3807">
            <v>11013</v>
          </cell>
          <cell r="B3807" t="str">
            <v>CUMEEIRA ARTICULADA PARA TELHA FIBROCIMENTO, CANALETE 49 OU KALHETA - ABA</v>
          </cell>
          <cell r="C3807" t="str">
            <v>UN</v>
          </cell>
          <cell r="D3807" t="str">
            <v>CR</v>
          </cell>
          <cell r="E3807">
            <v>10.76</v>
          </cell>
        </row>
        <row r="3808">
          <cell r="B3808" t="str">
            <v>EXTERNA SUPERIOR (SEM AMIANTO)</v>
          </cell>
        </row>
        <row r="3809">
          <cell r="A3809">
            <v>11014</v>
          </cell>
          <cell r="B3809" t="str">
            <v>CUMEEIRA ARTICULADA PARA TELHA FIBROCIMENTO, CANALETE 49 OU KALHETA - ABA</v>
          </cell>
          <cell r="C3809" t="str">
            <v>UN</v>
          </cell>
          <cell r="D3809" t="str">
            <v>CR</v>
          </cell>
          <cell r="E3809">
            <v>10.76</v>
          </cell>
        </row>
        <row r="3810">
          <cell r="B3810" t="str">
            <v>INTERNA INFERIOR (SEM AMIANTO)</v>
          </cell>
        </row>
        <row r="3811">
          <cell r="A3811">
            <v>11017</v>
          </cell>
          <cell r="B3811" t="str">
            <v>CUMEEIRA ARTICULADA SUPERIOR PARA TELHA DE FIBROCIMENTO, E = 4 MM (SEM</v>
          </cell>
          <cell r="C3811" t="str">
            <v>UN</v>
          </cell>
          <cell r="D3811" t="str">
            <v>CR</v>
          </cell>
          <cell r="E3811">
            <v>4.59</v>
          </cell>
        </row>
        <row r="3812">
          <cell r="B3812" t="str">
            <v>AMIANTO)</v>
          </cell>
        </row>
        <row r="3813">
          <cell r="A3813">
            <v>7216</v>
          </cell>
          <cell r="B3813" t="str">
            <v>CUMEEIRA NORMAL PARA TELHA DE FIBROCIMENTO CANALETE 90 OU KALHETAO (SEM</v>
          </cell>
          <cell r="C3813" t="str">
            <v>UN</v>
          </cell>
          <cell r="D3813" t="str">
            <v>CR</v>
          </cell>
          <cell r="E3813">
            <v>72.41</v>
          </cell>
        </row>
        <row r="3814">
          <cell r="B3814" t="str">
            <v>AMIANTO)</v>
          </cell>
        </row>
        <row r="3815">
          <cell r="A3815">
            <v>7215</v>
          </cell>
          <cell r="B3815" t="str">
            <v>CUMEEIRA NORMAL PARA TELHA DE FIBROCIMENTO, CANALETE 49 OU KALHETA (SEM</v>
          </cell>
          <cell r="C3815" t="str">
            <v>UN</v>
          </cell>
          <cell r="D3815" t="str">
            <v>CR</v>
          </cell>
          <cell r="E3815">
            <v>17.32</v>
          </cell>
        </row>
        <row r="3816">
          <cell r="B3816" t="str">
            <v>AMIANTO)</v>
          </cell>
        </row>
        <row r="3817">
          <cell r="A3817">
            <v>20235</v>
          </cell>
          <cell r="B3817" t="str">
            <v>CUMEEIRA NORMAL PARA TELHA ONDULADA DE FIBROCIMENTO, E = 6 MM, ABA 300 MM,</v>
          </cell>
          <cell r="C3817" t="str">
            <v>UN</v>
          </cell>
          <cell r="D3817" t="str">
            <v>CR</v>
          </cell>
          <cell r="E3817">
            <v>36.61</v>
          </cell>
        </row>
        <row r="3818">
          <cell r="B3818" t="str">
            <v>COMPRIMENTO 1100 MM (SEM AMIANTO)</v>
          </cell>
        </row>
        <row r="3819">
          <cell r="A3819">
            <v>7181</v>
          </cell>
          <cell r="B3819" t="str">
            <v>CUMEEIRA PARA TELHA CERAMICA, COMPRIMENTO DE *41* CM, RENDIMENTO DE *3*</v>
          </cell>
          <cell r="C3819" t="str">
            <v>UN</v>
          </cell>
          <cell r="D3819" t="str">
            <v>CR</v>
          </cell>
          <cell r="E3819">
            <v>4.66</v>
          </cell>
        </row>
        <row r="3820">
          <cell r="B3820" t="str">
            <v>TELHAS/M</v>
          </cell>
        </row>
        <row r="3821">
          <cell r="A3821">
            <v>40866</v>
          </cell>
          <cell r="B3821" t="str">
            <v>CUMEEIRA PARA TELHA DE CONCRETO, PARA 2 AGUAS DE TELHADO, COR CINZA,</v>
          </cell>
          <cell r="C3821" t="str">
            <v>UN</v>
          </cell>
          <cell r="D3821" t="str">
            <v>CR</v>
          </cell>
          <cell r="E3821">
            <v>6.4</v>
          </cell>
        </row>
        <row r="3822">
          <cell r="B3822" t="str">
            <v>RENDIMENTO DE *3* TELHAS/M (COLETADO CAIXA)</v>
          </cell>
        </row>
        <row r="3823">
          <cell r="A3823">
            <v>7214</v>
          </cell>
          <cell r="B3823" t="str">
            <v>CUMEEIRA SHED PARA TELHA ONDULADA DE FIBROCIMENTO, E = 6 MM, ABA 280 MM,</v>
          </cell>
          <cell r="C3823" t="str">
            <v>UN</v>
          </cell>
          <cell r="D3823" t="str">
            <v>CR</v>
          </cell>
          <cell r="E3823">
            <v>24.81</v>
          </cell>
        </row>
        <row r="3824">
          <cell r="B3824" t="str">
            <v>COMPRIMENTO 1100 MM (SEM AMIANTO)</v>
          </cell>
        </row>
        <row r="3825">
          <cell r="A3825">
            <v>7219</v>
          </cell>
          <cell r="B3825" t="str">
            <v>CUMEEIRA UNIVERSAL PARA TELHA DE FIBROCIMENTO ONDULADA, E = 6MM, DE 1,10 X 0,21</v>
          </cell>
          <cell r="C3825" t="str">
            <v>UN</v>
          </cell>
          <cell r="D3825" t="str">
            <v>CR</v>
          </cell>
          <cell r="E3825">
            <v>25.68</v>
          </cell>
        </row>
        <row r="3826">
          <cell r="B3826" t="str">
            <v>M (SEM AMIANTO)</v>
          </cell>
        </row>
        <row r="3827">
          <cell r="A3827">
            <v>37972</v>
          </cell>
          <cell r="B3827" t="str">
            <v>CURVA CPVC, 90 GRAUS, SOLDAVEL, 22 MM, PARA AGUA QUENTE</v>
          </cell>
          <cell r="C3827" t="str">
            <v>UN</v>
          </cell>
          <cell r="D3827" t="str">
            <v>CR</v>
          </cell>
          <cell r="E3827">
            <v>5.89</v>
          </cell>
        </row>
        <row r="3828">
          <cell r="A3828">
            <v>37973</v>
          </cell>
          <cell r="B3828" t="str">
            <v>CURVA CPVC, 90 GRAUS, SOLDAVEL, 28 MM, PARA AGUA QUENTE</v>
          </cell>
          <cell r="C3828" t="str">
            <v>UN</v>
          </cell>
          <cell r="D3828" t="str">
            <v>CR</v>
          </cell>
          <cell r="E3828">
            <v>9.43</v>
          </cell>
        </row>
        <row r="3829">
          <cell r="A3829">
            <v>37971</v>
          </cell>
          <cell r="B3829" t="str">
            <v>CURVA CPVC, 90 GRAUS, SOLDAVEL,15 MM, PARA AGUA QUENTE</v>
          </cell>
          <cell r="C3829" t="str">
            <v>UN</v>
          </cell>
          <cell r="D3829" t="str">
            <v>CR</v>
          </cell>
          <cell r="E3829">
            <v>3.53</v>
          </cell>
        </row>
        <row r="3830">
          <cell r="A3830">
            <v>20094</v>
          </cell>
          <cell r="B3830" t="str">
            <v>CURVA CURTA PVC, PB, JE, 45 GRAUS, DN 100 MM, PARA REDE COLETORA ESGOTO (NBR</v>
          </cell>
          <cell r="C3830" t="str">
            <v>UN</v>
          </cell>
          <cell r="D3830" t="str">
            <v>AS</v>
          </cell>
          <cell r="E3830">
            <v>8.89</v>
          </cell>
        </row>
        <row r="3831">
          <cell r="B3831" t="str">
            <v>10569)</v>
          </cell>
        </row>
        <row r="3832">
          <cell r="A3832">
            <v>20095</v>
          </cell>
          <cell r="B3832" t="str">
            <v>CURVA CURTA PVC, PB, JE, 90 GRAUS, DN 100 MM, PARA REDE COLETORA ESGOTO (NBR</v>
          </cell>
          <cell r="C3832" t="str">
            <v>UN</v>
          </cell>
          <cell r="D3832" t="str">
            <v>AS</v>
          </cell>
          <cell r="E3832">
            <v>15.06</v>
          </cell>
        </row>
        <row r="3833">
          <cell r="B3833" t="str">
            <v>10569)</v>
          </cell>
        </row>
        <row r="3834">
          <cell r="A3834">
            <v>1954</v>
          </cell>
          <cell r="B3834" t="str">
            <v>CURVA DE PVC 45 GRAUS, SOLDAVEL, 110 MM, PARA AGUA FRIA PREDIAL (NBR 5648)</v>
          </cell>
          <cell r="C3834" t="str">
            <v>UN</v>
          </cell>
          <cell r="D3834" t="str">
            <v>CR</v>
          </cell>
          <cell r="E3834">
            <v>93.67</v>
          </cell>
        </row>
        <row r="3835">
          <cell r="A3835">
            <v>1926</v>
          </cell>
          <cell r="B3835" t="str">
            <v>CURVA DE PVC 45 GRAUS, SOLDAVEL, 20 MM, PARA AGUA FRIA PREDIAL (NBR 5648)</v>
          </cell>
          <cell r="C3835" t="str">
            <v>UN</v>
          </cell>
          <cell r="D3835" t="str">
            <v>C</v>
          </cell>
          <cell r="E3835">
            <v>1.65</v>
          </cell>
        </row>
        <row r="3836">
          <cell r="A3836">
            <v>1927</v>
          </cell>
          <cell r="B3836" t="str">
            <v>CURVA DE PVC 45 GRAUS, SOLDAVEL, 25 MM, PARA AGUA FRIA PREDIAL (NBR 5648)</v>
          </cell>
          <cell r="C3836" t="str">
            <v>UN</v>
          </cell>
          <cell r="D3836" t="str">
            <v>CR</v>
          </cell>
          <cell r="E3836">
            <v>2</v>
          </cell>
        </row>
        <row r="3837">
          <cell r="A3837">
            <v>1923</v>
          </cell>
          <cell r="B3837" t="str">
            <v>CURVA DE PVC 45 GRAUS, SOLDAVEL, 32 MM, PARA AGUA FRIA PREDIAL (NBR 5648)</v>
          </cell>
          <cell r="C3837" t="str">
            <v>UN</v>
          </cell>
          <cell r="D3837" t="str">
            <v>CR</v>
          </cell>
          <cell r="E3837">
            <v>3.25</v>
          </cell>
        </row>
        <row r="3838">
          <cell r="A3838">
            <v>1929</v>
          </cell>
          <cell r="B3838" t="str">
            <v>CURVA DE PVC 45 GRAUS, SOLDAVEL, 40 MM, PARA AGUA FRIA PREDIAL (NBR 5648)</v>
          </cell>
          <cell r="C3838" t="str">
            <v>UN</v>
          </cell>
          <cell r="D3838" t="str">
            <v>CR</v>
          </cell>
          <cell r="E3838">
            <v>4.12</v>
          </cell>
        </row>
        <row r="3839">
          <cell r="A3839">
            <v>1930</v>
          </cell>
          <cell r="B3839" t="str">
            <v>CURVA DE PVC 45 GRAUS, SOLDAVEL, 50 MM, PARA AGUA FRIA PREDIAL (NBR 5648)</v>
          </cell>
          <cell r="C3839" t="str">
            <v>UN</v>
          </cell>
          <cell r="D3839" t="str">
            <v>CR</v>
          </cell>
          <cell r="E3839">
            <v>8.5500000000000007</v>
          </cell>
        </row>
        <row r="3840">
          <cell r="A3840">
            <v>1924</v>
          </cell>
          <cell r="B3840" t="str">
            <v>CURVA DE PVC 45 GRAUS, SOLDAVEL, 60 MM, PARA AGUA FRIA PREDIAL (NBR 5648)</v>
          </cell>
          <cell r="C3840" t="str">
            <v>UN</v>
          </cell>
          <cell r="D3840" t="str">
            <v>CR</v>
          </cell>
          <cell r="E3840">
            <v>14.49</v>
          </cell>
        </row>
        <row r="3841">
          <cell r="A3841">
            <v>1922</v>
          </cell>
          <cell r="B3841" t="str">
            <v>CURVA DE PVC 45 GRAUS, SOLDAVEL, 75 MM, PARA AGUA FRIA PREDIAL (NBR 5648)</v>
          </cell>
          <cell r="C3841" t="str">
            <v>UN</v>
          </cell>
          <cell r="D3841" t="str">
            <v>CR</v>
          </cell>
          <cell r="E3841">
            <v>29.39</v>
          </cell>
        </row>
        <row r="3842">
          <cell r="A3842">
            <v>1953</v>
          </cell>
          <cell r="B3842" t="str">
            <v>CURVA DE PVC 45 GRAUS, SOLDAVEL, 85 MM, PARA AGUA FRIA PREDIAL (NBR 5648)</v>
          </cell>
          <cell r="C3842" t="str">
            <v>UN</v>
          </cell>
          <cell r="D3842" t="str">
            <v>CR</v>
          </cell>
          <cell r="E3842">
            <v>35.11</v>
          </cell>
        </row>
        <row r="3843">
          <cell r="A3843" t="str">
            <v>Obs: dimensões entre asteríscos (*) indicam a aceitação de medidas aproximadas.</v>
          </cell>
        </row>
        <row r="3845">
          <cell r="B3845" t="str">
            <v>PREÇOS DE INSUMOS</v>
          </cell>
          <cell r="D3845" t="str">
            <v>Página:</v>
          </cell>
          <cell r="E3845" t="str">
            <v>58 / 146</v>
          </cell>
        </row>
        <row r="3846">
          <cell r="A3846" t="str">
            <v>Indicação da origem do preço:</v>
          </cell>
        </row>
        <row r="3847">
          <cell r="A3847" t="str">
            <v>• C - para preço coletado pelo IBGE</v>
          </cell>
        </row>
        <row r="3848">
          <cell r="A3848" t="str">
            <v>• CR - para preço obtido por meio do coeficiente de representatividade do insumo (ver Manual de Metodologia e</v>
          </cell>
        </row>
        <row r="3849">
          <cell r="A3849" t="str">
            <v>Conceitos);</v>
          </cell>
        </row>
        <row r="3850">
          <cell r="A3850" t="str">
            <v>• AS - para preço atribuído com base no preço do insumo para a localidade de São Paulo.</v>
          </cell>
        </row>
        <row r="3851">
          <cell r="A3851" t="str">
            <v>Mês de Coleta:</v>
          </cell>
          <cell r="B3851" t="str">
            <v>06/2016 Pesquisa: IBGE</v>
          </cell>
        </row>
        <row r="3852">
          <cell r="B3852" t="str">
            <v>CUIABA</v>
          </cell>
          <cell r="C3852" t="str">
            <v>90,01</v>
          </cell>
          <cell r="E3852">
            <v>52.06</v>
          </cell>
        </row>
        <row r="3853">
          <cell r="A3853" t="str">
            <v>Localidade:</v>
          </cell>
          <cell r="B3853" t="str">
            <v>Encargos Sociais Desonerados(%) Horista:</v>
          </cell>
          <cell r="D3853" t="str">
            <v>Mensalista:</v>
          </cell>
        </row>
        <row r="3854">
          <cell r="A3854" t="str">
            <v>Código</v>
          </cell>
          <cell r="B3854" t="str">
            <v>Descriçao do Insumo</v>
          </cell>
          <cell r="C3854" t="str">
            <v>Unid</v>
          </cell>
          <cell r="D3854" t="str">
            <v>Origem</v>
          </cell>
          <cell r="E3854" t="str">
            <v>Preço</v>
          </cell>
        </row>
        <row r="3855">
          <cell r="D3855" t="str">
            <v>de Preço</v>
          </cell>
          <cell r="E3855" t="str">
            <v>Mediano (R$)</v>
          </cell>
        </row>
        <row r="3856">
          <cell r="A3856">
            <v>1962</v>
          </cell>
          <cell r="B3856" t="str">
            <v>CURVA DE PVC 90 GRAUS, SOLDAVEL, 110 MM, PARA AGUA FRIA PREDIAL (NBR 5648)</v>
          </cell>
          <cell r="C3856" t="str">
            <v>UN</v>
          </cell>
          <cell r="D3856" t="str">
            <v>CR</v>
          </cell>
          <cell r="E3856">
            <v>102.24</v>
          </cell>
        </row>
        <row r="3857">
          <cell r="A3857">
            <v>1955</v>
          </cell>
          <cell r="B3857" t="str">
            <v>CURVA DE PVC 90 GRAUS, SOLDAVEL, 20 MM, PARA AGUA FRIA PREDIAL (NBR 5648)</v>
          </cell>
          <cell r="C3857" t="str">
            <v>UN</v>
          </cell>
          <cell r="D3857" t="str">
            <v>CR</v>
          </cell>
          <cell r="E3857">
            <v>1.73</v>
          </cell>
        </row>
        <row r="3858">
          <cell r="A3858">
            <v>1956</v>
          </cell>
          <cell r="B3858" t="str">
            <v>CURVA DE PVC 90 GRAUS, SOLDAVEL, 25 MM, PARA AGUA FRIA PREDIAL (NBR 5648)</v>
          </cell>
          <cell r="C3858" t="str">
            <v>UN</v>
          </cell>
          <cell r="D3858" t="str">
            <v>CR</v>
          </cell>
          <cell r="E3858">
            <v>2.5</v>
          </cell>
        </row>
        <row r="3859">
          <cell r="A3859">
            <v>1957</v>
          </cell>
          <cell r="B3859" t="str">
            <v>CURVA DE PVC 90 GRAUS, SOLDAVEL, 32 MM, PARA AGUA FRIA PREDIAL (NBR 5648)</v>
          </cell>
          <cell r="C3859" t="str">
            <v>UN</v>
          </cell>
          <cell r="D3859" t="str">
            <v>CR</v>
          </cell>
          <cell r="E3859">
            <v>5.0599999999999996</v>
          </cell>
        </row>
        <row r="3860">
          <cell r="A3860">
            <v>1958</v>
          </cell>
          <cell r="B3860" t="str">
            <v>CURVA DE PVC 90 GRAUS, SOLDAVEL, 40 MM, PARA AGUA FRIA PREDIAL (NBR 5648)</v>
          </cell>
          <cell r="C3860" t="str">
            <v>UN</v>
          </cell>
          <cell r="D3860" t="str">
            <v>CR</v>
          </cell>
          <cell r="E3860">
            <v>9.18</v>
          </cell>
        </row>
        <row r="3861">
          <cell r="A3861">
            <v>1959</v>
          </cell>
          <cell r="B3861" t="str">
            <v>CURVA DE PVC 90 GRAUS, SOLDAVEL, 50 MM, PARA AGUA FRIA PREDIAL (NBR 5648)</v>
          </cell>
          <cell r="C3861" t="str">
            <v>UN</v>
          </cell>
          <cell r="D3861" t="str">
            <v>CR</v>
          </cell>
          <cell r="E3861">
            <v>10.130000000000001</v>
          </cell>
        </row>
        <row r="3862">
          <cell r="A3862">
            <v>1925</v>
          </cell>
          <cell r="B3862" t="str">
            <v>CURVA DE PVC 90 GRAUS, SOLDAVEL, 60 MM, PARA AGUA FRIA PREDIAL (NBR 5648)</v>
          </cell>
          <cell r="C3862" t="str">
            <v>UN</v>
          </cell>
          <cell r="D3862" t="str">
            <v>CR</v>
          </cell>
          <cell r="E3862">
            <v>23.4</v>
          </cell>
        </row>
        <row r="3863">
          <cell r="A3863">
            <v>1960</v>
          </cell>
          <cell r="B3863" t="str">
            <v>CURVA DE PVC 90 GRAUS, SOLDAVEL, 75 MM, PARA AGUA FRIA PREDIAL (NBR 5648)</v>
          </cell>
          <cell r="C3863" t="str">
            <v>UN</v>
          </cell>
          <cell r="D3863" t="str">
            <v>CR</v>
          </cell>
          <cell r="E3863">
            <v>40.4</v>
          </cell>
        </row>
        <row r="3864">
          <cell r="A3864">
            <v>1961</v>
          </cell>
          <cell r="B3864" t="str">
            <v>CURVA DE PVC 90 GRAUS, SOLDAVEL, 85 MM, PARA AGUA FRIA PREDIAL (NBR 5648)</v>
          </cell>
          <cell r="C3864" t="str">
            <v>UN</v>
          </cell>
          <cell r="D3864" t="str">
            <v>CR</v>
          </cell>
          <cell r="E3864">
            <v>48.5</v>
          </cell>
        </row>
        <row r="3865">
          <cell r="A3865">
            <v>1870</v>
          </cell>
          <cell r="B3865" t="str">
            <v>CURVA DE PVC 90Âº, ROSCAVEL, DE 1/2Â, PARA ELETRODUTO.</v>
          </cell>
          <cell r="C3865" t="str">
            <v>UN</v>
          </cell>
          <cell r="D3865" t="str">
            <v>C</v>
          </cell>
          <cell r="E3865">
            <v>1.66</v>
          </cell>
        </row>
        <row r="3866">
          <cell r="A3866">
            <v>38426</v>
          </cell>
          <cell r="B3866" t="str">
            <v>CURVA DE PVC, 45 GRAUS, SERIE R, DN 100 MM, PARA ESGOTO PREDIAL</v>
          </cell>
          <cell r="C3866" t="str">
            <v>UN</v>
          </cell>
          <cell r="D3866" t="str">
            <v>CR</v>
          </cell>
          <cell r="E3866">
            <v>18.190000000000001</v>
          </cell>
        </row>
        <row r="3867">
          <cell r="A3867">
            <v>38427</v>
          </cell>
          <cell r="B3867" t="str">
            <v>CURVA DE PVC, 45 GRAUS, SERIE R, DN 150 MM, PARA ESGOTO PREDIAL</v>
          </cell>
          <cell r="C3867" t="str">
            <v>UN</v>
          </cell>
          <cell r="D3867" t="str">
            <v>CR</v>
          </cell>
          <cell r="E3867">
            <v>37.340000000000003</v>
          </cell>
        </row>
        <row r="3868">
          <cell r="A3868">
            <v>38425</v>
          </cell>
          <cell r="B3868" t="str">
            <v>CURVA DE PVC, 45 GRAUS, SERIE R, DN 75 MM, PARA ESGOTO PREDIAL</v>
          </cell>
          <cell r="C3868" t="str">
            <v>UN</v>
          </cell>
          <cell r="D3868" t="str">
            <v>CR</v>
          </cell>
          <cell r="E3868">
            <v>9.48</v>
          </cell>
        </row>
        <row r="3869">
          <cell r="A3869">
            <v>38423</v>
          </cell>
          <cell r="B3869" t="str">
            <v>CURVA DE PVC, 90 GRAUS, SERIE R, DN 100 MM, PARA ESGOTO PREDIAL</v>
          </cell>
          <cell r="C3869" t="str">
            <v>UN</v>
          </cell>
          <cell r="D3869" t="str">
            <v>CR</v>
          </cell>
          <cell r="E3869">
            <v>31.15</v>
          </cell>
        </row>
        <row r="3870">
          <cell r="A3870">
            <v>38424</v>
          </cell>
          <cell r="B3870" t="str">
            <v>CURVA DE PVC, 90 GRAUS, SERIE R, DN 150 MM, PARA ESGOTO PREDIAL</v>
          </cell>
          <cell r="C3870" t="str">
            <v>UN</v>
          </cell>
          <cell r="D3870" t="str">
            <v>CR</v>
          </cell>
          <cell r="E3870">
            <v>46.67</v>
          </cell>
        </row>
        <row r="3871">
          <cell r="A3871">
            <v>38421</v>
          </cell>
          <cell r="B3871" t="str">
            <v>CURVA DE PVC, 90 GRAUS, SERIE R, DN 50 MM, PARA ESGOTO PREDIAL</v>
          </cell>
          <cell r="C3871" t="str">
            <v>UN</v>
          </cell>
          <cell r="D3871" t="str">
            <v>CR</v>
          </cell>
          <cell r="E3871">
            <v>17.690000000000001</v>
          </cell>
        </row>
        <row r="3872">
          <cell r="A3872">
            <v>38422</v>
          </cell>
          <cell r="B3872" t="str">
            <v>CURVA DE PVC, 90 GRAUS, SERIE R, DN 75 MM, PARA ESGOTO PREDIAL</v>
          </cell>
          <cell r="C3872" t="str">
            <v>UN</v>
          </cell>
          <cell r="D3872" t="str">
            <v>CR</v>
          </cell>
          <cell r="E3872">
            <v>19.920000000000002</v>
          </cell>
        </row>
        <row r="3873">
          <cell r="A3873">
            <v>39866</v>
          </cell>
          <cell r="B3873" t="str">
            <v>CURVA DE TRANSPOSICAO BRONZE/LATAO (REF 736) SEM ANEL DE SOLDA, BOLSA X BOLSA,</v>
          </cell>
          <cell r="C3873" t="str">
            <v>UN</v>
          </cell>
          <cell r="D3873" t="str">
            <v>CR</v>
          </cell>
          <cell r="E3873">
            <v>7.09</v>
          </cell>
        </row>
        <row r="3874">
          <cell r="B3874" t="str">
            <v>15 MM</v>
          </cell>
        </row>
        <row r="3875">
          <cell r="A3875">
            <v>39867</v>
          </cell>
          <cell r="B3875" t="str">
            <v>CURVA DE TRANSPOSICAO BRONZE/LATAO (REF 736) SEM ANEL DE SOLDA, BOLSA X BOLSA,</v>
          </cell>
          <cell r="C3875" t="str">
            <v>UN</v>
          </cell>
          <cell r="D3875" t="str">
            <v>CR</v>
          </cell>
          <cell r="E3875">
            <v>15.78</v>
          </cell>
        </row>
        <row r="3876">
          <cell r="B3876" t="str">
            <v>22 MM</v>
          </cell>
        </row>
        <row r="3877">
          <cell r="A3877">
            <v>39868</v>
          </cell>
          <cell r="B3877" t="str">
            <v>CURVA DE TRANSPOSICAO BRONZE/LATAO (REF 736) SEM ANEL DE SOLDA, BOLSA X BOLSA,</v>
          </cell>
          <cell r="C3877" t="str">
            <v>UN</v>
          </cell>
          <cell r="D3877" t="str">
            <v>CR</v>
          </cell>
          <cell r="E3877">
            <v>28.42</v>
          </cell>
        </row>
        <row r="3878">
          <cell r="B3878" t="str">
            <v>28 MM</v>
          </cell>
        </row>
        <row r="3879">
          <cell r="A3879">
            <v>37999</v>
          </cell>
          <cell r="B3879" t="str">
            <v>CURVA DE TRANSPOSICAO, CPVC, SOLDAVEL, 15 MM</v>
          </cell>
          <cell r="C3879" t="str">
            <v>UN</v>
          </cell>
          <cell r="D3879" t="str">
            <v>CR</v>
          </cell>
          <cell r="E3879">
            <v>5.64</v>
          </cell>
        </row>
        <row r="3880">
          <cell r="A3880">
            <v>38000</v>
          </cell>
          <cell r="B3880" t="str">
            <v>CURVA DE TRANSPOSICAO, CPVC, SOLDAVEL, 22 MM</v>
          </cell>
          <cell r="C3880" t="str">
            <v>UN</v>
          </cell>
          <cell r="D3880" t="str">
            <v>CR</v>
          </cell>
          <cell r="E3880">
            <v>7.47</v>
          </cell>
        </row>
        <row r="3881">
          <cell r="A3881">
            <v>38129</v>
          </cell>
          <cell r="B3881" t="str">
            <v>CURVA DE TRANSPOSICAO, PVC SOLDAVEL, 20 MM, PARA AGUA FRIA PREDIAL</v>
          </cell>
          <cell r="C3881" t="str">
            <v>UN</v>
          </cell>
          <cell r="D3881" t="str">
            <v>CR</v>
          </cell>
          <cell r="E3881">
            <v>2.78</v>
          </cell>
        </row>
        <row r="3882">
          <cell r="A3882">
            <v>38025</v>
          </cell>
          <cell r="B3882" t="str">
            <v>CURVA DE TRANSPOSICAO, PVC, SOLDAVEL, 25 MM, PARA AGUA FRIA PREDIAL</v>
          </cell>
          <cell r="C3882" t="str">
            <v>UN</v>
          </cell>
          <cell r="D3882" t="str">
            <v>C</v>
          </cell>
          <cell r="E3882">
            <v>4.55</v>
          </cell>
        </row>
        <row r="3883">
          <cell r="A3883">
            <v>38026</v>
          </cell>
          <cell r="B3883" t="str">
            <v>CURVA DE TRANSPOSICAO, PVC, SOLDAVEL, 32 MM, PARA AGUA FRIA PREDIAL</v>
          </cell>
          <cell r="C3883" t="str">
            <v>UN</v>
          </cell>
          <cell r="D3883" t="str">
            <v>CR</v>
          </cell>
          <cell r="E3883">
            <v>11.76</v>
          </cell>
        </row>
        <row r="3884">
          <cell r="A3884">
            <v>1789</v>
          </cell>
          <cell r="B3884" t="str">
            <v>CURVA FERRO GALVANIZADO 90G ROSCA FEMEA REF. 1 1/2"</v>
          </cell>
          <cell r="C3884" t="str">
            <v>UN</v>
          </cell>
          <cell r="D3884" t="str">
            <v>CR</v>
          </cell>
          <cell r="E3884">
            <v>63.52</v>
          </cell>
        </row>
        <row r="3885">
          <cell r="A3885">
            <v>1932</v>
          </cell>
          <cell r="B3885" t="str">
            <v>CURVA PVC CURTA 90 G, DN 50 MM, PARA ESGOTO PREDIAL</v>
          </cell>
          <cell r="C3885" t="str">
            <v>UN</v>
          </cell>
          <cell r="D3885" t="str">
            <v>CR</v>
          </cell>
          <cell r="E3885">
            <v>8</v>
          </cell>
        </row>
        <row r="3886">
          <cell r="A3886">
            <v>1933</v>
          </cell>
          <cell r="B3886" t="str">
            <v>CURVA PVC CURTA 90 GRAUS, DN 40 MM, PARA ESGOTO PREDIAL</v>
          </cell>
          <cell r="C3886" t="str">
            <v>UN</v>
          </cell>
          <cell r="D3886" t="str">
            <v>CR</v>
          </cell>
          <cell r="E3886">
            <v>3.52</v>
          </cell>
        </row>
        <row r="3887">
          <cell r="A3887">
            <v>1951</v>
          </cell>
          <cell r="B3887" t="str">
            <v>CURVA PVC CURTA 90 GRAUS, DN 75 MM, PARA ESGOTO PREDIAL</v>
          </cell>
          <cell r="C3887" t="str">
            <v>UN</v>
          </cell>
          <cell r="D3887" t="str">
            <v>CR</v>
          </cell>
          <cell r="E3887">
            <v>16.14</v>
          </cell>
        </row>
        <row r="3888">
          <cell r="A3888">
            <v>1966</v>
          </cell>
          <cell r="B3888" t="str">
            <v>CURVA PVC CURTA 90 GRAUS, 100 MM, PARA ESGOTO PREDIAL</v>
          </cell>
          <cell r="C3888" t="str">
            <v>UN</v>
          </cell>
          <cell r="D3888" t="str">
            <v>CR</v>
          </cell>
          <cell r="E3888">
            <v>17.12</v>
          </cell>
        </row>
        <row r="3889">
          <cell r="A3889">
            <v>1952</v>
          </cell>
          <cell r="B3889" t="str">
            <v>CURVA PVC LEVE, 90 GRAUS, COM PONTA E BOLSA LISA, DN 150 MM</v>
          </cell>
          <cell r="C3889" t="str">
            <v>UN</v>
          </cell>
          <cell r="D3889" t="str">
            <v>CR</v>
          </cell>
          <cell r="E3889">
            <v>105.26</v>
          </cell>
        </row>
        <row r="3890">
          <cell r="A3890">
            <v>20103</v>
          </cell>
          <cell r="B3890" t="str">
            <v>CURVA PVC LEVE, 90 GRAUS, COM PONTA E BOLSA LISA, DN 200 MM</v>
          </cell>
          <cell r="C3890" t="str">
            <v>UN</v>
          </cell>
          <cell r="D3890" t="str">
            <v>CR</v>
          </cell>
          <cell r="E3890">
            <v>157.69999999999999</v>
          </cell>
        </row>
        <row r="3891">
          <cell r="A3891">
            <v>20104</v>
          </cell>
          <cell r="B3891" t="str">
            <v>CURVA PVC LEVE, 90 GRAUS, COM PONTA E BOLSA LISA, DN 250 MM</v>
          </cell>
          <cell r="C3891" t="str">
            <v>UN</v>
          </cell>
          <cell r="D3891" t="str">
            <v>CR</v>
          </cell>
          <cell r="E3891">
            <v>400.04</v>
          </cell>
        </row>
        <row r="3892">
          <cell r="A3892">
            <v>20105</v>
          </cell>
          <cell r="B3892" t="str">
            <v>CURVA PVC LEVE, 90 GRAUS, COM PONTA E BOLSA LISA, DN 300 MM</v>
          </cell>
          <cell r="C3892" t="str">
            <v>UN</v>
          </cell>
          <cell r="D3892" t="str">
            <v>CR</v>
          </cell>
          <cell r="E3892">
            <v>623.12</v>
          </cell>
        </row>
        <row r="3893">
          <cell r="A3893">
            <v>1965</v>
          </cell>
          <cell r="B3893" t="str">
            <v>CURVA PVC LONGA 45 GRAUS, 100 MM, PARA ESGOTO PREDIAL</v>
          </cell>
          <cell r="C3893" t="str">
            <v>UN</v>
          </cell>
          <cell r="D3893" t="str">
            <v>CR</v>
          </cell>
          <cell r="E3893">
            <v>31.42</v>
          </cell>
        </row>
        <row r="3894">
          <cell r="A3894">
            <v>10765</v>
          </cell>
          <cell r="B3894" t="str">
            <v>CURVA PVC LONGA 45G, DN 50 MM, PARA ESGOTO PREDIAL</v>
          </cell>
          <cell r="C3894" t="str">
            <v>UN</v>
          </cell>
          <cell r="D3894" t="str">
            <v>CR</v>
          </cell>
          <cell r="E3894">
            <v>7.95</v>
          </cell>
        </row>
        <row r="3895">
          <cell r="A3895">
            <v>10767</v>
          </cell>
          <cell r="B3895" t="str">
            <v>CURVA PVC LONGA 45G, DN 75 MM, PARA ESGOTO PREDIAL</v>
          </cell>
          <cell r="C3895" t="str">
            <v>UN</v>
          </cell>
          <cell r="D3895" t="str">
            <v>CR</v>
          </cell>
          <cell r="E3895">
            <v>21.87</v>
          </cell>
        </row>
        <row r="3896">
          <cell r="A3896">
            <v>1970</v>
          </cell>
          <cell r="B3896" t="str">
            <v>CURVA PVC LONGA 90 GRAUS, 100 MM, PARA ESGOTO PREDIAL</v>
          </cell>
          <cell r="C3896" t="str">
            <v>UN</v>
          </cell>
          <cell r="D3896" t="str">
            <v>CR</v>
          </cell>
          <cell r="E3896">
            <v>39.35</v>
          </cell>
        </row>
        <row r="3897">
          <cell r="A3897">
            <v>1967</v>
          </cell>
          <cell r="B3897" t="str">
            <v>CURVA PVC LONGA 90 GRAUS, 40 MM, PARA ESGOTO PREDIAL</v>
          </cell>
          <cell r="C3897" t="str">
            <v>UN</v>
          </cell>
          <cell r="D3897" t="str">
            <v>CR</v>
          </cell>
          <cell r="E3897">
            <v>3.63</v>
          </cell>
        </row>
        <row r="3898">
          <cell r="A3898">
            <v>1968</v>
          </cell>
          <cell r="B3898" t="str">
            <v>CURVA PVC LONGA 90 GRAUS, 50 MM, PARA ESGOTO PREDIAL</v>
          </cell>
          <cell r="C3898" t="str">
            <v>UN</v>
          </cell>
          <cell r="D3898" t="str">
            <v>CR</v>
          </cell>
          <cell r="E3898">
            <v>7.88</v>
          </cell>
        </row>
        <row r="3899">
          <cell r="A3899">
            <v>1969</v>
          </cell>
          <cell r="B3899" t="str">
            <v>CURVA PVC LONGA 90 GRAUS, 75 MM, PARA ESGOTO PREDIAL</v>
          </cell>
          <cell r="C3899" t="str">
            <v>UN</v>
          </cell>
          <cell r="D3899" t="str">
            <v>CR</v>
          </cell>
          <cell r="E3899">
            <v>24.61</v>
          </cell>
        </row>
        <row r="3900">
          <cell r="A3900">
            <v>1839</v>
          </cell>
          <cell r="B3900" t="str">
            <v>CURVA PVC PBA, JE, PB, 22 GRAUS, DN 100 / DE 110 MM, PARA REDE AGUA (NBR 10351)</v>
          </cell>
          <cell r="C3900" t="str">
            <v>UN</v>
          </cell>
          <cell r="D3900" t="str">
            <v>AS</v>
          </cell>
          <cell r="E3900">
            <v>41.79</v>
          </cell>
        </row>
        <row r="3901">
          <cell r="A3901">
            <v>1835</v>
          </cell>
          <cell r="B3901" t="str">
            <v>CURVA PVC PBA, JE, PB, 22 GRAUS, DN 50 / DE 60 MM, PARA REDE AGUA (NBR 10351)</v>
          </cell>
          <cell r="C3901" t="str">
            <v>UN</v>
          </cell>
          <cell r="D3901" t="str">
            <v>AS</v>
          </cell>
          <cell r="E3901">
            <v>10.24</v>
          </cell>
        </row>
        <row r="3902">
          <cell r="A3902">
            <v>1823</v>
          </cell>
          <cell r="B3902" t="str">
            <v>CURVA PVC PBA, JE, PB, 22 GRAUS, DN 75 / DE 85 MM, PARA REDE AGUA (NBR 10351)</v>
          </cell>
          <cell r="C3902" t="str">
            <v>UN</v>
          </cell>
          <cell r="D3902" t="str">
            <v>AS</v>
          </cell>
          <cell r="E3902">
            <v>23.9</v>
          </cell>
        </row>
        <row r="3903">
          <cell r="A3903" t="str">
            <v>Obs: dimensões entre asteríscos (*) indicam a aceitação de medidas aproximadas.</v>
          </cell>
        </row>
        <row r="3905">
          <cell r="B3905" t="str">
            <v>PREÇOS DE INSUMOS</v>
          </cell>
          <cell r="D3905" t="str">
            <v>Página:</v>
          </cell>
          <cell r="E3905" t="str">
            <v>59 / 146</v>
          </cell>
        </row>
        <row r="3906">
          <cell r="A3906" t="str">
            <v>Indicação da origem do preço:</v>
          </cell>
        </row>
        <row r="3907">
          <cell r="A3907" t="str">
            <v>• C - para preço coletado pelo IBGE</v>
          </cell>
        </row>
        <row r="3908">
          <cell r="A3908" t="str">
            <v>• CR - para preço obtido por meio do coeficiente de representatividade do insumo (ver Manual de Metodologia e</v>
          </cell>
        </row>
        <row r="3909">
          <cell r="A3909" t="str">
            <v>Conceitos);</v>
          </cell>
        </row>
        <row r="3910">
          <cell r="A3910" t="str">
            <v>• AS - para preço atribuído com base no preço do insumo para a localidade de São Paulo.</v>
          </cell>
        </row>
        <row r="3911">
          <cell r="A3911" t="str">
            <v>Mês de Coleta:</v>
          </cell>
          <cell r="B3911" t="str">
            <v>06/2016 Pesquisa: IBGE</v>
          </cell>
        </row>
        <row r="3912">
          <cell r="B3912" t="str">
            <v>CUIABA</v>
          </cell>
          <cell r="C3912" t="str">
            <v>90,01</v>
          </cell>
          <cell r="E3912">
            <v>52.06</v>
          </cell>
        </row>
        <row r="3913">
          <cell r="A3913" t="str">
            <v>Localidade:</v>
          </cell>
          <cell r="B3913" t="str">
            <v>Encargos Sociais Desonerados(%) Horista:</v>
          </cell>
          <cell r="D3913" t="str">
            <v>Mensalista:</v>
          </cell>
        </row>
        <row r="3914">
          <cell r="A3914" t="str">
            <v>Código</v>
          </cell>
          <cell r="B3914" t="str">
            <v>Descriçao do Insumo</v>
          </cell>
          <cell r="C3914" t="str">
            <v>Unid</v>
          </cell>
          <cell r="D3914" t="str">
            <v>Origem</v>
          </cell>
          <cell r="E3914" t="str">
            <v>Preço</v>
          </cell>
        </row>
        <row r="3915">
          <cell r="D3915" t="str">
            <v>de Preço</v>
          </cell>
          <cell r="E3915" t="str">
            <v>Mediano (R$)</v>
          </cell>
        </row>
        <row r="3916">
          <cell r="A3916">
            <v>1827</v>
          </cell>
          <cell r="B3916" t="str">
            <v>CURVA PVC PBA, JE, PB, 45 GRAUS, DN 100 / DE 110 MM, PARA REDE AGUA (NBR 10351)</v>
          </cell>
          <cell r="C3916" t="str">
            <v>UN</v>
          </cell>
          <cell r="D3916" t="str">
            <v>AS</v>
          </cell>
          <cell r="E3916">
            <v>43</v>
          </cell>
        </row>
        <row r="3917">
          <cell r="A3917">
            <v>1831</v>
          </cell>
          <cell r="B3917" t="str">
            <v>CURVA PVC PBA, JE, PB, 45 GRAUS, DN 50 / DE 60 MM, PARA REDE AGUA (NBR 10351)</v>
          </cell>
          <cell r="C3917" t="str">
            <v>UN</v>
          </cell>
          <cell r="D3917" t="str">
            <v>AS</v>
          </cell>
          <cell r="E3917">
            <v>10.63</v>
          </cell>
        </row>
        <row r="3918">
          <cell r="A3918">
            <v>1825</v>
          </cell>
          <cell r="B3918" t="str">
            <v>CURVA PVC PBA, JE, PB, 45 GRAUS, DN 75 / DE 85 MM, PARA REDE AGUA (NBR 10351)</v>
          </cell>
          <cell r="C3918" t="str">
            <v>UN</v>
          </cell>
          <cell r="D3918" t="str">
            <v>AS</v>
          </cell>
          <cell r="E3918">
            <v>23.86</v>
          </cell>
        </row>
        <row r="3919">
          <cell r="A3919">
            <v>1828</v>
          </cell>
          <cell r="B3919" t="str">
            <v>CURVA PVC PBA, JE, PB, 90 GRAUS, DN 100 / DE 110 MM, PARA REDE AGUA (NBR 10351)</v>
          </cell>
          <cell r="C3919" t="str">
            <v>UN</v>
          </cell>
          <cell r="D3919" t="str">
            <v>AS</v>
          </cell>
          <cell r="E3919">
            <v>48.71</v>
          </cell>
        </row>
        <row r="3920">
          <cell r="A3920">
            <v>1845</v>
          </cell>
          <cell r="B3920" t="str">
            <v>CURVA PVC PBA, JE, PB, 90 GRAUS, DN 50 / DE 60 MM, PARA REDE AGUA (NBR 10351)</v>
          </cell>
          <cell r="C3920" t="str">
            <v>UN</v>
          </cell>
          <cell r="D3920" t="str">
            <v>AS</v>
          </cell>
          <cell r="E3920">
            <v>11.65</v>
          </cell>
        </row>
        <row r="3921">
          <cell r="A3921">
            <v>1824</v>
          </cell>
          <cell r="B3921" t="str">
            <v>CURVA PVC PBA, JE, PB, 90 GRAUS, DN 75 / DE 85 MM, PARA REDE AGUA (NBR 10351)</v>
          </cell>
          <cell r="C3921" t="str">
            <v>UN</v>
          </cell>
          <cell r="D3921" t="str">
            <v>AS</v>
          </cell>
          <cell r="E3921">
            <v>27.18</v>
          </cell>
        </row>
        <row r="3922">
          <cell r="A3922">
            <v>1880</v>
          </cell>
          <cell r="B3922" t="str">
            <v>CURVA PVC 135G 1" P/ ELETRODUTO ROSCAVEL</v>
          </cell>
          <cell r="C3922" t="str">
            <v>UN</v>
          </cell>
          <cell r="D3922" t="str">
            <v>CR</v>
          </cell>
          <cell r="E3922">
            <v>5.2</v>
          </cell>
        </row>
        <row r="3923">
          <cell r="A3923">
            <v>12033</v>
          </cell>
          <cell r="B3923" t="str">
            <v>CURVA PVC 180G 1.1/2" P/ ELETRODUTO ROSCAVEL</v>
          </cell>
          <cell r="C3923" t="str">
            <v>UN</v>
          </cell>
          <cell r="D3923" t="str">
            <v>CR</v>
          </cell>
          <cell r="E3923">
            <v>11.73</v>
          </cell>
        </row>
        <row r="3924">
          <cell r="A3924">
            <v>12034</v>
          </cell>
          <cell r="B3924" t="str">
            <v>CURVA PVC 180G 3/4" P/ ELETRODUTO ROSCAVEL</v>
          </cell>
          <cell r="C3924" t="str">
            <v>UN</v>
          </cell>
          <cell r="D3924" t="str">
            <v>CR</v>
          </cell>
          <cell r="E3924">
            <v>4.03</v>
          </cell>
        </row>
        <row r="3925">
          <cell r="A3925">
            <v>1941</v>
          </cell>
          <cell r="B3925" t="str">
            <v>CURVA PVC 90 GRAUS, ROSCAVEL, 1 1/2",  AGUA FRIA PREDIAL</v>
          </cell>
          <cell r="C3925" t="str">
            <v>UN</v>
          </cell>
          <cell r="D3925" t="str">
            <v>CR</v>
          </cell>
          <cell r="E3925">
            <v>13.89</v>
          </cell>
        </row>
        <row r="3926">
          <cell r="A3926">
            <v>1940</v>
          </cell>
          <cell r="B3926" t="str">
            <v>CURVA PVC 90 GRAUS, ROSCAVEL, 1 1/4",  AGUA FRIA PREDIAL</v>
          </cell>
          <cell r="C3926" t="str">
            <v>UN</v>
          </cell>
          <cell r="D3926" t="str">
            <v>CR</v>
          </cell>
          <cell r="E3926">
            <v>13.84</v>
          </cell>
        </row>
        <row r="3927">
          <cell r="A3927">
            <v>1937</v>
          </cell>
          <cell r="B3927" t="str">
            <v>CURVA PVC 90 GRAUS, ROSCAVEL, 1/2",  AGUA FRIA PREDIAL</v>
          </cell>
          <cell r="C3927" t="str">
            <v>UN</v>
          </cell>
          <cell r="D3927" t="str">
            <v>CR</v>
          </cell>
          <cell r="E3927">
            <v>2.4</v>
          </cell>
        </row>
        <row r="3928">
          <cell r="A3928">
            <v>1939</v>
          </cell>
          <cell r="B3928" t="str">
            <v>CURVA PVC 90 GRAUS, ROSCAVEL, 1",  AGUA FRIA PREDIAL</v>
          </cell>
          <cell r="C3928" t="str">
            <v>UN</v>
          </cell>
          <cell r="D3928" t="str">
            <v>CR</v>
          </cell>
          <cell r="E3928">
            <v>5.51</v>
          </cell>
        </row>
        <row r="3929">
          <cell r="A3929">
            <v>1942</v>
          </cell>
          <cell r="B3929" t="str">
            <v>CURVA PVC 90 GRAUS, ROSCAVEL, 2",  AGUA FRIA PREDIAL</v>
          </cell>
          <cell r="C3929" t="str">
            <v>UN</v>
          </cell>
          <cell r="D3929" t="str">
            <v>CR</v>
          </cell>
          <cell r="E3929">
            <v>26.3</v>
          </cell>
        </row>
        <row r="3930">
          <cell r="A3930">
            <v>1938</v>
          </cell>
          <cell r="B3930" t="str">
            <v>CURVA PVC 90 GRAUS, ROSCAVEL, 3/4",  AGUA FRIA PREDIAL</v>
          </cell>
          <cell r="C3930" t="str">
            <v>UN</v>
          </cell>
          <cell r="D3930" t="str">
            <v>CR</v>
          </cell>
          <cell r="E3930">
            <v>3.03</v>
          </cell>
        </row>
        <row r="3931">
          <cell r="A3931">
            <v>1875</v>
          </cell>
          <cell r="B3931" t="str">
            <v>CURVA PVC 90G P/ ELETRODUTO ROSCAVEL 1 1/2"</v>
          </cell>
          <cell r="C3931" t="str">
            <v>UN</v>
          </cell>
          <cell r="D3931" t="str">
            <v>CR</v>
          </cell>
          <cell r="E3931">
            <v>6.86</v>
          </cell>
        </row>
        <row r="3932">
          <cell r="A3932">
            <v>1874</v>
          </cell>
          <cell r="B3932" t="str">
            <v>CURVA PVC 90G P/ ELETRODUTO ROSCAVEL 1 1/4"</v>
          </cell>
          <cell r="C3932" t="str">
            <v>UN</v>
          </cell>
          <cell r="D3932" t="str">
            <v>CR</v>
          </cell>
          <cell r="E3932">
            <v>6.08</v>
          </cell>
        </row>
        <row r="3933">
          <cell r="A3933">
            <v>1884</v>
          </cell>
          <cell r="B3933" t="str">
            <v>CURVA PVC 90G P/ ELETRODUTO ROSCAVEL 1"</v>
          </cell>
          <cell r="C3933" t="str">
            <v>UN</v>
          </cell>
          <cell r="D3933" t="str">
            <v>CR</v>
          </cell>
          <cell r="E3933">
            <v>4.42</v>
          </cell>
        </row>
        <row r="3934">
          <cell r="A3934">
            <v>1887</v>
          </cell>
          <cell r="B3934" t="str">
            <v>CURVA PVC 90G P/ ELETRODUTO ROSCAVEL 2 1/2"</v>
          </cell>
          <cell r="C3934" t="str">
            <v>UN</v>
          </cell>
          <cell r="D3934" t="str">
            <v>CR</v>
          </cell>
          <cell r="E3934">
            <v>25.17</v>
          </cell>
        </row>
        <row r="3935">
          <cell r="A3935">
            <v>1876</v>
          </cell>
          <cell r="B3935" t="str">
            <v>CURVA PVC 90G P/ ELETRODUTO ROSCAVEL 2"</v>
          </cell>
          <cell r="C3935" t="str">
            <v>UN</v>
          </cell>
          <cell r="D3935" t="str">
            <v>CR</v>
          </cell>
          <cell r="E3935">
            <v>10.29</v>
          </cell>
        </row>
        <row r="3936">
          <cell r="A3936">
            <v>1879</v>
          </cell>
          <cell r="B3936" t="str">
            <v>CURVA PVC 90G P/ ELETRODUTO ROSCAVEL 3/4"</v>
          </cell>
          <cell r="C3936" t="str">
            <v>UN</v>
          </cell>
          <cell r="D3936" t="str">
            <v>CR</v>
          </cell>
          <cell r="E3936">
            <v>2.87</v>
          </cell>
        </row>
        <row r="3937">
          <cell r="A3937">
            <v>1877</v>
          </cell>
          <cell r="B3937" t="str">
            <v>CURVA PVC 90G P/ ELETRODUTO ROSCAVEL 3"</v>
          </cell>
          <cell r="C3937" t="str">
            <v>UN</v>
          </cell>
          <cell r="D3937" t="str">
            <v>CR</v>
          </cell>
          <cell r="E3937">
            <v>29.43</v>
          </cell>
        </row>
        <row r="3938">
          <cell r="A3938">
            <v>1878</v>
          </cell>
          <cell r="B3938" t="str">
            <v>CURVA PVC 90G P/ ELETRODUTO ROSCAVEL 4"</v>
          </cell>
          <cell r="C3938" t="str">
            <v>UN</v>
          </cell>
          <cell r="D3938" t="str">
            <v>CR</v>
          </cell>
          <cell r="E3938">
            <v>56.16</v>
          </cell>
        </row>
        <row r="3939">
          <cell r="A3939">
            <v>1858</v>
          </cell>
          <cell r="B3939" t="str">
            <v>CURVA PVC, PB, JE, 45 GRAUS, DN 100 MM, PARA REDE COLETORA ESGOTO (NBR 10569)</v>
          </cell>
          <cell r="C3939" t="str">
            <v>UN</v>
          </cell>
          <cell r="D3939" t="str">
            <v>AS</v>
          </cell>
          <cell r="E3939">
            <v>17.010000000000002</v>
          </cell>
        </row>
        <row r="3940">
          <cell r="A3940">
            <v>1857</v>
          </cell>
          <cell r="B3940" t="str">
            <v>CURVA PVC, PB, JE, 45 GRAUS, DN 125 MM, PARA REDE COLETORA ESGOTO (NBR 10569)</v>
          </cell>
          <cell r="C3940" t="str">
            <v>UN</v>
          </cell>
          <cell r="D3940" t="str">
            <v>AS</v>
          </cell>
          <cell r="E3940">
            <v>41.61</v>
          </cell>
        </row>
        <row r="3941">
          <cell r="A3941">
            <v>1844</v>
          </cell>
          <cell r="B3941" t="str">
            <v>CURVA PVC, PB, JE, 45 GRAUS, DN 150 MM, PARA REDE COLETORA ESGOTO (NBR 10569)</v>
          </cell>
          <cell r="C3941" t="str">
            <v>UN</v>
          </cell>
          <cell r="D3941" t="str">
            <v>AS</v>
          </cell>
          <cell r="E3941">
            <v>72.94</v>
          </cell>
        </row>
        <row r="3942">
          <cell r="A3942">
            <v>1836</v>
          </cell>
          <cell r="B3942" t="str">
            <v>CURVA PVC, PB, JE, 45 GRAUS, DN 200 MM, PARA REDE COLETORA ESGOTO (NBR 10569)</v>
          </cell>
          <cell r="C3942" t="str">
            <v>UN</v>
          </cell>
          <cell r="D3942" t="str">
            <v>AS</v>
          </cell>
          <cell r="E3942">
            <v>160.68</v>
          </cell>
        </row>
        <row r="3943">
          <cell r="A3943">
            <v>1837</v>
          </cell>
          <cell r="B3943" t="str">
            <v>CURVA PVC, PB, JE, 45 GRAUS, DN 250 MM, PARA REDE COLETORA ESGOTO (NBR 10569)</v>
          </cell>
          <cell r="C3943" t="str">
            <v>UN</v>
          </cell>
          <cell r="D3943" t="str">
            <v>AS</v>
          </cell>
          <cell r="E3943">
            <v>264.31</v>
          </cell>
        </row>
        <row r="3944">
          <cell r="A3944">
            <v>1860</v>
          </cell>
          <cell r="B3944" t="str">
            <v>CURVA PVC, PB, JE, 45 GRAUS, DN 300 MM, PARA REDE COLETORA ESGOTO (NBR 10569)</v>
          </cell>
          <cell r="C3944" t="str">
            <v>UN</v>
          </cell>
          <cell r="D3944" t="str">
            <v>AS</v>
          </cell>
          <cell r="E3944">
            <v>520.51</v>
          </cell>
        </row>
        <row r="3945">
          <cell r="A3945">
            <v>1862</v>
          </cell>
          <cell r="B3945" t="str">
            <v>CURVA PVC, PB, JE, 45 GRAUS, DN 400 MM, PARA REDE COLETORA ESGOTO (NBR 10569)</v>
          </cell>
          <cell r="C3945" t="str">
            <v>UN</v>
          </cell>
          <cell r="D3945" t="str">
            <v>AS</v>
          </cell>
          <cell r="E3945">
            <v>836.27</v>
          </cell>
        </row>
        <row r="3946">
          <cell r="A3946">
            <v>1863</v>
          </cell>
          <cell r="B3946" t="str">
            <v>CURVA PVC, PB, JE, 90 GRAUS, DN 100 MM, PARA REDE COLETORA ESGOTO (NBR 10569)</v>
          </cell>
          <cell r="C3946" t="str">
            <v>UN</v>
          </cell>
          <cell r="D3946" t="str">
            <v>AS</v>
          </cell>
          <cell r="E3946">
            <v>16.350000000000001</v>
          </cell>
        </row>
        <row r="3947">
          <cell r="A3947">
            <v>1864</v>
          </cell>
          <cell r="B3947" t="str">
            <v>CURVA PVC, PB, JE, 90 GRAUS, DN 125 MM, PARA REDE COLETORA ESGOTO (NBR 10569)</v>
          </cell>
          <cell r="C3947" t="str">
            <v>UN</v>
          </cell>
          <cell r="D3947" t="str">
            <v>AS</v>
          </cell>
          <cell r="E3947">
            <v>42.82</v>
          </cell>
        </row>
        <row r="3948">
          <cell r="A3948">
            <v>1865</v>
          </cell>
          <cell r="B3948" t="str">
            <v>CURVA PVC, PB, JE, 90 GRAUS, DN 150 MM, PARA REDE COLETORA ESGOTO (NBR 10569)</v>
          </cell>
          <cell r="C3948" t="str">
            <v>UN</v>
          </cell>
          <cell r="D3948" t="str">
            <v>AS</v>
          </cell>
          <cell r="E3948">
            <v>73.45</v>
          </cell>
        </row>
        <row r="3949">
          <cell r="A3949">
            <v>1866</v>
          </cell>
          <cell r="B3949" t="str">
            <v>CURVA PVC, PB, JE, 90 GRAUS, DN 200 MM, PARA REDE COLETORA ESGOTO (NBR 10569)</v>
          </cell>
          <cell r="C3949" t="str">
            <v>UN</v>
          </cell>
          <cell r="D3949" t="str">
            <v>AS</v>
          </cell>
          <cell r="E3949">
            <v>200.95</v>
          </cell>
        </row>
        <row r="3950">
          <cell r="A3950">
            <v>1853</v>
          </cell>
          <cell r="B3950" t="str">
            <v>CURVA PVC, PB, JE, 90 GRAUS, DN 250 MM, PARA REDE COLETORA ESGOTO (NBR 10569)</v>
          </cell>
          <cell r="C3950" t="str">
            <v>UN</v>
          </cell>
          <cell r="D3950" t="str">
            <v>AS</v>
          </cell>
          <cell r="E3950">
            <v>297.08</v>
          </cell>
        </row>
        <row r="3951">
          <cell r="A3951">
            <v>1867</v>
          </cell>
          <cell r="B3951" t="str">
            <v>CURVA PVC, PB, JE, 90 GRAUS, DN 300 MM, PARA REDE COLETORA ESGOTO (NBR 10569)</v>
          </cell>
          <cell r="C3951" t="str">
            <v>UN</v>
          </cell>
          <cell r="D3951" t="str">
            <v>AS</v>
          </cell>
          <cell r="E3951">
            <v>657.68</v>
          </cell>
        </row>
        <row r="3952">
          <cell r="A3952">
            <v>1868</v>
          </cell>
          <cell r="B3952" t="str">
            <v>CURVA PVC, PB, JE, 90 GRAUS, DN 350 MM, PARA REDE COLETORA ESGOTO (NBR 10569)</v>
          </cell>
          <cell r="C3952" t="str">
            <v>UN</v>
          </cell>
          <cell r="D3952" t="str">
            <v>AS</v>
          </cell>
          <cell r="E3952">
            <v>949.04</v>
          </cell>
        </row>
        <row r="3953">
          <cell r="A3953">
            <v>1859</v>
          </cell>
          <cell r="B3953" t="str">
            <v>CURVA PVC, PB, JE, 90 GRAUS, DN 400 MM, PARA REDE COLETORA ESGOTO (NBR 10569)</v>
          </cell>
          <cell r="C3953" t="str">
            <v>UN</v>
          </cell>
          <cell r="D3953" t="str">
            <v>AS</v>
          </cell>
          <cell r="E3953">
            <v>1242.0999999999999</v>
          </cell>
        </row>
        <row r="3954">
          <cell r="A3954">
            <v>20097</v>
          </cell>
          <cell r="B3954" t="str">
            <v>CURVA PVC, SERIE R, 87.30 GRAUS, CURTA, 100 MM, PARA ESGOTO PREDIAL (PARA PE-DE-</v>
          </cell>
          <cell r="C3954" t="str">
            <v>UN</v>
          </cell>
          <cell r="D3954" t="str">
            <v>CR</v>
          </cell>
          <cell r="E3954">
            <v>32.56</v>
          </cell>
        </row>
        <row r="3955">
          <cell r="B3955" t="str">
            <v>COLUNA)</v>
          </cell>
        </row>
        <row r="3956">
          <cell r="A3956">
            <v>20098</v>
          </cell>
          <cell r="B3956" t="str">
            <v>CURVA PVC, SERIE R, 87.30 GRAUS, CURTA, 150 MM, PARA ESGOTO PREDIAL (PARA PE-DE-</v>
          </cell>
          <cell r="C3956" t="str">
            <v>UN</v>
          </cell>
          <cell r="D3956" t="str">
            <v>CR</v>
          </cell>
          <cell r="E3956">
            <v>234.78</v>
          </cell>
        </row>
        <row r="3957">
          <cell r="B3957" t="str">
            <v>COLUNA)</v>
          </cell>
        </row>
        <row r="3958">
          <cell r="A3958">
            <v>20096</v>
          </cell>
          <cell r="B3958" t="str">
            <v>CURVA PVC, SERIE R, 87.30 GRAUS, CURTA, 75 MM, PARA ESGOTO PREDIAL (PARA PE-DE-</v>
          </cell>
          <cell r="C3958" t="str">
            <v>UN</v>
          </cell>
          <cell r="D3958" t="str">
            <v>CR</v>
          </cell>
          <cell r="E3958">
            <v>18.77</v>
          </cell>
        </row>
        <row r="3959">
          <cell r="B3959" t="str">
            <v>COLUNA)</v>
          </cell>
        </row>
        <row r="3960">
          <cell r="A3960">
            <v>1964</v>
          </cell>
          <cell r="B3960" t="str">
            <v>CURVA PVC, 45 GRAUS, CURTA, PB, DN 100 MM, PARA ESGOTO PREDIAL</v>
          </cell>
          <cell r="C3960" t="str">
            <v>UN</v>
          </cell>
          <cell r="D3960" t="str">
            <v>CR</v>
          </cell>
          <cell r="E3960">
            <v>23.94</v>
          </cell>
        </row>
        <row r="3961">
          <cell r="A3961">
            <v>2626</v>
          </cell>
          <cell r="B3961" t="str">
            <v>CURVA 135G FERRO GALV ELETROLITICO 1 1/2" P/ ELETRODUTO</v>
          </cell>
          <cell r="C3961" t="str">
            <v>UN</v>
          </cell>
          <cell r="D3961" t="str">
            <v>CR</v>
          </cell>
          <cell r="E3961">
            <v>8.4499999999999993</v>
          </cell>
        </row>
        <row r="3962">
          <cell r="A3962">
            <v>2625</v>
          </cell>
          <cell r="B3962" t="str">
            <v>CURVA 135G FERRO GALV ELETROLITICO 1 1/4" P/ ELETRODUTO</v>
          </cell>
          <cell r="C3962" t="str">
            <v>UN</v>
          </cell>
          <cell r="D3962" t="str">
            <v>CR</v>
          </cell>
          <cell r="E3962">
            <v>5.14</v>
          </cell>
        </row>
        <row r="3963">
          <cell r="A3963" t="str">
            <v>Obs: dimensões entre asteríscos (*) indicam a aceitação de medidas aproximadas.</v>
          </cell>
        </row>
        <row r="3965">
          <cell r="B3965" t="str">
            <v>PREÇOS DE INSUMOS</v>
          </cell>
          <cell r="D3965" t="str">
            <v>Página:</v>
          </cell>
          <cell r="E3965" t="str">
            <v>60 / 146</v>
          </cell>
        </row>
        <row r="3966">
          <cell r="A3966" t="str">
            <v>Indicação da origem do preço:</v>
          </cell>
        </row>
        <row r="3967">
          <cell r="A3967" t="str">
            <v>• C - para preço coletado pelo IBGE</v>
          </cell>
        </row>
        <row r="3968">
          <cell r="A3968" t="str">
            <v>• CR - para preço obtido por meio do coeficiente de representatividade do insumo (ver Manual de Metodologia e</v>
          </cell>
        </row>
        <row r="3969">
          <cell r="A3969" t="str">
            <v>Conceitos);</v>
          </cell>
        </row>
        <row r="3970">
          <cell r="A3970" t="str">
            <v>• AS - para preço atribuído com base no preço do insumo para a localidade de São Paulo.</v>
          </cell>
        </row>
        <row r="3971">
          <cell r="A3971" t="str">
            <v>Mês de Coleta:</v>
          </cell>
          <cell r="B3971" t="str">
            <v>06/2016 Pesquisa: IBGE</v>
          </cell>
        </row>
        <row r="3972">
          <cell r="B3972" t="str">
            <v>CUIABA</v>
          </cell>
          <cell r="C3972" t="str">
            <v>90,01</v>
          </cell>
          <cell r="E3972">
            <v>52.06</v>
          </cell>
        </row>
        <row r="3973">
          <cell r="A3973" t="str">
            <v>Localidade:</v>
          </cell>
          <cell r="B3973" t="str">
            <v>Encargos Sociais Desonerados(%) Horista:</v>
          </cell>
          <cell r="D3973" t="str">
            <v>Mensalista:</v>
          </cell>
        </row>
        <row r="3974">
          <cell r="A3974" t="str">
            <v>Código</v>
          </cell>
          <cell r="B3974" t="str">
            <v>Descriçao do Insumo</v>
          </cell>
          <cell r="C3974" t="str">
            <v>Unid</v>
          </cell>
          <cell r="D3974" t="str">
            <v>Origem</v>
          </cell>
          <cell r="E3974" t="str">
            <v>Preço</v>
          </cell>
        </row>
        <row r="3975">
          <cell r="D3975" t="str">
            <v>de Preço</v>
          </cell>
          <cell r="E3975" t="str">
            <v>Mediano (R$)</v>
          </cell>
        </row>
        <row r="3976">
          <cell r="A3976">
            <v>2622</v>
          </cell>
          <cell r="B3976" t="str">
            <v>CURVA135G FERRO GALV ELETROLITICO 1/2" P/ ELETRODUTO</v>
          </cell>
          <cell r="C3976" t="str">
            <v>UN</v>
          </cell>
          <cell r="D3976" t="str">
            <v>CR</v>
          </cell>
          <cell r="E3976">
            <v>1.26</v>
          </cell>
        </row>
        <row r="3977">
          <cell r="A3977">
            <v>2624</v>
          </cell>
          <cell r="B3977" t="str">
            <v>CURVA135G FERRO GALV ELETROLITICO 1" P/ ELETRODUTO</v>
          </cell>
          <cell r="C3977" t="str">
            <v>UN</v>
          </cell>
          <cell r="D3977" t="str">
            <v>CR</v>
          </cell>
          <cell r="E3977">
            <v>2.4300000000000002</v>
          </cell>
        </row>
        <row r="3978">
          <cell r="A3978">
            <v>2627</v>
          </cell>
          <cell r="B3978" t="str">
            <v>CURVA135G FERRO GALV ELETROLITICO 2 1/2" P/ ELETRODUTO</v>
          </cell>
          <cell r="C3978" t="str">
            <v>UN</v>
          </cell>
          <cell r="D3978" t="str">
            <v>CR</v>
          </cell>
          <cell r="E3978">
            <v>22.12</v>
          </cell>
        </row>
        <row r="3979">
          <cell r="A3979">
            <v>2630</v>
          </cell>
          <cell r="B3979" t="str">
            <v>CURVA135G FERRO GALV ELETROLITICO 2" P/ ELETRODUTO</v>
          </cell>
          <cell r="C3979" t="str">
            <v>UN</v>
          </cell>
          <cell r="D3979" t="str">
            <v>CR</v>
          </cell>
          <cell r="E3979">
            <v>31.19</v>
          </cell>
        </row>
        <row r="3980">
          <cell r="A3980">
            <v>2623</v>
          </cell>
          <cell r="B3980" t="str">
            <v>CURVA135G FERRO GALV ELETROLITICO 3/4" P/ ELETRODUTO</v>
          </cell>
          <cell r="C3980" t="str">
            <v>UN</v>
          </cell>
          <cell r="D3980" t="str">
            <v>CR</v>
          </cell>
          <cell r="E3980">
            <v>1.39</v>
          </cell>
        </row>
        <row r="3981">
          <cell r="A3981">
            <v>2629</v>
          </cell>
          <cell r="B3981" t="str">
            <v>CURVA135G FERRO GALV ELETROLITICO 3" P/ ELETRODUTO</v>
          </cell>
          <cell r="C3981" t="str">
            <v>UN</v>
          </cell>
          <cell r="D3981" t="str">
            <v>CR</v>
          </cell>
          <cell r="E3981">
            <v>13.06</v>
          </cell>
        </row>
        <row r="3982">
          <cell r="A3982">
            <v>2628</v>
          </cell>
          <cell r="B3982" t="str">
            <v>CURVA135G FERRO GALV ELETROLITICO 4" P/ ELETRODUTO</v>
          </cell>
          <cell r="C3982" t="str">
            <v>UN</v>
          </cell>
          <cell r="D3982" t="str">
            <v>CR</v>
          </cell>
          <cell r="E3982">
            <v>64.23</v>
          </cell>
        </row>
        <row r="3983">
          <cell r="A3983">
            <v>39879</v>
          </cell>
          <cell r="B3983" t="str">
            <v>CURVA45 GRAUS DE COBRE (REF 606) SEM ANEL DE SOLDA, BOLSA X BOLSA, 15 MM</v>
          </cell>
          <cell r="C3983" t="str">
            <v>UN</v>
          </cell>
          <cell r="D3983" t="str">
            <v>CR</v>
          </cell>
          <cell r="E3983">
            <v>1.99</v>
          </cell>
        </row>
        <row r="3984">
          <cell r="A3984">
            <v>39880</v>
          </cell>
          <cell r="B3984" t="str">
            <v>CURVA45 GRAUS DE COBRE (REF 606) SEM ANEL DE SOLDA, BOLSA X BOLSA, 22 MM</v>
          </cell>
          <cell r="C3984" t="str">
            <v>UN</v>
          </cell>
          <cell r="D3984" t="str">
            <v>CR</v>
          </cell>
          <cell r="E3984">
            <v>4.41</v>
          </cell>
        </row>
        <row r="3985">
          <cell r="A3985">
            <v>39881</v>
          </cell>
          <cell r="B3985" t="str">
            <v>CURVA45 GRAUS DE COBRE (REF 606) SEM ANEL DE SOLDA, BOLSA X BOLSA, 28 MM</v>
          </cell>
          <cell r="C3985" t="str">
            <v>UN</v>
          </cell>
          <cell r="D3985" t="str">
            <v>CR</v>
          </cell>
          <cell r="E3985">
            <v>7.09</v>
          </cell>
        </row>
        <row r="3986">
          <cell r="A3986">
            <v>39882</v>
          </cell>
          <cell r="B3986" t="str">
            <v>CURVA45 GRAUS DE COBRE (REF 606) SEM ANEL DE SOLDA, BOLSA X BOLSA, 35 MM</v>
          </cell>
          <cell r="C3986" t="str">
            <v>UN</v>
          </cell>
          <cell r="D3986" t="str">
            <v>CR</v>
          </cell>
          <cell r="E3986">
            <v>18.68</v>
          </cell>
        </row>
        <row r="3987">
          <cell r="A3987">
            <v>39883</v>
          </cell>
          <cell r="B3987" t="str">
            <v>CURVA45 GRAUS DE COBRE (REF 606) SEM ANEL DE SOLDA, BOLSA X BOLSA, 42 MM</v>
          </cell>
          <cell r="C3987" t="str">
            <v>UN</v>
          </cell>
          <cell r="D3987" t="str">
            <v>CR</v>
          </cell>
          <cell r="E3987">
            <v>29.82</v>
          </cell>
        </row>
        <row r="3988">
          <cell r="A3988">
            <v>39884</v>
          </cell>
          <cell r="B3988" t="str">
            <v>CURVA45 GRAUS DE COBRE (REF 606) SEM ANEL DE SOLDA, BOLSA X BOLSA, 54 MM</v>
          </cell>
          <cell r="C3988" t="str">
            <v>UN</v>
          </cell>
          <cell r="D3988" t="str">
            <v>CR</v>
          </cell>
          <cell r="E3988">
            <v>44.3</v>
          </cell>
        </row>
        <row r="3989">
          <cell r="A3989">
            <v>39885</v>
          </cell>
          <cell r="B3989" t="str">
            <v>CURVA45 GRAUS DE COBRE (REF 606) SEM ANEL DE SOLDA, BOLSA X BOLSA, 66 MM</v>
          </cell>
          <cell r="C3989" t="str">
            <v>UN</v>
          </cell>
          <cell r="D3989" t="str">
            <v>CR</v>
          </cell>
          <cell r="E3989">
            <v>105.28</v>
          </cell>
        </row>
        <row r="3990">
          <cell r="A3990">
            <v>1777</v>
          </cell>
          <cell r="B3990" t="str">
            <v>CURVA45 GRAUS DE FERRO GALVANIZADO, COM ROSCA BSP FEMEA, DE 1 1/2"</v>
          </cell>
          <cell r="C3990" t="str">
            <v>UN</v>
          </cell>
          <cell r="D3990" t="str">
            <v>CR</v>
          </cell>
          <cell r="E3990">
            <v>53.58</v>
          </cell>
        </row>
        <row r="3991">
          <cell r="A3991">
            <v>1819</v>
          </cell>
          <cell r="B3991" t="str">
            <v>CURVA45 GRAUS DE FERRO GALVANIZADO, COM ROSCA BSP FEMEA, DE 1 1/4"</v>
          </cell>
          <cell r="C3991" t="str">
            <v>UN</v>
          </cell>
          <cell r="D3991" t="str">
            <v>CR</v>
          </cell>
          <cell r="E3991">
            <v>46.03</v>
          </cell>
        </row>
        <row r="3992">
          <cell r="A3992">
            <v>1775</v>
          </cell>
          <cell r="B3992" t="str">
            <v>CURVA45 GRAUS DE FERRO GALVANIZADO, COM ROSCA BSP FEMEA, DE 1/2"</v>
          </cell>
          <cell r="C3992" t="str">
            <v>UN</v>
          </cell>
          <cell r="D3992" t="str">
            <v>CR</v>
          </cell>
          <cell r="E3992">
            <v>15.82</v>
          </cell>
        </row>
        <row r="3993">
          <cell r="A3993">
            <v>1776</v>
          </cell>
          <cell r="B3993" t="str">
            <v>CURVA45 GRAUS DE FERRO GALVANIZADO, COM ROSCA BSP FEMEA, DE 1"</v>
          </cell>
          <cell r="C3993" t="str">
            <v>UN</v>
          </cell>
          <cell r="D3993" t="str">
            <v>CR</v>
          </cell>
          <cell r="E3993">
            <v>29.38</v>
          </cell>
        </row>
        <row r="3994">
          <cell r="A3994">
            <v>1778</v>
          </cell>
          <cell r="B3994" t="str">
            <v>CURVA45 GRAUS DE FERRO GALVANIZADO, COM ROSCA BSP FEMEA, DE 2 1/2"</v>
          </cell>
          <cell r="C3994" t="str">
            <v>UN</v>
          </cell>
          <cell r="D3994" t="str">
            <v>CR</v>
          </cell>
          <cell r="E3994">
            <v>110.8</v>
          </cell>
        </row>
        <row r="3995">
          <cell r="A3995">
            <v>1818</v>
          </cell>
          <cell r="B3995" t="str">
            <v>CURVA45 GRAUS DE FERRO GALVANIZADO, COM ROSCA BSP FEMEA, DE 2"</v>
          </cell>
          <cell r="C3995" t="str">
            <v>UN</v>
          </cell>
          <cell r="D3995" t="str">
            <v>CR</v>
          </cell>
          <cell r="E3995">
            <v>88.97</v>
          </cell>
        </row>
        <row r="3996">
          <cell r="A3996">
            <v>1820</v>
          </cell>
          <cell r="B3996" t="str">
            <v>CURVA45 GRAUS DE FERRO GALVANIZADO, COM ROSCA BSP FEMEA, DE 3/4"</v>
          </cell>
          <cell r="C3996" t="str">
            <v>UN</v>
          </cell>
          <cell r="D3996" t="str">
            <v>CR</v>
          </cell>
          <cell r="E3996">
            <v>20.22</v>
          </cell>
        </row>
        <row r="3997">
          <cell r="A3997">
            <v>1779</v>
          </cell>
          <cell r="B3997" t="str">
            <v>CURVA45 GRAUS DE FERRO GALVANIZADO, COM ROSCA BSP FEMEA, DE 3"</v>
          </cell>
          <cell r="C3997" t="str">
            <v>UN</v>
          </cell>
          <cell r="D3997" t="str">
            <v>CR</v>
          </cell>
          <cell r="E3997">
            <v>172.42</v>
          </cell>
        </row>
        <row r="3998">
          <cell r="A3998">
            <v>1780</v>
          </cell>
          <cell r="B3998" t="str">
            <v>CURVA45 GRAUS DE FERRO GALVANIZADO, COM ROSCA BSP FEMEA, DE 4"</v>
          </cell>
          <cell r="C3998" t="str">
            <v>UN</v>
          </cell>
          <cell r="D3998" t="str">
            <v>CR</v>
          </cell>
          <cell r="E3998">
            <v>298.04000000000002</v>
          </cell>
        </row>
        <row r="3999">
          <cell r="A3999">
            <v>1783</v>
          </cell>
          <cell r="B3999" t="str">
            <v>CURVA45 GRAUS DE FERRO GALVANIZADO, COM ROSCA BSP MACHO/FEMEA, DE 1 1/2"</v>
          </cell>
          <cell r="C3999" t="str">
            <v>UN</v>
          </cell>
          <cell r="D3999" t="str">
            <v>CR</v>
          </cell>
          <cell r="E3999">
            <v>45.97</v>
          </cell>
        </row>
        <row r="4000">
          <cell r="A4000">
            <v>1782</v>
          </cell>
          <cell r="B4000" t="str">
            <v>CURVA45 GRAUS DE FERRO GALVANIZADO, COM ROSCA BSP MACHO/FEMEA, DE 1 1/4"</v>
          </cell>
          <cell r="C4000" t="str">
            <v>UN</v>
          </cell>
          <cell r="D4000" t="str">
            <v>CR</v>
          </cell>
          <cell r="E4000">
            <v>40.92</v>
          </cell>
        </row>
        <row r="4001">
          <cell r="A4001">
            <v>1817</v>
          </cell>
          <cell r="B4001" t="str">
            <v>CURVA45 GRAUS DE FERRO GALVANIZADO, COM ROSCA BSP MACHO/FEMEA, DE 1/2"</v>
          </cell>
          <cell r="C4001" t="str">
            <v>UN</v>
          </cell>
          <cell r="D4001" t="str">
            <v>CR</v>
          </cell>
          <cell r="E4001">
            <v>12.25</v>
          </cell>
        </row>
        <row r="4002">
          <cell r="A4002">
            <v>1781</v>
          </cell>
          <cell r="B4002" t="str">
            <v>CURVA45 GRAUS DE FERRO GALVANIZADO, COM ROSCA BSP MACHO/FEMEA, DE 1"</v>
          </cell>
          <cell r="C4002" t="str">
            <v>UN</v>
          </cell>
          <cell r="D4002" t="str">
            <v>CR</v>
          </cell>
          <cell r="E4002">
            <v>27.89</v>
          </cell>
        </row>
        <row r="4003">
          <cell r="A4003">
            <v>1784</v>
          </cell>
          <cell r="B4003" t="str">
            <v>CURVA45 GRAUS DE FERRO GALVANIZADO, COM ROSCA BSP MACHO/FEMEA, DE 2 1/2"</v>
          </cell>
          <cell r="C4003" t="str">
            <v>UN</v>
          </cell>
          <cell r="D4003" t="str">
            <v>CR</v>
          </cell>
          <cell r="E4003">
            <v>104.91</v>
          </cell>
        </row>
        <row r="4004">
          <cell r="A4004">
            <v>1810</v>
          </cell>
          <cell r="B4004" t="str">
            <v>CURVA45 GRAUS DE FERRO GALVANIZADO, COM ROSCA BSP MACHO/FEMEA, DE 2"</v>
          </cell>
          <cell r="C4004" t="str">
            <v>UN</v>
          </cell>
          <cell r="D4004" t="str">
            <v>CR</v>
          </cell>
          <cell r="E4004">
            <v>73.569999999999993</v>
          </cell>
        </row>
        <row r="4005">
          <cell r="A4005">
            <v>1811</v>
          </cell>
          <cell r="B4005" t="str">
            <v>CURVA45 GRAUS DE FERRO GALVANIZADO, COM ROSCA BSP MACHO/FEMEA, DE 3/4"</v>
          </cell>
          <cell r="C4005" t="str">
            <v>UN</v>
          </cell>
          <cell r="D4005" t="str">
            <v>CR</v>
          </cell>
          <cell r="E4005">
            <v>19.86</v>
          </cell>
        </row>
        <row r="4006">
          <cell r="A4006">
            <v>1812</v>
          </cell>
          <cell r="B4006" t="str">
            <v>CURVA45 GRAUS DE FERRO GALVANIZADO, COM ROSCA BSP MACHO/FEMEA, DE 3"</v>
          </cell>
          <cell r="C4006" t="str">
            <v>UN</v>
          </cell>
          <cell r="D4006" t="str">
            <v>CR</v>
          </cell>
          <cell r="E4006">
            <v>142.68</v>
          </cell>
        </row>
        <row r="4007">
          <cell r="A4007">
            <v>2611</v>
          </cell>
          <cell r="B4007" t="str">
            <v>CURVA45G FERRO GALV ELETROLITICO 1 1/2" P/ ELETRODUTO</v>
          </cell>
          <cell r="C4007" t="str">
            <v>UN</v>
          </cell>
          <cell r="D4007" t="str">
            <v>CR</v>
          </cell>
          <cell r="E4007">
            <v>4.79</v>
          </cell>
        </row>
        <row r="4008">
          <cell r="A4008">
            <v>2635</v>
          </cell>
          <cell r="B4008" t="str">
            <v>CURVA45G FERRO GALV ELETROLITICO 1/2" P/ ELETRODUTO</v>
          </cell>
          <cell r="C4008" t="str">
            <v>UN</v>
          </cell>
          <cell r="D4008" t="str">
            <v>CR</v>
          </cell>
          <cell r="E4008">
            <v>0.97</v>
          </cell>
        </row>
        <row r="4009">
          <cell r="A4009">
            <v>2634</v>
          </cell>
          <cell r="B4009" t="str">
            <v>CURVA45G FERRO GALV ELETROLITICO 1" P/ ELETRODUTO</v>
          </cell>
          <cell r="C4009" t="str">
            <v>UN</v>
          </cell>
          <cell r="D4009" t="str">
            <v>CR</v>
          </cell>
          <cell r="E4009">
            <v>1.55</v>
          </cell>
        </row>
        <row r="4010">
          <cell r="A4010">
            <v>2613</v>
          </cell>
          <cell r="B4010" t="str">
            <v>CURVA45G FERRO GALV ELETROLITICO 2 1/2" P/ ELETRODUTO</v>
          </cell>
          <cell r="C4010" t="str">
            <v>UN</v>
          </cell>
          <cell r="D4010" t="str">
            <v>CR</v>
          </cell>
          <cell r="E4010">
            <v>15.72</v>
          </cell>
        </row>
        <row r="4011">
          <cell r="A4011">
            <v>2612</v>
          </cell>
          <cell r="B4011" t="str">
            <v>CURVA45G FERRO GALV ELETROLITICO 2" P/ ELETRODUTO</v>
          </cell>
          <cell r="C4011" t="str">
            <v>UN</v>
          </cell>
          <cell r="D4011" t="str">
            <v>CR</v>
          </cell>
          <cell r="E4011">
            <v>7.57</v>
          </cell>
        </row>
        <row r="4012">
          <cell r="A4012">
            <v>2609</v>
          </cell>
          <cell r="B4012" t="str">
            <v>CURVA45G FERRO GALV ELETROLITICO 3/4" P/ ELETRODUTO</v>
          </cell>
          <cell r="C4012" t="str">
            <v>UN</v>
          </cell>
          <cell r="D4012" t="str">
            <v>CR</v>
          </cell>
          <cell r="E4012">
            <v>1.1399999999999999</v>
          </cell>
        </row>
        <row r="4013">
          <cell r="A4013">
            <v>2614</v>
          </cell>
          <cell r="B4013" t="str">
            <v>CURVA45G FERRO GALV ELETROLITICO 3" P/ ELETRODUTO</v>
          </cell>
          <cell r="C4013" t="str">
            <v>UN</v>
          </cell>
          <cell r="D4013" t="str">
            <v>CR</v>
          </cell>
          <cell r="E4013">
            <v>24.11</v>
          </cell>
        </row>
        <row r="4014">
          <cell r="A4014">
            <v>2615</v>
          </cell>
          <cell r="B4014" t="str">
            <v>CURVA45G FERRO GALV ELETROLITICO 4" PARA ELETRODUTO</v>
          </cell>
          <cell r="C4014" t="str">
            <v>UN</v>
          </cell>
          <cell r="D4014" t="str">
            <v>CR</v>
          </cell>
          <cell r="E4014">
            <v>39.53</v>
          </cell>
        </row>
        <row r="4015">
          <cell r="A4015">
            <v>34359</v>
          </cell>
          <cell r="B4015" t="str">
            <v>CURVA90 GRAUS DE BARRA CHATA EM ALUMINIO 3/4 " X 1/4 " X 300 MM</v>
          </cell>
          <cell r="C4015" t="str">
            <v>UN</v>
          </cell>
          <cell r="D4015" t="str">
            <v>CR</v>
          </cell>
          <cell r="E4015">
            <v>9.68</v>
          </cell>
        </row>
        <row r="4016">
          <cell r="A4016">
            <v>1788</v>
          </cell>
          <cell r="B4016" t="str">
            <v>CURVA90 GRAUS DE FERRO GALVANIZADO, COM ROSCA BSP FEMEA, DE 1 1/4"</v>
          </cell>
          <cell r="C4016" t="str">
            <v>UN</v>
          </cell>
          <cell r="D4016" t="str">
            <v>CR</v>
          </cell>
          <cell r="E4016">
            <v>52.28</v>
          </cell>
        </row>
        <row r="4017">
          <cell r="A4017">
            <v>1786</v>
          </cell>
          <cell r="B4017" t="str">
            <v>CURVA90 GRAUS DE FERRO GALVANIZADO, COM ROSCA BSP FEMEA, DE 1/2"</v>
          </cell>
          <cell r="C4017" t="str">
            <v>UN</v>
          </cell>
          <cell r="D4017" t="str">
            <v>CR</v>
          </cell>
          <cell r="E4017">
            <v>12.72</v>
          </cell>
        </row>
        <row r="4018">
          <cell r="A4018">
            <v>1787</v>
          </cell>
          <cell r="B4018" t="str">
            <v>CURVA90 GRAUS DE FERRO GALVANIZADO, COM ROSCA BSP FEMEA, DE 1"</v>
          </cell>
          <cell r="C4018" t="str">
            <v>UN</v>
          </cell>
          <cell r="D4018" t="str">
            <v>CR</v>
          </cell>
          <cell r="E4018">
            <v>33.659999999999997</v>
          </cell>
        </row>
        <row r="4019">
          <cell r="A4019">
            <v>1791</v>
          </cell>
          <cell r="B4019" t="str">
            <v>CURVA90 GRAUS DE FERRO GALVANIZADO, COM ROSCA BSP FEMEA, DE 2 1/2"</v>
          </cell>
          <cell r="C4019" t="str">
            <v>UN</v>
          </cell>
          <cell r="D4019" t="str">
            <v>CR</v>
          </cell>
          <cell r="E4019">
            <v>142.09</v>
          </cell>
        </row>
        <row r="4020">
          <cell r="A4020">
            <v>1790</v>
          </cell>
          <cell r="B4020" t="str">
            <v>CURVA90 GRAUS DE FERRO GALVANIZADO, COM ROSCA BSP FEMEA, DE 2"</v>
          </cell>
          <cell r="C4020" t="str">
            <v>UN</v>
          </cell>
          <cell r="D4020" t="str">
            <v>CR</v>
          </cell>
          <cell r="E4020">
            <v>122.52</v>
          </cell>
        </row>
        <row r="4021">
          <cell r="A4021">
            <v>1813</v>
          </cell>
          <cell r="B4021" t="str">
            <v>CURVA90 GRAUS DE FERRO GALVANIZADO, COM ROSCA BSP FEMEA, DE 3/4"</v>
          </cell>
          <cell r="C4021" t="str">
            <v>UN</v>
          </cell>
          <cell r="D4021" t="str">
            <v>CR</v>
          </cell>
          <cell r="E4021">
            <v>21.35</v>
          </cell>
        </row>
        <row r="4022">
          <cell r="A4022" t="str">
            <v>Obs: dimensões entre asteríscos (*) indicam a aceitação de medidas aproximadas.</v>
          </cell>
        </row>
        <row r="4024">
          <cell r="B4024" t="str">
            <v>PREÇOS DE INSUMOS</v>
          </cell>
          <cell r="D4024" t="str">
            <v>Página:</v>
          </cell>
          <cell r="E4024" t="str">
            <v>61 / 146</v>
          </cell>
        </row>
        <row r="4025">
          <cell r="A4025" t="str">
            <v>Indicação da origem do preço:</v>
          </cell>
        </row>
        <row r="4026">
          <cell r="A4026" t="str">
            <v>• C - para preço coletado pelo IBGE</v>
          </cell>
        </row>
        <row r="4027">
          <cell r="A4027" t="str">
            <v>• CR - para preço obtido por meio do coeficiente de representatividade do insumo (ver Manual de Metodologia e</v>
          </cell>
        </row>
        <row r="4028">
          <cell r="A4028" t="str">
            <v>Conceitos);</v>
          </cell>
        </row>
        <row r="4029">
          <cell r="A4029" t="str">
            <v>• AS - para preço atribuído com base no preço do insumo para a localidade de São Paulo.</v>
          </cell>
        </row>
        <row r="4030">
          <cell r="A4030" t="str">
            <v>Mês de Coleta:</v>
          </cell>
          <cell r="B4030" t="str">
            <v>06/2016 Pesquisa: IBGE</v>
          </cell>
        </row>
        <row r="4031">
          <cell r="B4031" t="str">
            <v>CUIABA</v>
          </cell>
          <cell r="C4031" t="str">
            <v>90,01</v>
          </cell>
          <cell r="E4031">
            <v>52.06</v>
          </cell>
        </row>
        <row r="4032">
          <cell r="A4032" t="str">
            <v>Localidade:</v>
          </cell>
          <cell r="B4032" t="str">
            <v>Encargos Sociais Desonerados(%) Horista:</v>
          </cell>
          <cell r="D4032" t="str">
            <v>Mensalista:</v>
          </cell>
        </row>
        <row r="4033">
          <cell r="A4033" t="str">
            <v>Código</v>
          </cell>
          <cell r="B4033" t="str">
            <v>Descriçao do Insumo</v>
          </cell>
          <cell r="C4033" t="str">
            <v>Unid</v>
          </cell>
          <cell r="D4033" t="str">
            <v>Origem</v>
          </cell>
          <cell r="E4033" t="str">
            <v>Preço</v>
          </cell>
        </row>
        <row r="4034">
          <cell r="D4034" t="str">
            <v>de Preço</v>
          </cell>
          <cell r="E4034" t="str">
            <v>Mediano (R$)</v>
          </cell>
        </row>
        <row r="4035">
          <cell r="A4035">
            <v>1792</v>
          </cell>
          <cell r="B4035" t="str">
            <v>CURVA 90 GRAUS DE FERRO GALVANIZADO, COM ROSCA BSP FEMEA, DE 3"</v>
          </cell>
          <cell r="C4035" t="str">
            <v>UN</v>
          </cell>
          <cell r="D4035" t="str">
            <v>CR</v>
          </cell>
          <cell r="E4035">
            <v>220.54</v>
          </cell>
        </row>
        <row r="4036">
          <cell r="A4036">
            <v>1793</v>
          </cell>
          <cell r="B4036" t="str">
            <v>CURVA 90 GRAUS DE FERRO GALVANIZADO, COM ROSCA BSP FEMEA, DE 4"</v>
          </cell>
          <cell r="C4036" t="str">
            <v>UN</v>
          </cell>
          <cell r="D4036" t="str">
            <v>CR</v>
          </cell>
          <cell r="E4036">
            <v>371.62</v>
          </cell>
        </row>
        <row r="4037">
          <cell r="A4037">
            <v>1809</v>
          </cell>
          <cell r="B4037" t="str">
            <v>CURVA 90 GRAUS DE FERRO GALVANIZADO, COM ROSCA BSP MACHO/FEMEA, DE 1 1/2"</v>
          </cell>
          <cell r="C4037" t="str">
            <v>UN</v>
          </cell>
          <cell r="D4037" t="str">
            <v>CR</v>
          </cell>
          <cell r="E4037">
            <v>60.96</v>
          </cell>
        </row>
        <row r="4038">
          <cell r="A4038">
            <v>1814</v>
          </cell>
          <cell r="B4038" t="str">
            <v>CURVA 90 GRAUS DE FERRO GALVANIZADO, COM ROSCA BSP MACHO/FEMEA, DE 1 1/4"</v>
          </cell>
          <cell r="C4038" t="str">
            <v>UN</v>
          </cell>
          <cell r="D4038" t="str">
            <v>CR</v>
          </cell>
          <cell r="E4038">
            <v>52.87</v>
          </cell>
        </row>
        <row r="4039">
          <cell r="A4039">
            <v>1803</v>
          </cell>
          <cell r="B4039" t="str">
            <v>CURVA 90 GRAUS DE FERRO GALVANIZADO, COM ROSCA BSP MACHO/FEMEA, DE 1/2"</v>
          </cell>
          <cell r="C4039" t="str">
            <v>UN</v>
          </cell>
          <cell r="D4039" t="str">
            <v>CR</v>
          </cell>
          <cell r="E4039">
            <v>12.37</v>
          </cell>
        </row>
        <row r="4040">
          <cell r="A4040">
            <v>1805</v>
          </cell>
          <cell r="B4040" t="str">
            <v>CURVA 90 GRAUS DE FERRO GALVANIZADO, COM ROSCA BSP MACHO/FEMEA, DE 1"</v>
          </cell>
          <cell r="C4040" t="str">
            <v>UN</v>
          </cell>
          <cell r="D4040" t="str">
            <v>CR</v>
          </cell>
          <cell r="E4040">
            <v>30.51</v>
          </cell>
        </row>
        <row r="4041">
          <cell r="A4041">
            <v>1821</v>
          </cell>
          <cell r="B4041" t="str">
            <v>CURVA 90 GRAUS DE FERRO GALVANIZADO, COM ROSCA BSP MACHO/FEMEA, DE 2 1/2"</v>
          </cell>
          <cell r="C4041" t="str">
            <v>UN</v>
          </cell>
          <cell r="D4041" t="str">
            <v>CR</v>
          </cell>
          <cell r="E4041">
            <v>155.53</v>
          </cell>
        </row>
        <row r="4042">
          <cell r="A4042">
            <v>1806</v>
          </cell>
          <cell r="B4042" t="str">
            <v>CURVA 90 GRAUS DE FERRO GALVANIZADO, COM ROSCA BSP MACHO/FEMEA, DE 2"</v>
          </cell>
          <cell r="C4042" t="str">
            <v>UN</v>
          </cell>
          <cell r="D4042" t="str">
            <v>CR</v>
          </cell>
          <cell r="E4042">
            <v>95.4</v>
          </cell>
        </row>
        <row r="4043">
          <cell r="A4043">
            <v>1804</v>
          </cell>
          <cell r="B4043" t="str">
            <v>CURVA 90 GRAUS DE FERRO GALVANIZADO, COM ROSCA BSP MACHO/FEMEA, DE 3/4"</v>
          </cell>
          <cell r="C4043" t="str">
            <v>UN</v>
          </cell>
          <cell r="D4043" t="str">
            <v>CR</v>
          </cell>
          <cell r="E4043">
            <v>17.66</v>
          </cell>
        </row>
        <row r="4044">
          <cell r="A4044">
            <v>1807</v>
          </cell>
          <cell r="B4044" t="str">
            <v>CURVA 90 GRAUS DE FERRO GALVANIZADO, COM ROSCA BSP MACHO/FEMEA, DE 3"</v>
          </cell>
          <cell r="C4044" t="str">
            <v>UN</v>
          </cell>
          <cell r="D4044" t="str">
            <v>CR</v>
          </cell>
          <cell r="E4044">
            <v>213.22</v>
          </cell>
        </row>
        <row r="4045">
          <cell r="A4045">
            <v>1808</v>
          </cell>
          <cell r="B4045" t="str">
            <v>CURVA 90 GRAUS DE FERRO GALVANIZADO, COM ROSCA BSP MACHO/FEMEA, DE 4"</v>
          </cell>
          <cell r="C4045" t="str">
            <v>UN</v>
          </cell>
          <cell r="D4045" t="str">
            <v>CR</v>
          </cell>
          <cell r="E4045">
            <v>336.4</v>
          </cell>
        </row>
        <row r="4046">
          <cell r="A4046">
            <v>1797</v>
          </cell>
          <cell r="B4046" t="str">
            <v>CURVA 90 GRAUS DE FERRO GALVANIZADO, COM ROSCA BSP MACHO, DE 1 1/2"</v>
          </cell>
          <cell r="C4046" t="str">
            <v>UN</v>
          </cell>
          <cell r="D4046" t="str">
            <v>CR</v>
          </cell>
          <cell r="E4046">
            <v>62.86</v>
          </cell>
        </row>
        <row r="4047">
          <cell r="A4047">
            <v>1796</v>
          </cell>
          <cell r="B4047" t="str">
            <v>CURVA 90 GRAUS DE FERRO GALVANIZADO, COM ROSCA BSP MACHO, DE 1 1/4"</v>
          </cell>
          <cell r="C4047" t="str">
            <v>UN</v>
          </cell>
          <cell r="D4047" t="str">
            <v>CR</v>
          </cell>
          <cell r="E4047">
            <v>49.01</v>
          </cell>
        </row>
        <row r="4048">
          <cell r="A4048">
            <v>1794</v>
          </cell>
          <cell r="B4048" t="str">
            <v>CURVA 90 GRAUS DE FERRO GALVANIZADO, COM ROSCA BSP MACHO, DE 1/2"</v>
          </cell>
          <cell r="C4048" t="str">
            <v>UN</v>
          </cell>
          <cell r="D4048" t="str">
            <v>CR</v>
          </cell>
          <cell r="E4048">
            <v>11</v>
          </cell>
        </row>
        <row r="4049">
          <cell r="A4049">
            <v>1816</v>
          </cell>
          <cell r="B4049" t="str">
            <v>CURVA 90 GRAUS DE FERRO GALVANIZADO, COM ROSCA BSP MACHO, DE 1"</v>
          </cell>
          <cell r="C4049" t="str">
            <v>UN</v>
          </cell>
          <cell r="D4049" t="str">
            <v>CR</v>
          </cell>
          <cell r="E4049">
            <v>32.83</v>
          </cell>
        </row>
        <row r="4050">
          <cell r="A4050">
            <v>1815</v>
          </cell>
          <cell r="B4050" t="str">
            <v>CURVA 90 GRAUS DE FERRO GALVANIZADO, COM ROSCA BSP MACHO, DE 2 1/2"</v>
          </cell>
          <cell r="C4050" t="str">
            <v>UN</v>
          </cell>
          <cell r="D4050" t="str">
            <v>CR</v>
          </cell>
          <cell r="E4050">
            <v>177.89</v>
          </cell>
        </row>
        <row r="4051">
          <cell r="A4051">
            <v>1798</v>
          </cell>
          <cell r="B4051" t="str">
            <v>CURVA 90 GRAUS DE FERRO GALVANIZADO, COM ROSCA BSP MACHO, DE 2"</v>
          </cell>
          <cell r="C4051" t="str">
            <v>UN</v>
          </cell>
          <cell r="D4051" t="str">
            <v>CR</v>
          </cell>
          <cell r="E4051">
            <v>98.43</v>
          </cell>
        </row>
        <row r="4052">
          <cell r="A4052">
            <v>1795</v>
          </cell>
          <cell r="B4052" t="str">
            <v>CURVA 90 GRAUS DE FERRO GALVANIZADO, COM ROSCA BSP MACHO, DE 3/4"</v>
          </cell>
          <cell r="C4052" t="str">
            <v>UN</v>
          </cell>
          <cell r="D4052" t="str">
            <v>CR</v>
          </cell>
          <cell r="E4052">
            <v>16.41</v>
          </cell>
        </row>
        <row r="4053">
          <cell r="A4053">
            <v>1799</v>
          </cell>
          <cell r="B4053" t="str">
            <v>CURVA 90 GRAUS DE FERRO GALVANIZADO, COM ROSCA BSP MACHO, DE 3"</v>
          </cell>
          <cell r="C4053" t="str">
            <v>UN</v>
          </cell>
          <cell r="D4053" t="str">
            <v>CR</v>
          </cell>
          <cell r="E4053">
            <v>219.71</v>
          </cell>
        </row>
        <row r="4054">
          <cell r="A4054">
            <v>1800</v>
          </cell>
          <cell r="B4054" t="str">
            <v>CURVA 90 GRAUS DE FERRO GALVANIZADO, COM ROSCA BSP MACHO, DE 4"</v>
          </cell>
          <cell r="C4054" t="str">
            <v>UN</v>
          </cell>
          <cell r="D4054" t="str">
            <v>CR</v>
          </cell>
          <cell r="E4054">
            <v>368.94</v>
          </cell>
        </row>
        <row r="4055">
          <cell r="A4055">
            <v>1802</v>
          </cell>
          <cell r="B4055" t="str">
            <v>CURVA 90 GRAUS DE FERRO GALVANIZADO, COM ROSCA BSP MACHO, DE 6"</v>
          </cell>
          <cell r="C4055" t="str">
            <v>UN</v>
          </cell>
          <cell r="D4055" t="str">
            <v>CR</v>
          </cell>
          <cell r="E4055">
            <v>791.17</v>
          </cell>
        </row>
        <row r="4056">
          <cell r="A4056">
            <v>2632</v>
          </cell>
          <cell r="B4056" t="str">
            <v>CURVA 90G FERRO GALV ELETROLITICO 1 1/2" P/ ELETRODUTO</v>
          </cell>
          <cell r="C4056" t="str">
            <v>UN</v>
          </cell>
          <cell r="D4056" t="str">
            <v>CR</v>
          </cell>
          <cell r="E4056">
            <v>4.79</v>
          </cell>
        </row>
        <row r="4057">
          <cell r="A4057">
            <v>2618</v>
          </cell>
          <cell r="B4057" t="str">
            <v>CURVA 90G FERRO GALV ELETROLITICO 1 1/4" P/ ELETRODUTO</v>
          </cell>
          <cell r="C4057" t="str">
            <v>UN</v>
          </cell>
          <cell r="D4057" t="str">
            <v>CR</v>
          </cell>
          <cell r="E4057">
            <v>3.28</v>
          </cell>
        </row>
        <row r="4058">
          <cell r="A4058">
            <v>2616</v>
          </cell>
          <cell r="B4058" t="str">
            <v>CURVA 90G FERRO GALV ELETROLITICO 1/2" P/ ELETRODUTO</v>
          </cell>
          <cell r="C4058" t="str">
            <v>UN</v>
          </cell>
          <cell r="D4058" t="str">
            <v>CR</v>
          </cell>
          <cell r="E4058">
            <v>0.97</v>
          </cell>
        </row>
        <row r="4059">
          <cell r="A4059">
            <v>2617</v>
          </cell>
          <cell r="B4059" t="str">
            <v>CURVA 90G FERRO GALV ELETROLITICO 1" P/ ELETRODUTO</v>
          </cell>
          <cell r="C4059" t="str">
            <v>UN</v>
          </cell>
          <cell r="D4059" t="str">
            <v>CR</v>
          </cell>
          <cell r="E4059">
            <v>1.55</v>
          </cell>
        </row>
        <row r="4060">
          <cell r="A4060">
            <v>2619</v>
          </cell>
          <cell r="B4060" t="str">
            <v>CURVA 90G FERRO GALV ELETROLITICO 2 1/2" P/ ELETRODUTO</v>
          </cell>
          <cell r="C4060" t="str">
            <v>UN</v>
          </cell>
          <cell r="D4060" t="str">
            <v>CR</v>
          </cell>
          <cell r="E4060">
            <v>15.72</v>
          </cell>
        </row>
        <row r="4061">
          <cell r="A4061">
            <v>2631</v>
          </cell>
          <cell r="B4061" t="str">
            <v>CURVA 90G FERRO GALV ELETROLITICO 2" P/ ELETRODUTO</v>
          </cell>
          <cell r="C4061" t="str">
            <v>UN</v>
          </cell>
          <cell r="D4061" t="str">
            <v>CR</v>
          </cell>
          <cell r="E4061">
            <v>7.57</v>
          </cell>
        </row>
        <row r="4062">
          <cell r="A4062">
            <v>2620</v>
          </cell>
          <cell r="B4062" t="str">
            <v>CURVA 90G FERRO GALV ELETROLITICO 3" P/ ELETRODUTO</v>
          </cell>
          <cell r="C4062" t="str">
            <v>UN</v>
          </cell>
          <cell r="D4062" t="str">
            <v>CR</v>
          </cell>
          <cell r="E4062">
            <v>24.11</v>
          </cell>
        </row>
        <row r="4063">
          <cell r="A4063">
            <v>2621</v>
          </cell>
          <cell r="B4063" t="str">
            <v>CURVA 90G FERRO GALV ELETROLITICO 4" P/ ELETRODUTO</v>
          </cell>
          <cell r="C4063" t="str">
            <v>UN</v>
          </cell>
          <cell r="D4063" t="str">
            <v>CR</v>
          </cell>
          <cell r="E4063">
            <v>39.5</v>
          </cell>
        </row>
        <row r="4064">
          <cell r="A4064">
            <v>2633</v>
          </cell>
          <cell r="B4064" t="str">
            <v>CURVA 90G FERRO GALV ELETROTILICO 3/4" P/ ELETRODUTO</v>
          </cell>
          <cell r="C4064" t="str">
            <v>UN</v>
          </cell>
          <cell r="D4064" t="str">
            <v>CR</v>
          </cell>
          <cell r="E4064">
            <v>1.1399999999999999</v>
          </cell>
        </row>
        <row r="4065">
          <cell r="A4065">
            <v>25968</v>
          </cell>
          <cell r="B4065" t="str">
            <v>DENTE PARA FRESADORA</v>
          </cell>
          <cell r="C4065" t="str">
            <v>UN</v>
          </cell>
          <cell r="D4065" t="str">
            <v>CR</v>
          </cell>
          <cell r="E4065">
            <v>22.46</v>
          </cell>
        </row>
        <row r="4066">
          <cell r="A4066">
            <v>38369</v>
          </cell>
          <cell r="B4066" t="str">
            <v>DESEMPENADEIRA DE ACO DENTADA 12 X *25* CM, DENTES 8 X 8 MM, CABO FECHADO DE</v>
          </cell>
          <cell r="C4066" t="str">
            <v>UN</v>
          </cell>
          <cell r="D4066" t="str">
            <v>CR</v>
          </cell>
          <cell r="E4066">
            <v>9.92</v>
          </cell>
        </row>
        <row r="4067">
          <cell r="B4067" t="str">
            <v>MADEIRA</v>
          </cell>
        </row>
        <row r="4068">
          <cell r="A4068">
            <v>38370</v>
          </cell>
          <cell r="B4068" t="str">
            <v>DESEMPENADEIRA DE ACO LISA 12 X *25* CM COM CABO FECHADO DE MADEIRA</v>
          </cell>
          <cell r="C4068" t="str">
            <v>UN</v>
          </cell>
          <cell r="D4068" t="str">
            <v>CR</v>
          </cell>
          <cell r="E4068">
            <v>9.92</v>
          </cell>
        </row>
        <row r="4069">
          <cell r="A4069">
            <v>2357</v>
          </cell>
          <cell r="B4069" t="str">
            <v>DESENHISTA COPISTA</v>
          </cell>
          <cell r="C4069" t="str">
            <v>H</v>
          </cell>
          <cell r="D4069" t="str">
            <v>CR</v>
          </cell>
          <cell r="E4069">
            <v>9.2899999999999991</v>
          </cell>
        </row>
        <row r="4070">
          <cell r="A4070">
            <v>40806</v>
          </cell>
          <cell r="B4070" t="str">
            <v>DESENHISTA COPISTA (MENSALISTA)</v>
          </cell>
          <cell r="C4070" t="str">
            <v>MES</v>
          </cell>
          <cell r="D4070" t="str">
            <v>CR</v>
          </cell>
          <cell r="E4070">
            <v>1633.83</v>
          </cell>
        </row>
        <row r="4071">
          <cell r="A4071">
            <v>2355</v>
          </cell>
          <cell r="B4071" t="str">
            <v>DESENHISTA DETALHISTA</v>
          </cell>
          <cell r="C4071" t="str">
            <v>H</v>
          </cell>
          <cell r="D4071" t="str">
            <v>C</v>
          </cell>
          <cell r="E4071">
            <v>11.28</v>
          </cell>
        </row>
        <row r="4072">
          <cell r="A4072">
            <v>40805</v>
          </cell>
          <cell r="B4072" t="str">
            <v>DESENHISTA DETALHISTA (MENSALISTA)</v>
          </cell>
          <cell r="C4072" t="str">
            <v>MES</v>
          </cell>
          <cell r="D4072" t="str">
            <v>CR</v>
          </cell>
          <cell r="E4072">
            <v>1987.12</v>
          </cell>
        </row>
        <row r="4073">
          <cell r="A4073">
            <v>2358</v>
          </cell>
          <cell r="B4073" t="str">
            <v>DESENHISTA PROJETISTA</v>
          </cell>
          <cell r="C4073" t="str">
            <v>H</v>
          </cell>
          <cell r="D4073" t="str">
            <v>CR</v>
          </cell>
          <cell r="E4073">
            <v>16.87</v>
          </cell>
        </row>
        <row r="4074">
          <cell r="A4074">
            <v>40807</v>
          </cell>
          <cell r="B4074" t="str">
            <v>DESENHISTA PROJETISTA (MENSALISTA)</v>
          </cell>
          <cell r="C4074" t="str">
            <v>MES</v>
          </cell>
          <cell r="D4074" t="str">
            <v>CR</v>
          </cell>
          <cell r="E4074">
            <v>2970.35</v>
          </cell>
        </row>
        <row r="4075">
          <cell r="A4075">
            <v>2359</v>
          </cell>
          <cell r="B4075" t="str">
            <v>DESENHISTA TECNICO AUXILIAR</v>
          </cell>
          <cell r="C4075" t="str">
            <v>H</v>
          </cell>
          <cell r="D4075" t="str">
            <v>CR</v>
          </cell>
          <cell r="E4075">
            <v>9.15</v>
          </cell>
        </row>
        <row r="4076">
          <cell r="A4076">
            <v>40808</v>
          </cell>
          <cell r="B4076" t="str">
            <v>DESENHISTA TECNICO AUXILIAR (MENSALISTA)</v>
          </cell>
          <cell r="C4076" t="str">
            <v>MES</v>
          </cell>
          <cell r="D4076" t="str">
            <v>CR</v>
          </cell>
          <cell r="E4076">
            <v>1613.61</v>
          </cell>
        </row>
        <row r="4077">
          <cell r="A4077">
            <v>39397</v>
          </cell>
          <cell r="B4077" t="str">
            <v>DESMOLDANTE PARA FORMAS METALICAS A BASE DE OLEO VEGETAL</v>
          </cell>
          <cell r="C4077" t="str">
            <v>L</v>
          </cell>
          <cell r="D4077" t="str">
            <v>CR</v>
          </cell>
          <cell r="E4077">
            <v>12.5</v>
          </cell>
        </row>
        <row r="4078">
          <cell r="A4078">
            <v>2692</v>
          </cell>
          <cell r="B4078" t="str">
            <v>DESMOLDANTE PROTETOR PARA FORMAS DE MADEIRA, DE BASE OLEOSA EMULSIONADA</v>
          </cell>
          <cell r="C4078" t="str">
            <v>L</v>
          </cell>
          <cell r="D4078" t="str">
            <v>CR</v>
          </cell>
          <cell r="E4078">
            <v>5.92</v>
          </cell>
        </row>
        <row r="4079">
          <cell r="B4079" t="str">
            <v>EM AGUA</v>
          </cell>
        </row>
        <row r="4080">
          <cell r="A4080">
            <v>6</v>
          </cell>
          <cell r="B4080" t="str">
            <v>DETERGENTE AMONIACO (AMONIA DILUIDA)</v>
          </cell>
          <cell r="C4080" t="str">
            <v>L</v>
          </cell>
          <cell r="D4080" t="str">
            <v>CR</v>
          </cell>
          <cell r="E4080">
            <v>2.69</v>
          </cell>
        </row>
        <row r="4081">
          <cell r="A4081">
            <v>5330</v>
          </cell>
          <cell r="B4081" t="str">
            <v>DILUENTE EPOXI</v>
          </cell>
          <cell r="C4081" t="str">
            <v>L</v>
          </cell>
          <cell r="D4081" t="str">
            <v>CR</v>
          </cell>
          <cell r="E4081">
            <v>30.34</v>
          </cell>
        </row>
        <row r="4082">
          <cell r="A4082" t="str">
            <v>Obs: dimensões entre asteríscos (*) indicam a aceitação de medidas aproximadas.</v>
          </cell>
        </row>
        <row r="4084">
          <cell r="B4084" t="str">
            <v>PREÇOS DE INSUMOS</v>
          </cell>
          <cell r="D4084" t="str">
            <v>Página:</v>
          </cell>
          <cell r="E4084" t="str">
            <v>62 / 146</v>
          </cell>
        </row>
        <row r="4085">
          <cell r="A4085" t="str">
            <v>Indicação da origem do preço:</v>
          </cell>
        </row>
        <row r="4086">
          <cell r="A4086" t="str">
            <v>• C - para preço coletado pelo IBGE</v>
          </cell>
        </row>
        <row r="4087">
          <cell r="A4087" t="str">
            <v>• CR - para preço obtido por meio do coeficiente de representatividade do insumo (ver Manual de Metodologia e</v>
          </cell>
        </row>
        <row r="4088">
          <cell r="A4088" t="str">
            <v>Conceitos);</v>
          </cell>
        </row>
        <row r="4089">
          <cell r="A4089" t="str">
            <v>• AS - para preço atribuído com base no preço do insumo para a localidade de São Paulo.</v>
          </cell>
        </row>
        <row r="4090">
          <cell r="A4090" t="str">
            <v>Mês de Coleta:</v>
          </cell>
          <cell r="B4090" t="str">
            <v>06/2016 Pesquisa: IBGE</v>
          </cell>
        </row>
        <row r="4091">
          <cell r="B4091" t="str">
            <v>CUIABA</v>
          </cell>
          <cell r="C4091" t="str">
            <v>90,01</v>
          </cell>
          <cell r="E4091">
            <v>52.06</v>
          </cell>
        </row>
        <row r="4092">
          <cell r="A4092" t="str">
            <v>Localidade:</v>
          </cell>
          <cell r="B4092" t="str">
            <v>Encargos Sociais Desonerados(%) Horista:</v>
          </cell>
          <cell r="D4092" t="str">
            <v>Mensalista:</v>
          </cell>
        </row>
        <row r="4093">
          <cell r="A4093" t="str">
            <v>Código</v>
          </cell>
          <cell r="B4093" t="str">
            <v>Descriçao do Insumo</v>
          </cell>
          <cell r="C4093" t="str">
            <v>Unid</v>
          </cell>
          <cell r="D4093" t="str">
            <v>Origem</v>
          </cell>
          <cell r="E4093" t="str">
            <v>Preço</v>
          </cell>
        </row>
        <row r="4094">
          <cell r="D4094" t="str">
            <v>de Preço</v>
          </cell>
          <cell r="E4094" t="str">
            <v>Mediano (R$)</v>
          </cell>
        </row>
        <row r="4095">
          <cell r="A4095">
            <v>26017</v>
          </cell>
          <cell r="B4095" t="str">
            <v>DISCO DE BORRACHA PARA LIXADEIRA RIGIDO 7 " COM ARRUELA CENTRAL</v>
          </cell>
          <cell r="C4095" t="str">
            <v>UN</v>
          </cell>
          <cell r="D4095" t="str">
            <v>CR</v>
          </cell>
          <cell r="E4095">
            <v>19.68</v>
          </cell>
        </row>
        <row r="4096">
          <cell r="A4096">
            <v>25931</v>
          </cell>
          <cell r="B4096" t="str">
            <v>DISCO DE CORTE DIAMANTADO SEGMENTADO DIAMETRO DE 180 MM PARA</v>
          </cell>
          <cell r="C4096" t="str">
            <v>UN</v>
          </cell>
          <cell r="D4096" t="str">
            <v>CR</v>
          </cell>
          <cell r="E4096">
            <v>62.55</v>
          </cell>
        </row>
        <row r="4097">
          <cell r="B4097" t="str">
            <v>ESMERILHADEIRA 7 "</v>
          </cell>
        </row>
        <row r="4098">
          <cell r="A4098">
            <v>38140</v>
          </cell>
          <cell r="B4098" t="str">
            <v>DISCO DE CORTE DIAMANTADO SEGMENTADO PARA CONCRETO, DIAMETRO DE 110 MM,</v>
          </cell>
          <cell r="C4098" t="str">
            <v>UN</v>
          </cell>
          <cell r="D4098" t="str">
            <v>C</v>
          </cell>
          <cell r="E4098">
            <v>15.17</v>
          </cell>
        </row>
        <row r="4099">
          <cell r="B4099" t="str">
            <v>FURO DE 20 MM</v>
          </cell>
        </row>
        <row r="4100">
          <cell r="A4100">
            <v>13887</v>
          </cell>
          <cell r="B4100" t="str">
            <v>DISCO DE CORTE DIAMANTADO SEGMENTADO PARA CONCRETO, DIAMETRO DE 350 MM,</v>
          </cell>
          <cell r="C4100" t="str">
            <v>UN</v>
          </cell>
          <cell r="D4100" t="str">
            <v>CR</v>
          </cell>
          <cell r="E4100">
            <v>359.16</v>
          </cell>
        </row>
        <row r="4101">
          <cell r="B4101" t="str">
            <v>FURO DE 1 " (14 X 1 ")</v>
          </cell>
        </row>
        <row r="4102">
          <cell r="A4102">
            <v>26018</v>
          </cell>
          <cell r="B4102" t="str">
            <v>DISCO DE CORTE PARA METAL COM DUAS TELAS 12 X 1/8 X 3/4 " (300 X 3,2 X 19,05 MM)</v>
          </cell>
          <cell r="C4102" t="str">
            <v>UN</v>
          </cell>
          <cell r="D4102" t="str">
            <v>CR</v>
          </cell>
          <cell r="E4102">
            <v>15.98</v>
          </cell>
        </row>
        <row r="4103">
          <cell r="A4103">
            <v>26019</v>
          </cell>
          <cell r="B4103" t="str">
            <v>DISCO DE DESBASTE PARA METAL FERROSO EM GERAL, COM TRES TELAS,  9 X 1/4 X 7/8 "</v>
          </cell>
          <cell r="C4103" t="str">
            <v>UN</v>
          </cell>
          <cell r="D4103" t="str">
            <v>CR</v>
          </cell>
          <cell r="E4103">
            <v>15.09</v>
          </cell>
        </row>
        <row r="4104">
          <cell r="B4104" t="str">
            <v>(228,6 X 6,4 X 22,2 MM)</v>
          </cell>
        </row>
        <row r="4105">
          <cell r="A4105">
            <v>26020</v>
          </cell>
          <cell r="B4105" t="str">
            <v>DISCO DE LIXA PARA METAL, DIAMETRO = 180 MM, GRAO 120</v>
          </cell>
          <cell r="C4105" t="str">
            <v>UN</v>
          </cell>
          <cell r="D4105" t="str">
            <v>CR</v>
          </cell>
          <cell r="E4105">
            <v>3.93</v>
          </cell>
        </row>
        <row r="4106">
          <cell r="A4106">
            <v>34544</v>
          </cell>
          <cell r="B4106" t="str">
            <v>DISJUNTOR  TERMOMAGNETICO TRIPOLAR 3 X 400 A / ICC - 25 KA</v>
          </cell>
          <cell r="C4106" t="str">
            <v>UN</v>
          </cell>
          <cell r="D4106" t="str">
            <v>CR</v>
          </cell>
          <cell r="E4106">
            <v>1050.49</v>
          </cell>
        </row>
        <row r="4107">
          <cell r="A4107">
            <v>34729</v>
          </cell>
          <cell r="B4107" t="str">
            <v>DISJUNTOR TERMICO E MAGNETICO AJUSTAVEIS, TRIPOLAR DE 100 ATE 250A, CAPACIDADE</v>
          </cell>
          <cell r="C4107" t="str">
            <v>UN</v>
          </cell>
          <cell r="D4107" t="str">
            <v>CR</v>
          </cell>
          <cell r="E4107">
            <v>826.37</v>
          </cell>
        </row>
        <row r="4108">
          <cell r="B4108" t="str">
            <v>DE INTERRUPCAO DE 35KA</v>
          </cell>
        </row>
        <row r="4109">
          <cell r="A4109">
            <v>34734</v>
          </cell>
          <cell r="B4109" t="str">
            <v>DISJUNTOR TERMICO E MAGNETICO AJUSTAVEIS, TRIPOLAR DE 300 ATE 400A, CAPACIDADE</v>
          </cell>
          <cell r="C4109" t="str">
            <v>UN</v>
          </cell>
          <cell r="D4109" t="str">
            <v>CR</v>
          </cell>
          <cell r="E4109">
            <v>1279.49</v>
          </cell>
        </row>
        <row r="4110">
          <cell r="B4110" t="str">
            <v>DE INTERRUPCAO DE 35KA</v>
          </cell>
        </row>
        <row r="4111">
          <cell r="A4111">
            <v>34738</v>
          </cell>
          <cell r="B4111" t="str">
            <v>DISJUNTOR TERMICO E MAGNETICO AJUSTAVEIS, TRIPOLAR DE 450 ATE 600A, CAPACIDADE</v>
          </cell>
          <cell r="C4111" t="str">
            <v>UN</v>
          </cell>
          <cell r="D4111" t="str">
            <v>CR</v>
          </cell>
          <cell r="E4111">
            <v>2989.29</v>
          </cell>
        </row>
        <row r="4112">
          <cell r="B4112" t="str">
            <v>DE INTERRUPCAO DE 35KA</v>
          </cell>
        </row>
        <row r="4113">
          <cell r="A4113">
            <v>2391</v>
          </cell>
          <cell r="B4113" t="str">
            <v>DISJUNTOR TERMOMAGNETICO TRIPOLAR 125A</v>
          </cell>
          <cell r="C4113" t="str">
            <v>UN</v>
          </cell>
          <cell r="D4113" t="str">
            <v>CR</v>
          </cell>
          <cell r="E4113">
            <v>243.13</v>
          </cell>
        </row>
        <row r="4114">
          <cell r="A4114">
            <v>2374</v>
          </cell>
          <cell r="B4114" t="str">
            <v>DISJUNTOR TERMOMAGNETICO TRIPOLAR 150 A / 600 V, TIPO FXD / ICC - 35 KA</v>
          </cell>
          <cell r="C4114" t="str">
            <v>UN</v>
          </cell>
          <cell r="D4114" t="str">
            <v>CR</v>
          </cell>
          <cell r="E4114">
            <v>275.82</v>
          </cell>
        </row>
        <row r="4115">
          <cell r="A4115">
            <v>2377</v>
          </cell>
          <cell r="B4115" t="str">
            <v>DISJUNTOR TERMOMAGNETICO TRIPOLAR 200 A / 600 V, TIPO FXD / ICC - 35 KA</v>
          </cell>
          <cell r="C4115" t="str">
            <v>UN</v>
          </cell>
          <cell r="D4115" t="str">
            <v>CR</v>
          </cell>
          <cell r="E4115">
            <v>387.08</v>
          </cell>
        </row>
        <row r="4116">
          <cell r="A4116">
            <v>2393</v>
          </cell>
          <cell r="B4116" t="str">
            <v>DISJUNTOR TERMOMAGNETICO TRIPOLAR 250 A / 600 V, TIPO FXD</v>
          </cell>
          <cell r="C4116" t="str">
            <v>UN</v>
          </cell>
          <cell r="D4116" t="str">
            <v>CR</v>
          </cell>
          <cell r="E4116">
            <v>648.23</v>
          </cell>
        </row>
        <row r="4117">
          <cell r="A4117">
            <v>34705</v>
          </cell>
          <cell r="B4117" t="str">
            <v>DISJUNTOR TERMOMAGNETICO TRIPOLAR 3  X 250 A/ICC - 25 KA</v>
          </cell>
          <cell r="C4117" t="str">
            <v>UN</v>
          </cell>
          <cell r="D4117" t="str">
            <v>CR</v>
          </cell>
          <cell r="E4117">
            <v>566.97</v>
          </cell>
        </row>
        <row r="4118">
          <cell r="A4118">
            <v>34707</v>
          </cell>
          <cell r="B4118" t="str">
            <v>DISJUNTOR TERMOMAGNETICO TRIPOLAR 3 X 350 A/ICC - 25 KA</v>
          </cell>
          <cell r="C4118" t="str">
            <v>UN</v>
          </cell>
          <cell r="D4118" t="str">
            <v>CR</v>
          </cell>
          <cell r="E4118">
            <v>1050.5999999999999</v>
          </cell>
        </row>
        <row r="4119">
          <cell r="A4119">
            <v>2378</v>
          </cell>
          <cell r="B4119" t="str">
            <v>DISJUNTOR TERMOMAGNETICO TRIPOLAR 300 A / 600 V, TIPO JXD / ICC - 40 KA</v>
          </cell>
          <cell r="C4119" t="str">
            <v>UN</v>
          </cell>
          <cell r="D4119" t="str">
            <v>CR</v>
          </cell>
          <cell r="E4119">
            <v>890.43</v>
          </cell>
        </row>
        <row r="4120">
          <cell r="A4120">
            <v>2379</v>
          </cell>
          <cell r="B4120" t="str">
            <v>DISJUNTOR TERMOMAGNETICO TRIPOLAR 400 A / 600 V, TIPO JXD / ICC - 40 KA</v>
          </cell>
          <cell r="C4120" t="str">
            <v>UN</v>
          </cell>
          <cell r="D4120" t="str">
            <v>CR</v>
          </cell>
          <cell r="E4120">
            <v>890.43</v>
          </cell>
        </row>
        <row r="4121">
          <cell r="A4121">
            <v>2376</v>
          </cell>
          <cell r="B4121" t="str">
            <v>DISJUNTOR TERMOMAGNETICO TRIPOLAR 600 A / 600 V, TIPO LXD / ICC - 40 KA</v>
          </cell>
          <cell r="C4121" t="str">
            <v>UN</v>
          </cell>
          <cell r="D4121" t="str">
            <v>CR</v>
          </cell>
          <cell r="E4121">
            <v>1466.53</v>
          </cell>
        </row>
        <row r="4122">
          <cell r="A4122">
            <v>2394</v>
          </cell>
          <cell r="B4122" t="str">
            <v>DISJUNTOR TERMOMAGNETICO TRIPOLAR 800 A / 600 V, TIPO LMXD</v>
          </cell>
          <cell r="C4122" t="str">
            <v>UN</v>
          </cell>
          <cell r="D4122" t="str">
            <v>CR</v>
          </cell>
          <cell r="E4122">
            <v>3135.17</v>
          </cell>
        </row>
        <row r="4123">
          <cell r="A4123">
            <v>34686</v>
          </cell>
          <cell r="B4123" t="str">
            <v>DISJUNTOR TIPO DIN / IEC, MONOPOLAR DE 40  ATE 50A</v>
          </cell>
          <cell r="C4123" t="str">
            <v>UN</v>
          </cell>
          <cell r="D4123" t="str">
            <v>CR</v>
          </cell>
          <cell r="E4123">
            <v>9.41</v>
          </cell>
        </row>
        <row r="4124">
          <cell r="A4124">
            <v>34616</v>
          </cell>
          <cell r="B4124" t="str">
            <v>DISJUNTOR TIPO DIN/IEC, BIPOLAR DE 6 ATE 32A</v>
          </cell>
          <cell r="C4124" t="str">
            <v>UN</v>
          </cell>
          <cell r="D4124" t="str">
            <v>CR</v>
          </cell>
          <cell r="E4124">
            <v>36.380000000000003</v>
          </cell>
        </row>
        <row r="4125">
          <cell r="A4125">
            <v>34623</v>
          </cell>
          <cell r="B4125" t="str">
            <v>DISJUNTOR TIPO DIN/IEC, BIPOLAR 40 ATE 50A</v>
          </cell>
          <cell r="C4125" t="str">
            <v>UN</v>
          </cell>
          <cell r="D4125" t="str">
            <v>CR</v>
          </cell>
          <cell r="E4125">
            <v>35.82</v>
          </cell>
        </row>
        <row r="4126">
          <cell r="A4126">
            <v>34628</v>
          </cell>
          <cell r="B4126" t="str">
            <v>DISJUNTOR TIPO DIN/IEC, BIPOLAR 63 A</v>
          </cell>
          <cell r="C4126" t="str">
            <v>UN</v>
          </cell>
          <cell r="D4126" t="str">
            <v>CR</v>
          </cell>
          <cell r="E4126">
            <v>51.31</v>
          </cell>
        </row>
        <row r="4127">
          <cell r="A4127">
            <v>34653</v>
          </cell>
          <cell r="B4127" t="str">
            <v>DISJUNTOR TIPO DIN/IEC, MONOPOLAR DE 6  ATE  32A</v>
          </cell>
          <cell r="C4127" t="str">
            <v>UN</v>
          </cell>
          <cell r="D4127" t="str">
            <v>CR</v>
          </cell>
          <cell r="E4127">
            <v>6.34</v>
          </cell>
        </row>
        <row r="4128">
          <cell r="A4128">
            <v>34688</v>
          </cell>
          <cell r="B4128" t="str">
            <v>DISJUNTOR TIPO DIN/IEC, MONOPOLAR DE 63 A</v>
          </cell>
          <cell r="C4128" t="str">
            <v>UN</v>
          </cell>
          <cell r="D4128" t="str">
            <v>CR</v>
          </cell>
          <cell r="E4128">
            <v>11.5</v>
          </cell>
        </row>
        <row r="4129">
          <cell r="A4129">
            <v>34709</v>
          </cell>
          <cell r="B4129" t="str">
            <v>DISJUNTOR TIPO DIN/IEC, TRIPOLAR DE 10 ATE 50A</v>
          </cell>
          <cell r="C4129" t="str">
            <v>UN</v>
          </cell>
          <cell r="D4129" t="str">
            <v>CR</v>
          </cell>
          <cell r="E4129">
            <v>44.57</v>
          </cell>
        </row>
        <row r="4130">
          <cell r="A4130">
            <v>34714</v>
          </cell>
          <cell r="B4130" t="str">
            <v>DISJUNTOR TIPO DIN/IEC, TRIPOLAR 63 A</v>
          </cell>
          <cell r="C4130" t="str">
            <v>UN</v>
          </cell>
          <cell r="D4130" t="str">
            <v>CR</v>
          </cell>
          <cell r="E4130">
            <v>53.23</v>
          </cell>
        </row>
        <row r="4131">
          <cell r="A4131">
            <v>2388</v>
          </cell>
          <cell r="B4131" t="str">
            <v>DISJUNTOR TIPO NEMA, BIPOLAR 10  ATE  50A</v>
          </cell>
          <cell r="C4131" t="str">
            <v>UN</v>
          </cell>
          <cell r="D4131" t="str">
            <v>CR</v>
          </cell>
          <cell r="E4131">
            <v>44.24</v>
          </cell>
        </row>
        <row r="4132">
          <cell r="A4132">
            <v>34606</v>
          </cell>
          <cell r="B4132" t="str">
            <v>DISJUNTOR TIPO NEMA, BIPOLAR 60 ATE 100A</v>
          </cell>
          <cell r="C4132" t="str">
            <v>UN</v>
          </cell>
          <cell r="D4132" t="str">
            <v>CR</v>
          </cell>
          <cell r="E4132">
            <v>67.86</v>
          </cell>
        </row>
        <row r="4133">
          <cell r="A4133">
            <v>34689</v>
          </cell>
          <cell r="B4133" t="str">
            <v>DISJUNTOR TIPO NEMA, MONOPOLAR DE 60 ATE 70A</v>
          </cell>
          <cell r="C4133" t="str">
            <v>UN</v>
          </cell>
          <cell r="D4133" t="str">
            <v>CR</v>
          </cell>
          <cell r="E4133">
            <v>21.6</v>
          </cell>
        </row>
        <row r="4134">
          <cell r="A4134">
            <v>2370</v>
          </cell>
          <cell r="B4134" t="str">
            <v>DISJUNTOR TIPO NEMA, MONOPOLAR 10 ATE 30A, TENSAO MAXIMA DE 240 V</v>
          </cell>
          <cell r="C4134" t="str">
            <v>UN</v>
          </cell>
          <cell r="D4134" t="str">
            <v>C</v>
          </cell>
          <cell r="E4134">
            <v>8.2200000000000006</v>
          </cell>
        </row>
        <row r="4135">
          <cell r="A4135">
            <v>2386</v>
          </cell>
          <cell r="B4135" t="str">
            <v>DISJUNTOR TIPO NEMA, MONOPOLAR 35  ATE  50A</v>
          </cell>
          <cell r="C4135" t="str">
            <v>UN</v>
          </cell>
          <cell r="D4135" t="str">
            <v>CR</v>
          </cell>
          <cell r="E4135">
            <v>13.79</v>
          </cell>
        </row>
        <row r="4136">
          <cell r="A4136">
            <v>2392</v>
          </cell>
          <cell r="B4136" t="str">
            <v>DISJUNTOR TIPO NEMA, TRIPOLAR 10  ATE  50A</v>
          </cell>
          <cell r="C4136" t="str">
            <v>UN</v>
          </cell>
          <cell r="D4136" t="str">
            <v>CR</v>
          </cell>
          <cell r="E4136">
            <v>55.18</v>
          </cell>
        </row>
        <row r="4137">
          <cell r="A4137">
            <v>2373</v>
          </cell>
          <cell r="B4137" t="str">
            <v>DISJUNTOR TIPO NEMA, TRIPOLAR 60 ATE 100A</v>
          </cell>
          <cell r="C4137" t="str">
            <v>UN</v>
          </cell>
          <cell r="D4137" t="str">
            <v>CR</v>
          </cell>
          <cell r="E4137">
            <v>77.739999999999995</v>
          </cell>
        </row>
        <row r="4138">
          <cell r="A4138">
            <v>39465</v>
          </cell>
          <cell r="B4138" t="str">
            <v>DISPOSITIVO DPS CLASSE II, 1 POLO, TENSAO MAXIMA DE 175 V, CORRENTE MAXIMA DE *20*</v>
          </cell>
          <cell r="C4138" t="str">
            <v>UN</v>
          </cell>
          <cell r="D4138" t="str">
            <v>CR</v>
          </cell>
          <cell r="E4138">
            <v>47.49</v>
          </cell>
        </row>
        <row r="4139">
          <cell r="B4139" t="str">
            <v>KA (TIPO AC)</v>
          </cell>
        </row>
        <row r="4140">
          <cell r="A4140">
            <v>39466</v>
          </cell>
          <cell r="B4140" t="str">
            <v>DISPOSITIVO DPS CLASSE II, 1 POLO, TENSAO MAXIMA DE 175 V, CORRENTE MAXIMA DE *30*</v>
          </cell>
          <cell r="C4140" t="str">
            <v>UN</v>
          </cell>
          <cell r="D4140" t="str">
            <v>CR</v>
          </cell>
          <cell r="E4140">
            <v>53.43</v>
          </cell>
        </row>
        <row r="4141">
          <cell r="B4141" t="str">
            <v>KA (TIPO AC)</v>
          </cell>
        </row>
        <row r="4142">
          <cell r="A4142">
            <v>39467</v>
          </cell>
          <cell r="B4142" t="str">
            <v>DISPOSITIVO DPS CLASSE II, 1 POLO, TENSAO MAXIMA DE 175 V, CORRENTE MAXIMA DE *45*</v>
          </cell>
          <cell r="C4142" t="str">
            <v>UN</v>
          </cell>
          <cell r="D4142" t="str">
            <v>CR</v>
          </cell>
          <cell r="E4142">
            <v>68.34</v>
          </cell>
        </row>
        <row r="4143">
          <cell r="B4143" t="str">
            <v>KA (TIPO AC)</v>
          </cell>
        </row>
        <row r="4144">
          <cell r="A4144">
            <v>39468</v>
          </cell>
          <cell r="B4144" t="str">
            <v>DISPOSITIVO DPS CLASSE II, 1 POLO, TENSAO MAXIMA DE 175 V, CORRENTE MAXIMA DE *90*</v>
          </cell>
          <cell r="C4144" t="str">
            <v>UN</v>
          </cell>
          <cell r="D4144" t="str">
            <v>CR</v>
          </cell>
          <cell r="E4144">
            <v>121.47</v>
          </cell>
        </row>
        <row r="4145">
          <cell r="B4145" t="str">
            <v>KA (TIPO AC)</v>
          </cell>
        </row>
        <row r="4146">
          <cell r="A4146" t="str">
            <v>Obs: dimensões entre asteríscos (*) indicam a aceitação de medidas aproximadas.</v>
          </cell>
        </row>
        <row r="4148">
          <cell r="B4148" t="str">
            <v>PREÇOS DE INSUMOS</v>
          </cell>
          <cell r="D4148" t="str">
            <v>Página:</v>
          </cell>
          <cell r="E4148" t="str">
            <v>63 / 146</v>
          </cell>
        </row>
        <row r="4149">
          <cell r="A4149" t="str">
            <v>Indicação da origem do preço:</v>
          </cell>
        </row>
        <row r="4150">
          <cell r="A4150" t="str">
            <v>• C - para preço coletado pelo IBGE</v>
          </cell>
        </row>
        <row r="4151">
          <cell r="A4151" t="str">
            <v>• CR - para preço obtido por meio do coeficiente de representatividade do insumo (ver Manual de Metodologia e</v>
          </cell>
        </row>
        <row r="4152">
          <cell r="A4152" t="str">
            <v>Conceitos);</v>
          </cell>
        </row>
        <row r="4153">
          <cell r="A4153" t="str">
            <v>• AS - para preço atribuído com base no preço do insumo para a localidade de São Paulo.</v>
          </cell>
        </row>
        <row r="4154">
          <cell r="A4154" t="str">
            <v>Mês de Coleta:</v>
          </cell>
          <cell r="B4154" t="str">
            <v>06/2016 Pesquisa: IBGE</v>
          </cell>
        </row>
        <row r="4155">
          <cell r="B4155" t="str">
            <v>CUIABA</v>
          </cell>
          <cell r="C4155" t="str">
            <v>90,01</v>
          </cell>
          <cell r="E4155">
            <v>52.06</v>
          </cell>
        </row>
        <row r="4156">
          <cell r="A4156" t="str">
            <v>Localidade:</v>
          </cell>
          <cell r="B4156" t="str">
            <v>Encargos Sociais Desonerados(%) Horista:</v>
          </cell>
          <cell r="D4156" t="str">
            <v>Mensalista:</v>
          </cell>
        </row>
        <row r="4157">
          <cell r="A4157" t="str">
            <v>Código</v>
          </cell>
          <cell r="B4157" t="str">
            <v>Descriçao do Insumo</v>
          </cell>
          <cell r="C4157" t="str">
            <v>Unid</v>
          </cell>
          <cell r="D4157" t="str">
            <v>Origem</v>
          </cell>
          <cell r="E4157" t="str">
            <v>Preço</v>
          </cell>
        </row>
        <row r="4158">
          <cell r="D4158" t="str">
            <v>de Preço</v>
          </cell>
          <cell r="E4158" t="str">
            <v>Mediano (R$)</v>
          </cell>
        </row>
        <row r="4159">
          <cell r="A4159">
            <v>39469</v>
          </cell>
          <cell r="B4159" t="str">
            <v>DISPOSITIVO DPS CLASSE II, 1 POLO, TENSAO MAXIMA DE 275 V, CORRENTE MAXIMA DE *20*</v>
          </cell>
          <cell r="C4159" t="str">
            <v>UN</v>
          </cell>
          <cell r="D4159" t="str">
            <v>CR</v>
          </cell>
          <cell r="E4159">
            <v>49.48</v>
          </cell>
        </row>
        <row r="4160">
          <cell r="B4160" t="str">
            <v>KA (TIPO AC)</v>
          </cell>
        </row>
        <row r="4161">
          <cell r="A4161">
            <v>39470</v>
          </cell>
          <cell r="B4161" t="str">
            <v>DISPOSITIVO DPS CLASSE II, 1 POLO, TENSAO MAXIMA DE 275 V, CORRENTE MAXIMA DE *30*</v>
          </cell>
          <cell r="C4161" t="str">
            <v>UN</v>
          </cell>
          <cell r="D4161" t="str">
            <v>CR</v>
          </cell>
          <cell r="E4161">
            <v>60.8</v>
          </cell>
        </row>
        <row r="4162">
          <cell r="B4162" t="str">
            <v>KA (TIPO AC)</v>
          </cell>
        </row>
        <row r="4163">
          <cell r="A4163">
            <v>39471</v>
          </cell>
          <cell r="B4163" t="str">
            <v>DISPOSITIVO DPS CLASSE II, 1 POLO, TENSAO MAXIMA DE 275 V, CORRENTE MAXIMA DE *45*</v>
          </cell>
          <cell r="C4163" t="str">
            <v>UN</v>
          </cell>
          <cell r="D4163" t="str">
            <v>CR</v>
          </cell>
          <cell r="E4163">
            <v>73.06</v>
          </cell>
        </row>
        <row r="4164">
          <cell r="B4164" t="str">
            <v>KA (TIPO AC)</v>
          </cell>
        </row>
        <row r="4165">
          <cell r="A4165">
            <v>39472</v>
          </cell>
          <cell r="B4165" t="str">
            <v>DISPOSITIVO DPS CLASSE II, 1 POLO, TENSAO MAXIMA DE 275 V, CORRENTE MAXIMA DE *90*</v>
          </cell>
          <cell r="C4165" t="str">
            <v>UN</v>
          </cell>
          <cell r="D4165" t="str">
            <v>CR</v>
          </cell>
          <cell r="E4165">
            <v>126.95</v>
          </cell>
        </row>
        <row r="4166">
          <cell r="B4166" t="str">
            <v>KA (TIPO AC)</v>
          </cell>
        </row>
        <row r="4167">
          <cell r="A4167">
            <v>39474</v>
          </cell>
          <cell r="B4167" t="str">
            <v>DISPOSITIVO DPS CLASSE II, 1 POLO, TENSAO MAXIMA DE 385 V, CORRENTE MAXIMA DE *30*</v>
          </cell>
          <cell r="C4167" t="str">
            <v>UN</v>
          </cell>
          <cell r="D4167" t="str">
            <v>CR</v>
          </cell>
          <cell r="E4167">
            <v>87.42</v>
          </cell>
        </row>
        <row r="4168">
          <cell r="B4168" t="str">
            <v>KA (TIPO AC)</v>
          </cell>
        </row>
        <row r="4169">
          <cell r="A4169">
            <v>39475</v>
          </cell>
          <cell r="B4169" t="str">
            <v>DISPOSITIVO DPS CLASSE II, 1 POLO, TENSAO MAXIMA DE 385 V, CORRENTE MAXIMA DE *45*</v>
          </cell>
          <cell r="C4169" t="str">
            <v>UN</v>
          </cell>
          <cell r="D4169" t="str">
            <v>CR</v>
          </cell>
          <cell r="E4169">
            <v>99.19</v>
          </cell>
        </row>
        <row r="4170">
          <cell r="B4170" t="str">
            <v>KA (TIPO AC)</v>
          </cell>
        </row>
        <row r="4171">
          <cell r="A4171">
            <v>39476</v>
          </cell>
          <cell r="B4171" t="str">
            <v>DISPOSITIVO DPS CLASSE II, 1 POLO, TENSAO MAXIMA DE 385 V, CORRENTE MAXIMA DE *90*</v>
          </cell>
          <cell r="C4171" t="str">
            <v>UN</v>
          </cell>
          <cell r="D4171" t="str">
            <v>CR</v>
          </cell>
          <cell r="E4171">
            <v>186.73</v>
          </cell>
        </row>
        <row r="4172">
          <cell r="B4172" t="str">
            <v>KA (TIPO AC)</v>
          </cell>
        </row>
        <row r="4173">
          <cell r="A4173">
            <v>39477</v>
          </cell>
          <cell r="B4173" t="str">
            <v>DISPOSITIVO DPS CLASSE II, 1 POLO, TENSAO MAXIMA DE 460 V, CORRENTE MAXIMA DE *20*</v>
          </cell>
          <cell r="C4173" t="str">
            <v>UN</v>
          </cell>
          <cell r="D4173" t="str">
            <v>CR</v>
          </cell>
          <cell r="E4173">
            <v>91.49</v>
          </cell>
        </row>
        <row r="4174">
          <cell r="B4174" t="str">
            <v>KA (TIPO AC)</v>
          </cell>
        </row>
        <row r="4175">
          <cell r="A4175">
            <v>39478</v>
          </cell>
          <cell r="B4175" t="str">
            <v>DISPOSITIVO DPS CLASSE II, 1 POLO, TENSAO MAXIMA DE 460 V, CORRENTE MAXIMA DE *30*</v>
          </cell>
          <cell r="C4175" t="str">
            <v>UN</v>
          </cell>
          <cell r="D4175" t="str">
            <v>CR</v>
          </cell>
          <cell r="E4175">
            <v>94.32</v>
          </cell>
        </row>
        <row r="4176">
          <cell r="B4176" t="str">
            <v>KA (TIPO AC)</v>
          </cell>
        </row>
        <row r="4177">
          <cell r="A4177">
            <v>39479</v>
          </cell>
          <cell r="B4177" t="str">
            <v>DISPOSITIVO DPS CLASSE II, 1 POLO, TENSAO MAXIMA DE 460 V, CORRENTE MAXIMA DE *45*</v>
          </cell>
          <cell r="C4177" t="str">
            <v>UN</v>
          </cell>
          <cell r="D4177" t="str">
            <v>CR</v>
          </cell>
          <cell r="E4177">
            <v>111.13</v>
          </cell>
        </row>
        <row r="4178">
          <cell r="B4178" t="str">
            <v>KA (TIPO AC)</v>
          </cell>
        </row>
        <row r="4179">
          <cell r="A4179">
            <v>39480</v>
          </cell>
          <cell r="B4179" t="str">
            <v>DISPOSITIVO DPS CLASSE II, 1 POLO, TENSAO MAXIMA DE 460 V, CORRENTE MAXIMA DE *90*</v>
          </cell>
          <cell r="C4179" t="str">
            <v>UN</v>
          </cell>
          <cell r="D4179" t="str">
            <v>CR</v>
          </cell>
          <cell r="E4179">
            <v>229.31</v>
          </cell>
        </row>
        <row r="4180">
          <cell r="B4180" t="str">
            <v>KA (TIPO AC)</v>
          </cell>
        </row>
        <row r="4181">
          <cell r="A4181">
            <v>39473</v>
          </cell>
          <cell r="B4181" t="str">
            <v>DISPOSITIVO DPS, 1 POLO, TENSAO MAXIMA DE 385 V, CORRENTE MAXIMA DE *20* KA</v>
          </cell>
          <cell r="C4181" t="str">
            <v>UN</v>
          </cell>
          <cell r="D4181" t="str">
            <v>CR</v>
          </cell>
          <cell r="E4181">
            <v>82.01</v>
          </cell>
        </row>
        <row r="4182">
          <cell r="A4182">
            <v>39459</v>
          </cell>
          <cell r="B4182" t="str">
            <v>DISPOSITIVO DR, 2 POLOS, SENSIBILIDADE DE 30 MA, CORRENTE DE 100 A, TIPO AC</v>
          </cell>
          <cell r="C4182" t="str">
            <v>UN</v>
          </cell>
          <cell r="D4182" t="str">
            <v>CR</v>
          </cell>
          <cell r="E4182">
            <v>194.63</v>
          </cell>
        </row>
        <row r="4183">
          <cell r="A4183">
            <v>39445</v>
          </cell>
          <cell r="B4183" t="str">
            <v>DISPOSITIVO DR, 2 POLOS, SENSIBILIDADE DE 30 MA, CORRENTE DE 25 A, TIPO AC</v>
          </cell>
          <cell r="C4183" t="str">
            <v>UN</v>
          </cell>
          <cell r="D4183" t="str">
            <v>CR</v>
          </cell>
          <cell r="E4183">
            <v>97.72</v>
          </cell>
        </row>
        <row r="4184">
          <cell r="A4184">
            <v>39446</v>
          </cell>
          <cell r="B4184" t="str">
            <v>DISPOSITIVO DR, 2 POLOS, SENSIBILIDADE DE 30 MA, CORRENTE DE 40 A, TIPO AC</v>
          </cell>
          <cell r="C4184" t="str">
            <v>UN</v>
          </cell>
          <cell r="D4184" t="str">
            <v>CR</v>
          </cell>
          <cell r="E4184">
            <v>99.46</v>
          </cell>
        </row>
        <row r="4185">
          <cell r="A4185">
            <v>39447</v>
          </cell>
          <cell r="B4185" t="str">
            <v>DISPOSITIVO DR, 2 POLOS, SENSIBILIDADE DE 30 MA, CORRENTE DE 63 A, TIPO AC</v>
          </cell>
          <cell r="C4185" t="str">
            <v>UN</v>
          </cell>
          <cell r="D4185" t="str">
            <v>CR</v>
          </cell>
          <cell r="E4185">
            <v>106.36</v>
          </cell>
        </row>
        <row r="4186">
          <cell r="A4186">
            <v>39448</v>
          </cell>
          <cell r="B4186" t="str">
            <v>DISPOSITIVO DR, 2 POLOS, SENSIBILIDADE DE 30 MA, CORRENTE DE 80 A, TIPO AC</v>
          </cell>
          <cell r="C4186" t="str">
            <v>UN</v>
          </cell>
          <cell r="D4186" t="str">
            <v>CR</v>
          </cell>
          <cell r="E4186">
            <v>181.37</v>
          </cell>
        </row>
        <row r="4187">
          <cell r="A4187">
            <v>39450</v>
          </cell>
          <cell r="B4187" t="str">
            <v>DISPOSITIVO DR, 2 POLOS, SENSIBILIDADE DE 300 MA, CORRENTE DE 25 A, TIPO AC</v>
          </cell>
          <cell r="C4187" t="str">
            <v>UN</v>
          </cell>
          <cell r="D4187" t="str">
            <v>CR</v>
          </cell>
          <cell r="E4187">
            <v>110.65</v>
          </cell>
        </row>
        <row r="4188">
          <cell r="A4188">
            <v>39451</v>
          </cell>
          <cell r="B4188" t="str">
            <v>DISPOSITIVO DR, 2 POLOS, SENSIBILIDADE DE 300 MA, CORRENTE DE 40 A, TIPO AC</v>
          </cell>
          <cell r="C4188" t="str">
            <v>UN</v>
          </cell>
          <cell r="D4188" t="str">
            <v>CR</v>
          </cell>
          <cell r="E4188">
            <v>120.69</v>
          </cell>
        </row>
        <row r="4189">
          <cell r="A4189">
            <v>39452</v>
          </cell>
          <cell r="B4189" t="str">
            <v>DISPOSITIVO DR, 2 POLOS, SENSIBILIDADE DE 300 MA, CORRENTE DE 63 A, TIPO AC</v>
          </cell>
          <cell r="C4189" t="str">
            <v>UN</v>
          </cell>
          <cell r="D4189" t="str">
            <v>CR</v>
          </cell>
          <cell r="E4189">
            <v>121.41</v>
          </cell>
        </row>
        <row r="4190">
          <cell r="A4190">
            <v>39523</v>
          </cell>
          <cell r="B4190" t="str">
            <v>DISPOSITIVO DR, 2 POLOS, SENSIBILIDADE DE 300 MA, CORRENTE DE 80 A, TIPO  AC</v>
          </cell>
          <cell r="C4190" t="str">
            <v>UN</v>
          </cell>
          <cell r="D4190" t="str">
            <v>CR</v>
          </cell>
          <cell r="E4190">
            <v>203.18</v>
          </cell>
        </row>
        <row r="4191">
          <cell r="A4191">
            <v>39449</v>
          </cell>
          <cell r="B4191" t="str">
            <v>DISPOSITIVO DR, 4 POLOS, SENSIBILIDADE DE 30 MA, CORRENTE DE 100 A, TIPO AC</v>
          </cell>
          <cell r="C4191" t="str">
            <v>UN</v>
          </cell>
          <cell r="D4191" t="str">
            <v>CR</v>
          </cell>
          <cell r="E4191">
            <v>225.01</v>
          </cell>
        </row>
        <row r="4192">
          <cell r="A4192">
            <v>39455</v>
          </cell>
          <cell r="B4192" t="str">
            <v>DISPOSITIVO DR, 4 POLOS, SENSIBILIDADE DE 30 MA, CORRENTE DE 25 A, TIPO AC</v>
          </cell>
          <cell r="C4192" t="str">
            <v>UN</v>
          </cell>
          <cell r="D4192" t="str">
            <v>CR</v>
          </cell>
          <cell r="E4192">
            <v>111.34</v>
          </cell>
        </row>
        <row r="4193">
          <cell r="A4193">
            <v>39456</v>
          </cell>
          <cell r="B4193" t="str">
            <v>DISPOSITIVO DR, 4 POLOS, SENSIBILIDADE DE 30 MA, CORRENTE DE 40 A, TIPO AC</v>
          </cell>
          <cell r="C4193" t="str">
            <v>UN</v>
          </cell>
          <cell r="D4193" t="str">
            <v>CR</v>
          </cell>
          <cell r="E4193">
            <v>111.42</v>
          </cell>
        </row>
        <row r="4194">
          <cell r="A4194">
            <v>39457</v>
          </cell>
          <cell r="B4194" t="str">
            <v>DISPOSITIVO DR, 4 POLOS, SENSIBILIDADE DE 30 MA, CORRENTE DE 63 A, TIPO AC</v>
          </cell>
          <cell r="C4194" t="str">
            <v>UN</v>
          </cell>
          <cell r="D4194" t="str">
            <v>CR</v>
          </cell>
          <cell r="E4194">
            <v>121.47</v>
          </cell>
        </row>
        <row r="4195">
          <cell r="A4195">
            <v>39458</v>
          </cell>
          <cell r="B4195" t="str">
            <v>DISPOSITIVO DR, 4 POLOS, SENSIBILIDADE DE 30 MA, CORRENTE DE 80 A, TIPO AC</v>
          </cell>
          <cell r="C4195" t="str">
            <v>UN</v>
          </cell>
          <cell r="D4195" t="str">
            <v>CR</v>
          </cell>
          <cell r="E4195">
            <v>226.67</v>
          </cell>
        </row>
        <row r="4196">
          <cell r="A4196">
            <v>39464</v>
          </cell>
          <cell r="B4196" t="str">
            <v>DISPOSITIVO DR, 4 POLOS, SENSIBILIDADE DE 300 MA, CORRENTE DE 100 A, TIPO AC</v>
          </cell>
          <cell r="C4196" t="str">
            <v>UN</v>
          </cell>
          <cell r="D4196" t="str">
            <v>CR</v>
          </cell>
          <cell r="E4196">
            <v>364.51</v>
          </cell>
        </row>
        <row r="4197">
          <cell r="A4197">
            <v>39460</v>
          </cell>
          <cell r="B4197" t="str">
            <v>DISPOSITIVO DR, 4 POLOS, SENSIBILIDADE DE 300 MA, CORRENTE DE 25 A, TIPO AC</v>
          </cell>
          <cell r="C4197" t="str">
            <v>UN</v>
          </cell>
          <cell r="D4197" t="str">
            <v>CR</v>
          </cell>
          <cell r="E4197">
            <v>138.25</v>
          </cell>
        </row>
        <row r="4198">
          <cell r="A4198">
            <v>39461</v>
          </cell>
          <cell r="B4198" t="str">
            <v>DISPOSITIVO DR, 4 POLOS, SENSIBILIDADE DE 300 MA, CORRENTE DE 40 A, TIPO AC</v>
          </cell>
          <cell r="C4198" t="str">
            <v>UN</v>
          </cell>
          <cell r="D4198" t="str">
            <v>CR</v>
          </cell>
          <cell r="E4198">
            <v>161.99</v>
          </cell>
        </row>
        <row r="4199">
          <cell r="A4199">
            <v>39462</v>
          </cell>
          <cell r="B4199" t="str">
            <v>DISPOSITIVO DR, 4 POLOS, SENSIBILIDADE DE 300 MA, CORRENTE DE 63 A, TIPO AC</v>
          </cell>
          <cell r="C4199" t="str">
            <v>UN</v>
          </cell>
          <cell r="D4199" t="str">
            <v>CR</v>
          </cell>
          <cell r="E4199">
            <v>156.12</v>
          </cell>
        </row>
        <row r="4200">
          <cell r="A4200">
            <v>39463</v>
          </cell>
          <cell r="B4200" t="str">
            <v>DISPOSITIVO DR, 4 POLOS, SENSIBILIDADE DE 300 MA, CORRENTE DE 80 A, TIPO AC</v>
          </cell>
          <cell r="C4200" t="str">
            <v>UN</v>
          </cell>
          <cell r="D4200" t="str">
            <v>CR</v>
          </cell>
          <cell r="E4200">
            <v>361.68</v>
          </cell>
        </row>
        <row r="4201">
          <cell r="A4201">
            <v>26039</v>
          </cell>
          <cell r="B4201" t="str">
            <v>DISTRIBUIDOR DE AGREGADOS AUTOPROPELIDO, CAP 3 M3, A DIESEL, 6 CC, 176 CV</v>
          </cell>
          <cell r="C4201" t="str">
            <v>UN</v>
          </cell>
          <cell r="D4201" t="str">
            <v>AS</v>
          </cell>
          <cell r="E4201">
            <v>205741.89</v>
          </cell>
        </row>
        <row r="4202">
          <cell r="A4202">
            <v>2401</v>
          </cell>
          <cell r="B4202" t="str">
            <v>DISTRIBUIDOR DE AGREGADOS REBOCAVEL, CAPACIDADE 1,9 M3, LARGURA DE TRABALHO</v>
          </cell>
          <cell r="C4202" t="str">
            <v>UN</v>
          </cell>
          <cell r="D4202" t="str">
            <v>AS</v>
          </cell>
          <cell r="E4202">
            <v>47322.91</v>
          </cell>
        </row>
        <row r="4203">
          <cell r="B4203" t="str">
            <v>3,66 M</v>
          </cell>
        </row>
        <row r="4204">
          <cell r="A4204">
            <v>2414</v>
          </cell>
          <cell r="B4204" t="str">
            <v>DIVISORIA (N2) PAINEL/VIDRO - PAINEL C/ MSO/COMEIA E=35MM - MONTANTE/RODAPE</v>
          </cell>
          <cell r="C4204" t="str">
            <v>M2</v>
          </cell>
          <cell r="D4204" t="str">
            <v>CR</v>
          </cell>
          <cell r="E4204">
            <v>121.4</v>
          </cell>
        </row>
        <row r="4205">
          <cell r="B4205" t="str">
            <v>DUPLO ACO GALV PINTADO - COLOCADA</v>
          </cell>
        </row>
        <row r="4206">
          <cell r="A4206">
            <v>2413</v>
          </cell>
          <cell r="B4206" t="str">
            <v>DIVISORIA (N2) PAINEL/VIDRO - PAINEL C/ MSO/COMEIA E=35MM - PERFIS SIMPLES ACO GALV</v>
          </cell>
          <cell r="C4206" t="str">
            <v>M2</v>
          </cell>
          <cell r="D4206" t="str">
            <v>CR</v>
          </cell>
          <cell r="E4206">
            <v>116.78</v>
          </cell>
        </row>
        <row r="4207">
          <cell r="B4207" t="str">
            <v>PINTADO - COLOCADA</v>
          </cell>
        </row>
        <row r="4208">
          <cell r="A4208">
            <v>2405</v>
          </cell>
          <cell r="B4208" t="str">
            <v>DIVISORIA (N2) PAINEL/VIDRO - PAINEL MSO/COMEIA E=35MM - MONTANTE/RODAPE DUPLO</v>
          </cell>
          <cell r="C4208" t="str">
            <v>M2</v>
          </cell>
          <cell r="D4208" t="str">
            <v>CR</v>
          </cell>
          <cell r="E4208">
            <v>135.93</v>
          </cell>
        </row>
        <row r="4209">
          <cell r="B4209" t="str">
            <v>ALUMINIO ANOD NAT - COLOCADA</v>
          </cell>
        </row>
        <row r="4210">
          <cell r="A4210">
            <v>13361</v>
          </cell>
          <cell r="B4210" t="str">
            <v>DIVISORIA (N2) PAINEL/VIDRO - PAINEL MSO/COMEIA E=35MM - PERFIS SIMPLES ALUMINIO</v>
          </cell>
          <cell r="C4210" t="str">
            <v>M2</v>
          </cell>
          <cell r="D4210" t="str">
            <v>CR</v>
          </cell>
          <cell r="E4210">
            <v>113.71</v>
          </cell>
        </row>
        <row r="4211">
          <cell r="B4211" t="str">
            <v>ANOD NAT - COLOCADA</v>
          </cell>
        </row>
        <row r="4212">
          <cell r="A4212" t="str">
            <v>Obs: dimensões entre asteríscos (*) indicam a aceitação de medidas aproximadas.</v>
          </cell>
        </row>
        <row r="4214">
          <cell r="B4214" t="str">
            <v>PREÇOS DE INSUMOS</v>
          </cell>
          <cell r="D4214" t="str">
            <v>Página:</v>
          </cell>
          <cell r="E4214" t="str">
            <v>64 / 146</v>
          </cell>
        </row>
        <row r="4215">
          <cell r="A4215" t="str">
            <v>Indicação da origem do preço:</v>
          </cell>
        </row>
        <row r="4216">
          <cell r="A4216" t="str">
            <v>• C - para preço coletado pelo IBGE</v>
          </cell>
        </row>
        <row r="4217">
          <cell r="A4217" t="str">
            <v>• CR - para preço obtido por meio do coeficiente de representatividade do insumo (ver Manual de Metodologia e</v>
          </cell>
        </row>
        <row r="4218">
          <cell r="A4218" t="str">
            <v>Conceitos);</v>
          </cell>
        </row>
        <row r="4219">
          <cell r="A4219" t="str">
            <v>• AS - para preço atribuído com base no preço do insumo para a localidade de São Paulo.</v>
          </cell>
        </row>
        <row r="4220">
          <cell r="A4220" t="str">
            <v>Mês de Coleta:</v>
          </cell>
          <cell r="B4220" t="str">
            <v>06/2016 Pesquisa: IBGE</v>
          </cell>
        </row>
        <row r="4221">
          <cell r="B4221" t="str">
            <v>CUIABA</v>
          </cell>
          <cell r="C4221" t="str">
            <v>90,01</v>
          </cell>
          <cell r="E4221">
            <v>52.06</v>
          </cell>
        </row>
        <row r="4222">
          <cell r="A4222" t="str">
            <v>Localidade:</v>
          </cell>
          <cell r="B4222" t="str">
            <v>Encargos Sociais Desonerados(%) Horista:</v>
          </cell>
          <cell r="D4222" t="str">
            <v>Mensalista:</v>
          </cell>
        </row>
        <row r="4223">
          <cell r="A4223" t="str">
            <v>Código</v>
          </cell>
          <cell r="B4223" t="str">
            <v>Descriçao do Insumo</v>
          </cell>
          <cell r="C4223" t="str">
            <v>Unid</v>
          </cell>
          <cell r="D4223" t="str">
            <v>Origem</v>
          </cell>
          <cell r="E4223" t="str">
            <v>Preço</v>
          </cell>
        </row>
        <row r="4224">
          <cell r="D4224" t="str">
            <v>de Preço</v>
          </cell>
          <cell r="E4224" t="str">
            <v>Mediano (R$)</v>
          </cell>
        </row>
        <row r="4225">
          <cell r="A4225">
            <v>11987</v>
          </cell>
          <cell r="B4225" t="str">
            <v>DIVISORIA (N2) PAINEL/VIDRO - PAINEL VERMICULITA E=35MM - PERFIS SIMPLES ALUMINIO</v>
          </cell>
          <cell r="C4225" t="str">
            <v>M2</v>
          </cell>
          <cell r="D4225" t="str">
            <v>CR</v>
          </cell>
          <cell r="E4225">
            <v>304.26</v>
          </cell>
        </row>
        <row r="4226">
          <cell r="B4226" t="str">
            <v>ANOD NATURAL - COLOCADA</v>
          </cell>
        </row>
        <row r="4227">
          <cell r="A4227">
            <v>2416</v>
          </cell>
          <cell r="B4227" t="str">
            <v>DIVISORIA (N3) PAINEL/VIDRO/PAINEL MSO/COMEIA E=35MM - MONTANTE/RODAPE DUPLO</v>
          </cell>
          <cell r="C4227" t="str">
            <v>M2</v>
          </cell>
          <cell r="D4227" t="str">
            <v>CR</v>
          </cell>
          <cell r="E4227">
            <v>134.61000000000001</v>
          </cell>
        </row>
        <row r="4228">
          <cell r="B4228" t="str">
            <v>ACO GALV PINTADO - COLOCADA</v>
          </cell>
        </row>
        <row r="4229">
          <cell r="A4229">
            <v>2412</v>
          </cell>
          <cell r="B4229" t="str">
            <v>DIVISORIA (N3) PAINEL/VIDRO/PAINEL MSO/COMEIA E=35MM - MONTANTE/RODAPE DUPLO</v>
          </cell>
          <cell r="C4229" t="str">
            <v>M2</v>
          </cell>
          <cell r="D4229" t="str">
            <v>CR</v>
          </cell>
          <cell r="E4229">
            <v>130</v>
          </cell>
        </row>
        <row r="4230">
          <cell r="B4230" t="str">
            <v>ALUMINIO ANOD NAT - COLOCADA</v>
          </cell>
        </row>
        <row r="4231">
          <cell r="A4231">
            <v>2411</v>
          </cell>
          <cell r="B4231" t="str">
            <v>DIVISORIA (N3) PAINEL/VIDRO/PAINEL MSO/COMEIA E=35MM - PERFIS SIMPLES ACO GALV</v>
          </cell>
          <cell r="C4231" t="str">
            <v>M2</v>
          </cell>
          <cell r="D4231" t="str">
            <v>CR</v>
          </cell>
          <cell r="E4231">
            <v>113.71</v>
          </cell>
        </row>
        <row r="4232">
          <cell r="B4232" t="str">
            <v>PINTADO - COLOCADA</v>
          </cell>
        </row>
        <row r="4233">
          <cell r="A4233">
            <v>2406</v>
          </cell>
          <cell r="B4233" t="str">
            <v>DIVISORIA (N3) PAINEL/VIDRO/PAINEL MSO/COMEIA E=35MM - PERFIS SIMPLES ALUMINIO</v>
          </cell>
          <cell r="C4233" t="str">
            <v>M2</v>
          </cell>
          <cell r="D4233" t="str">
            <v>CR</v>
          </cell>
          <cell r="E4233">
            <v>110.64</v>
          </cell>
        </row>
        <row r="4234">
          <cell r="B4234" t="str">
            <v>ANOD NAT - COLOCADA</v>
          </cell>
        </row>
        <row r="4235">
          <cell r="A4235">
            <v>10571</v>
          </cell>
          <cell r="B4235" t="str">
            <v>DIVISORIA (N3) PAINEL/VIDRO/PAINEL VERMICULITA E=35MM - MONTANTE/RODAPE DUPLO</v>
          </cell>
          <cell r="C4235" t="str">
            <v>M2</v>
          </cell>
          <cell r="D4235" t="str">
            <v>CR</v>
          </cell>
          <cell r="E4235">
            <v>270.45999999999998</v>
          </cell>
        </row>
        <row r="4236">
          <cell r="B4236" t="str">
            <v>ALUMINIO ANOD NATURAL - COLOCADA</v>
          </cell>
        </row>
        <row r="4237">
          <cell r="A4237">
            <v>11985</v>
          </cell>
          <cell r="B4237" t="str">
            <v>DIVISORIA (N3) PAINEL/VIDRO/PAINEL VERMICULITA E=35MM - MONTANTE/RODAPE PERFIL</v>
          </cell>
          <cell r="C4237" t="str">
            <v>M2</v>
          </cell>
          <cell r="D4237" t="str">
            <v>CR</v>
          </cell>
          <cell r="E4237">
            <v>261.24</v>
          </cell>
        </row>
        <row r="4238">
          <cell r="B4238" t="str">
            <v>DUPLO ACO GALV PINTADO - COLOCADA</v>
          </cell>
        </row>
        <row r="4239">
          <cell r="A4239">
            <v>2410</v>
          </cell>
          <cell r="B4239" t="str">
            <v>DIVISORIA CEGA (N1) - PAINEL MSO/COMEIA E=35MM - MONTANTE/RODAPE DUPLO    ACO</v>
          </cell>
          <cell r="C4239" t="str">
            <v>M2</v>
          </cell>
          <cell r="D4239" t="str">
            <v>CR</v>
          </cell>
          <cell r="E4239">
            <v>115.25</v>
          </cell>
        </row>
        <row r="4240">
          <cell r="B4240" t="str">
            <v>GALV PINTADO - COLOCADA</v>
          </cell>
        </row>
        <row r="4241">
          <cell r="A4241">
            <v>2417</v>
          </cell>
          <cell r="B4241" t="str">
            <v>DIVISORIA CEGA (N1) - PAINEL MSO/COMEIA E=35MM - MONTANTE/RODAPE DUPLO ALUMINIO</v>
          </cell>
          <cell r="C4241" t="str">
            <v>M2</v>
          </cell>
          <cell r="D4241" t="str">
            <v>CR</v>
          </cell>
          <cell r="E4241">
            <v>122.93</v>
          </cell>
        </row>
        <row r="4242">
          <cell r="B4242" t="str">
            <v>ANOD NAT - COLOCADA</v>
          </cell>
        </row>
        <row r="4243">
          <cell r="A4243">
            <v>2415</v>
          </cell>
          <cell r="B4243" t="str">
            <v>DIVISORIA CEGA (N1) - PAINEL MSO/COMEIA E=35MM - PERFIS SIMPLES ACO GALV PINTADO</v>
          </cell>
          <cell r="C4243" t="str">
            <v>M2</v>
          </cell>
          <cell r="D4243" t="str">
            <v>CR</v>
          </cell>
          <cell r="E4243">
            <v>98.35</v>
          </cell>
        </row>
        <row r="4244">
          <cell r="B4244" t="str">
            <v>- COLOCADA</v>
          </cell>
        </row>
        <row r="4245">
          <cell r="A4245">
            <v>13360</v>
          </cell>
          <cell r="B4245" t="str">
            <v>DIVISORIA CEGA (N1) - PAINEL MSO/COMEIA E=35MM - PERFIS SIMPLES ALUMINIO ANOD NAT</v>
          </cell>
          <cell r="C4245" t="str">
            <v>M2</v>
          </cell>
          <cell r="D4245" t="str">
            <v>CR</v>
          </cell>
          <cell r="E4245">
            <v>98.35</v>
          </cell>
        </row>
        <row r="4246">
          <cell r="B4246" t="str">
            <v>- COLOCADA</v>
          </cell>
        </row>
        <row r="4247">
          <cell r="A4247">
            <v>11983</v>
          </cell>
          <cell r="B4247" t="str">
            <v>DIVISORIA CEGA (N1) - PAINEL VERMICULITA E=35MM - MONTANTE/RODAPE PERFIS SIMPLES</v>
          </cell>
          <cell r="C4247" t="str">
            <v>M2</v>
          </cell>
          <cell r="D4247" t="str">
            <v>CR</v>
          </cell>
          <cell r="E4247">
            <v>239.72</v>
          </cell>
        </row>
        <row r="4248">
          <cell r="B4248" t="str">
            <v>ACO GALV PINTADO - COLOCADA</v>
          </cell>
        </row>
        <row r="4249">
          <cell r="A4249">
            <v>11986</v>
          </cell>
          <cell r="B4249" t="str">
            <v>DIVISORIA CEGA (N1) - PAINEL VERMICULITA E=35MM - PERFIS SIMPLES ALUMINIO ANOD</v>
          </cell>
          <cell r="C4249" t="str">
            <v>M2</v>
          </cell>
          <cell r="D4249" t="str">
            <v>CR</v>
          </cell>
          <cell r="E4249">
            <v>291.97000000000003</v>
          </cell>
        </row>
        <row r="4250">
          <cell r="B4250" t="str">
            <v>NATURAL - COLOCADA</v>
          </cell>
        </row>
        <row r="4251">
          <cell r="A4251">
            <v>25976</v>
          </cell>
          <cell r="B4251" t="str">
            <v>DIVISORIA EM GRANITO BRANCO ESP=3CM COM DUAS FACES POLIDAS LEVIGADO</v>
          </cell>
          <cell r="C4251" t="str">
            <v>M2</v>
          </cell>
          <cell r="D4251" t="str">
            <v>CR</v>
          </cell>
          <cell r="E4251">
            <v>308.64</v>
          </cell>
        </row>
        <row r="4252">
          <cell r="A4252">
            <v>10629</v>
          </cell>
          <cell r="B4252" t="str">
            <v>DIVISORIA EM MARMORE, COM DUAS FACES POLIDAS, BRANCO COMUM, E=  *3,0* CM</v>
          </cell>
          <cell r="C4252" t="str">
            <v>M2</v>
          </cell>
          <cell r="D4252" t="str">
            <v>CR</v>
          </cell>
          <cell r="E4252">
            <v>182.91</v>
          </cell>
        </row>
        <row r="4253">
          <cell r="A4253">
            <v>10698</v>
          </cell>
          <cell r="B4253" t="str">
            <v>DIVISORIA, PLACA  PRE-MOLDADA EM GRANILITE, MARMORITE OU GRANITINA,  E = *3 CM</v>
          </cell>
          <cell r="C4253" t="str">
            <v>M2</v>
          </cell>
          <cell r="D4253" t="str">
            <v>AS</v>
          </cell>
          <cell r="E4253">
            <v>98.52</v>
          </cell>
        </row>
        <row r="4254">
          <cell r="A4254">
            <v>40521</v>
          </cell>
          <cell r="B4254" t="str">
            <v>DOBRADEIRA ELETROMECANICA DE VERGALHAO, PARA ACO DE DIAMETRO ATE 1 1/2Â,</v>
          </cell>
          <cell r="C4254" t="str">
            <v>UN</v>
          </cell>
          <cell r="D4254" t="str">
            <v>CR</v>
          </cell>
          <cell r="E4254">
            <v>116221.65</v>
          </cell>
        </row>
        <row r="4255">
          <cell r="B4255" t="str">
            <v>MOTOR ELETRICO TRIFASICO, POTENCIA DE 3 HP ATE 5 HP.</v>
          </cell>
        </row>
        <row r="4256">
          <cell r="A4256">
            <v>2432</v>
          </cell>
          <cell r="B4256" t="str">
            <v>DOBRADICA EM ACO/FERRO, 3 1/2" X  3", E= 1,9  A 2 MM, COM ANEL,  CROMADO OU ZINCADO,</v>
          </cell>
          <cell r="C4256" t="str">
            <v>UN</v>
          </cell>
          <cell r="D4256" t="str">
            <v>CR</v>
          </cell>
          <cell r="E4256">
            <v>8.83</v>
          </cell>
        </row>
        <row r="4257">
          <cell r="B4257" t="str">
            <v>TAMPA BOLA, COM PARAFUSOS</v>
          </cell>
        </row>
        <row r="4258">
          <cell r="A4258">
            <v>2418</v>
          </cell>
          <cell r="B4258" t="str">
            <v>DOBRADICA EM ACO/FERRO, 3" X 2 1/2", E= 1,2 A 1,8 MM, SEM ANEL,  CROMADO OU ZINCADO,</v>
          </cell>
          <cell r="C4258" t="str">
            <v>UN</v>
          </cell>
          <cell r="D4258" t="str">
            <v>C</v>
          </cell>
          <cell r="E4258">
            <v>4.0999999999999996</v>
          </cell>
        </row>
        <row r="4259">
          <cell r="B4259" t="str">
            <v>TAMPA BOLA, COM PARAFUSOS</v>
          </cell>
        </row>
        <row r="4260">
          <cell r="A4260">
            <v>2433</v>
          </cell>
          <cell r="B4260" t="str">
            <v>DOBRADICA EM ACO/FERRO, 3" X 2 1/2", E= 1,2 A 1,8 MM, SEM ANEL,  CROMADO OU ZINCADO,</v>
          </cell>
          <cell r="C4260" t="str">
            <v>UN</v>
          </cell>
          <cell r="D4260" t="str">
            <v>CR</v>
          </cell>
          <cell r="E4260">
            <v>2.99</v>
          </cell>
        </row>
        <row r="4261">
          <cell r="B4261" t="str">
            <v>TAMPA CHATA, COM PARAFUSOS</v>
          </cell>
        </row>
        <row r="4262">
          <cell r="A4262">
            <v>2420</v>
          </cell>
          <cell r="B4262" t="str">
            <v>DOBRADICA EM ACO/FERRO, 3" X 2 1/2", E= 1,9 A 2 MM, SEM ANEL,  CROMADO OU ZINCADO,</v>
          </cell>
          <cell r="C4262" t="str">
            <v>UN</v>
          </cell>
          <cell r="D4262" t="str">
            <v>CR</v>
          </cell>
          <cell r="E4262">
            <v>5.14</v>
          </cell>
        </row>
        <row r="4263">
          <cell r="B4263" t="str">
            <v>TAMPA BOLA, COM PARAFUSOS</v>
          </cell>
        </row>
        <row r="4264">
          <cell r="A4264">
            <v>2421</v>
          </cell>
          <cell r="B4264" t="str">
            <v>DOBRADICA EM ACO/FERRO, 4" X 3", E= 2,2 A 3,0 MM, COM ANEL, CROMADO OU</v>
          </cell>
          <cell r="C4264" t="str">
            <v>UN</v>
          </cell>
          <cell r="D4264" t="str">
            <v>CR</v>
          </cell>
          <cell r="E4264">
            <v>11.22</v>
          </cell>
        </row>
        <row r="4265">
          <cell r="B4265" t="str">
            <v>ZINCADO,TAMPA BOLA, COM PARAFUSOS</v>
          </cell>
        </row>
        <row r="4266">
          <cell r="A4266">
            <v>11447</v>
          </cell>
          <cell r="B4266" t="str">
            <v>DOBRADICA EM LATAO, 3Â X 2 Â½Â, E= 1,9 A 2 MM, COM ANEL, CROMADO, TAMPA BOLA, COM</v>
          </cell>
          <cell r="C4266" t="str">
            <v>UN</v>
          </cell>
          <cell r="D4266" t="str">
            <v>CR</v>
          </cell>
          <cell r="E4266">
            <v>10.16</v>
          </cell>
        </row>
        <row r="4267">
          <cell r="B4267" t="str">
            <v>PARAFUSOS.</v>
          </cell>
        </row>
        <row r="4268">
          <cell r="A4268">
            <v>2429</v>
          </cell>
          <cell r="B4268" t="str">
            <v>DOBRADICA EM LATAO, 4" X 3", E= 2,2 A 3,0 MM, COM ANEL,  TAMPA BOLA, COM PARAFUSOS</v>
          </cell>
          <cell r="C4268" t="str">
            <v>UN</v>
          </cell>
          <cell r="D4268" t="str">
            <v>CR</v>
          </cell>
          <cell r="E4268">
            <v>25.72</v>
          </cell>
        </row>
        <row r="4269">
          <cell r="A4269">
            <v>11449</v>
          </cell>
          <cell r="B4269" t="str">
            <v>DOBRADICA TIPO PIANO EM ACO/FERRO, 1'' X 3 M, GALVANIZADO, COM PARAFUSOS</v>
          </cell>
          <cell r="C4269" t="str">
            <v>UN</v>
          </cell>
          <cell r="D4269" t="str">
            <v>CR</v>
          </cell>
          <cell r="E4269">
            <v>27.7</v>
          </cell>
        </row>
        <row r="4270">
          <cell r="A4270">
            <v>11451</v>
          </cell>
          <cell r="B4270" t="str">
            <v>DOBRADICA TIPO VAI-E-VEM EM ACO/FERRO, TAMANHO 3'', GALVANIZADO, COM PARAFUSOS</v>
          </cell>
          <cell r="C4270" t="str">
            <v>UN</v>
          </cell>
          <cell r="D4270" t="str">
            <v>CR</v>
          </cell>
          <cell r="E4270">
            <v>27.24</v>
          </cell>
        </row>
        <row r="4271">
          <cell r="A4271">
            <v>11116</v>
          </cell>
          <cell r="B4271" t="str">
            <v>DOMOS INDIVIDUAL EM ACRILICO BRANCO *95 X 95* CM, SEM INSTALACAO</v>
          </cell>
          <cell r="C4271" t="str">
            <v>UN</v>
          </cell>
          <cell r="D4271" t="str">
            <v>CR</v>
          </cell>
          <cell r="E4271">
            <v>358.13</v>
          </cell>
        </row>
        <row r="4272">
          <cell r="A4272">
            <v>38411</v>
          </cell>
          <cell r="B4272" t="str">
            <v>DOSADOR DE AREIA, CAPACIDADE DE *26* LITROS</v>
          </cell>
          <cell r="C4272" t="str">
            <v>UN</v>
          </cell>
          <cell r="D4272" t="str">
            <v>CR</v>
          </cell>
          <cell r="E4272">
            <v>1100.2</v>
          </cell>
        </row>
        <row r="4273">
          <cell r="A4273">
            <v>1370</v>
          </cell>
          <cell r="B4273" t="str">
            <v>DUCHA HIGIENICA PLASTICA COM REGISTRO METALICO 1/2 "</v>
          </cell>
          <cell r="C4273" t="str">
            <v>UN</v>
          </cell>
          <cell r="D4273" t="str">
            <v>CR</v>
          </cell>
          <cell r="E4273">
            <v>61.23</v>
          </cell>
        </row>
        <row r="4274">
          <cell r="A4274">
            <v>38189</v>
          </cell>
          <cell r="B4274" t="str">
            <v>DUCHA METALICA DE PAREDE, ARTICULAVEL, COM BRACO/CANO, SEM DESVIADOR</v>
          </cell>
          <cell r="C4274" t="str">
            <v>UN</v>
          </cell>
          <cell r="D4274" t="str">
            <v>CR</v>
          </cell>
          <cell r="E4274">
            <v>147.09</v>
          </cell>
        </row>
        <row r="4275">
          <cell r="A4275">
            <v>38190</v>
          </cell>
          <cell r="B4275" t="str">
            <v>DUCHA METALICA DE PAREDE, ARTICULAVEL, COM DESVIADOR E DUCHA MANUAL</v>
          </cell>
          <cell r="C4275" t="str">
            <v>UN</v>
          </cell>
          <cell r="D4275" t="str">
            <v>CR</v>
          </cell>
          <cell r="E4275">
            <v>330.76</v>
          </cell>
        </row>
        <row r="4276">
          <cell r="A4276">
            <v>36516</v>
          </cell>
          <cell r="B4276" t="str">
            <v>DUMPER COM CAPACIDADE DE CARGA DE 1700 KG, PARTIDA ELETRICA, MOTOR DIESEL COM</v>
          </cell>
          <cell r="C4276" t="str">
            <v>UN</v>
          </cell>
          <cell r="D4276" t="str">
            <v>CR</v>
          </cell>
          <cell r="E4276">
            <v>65159.8</v>
          </cell>
        </row>
        <row r="4277">
          <cell r="B4277" t="str">
            <v>POTENCIA DE 16 CV</v>
          </cell>
        </row>
        <row r="4278">
          <cell r="A4278">
            <v>34777</v>
          </cell>
          <cell r="B4278" t="str">
            <v>ELEMENTO VAZADO CERAMICO 25 X 18 X 7 CM</v>
          </cell>
          <cell r="C4278" t="str">
            <v>UN</v>
          </cell>
          <cell r="D4278" t="str">
            <v>CR</v>
          </cell>
          <cell r="E4278">
            <v>1.38</v>
          </cell>
        </row>
        <row r="4279">
          <cell r="A4279">
            <v>7273</v>
          </cell>
          <cell r="B4279" t="str">
            <v>ELEMENTO VAZADO CERAMICO 7 X 20 X 20 CM</v>
          </cell>
          <cell r="C4279" t="str">
            <v>UN</v>
          </cell>
          <cell r="D4279" t="str">
            <v>CR</v>
          </cell>
          <cell r="E4279">
            <v>2.2799999999999998</v>
          </cell>
        </row>
        <row r="4280">
          <cell r="A4280">
            <v>7272</v>
          </cell>
          <cell r="B4280" t="str">
            <v>ELEMENTO VAZADO CERAMICO 9 X 20 X 20 CM</v>
          </cell>
          <cell r="C4280" t="str">
            <v>UN</v>
          </cell>
          <cell r="D4280" t="str">
            <v>CR</v>
          </cell>
          <cell r="E4280">
            <v>3.17</v>
          </cell>
        </row>
        <row r="4281">
          <cell r="A4281" t="str">
            <v>Obs: dimensões entre asteríscos (*) indicam a aceitação de medidas aproximadas.</v>
          </cell>
        </row>
        <row r="4283">
          <cell r="B4283" t="str">
            <v>PREÇOS DE INSUMOS</v>
          </cell>
          <cell r="D4283" t="str">
            <v>Página:</v>
          </cell>
          <cell r="E4283" t="str">
            <v>65 / 146</v>
          </cell>
        </row>
        <row r="4284">
          <cell r="A4284" t="str">
            <v>Indicação da origem do preço:</v>
          </cell>
        </row>
        <row r="4285">
          <cell r="A4285" t="str">
            <v>• C - para preço coletado pelo IBGE</v>
          </cell>
        </row>
        <row r="4286">
          <cell r="A4286" t="str">
            <v>• CR - para preço obtido por meio do coeficiente de representatividade do insumo (ver Manual de Metodologia e</v>
          </cell>
        </row>
        <row r="4287">
          <cell r="A4287" t="str">
            <v>Conceitos);</v>
          </cell>
        </row>
        <row r="4288">
          <cell r="A4288" t="str">
            <v>• AS - para preço atribuído com base no preço do insumo para a localidade de São Paulo.</v>
          </cell>
        </row>
        <row r="4289">
          <cell r="A4289" t="str">
            <v>Mês de Coleta:</v>
          </cell>
          <cell r="B4289" t="str">
            <v>06/2016 Pesquisa: IBGE</v>
          </cell>
        </row>
        <row r="4290">
          <cell r="B4290" t="str">
            <v>CUIABA</v>
          </cell>
          <cell r="C4290" t="str">
            <v>90,01</v>
          </cell>
          <cell r="E4290">
            <v>52.06</v>
          </cell>
        </row>
        <row r="4291">
          <cell r="A4291" t="str">
            <v>Localidade:</v>
          </cell>
          <cell r="B4291" t="str">
            <v>Encargos Sociais Desonerados(%) Horista:</v>
          </cell>
          <cell r="D4291" t="str">
            <v>Mensalista:</v>
          </cell>
        </row>
        <row r="4292">
          <cell r="A4292" t="str">
            <v>Código</v>
          </cell>
          <cell r="B4292" t="str">
            <v>Descriçao do Insumo</v>
          </cell>
          <cell r="C4292" t="str">
            <v>Unid</v>
          </cell>
          <cell r="D4292" t="str">
            <v>Origem</v>
          </cell>
          <cell r="E4292" t="str">
            <v>Preço</v>
          </cell>
        </row>
        <row r="4293">
          <cell r="D4293" t="str">
            <v>de Preço</v>
          </cell>
          <cell r="E4293" t="str">
            <v>Mediano (R$)</v>
          </cell>
        </row>
        <row r="4294">
          <cell r="A4294">
            <v>663</v>
          </cell>
          <cell r="B4294" t="str">
            <v>ELEMENTO VAZADO DE CONCRETO, QUADRICULADO *40 X 40 X 6* CM</v>
          </cell>
          <cell r="C4294" t="str">
            <v>UN</v>
          </cell>
          <cell r="D4294" t="str">
            <v>CR</v>
          </cell>
          <cell r="E4294">
            <v>8.5</v>
          </cell>
        </row>
        <row r="4295">
          <cell r="A4295">
            <v>10605</v>
          </cell>
          <cell r="B4295" t="str">
            <v>ELEMENTO VAZADO DE CONCRETO, QUADRICULADO, 1 FURO *10 X 10 X 10* CM</v>
          </cell>
          <cell r="C4295" t="str">
            <v>UN</v>
          </cell>
          <cell r="D4295" t="str">
            <v>CR</v>
          </cell>
          <cell r="E4295">
            <v>1.81</v>
          </cell>
        </row>
        <row r="4296">
          <cell r="A4296">
            <v>10604</v>
          </cell>
          <cell r="B4296" t="str">
            <v>ELEMENTO VAZADO DE CONCRETO, QUADRICULADO, 1 FURO *20 X 10 X 7* CM</v>
          </cell>
          <cell r="C4296" t="str">
            <v>UN</v>
          </cell>
          <cell r="D4296" t="str">
            <v>CR</v>
          </cell>
          <cell r="E4296">
            <v>3.6</v>
          </cell>
        </row>
        <row r="4297">
          <cell r="A4297">
            <v>672</v>
          </cell>
          <cell r="B4297" t="str">
            <v>ELEMENTO VAZADO DE CONCRETO, QUADRICULADO, 1 FURO *20 X 20 X 6,5* CM</v>
          </cell>
          <cell r="C4297" t="str">
            <v>UN</v>
          </cell>
          <cell r="D4297" t="str">
            <v>CR</v>
          </cell>
          <cell r="E4297">
            <v>3.64</v>
          </cell>
        </row>
        <row r="4298">
          <cell r="A4298">
            <v>668</v>
          </cell>
          <cell r="B4298" t="str">
            <v>ELEMENTO VAZADO DE CONCRETO, QUADRICULADO, 16 FUROS *29 X 29 X 6* CM</v>
          </cell>
          <cell r="C4298" t="str">
            <v>UN</v>
          </cell>
          <cell r="D4298" t="str">
            <v>CR</v>
          </cell>
          <cell r="E4298">
            <v>5.73</v>
          </cell>
        </row>
        <row r="4299">
          <cell r="A4299">
            <v>10578</v>
          </cell>
          <cell r="B4299" t="str">
            <v>ELEMENTO VAZADO DE CONCRETO, QUADRICULADO, 16 FUROS *33 X 33 X 10* CM</v>
          </cell>
          <cell r="C4299" t="str">
            <v>UN</v>
          </cell>
          <cell r="D4299" t="str">
            <v>CR</v>
          </cell>
          <cell r="E4299">
            <v>10</v>
          </cell>
        </row>
        <row r="4300">
          <cell r="A4300">
            <v>666</v>
          </cell>
          <cell r="B4300" t="str">
            <v>ELEMENTO VAZADO DE CONCRETO, QUADRICULADO, 16 FUROS *40 X 40 X 7* CM</v>
          </cell>
          <cell r="C4300" t="str">
            <v>UN</v>
          </cell>
          <cell r="D4300" t="str">
            <v>CR</v>
          </cell>
          <cell r="E4300">
            <v>9.93</v>
          </cell>
        </row>
        <row r="4301">
          <cell r="A4301">
            <v>665</v>
          </cell>
          <cell r="B4301" t="str">
            <v>ELEMENTO VAZADO DE CONCRETO, QUADRICULADO, 16 FUROS *50 X 50 X 7* CM</v>
          </cell>
          <cell r="C4301" t="str">
            <v>UN</v>
          </cell>
          <cell r="D4301" t="str">
            <v>CR</v>
          </cell>
          <cell r="E4301">
            <v>18.600000000000001</v>
          </cell>
        </row>
        <row r="4302">
          <cell r="A4302">
            <v>10577</v>
          </cell>
          <cell r="B4302" t="str">
            <v>ELEMENTO VAZADO DE CONCRETO, QUADRICULADO, 25 FUROS *50 X 50 X 5* CM</v>
          </cell>
          <cell r="C4302" t="str">
            <v>UN</v>
          </cell>
          <cell r="D4302" t="str">
            <v>CR</v>
          </cell>
          <cell r="E4302">
            <v>14.56</v>
          </cell>
        </row>
        <row r="4303">
          <cell r="A4303">
            <v>10583</v>
          </cell>
          <cell r="B4303" t="str">
            <v>ELEMENTO VAZADO DE CONCRETO, VENEZIANA *39 X 22 X 15* CM</v>
          </cell>
          <cell r="C4303" t="str">
            <v>UN</v>
          </cell>
          <cell r="D4303" t="str">
            <v>CR</v>
          </cell>
          <cell r="E4303">
            <v>8.16</v>
          </cell>
        </row>
        <row r="4304">
          <cell r="A4304">
            <v>10579</v>
          </cell>
          <cell r="B4304" t="str">
            <v>ELEMENTO VAZADO DE CONCRETO, VENEZIANA *39 X 29 X 10* CM</v>
          </cell>
          <cell r="C4304" t="str">
            <v>UN</v>
          </cell>
          <cell r="D4304" t="str">
            <v>CR</v>
          </cell>
          <cell r="E4304">
            <v>13.32</v>
          </cell>
        </row>
        <row r="4305">
          <cell r="A4305">
            <v>10582</v>
          </cell>
          <cell r="B4305" t="str">
            <v>ELEMENTO VAZADO DE CONCRETO, VENEZIANA *40 X 10 X 10* CM</v>
          </cell>
          <cell r="C4305" t="str">
            <v>UN</v>
          </cell>
          <cell r="D4305" t="str">
            <v>CR</v>
          </cell>
          <cell r="E4305">
            <v>4.66</v>
          </cell>
        </row>
        <row r="4306">
          <cell r="A4306">
            <v>2436</v>
          </cell>
          <cell r="B4306" t="str">
            <v>ELETRICISTA</v>
          </cell>
          <cell r="C4306" t="str">
            <v>H</v>
          </cell>
          <cell r="D4306" t="str">
            <v>C</v>
          </cell>
          <cell r="E4306">
            <v>11.55</v>
          </cell>
        </row>
        <row r="4307">
          <cell r="A4307">
            <v>40918</v>
          </cell>
          <cell r="B4307" t="str">
            <v>ELETRICISTA (MENSALISTA)</v>
          </cell>
          <cell r="C4307" t="str">
            <v>MES</v>
          </cell>
          <cell r="D4307" t="str">
            <v>CR</v>
          </cell>
          <cell r="E4307">
            <v>2033.95</v>
          </cell>
        </row>
        <row r="4308">
          <cell r="A4308">
            <v>2439</v>
          </cell>
          <cell r="B4308" t="str">
            <v>ELETRICISTA DE MANUTENCAO INDUSTRIAL</v>
          </cell>
          <cell r="C4308" t="str">
            <v>H</v>
          </cell>
          <cell r="D4308" t="str">
            <v>CR</v>
          </cell>
          <cell r="E4308">
            <v>14.87</v>
          </cell>
        </row>
        <row r="4309">
          <cell r="A4309">
            <v>40923</v>
          </cell>
          <cell r="B4309" t="str">
            <v>ELETRICISTA DE MANUTENCAO INDUSTRIAL (MENSALISTA)</v>
          </cell>
          <cell r="C4309" t="str">
            <v>MES</v>
          </cell>
          <cell r="D4309" t="str">
            <v>CR</v>
          </cell>
          <cell r="E4309">
            <v>2620.44</v>
          </cell>
        </row>
        <row r="4310">
          <cell r="A4310">
            <v>10998</v>
          </cell>
          <cell r="B4310" t="str">
            <v>ELETRODO AWS E-6010 (0K 22.50; WI 610) D = 4MM ( SOLDA ELETRICA )</v>
          </cell>
          <cell r="C4310" t="str">
            <v>KG</v>
          </cell>
          <cell r="D4310" t="str">
            <v>CR</v>
          </cell>
          <cell r="E4310">
            <v>12.19</v>
          </cell>
        </row>
        <row r="4311">
          <cell r="A4311">
            <v>11002</v>
          </cell>
          <cell r="B4311" t="str">
            <v>ELETRODO AWS E-6013 (OK 46.00; WI 613) D = 2,5MM ( SOLDA ELETRICA )</v>
          </cell>
          <cell r="C4311" t="str">
            <v>KG</v>
          </cell>
          <cell r="D4311" t="str">
            <v>CR</v>
          </cell>
          <cell r="E4311">
            <v>12.41</v>
          </cell>
        </row>
        <row r="4312">
          <cell r="A4312">
            <v>10999</v>
          </cell>
          <cell r="B4312" t="str">
            <v>ELETRODO AWS E-6013 (OK 46.00; WI 613) D = 4MM ( SOLDA ELETRICA )</v>
          </cell>
          <cell r="C4312" t="str">
            <v>KG</v>
          </cell>
          <cell r="D4312" t="str">
            <v>CR</v>
          </cell>
          <cell r="E4312">
            <v>10.7</v>
          </cell>
        </row>
        <row r="4313">
          <cell r="A4313">
            <v>10997</v>
          </cell>
          <cell r="B4313" t="str">
            <v>ELETRODO AWS E-7018 (OK 48.04; WI 718) D=4MM (SOLDA ELETRICA)</v>
          </cell>
          <cell r="C4313" t="str">
            <v>KG</v>
          </cell>
          <cell r="D4313" t="str">
            <v>C</v>
          </cell>
          <cell r="E4313">
            <v>11.79</v>
          </cell>
        </row>
        <row r="4314">
          <cell r="A4314">
            <v>2685</v>
          </cell>
          <cell r="B4314" t="str">
            <v>ELETRODUTO DE PVC RIGIDO ROSCAVEL DE 1 ", SEM LUVA</v>
          </cell>
          <cell r="C4314" t="str">
            <v>M</v>
          </cell>
          <cell r="D4314" t="str">
            <v>CR</v>
          </cell>
          <cell r="E4314">
            <v>3.52</v>
          </cell>
        </row>
        <row r="4315">
          <cell r="A4315">
            <v>2680</v>
          </cell>
          <cell r="B4315" t="str">
            <v>ELETRODUTO DE PVC RIGIDO ROSCAVEL DE 1 1/2 ", SEM LUVA</v>
          </cell>
          <cell r="C4315" t="str">
            <v>M</v>
          </cell>
          <cell r="D4315" t="str">
            <v>CR</v>
          </cell>
          <cell r="E4315">
            <v>5.15</v>
          </cell>
        </row>
        <row r="4316">
          <cell r="A4316">
            <v>2684</v>
          </cell>
          <cell r="B4316" t="str">
            <v>ELETRODUTO DE PVC RIGIDO ROSCAVEL DE 1 1/4 ", SEM LUVA</v>
          </cell>
          <cell r="C4316" t="str">
            <v>M</v>
          </cell>
          <cell r="D4316" t="str">
            <v>CR</v>
          </cell>
          <cell r="E4316">
            <v>4.6900000000000004</v>
          </cell>
        </row>
        <row r="4317">
          <cell r="A4317">
            <v>2673</v>
          </cell>
          <cell r="B4317" t="str">
            <v>ELETRODUTO DE PVC RIGIDO ROSCAVEL DE 1/2 ", SEM LUVA</v>
          </cell>
          <cell r="C4317" t="str">
            <v>M</v>
          </cell>
          <cell r="D4317" t="str">
            <v>C</v>
          </cell>
          <cell r="E4317">
            <v>1.81</v>
          </cell>
        </row>
        <row r="4318">
          <cell r="A4318">
            <v>2681</v>
          </cell>
          <cell r="B4318" t="str">
            <v>ELETRODUTO DE PVC RIGIDO ROSCAVEL DE 2 ", SEM LUVA</v>
          </cell>
          <cell r="C4318" t="str">
            <v>M</v>
          </cell>
          <cell r="D4318" t="str">
            <v>CR</v>
          </cell>
          <cell r="E4318">
            <v>8.42</v>
          </cell>
        </row>
        <row r="4319">
          <cell r="A4319">
            <v>2682</v>
          </cell>
          <cell r="B4319" t="str">
            <v>ELETRODUTO DE PVC RIGIDO ROSCAVEL DE 2 1/2 ", SEM LUVA</v>
          </cell>
          <cell r="C4319" t="str">
            <v>M</v>
          </cell>
          <cell r="D4319" t="str">
            <v>CR</v>
          </cell>
          <cell r="E4319">
            <v>12.28</v>
          </cell>
        </row>
        <row r="4320">
          <cell r="A4320">
            <v>2686</v>
          </cell>
          <cell r="B4320" t="str">
            <v>ELETRODUTO DE PVC RIGIDO ROSCAVEL DE 3 ", SEM LUVA</v>
          </cell>
          <cell r="C4320" t="str">
            <v>M</v>
          </cell>
          <cell r="D4320" t="str">
            <v>CR</v>
          </cell>
          <cell r="E4320">
            <v>15.41</v>
          </cell>
        </row>
        <row r="4321">
          <cell r="A4321">
            <v>2674</v>
          </cell>
          <cell r="B4321" t="str">
            <v>ELETRODUTO DE PVC RIGIDO ROSCAVEL DE 3/4 ", SEM LUVA</v>
          </cell>
          <cell r="C4321" t="str">
            <v>M</v>
          </cell>
          <cell r="D4321" t="str">
            <v>CR</v>
          </cell>
          <cell r="E4321">
            <v>2.25</v>
          </cell>
        </row>
        <row r="4322">
          <cell r="A4322">
            <v>2683</v>
          </cell>
          <cell r="B4322" t="str">
            <v>ELETRODUTO DE PVC RIGIDO ROSCAVEL DE 4 ", SEM LUVA</v>
          </cell>
          <cell r="C4322" t="str">
            <v>M</v>
          </cell>
          <cell r="D4322" t="str">
            <v>CR</v>
          </cell>
          <cell r="E4322">
            <v>24.28</v>
          </cell>
        </row>
        <row r="4323">
          <cell r="A4323">
            <v>2676</v>
          </cell>
          <cell r="B4323" t="str">
            <v>ELETRODUTO DE PVC RIGIDO SOLDAVEL, CLASSE B, DE 20 MM</v>
          </cell>
          <cell r="C4323" t="str">
            <v>M</v>
          </cell>
          <cell r="D4323" t="str">
            <v>CR</v>
          </cell>
          <cell r="E4323">
            <v>1.05</v>
          </cell>
        </row>
        <row r="4324">
          <cell r="A4324">
            <v>2678</v>
          </cell>
          <cell r="B4324" t="str">
            <v>ELETRODUTO DE PVC RIGIDO SOLDAVEL, CLASSE B, DE 25 MM</v>
          </cell>
          <cell r="C4324" t="str">
            <v>M</v>
          </cell>
          <cell r="D4324" t="str">
            <v>CR</v>
          </cell>
          <cell r="E4324">
            <v>1.31</v>
          </cell>
        </row>
        <row r="4325">
          <cell r="A4325">
            <v>2679</v>
          </cell>
          <cell r="B4325" t="str">
            <v>ELETRODUTO DE PVC RIGIDO SOLDAVEL, CLASSE B, DE 32 MM</v>
          </cell>
          <cell r="C4325" t="str">
            <v>M</v>
          </cell>
          <cell r="D4325" t="str">
            <v>CR</v>
          </cell>
          <cell r="E4325">
            <v>2.0299999999999998</v>
          </cell>
        </row>
        <row r="4326">
          <cell r="A4326">
            <v>12070</v>
          </cell>
          <cell r="B4326" t="str">
            <v>ELETRODUTO DE PVC RIGIDO SOLDAVEL, CLASSE B, DE 40 MM</v>
          </cell>
          <cell r="C4326" t="str">
            <v>M</v>
          </cell>
          <cell r="D4326" t="str">
            <v>CR</v>
          </cell>
          <cell r="E4326">
            <v>2.83</v>
          </cell>
        </row>
        <row r="4327">
          <cell r="A4327">
            <v>2675</v>
          </cell>
          <cell r="B4327" t="str">
            <v>ELETRODUTO DE PVC RIGIDO SOLDAVEL, CLASSE B, DE 50 MM</v>
          </cell>
          <cell r="C4327" t="str">
            <v>M</v>
          </cell>
          <cell r="D4327" t="str">
            <v>CR</v>
          </cell>
          <cell r="E4327">
            <v>3.67</v>
          </cell>
        </row>
        <row r="4328">
          <cell r="A4328">
            <v>12067</v>
          </cell>
          <cell r="B4328" t="str">
            <v>ELETRODUTO DE PVC RIGIDO SOLDAVEL, CLASSE B, DE 60 MM</v>
          </cell>
          <cell r="C4328" t="str">
            <v>M</v>
          </cell>
          <cell r="D4328" t="str">
            <v>CR</v>
          </cell>
          <cell r="E4328">
            <v>4.9800000000000004</v>
          </cell>
        </row>
        <row r="4329">
          <cell r="A4329">
            <v>21136</v>
          </cell>
          <cell r="B4329" t="str">
            <v>ELETRODUTO FERRO GALV OU ZINCADO ELETROLIT LEVE  PAREDE 0,90MM - 1" NBR 13057</v>
          </cell>
          <cell r="C4329" t="str">
            <v>M</v>
          </cell>
          <cell r="D4329" t="str">
            <v>CR</v>
          </cell>
          <cell r="E4329">
            <v>4.68</v>
          </cell>
        </row>
        <row r="4330">
          <cell r="A4330">
            <v>21129</v>
          </cell>
          <cell r="B4330" t="str">
            <v>ELETRODUTO FERRO GALV OU ZINCADO ELETROLIT LEVE PAREDE 0,90MM - 1/2" NBR 13057</v>
          </cell>
          <cell r="C4330" t="str">
            <v>M</v>
          </cell>
          <cell r="D4330" t="str">
            <v>CR</v>
          </cell>
          <cell r="E4330">
            <v>3.06</v>
          </cell>
        </row>
        <row r="4331">
          <cell r="A4331">
            <v>21128</v>
          </cell>
          <cell r="B4331" t="str">
            <v>ELETRODUTO FERRO GALV OU ZINCADO ELETROLIT LEVE PAREDE 0,90MM - 3/4" NBR 13057</v>
          </cell>
          <cell r="C4331" t="str">
            <v>M</v>
          </cell>
          <cell r="D4331" t="str">
            <v>C</v>
          </cell>
          <cell r="E4331">
            <v>3.98</v>
          </cell>
        </row>
        <row r="4332">
          <cell r="A4332">
            <v>21132</v>
          </cell>
          <cell r="B4332" t="str">
            <v>ELETRODUTO FERRO GALV OU ZINCADO ELETROLIT PESADO PAREDE 2,25MM - 4" NBR 13057</v>
          </cell>
          <cell r="C4332" t="str">
            <v>M</v>
          </cell>
          <cell r="D4332" t="str">
            <v>CR</v>
          </cell>
          <cell r="E4332">
            <v>29.42</v>
          </cell>
        </row>
        <row r="4333">
          <cell r="A4333">
            <v>21130</v>
          </cell>
          <cell r="B4333" t="str">
            <v>ELETRODUTO FERRO GALV OU ZINCADO ELETROLIT SEMI-PESADO PAREDE 1,20MM - 1.1/2"</v>
          </cell>
          <cell r="C4333" t="str">
            <v>M</v>
          </cell>
          <cell r="D4333" t="str">
            <v>CR</v>
          </cell>
          <cell r="E4333">
            <v>9.61</v>
          </cell>
        </row>
        <row r="4334">
          <cell r="B4334" t="str">
            <v>NBR 13057</v>
          </cell>
        </row>
        <row r="4335">
          <cell r="A4335">
            <v>21135</v>
          </cell>
          <cell r="B4335" t="str">
            <v>ELETRODUTO FERRO GALV OU ZINCADO ELETROLIT SEMI-PESADO PAREDE 1,20MM - 1.1/4"</v>
          </cell>
          <cell r="C4335" t="str">
            <v>M</v>
          </cell>
          <cell r="D4335" t="str">
            <v>CR</v>
          </cell>
          <cell r="E4335">
            <v>6.99</v>
          </cell>
        </row>
        <row r="4336">
          <cell r="B4336" t="str">
            <v>NBR 13057</v>
          </cell>
        </row>
        <row r="4337">
          <cell r="A4337">
            <v>21134</v>
          </cell>
          <cell r="B4337" t="str">
            <v>ELETRODUTO FERRO GALV OU ZINCADO ELETROLIT SEMI-PESADO PAREDE 1,20MM - 2" NBR</v>
          </cell>
          <cell r="C4337" t="str">
            <v>M</v>
          </cell>
          <cell r="D4337" t="str">
            <v>CR</v>
          </cell>
          <cell r="E4337">
            <v>12.41</v>
          </cell>
        </row>
        <row r="4338">
          <cell r="B4338">
            <v>13057</v>
          </cell>
        </row>
        <row r="4339">
          <cell r="A4339">
            <v>21131</v>
          </cell>
          <cell r="B4339" t="str">
            <v>ELETRODUTO FERRO GALV OU ZINCADO ELETROLIT SEMI-PESADO PAREDE 1,52MM - 2.1/2"</v>
          </cell>
          <cell r="C4339" t="str">
            <v>M</v>
          </cell>
          <cell r="D4339" t="str">
            <v>CR</v>
          </cell>
          <cell r="E4339">
            <v>17.91</v>
          </cell>
        </row>
        <row r="4340">
          <cell r="B4340" t="str">
            <v>NBR 13057</v>
          </cell>
        </row>
        <row r="4341">
          <cell r="A4341">
            <v>21133</v>
          </cell>
          <cell r="B4341" t="str">
            <v>ELETRODUTO FERRO GALV OU ZINCADO ELETROLIT SEMI-PESADO PAREDE 1,52MM - 3" NBR</v>
          </cell>
          <cell r="C4341" t="str">
            <v>M</v>
          </cell>
          <cell r="D4341" t="str">
            <v>CR</v>
          </cell>
          <cell r="E4341">
            <v>24.62</v>
          </cell>
        </row>
        <row r="4342">
          <cell r="A4342" t="str">
            <v>Obs: dimensões entre asteríscos (*) indicam a aceitação de medidas aproximadas.</v>
          </cell>
        </row>
        <row r="4344">
          <cell r="B4344" t="str">
            <v>PREÇOS DE INSUMOS</v>
          </cell>
          <cell r="D4344" t="str">
            <v>Página:</v>
          </cell>
          <cell r="E4344" t="str">
            <v>66 / 146</v>
          </cell>
        </row>
        <row r="4345">
          <cell r="A4345" t="str">
            <v>Indicação da origem do preço:</v>
          </cell>
        </row>
        <row r="4346">
          <cell r="A4346" t="str">
            <v>• C - para preço coletado pelo IBGE</v>
          </cell>
        </row>
        <row r="4347">
          <cell r="A4347" t="str">
            <v>• CR - para preço obtido por meio do coeficiente de representatividade do insumo (ver Manual de Metodologia e</v>
          </cell>
        </row>
        <row r="4348">
          <cell r="A4348" t="str">
            <v>Conceitos);</v>
          </cell>
        </row>
        <row r="4349">
          <cell r="A4349" t="str">
            <v>• AS - para preço atribuído com base no preço do insumo para a localidade de São Paulo.</v>
          </cell>
        </row>
        <row r="4350">
          <cell r="A4350" t="str">
            <v>Mês de Coleta:</v>
          </cell>
          <cell r="B4350" t="str">
            <v>06/2016 Pesquisa: IBGE</v>
          </cell>
        </row>
        <row r="4351">
          <cell r="B4351" t="str">
            <v>CUIABA</v>
          </cell>
          <cell r="C4351" t="str">
            <v>90,01</v>
          </cell>
          <cell r="E4351">
            <v>52.06</v>
          </cell>
        </row>
        <row r="4352">
          <cell r="A4352" t="str">
            <v>Localidade:</v>
          </cell>
          <cell r="B4352" t="str">
            <v>Encargos Sociais Desonerados(%) Horista:</v>
          </cell>
          <cell r="D4352" t="str">
            <v>Mensalista:</v>
          </cell>
        </row>
        <row r="4353">
          <cell r="A4353" t="str">
            <v>Código</v>
          </cell>
          <cell r="B4353" t="str">
            <v>Descriçao do Insumo</v>
          </cell>
          <cell r="C4353" t="str">
            <v>Unid</v>
          </cell>
          <cell r="D4353" t="str">
            <v>Origem</v>
          </cell>
          <cell r="E4353" t="str">
            <v>Preço</v>
          </cell>
        </row>
        <row r="4354">
          <cell r="D4354" t="str">
            <v>de Preço</v>
          </cell>
          <cell r="E4354" t="str">
            <v>Mediano (R$)</v>
          </cell>
        </row>
        <row r="4355">
          <cell r="B4355">
            <v>13057</v>
          </cell>
        </row>
        <row r="4356">
          <cell r="A4356">
            <v>21137</v>
          </cell>
          <cell r="B4356" t="str">
            <v>ELETRODUTO METALICO FLEXIVEL REV EXT PVC PRETO 15MM TIPO COPEX OU EQUIV</v>
          </cell>
          <cell r="C4356" t="str">
            <v>M</v>
          </cell>
          <cell r="D4356" t="str">
            <v>CR</v>
          </cell>
          <cell r="E4356">
            <v>3.05</v>
          </cell>
        </row>
        <row r="4357">
          <cell r="A4357">
            <v>2504</v>
          </cell>
          <cell r="B4357" t="str">
            <v>ELETRODUTO METALICO FLEXIVEL REV EXT PVC PRETO 25MM TIPO COPEX OU EQUIV</v>
          </cell>
          <cell r="C4357" t="str">
            <v>M</v>
          </cell>
          <cell r="D4357" t="str">
            <v>CR</v>
          </cell>
          <cell r="E4357">
            <v>5.15</v>
          </cell>
        </row>
        <row r="4358">
          <cell r="A4358">
            <v>2501</v>
          </cell>
          <cell r="B4358" t="str">
            <v>ELETRODUTO METALICO FLEXIVEL REV EXT PVC PRETO 32MM TIPO COPEX OU EQUIV</v>
          </cell>
          <cell r="C4358" t="str">
            <v>M</v>
          </cell>
          <cell r="D4358" t="str">
            <v>CR</v>
          </cell>
          <cell r="E4358">
            <v>7.64</v>
          </cell>
        </row>
        <row r="4359">
          <cell r="A4359">
            <v>2502</v>
          </cell>
          <cell r="B4359" t="str">
            <v>ELETRODUTO METALICO FLEXIVEL REV EXT PVC PRETO 40MM TIPO COPEX OU EQUIV</v>
          </cell>
          <cell r="C4359" t="str">
            <v>M</v>
          </cell>
          <cell r="D4359" t="str">
            <v>CR</v>
          </cell>
          <cell r="E4359">
            <v>10.63</v>
          </cell>
        </row>
        <row r="4360">
          <cell r="A4360">
            <v>2503</v>
          </cell>
          <cell r="B4360" t="str">
            <v>ELETRODUTO METALICO FLEXIVEL REV EXT PVC PRETO 50MM TIPO COPEX OU EQUIV</v>
          </cell>
          <cell r="C4360" t="str">
            <v>M</v>
          </cell>
          <cell r="D4360" t="str">
            <v>CR</v>
          </cell>
          <cell r="E4360">
            <v>14.49</v>
          </cell>
        </row>
        <row r="4361">
          <cell r="A4361">
            <v>2500</v>
          </cell>
          <cell r="B4361" t="str">
            <v>ELETRODUTO METALICO FLEXIVEL REV EXT PVC PRETO 60MM TIPO COPEX OU EQUIV</v>
          </cell>
          <cell r="C4361" t="str">
            <v>M</v>
          </cell>
          <cell r="D4361" t="str">
            <v>CR</v>
          </cell>
          <cell r="E4361">
            <v>20.88</v>
          </cell>
        </row>
        <row r="4362">
          <cell r="A4362">
            <v>2505</v>
          </cell>
          <cell r="B4362" t="str">
            <v>ELETRODUTO METALICO FLEXIVEL REV EXT PVC PRETO 75MM TIPO COPEX OU EQUIV</v>
          </cell>
          <cell r="C4362" t="str">
            <v>M</v>
          </cell>
          <cell r="D4362" t="str">
            <v>CR</v>
          </cell>
          <cell r="E4362">
            <v>27.05</v>
          </cell>
        </row>
        <row r="4363">
          <cell r="A4363">
            <v>12056</v>
          </cell>
          <cell r="B4363" t="str">
            <v>ELETRODUTO METALICO FLEXIVEL TIPO CONDUITE D = 1 1/2"</v>
          </cell>
          <cell r="C4363" t="str">
            <v>M</v>
          </cell>
          <cell r="D4363" t="str">
            <v>CR</v>
          </cell>
          <cell r="E4363">
            <v>6.93</v>
          </cell>
        </row>
        <row r="4364">
          <cell r="A4364">
            <v>12057</v>
          </cell>
          <cell r="B4364" t="str">
            <v>ELETRODUTO METALICO FLEXIVEL TIPO CONDUITE D = 1 1/4"</v>
          </cell>
          <cell r="C4364" t="str">
            <v>M</v>
          </cell>
          <cell r="D4364" t="str">
            <v>CR</v>
          </cell>
          <cell r="E4364">
            <v>6.13</v>
          </cell>
        </row>
        <row r="4365">
          <cell r="A4365">
            <v>12059</v>
          </cell>
          <cell r="B4365" t="str">
            <v>ELETRODUTO METALICO FLEXIVEL TIPO CONDUITE D = 1/2"</v>
          </cell>
          <cell r="C4365" t="str">
            <v>M</v>
          </cell>
          <cell r="D4365" t="str">
            <v>CR</v>
          </cell>
          <cell r="E4365">
            <v>3.35</v>
          </cell>
        </row>
        <row r="4366">
          <cell r="A4366">
            <v>12058</v>
          </cell>
          <cell r="B4366" t="str">
            <v>ELETRODUTO METALICO FLEXIVEL TIPO CONDUITE D = 1"</v>
          </cell>
          <cell r="C4366" t="str">
            <v>M</v>
          </cell>
          <cell r="D4366" t="str">
            <v>CR</v>
          </cell>
          <cell r="E4366">
            <v>4.6399999999999997</v>
          </cell>
        </row>
        <row r="4367">
          <cell r="A4367">
            <v>12060</v>
          </cell>
          <cell r="B4367" t="str">
            <v>ELETRODUTO METALICO FLEXIVEL TIPO CONDUITE D = 2 1/2"</v>
          </cell>
          <cell r="C4367" t="str">
            <v>M</v>
          </cell>
          <cell r="D4367" t="str">
            <v>CR</v>
          </cell>
          <cell r="E4367">
            <v>11.8</v>
          </cell>
        </row>
        <row r="4368">
          <cell r="A4368">
            <v>12061</v>
          </cell>
          <cell r="B4368" t="str">
            <v>ELETRODUTO METALICO FLEXIVEL TIPO CONDUITE D = 2"</v>
          </cell>
          <cell r="C4368" t="str">
            <v>M</v>
          </cell>
          <cell r="D4368" t="str">
            <v>CR</v>
          </cell>
          <cell r="E4368">
            <v>9.61</v>
          </cell>
        </row>
        <row r="4369">
          <cell r="A4369">
            <v>12062</v>
          </cell>
          <cell r="B4369" t="str">
            <v>ELETRODUTO METALICO FLEXIVEL TIPO CONDUITE D = 3"</v>
          </cell>
          <cell r="C4369" t="str">
            <v>M</v>
          </cell>
          <cell r="D4369" t="str">
            <v>CR</v>
          </cell>
          <cell r="E4369">
            <v>17.739999999999998</v>
          </cell>
        </row>
        <row r="4370">
          <cell r="A4370">
            <v>2687</v>
          </cell>
          <cell r="B4370" t="str">
            <v>ELETRODUTO PVC FLEXIVEL CORRUGADO, COR AMARELA, DE 16 MM</v>
          </cell>
          <cell r="C4370" t="str">
            <v>M</v>
          </cell>
          <cell r="D4370" t="str">
            <v>CR</v>
          </cell>
          <cell r="E4370">
            <v>0.92</v>
          </cell>
        </row>
        <row r="4371">
          <cell r="A4371">
            <v>2689</v>
          </cell>
          <cell r="B4371" t="str">
            <v>ELETRODUTO PVC FLEXIVEL CORRUGADO, COR AMARELA, DE 20 MM</v>
          </cell>
          <cell r="C4371" t="str">
            <v>M</v>
          </cell>
          <cell r="D4371" t="str">
            <v>CR</v>
          </cell>
          <cell r="E4371">
            <v>1.0900000000000001</v>
          </cell>
        </row>
        <row r="4372">
          <cell r="A4372">
            <v>2688</v>
          </cell>
          <cell r="B4372" t="str">
            <v>ELETRODUTO PVC FLEXIVEL CORRUGADO, COR AMARELA, DE 25 MM</v>
          </cell>
          <cell r="C4372" t="str">
            <v>M</v>
          </cell>
          <cell r="D4372" t="str">
            <v>CR</v>
          </cell>
          <cell r="E4372">
            <v>1.18</v>
          </cell>
        </row>
        <row r="4373">
          <cell r="A4373">
            <v>2690</v>
          </cell>
          <cell r="B4373" t="str">
            <v>ELETRODUTO PVC FLEXIVEL CORRUGADO, COR AMARELA, DE 32 MM</v>
          </cell>
          <cell r="C4373" t="str">
            <v>M</v>
          </cell>
          <cell r="D4373" t="str">
            <v>CR</v>
          </cell>
          <cell r="E4373">
            <v>2.02</v>
          </cell>
        </row>
        <row r="4374">
          <cell r="A4374">
            <v>39243</v>
          </cell>
          <cell r="B4374" t="str">
            <v>ELETRODUTO PVC FLEXIVEL CORRUGADO, REFORCADO, COR LARANJA, DE 20 MM, PARA</v>
          </cell>
          <cell r="C4374" t="str">
            <v>M</v>
          </cell>
          <cell r="D4374" t="str">
            <v>CR</v>
          </cell>
          <cell r="E4374">
            <v>1.33</v>
          </cell>
        </row>
        <row r="4375">
          <cell r="B4375" t="str">
            <v>LAJES E PISOS</v>
          </cell>
        </row>
        <row r="4376">
          <cell r="A4376">
            <v>39244</v>
          </cell>
          <cell r="B4376" t="str">
            <v>ELETRODUTO PVC FLEXIVEL CORRUGADO, REFORCADO, COR LARANJA, DE 25 MM, PARA</v>
          </cell>
          <cell r="C4376" t="str">
            <v>M</v>
          </cell>
          <cell r="D4376" t="str">
            <v>CR</v>
          </cell>
          <cell r="E4376">
            <v>1.8</v>
          </cell>
        </row>
        <row r="4377">
          <cell r="B4377" t="str">
            <v>LAJES E PISOS</v>
          </cell>
        </row>
        <row r="4378">
          <cell r="A4378">
            <v>39245</v>
          </cell>
          <cell r="B4378" t="str">
            <v>ELETRODUTO PVC FLEXIVEL CORRUGADO, REFORCADO, COR LARANJA, DE 32 MM, PARA</v>
          </cell>
          <cell r="C4378" t="str">
            <v>M</v>
          </cell>
          <cell r="D4378" t="str">
            <v>CR</v>
          </cell>
          <cell r="E4378">
            <v>3.47</v>
          </cell>
        </row>
        <row r="4379">
          <cell r="B4379" t="str">
            <v>LAJES E PISOS</v>
          </cell>
        </row>
        <row r="4380">
          <cell r="A4380">
            <v>2446</v>
          </cell>
          <cell r="B4380" t="str">
            <v>ELETRODUTO 2" TIPO KANALEX OU EQUIV</v>
          </cell>
          <cell r="C4380" t="str">
            <v>M</v>
          </cell>
          <cell r="D4380" t="str">
            <v>CR</v>
          </cell>
          <cell r="E4380">
            <v>8.99</v>
          </cell>
        </row>
        <row r="4381">
          <cell r="A4381">
            <v>2442</v>
          </cell>
          <cell r="B4381" t="str">
            <v>ELETRODUTO 3" TIPO KANALEX OU EQUIV</v>
          </cell>
          <cell r="C4381" t="str">
            <v>M</v>
          </cell>
          <cell r="D4381" t="str">
            <v>CR</v>
          </cell>
          <cell r="E4381">
            <v>14.54</v>
          </cell>
        </row>
        <row r="4382">
          <cell r="A4382">
            <v>39254</v>
          </cell>
          <cell r="B4382" t="str">
            <v>ELETRODUTO/CONDULETE DE PVC RIGIDO, LISO, COR CINZA, DE 1/2", PARA INSTALACOES</v>
          </cell>
          <cell r="C4382" t="str">
            <v>M</v>
          </cell>
          <cell r="D4382" t="str">
            <v>CR</v>
          </cell>
          <cell r="E4382">
            <v>5.19</v>
          </cell>
        </row>
        <row r="4383">
          <cell r="B4383" t="str">
            <v>APARENTES (NBR 5410)</v>
          </cell>
        </row>
        <row r="4384">
          <cell r="A4384">
            <v>39255</v>
          </cell>
          <cell r="B4384" t="str">
            <v>ELETRODUTO/CONDULETE DE PVC RIGIDO, LISO, COR CINZA, DE 1", PARA INSTALACOES</v>
          </cell>
          <cell r="C4384" t="str">
            <v>M</v>
          </cell>
          <cell r="D4384" t="str">
            <v>CR</v>
          </cell>
          <cell r="E4384">
            <v>9.6199999999999992</v>
          </cell>
        </row>
        <row r="4385">
          <cell r="B4385" t="str">
            <v>APARENTES (NBR 5410)</v>
          </cell>
        </row>
        <row r="4386">
          <cell r="A4386">
            <v>39253</v>
          </cell>
          <cell r="B4386" t="str">
            <v>ELETRODUTO/CONDULETE DE PVC RIGIDO, LISO, COR CINZA, DE 3/4", PARA INSTALACOES</v>
          </cell>
          <cell r="C4386" t="str">
            <v>M</v>
          </cell>
          <cell r="D4386" t="str">
            <v>CR</v>
          </cell>
          <cell r="E4386">
            <v>6.62</v>
          </cell>
        </row>
        <row r="4387">
          <cell r="B4387" t="str">
            <v>APARENTES (NBR 5410)</v>
          </cell>
        </row>
        <row r="4388">
          <cell r="A4388">
            <v>2438</v>
          </cell>
          <cell r="B4388" t="str">
            <v>ELETROTECNICO</v>
          </cell>
          <cell r="C4388" t="str">
            <v>H</v>
          </cell>
          <cell r="D4388" t="str">
            <v>CR</v>
          </cell>
          <cell r="E4388">
            <v>17.72</v>
          </cell>
        </row>
        <row r="4389">
          <cell r="A4389">
            <v>40922</v>
          </cell>
          <cell r="B4389" t="str">
            <v>ELETROTECNICO (MENSALISTA)</v>
          </cell>
          <cell r="C4389" t="str">
            <v>MES</v>
          </cell>
          <cell r="D4389" t="str">
            <v>CR</v>
          </cell>
          <cell r="E4389">
            <v>3120.28</v>
          </cell>
        </row>
        <row r="4390">
          <cell r="A4390">
            <v>3355</v>
          </cell>
          <cell r="B4390" t="str">
            <v>ELEVADOR DE CARGA A CABO, CABINE SEMI FECHADA *2,0* X *1,5* X *2,0* M, CAPACIDADE</v>
          </cell>
          <cell r="C4390" t="str">
            <v>H</v>
          </cell>
          <cell r="D4390" t="str">
            <v>AS</v>
          </cell>
          <cell r="E4390">
            <v>25.65</v>
          </cell>
        </row>
        <row r="4391">
          <cell r="B4391" t="str">
            <v>DE CARGA 1000 KG, TORRE  *2,38* X *2,21* X 15 M, GUINCHO DE EMBREAGEM, FREIO DE</v>
          </cell>
        </row>
        <row r="4392">
          <cell r="B4392" t="str">
            <v>SEGURANCA, LIMITADOR DE VELOCIDADE E CANCELA (LO</v>
          </cell>
        </row>
        <row r="4393">
          <cell r="A4393">
            <v>36486</v>
          </cell>
          <cell r="B4393" t="str">
            <v>ELEVADOR DE CARGA, CABINE SEMI FECHADA 2,0 X 1,5 X 2,0 M, CAPACIDADE DE CARGA</v>
          </cell>
          <cell r="C4393" t="str">
            <v>UN</v>
          </cell>
          <cell r="D4393" t="str">
            <v>CR</v>
          </cell>
          <cell r="E4393">
            <v>26619.45</v>
          </cell>
        </row>
        <row r="4394">
          <cell r="B4394" t="str">
            <v>1000 KG, TORRE  2,38 X 2,21 X 15 M, GUINCHO DE EMBREAGEM, FREIO DE SEGURANCA,</v>
          </cell>
        </row>
        <row r="4395">
          <cell r="B4395" t="str">
            <v>LIMITADOR DE VELOCIDADE E CANCELA</v>
          </cell>
        </row>
        <row r="4396">
          <cell r="A4396">
            <v>37777</v>
          </cell>
          <cell r="B4396" t="str">
            <v>ELEVADOR DE CREMALHEIRA CABINE FECHADA 1,5 X 2,5 X 2,35 M (UMA POR TORRE),</v>
          </cell>
          <cell r="C4396" t="str">
            <v>UN</v>
          </cell>
          <cell r="D4396" t="str">
            <v>CR</v>
          </cell>
          <cell r="E4396">
            <v>125323.88</v>
          </cell>
        </row>
        <row r="4397">
          <cell r="B4397" t="str">
            <v>CAPACIDADE DE CARGA 1200 KG (15 PESSOAS), TORRE  24 M (16 MODULOS), FREIO DE</v>
          </cell>
        </row>
        <row r="4398">
          <cell r="B4398" t="str">
            <v>SEGURANCA, LIMITADOR DE CARGA</v>
          </cell>
        </row>
        <row r="4399">
          <cell r="A4399">
            <v>39814</v>
          </cell>
          <cell r="B4399" t="str">
            <v>ELEVADOR DE CREMALHEIRA CABINE, SIMPLES FECHADA 1,5 X 2,5 X 2,35 M (UMA POR</v>
          </cell>
          <cell r="C4399" t="str">
            <v>H</v>
          </cell>
          <cell r="D4399" t="str">
            <v>AS</v>
          </cell>
          <cell r="E4399">
            <v>48.09</v>
          </cell>
        </row>
        <row r="4400">
          <cell r="B4400" t="str">
            <v>TORRE), CAPACIDADE DE CARGA *1200* KG (15 PESSOAS), TORRE  24 M (16 MODULOS),</v>
          </cell>
        </row>
        <row r="4401">
          <cell r="B4401" t="str">
            <v>FREIOS DE SEGURANCA, LIMITADOR DE VELOCIDADE E DE CARGA</v>
          </cell>
        </row>
        <row r="4402">
          <cell r="A4402">
            <v>12624</v>
          </cell>
          <cell r="B4402" t="str">
            <v>EMENDA PARA CALHA PLUVIAL, PVC, DIAMETRO ENTRE 119 E 170 MM, PARA DRENAGEM</v>
          </cell>
          <cell r="C4402" t="str">
            <v>UN</v>
          </cell>
          <cell r="D4402" t="str">
            <v>CR</v>
          </cell>
          <cell r="E4402">
            <v>9.07</v>
          </cell>
        </row>
        <row r="4403">
          <cell r="B4403" t="str">
            <v>PREDIAL</v>
          </cell>
        </row>
        <row r="4404">
          <cell r="A4404">
            <v>10638</v>
          </cell>
          <cell r="B4404" t="str">
            <v>EMPILHADEIRA SOBRE PNEUS COM TORRE DE TRES ESTAGIOS, 4,70M DE ELEVACAO, C/</v>
          </cell>
          <cell r="C4404" t="str">
            <v>UN</v>
          </cell>
          <cell r="D4404" t="str">
            <v>CR</v>
          </cell>
          <cell r="E4404">
            <v>464553.56</v>
          </cell>
        </row>
        <row r="4405">
          <cell r="B4405" t="str">
            <v>DESLOCADOR LATERAL DOS GARFOS, MOTOR GLP 4.3L, CAPACIDADE NOMINAL DE CARGA</v>
          </cell>
        </row>
        <row r="4406">
          <cell r="B4406" t="str">
            <v>DE 6T</v>
          </cell>
        </row>
        <row r="4407">
          <cell r="A4407">
            <v>10635</v>
          </cell>
          <cell r="B4407" t="str">
            <v>EMPILHADEIRA SOBRE PNEUS COM TORRE DE TRES ESTAGIOS, 4,80M DE ELEVACAO, C/</v>
          </cell>
          <cell r="C4407" t="str">
            <v>UN</v>
          </cell>
          <cell r="D4407" t="str">
            <v>CR</v>
          </cell>
          <cell r="E4407">
            <v>160573.32999999999</v>
          </cell>
        </row>
        <row r="4408">
          <cell r="B4408" t="str">
            <v>DESLOCADOR LATERAL DOS GARFOS, MOTOR GLP 2.2L, CAPACIDADE NOMINAL DE CARGA</v>
          </cell>
        </row>
        <row r="4409">
          <cell r="A4409" t="str">
            <v>Obs: dimensões entre asteríscos (*) indicam a aceitação de medidas aproximadas.</v>
          </cell>
        </row>
        <row r="4411">
          <cell r="B4411" t="str">
            <v>PREÇOS DE INSUMOS</v>
          </cell>
          <cell r="D4411" t="str">
            <v>Página:</v>
          </cell>
          <cell r="E4411" t="str">
            <v>67 / 146</v>
          </cell>
        </row>
        <row r="4412">
          <cell r="A4412" t="str">
            <v>Indicação da origem do preço:</v>
          </cell>
        </row>
        <row r="4413">
          <cell r="A4413" t="str">
            <v>• C - para preço coletado pelo IBGE</v>
          </cell>
        </row>
        <row r="4414">
          <cell r="A4414" t="str">
            <v>• CR - para preço obtido por meio do coeficiente de representatividade do insumo (ver Manual de Metodologia e</v>
          </cell>
        </row>
        <row r="4415">
          <cell r="A4415" t="str">
            <v>Conceitos);</v>
          </cell>
        </row>
        <row r="4416">
          <cell r="A4416" t="str">
            <v>• AS - para preço atribuído com base no preço do insumo para a localidade de São Paulo.</v>
          </cell>
        </row>
        <row r="4417">
          <cell r="A4417" t="str">
            <v>Mês de Coleta:</v>
          </cell>
          <cell r="B4417" t="str">
            <v>06/2016 Pesquisa: IBGE</v>
          </cell>
        </row>
        <row r="4418">
          <cell r="B4418" t="str">
            <v>CUIABA</v>
          </cell>
          <cell r="C4418" t="str">
            <v>90,01</v>
          </cell>
          <cell r="E4418">
            <v>52.06</v>
          </cell>
        </row>
        <row r="4419">
          <cell r="A4419" t="str">
            <v>Localidade:</v>
          </cell>
          <cell r="B4419" t="str">
            <v>Encargos Sociais Desonerados(%) Horista:</v>
          </cell>
          <cell r="D4419" t="str">
            <v>Mensalista:</v>
          </cell>
        </row>
        <row r="4420">
          <cell r="A4420" t="str">
            <v>Código</v>
          </cell>
          <cell r="B4420" t="str">
            <v>Descriçao do Insumo</v>
          </cell>
          <cell r="C4420" t="str">
            <v>Unid</v>
          </cell>
          <cell r="D4420" t="str">
            <v>Origem</v>
          </cell>
          <cell r="E4420" t="str">
            <v>Preço</v>
          </cell>
        </row>
        <row r="4421">
          <cell r="D4421" t="str">
            <v>de Preço</v>
          </cell>
          <cell r="E4421" t="str">
            <v>Mediano (R$)</v>
          </cell>
        </row>
        <row r="4422">
          <cell r="B4422" t="str">
            <v>DE 3T</v>
          </cell>
        </row>
        <row r="4423">
          <cell r="A4423">
            <v>10634</v>
          </cell>
          <cell r="B4423" t="str">
            <v>EMPILHADEIRA SOBRE PNEUS COM TORRE DE TRES ESTAGIOS, 4,80M DE ELEVACAO, C/</v>
          </cell>
          <cell r="C4423" t="str">
            <v>UN</v>
          </cell>
          <cell r="D4423" t="str">
            <v>C</v>
          </cell>
          <cell r="E4423">
            <v>137500</v>
          </cell>
        </row>
        <row r="4424">
          <cell r="B4424" t="str">
            <v>DESLOCADOR LATERAL DOS GARFOS, MOTOR GLP 2.4L, CAPACIDADE NOMINAL DE CARGA</v>
          </cell>
        </row>
        <row r="4425">
          <cell r="B4425" t="str">
            <v>DE 2,5T</v>
          </cell>
        </row>
        <row r="4426">
          <cell r="A4426">
            <v>10636</v>
          </cell>
          <cell r="B4426" t="str">
            <v>EMPILHADEIRA SOBRE PNEUS COM TORRE DE TRES ESTAGIOS, 4,80M DE ELEVACAO, C/</v>
          </cell>
          <cell r="C4426" t="str">
            <v>UN</v>
          </cell>
          <cell r="D4426" t="str">
            <v>CR</v>
          </cell>
          <cell r="E4426">
            <v>302808.67</v>
          </cell>
        </row>
        <row r="4427">
          <cell r="B4427" t="str">
            <v>DESLOCADOR LATERAL DOS GARFOS, MOTOR GLP 4.3L, CAPACIDADE NOMINAL DE CARGA</v>
          </cell>
        </row>
        <row r="4428">
          <cell r="B4428" t="str">
            <v>DE 4T</v>
          </cell>
        </row>
        <row r="4429">
          <cell r="A4429">
            <v>10637</v>
          </cell>
          <cell r="B4429" t="str">
            <v>EMPILHADEIRA SOBRE PNEUS COM TORRE DE TRES ESTAGIOS, 4,80M DE ELEVACAO, C/</v>
          </cell>
          <cell r="C4429" t="str">
            <v>UN</v>
          </cell>
          <cell r="D4429" t="str">
            <v>CR</v>
          </cell>
          <cell r="E4429">
            <v>316741.06</v>
          </cell>
        </row>
        <row r="4430">
          <cell r="B4430" t="str">
            <v>DESLOCADOR LATERAL DOS GARFOS, MOTOR GLP 4.3L, CAPACIDADE NOMINAL DE CARGA</v>
          </cell>
        </row>
        <row r="4431">
          <cell r="B4431" t="str">
            <v>DE 5T</v>
          </cell>
        </row>
        <row r="4432">
          <cell r="A4432">
            <v>517</v>
          </cell>
          <cell r="B4432" t="str">
            <v>EMULSAO ASFALTICA ANIONICA</v>
          </cell>
          <cell r="C4432" t="str">
            <v>L</v>
          </cell>
          <cell r="D4432" t="str">
            <v>CR</v>
          </cell>
          <cell r="E4432">
            <v>6</v>
          </cell>
        </row>
        <row r="4433">
          <cell r="A4433">
            <v>506</v>
          </cell>
          <cell r="B4433" t="str">
            <v>EMULSAO ASFALTICA CATIONICA RL-1C PARA USO EM PAVIMENTACAO ASFALTICA (COM</v>
          </cell>
          <cell r="C4433" t="str">
            <v>T</v>
          </cell>
          <cell r="D4433" t="str">
            <v>C</v>
          </cell>
          <cell r="E4433">
            <v>1967.81</v>
          </cell>
        </row>
        <row r="4434">
          <cell r="B4434" t="str">
            <v>ICMS)</v>
          </cell>
        </row>
        <row r="4435">
          <cell r="A4435">
            <v>504</v>
          </cell>
          <cell r="B4435" t="str">
            <v>EMULSAO ASFALTICA CATIONICA RM-1C PARA USO EM PAVIMENTACAO ASFALTICA (COM</v>
          </cell>
          <cell r="C4435" t="str">
            <v>T</v>
          </cell>
          <cell r="D4435" t="str">
            <v>C</v>
          </cell>
          <cell r="E4435">
            <v>2273.4499999999998</v>
          </cell>
        </row>
        <row r="4436">
          <cell r="B4436" t="str">
            <v>ICMS)</v>
          </cell>
        </row>
        <row r="4437">
          <cell r="A4437">
            <v>503</v>
          </cell>
          <cell r="B4437" t="str">
            <v>EMULSAO ASFALTICA CATIONICA RM-1C PARA USO EM PAVIMENTACAO ASFALTICA (COM</v>
          </cell>
          <cell r="C4437" t="str">
            <v>KG</v>
          </cell>
          <cell r="D4437" t="str">
            <v>C</v>
          </cell>
          <cell r="E4437">
            <v>2.27</v>
          </cell>
        </row>
        <row r="4438">
          <cell r="B4438" t="str">
            <v>ICMS)</v>
          </cell>
        </row>
        <row r="4439">
          <cell r="A4439">
            <v>508</v>
          </cell>
          <cell r="B4439" t="str">
            <v>EMULSAO ASFALTICA CATIONICA RR-1C PARA USO EM PAVIMENTACAO ASFALTICA (COM</v>
          </cell>
          <cell r="C4439" t="str">
            <v>KG</v>
          </cell>
          <cell r="D4439" t="str">
            <v>AS</v>
          </cell>
          <cell r="E4439">
            <v>1.55</v>
          </cell>
        </row>
        <row r="4440">
          <cell r="B4440" t="str">
            <v>ICMS)</v>
          </cell>
        </row>
        <row r="4441">
          <cell r="A4441">
            <v>505</v>
          </cell>
          <cell r="B4441" t="str">
            <v>EMULSAO ASFALTICA CATIONICA RR-2C PARA USO EM PAVIMENTACAO ASFALTICA (COM</v>
          </cell>
          <cell r="C4441" t="str">
            <v>KG</v>
          </cell>
          <cell r="D4441" t="str">
            <v>C</v>
          </cell>
          <cell r="E4441">
            <v>1.98</v>
          </cell>
        </row>
        <row r="4442">
          <cell r="B4442" t="str">
            <v>ICMS)</v>
          </cell>
        </row>
        <row r="4443">
          <cell r="A4443">
            <v>37534</v>
          </cell>
          <cell r="B4443" t="str">
            <v>EMULSAO EXPLOSIVA EM CARTUCHOS DE 1" X 12", DENSIDADE 1.15 G/CM3, INICIACAO</v>
          </cell>
          <cell r="C4443" t="str">
            <v>KG</v>
          </cell>
          <cell r="D4443" t="str">
            <v>AS</v>
          </cell>
          <cell r="E4443">
            <v>11.45</v>
          </cell>
        </row>
        <row r="4444">
          <cell r="B4444" t="str">
            <v>ESPOLETA N. 8 / CORDEL</v>
          </cell>
        </row>
        <row r="4445">
          <cell r="A4445">
            <v>37535</v>
          </cell>
          <cell r="B4445" t="str">
            <v>EMULSAO EXPLOSIVA EM CARTUCHOS DE 1" X 24", DENSIDADE 1.15 G/CM3, INICIACAO</v>
          </cell>
          <cell r="C4445" t="str">
            <v>KG</v>
          </cell>
          <cell r="D4445" t="str">
            <v>AS</v>
          </cell>
          <cell r="E4445">
            <v>11.45</v>
          </cell>
        </row>
        <row r="4446">
          <cell r="B4446" t="str">
            <v>ESPOLETA N. 8 / CORDEL</v>
          </cell>
        </row>
        <row r="4447">
          <cell r="A4447">
            <v>37533</v>
          </cell>
          <cell r="B4447" t="str">
            <v>EMULSAO EXPLOSIVA EM CARTUCHOS DE 1" X 8", DENSIDADE 1.15 G/CM3, INICIACAO</v>
          </cell>
          <cell r="C4447" t="str">
            <v>KG</v>
          </cell>
          <cell r="D4447" t="str">
            <v>AS</v>
          </cell>
          <cell r="E4447">
            <v>11.45</v>
          </cell>
        </row>
        <row r="4448">
          <cell r="B4448" t="str">
            <v>ESPOLETA N. 8 / CORDEL</v>
          </cell>
        </row>
        <row r="4449">
          <cell r="A4449">
            <v>37537</v>
          </cell>
          <cell r="B4449" t="str">
            <v>EMULSAO EXPLOSIVA EM CARTUCHOS DE 2 1/2" X 24", DENSIDADE 1.15 G/CM3, INICIACAO</v>
          </cell>
          <cell r="C4449" t="str">
            <v>KG</v>
          </cell>
          <cell r="D4449" t="str">
            <v>AS</v>
          </cell>
          <cell r="E4449">
            <v>8.67</v>
          </cell>
        </row>
        <row r="4450">
          <cell r="B4450" t="str">
            <v>ESPOLETA N. 8 / CORDEL</v>
          </cell>
        </row>
        <row r="4451">
          <cell r="A4451">
            <v>37536</v>
          </cell>
          <cell r="B4451" t="str">
            <v>EMULSAO EXPLOSIVA EM CARTUCHOS DE 2 1/4" X 24", DENSIDADE 1.15 G/CM3, INICIACAO</v>
          </cell>
          <cell r="C4451" t="str">
            <v>KG</v>
          </cell>
          <cell r="D4451" t="str">
            <v>AS</v>
          </cell>
          <cell r="E4451">
            <v>8.67</v>
          </cell>
        </row>
        <row r="4452">
          <cell r="B4452" t="str">
            <v>ESPOLETA N. 8 / CORDEL</v>
          </cell>
        </row>
        <row r="4453">
          <cell r="A4453">
            <v>37532</v>
          </cell>
          <cell r="B4453" t="str">
            <v>EMULSAO EXPLOSIVA EM CARTUCHOS DE 2" X 24", DENSIDADE 1.15 G/CM3, INICIACAO</v>
          </cell>
          <cell r="C4453" t="str">
            <v>KG</v>
          </cell>
          <cell r="D4453" t="str">
            <v>AS</v>
          </cell>
          <cell r="E4453">
            <v>8.67</v>
          </cell>
        </row>
        <row r="4454">
          <cell r="B4454" t="str">
            <v>ESPOLETA N. 8 / CORDEL</v>
          </cell>
        </row>
        <row r="4455">
          <cell r="A4455">
            <v>2696</v>
          </cell>
          <cell r="B4455" t="str">
            <v>ENCANADOR OU BOMBEIRO HIDRAULICO</v>
          </cell>
          <cell r="C4455" t="str">
            <v>H</v>
          </cell>
          <cell r="D4455" t="str">
            <v>C</v>
          </cell>
          <cell r="E4455">
            <v>11.55</v>
          </cell>
        </row>
        <row r="4456">
          <cell r="A4456">
            <v>40928</v>
          </cell>
          <cell r="B4456" t="str">
            <v>ENCANADOR OU BOMBEIRO HIDRAULICO (MENSALISTA)</v>
          </cell>
          <cell r="C4456" t="str">
            <v>MES</v>
          </cell>
          <cell r="D4456" t="str">
            <v>CR</v>
          </cell>
          <cell r="E4456">
            <v>2033.95</v>
          </cell>
        </row>
        <row r="4457">
          <cell r="A4457">
            <v>4083</v>
          </cell>
          <cell r="B4457" t="str">
            <v>ENCARREGADO GERAL DE OBRAS</v>
          </cell>
          <cell r="C4457" t="str">
            <v>H</v>
          </cell>
          <cell r="D4457" t="str">
            <v>C</v>
          </cell>
          <cell r="E4457">
            <v>14.95</v>
          </cell>
        </row>
        <row r="4458">
          <cell r="A4458">
            <v>40818</v>
          </cell>
          <cell r="B4458" t="str">
            <v>ENCARREGADO GERAL DE OBRAS (MENSALISTA)</v>
          </cell>
          <cell r="C4458" t="str">
            <v>MES</v>
          </cell>
          <cell r="D4458" t="str">
            <v>CR</v>
          </cell>
          <cell r="E4458">
            <v>2632.76</v>
          </cell>
        </row>
        <row r="4459">
          <cell r="A4459">
            <v>2705</v>
          </cell>
          <cell r="B4459" t="str">
            <v>ENERGIA ELETRICA ATE 2000 KWH INDUSTRIAL, SEM DEMANDA</v>
          </cell>
          <cell r="C4459" t="str">
            <v>KW/H</v>
          </cell>
          <cell r="D4459" t="str">
            <v>CR</v>
          </cell>
          <cell r="E4459">
            <v>0.37</v>
          </cell>
        </row>
        <row r="4460">
          <cell r="A4460">
            <v>11683</v>
          </cell>
          <cell r="B4460" t="str">
            <v>ENGATE / RABICHO FLEXIVEL INOX 1/2 " X 30 CM</v>
          </cell>
          <cell r="C4460" t="str">
            <v>UN</v>
          </cell>
          <cell r="D4460" t="str">
            <v>CR</v>
          </cell>
          <cell r="E4460">
            <v>28.2</v>
          </cell>
        </row>
        <row r="4461">
          <cell r="A4461">
            <v>11684</v>
          </cell>
          <cell r="B4461" t="str">
            <v>ENGATE / RABICHO FLEXIVEL INOX 1/2 " X 40 CM</v>
          </cell>
          <cell r="C4461" t="str">
            <v>UN</v>
          </cell>
          <cell r="D4461" t="str">
            <v>CR</v>
          </cell>
          <cell r="E4461">
            <v>30.87</v>
          </cell>
        </row>
        <row r="4462">
          <cell r="A4462">
            <v>6141</v>
          </cell>
          <cell r="B4462" t="str">
            <v>ENGATE/RABICHO FLEXIVEL PLASTICO (PVC OU ABS) BRANCO 1/2 " X 30 CM</v>
          </cell>
          <cell r="C4462" t="str">
            <v>UN</v>
          </cell>
          <cell r="D4462" t="str">
            <v>CR</v>
          </cell>
          <cell r="E4462">
            <v>2.91</v>
          </cell>
        </row>
        <row r="4463">
          <cell r="A4463">
            <v>11681</v>
          </cell>
          <cell r="B4463" t="str">
            <v>ENGATE/RABICHO FLEXIVEL PLASTICO (PVC OU ABS) BRANCO 1/2 " X 40 CM</v>
          </cell>
          <cell r="C4463" t="str">
            <v>UN</v>
          </cell>
          <cell r="D4463" t="str">
            <v>CR</v>
          </cell>
          <cell r="E4463">
            <v>2.8</v>
          </cell>
        </row>
        <row r="4464">
          <cell r="A4464">
            <v>2706</v>
          </cell>
          <cell r="B4464" t="str">
            <v>ENGENHEIRO CIVIL DE OBRA JUNIOR</v>
          </cell>
          <cell r="C4464" t="str">
            <v>H</v>
          </cell>
          <cell r="D4464" t="str">
            <v>C</v>
          </cell>
          <cell r="E4464">
            <v>64.599999999999994</v>
          </cell>
        </row>
        <row r="4465">
          <cell r="A4465">
            <v>40811</v>
          </cell>
          <cell r="B4465" t="str">
            <v>ENGENHEIRO CIVIL DE OBRA JUNIOR (MENSALISTA)</v>
          </cell>
          <cell r="C4465" t="str">
            <v>MES</v>
          </cell>
          <cell r="D4465" t="str">
            <v>CR</v>
          </cell>
          <cell r="E4465">
            <v>11374.08</v>
          </cell>
        </row>
        <row r="4466">
          <cell r="A4466">
            <v>2707</v>
          </cell>
          <cell r="B4466" t="str">
            <v>ENGENHEIRO CIVIL DE OBRA PLENO</v>
          </cell>
          <cell r="C4466" t="str">
            <v>H</v>
          </cell>
          <cell r="D4466" t="str">
            <v>CR</v>
          </cell>
          <cell r="E4466">
            <v>81.36</v>
          </cell>
        </row>
        <row r="4467">
          <cell r="A4467">
            <v>40813</v>
          </cell>
          <cell r="B4467" t="str">
            <v>ENGENHEIRO CIVIL DE OBRA PLENO (MENSALISTA)</v>
          </cell>
          <cell r="C4467" t="str">
            <v>MES</v>
          </cell>
          <cell r="D4467" t="str">
            <v>CR</v>
          </cell>
          <cell r="E4467">
            <v>14325.13</v>
          </cell>
        </row>
        <row r="4468">
          <cell r="A4468">
            <v>2708</v>
          </cell>
          <cell r="B4468" t="str">
            <v>ENGENHEIRO CIVIL DE OBRA SENIOR</v>
          </cell>
          <cell r="C4468" t="str">
            <v>H</v>
          </cell>
          <cell r="D4468" t="str">
            <v>CR</v>
          </cell>
          <cell r="E4468">
            <v>106.88</v>
          </cell>
        </row>
        <row r="4469">
          <cell r="A4469">
            <v>40814</v>
          </cell>
          <cell r="B4469" t="str">
            <v>ENGENHEIRO CIVIL DE OBRA SENIOR (MENSALISTA)</v>
          </cell>
          <cell r="C4469" t="str">
            <v>MES</v>
          </cell>
          <cell r="D4469" t="str">
            <v>CR</v>
          </cell>
          <cell r="E4469">
            <v>18817.939999999999</v>
          </cell>
        </row>
        <row r="4470">
          <cell r="A4470">
            <v>34779</v>
          </cell>
          <cell r="B4470" t="str">
            <v>ENGENHEIRO CIVIL JUNIOR</v>
          </cell>
          <cell r="C4470" t="str">
            <v>H</v>
          </cell>
          <cell r="D4470" t="str">
            <v>CR</v>
          </cell>
          <cell r="E4470">
            <v>64.599999999999994</v>
          </cell>
        </row>
        <row r="4471">
          <cell r="A4471">
            <v>40936</v>
          </cell>
          <cell r="B4471" t="str">
            <v>ENGENHEIRO CIVIL JUNIOR (MENSALISTA)</v>
          </cell>
          <cell r="C4471" t="str">
            <v>MES</v>
          </cell>
          <cell r="D4471" t="str">
            <v>CR</v>
          </cell>
          <cell r="E4471">
            <v>11374.08</v>
          </cell>
        </row>
        <row r="4472">
          <cell r="A4472">
            <v>34780</v>
          </cell>
          <cell r="B4472" t="str">
            <v>ENGENHEIRO CIVIL PLENO</v>
          </cell>
          <cell r="C4472" t="str">
            <v>H</v>
          </cell>
          <cell r="D4472" t="str">
            <v>CR</v>
          </cell>
          <cell r="E4472">
            <v>81.64</v>
          </cell>
        </row>
        <row r="4473">
          <cell r="A4473">
            <v>40937</v>
          </cell>
          <cell r="B4473" t="str">
            <v>ENGENHEIRO CIVIL PLENO (MENSALISTA)</v>
          </cell>
          <cell r="C4473" t="str">
            <v>MES</v>
          </cell>
          <cell r="D4473" t="str">
            <v>CR</v>
          </cell>
          <cell r="E4473">
            <v>14373.13</v>
          </cell>
        </row>
        <row r="4474">
          <cell r="A4474">
            <v>34782</v>
          </cell>
          <cell r="B4474" t="str">
            <v>ENGENHEIRO CIVIL SENIOR</v>
          </cell>
          <cell r="C4474" t="str">
            <v>H</v>
          </cell>
          <cell r="D4474" t="str">
            <v>CR</v>
          </cell>
          <cell r="E4474">
            <v>106.88</v>
          </cell>
        </row>
        <row r="4475">
          <cell r="A4475">
            <v>40938</v>
          </cell>
          <cell r="B4475" t="str">
            <v>ENGENHEIRO CIVIL SENIOR (MENSALISTA)</v>
          </cell>
          <cell r="C4475" t="str">
            <v>MES</v>
          </cell>
          <cell r="D4475" t="str">
            <v>CR</v>
          </cell>
          <cell r="E4475">
            <v>18817.939999999999</v>
          </cell>
        </row>
        <row r="4476">
          <cell r="A4476" t="str">
            <v>Obs: dimensões entre asteríscos (*) indicam a aceitação de medidas aproximadas.</v>
          </cell>
        </row>
        <row r="4478">
          <cell r="B4478" t="str">
            <v>PREÇOS DE INSUMOS</v>
          </cell>
          <cell r="D4478" t="str">
            <v>Página:</v>
          </cell>
          <cell r="E4478" t="str">
            <v>68 / 146</v>
          </cell>
        </row>
        <row r="4479">
          <cell r="A4479" t="str">
            <v>Indicação da origem do preço:</v>
          </cell>
        </row>
        <row r="4480">
          <cell r="A4480" t="str">
            <v>• C - para preço coletado pelo IBGE</v>
          </cell>
        </row>
        <row r="4481">
          <cell r="A4481" t="str">
            <v>• CR - para preço obtido por meio do coeficiente de representatividade do insumo (ver Manual de Metodologia e</v>
          </cell>
        </row>
        <row r="4482">
          <cell r="A4482" t="str">
            <v>Conceitos);</v>
          </cell>
        </row>
        <row r="4483">
          <cell r="A4483" t="str">
            <v>• AS - para preço atribuído com base no preço do insumo para a localidade de São Paulo.</v>
          </cell>
        </row>
        <row r="4484">
          <cell r="A4484" t="str">
            <v>Mês de Coleta:</v>
          </cell>
          <cell r="B4484" t="str">
            <v>06/2016 Pesquisa: IBGE</v>
          </cell>
        </row>
        <row r="4485">
          <cell r="B4485" t="str">
            <v>CUIABA</v>
          </cell>
          <cell r="C4485" t="str">
            <v>90,01</v>
          </cell>
          <cell r="E4485">
            <v>52.06</v>
          </cell>
        </row>
        <row r="4486">
          <cell r="A4486" t="str">
            <v>Localidade:</v>
          </cell>
          <cell r="B4486" t="str">
            <v>Encargos Sociais Desonerados(%) Horista:</v>
          </cell>
          <cell r="D4486" t="str">
            <v>Mensalista:</v>
          </cell>
        </row>
        <row r="4487">
          <cell r="A4487" t="str">
            <v>Código</v>
          </cell>
          <cell r="B4487" t="str">
            <v>Descriçao do Insumo</v>
          </cell>
          <cell r="C4487" t="str">
            <v>Unid</v>
          </cell>
          <cell r="D4487" t="str">
            <v>Origem</v>
          </cell>
          <cell r="E4487" t="str">
            <v>Preço</v>
          </cell>
        </row>
        <row r="4488">
          <cell r="D4488" t="str">
            <v>de Preço</v>
          </cell>
          <cell r="E4488" t="str">
            <v>Mediano (R$)</v>
          </cell>
        </row>
        <row r="4489">
          <cell r="A4489">
            <v>34783</v>
          </cell>
          <cell r="B4489" t="str">
            <v>ENGENHEIRO ELETRICISTA</v>
          </cell>
          <cell r="C4489" t="str">
            <v>H</v>
          </cell>
          <cell r="D4489" t="str">
            <v>CR</v>
          </cell>
          <cell r="E4489">
            <v>74.59</v>
          </cell>
        </row>
        <row r="4490">
          <cell r="A4490">
            <v>40939</v>
          </cell>
          <cell r="B4490" t="str">
            <v>ENGENHEIRO ELETRICISTA (MENSALISTA)</v>
          </cell>
          <cell r="C4490" t="str">
            <v>MES</v>
          </cell>
          <cell r="D4490" t="str">
            <v>CR</v>
          </cell>
          <cell r="E4490">
            <v>13134.72</v>
          </cell>
        </row>
        <row r="4491">
          <cell r="A4491">
            <v>34785</v>
          </cell>
          <cell r="B4491" t="str">
            <v>ENGENHEIRO SANITARISTA</v>
          </cell>
          <cell r="C4491" t="str">
            <v>H</v>
          </cell>
          <cell r="D4491" t="str">
            <v>CR</v>
          </cell>
          <cell r="E4491">
            <v>64.58</v>
          </cell>
        </row>
        <row r="4492">
          <cell r="A4492">
            <v>40940</v>
          </cell>
          <cell r="B4492" t="str">
            <v>ENGENHEIRO SANITARISTA (MENSALISTA)</v>
          </cell>
          <cell r="C4492" t="str">
            <v>MES</v>
          </cell>
          <cell r="D4492" t="str">
            <v>CR</v>
          </cell>
          <cell r="E4492">
            <v>11372.17</v>
          </cell>
        </row>
        <row r="4493">
          <cell r="A4493">
            <v>38403</v>
          </cell>
          <cell r="B4493" t="str">
            <v>ENXADA ESTREITA *25 X 23* CM COM CABO</v>
          </cell>
          <cell r="C4493" t="str">
            <v>UN</v>
          </cell>
          <cell r="D4493" t="str">
            <v>CR</v>
          </cell>
          <cell r="E4493">
            <v>24.57</v>
          </cell>
        </row>
        <row r="4494">
          <cell r="A4494">
            <v>37774</v>
          </cell>
          <cell r="B4494" t="str">
            <v>EQUIPAMENTO DE LIMPEZA COMBINADO (VACUO/ALTA PRESSAO) 95% VACUO, TANQUE 7000</v>
          </cell>
          <cell r="C4494" t="str">
            <v>UN</v>
          </cell>
          <cell r="D4494" t="str">
            <v>AS</v>
          </cell>
          <cell r="E4494">
            <v>105362.23</v>
          </cell>
        </row>
        <row r="4495">
          <cell r="B4495" t="str">
            <v>L, BOMBA 140 KGF/CM2 66 L/MIN COM MOTOR INDEPENDENTE A DIESEL DE 60 CV (INCLUI</v>
          </cell>
        </row>
        <row r="4496">
          <cell r="B4496" t="str">
            <v>MONTAGEM, NAO INCLUI CAMINHAO)</v>
          </cell>
        </row>
        <row r="4497">
          <cell r="A4497">
            <v>38630</v>
          </cell>
          <cell r="B4497" t="str">
            <v>EQUIPAMENTO PARA DEMARCACAO DE FAIXAS DE TRAFEGO A FRIO, A SER MONTADO</v>
          </cell>
          <cell r="C4497" t="str">
            <v>UN</v>
          </cell>
          <cell r="D4497" t="str">
            <v>CR</v>
          </cell>
          <cell r="E4497">
            <v>818750</v>
          </cell>
        </row>
        <row r="4498">
          <cell r="B4498" t="str">
            <v>SOBRE CAMINHAO DE PBT MINIMO DE 9 T E DISTANCIA MINIMA ENTRE EIXOS DE 4,3 M,</v>
          </cell>
        </row>
        <row r="4499">
          <cell r="B4499" t="str">
            <v>CAPACIDADE PARA 800 L DE TINTA (INCLUI MONTAGEM, NAO INCLUI CA</v>
          </cell>
        </row>
        <row r="4500">
          <cell r="A4500">
            <v>38629</v>
          </cell>
          <cell r="B4500" t="str">
            <v>EQUIPAMENTO PARA DEMARCACAO DE FAIXAS DE TRAFEGO A QUENTE, A SER MONTADO</v>
          </cell>
          <cell r="C4500" t="str">
            <v>UN</v>
          </cell>
          <cell r="D4500" t="str">
            <v>CR</v>
          </cell>
          <cell r="E4500">
            <v>1218750</v>
          </cell>
        </row>
        <row r="4501">
          <cell r="B4501" t="str">
            <v>SOBRE CAMINHAO DE PBT MINIMO DE 17 T E DISTANCIA MINIMA ENTRE EIXOS DE 5,2 M,</v>
          </cell>
        </row>
        <row r="4502">
          <cell r="B4502" t="str">
            <v>CAPACIDADE PARA 1.000 KG DE MATERIAL TERMOPLASTICO (INCLUI</v>
          </cell>
        </row>
        <row r="4503">
          <cell r="A4503">
            <v>38476</v>
          </cell>
          <cell r="B4503" t="str">
            <v>ESCADA DUPLA DE ABRIR EM ALUMINIO, MODELO PINTOR, 8 DEGRAUS</v>
          </cell>
          <cell r="C4503" t="str">
            <v>UN</v>
          </cell>
          <cell r="D4503" t="str">
            <v>CR</v>
          </cell>
          <cell r="E4503">
            <v>184.65</v>
          </cell>
        </row>
        <row r="4504">
          <cell r="A4504">
            <v>38477</v>
          </cell>
          <cell r="B4504" t="str">
            <v>ESCADA EXTENSIVEL EM ALUMINIO COM 6,00 M ESTENDIDA</v>
          </cell>
          <cell r="C4504" t="str">
            <v>UN</v>
          </cell>
          <cell r="D4504" t="str">
            <v>CR</v>
          </cell>
          <cell r="E4504">
            <v>522.95000000000005</v>
          </cell>
        </row>
        <row r="4505">
          <cell r="A4505">
            <v>40635</v>
          </cell>
          <cell r="B4505" t="str">
            <v>ESCAVADEIRA HIDRAULICA SOBRE ESTEIRA, COM GARRA GIRATORIA DE MANDIBULAS,</v>
          </cell>
          <cell r="C4505" t="str">
            <v>UN</v>
          </cell>
          <cell r="D4505" t="str">
            <v>CR</v>
          </cell>
          <cell r="E4505">
            <v>472412.33</v>
          </cell>
        </row>
        <row r="4506">
          <cell r="B4506" t="str">
            <v>PESO OPERACIONAL ENTRE 22,00 E 25,50 TON, POTENCIA LIQUIDA ENTRE 150 E 160 HP</v>
          </cell>
        </row>
        <row r="4507">
          <cell r="A4507">
            <v>36483</v>
          </cell>
          <cell r="B4507" t="str">
            <v>ESCAVADEIRA HIDRAULICA SOBRE ESTEIRAS CACAMBA 0,40 A 1,20 M3, PESO OPERACIONAL</v>
          </cell>
          <cell r="C4507" t="str">
            <v>UN</v>
          </cell>
          <cell r="D4507" t="str">
            <v>CR</v>
          </cell>
          <cell r="E4507">
            <v>428081.25</v>
          </cell>
        </row>
        <row r="4508">
          <cell r="B4508" t="str">
            <v>21,19 T, POTENCIA LIQUIDA 173 HP</v>
          </cell>
        </row>
        <row r="4509">
          <cell r="A4509">
            <v>14525</v>
          </cell>
          <cell r="B4509" t="str">
            <v>ESCAVADEIRA HIDRAULICA SOBRE ESTEIRAS COM CACAMBA DE 1,20 M3, PESO</v>
          </cell>
          <cell r="C4509" t="str">
            <v>UN</v>
          </cell>
          <cell r="D4509" t="str">
            <v>CR</v>
          </cell>
          <cell r="E4509">
            <v>448226.25</v>
          </cell>
        </row>
        <row r="4510">
          <cell r="B4510" t="str">
            <v>OPERACIONAL 21 T, POTENCIA BRUTA 155 HP</v>
          </cell>
        </row>
        <row r="4511">
          <cell r="A4511">
            <v>36482</v>
          </cell>
          <cell r="B4511" t="str">
            <v>ESCAVADEIRA HIDRAULICA SOBRE ESTEIRAS, CACAMBA  0,80 M3, PESO OPERACIONAL 17,8</v>
          </cell>
          <cell r="C4511" t="str">
            <v>UN</v>
          </cell>
          <cell r="D4511" t="str">
            <v>CR</v>
          </cell>
          <cell r="E4511">
            <v>384416.43</v>
          </cell>
        </row>
        <row r="4512">
          <cell r="B4512" t="str">
            <v>T, POTENCIA LIQUIDA 110 HP</v>
          </cell>
        </row>
        <row r="4513">
          <cell r="A4513">
            <v>36408</v>
          </cell>
          <cell r="B4513" t="str">
            <v>ESCAVADEIRA HIDRAULICA SOBRE ESTEIRAS, CACAMBA 0,4 A 1,70 M3, PESO OPERACIONAL</v>
          </cell>
          <cell r="C4513" t="str">
            <v>UN</v>
          </cell>
          <cell r="D4513" t="str">
            <v>CR</v>
          </cell>
          <cell r="E4513">
            <v>459306</v>
          </cell>
        </row>
        <row r="4514">
          <cell r="B4514" t="str">
            <v>23,2 T, POTENCIA BRUTA 183 HP</v>
          </cell>
        </row>
        <row r="4515">
          <cell r="A4515">
            <v>2723</v>
          </cell>
          <cell r="B4515" t="str">
            <v>ESCAVADEIRA HIDRAULICA SOBRE ESTEIRAS, CACAMBA 0,62M3, PESO OPERACIONAL</v>
          </cell>
          <cell r="C4515" t="str">
            <v>UN</v>
          </cell>
          <cell r="D4515" t="str">
            <v>CR</v>
          </cell>
          <cell r="E4515">
            <v>352537.5</v>
          </cell>
        </row>
        <row r="4516">
          <cell r="B4516" t="str">
            <v>12,61T, POTENCIA LIQUIDA 95HP</v>
          </cell>
        </row>
        <row r="4517">
          <cell r="A4517">
            <v>36481</v>
          </cell>
          <cell r="B4517" t="str">
            <v>ESCAVADEIRA HIDRAULICA SOBRE ESTEIRAS, CACAMBA 0,80 A 1,30 M3, PESO OPERACIONAL</v>
          </cell>
          <cell r="C4517" t="str">
            <v>UN</v>
          </cell>
          <cell r="D4517" t="str">
            <v>CR</v>
          </cell>
          <cell r="E4517">
            <v>420526.87</v>
          </cell>
        </row>
        <row r="4518">
          <cell r="B4518" t="str">
            <v>22,18 T, POTENCIA LIQUIDA 170 HP</v>
          </cell>
        </row>
        <row r="4519">
          <cell r="A4519">
            <v>10685</v>
          </cell>
          <cell r="B4519" t="str">
            <v>ESCAVADEIRA HIDRAULICA SOBRE ESTEIRAS, CACAMBA 0,80M3, PESO OPERACIONAL 17T,</v>
          </cell>
          <cell r="C4519" t="str">
            <v>UN</v>
          </cell>
          <cell r="D4519" t="str">
            <v>C</v>
          </cell>
          <cell r="E4519">
            <v>402900</v>
          </cell>
        </row>
        <row r="4520">
          <cell r="B4520" t="str">
            <v>POTENCIA BRUTA 111HP</v>
          </cell>
        </row>
        <row r="4521">
          <cell r="A4521">
            <v>40636</v>
          </cell>
          <cell r="B4521" t="str">
            <v>ESCAVADEIRA HIDRAULICA SOBRE ESTEIRAS, CAPACIDADE DA CACAMBA ENTRE 1,20 E 1,50</v>
          </cell>
          <cell r="C4521" t="str">
            <v>UN</v>
          </cell>
          <cell r="D4521" t="str">
            <v>CR</v>
          </cell>
          <cell r="E4521">
            <v>454785.46</v>
          </cell>
        </row>
        <row r="4522">
          <cell r="B4522" t="str">
            <v>M3, PESO OPERACIONAL ENTRE 20,00 E 22,00 TON, POTENCIA LIQUIDA ENTRE 150 E 155 HP,</v>
          </cell>
        </row>
        <row r="4523">
          <cell r="B4523" t="str">
            <v>EQUIPADA COM CLAMSHELL.</v>
          </cell>
        </row>
        <row r="4524">
          <cell r="A4524">
            <v>10749</v>
          </cell>
          <cell r="B4524" t="str">
            <v>ESCORA METALICA TELESCOPICA, COM ALTURA REGULAVEL DE *1,80* a *3,20* M, COM</v>
          </cell>
          <cell r="C4524" t="str">
            <v>MES</v>
          </cell>
          <cell r="D4524" t="str">
            <v>CR</v>
          </cell>
          <cell r="E4524">
            <v>6.87</v>
          </cell>
        </row>
        <row r="4525">
          <cell r="B4525" t="str">
            <v>CAPACIDADE DE CARGA DE NO MINIMO 1000 KGF (10 KN), INCLUSO TRIPE E FORCADO</v>
          </cell>
        </row>
        <row r="4526">
          <cell r="B4526" t="str">
            <v>(LOCACAO).</v>
          </cell>
        </row>
        <row r="4527">
          <cell r="A4527">
            <v>4111</v>
          </cell>
          <cell r="B4527" t="str">
            <v>ESCORA PRE-MOLDADA EM CONCRETO, *10 X 10* CM, H = 2,30M</v>
          </cell>
          <cell r="C4527" t="str">
            <v>UN</v>
          </cell>
          <cell r="D4527" t="str">
            <v>CR</v>
          </cell>
          <cell r="E4527">
            <v>31.48</v>
          </cell>
        </row>
        <row r="4528">
          <cell r="A4528">
            <v>26021</v>
          </cell>
          <cell r="B4528" t="str">
            <v>ESCOVA CIRCULAR EM ACO LATONADO, 6 X 1 " (DIAMETRO X ESPESSURA), FURO DE 1 1/4 ",</v>
          </cell>
          <cell r="C4528" t="str">
            <v>UN</v>
          </cell>
          <cell r="D4528" t="str">
            <v>CR</v>
          </cell>
          <cell r="E4528">
            <v>36.340000000000003</v>
          </cell>
        </row>
        <row r="4529">
          <cell r="B4529" t="str">
            <v>FIO ONDULADO *0,30* MM</v>
          </cell>
        </row>
        <row r="4530">
          <cell r="A4530">
            <v>12</v>
          </cell>
          <cell r="B4530" t="str">
            <v>ESCOVA DE ACO, COM CABO, *4  X 15* FILEIRAS DE CERDAS</v>
          </cell>
          <cell r="C4530" t="str">
            <v>UN</v>
          </cell>
          <cell r="D4530" t="str">
            <v>C</v>
          </cell>
          <cell r="E4530">
            <v>7.37</v>
          </cell>
        </row>
        <row r="4531">
          <cell r="A4531">
            <v>37554</v>
          </cell>
          <cell r="B4531" t="str">
            <v>ESGUICHO JATO REGULAVEL, TIPO ELKHART, ENGATE RAPIDO 1 1/2", PARA COMBATE A</v>
          </cell>
          <cell r="C4531" t="str">
            <v>UN</v>
          </cell>
          <cell r="D4531" t="str">
            <v>CR</v>
          </cell>
          <cell r="E4531">
            <v>152.66</v>
          </cell>
        </row>
        <row r="4532">
          <cell r="B4532" t="str">
            <v>INCENDIO</v>
          </cell>
        </row>
        <row r="4533">
          <cell r="A4533">
            <v>37555</v>
          </cell>
          <cell r="B4533" t="str">
            <v>ESGUICHO JATO REGULAVEL, TIPO ELKHART, ENGATE RAPIDO 2 1/2", PARA COMBATE A</v>
          </cell>
          <cell r="C4533" t="str">
            <v>UN</v>
          </cell>
          <cell r="D4533" t="str">
            <v>CR</v>
          </cell>
          <cell r="E4533">
            <v>185.71</v>
          </cell>
        </row>
        <row r="4534">
          <cell r="B4534" t="str">
            <v>INCENDIO</v>
          </cell>
        </row>
        <row r="4535">
          <cell r="A4535">
            <v>10902</v>
          </cell>
          <cell r="B4535" t="str">
            <v>ESGUICHO TIPO JATO SOLIDO, EM LATAO, ENGATE RAPIDO 1 1/2" X 13 MM, PARA MANGUEIRA</v>
          </cell>
          <cell r="C4535" t="str">
            <v>UN</v>
          </cell>
          <cell r="D4535" t="str">
            <v>CR</v>
          </cell>
          <cell r="E4535">
            <v>46.6</v>
          </cell>
        </row>
        <row r="4536">
          <cell r="B4536" t="str">
            <v>EM INSTALACAO PREDIAL COMBATE A INCENDIO</v>
          </cell>
        </row>
        <row r="4537">
          <cell r="A4537">
            <v>20965</v>
          </cell>
          <cell r="B4537" t="str">
            <v>ESGUICHO TIPO JATO SOLIDO, EM LATAO, ENGATE RAPIDO 1 1/2" X 16 MM, PARA MANGUEIRA</v>
          </cell>
          <cell r="C4537" t="str">
            <v>UN</v>
          </cell>
          <cell r="D4537" t="str">
            <v>CR</v>
          </cell>
          <cell r="E4537">
            <v>47.03</v>
          </cell>
        </row>
        <row r="4538">
          <cell r="B4538" t="str">
            <v>EM INSTALACAO PREDIAL COMBATE A INCENDIO</v>
          </cell>
        </row>
        <row r="4539">
          <cell r="A4539">
            <v>20966</v>
          </cell>
          <cell r="B4539" t="str">
            <v>ESGUICHO TIPO JATO SOLIDO, EM LATAO, ENGATE RAPIDO 1 1/2" X 19 MM, PARA MANGUEIRA</v>
          </cell>
          <cell r="C4539" t="str">
            <v>UN</v>
          </cell>
          <cell r="D4539" t="str">
            <v>CR</v>
          </cell>
          <cell r="E4539">
            <v>50.64</v>
          </cell>
        </row>
        <row r="4540">
          <cell r="B4540" t="str">
            <v>EM INSTALACAO PREDIAL COMBATE A INCENDIO</v>
          </cell>
        </row>
        <row r="4541">
          <cell r="A4541">
            <v>10903</v>
          </cell>
          <cell r="B4541" t="str">
            <v>ESGUICHO TIPO JATO SOLIDO, EM LATAO, ENGATE RAPIDO 2 1/2" X 13 MM, PARA MANGUEIRA</v>
          </cell>
          <cell r="C4541" t="str">
            <v>UN</v>
          </cell>
          <cell r="D4541" t="str">
            <v>CR</v>
          </cell>
          <cell r="E4541">
            <v>76.760000000000005</v>
          </cell>
        </row>
        <row r="4542">
          <cell r="B4542" t="str">
            <v>EM INSTALACAO PREDIAL COMBATE A INCENDIO</v>
          </cell>
        </row>
        <row r="4543">
          <cell r="A4543">
            <v>20967</v>
          </cell>
          <cell r="B4543" t="str">
            <v>ESGUICHO TIPO JATO SOLIDO, EM LATAO, ENGATE RAPIDO 2 1/2" X 16 MM, PARA MANGUEIRA</v>
          </cell>
          <cell r="C4543" t="str">
            <v>UN</v>
          </cell>
          <cell r="D4543" t="str">
            <v>CR</v>
          </cell>
          <cell r="E4543">
            <v>76.760000000000005</v>
          </cell>
        </row>
        <row r="4544">
          <cell r="B4544" t="str">
            <v>EM INSTALACAO PREDIAL COMBATE A INCENDIO</v>
          </cell>
        </row>
        <row r="4545">
          <cell r="A4545">
            <v>20968</v>
          </cell>
          <cell r="B4545" t="str">
            <v>ESGUICHO TIPO JATO SOLIDO, EM LATAO, ENGATE RAPIDO 2 1/2" X 19 MM, PARA MANGUEIRA</v>
          </cell>
          <cell r="C4545" t="str">
            <v>UN</v>
          </cell>
          <cell r="D4545" t="str">
            <v>CR</v>
          </cell>
          <cell r="E4545">
            <v>84.19</v>
          </cell>
        </row>
        <row r="4546">
          <cell r="B4546" t="str">
            <v>EM INSTALACAO PREDIAL COMBATE A INCENDIO</v>
          </cell>
        </row>
        <row r="4547">
          <cell r="A4547" t="str">
            <v>Obs: dimensões entre asteríscos (*) indicam a aceitação de medidas aproximadas.</v>
          </cell>
        </row>
        <row r="4549">
          <cell r="B4549" t="str">
            <v>PREÇOS DE INSUMOS</v>
          </cell>
          <cell r="D4549" t="str">
            <v>Página:</v>
          </cell>
          <cell r="E4549" t="str">
            <v>69 / 146</v>
          </cell>
        </row>
        <row r="4550">
          <cell r="A4550" t="str">
            <v>Indicação da origem do preço:</v>
          </cell>
        </row>
        <row r="4551">
          <cell r="A4551" t="str">
            <v>• C - para preço coletado pelo IBGE</v>
          </cell>
        </row>
        <row r="4552">
          <cell r="A4552" t="str">
            <v>• CR - para preço obtido por meio do coeficiente de representatividade do insumo (ver Manual de Metodologia e</v>
          </cell>
        </row>
        <row r="4553">
          <cell r="A4553" t="str">
            <v>Conceitos);</v>
          </cell>
        </row>
        <row r="4554">
          <cell r="A4554" t="str">
            <v>• AS - para preço atribuído com base no preço do insumo para a localidade de São Paulo.</v>
          </cell>
        </row>
        <row r="4555">
          <cell r="A4555" t="str">
            <v>Mês de Coleta:</v>
          </cell>
          <cell r="B4555" t="str">
            <v>06/2016 Pesquisa: IBGE</v>
          </cell>
        </row>
        <row r="4556">
          <cell r="B4556" t="str">
            <v>CUIABA</v>
          </cell>
          <cell r="C4556" t="str">
            <v>90,01</v>
          </cell>
          <cell r="E4556">
            <v>52.06</v>
          </cell>
        </row>
        <row r="4557">
          <cell r="A4557" t="str">
            <v>Localidade:</v>
          </cell>
          <cell r="B4557" t="str">
            <v>Encargos Sociais Desonerados(%) Horista:</v>
          </cell>
          <cell r="D4557" t="str">
            <v>Mensalista:</v>
          </cell>
        </row>
        <row r="4558">
          <cell r="A4558" t="str">
            <v>Código</v>
          </cell>
          <cell r="B4558" t="str">
            <v>Descriçao do Insumo</v>
          </cell>
          <cell r="C4558" t="str">
            <v>Unid</v>
          </cell>
          <cell r="D4558" t="str">
            <v>Origem</v>
          </cell>
          <cell r="E4558" t="str">
            <v>Preço</v>
          </cell>
        </row>
        <row r="4559">
          <cell r="D4559" t="str">
            <v>de Preço</v>
          </cell>
          <cell r="E4559" t="str">
            <v>Mediano (R$)</v>
          </cell>
        </row>
        <row r="4560">
          <cell r="A4560">
            <v>11359</v>
          </cell>
          <cell r="B4560" t="str">
            <v>ESMERILHADEIRA ANGULAR ELETRICA, DIAMETRO DO DISCO 7 '' (180 MM), ROTACAO 8500</v>
          </cell>
          <cell r="C4560" t="str">
            <v>UN</v>
          </cell>
          <cell r="D4560" t="str">
            <v>C</v>
          </cell>
          <cell r="E4560">
            <v>962.85</v>
          </cell>
        </row>
        <row r="4561">
          <cell r="B4561" t="str">
            <v>RPM</v>
          </cell>
        </row>
        <row r="4562">
          <cell r="A4562">
            <v>40215</v>
          </cell>
          <cell r="B4562" t="str">
            <v>ESPACADOR / DISTANCIADOR EM PLASTICO (COLETADO CAIXA)</v>
          </cell>
          <cell r="C4562" t="str">
            <v>UN</v>
          </cell>
          <cell r="D4562" t="str">
            <v>CR</v>
          </cell>
          <cell r="E4562">
            <v>0.16</v>
          </cell>
        </row>
        <row r="4563">
          <cell r="A4563">
            <v>20219</v>
          </cell>
          <cell r="B4563" t="str">
            <v>ESPARGIDOR DE ASFALTO PRESSURIZADO, REBOCAVEL, TANQUE DE 2500 L, PNEUMATICO,</v>
          </cell>
          <cell r="C4563" t="str">
            <v>UN</v>
          </cell>
          <cell r="D4563" t="str">
            <v>AS</v>
          </cell>
          <cell r="E4563">
            <v>61000</v>
          </cell>
        </row>
        <row r="4564">
          <cell r="B4564" t="str">
            <v>COM MOTOR A GASOLINA 3,4HP</v>
          </cell>
        </row>
        <row r="4565">
          <cell r="A4565">
            <v>36484</v>
          </cell>
          <cell r="B4565" t="str">
            <v>ESPARGIDOR DE ASFALTO PRESSURIZADO, TANQUE 6 M3 COM ISOLACAO TERMICA,</v>
          </cell>
          <cell r="C4565" t="str">
            <v>UN</v>
          </cell>
          <cell r="D4565" t="str">
            <v>AS</v>
          </cell>
          <cell r="E4565">
            <v>129491.89</v>
          </cell>
        </row>
        <row r="4566">
          <cell r="B4566" t="str">
            <v>AQUECIDO COM 2 MACARICOS, COM BARRA ESPARGIDORA 3,60 M, A SER MONTADO SOBRE</v>
          </cell>
        </row>
        <row r="4567">
          <cell r="B4567" t="str">
            <v>CAMINHAO</v>
          </cell>
        </row>
        <row r="4568">
          <cell r="A4568">
            <v>38367</v>
          </cell>
          <cell r="B4568" t="str">
            <v>ESPATULA DE ACO INOX COM CABO DE MADEIRA, LARGURA 8 CM</v>
          </cell>
          <cell r="C4568" t="str">
            <v>UN</v>
          </cell>
          <cell r="D4568" t="str">
            <v>CR</v>
          </cell>
          <cell r="E4568">
            <v>9.92</v>
          </cell>
        </row>
        <row r="4569">
          <cell r="A4569">
            <v>40616</v>
          </cell>
          <cell r="B4569" t="str">
            <v>ESPELHO / PLACA DE 3 POSTOS 4" X 2", PARA INSTALACAO DE TOMADAS E INTERRUPTORES</v>
          </cell>
          <cell r="C4569" t="str">
            <v>UN</v>
          </cell>
          <cell r="D4569" t="str">
            <v>CR</v>
          </cell>
          <cell r="E4569">
            <v>2.0699999999999998</v>
          </cell>
        </row>
        <row r="4570">
          <cell r="B4570" t="str">
            <v>(COLETADO CAIXA)</v>
          </cell>
        </row>
        <row r="4571">
          <cell r="A4571">
            <v>40618</v>
          </cell>
          <cell r="B4571" t="str">
            <v>ESPELHO / PLACA DE 6 POSTOS 4" X 4", PARA INSTALACAO DE TOMADAS E INTERRUPTORES</v>
          </cell>
          <cell r="C4571" t="str">
            <v>UN</v>
          </cell>
          <cell r="D4571" t="str">
            <v>CR</v>
          </cell>
          <cell r="E4571">
            <v>4.82</v>
          </cell>
        </row>
        <row r="4572">
          <cell r="B4572" t="str">
            <v>(COLETADO CAIXA)</v>
          </cell>
        </row>
        <row r="4573">
          <cell r="A4573">
            <v>11186</v>
          </cell>
          <cell r="B4573" t="str">
            <v>ESPELHO CRISTAL E = 4 MM</v>
          </cell>
          <cell r="C4573" t="str">
            <v>M2</v>
          </cell>
          <cell r="D4573" t="str">
            <v>CR</v>
          </cell>
          <cell r="E4573">
            <v>305.77</v>
          </cell>
        </row>
        <row r="4574">
          <cell r="A4574">
            <v>11558</v>
          </cell>
          <cell r="B4574" t="str">
            <v>ESPELHO, RETO OU CURVO, EM LATAO CROMADO, ESPESSURA ATE 6 MM, LARGURA</v>
          </cell>
          <cell r="C4574" t="str">
            <v>PAR</v>
          </cell>
          <cell r="D4574" t="str">
            <v>CR</v>
          </cell>
          <cell r="E4574">
            <v>10.050000000000001</v>
          </cell>
        </row>
        <row r="4575">
          <cell r="B4575" t="str">
            <v>*40*MM, ALTURA *180*MM - PARA FECHADURA DE EMBUTIR</v>
          </cell>
        </row>
        <row r="4576">
          <cell r="A4576">
            <v>11557</v>
          </cell>
          <cell r="B4576" t="str">
            <v>ESPELHO, RETO OU CURVO, EM LATAO CROMADO, ESPESSURA MINIMA 6 MM, LARGURA</v>
          </cell>
          <cell r="C4576" t="str">
            <v>PAR</v>
          </cell>
          <cell r="D4576" t="str">
            <v>CR</v>
          </cell>
          <cell r="E4576">
            <v>25.46</v>
          </cell>
        </row>
        <row r="4577">
          <cell r="B4577" t="str">
            <v>*43*MM, ALTURA *230*MM - PARA FECHADURA DE EMBUTIR</v>
          </cell>
        </row>
        <row r="4578">
          <cell r="A4578">
            <v>2759</v>
          </cell>
          <cell r="B4578" t="str">
            <v>ESPOLETA SIMPLES N 8.</v>
          </cell>
          <cell r="C4578" t="str">
            <v>UN</v>
          </cell>
          <cell r="D4578" t="str">
            <v>C</v>
          </cell>
          <cell r="E4578">
            <v>0.8</v>
          </cell>
        </row>
        <row r="4579">
          <cell r="A4579">
            <v>38380</v>
          </cell>
          <cell r="B4579" t="str">
            <v>ESQUADRO DE ACO 12 " (300 MM), CABO DE ALUMINIO</v>
          </cell>
          <cell r="C4579" t="str">
            <v>UN</v>
          </cell>
          <cell r="D4579" t="str">
            <v>CR</v>
          </cell>
          <cell r="E4579">
            <v>15.76</v>
          </cell>
        </row>
        <row r="4580">
          <cell r="A4580">
            <v>20059</v>
          </cell>
          <cell r="B4580" t="str">
            <v>ESQUADRO EXTERNO PARA CALHA PLUVIAL, PVC DIAMETRO ENTRE 119 E 170 MM, PARA</v>
          </cell>
          <cell r="C4580" t="str">
            <v>UN</v>
          </cell>
          <cell r="D4580" t="str">
            <v>CR</v>
          </cell>
          <cell r="E4580">
            <v>12.86</v>
          </cell>
        </row>
        <row r="4581">
          <cell r="B4581" t="str">
            <v>DRENAGEM PREDIAL</v>
          </cell>
        </row>
        <row r="4582">
          <cell r="A4582">
            <v>20060</v>
          </cell>
          <cell r="B4582" t="str">
            <v>ESQUADRO INTERNO PARA CALHA PLUVIAL, PVC DIAMETRO ENTRE 119 E 170 MM, PARA</v>
          </cell>
          <cell r="C4582" t="str">
            <v>UN</v>
          </cell>
          <cell r="D4582" t="str">
            <v>CR</v>
          </cell>
          <cell r="E4582">
            <v>12.86</v>
          </cell>
        </row>
        <row r="4583">
          <cell r="B4583" t="str">
            <v>DRENAGEM PREDIAL</v>
          </cell>
        </row>
        <row r="4584">
          <cell r="A4584">
            <v>2803</v>
          </cell>
          <cell r="B4584" t="str">
            <v>ESTACA 'H' -  6" X 6", INCLUSIVE CRAVACAO</v>
          </cell>
          <cell r="C4584" t="str">
            <v>M</v>
          </cell>
          <cell r="D4584" t="str">
            <v>AS</v>
          </cell>
          <cell r="E4584">
            <v>283.8</v>
          </cell>
        </row>
        <row r="4585">
          <cell r="A4585">
            <v>2801</v>
          </cell>
          <cell r="B4585" t="str">
            <v>ESTACA "I" - 10" X 4 5/8" SIMPLES - 37.80KG, INCLUSIVE CRAVACAO</v>
          </cell>
          <cell r="C4585" t="str">
            <v>M</v>
          </cell>
          <cell r="D4585" t="str">
            <v>AS</v>
          </cell>
          <cell r="E4585">
            <v>293.79000000000002</v>
          </cell>
        </row>
        <row r="4586">
          <cell r="A4586">
            <v>2806</v>
          </cell>
          <cell r="B4586" t="str">
            <v>ESTACA "I" - 12" X 5 1/4" SIMPLES, INCLUSIVE CRAVACAO</v>
          </cell>
          <cell r="C4586" t="str">
            <v>M</v>
          </cell>
          <cell r="D4586" t="str">
            <v>AS</v>
          </cell>
          <cell r="E4586">
            <v>303.8</v>
          </cell>
        </row>
        <row r="4587">
          <cell r="A4587">
            <v>39222</v>
          </cell>
          <cell r="B4587" t="str">
            <v>ESTACA PRE-MOLDADA MACICA DE CONCRETO VIBRADO ARMADO, PARA CARGA DE 20 T,</v>
          </cell>
          <cell r="C4587" t="str">
            <v>M</v>
          </cell>
          <cell r="D4587" t="str">
            <v>AS</v>
          </cell>
          <cell r="E4587">
            <v>24.32</v>
          </cell>
        </row>
        <row r="4588">
          <cell r="B4588" t="str">
            <v>SECAO HEXAGONAL, COM ANEL METALICO INCORPORADO A PECA (SOMENTE</v>
          </cell>
        </row>
        <row r="4589">
          <cell r="B4589" t="str">
            <v>FORNECIMENTO)</v>
          </cell>
        </row>
        <row r="4590">
          <cell r="A4590">
            <v>38538</v>
          </cell>
          <cell r="B4590" t="str">
            <v>ESTACA PRE-MOLDADA MACICA DE CONCRETO VIBRADO ARMADO, PARA CARGA DE 25 T,</v>
          </cell>
          <cell r="C4590" t="str">
            <v>M</v>
          </cell>
          <cell r="D4590" t="str">
            <v>AS</v>
          </cell>
          <cell r="E4590">
            <v>30</v>
          </cell>
        </row>
        <row r="4591">
          <cell r="B4591" t="str">
            <v>SECAO QUADRADA, COM ANEL METALICO INCORPORADO A PECA (SOMENTE</v>
          </cell>
        </row>
        <row r="4592">
          <cell r="B4592" t="str">
            <v>FORNECIMENTO)</v>
          </cell>
        </row>
        <row r="4593">
          <cell r="A4593">
            <v>39223</v>
          </cell>
          <cell r="B4593" t="str">
            <v>ESTACA PRE-MOLDADA MACICA DE CONCRETO VIBRADO ARMADO, PARA CARGA DE 40 T,</v>
          </cell>
          <cell r="C4593" t="str">
            <v>M</v>
          </cell>
          <cell r="D4593" t="str">
            <v>AS</v>
          </cell>
          <cell r="E4593">
            <v>39.68</v>
          </cell>
        </row>
        <row r="4594">
          <cell r="B4594" t="str">
            <v>SECAO HEXAGONAL, COM ANEL METALICO INCORPORADO A PECA (SOMENTE</v>
          </cell>
        </row>
        <row r="4595">
          <cell r="B4595" t="str">
            <v>FORNECIMENTO)</v>
          </cell>
        </row>
        <row r="4596">
          <cell r="A4596">
            <v>38539</v>
          </cell>
          <cell r="B4596" t="str">
            <v>ESTACA PRE-MOLDADA MACICA DE CONCRETO VIBRADO ARMADO, PARA CARGA DE 50 T,</v>
          </cell>
          <cell r="C4596" t="str">
            <v>M</v>
          </cell>
          <cell r="D4596" t="str">
            <v>AS</v>
          </cell>
          <cell r="E4596">
            <v>40.79</v>
          </cell>
        </row>
        <row r="4597">
          <cell r="B4597" t="str">
            <v>SECAO QUADRADA, COM ANEL METALICO INCORPORADO A PECA (SOMENTE</v>
          </cell>
        </row>
        <row r="4598">
          <cell r="B4598" t="str">
            <v>FORNECIMENTO)</v>
          </cell>
        </row>
        <row r="4599">
          <cell r="A4599">
            <v>39224</v>
          </cell>
          <cell r="B4599" t="str">
            <v>ESTACA PRE-MOLDADA MACICA DE CONCRETO VIBRADO ARMADO, PARA CARGA DE 70 T,</v>
          </cell>
          <cell r="C4599" t="str">
            <v>M</v>
          </cell>
          <cell r="D4599" t="str">
            <v>AS</v>
          </cell>
          <cell r="E4599">
            <v>61.45</v>
          </cell>
        </row>
        <row r="4600">
          <cell r="B4600" t="str">
            <v>SECAO HEXAGONAL, COM ANEL METALICO INCORPORADO A PECA (SOMENTE</v>
          </cell>
        </row>
        <row r="4601">
          <cell r="B4601" t="str">
            <v>FORNECIMENTO)</v>
          </cell>
        </row>
        <row r="4602">
          <cell r="A4602">
            <v>38540</v>
          </cell>
          <cell r="B4602" t="str">
            <v>ESTACA PRE-MOLDADA VAZADA DE CONCRETO CENTRIFUGADO, PARA CARGA DE 100 T,</v>
          </cell>
          <cell r="C4602" t="str">
            <v>M</v>
          </cell>
          <cell r="D4602" t="str">
            <v>AS</v>
          </cell>
          <cell r="E4602">
            <v>104.55</v>
          </cell>
        </row>
        <row r="4603">
          <cell r="B4603" t="str">
            <v>SECAO CIRCULAR, COM ANEL METALICO INCORPORADO A PECA (SOMENTE</v>
          </cell>
        </row>
        <row r="4604">
          <cell r="B4604" t="str">
            <v>FORNECIMENTO)</v>
          </cell>
        </row>
        <row r="4605">
          <cell r="A4605">
            <v>34786</v>
          </cell>
          <cell r="B4605" t="str">
            <v>ESTAGIARIO EM ENGENHARIA / ARQUITETURA</v>
          </cell>
          <cell r="C4605" t="str">
            <v>H</v>
          </cell>
          <cell r="D4605" t="str">
            <v>CR</v>
          </cell>
          <cell r="E4605">
            <v>13.43</v>
          </cell>
        </row>
        <row r="4606">
          <cell r="A4606">
            <v>40941</v>
          </cell>
          <cell r="B4606" t="str">
            <v>ESTAGIARIO EM ENGENHARIA / ARQUITETURA (MENSALISTA)</v>
          </cell>
          <cell r="C4606" t="str">
            <v>MES</v>
          </cell>
          <cell r="D4606" t="str">
            <v>CR</v>
          </cell>
          <cell r="E4606">
            <v>2365.44</v>
          </cell>
        </row>
        <row r="4607">
          <cell r="A4607">
            <v>13</v>
          </cell>
          <cell r="B4607" t="str">
            <v>ESTOPA</v>
          </cell>
          <cell r="C4607" t="str">
            <v>KG</v>
          </cell>
          <cell r="D4607" t="str">
            <v>CR</v>
          </cell>
          <cell r="E4607">
            <v>11.34</v>
          </cell>
        </row>
        <row r="4608">
          <cell r="A4608">
            <v>2762</v>
          </cell>
          <cell r="B4608" t="str">
            <v>ESTOPIM SIMPLES</v>
          </cell>
          <cell r="C4608" t="str">
            <v>M</v>
          </cell>
          <cell r="D4608" t="str">
            <v>CR</v>
          </cell>
          <cell r="E4608">
            <v>1</v>
          </cell>
        </row>
        <row r="4609">
          <cell r="A4609">
            <v>21142</v>
          </cell>
          <cell r="B4609" t="str">
            <v>ESTRIBO COM PARAFUSO EM CHAPA DE FERRO FUNDIDO DE 2" X 3/16" X 35 CM, SECAO "U",</v>
          </cell>
          <cell r="C4609" t="str">
            <v>UN</v>
          </cell>
          <cell r="D4609" t="str">
            <v>CR</v>
          </cell>
          <cell r="E4609">
            <v>15.32</v>
          </cell>
        </row>
        <row r="4610">
          <cell r="B4610" t="str">
            <v>PARA MADEIRAMENTO DE TELHADO</v>
          </cell>
        </row>
        <row r="4611">
          <cell r="A4611">
            <v>12865</v>
          </cell>
          <cell r="B4611" t="str">
            <v>ESTUCADOR</v>
          </cell>
          <cell r="C4611" t="str">
            <v>H</v>
          </cell>
          <cell r="D4611" t="str">
            <v>CR</v>
          </cell>
          <cell r="E4611">
            <v>9.84</v>
          </cell>
        </row>
        <row r="4612">
          <cell r="A4612">
            <v>41074</v>
          </cell>
          <cell r="B4612" t="str">
            <v>ESTUCADOR (MENSALISTA)</v>
          </cell>
          <cell r="C4612" t="str">
            <v>MES</v>
          </cell>
          <cell r="D4612" t="str">
            <v>CR</v>
          </cell>
          <cell r="E4612">
            <v>1735.33</v>
          </cell>
        </row>
        <row r="4613">
          <cell r="A4613">
            <v>4223</v>
          </cell>
          <cell r="B4613" t="str">
            <v>ETANOL</v>
          </cell>
          <cell r="C4613" t="str">
            <v>L</v>
          </cell>
          <cell r="D4613" t="str">
            <v>C</v>
          </cell>
          <cell r="E4613">
            <v>2.44</v>
          </cell>
        </row>
        <row r="4614">
          <cell r="A4614">
            <v>37372</v>
          </cell>
          <cell r="B4614" t="str">
            <v>EXAMES - HORISTA (ENCARGOS COMPLEMENTARES) (COLETADO CAIXA)</v>
          </cell>
          <cell r="C4614" t="str">
            <v>H</v>
          </cell>
          <cell r="D4614" t="str">
            <v>C</v>
          </cell>
          <cell r="E4614">
            <v>0.3</v>
          </cell>
        </row>
        <row r="4615">
          <cell r="A4615">
            <v>40863</v>
          </cell>
          <cell r="B4615" t="str">
            <v>EXAMES - MENSALISTA (ENCARGOS COMPLEMENTARES (COLETADO CAIXA)</v>
          </cell>
          <cell r="C4615" t="str">
            <v>MES</v>
          </cell>
          <cell r="D4615" t="str">
            <v>C</v>
          </cell>
          <cell r="E4615">
            <v>56.87</v>
          </cell>
        </row>
        <row r="4616">
          <cell r="A4616" t="str">
            <v>Obs: dimensões entre asteríscos (*) indicam a aceitação de medidas aproximadas.</v>
          </cell>
        </row>
        <row r="4618">
          <cell r="B4618" t="str">
            <v>PREÇOS DE INSUMOS</v>
          </cell>
          <cell r="D4618" t="str">
            <v>Página:</v>
          </cell>
          <cell r="E4618" t="str">
            <v>70 / 146</v>
          </cell>
        </row>
        <row r="4619">
          <cell r="A4619" t="str">
            <v>Indicação da origem do preço:</v>
          </cell>
        </row>
        <row r="4620">
          <cell r="A4620" t="str">
            <v>• C - para preço coletado pelo IBGE</v>
          </cell>
        </row>
        <row r="4621">
          <cell r="A4621" t="str">
            <v>• CR - para preço obtido por meio do coeficiente de representatividade do insumo (ver Manual de Metodologia e</v>
          </cell>
        </row>
        <row r="4622">
          <cell r="A4622" t="str">
            <v>Conceitos);</v>
          </cell>
        </row>
        <row r="4623">
          <cell r="A4623" t="str">
            <v>• AS - para preço atribuído com base no preço do insumo para a localidade de São Paulo.</v>
          </cell>
        </row>
        <row r="4624">
          <cell r="A4624" t="str">
            <v>Mês de Coleta:</v>
          </cell>
          <cell r="B4624" t="str">
            <v>06/2016 Pesquisa: IBGE</v>
          </cell>
        </row>
        <row r="4625">
          <cell r="B4625" t="str">
            <v>CUIABA</v>
          </cell>
          <cell r="C4625" t="str">
            <v>90,01</v>
          </cell>
          <cell r="E4625">
            <v>52.06</v>
          </cell>
        </row>
        <row r="4626">
          <cell r="A4626" t="str">
            <v>Localidade:</v>
          </cell>
          <cell r="B4626" t="str">
            <v>Encargos Sociais Desonerados(%) Horista:</v>
          </cell>
          <cell r="D4626" t="str">
            <v>Mensalista:</v>
          </cell>
        </row>
        <row r="4627">
          <cell r="A4627" t="str">
            <v>Código</v>
          </cell>
          <cell r="B4627" t="str">
            <v>Descriçao do Insumo</v>
          </cell>
          <cell r="C4627" t="str">
            <v>Unid</v>
          </cell>
          <cell r="D4627" t="str">
            <v>Origem</v>
          </cell>
          <cell r="E4627" t="str">
            <v>Preço</v>
          </cell>
        </row>
        <row r="4628">
          <cell r="D4628" t="str">
            <v>de Preço</v>
          </cell>
          <cell r="E4628" t="str">
            <v>Mediano (R$)</v>
          </cell>
        </row>
        <row r="4629">
          <cell r="A4629">
            <v>38475</v>
          </cell>
          <cell r="B4629" t="str">
            <v>EXTENSAO DE SOLDA 201 ACETILENO, E = *1,5 A 2,5* MM</v>
          </cell>
          <cell r="C4629" t="str">
            <v>UN</v>
          </cell>
          <cell r="D4629" t="str">
            <v>CR</v>
          </cell>
          <cell r="E4629">
            <v>22.5</v>
          </cell>
        </row>
        <row r="4630">
          <cell r="A4630">
            <v>38474</v>
          </cell>
          <cell r="B4630" t="str">
            <v>EXTENSAO DE SOLDA 201 GLP, E = *2,5 A 4,0* MM</v>
          </cell>
          <cell r="C4630" t="str">
            <v>UN</v>
          </cell>
          <cell r="D4630" t="str">
            <v>CR</v>
          </cell>
          <cell r="E4630">
            <v>27.82</v>
          </cell>
        </row>
        <row r="4631">
          <cell r="A4631">
            <v>10886</v>
          </cell>
          <cell r="B4631" t="str">
            <v>EXTINTOR DE INCENDIO PORTATIL COM CARGA DE AGUA PRESSURIZADA DE 10 L, CLASSE A</v>
          </cell>
          <cell r="C4631" t="str">
            <v>UN</v>
          </cell>
          <cell r="D4631" t="str">
            <v>CR</v>
          </cell>
          <cell r="E4631">
            <v>131.25</v>
          </cell>
        </row>
        <row r="4632">
          <cell r="A4632">
            <v>10888</v>
          </cell>
          <cell r="B4632" t="str">
            <v>EXTINTOR DE INCENDIO PORTATIL COM CARGA DE GAS CARBONICO CO2 DE 4 KG, CLASSE</v>
          </cell>
          <cell r="C4632" t="str">
            <v>UN</v>
          </cell>
          <cell r="D4632" t="str">
            <v>CR</v>
          </cell>
          <cell r="E4632">
            <v>415.38</v>
          </cell>
        </row>
        <row r="4633">
          <cell r="B4633" t="str">
            <v>BC</v>
          </cell>
        </row>
        <row r="4634">
          <cell r="A4634">
            <v>10889</v>
          </cell>
          <cell r="B4634" t="str">
            <v>EXTINTOR DE INCENDIO PORTATIL COM CARGA DE GAS CARBONICO CO2 DE 6 KG, CLASSE</v>
          </cell>
          <cell r="C4634" t="str">
            <v>UN</v>
          </cell>
          <cell r="D4634" t="str">
            <v>CR</v>
          </cell>
          <cell r="E4634">
            <v>450</v>
          </cell>
        </row>
        <row r="4635">
          <cell r="B4635" t="str">
            <v>BC</v>
          </cell>
        </row>
        <row r="4636">
          <cell r="A4636">
            <v>10890</v>
          </cell>
          <cell r="B4636" t="str">
            <v>EXTINTOR DE INCENDIO PORTATIL COM CARGA DE PO QUIMICO SECO (PQS) DE 12 KG,</v>
          </cell>
          <cell r="C4636" t="str">
            <v>UN</v>
          </cell>
          <cell r="D4636" t="str">
            <v>CR</v>
          </cell>
          <cell r="E4636">
            <v>207.69</v>
          </cell>
        </row>
        <row r="4637">
          <cell r="B4637" t="str">
            <v>CLASSE BC</v>
          </cell>
        </row>
        <row r="4638">
          <cell r="A4638">
            <v>10891</v>
          </cell>
          <cell r="B4638" t="str">
            <v>EXTINTOR DE INCENDIO PORTATIL COM CARGA DE PO QUIMICO SECO (PQS) DE 4 KG,</v>
          </cell>
          <cell r="C4638" t="str">
            <v>UN</v>
          </cell>
          <cell r="D4638" t="str">
            <v>CR</v>
          </cell>
          <cell r="E4638">
            <v>126.92</v>
          </cell>
        </row>
        <row r="4639">
          <cell r="B4639" t="str">
            <v>CLASSE BC</v>
          </cell>
        </row>
        <row r="4640">
          <cell r="A4640">
            <v>10892</v>
          </cell>
          <cell r="B4640" t="str">
            <v>EXTINTOR DE INCENDIO PORTATIL COM CARGA DE PO QUIMICO SECO (PQS) DE 6 KG,</v>
          </cell>
          <cell r="C4640" t="str">
            <v>UN</v>
          </cell>
          <cell r="D4640" t="str">
            <v>C</v>
          </cell>
          <cell r="E4640">
            <v>150</v>
          </cell>
        </row>
        <row r="4641">
          <cell r="B4641" t="str">
            <v>CLASSE BC</v>
          </cell>
        </row>
        <row r="4642">
          <cell r="A4642">
            <v>20977</v>
          </cell>
          <cell r="B4642" t="str">
            <v>EXTINTOR DE INCENDIO PORTATIL COM CARGA DE PO QUIMICO SECO (PQS) DE 8 KG,</v>
          </cell>
          <cell r="C4642" t="str">
            <v>UN</v>
          </cell>
          <cell r="D4642" t="str">
            <v>CR</v>
          </cell>
          <cell r="E4642">
            <v>178.84</v>
          </cell>
        </row>
        <row r="4643">
          <cell r="B4643" t="str">
            <v>CLASSE BC</v>
          </cell>
        </row>
        <row r="4644">
          <cell r="A4644">
            <v>3073</v>
          </cell>
          <cell r="B4644" t="str">
            <v>EXTREMIDADE PVC PBA, BF, JE, DN 100/ DE 110 MM (NBR 10351)</v>
          </cell>
          <cell r="C4644" t="str">
            <v>UN</v>
          </cell>
          <cell r="D4644" t="str">
            <v>CR</v>
          </cell>
          <cell r="E4644">
            <v>102.26</v>
          </cell>
        </row>
        <row r="4645">
          <cell r="A4645">
            <v>3068</v>
          </cell>
          <cell r="B4645" t="str">
            <v>EXTREMIDADE PVC PBA, BF, JE, DN 50 / DE 60 MM (NBR 10351)</v>
          </cell>
          <cell r="C4645" t="str">
            <v>UN</v>
          </cell>
          <cell r="D4645" t="str">
            <v>C</v>
          </cell>
          <cell r="E4645">
            <v>48.14</v>
          </cell>
        </row>
        <row r="4646">
          <cell r="A4646">
            <v>3074</v>
          </cell>
          <cell r="B4646" t="str">
            <v>EXTREMIDADE PVC PBA, BF, JE, DN 75/ DE 85 MM (NBR 10351)</v>
          </cell>
          <cell r="C4646" t="str">
            <v>UN</v>
          </cell>
          <cell r="D4646" t="str">
            <v>CR</v>
          </cell>
          <cell r="E4646">
            <v>81.39</v>
          </cell>
        </row>
        <row r="4647">
          <cell r="A4647">
            <v>3076</v>
          </cell>
          <cell r="B4647" t="str">
            <v>EXTREMIDADE PVC PBA, PF, JE, DN 100 / DE 110 MM (NBR 10351)</v>
          </cell>
          <cell r="C4647" t="str">
            <v>UN</v>
          </cell>
          <cell r="D4647" t="str">
            <v>CR</v>
          </cell>
          <cell r="E4647">
            <v>91.66</v>
          </cell>
        </row>
        <row r="4648">
          <cell r="A4648">
            <v>3072</v>
          </cell>
          <cell r="B4648" t="str">
            <v>EXTREMIDADE PVC PBA, PF, JE, DN 50/ DE 60 MM (NBR 10351)</v>
          </cell>
          <cell r="C4648" t="str">
            <v>UN</v>
          </cell>
          <cell r="D4648" t="str">
            <v>CR</v>
          </cell>
          <cell r="E4648">
            <v>40.68</v>
          </cell>
        </row>
        <row r="4649">
          <cell r="A4649">
            <v>3075</v>
          </cell>
          <cell r="B4649" t="str">
            <v>EXTREMIDADE PVC PBA, PF, JE, DN 75 / DE 85 MM (NBR 10351)</v>
          </cell>
          <cell r="C4649" t="str">
            <v>UN</v>
          </cell>
          <cell r="D4649" t="str">
            <v>CR</v>
          </cell>
          <cell r="E4649">
            <v>73.36</v>
          </cell>
        </row>
        <row r="4650">
          <cell r="A4650">
            <v>10780</v>
          </cell>
          <cell r="B4650" t="str">
            <v>EXTREMIDADE/TUBETE PARA HIDROMETRO PVC, COM ROSCA, CURTA, COM BUCHA LATAO,</v>
          </cell>
          <cell r="C4650" t="str">
            <v>UN</v>
          </cell>
          <cell r="D4650" t="str">
            <v>CR</v>
          </cell>
          <cell r="E4650">
            <v>4.42</v>
          </cell>
        </row>
        <row r="4651">
          <cell r="B4651" t="str">
            <v>1/2"</v>
          </cell>
        </row>
        <row r="4652">
          <cell r="A4652">
            <v>10781</v>
          </cell>
          <cell r="B4652" t="str">
            <v>EXTREMIDADE/TUBETE PARA HIDROMETRO PVC, COM ROSCA, CURTA, COM BUCHA LATAO,</v>
          </cell>
          <cell r="C4652" t="str">
            <v>UN</v>
          </cell>
          <cell r="D4652" t="str">
            <v>CR</v>
          </cell>
          <cell r="E4652">
            <v>5.49</v>
          </cell>
        </row>
        <row r="4653">
          <cell r="B4653" t="str">
            <v>3/4"</v>
          </cell>
        </row>
        <row r="4654">
          <cell r="A4654">
            <v>20106</v>
          </cell>
          <cell r="B4654" t="str">
            <v>EXTREMIDADE/TUBETE PARA HIDROMETRO PVC, COM ROSCA, CURTA, SEM BUCHA LATAO,</v>
          </cell>
          <cell r="C4654" t="str">
            <v>UN</v>
          </cell>
          <cell r="D4654" t="str">
            <v>CR</v>
          </cell>
          <cell r="E4654">
            <v>2.6</v>
          </cell>
        </row>
        <row r="4655">
          <cell r="B4655" t="str">
            <v>1/2"</v>
          </cell>
        </row>
        <row r="4656">
          <cell r="A4656">
            <v>20107</v>
          </cell>
          <cell r="B4656" t="str">
            <v>EXTREMIDADE/TUBETE PARA HIDROMETRO PVC, COM ROSCA, CURTA, SEM BUCHA LATAO,</v>
          </cell>
          <cell r="C4656" t="str">
            <v>UN</v>
          </cell>
          <cell r="D4656" t="str">
            <v>CR</v>
          </cell>
          <cell r="E4656">
            <v>2.79</v>
          </cell>
        </row>
        <row r="4657">
          <cell r="B4657" t="str">
            <v>3/4"</v>
          </cell>
        </row>
        <row r="4658">
          <cell r="A4658">
            <v>20108</v>
          </cell>
          <cell r="B4658" t="str">
            <v>EXTREMIDADE/TUBETE PARA HIDROMETRO PVC, COM ROSCA, LONGA, SEM BUCHA LATAO,</v>
          </cell>
          <cell r="C4658" t="str">
            <v>UN</v>
          </cell>
          <cell r="D4658" t="str">
            <v>CR</v>
          </cell>
          <cell r="E4658">
            <v>2.4900000000000002</v>
          </cell>
        </row>
        <row r="4659">
          <cell r="B4659" t="str">
            <v>1/2"</v>
          </cell>
        </row>
        <row r="4660">
          <cell r="A4660">
            <v>20109</v>
          </cell>
          <cell r="B4660" t="str">
            <v>EXTREMIDADE/TUBETE PARA HIDROMETRO PVC, COM ROSCA, LONGA, SEM BUCHA LATAO,</v>
          </cell>
          <cell r="C4660" t="str">
            <v>UN</v>
          </cell>
          <cell r="D4660" t="str">
            <v>CR</v>
          </cell>
          <cell r="E4660">
            <v>3.93</v>
          </cell>
        </row>
        <row r="4661">
          <cell r="B4661" t="str">
            <v>3/4"</v>
          </cell>
        </row>
        <row r="4662">
          <cell r="A4662">
            <v>34795</v>
          </cell>
          <cell r="B4662" t="str">
            <v>FAIXA / FILETE / LISTELO EM CERAMICA, DECORADA, *8 X 30* CM</v>
          </cell>
          <cell r="C4662" t="str">
            <v>M2</v>
          </cell>
          <cell r="D4662" t="str">
            <v>CR</v>
          </cell>
          <cell r="E4662">
            <v>170.55</v>
          </cell>
        </row>
        <row r="4663">
          <cell r="A4663">
            <v>34796</v>
          </cell>
          <cell r="B4663" t="str">
            <v>FAIXA / FILETE / LISTELO EM CERAMICA, LISO OU CORDAO, BRANCO, *2 X 30* CM (L X C)</v>
          </cell>
          <cell r="C4663" t="str">
            <v>M</v>
          </cell>
          <cell r="D4663" t="str">
            <v>CR</v>
          </cell>
          <cell r="E4663">
            <v>7.48</v>
          </cell>
        </row>
        <row r="4664">
          <cell r="A4664">
            <v>11474</v>
          </cell>
          <cell r="B4664" t="str">
            <v>FECHADURA AUXILIAR DE EMBUTIR PARA PORTA DE ARMARIO DE MADEIRA, CROMADA,</v>
          </cell>
          <cell r="C4664" t="str">
            <v>UN</v>
          </cell>
          <cell r="D4664" t="str">
            <v>CR</v>
          </cell>
          <cell r="E4664">
            <v>28.31</v>
          </cell>
        </row>
        <row r="4665">
          <cell r="B4665" t="str">
            <v>CHAVE TIPO GORGES, CAIXA COM LINGUETA, CHAPA TESTA E CONTRA CHAPA</v>
          </cell>
        </row>
        <row r="4666">
          <cell r="A4666">
            <v>11470</v>
          </cell>
          <cell r="B4666" t="str">
            <v>FECHADURA AUXILIAR DE EMBUTIR PARA PORTA DE ARMARIO, CROMADA, CAIXA COM</v>
          </cell>
          <cell r="C4666" t="str">
            <v>UN</v>
          </cell>
          <cell r="D4666" t="str">
            <v>CR</v>
          </cell>
          <cell r="E4666">
            <v>18.55</v>
          </cell>
        </row>
        <row r="4667">
          <cell r="B4667" t="str">
            <v>CILINDRO REDONDO, CHAPA TESTA E LINGUETA</v>
          </cell>
        </row>
        <row r="4668">
          <cell r="A4668">
            <v>11480</v>
          </cell>
          <cell r="B4668" t="str">
            <v>FECHADURA AUXILIAR SEGURANCA, DE EMBUTIR, REFORCADA, MAQUINA DE 40 A 55 MM,</v>
          </cell>
          <cell r="C4668" t="str">
            <v>CJ</v>
          </cell>
          <cell r="D4668" t="str">
            <v>CR</v>
          </cell>
          <cell r="E4668">
            <v>46.3</v>
          </cell>
        </row>
        <row r="4669">
          <cell r="B4669" t="str">
            <v>COM CILINDRO, CROMADA, PARA PORTA EXTERNA - COMPLETA</v>
          </cell>
        </row>
        <row r="4670">
          <cell r="A4670">
            <v>38154</v>
          </cell>
          <cell r="B4670" t="str">
            <v>FECHADURA AUXILIAR TRAVA DE SEGURANCA SIMPLES, CROMADA, MAQUINA *40* MM,</v>
          </cell>
          <cell r="C4670" t="str">
            <v>CJ</v>
          </cell>
          <cell r="D4670" t="str">
            <v>CR</v>
          </cell>
          <cell r="E4670">
            <v>28.99</v>
          </cell>
        </row>
        <row r="4671">
          <cell r="B4671" t="str">
            <v>INCLUI CHAVE TETRA E ROSETA REDONDA - COMPLETA</v>
          </cell>
        </row>
        <row r="4672">
          <cell r="A4672">
            <v>11482</v>
          </cell>
          <cell r="B4672" t="str">
            <v>FECHADURA BICO DE PAPAGAIO, MAQUINA *45* MM, CROMADA, COM CHAVE TIPO GORGES</v>
          </cell>
          <cell r="C4672" t="str">
            <v>CJ</v>
          </cell>
          <cell r="D4672" t="str">
            <v>CR</v>
          </cell>
          <cell r="E4672">
            <v>42.06</v>
          </cell>
        </row>
        <row r="4673">
          <cell r="B4673" t="str">
            <v>BIPARTIDA, PARA PORTA DE CORRER INTERNA - COMPLETA</v>
          </cell>
        </row>
        <row r="4674">
          <cell r="A4674">
            <v>3084</v>
          </cell>
          <cell r="B4674" t="str">
            <v>FECHADURA BICO DE PAPAGAIO, MAQUINA *45* MM, CROMADA, COM CILINDRO, PARA</v>
          </cell>
          <cell r="C4674" t="str">
            <v>CJ</v>
          </cell>
          <cell r="D4674" t="str">
            <v>CR</v>
          </cell>
          <cell r="E4674">
            <v>54.07</v>
          </cell>
        </row>
        <row r="4675">
          <cell r="B4675" t="str">
            <v>PORTA DE CORRER EXTERNA - COMPLETA</v>
          </cell>
        </row>
        <row r="4676">
          <cell r="A4676">
            <v>3103</v>
          </cell>
          <cell r="B4676" t="str">
            <v>FECHADURA C/ CILINDRO LATAO CROMADO P/ PORTA VIDRO TP AROUCA 2171-L OU EQUIV</v>
          </cell>
          <cell r="C4676" t="str">
            <v>UN</v>
          </cell>
          <cell r="D4676" t="str">
            <v>CR</v>
          </cell>
          <cell r="E4676">
            <v>48.33</v>
          </cell>
        </row>
        <row r="4677">
          <cell r="A4677">
            <v>11481</v>
          </cell>
          <cell r="B4677" t="str">
            <v>FECHADURA DE EMBUTIR PARA PORTA DE BANHEIRO, CHAVE TIPO TRANQUETA, MAQUINA</v>
          </cell>
          <cell r="C4677" t="str">
            <v>UN</v>
          </cell>
          <cell r="D4677" t="str">
            <v>CR</v>
          </cell>
          <cell r="E4677">
            <v>14.58</v>
          </cell>
        </row>
        <row r="4678">
          <cell r="B4678" t="str">
            <v>40 MM, SEM MACANETA, SEM ESPELHO (SOMENTE MAQUINA) - NIVEL SEGURANCA MEDIO</v>
          </cell>
        </row>
        <row r="4679">
          <cell r="A4679">
            <v>3097</v>
          </cell>
          <cell r="B4679" t="str">
            <v>FECHADURA DE EMBUTIR PARA PORTA DE BANHEIRO, TIPO TRANQUETA, MAQUINA 40 MM,</v>
          </cell>
          <cell r="C4679" t="str">
            <v>CJ</v>
          </cell>
          <cell r="D4679" t="str">
            <v>CR</v>
          </cell>
          <cell r="E4679">
            <v>29.95</v>
          </cell>
        </row>
        <row r="4680">
          <cell r="B4680" t="str">
            <v>MACANETAS ALAVANCA E ROSETAS REDONDAS EM METAL CROMADO - NIVEL SEGURANCA</v>
          </cell>
        </row>
        <row r="4681">
          <cell r="B4681" t="str">
            <v>MEDIO - COMPLETA</v>
          </cell>
        </row>
        <row r="4682">
          <cell r="A4682">
            <v>38153</v>
          </cell>
          <cell r="B4682" t="str">
            <v>FECHADURA DE EMBUTIR PARA PORTA DE BANHEIRO, TIPO TRANQUETA, MAQUINA 40 MM,</v>
          </cell>
          <cell r="C4682" t="str">
            <v>CJ</v>
          </cell>
          <cell r="D4682" t="str">
            <v>CR</v>
          </cell>
          <cell r="E4682">
            <v>27.47</v>
          </cell>
        </row>
        <row r="4683">
          <cell r="B4683" t="str">
            <v>MACANETAS ALAVANCA, ESPELHO EM METAL CROMADO - NIVEL SEGURANCA MEDIO -</v>
          </cell>
        </row>
        <row r="4684">
          <cell r="B4684" t="str">
            <v>COMPLETA</v>
          </cell>
        </row>
        <row r="4685">
          <cell r="A4685" t="str">
            <v>Obs: dimensões entre asteríscos (*) indicam a aceitação de medidas aproximadas.</v>
          </cell>
        </row>
        <row r="4687">
          <cell r="B4687" t="str">
            <v>PREÇOS DE INSUMOS</v>
          </cell>
          <cell r="D4687" t="str">
            <v>Página:</v>
          </cell>
          <cell r="E4687" t="str">
            <v>71 / 146</v>
          </cell>
        </row>
        <row r="4688">
          <cell r="A4688" t="str">
            <v>Indicação da origem do preço:</v>
          </cell>
        </row>
        <row r="4689">
          <cell r="A4689" t="str">
            <v>• C - para preço coletado pelo IBGE</v>
          </cell>
        </row>
        <row r="4690">
          <cell r="A4690" t="str">
            <v>• CR - para preço obtido por meio do coeficiente de representatividade do insumo (ver Manual de Metodologia e</v>
          </cell>
        </row>
        <row r="4691">
          <cell r="A4691" t="str">
            <v>Conceitos);</v>
          </cell>
        </row>
        <row r="4692">
          <cell r="A4692" t="str">
            <v>• AS - para preço atribuído com base no preço do insumo para a localidade de São Paulo.</v>
          </cell>
        </row>
        <row r="4693">
          <cell r="A4693" t="str">
            <v>Mês de Coleta:</v>
          </cell>
          <cell r="B4693" t="str">
            <v>06/2016 Pesquisa: IBGE</v>
          </cell>
        </row>
        <row r="4694">
          <cell r="B4694" t="str">
            <v>CUIABA</v>
          </cell>
          <cell r="C4694" t="str">
            <v>90,01</v>
          </cell>
          <cell r="E4694">
            <v>52.06</v>
          </cell>
        </row>
        <row r="4695">
          <cell r="A4695" t="str">
            <v>Localidade:</v>
          </cell>
          <cell r="B4695" t="str">
            <v>Encargos Sociais Desonerados(%) Horista:</v>
          </cell>
          <cell r="D4695" t="str">
            <v>Mensalista:</v>
          </cell>
        </row>
        <row r="4696">
          <cell r="A4696" t="str">
            <v>Código</v>
          </cell>
          <cell r="B4696" t="str">
            <v>Descriçao do Insumo</v>
          </cell>
          <cell r="C4696" t="str">
            <v>Unid</v>
          </cell>
          <cell r="D4696" t="str">
            <v>Origem</v>
          </cell>
          <cell r="E4696" t="str">
            <v>Preço</v>
          </cell>
        </row>
        <row r="4697">
          <cell r="D4697" t="str">
            <v>de Preço</v>
          </cell>
          <cell r="E4697" t="str">
            <v>Mediano (R$)</v>
          </cell>
        </row>
        <row r="4698">
          <cell r="A4698">
            <v>3099</v>
          </cell>
          <cell r="B4698" t="str">
            <v>FECHADURA DE EMBUTIR PARA PORTA DE BANHEIRO, TIPO TRANQUETA, MAQUINA 55 MM,</v>
          </cell>
          <cell r="C4698" t="str">
            <v>CJ</v>
          </cell>
          <cell r="D4698" t="str">
            <v>CR</v>
          </cell>
          <cell r="E4698">
            <v>47.91</v>
          </cell>
        </row>
        <row r="4699">
          <cell r="B4699" t="str">
            <v>MACANETAS ALAVANCA E ROSETAS REDONDAS EM METAL CROMADO - NIVEL SEGURANCA</v>
          </cell>
        </row>
        <row r="4700">
          <cell r="B4700" t="str">
            <v>MEDIO - COMPLETA</v>
          </cell>
        </row>
        <row r="4701">
          <cell r="A4701">
            <v>3080</v>
          </cell>
          <cell r="B4701" t="str">
            <v>FECHADURA DE EMBUTIR PARA PORTA EXTERNA / ENTRADA, MAQUINA 40 MM, COM</v>
          </cell>
          <cell r="C4701" t="str">
            <v>CJ</v>
          </cell>
          <cell r="D4701" t="str">
            <v>C</v>
          </cell>
          <cell r="E4701">
            <v>40.03</v>
          </cell>
        </row>
        <row r="4702">
          <cell r="B4702" t="str">
            <v>CILINDRO, MACANETA ALAVANCA E ESPELHO EM METAL CROMADO - NIVEL SEGURANCA</v>
          </cell>
        </row>
        <row r="4703">
          <cell r="B4703" t="str">
            <v>MEDIO - COMPLETA</v>
          </cell>
        </row>
        <row r="4704">
          <cell r="A4704">
            <v>3081</v>
          </cell>
          <cell r="B4704" t="str">
            <v>FECHADURA DE EMBUTIR PARA PORTA EXTERNA / ENTRADA, MAQUINA 55 MM, COM</v>
          </cell>
          <cell r="C4704" t="str">
            <v>CJ</v>
          </cell>
          <cell r="D4704" t="str">
            <v>CR</v>
          </cell>
          <cell r="E4704">
            <v>60.58</v>
          </cell>
        </row>
        <row r="4705">
          <cell r="B4705" t="str">
            <v>CILINDRO, MACANETA ALAVANCA E ESPELHO EM METAL CROMADO - NIVEL SEGURANCA</v>
          </cell>
        </row>
        <row r="4706">
          <cell r="B4706" t="str">
            <v>MEDIO - COMPLETA</v>
          </cell>
        </row>
        <row r="4707">
          <cell r="A4707">
            <v>38151</v>
          </cell>
          <cell r="B4707" t="str">
            <v>FECHADURA DE EMBUTIR PARA PORTA EXTERNA, MAQUINA 40 MM, COM CILINDRO,</v>
          </cell>
          <cell r="C4707" t="str">
            <v>CJ</v>
          </cell>
          <cell r="D4707" t="str">
            <v>CR</v>
          </cell>
          <cell r="E4707">
            <v>37.93</v>
          </cell>
        </row>
        <row r="4708">
          <cell r="B4708" t="str">
            <v>MACANETA ALAVANCA E ROSETA REDONDA EM METAL CROMADO - NIVEL DE SEGURANCA</v>
          </cell>
        </row>
        <row r="4709">
          <cell r="B4709" t="str">
            <v>MEDIO - COMPLETA</v>
          </cell>
        </row>
        <row r="4710">
          <cell r="A4710">
            <v>11479</v>
          </cell>
          <cell r="B4710" t="str">
            <v>FECHADURA DE EMBUTIR PARA PORTA EXTERNA, MAQUINA 40 MM, SEM MACANETA, SEM</v>
          </cell>
          <cell r="C4710" t="str">
            <v>UN</v>
          </cell>
          <cell r="D4710" t="str">
            <v>CR</v>
          </cell>
          <cell r="E4710">
            <v>22.05</v>
          </cell>
        </row>
        <row r="4711">
          <cell r="B4711" t="str">
            <v>ESPELHO (SOMENTE MAQUINA) - NIVEL DE SEGURANCA MEDIO</v>
          </cell>
        </row>
        <row r="4712">
          <cell r="A4712">
            <v>38152</v>
          </cell>
          <cell r="B4712" t="str">
            <v>FECHADURA DE EMBUTIR PARA PORTA EXTERNA, MAQUINA 55 MM, COM CILINDRO,</v>
          </cell>
          <cell r="C4712" t="str">
            <v>CJ</v>
          </cell>
          <cell r="D4712" t="str">
            <v>CR</v>
          </cell>
          <cell r="E4712">
            <v>54.89</v>
          </cell>
        </row>
        <row r="4713">
          <cell r="B4713" t="str">
            <v>MACANETA ALAVANCA E ROSETA REDONDA EM METAL CROMADO - NIVEL DE SEGURANCA</v>
          </cell>
        </row>
        <row r="4714">
          <cell r="B4714" t="str">
            <v>MEDIO - COMPLETA</v>
          </cell>
        </row>
        <row r="4715">
          <cell r="A4715">
            <v>11478</v>
          </cell>
          <cell r="B4715" t="str">
            <v>FECHADURA DE EMBUTIR PARA PORTA EXTERNA, MAQUINA 55 MM, SEM ESPELHO, SEM</v>
          </cell>
          <cell r="C4715" t="str">
            <v>UN</v>
          </cell>
          <cell r="D4715" t="str">
            <v>CR</v>
          </cell>
          <cell r="E4715">
            <v>38.69</v>
          </cell>
        </row>
        <row r="4716">
          <cell r="B4716" t="str">
            <v>MACANETA (SOMENTE MAQUINA) - NIVEL DE SEGURANCA MEDIO</v>
          </cell>
        </row>
        <row r="4717">
          <cell r="A4717">
            <v>3090</v>
          </cell>
          <cell r="B4717" t="str">
            <v>FECHADURA DE EMBUTIR PARA PORTA INTERNA, TIPO GORGES (CHAVE GRANDE), MAQUINA</v>
          </cell>
          <cell r="C4717" t="str">
            <v>CJ</v>
          </cell>
          <cell r="D4717" t="str">
            <v>CR</v>
          </cell>
          <cell r="E4717">
            <v>32.369999999999997</v>
          </cell>
        </row>
        <row r="4718">
          <cell r="B4718" t="str">
            <v>40 MM, MACANETA ALAVANCA E ESPELHO EM METAL CROMADO - NIVEL SEGURANCA MEDIO</v>
          </cell>
        </row>
        <row r="4719">
          <cell r="B4719" t="str">
            <v>- COMPLETA</v>
          </cell>
        </row>
        <row r="4720">
          <cell r="A4720">
            <v>3093</v>
          </cell>
          <cell r="B4720" t="str">
            <v>FECHADURA DE EMBUTIR PARA PORTA INTERNA, TIPO GORGES (CHAVE GRANDE), MAQUINA</v>
          </cell>
          <cell r="C4720" t="str">
            <v>CJ</v>
          </cell>
          <cell r="D4720" t="str">
            <v>CR</v>
          </cell>
          <cell r="E4720">
            <v>53.79</v>
          </cell>
        </row>
        <row r="4721">
          <cell r="B4721" t="str">
            <v>55 MM, MACANETAS ALAVANCA E ROSETAS REDONDAS EM METAL CROMADO - NIVEL</v>
          </cell>
        </row>
        <row r="4722">
          <cell r="B4722" t="str">
            <v>SEGURANCA MEDIO - COMPLETA</v>
          </cell>
        </row>
        <row r="4723">
          <cell r="A4723">
            <v>11476</v>
          </cell>
          <cell r="B4723" t="str">
            <v>FECHADURA DE EMBUTIR PARA PORTA INTERNA, TIPO GORGES, MAQUINA 55 MM (SOMENTE</v>
          </cell>
          <cell r="C4723" t="str">
            <v>UN</v>
          </cell>
          <cell r="D4723" t="str">
            <v>CR</v>
          </cell>
          <cell r="E4723">
            <v>23.18</v>
          </cell>
        </row>
        <row r="4724">
          <cell r="B4724" t="str">
            <v>MAQUINA, SEM ESPELHO E SEM MACANETA) - NIVEL DE SEGURANCA MEDIO</v>
          </cell>
        </row>
        <row r="4725">
          <cell r="A4725">
            <v>3082</v>
          </cell>
          <cell r="B4725" t="str">
            <v>FECHADURA DE SOBREPOR EM FERRO PINTADO, COM MACANETA ALAVANCA, CHAVE</v>
          </cell>
          <cell r="C4725" t="str">
            <v>CJ</v>
          </cell>
          <cell r="D4725" t="str">
            <v>CR</v>
          </cell>
          <cell r="E4725">
            <v>37.44</v>
          </cell>
        </row>
        <row r="4726">
          <cell r="B4726" t="str">
            <v>GRANDE - COMPLETA</v>
          </cell>
        </row>
        <row r="4727">
          <cell r="A4727">
            <v>11484</v>
          </cell>
          <cell r="B4727" t="str">
            <v>FECHADURA DE SOBREPOR PARA PORTAO, CAIXA *100* MM, COM CILINDRO, CHAVE</v>
          </cell>
          <cell r="C4727" t="str">
            <v>UN</v>
          </cell>
          <cell r="D4727" t="str">
            <v>CR</v>
          </cell>
          <cell r="E4727">
            <v>26.71</v>
          </cell>
        </row>
        <row r="4728">
          <cell r="B4728" t="str">
            <v>SIMPLES, TRINCO LATERAL, EM  LATAO OU ACO CROMADO OU POLIDO, COM OU SEM</v>
          </cell>
        </row>
        <row r="4729">
          <cell r="B4729" t="str">
            <v>PINTURA - COMPLETA</v>
          </cell>
        </row>
        <row r="4730">
          <cell r="A4730">
            <v>38155</v>
          </cell>
          <cell r="B4730" t="str">
            <v>FECHADURA DE SOBREPOR PARA PORTAO, COM CHAVE TETRA, CAIXA *100* MM, TRINCO</v>
          </cell>
          <cell r="C4730" t="str">
            <v>UN</v>
          </cell>
          <cell r="D4730" t="str">
            <v>CR</v>
          </cell>
          <cell r="E4730">
            <v>36.409999999999997</v>
          </cell>
        </row>
        <row r="4731">
          <cell r="B4731" t="str">
            <v>LATERAL, EM LATAO OU ACO CROMADO, PINTADO - COMPLETA</v>
          </cell>
        </row>
        <row r="4732">
          <cell r="A4732">
            <v>11468</v>
          </cell>
          <cell r="B4732" t="str">
            <v>FECHADURA DE SOBREPOR, CROMADA, COM CILINDRO REDONDO, PARA ARMARIO E</v>
          </cell>
          <cell r="C4732" t="str">
            <v>UN</v>
          </cell>
          <cell r="D4732" t="str">
            <v>CR</v>
          </cell>
          <cell r="E4732">
            <v>8.17</v>
          </cell>
        </row>
        <row r="4733">
          <cell r="B4733" t="str">
            <v>GAVETA DE MADEIRA, COM PORTA DE APROXIMADAMENTE 20 MM</v>
          </cell>
        </row>
        <row r="4734">
          <cell r="A4734">
            <v>11469</v>
          </cell>
          <cell r="B4734" t="str">
            <v>FECHADURA TRADICIONAL DE EMBUTIR, CROMADA, COM CILINDRO, PARA GAVETAS E</v>
          </cell>
          <cell r="C4734" t="str">
            <v>UN</v>
          </cell>
          <cell r="D4734" t="str">
            <v>CR</v>
          </cell>
          <cell r="E4734">
            <v>9.76</v>
          </cell>
        </row>
        <row r="4735">
          <cell r="B4735" t="str">
            <v>MOVEIS DE MADEIRA - COM ABINHAS LATERAIS CURVAS, CHAVES COM PROTECAO</v>
          </cell>
        </row>
        <row r="4736">
          <cell r="B4736" t="str">
            <v>PLASTICA</v>
          </cell>
        </row>
        <row r="4737">
          <cell r="A4737">
            <v>11477</v>
          </cell>
          <cell r="B4737" t="str">
            <v>FECHADURA TUBULAR CROMADA, MACANETA DIAMETRO *30* MM, CILINDRO CENTRAL COM</v>
          </cell>
          <cell r="C4737" t="str">
            <v>CJ</v>
          </cell>
          <cell r="D4737" t="str">
            <v>CR</v>
          </cell>
          <cell r="E4737">
            <v>44.36</v>
          </cell>
        </row>
        <row r="4738">
          <cell r="B4738" t="str">
            <v>CHAVE EXTERNA E BOTAO INTERNO, MAQUINA *70* MM - COMPLETA</v>
          </cell>
        </row>
        <row r="4739">
          <cell r="A4739">
            <v>40311</v>
          </cell>
          <cell r="B4739" t="str">
            <v>FECHADURA TUBULAR, ACABAMENTO CROMADO, DISTANCIA DE BROCA 90 MM, CILINDRO</v>
          </cell>
          <cell r="C4739" t="str">
            <v>CJ</v>
          </cell>
          <cell r="D4739" t="str">
            <v>CR</v>
          </cell>
          <cell r="E4739">
            <v>42.84</v>
          </cell>
        </row>
        <row r="4740">
          <cell r="B4740" t="str">
            <v>CENTRAL COM CHAVE EXTERNA E BOTAO INTERNO, MACANETA FORMATO</v>
          </cell>
        </row>
        <row r="4741">
          <cell r="B4741" t="str">
            <v>TULIPA/TACA/BOLA - COMPLETA</v>
          </cell>
        </row>
        <row r="4742">
          <cell r="A4742">
            <v>38165</v>
          </cell>
          <cell r="B4742" t="str">
            <v>FECHO / FECHADURA COM PUXADOR CONCHA, COM TRANCA TIPO TRAVA, PARA JANELA /</v>
          </cell>
          <cell r="C4742" t="str">
            <v>CJ</v>
          </cell>
          <cell r="D4742" t="str">
            <v>CR</v>
          </cell>
          <cell r="E4742">
            <v>48.38</v>
          </cell>
        </row>
        <row r="4743">
          <cell r="B4743" t="str">
            <v>PORTA DE CORRER (INCLUI TESTA, FECHADURA, PUXADOR) - COMPLETA</v>
          </cell>
        </row>
        <row r="4744">
          <cell r="A4744">
            <v>3096</v>
          </cell>
          <cell r="B4744" t="str">
            <v>FECHO / FECHADURA CONCHA COM ALAVANCA / TRAVA, DE EMBUTIR, PARA PORTA OU</v>
          </cell>
          <cell r="C4744" t="str">
            <v>CJ</v>
          </cell>
          <cell r="D4744" t="str">
            <v>CR</v>
          </cell>
          <cell r="E4744">
            <v>24.62</v>
          </cell>
        </row>
        <row r="4745">
          <cell r="B4745" t="str">
            <v>JANELA DE CORRER EM LATAO OU ACO INOX - COMPLETO</v>
          </cell>
        </row>
        <row r="4746">
          <cell r="A4746">
            <v>11461</v>
          </cell>
          <cell r="B4746" t="str">
            <v>FECHO CHATO SOBREPOR FERRO ZINCADO/NIQUEL/GALV OU POLIDO - 5"</v>
          </cell>
          <cell r="C4746" t="str">
            <v>UN</v>
          </cell>
          <cell r="D4746" t="str">
            <v>CR</v>
          </cell>
          <cell r="E4746">
            <v>6.86</v>
          </cell>
        </row>
        <row r="4747">
          <cell r="A4747">
            <v>3106</v>
          </cell>
          <cell r="B4747" t="str">
            <v>FECHO CHATO SOBREPOR FERRO ZINCADO/NIQUEL/GALV OU POLIDO - 6"</v>
          </cell>
          <cell r="C4747" t="str">
            <v>UN</v>
          </cell>
          <cell r="D4747" t="str">
            <v>CR</v>
          </cell>
          <cell r="E4747">
            <v>7.76</v>
          </cell>
        </row>
        <row r="4748">
          <cell r="A4748">
            <v>3105</v>
          </cell>
          <cell r="B4748" t="str">
            <v>FECHO DE EMBUTIR (TP UNHA) C/ ALAVANCA LATAO CROMADO - 40CM</v>
          </cell>
          <cell r="C4748" t="str">
            <v>UN</v>
          </cell>
          <cell r="D4748" t="str">
            <v>CR</v>
          </cell>
          <cell r="E4748">
            <v>67.22</v>
          </cell>
        </row>
        <row r="4749">
          <cell r="A4749">
            <v>3111</v>
          </cell>
          <cell r="B4749" t="str">
            <v>FECHO DE EMBUTIR, TIPO UNHA, COMANDO COM ALAVANCA, EM ACO CROMADO, 22 CM,</v>
          </cell>
          <cell r="C4749" t="str">
            <v>UN</v>
          </cell>
          <cell r="D4749" t="str">
            <v>CR</v>
          </cell>
          <cell r="E4749">
            <v>18.39</v>
          </cell>
        </row>
        <row r="4750">
          <cell r="B4750" t="str">
            <v>PARA PORTAS E JANELAS - INCLUI PARAFUSOS</v>
          </cell>
        </row>
        <row r="4751">
          <cell r="A4751">
            <v>3108</v>
          </cell>
          <cell r="B4751" t="str">
            <v>FECHO DE EMBUTIR, TIPO UNHA, COMANDO COM ALAVANCA, EM LATAO CROMADO, 22 CM,</v>
          </cell>
          <cell r="C4751" t="str">
            <v>UN</v>
          </cell>
          <cell r="D4751" t="str">
            <v>CR</v>
          </cell>
          <cell r="E4751">
            <v>19.29</v>
          </cell>
        </row>
        <row r="4752">
          <cell r="B4752" t="str">
            <v>PARA PORTAS E JANELAS - INCLUI PARAFUSOS</v>
          </cell>
        </row>
        <row r="4753">
          <cell r="A4753">
            <v>38178</v>
          </cell>
          <cell r="B4753" t="str">
            <v>FECHO DE EMBUTIR, TIPO UNHA, COMANDO DESLIZANTE, COM TRAVA, 120 MM, EM LATAO</v>
          </cell>
          <cell r="C4753" t="str">
            <v>UN</v>
          </cell>
          <cell r="D4753" t="str">
            <v>CR</v>
          </cell>
          <cell r="E4753">
            <v>19.59</v>
          </cell>
        </row>
        <row r="4754">
          <cell r="B4754" t="str">
            <v>CROMADO</v>
          </cell>
        </row>
        <row r="4755">
          <cell r="A4755">
            <v>11458</v>
          </cell>
          <cell r="B4755" t="str">
            <v>FECHO DE SEGURANCA, TIPO BATOM, EM LATAO / ZAMAC, CROMADO, PARA PORTAS E</v>
          </cell>
          <cell r="C4755" t="str">
            <v>UN</v>
          </cell>
          <cell r="D4755" t="str">
            <v>CR</v>
          </cell>
          <cell r="E4755">
            <v>17.16</v>
          </cell>
        </row>
        <row r="4756">
          <cell r="B4756" t="str">
            <v>JANELAS - INCLUI PARAFUSOS</v>
          </cell>
        </row>
        <row r="4757">
          <cell r="A4757">
            <v>40868</v>
          </cell>
          <cell r="B4757" t="str">
            <v>FELTRO EM LA DE ROCHA, 1 FACE REVESTIDA COM FILME DE POLIPROPILENO, EM ROLO,</v>
          </cell>
          <cell r="C4757" t="str">
            <v>M2</v>
          </cell>
          <cell r="D4757" t="str">
            <v>CR</v>
          </cell>
          <cell r="E4757">
            <v>171.53</v>
          </cell>
        </row>
        <row r="4758">
          <cell r="B4758" t="str">
            <v>DENSIDADE = 32 KG/M3, E=*50* MM (COLETADO CAIXA)</v>
          </cell>
        </row>
        <row r="4759">
          <cell r="A4759" t="str">
            <v>Obs: dimensões entre asteríscos (*) indicam a aceitação de medidas aproximadas.</v>
          </cell>
        </row>
        <row r="4761">
          <cell r="B4761" t="str">
            <v>PREÇOS DE INSUMOS</v>
          </cell>
          <cell r="D4761" t="str">
            <v>Página:</v>
          </cell>
          <cell r="E4761" t="str">
            <v>72 / 146</v>
          </cell>
        </row>
        <row r="4762">
          <cell r="A4762" t="str">
            <v>Indicação da origem do preço:</v>
          </cell>
        </row>
        <row r="4763">
          <cell r="A4763" t="str">
            <v>• C - para preço coletado pelo IBGE</v>
          </cell>
        </row>
        <row r="4764">
          <cell r="A4764" t="str">
            <v>• CR - para preço obtido por meio do coeficiente de representatividade do insumo (ver Manual de Metodologia e</v>
          </cell>
        </row>
        <row r="4765">
          <cell r="A4765" t="str">
            <v>Conceitos);</v>
          </cell>
        </row>
        <row r="4766">
          <cell r="A4766" t="str">
            <v>• AS - para preço atribuído com base no preço do insumo para a localidade de São Paulo.</v>
          </cell>
        </row>
        <row r="4767">
          <cell r="A4767" t="str">
            <v>Mês de Coleta:</v>
          </cell>
          <cell r="B4767" t="str">
            <v>06/2016 Pesquisa: IBGE</v>
          </cell>
        </row>
        <row r="4768">
          <cell r="B4768" t="str">
            <v>CUIABA</v>
          </cell>
          <cell r="C4768" t="str">
            <v>90,01</v>
          </cell>
          <cell r="E4768">
            <v>52.06</v>
          </cell>
        </row>
        <row r="4769">
          <cell r="A4769" t="str">
            <v>Localidade:</v>
          </cell>
          <cell r="B4769" t="str">
            <v>Encargos Sociais Desonerados(%) Horista:</v>
          </cell>
          <cell r="D4769" t="str">
            <v>Mensalista:</v>
          </cell>
        </row>
        <row r="4770">
          <cell r="A4770" t="str">
            <v>Código</v>
          </cell>
          <cell r="B4770" t="str">
            <v>Descriçao do Insumo</v>
          </cell>
          <cell r="C4770" t="str">
            <v>Unid</v>
          </cell>
          <cell r="D4770" t="str">
            <v>Origem</v>
          </cell>
          <cell r="E4770" t="str">
            <v>Preço</v>
          </cell>
        </row>
        <row r="4771">
          <cell r="D4771" t="str">
            <v>de Preço</v>
          </cell>
          <cell r="E4771" t="str">
            <v>Mediano (R$)</v>
          </cell>
        </row>
        <row r="4772">
          <cell r="A4772">
            <v>3107</v>
          </cell>
          <cell r="B4772" t="str">
            <v>FERROLHO / FECHO CHATO, EM FERRO ZINCADO, LEVE, 3", COM PORTA CADEADO, PARA</v>
          </cell>
          <cell r="C4772" t="str">
            <v>UN</v>
          </cell>
          <cell r="D4772" t="str">
            <v>CR</v>
          </cell>
          <cell r="E4772">
            <v>2.78</v>
          </cell>
        </row>
        <row r="4773">
          <cell r="B4773" t="str">
            <v>PORTAO, PORTA E JANELA - INCLUI PARAFUSOS</v>
          </cell>
        </row>
        <row r="4774">
          <cell r="A4774">
            <v>11456</v>
          </cell>
          <cell r="B4774" t="str">
            <v>FERROLHO/FECHO/TARJETA OU TRINCO PINO REDONDO 12" SOBREPOR FERRO</v>
          </cell>
          <cell r="C4774" t="str">
            <v>UN</v>
          </cell>
          <cell r="D4774" t="str">
            <v>CR</v>
          </cell>
          <cell r="E4774">
            <v>18.61</v>
          </cell>
        </row>
        <row r="4775">
          <cell r="B4775" t="str">
            <v>ZINC/GALV OU POLIDO  "</v>
          </cell>
        </row>
        <row r="4776">
          <cell r="A4776">
            <v>3119</v>
          </cell>
          <cell r="B4776" t="str">
            <v>FERROLHO/FECHO/TARJETA OU TRINCO PINO REDONDO 2" SOBREPOR FERRO ZINC/GALV</v>
          </cell>
          <cell r="C4776" t="str">
            <v>UN</v>
          </cell>
          <cell r="D4776" t="str">
            <v>CR</v>
          </cell>
          <cell r="E4776">
            <v>1.75</v>
          </cell>
        </row>
        <row r="4777">
          <cell r="B4777" t="str">
            <v>OU POLIDO</v>
          </cell>
        </row>
        <row r="4778">
          <cell r="A4778">
            <v>3122</v>
          </cell>
          <cell r="B4778" t="str">
            <v>FERROLHO/FECHO/TARJETA OU TRINCO PINO REDONDO 4" SOBREPOR FERRO ZINC/GALV</v>
          </cell>
          <cell r="C4778" t="str">
            <v>UN</v>
          </cell>
          <cell r="D4778" t="str">
            <v>CR</v>
          </cell>
          <cell r="E4778">
            <v>6.52</v>
          </cell>
        </row>
        <row r="4779">
          <cell r="B4779" t="str">
            <v>OU POLIDO</v>
          </cell>
        </row>
        <row r="4780">
          <cell r="A4780">
            <v>3121</v>
          </cell>
          <cell r="B4780" t="str">
            <v>FERROLHO/FECHO/TARJETA OU TRINCO PINO REDONDO 5" SOBREPOR FERRO ZINC/GALV</v>
          </cell>
          <cell r="C4780" t="str">
            <v>UN</v>
          </cell>
          <cell r="D4780" t="str">
            <v>CR</v>
          </cell>
          <cell r="E4780">
            <v>8.48</v>
          </cell>
        </row>
        <row r="4781">
          <cell r="B4781" t="str">
            <v>OU POLIDO</v>
          </cell>
        </row>
        <row r="4782">
          <cell r="A4782">
            <v>3120</v>
          </cell>
          <cell r="B4782" t="str">
            <v>FERROLHO/FECHO/TARJETA OU TRINCO PINO REDONDO 6" SOBREPOR FERRO ZINC/GALV</v>
          </cell>
          <cell r="C4782" t="str">
            <v>UN</v>
          </cell>
          <cell r="D4782" t="str">
            <v>CR</v>
          </cell>
          <cell r="E4782">
            <v>9.32</v>
          </cell>
        </row>
        <row r="4783">
          <cell r="B4783" t="str">
            <v>OU POLIDO</v>
          </cell>
        </row>
        <row r="4784">
          <cell r="A4784">
            <v>11455</v>
          </cell>
          <cell r="B4784" t="str">
            <v>FERROLHO/FECHO/TARJETA OU TRINCO PINO REDONDO 8" SOBREPOR FERRO       ZINC/GALV</v>
          </cell>
          <cell r="C4784" t="str">
            <v>UN</v>
          </cell>
          <cell r="D4784" t="str">
            <v>CR</v>
          </cell>
          <cell r="E4784">
            <v>14.98</v>
          </cell>
        </row>
        <row r="4785">
          <cell r="B4785" t="str">
            <v>OU POLIDO  "</v>
          </cell>
        </row>
        <row r="4786">
          <cell r="A4786">
            <v>25951</v>
          </cell>
          <cell r="B4786" t="str">
            <v>FERTILIZANTE NPK - 10:10:10</v>
          </cell>
          <cell r="C4786" t="str">
            <v>KG</v>
          </cell>
          <cell r="D4786" t="str">
            <v>CR</v>
          </cell>
          <cell r="E4786">
            <v>2.36</v>
          </cell>
        </row>
        <row r="4787">
          <cell r="A4787">
            <v>3123</v>
          </cell>
          <cell r="B4787" t="str">
            <v>FERTILIZANTE NPK - 4: 14: 8</v>
          </cell>
          <cell r="C4787" t="str">
            <v>KG</v>
          </cell>
          <cell r="D4787" t="str">
            <v>C</v>
          </cell>
          <cell r="E4787">
            <v>2.2000000000000002</v>
          </cell>
        </row>
        <row r="4788">
          <cell r="A4788">
            <v>38125</v>
          </cell>
          <cell r="B4788" t="str">
            <v>FERTILIZANTE ORGANICO COMPOSTO, CLASSE A</v>
          </cell>
          <cell r="C4788" t="str">
            <v>KG</v>
          </cell>
          <cell r="D4788" t="str">
            <v>CR</v>
          </cell>
          <cell r="E4788">
            <v>0.35</v>
          </cell>
        </row>
        <row r="4789">
          <cell r="A4789">
            <v>39014</v>
          </cell>
          <cell r="B4789" t="str">
            <v>FIBRA DE ACO PARA REFORCO DO CONCRETO, SOLTA, TIPO A-I, FATOR DE FORMA *50* L / D,</v>
          </cell>
          <cell r="C4789" t="str">
            <v>KG</v>
          </cell>
          <cell r="D4789" t="str">
            <v>CR</v>
          </cell>
          <cell r="E4789">
            <v>12.69</v>
          </cell>
        </row>
        <row r="4790">
          <cell r="B4790" t="str">
            <v>COMPRIMENTO DE *30* MM E RESISTENCIA A TRACAO DO ACO MAIOR 1000 MPA</v>
          </cell>
        </row>
        <row r="4791">
          <cell r="A4791">
            <v>11894</v>
          </cell>
          <cell r="B4791" t="str">
            <v>FILTRO ANAEROBIO CILINDRICO CONCRETO PRE MOLDADO 1,20 X 1,50 (DIAMETROXALTURA)</v>
          </cell>
          <cell r="C4791" t="str">
            <v>UN</v>
          </cell>
          <cell r="D4791" t="str">
            <v>CR</v>
          </cell>
          <cell r="E4791">
            <v>358.84</v>
          </cell>
        </row>
        <row r="4792">
          <cell r="B4792" t="str">
            <v>PARA 4 A 5 CONTRIBUINTES (NBR 13969)</v>
          </cell>
        </row>
        <row r="4793">
          <cell r="A4793">
            <v>39365</v>
          </cell>
          <cell r="B4793" t="str">
            <v>FILTRO ANAEROBIO, EM POLIETILENO DE ALTA DENSIDADE (PEAD), CAPACIDADE *1100*</v>
          </cell>
          <cell r="C4793" t="str">
            <v>UN</v>
          </cell>
          <cell r="D4793" t="str">
            <v>CR</v>
          </cell>
          <cell r="E4793">
            <v>780.84</v>
          </cell>
        </row>
        <row r="4794">
          <cell r="B4794" t="str">
            <v>LITROS (NBR 13969)</v>
          </cell>
        </row>
        <row r="4795">
          <cell r="A4795">
            <v>39366</v>
          </cell>
          <cell r="B4795" t="str">
            <v>FILTRO ANAEROBIO, EM POLIETILENO DE ALTA DENSIDADE (PEAD), CAPACIDADE *2800*</v>
          </cell>
          <cell r="C4795" t="str">
            <v>UN</v>
          </cell>
          <cell r="D4795" t="str">
            <v>CR</v>
          </cell>
          <cell r="E4795">
            <v>1999.28</v>
          </cell>
        </row>
        <row r="4796">
          <cell r="B4796" t="str">
            <v>LITROS (NBR 13969)</v>
          </cell>
        </row>
        <row r="4797">
          <cell r="A4797">
            <v>39367</v>
          </cell>
          <cell r="B4797" t="str">
            <v>FILTRO ANAEROBIO, EM POLIETILENO DE ALTA DENSIDADE (PEAD), CAPACIDADE *5000*</v>
          </cell>
          <cell r="C4797" t="str">
            <v>UN</v>
          </cell>
          <cell r="D4797" t="str">
            <v>CR</v>
          </cell>
          <cell r="E4797">
            <v>2732.65</v>
          </cell>
        </row>
        <row r="4798">
          <cell r="B4798" t="str">
            <v>LITROS (NBR 13969)</v>
          </cell>
        </row>
        <row r="4799">
          <cell r="A4799">
            <v>37394</v>
          </cell>
          <cell r="B4799" t="str">
            <v>FINCAPINO CURTO CALIBRE 22 VERMELHO, CARGA MEDIA (ACAO DIRETA)</v>
          </cell>
          <cell r="C4799" t="str">
            <v>CENTO</v>
          </cell>
          <cell r="D4799" t="str">
            <v>CR</v>
          </cell>
          <cell r="E4799">
            <v>49.5</v>
          </cell>
        </row>
        <row r="4800">
          <cell r="A4800">
            <v>14146</v>
          </cell>
          <cell r="B4800" t="str">
            <v>FINCAPINO LONGO CALIBRE 22, CARGA FORTE (ACAO DIRETA)</v>
          </cell>
          <cell r="C4800" t="str">
            <v>CENTO</v>
          </cell>
          <cell r="D4800" t="str">
            <v>C</v>
          </cell>
          <cell r="E4800">
            <v>79.599999999999994</v>
          </cell>
        </row>
        <row r="4801">
          <cell r="A4801">
            <v>38134</v>
          </cell>
          <cell r="B4801" t="str">
            <v>FIO COBRE NU DE 150 A 500 MM2, PARA TENSOES DE ATE 600 V</v>
          </cell>
          <cell r="C4801" t="str">
            <v>KG</v>
          </cell>
          <cell r="D4801" t="str">
            <v>CR</v>
          </cell>
          <cell r="E4801">
            <v>44.84</v>
          </cell>
        </row>
        <row r="4802">
          <cell r="A4802">
            <v>38132</v>
          </cell>
          <cell r="B4802" t="str">
            <v>FIO COBRE NU DE 16 A 35 MM2, PARA TENSOES DE ATE 600 V</v>
          </cell>
          <cell r="C4802" t="str">
            <v>KG</v>
          </cell>
          <cell r="D4802" t="str">
            <v>CR</v>
          </cell>
          <cell r="E4802">
            <v>45.73</v>
          </cell>
        </row>
        <row r="4803">
          <cell r="A4803">
            <v>38133</v>
          </cell>
          <cell r="B4803" t="str">
            <v>FIO COBRE NU DE 50 A 120 MM2, PARA TENSOES DE ATE 600 V</v>
          </cell>
          <cell r="C4803" t="str">
            <v>KG</v>
          </cell>
          <cell r="D4803" t="str">
            <v>CR</v>
          </cell>
          <cell r="E4803">
            <v>44.24</v>
          </cell>
        </row>
        <row r="4804">
          <cell r="A4804">
            <v>935</v>
          </cell>
          <cell r="B4804" t="str">
            <v>FIO P/ TELEFONE DE COBRE BITOLA 0,6MM ISOLACAO EM PVC, POLIPROPILENO, 2</v>
          </cell>
          <cell r="C4804" t="str">
            <v>M</v>
          </cell>
          <cell r="D4804" t="str">
            <v>CR</v>
          </cell>
          <cell r="E4804">
            <v>0.63</v>
          </cell>
        </row>
        <row r="4805">
          <cell r="B4805" t="str">
            <v>CONDUTORES</v>
          </cell>
        </row>
        <row r="4806">
          <cell r="A4806">
            <v>936</v>
          </cell>
          <cell r="B4806" t="str">
            <v>FIO P/ TELEFONE DE COBRE BITOLA 1MM ISOLACAO EM PVC, POLIPROPILENO, 2</v>
          </cell>
          <cell r="C4806" t="str">
            <v>M</v>
          </cell>
          <cell r="D4806" t="str">
            <v>CR</v>
          </cell>
          <cell r="E4806">
            <v>1.26</v>
          </cell>
        </row>
        <row r="4807">
          <cell r="B4807" t="str">
            <v>CONDUTORES</v>
          </cell>
        </row>
        <row r="4808">
          <cell r="A4808">
            <v>938</v>
          </cell>
          <cell r="B4808" t="str">
            <v>FIO RIGIDO, ISOLACAO EM PVC 450/750V 1,5MM2</v>
          </cell>
          <cell r="C4808" t="str">
            <v>M</v>
          </cell>
          <cell r="D4808" t="str">
            <v>C</v>
          </cell>
          <cell r="E4808">
            <v>0.63</v>
          </cell>
        </row>
        <row r="4809">
          <cell r="A4809">
            <v>937</v>
          </cell>
          <cell r="B4809" t="str">
            <v>FIO RIGIDO, ISOLACAO EM PVC 450/750V 10MM2</v>
          </cell>
          <cell r="C4809" t="str">
            <v>M</v>
          </cell>
          <cell r="D4809" t="str">
            <v>CR</v>
          </cell>
          <cell r="E4809">
            <v>3.78</v>
          </cell>
        </row>
        <row r="4810">
          <cell r="A4810">
            <v>939</v>
          </cell>
          <cell r="B4810" t="str">
            <v>FIO RIGIDO, ISOLACAO EM PVC 450/750V 2,5MM2</v>
          </cell>
          <cell r="C4810" t="str">
            <v>M</v>
          </cell>
          <cell r="D4810" t="str">
            <v>CR</v>
          </cell>
          <cell r="E4810">
            <v>0.94</v>
          </cell>
        </row>
        <row r="4811">
          <cell r="A4811">
            <v>944</v>
          </cell>
          <cell r="B4811" t="str">
            <v>FIO RIGIDO, ISOLACAO EM PVC 450/750V 4,0MM2</v>
          </cell>
          <cell r="C4811" t="str">
            <v>M</v>
          </cell>
          <cell r="D4811" t="str">
            <v>CR</v>
          </cell>
          <cell r="E4811">
            <v>1.51</v>
          </cell>
        </row>
        <row r="4812">
          <cell r="A4812">
            <v>940</v>
          </cell>
          <cell r="B4812" t="str">
            <v>FIO RIGIDO, ISOLACAO EM PVC 450/750V 6MM2</v>
          </cell>
          <cell r="C4812" t="str">
            <v>M</v>
          </cell>
          <cell r="D4812" t="str">
            <v>CR</v>
          </cell>
          <cell r="E4812">
            <v>2.17</v>
          </cell>
        </row>
        <row r="4813">
          <cell r="A4813">
            <v>11889</v>
          </cell>
          <cell r="B4813" t="str">
            <v>FIO/CORDAO COBRE ISOLADO PARALELO OU TORCIDO 2 X 0,75MM2, TIPO PLASTIFLEX</v>
          </cell>
          <cell r="C4813" t="str">
            <v>M</v>
          </cell>
          <cell r="D4813" t="str">
            <v>CR</v>
          </cell>
          <cell r="E4813">
            <v>1.25</v>
          </cell>
        </row>
        <row r="4814">
          <cell r="B4814" t="str">
            <v>PIRELLI OU EQUIV</v>
          </cell>
        </row>
        <row r="4815">
          <cell r="A4815">
            <v>11890</v>
          </cell>
          <cell r="B4815" t="str">
            <v>FIO/CORDAO COBRE ISOLADO PARALELO OU TORCIDO 2 X 1,5MM2, TIPO PLASTIFLEX PIRELLI</v>
          </cell>
          <cell r="C4815" t="str">
            <v>M</v>
          </cell>
          <cell r="D4815" t="str">
            <v>CR</v>
          </cell>
          <cell r="E4815">
            <v>1.82</v>
          </cell>
        </row>
        <row r="4816">
          <cell r="B4816" t="str">
            <v>OU EQUIV</v>
          </cell>
        </row>
        <row r="4817">
          <cell r="A4817">
            <v>11891</v>
          </cell>
          <cell r="B4817" t="str">
            <v>FIO/CORDAO COBRE ISOLADO PARALELO OU TORCIDO 2 X 2,5MM2, TIPO PLASTIFLEX PIRELLI</v>
          </cell>
          <cell r="C4817" t="str">
            <v>M</v>
          </cell>
          <cell r="D4817" t="str">
            <v>CR</v>
          </cell>
          <cell r="E4817">
            <v>2.56</v>
          </cell>
        </row>
        <row r="4818">
          <cell r="B4818" t="str">
            <v>OU EQUIV</v>
          </cell>
        </row>
        <row r="4819">
          <cell r="A4819">
            <v>11892</v>
          </cell>
          <cell r="B4819" t="str">
            <v>FIO/CORDAO COBRE ISOLADO PARALELO OU TORCIDO 2 X 4MM2, TIPO PLASTIFLEX PIRELLI</v>
          </cell>
          <cell r="C4819" t="str">
            <v>M</v>
          </cell>
          <cell r="D4819" t="str">
            <v>CR</v>
          </cell>
          <cell r="E4819">
            <v>4.1399999999999997</v>
          </cell>
        </row>
        <row r="4820">
          <cell r="B4820" t="str">
            <v>OU EQUIV</v>
          </cell>
        </row>
        <row r="4821">
          <cell r="A4821">
            <v>406</v>
          </cell>
          <cell r="B4821" t="str">
            <v>FITA ACO INOX PARA CINTAR POSTE, L = 19 MM, E = 0,5 MM (ROLO DE 30M)</v>
          </cell>
          <cell r="C4821" t="str">
            <v>UN</v>
          </cell>
          <cell r="D4821" t="str">
            <v>CR</v>
          </cell>
          <cell r="E4821">
            <v>53.1</v>
          </cell>
        </row>
        <row r="4822">
          <cell r="A4822">
            <v>40878</v>
          </cell>
          <cell r="B4822" t="str">
            <v>FITA ADESIVA ALUMINIZADA PARA INSTALACAO DE MANTAS DE SUBCOBERTURA, L = *5* CM</v>
          </cell>
          <cell r="C4822" t="str">
            <v>M</v>
          </cell>
          <cell r="D4822" t="str">
            <v>CR</v>
          </cell>
          <cell r="E4822">
            <v>0.24</v>
          </cell>
        </row>
        <row r="4823">
          <cell r="B4823" t="str">
            <v>(COLETADO CAIXA)</v>
          </cell>
        </row>
        <row r="4824">
          <cell r="A4824">
            <v>39634</v>
          </cell>
          <cell r="B4824" t="str">
            <v>FITA ADESIVA ANTICORROSIVA DE PVC FLEXIVEL, COR PRETA, PARA PROTECAO</v>
          </cell>
          <cell r="C4824" t="str">
            <v>M</v>
          </cell>
          <cell r="D4824" t="str">
            <v>CR</v>
          </cell>
          <cell r="E4824">
            <v>5.84</v>
          </cell>
        </row>
        <row r="4825">
          <cell r="B4825" t="str">
            <v>TUBULACAO, 50 MM X 30 M (L X C), E= *0,25* MM</v>
          </cell>
        </row>
        <row r="4826">
          <cell r="A4826">
            <v>12815</v>
          </cell>
          <cell r="B4826" t="str">
            <v>FITA CREPE EM ROLOS 25MMX50M</v>
          </cell>
          <cell r="C4826" t="str">
            <v>UN</v>
          </cell>
          <cell r="D4826" t="str">
            <v>CR</v>
          </cell>
          <cell r="E4826">
            <v>13.82</v>
          </cell>
        </row>
        <row r="4827">
          <cell r="A4827" t="str">
            <v>Obs: dimensões entre asteríscos (*) indicam a aceitação de medidas aproximadas.</v>
          </cell>
        </row>
        <row r="4829">
          <cell r="B4829" t="str">
            <v>PREÇOS DE INSUMOS</v>
          </cell>
          <cell r="D4829" t="str">
            <v>Página:</v>
          </cell>
          <cell r="E4829" t="str">
            <v>73 / 146</v>
          </cell>
        </row>
        <row r="4830">
          <cell r="A4830" t="str">
            <v>Indicação da origem do preço:</v>
          </cell>
        </row>
        <row r="4831">
          <cell r="A4831" t="str">
            <v>• C - para preço coletado pelo IBGE</v>
          </cell>
        </row>
        <row r="4832">
          <cell r="A4832" t="str">
            <v>• CR - para preço obtido por meio do coeficiente de representatividade do insumo (ver Manual de Metodologia e</v>
          </cell>
        </row>
        <row r="4833">
          <cell r="A4833" t="str">
            <v>Conceitos);</v>
          </cell>
        </row>
        <row r="4834">
          <cell r="A4834" t="str">
            <v>• AS - para preço atribuído com base no preço do insumo para a localidade de São Paulo.</v>
          </cell>
        </row>
        <row r="4835">
          <cell r="A4835" t="str">
            <v>Mês de Coleta:</v>
          </cell>
          <cell r="B4835" t="str">
            <v>06/2016 Pesquisa: IBGE</v>
          </cell>
        </row>
        <row r="4836">
          <cell r="B4836" t="str">
            <v>CUIABA</v>
          </cell>
          <cell r="C4836" t="str">
            <v>90,01</v>
          </cell>
          <cell r="E4836">
            <v>52.06</v>
          </cell>
        </row>
        <row r="4837">
          <cell r="A4837" t="str">
            <v>Localidade:</v>
          </cell>
          <cell r="B4837" t="str">
            <v>Encargos Sociais Desonerados(%) Horista:</v>
          </cell>
          <cell r="D4837" t="str">
            <v>Mensalista:</v>
          </cell>
        </row>
        <row r="4838">
          <cell r="A4838" t="str">
            <v>Código</v>
          </cell>
          <cell r="B4838" t="str">
            <v>Descriçao do Insumo</v>
          </cell>
          <cell r="C4838" t="str">
            <v>Unid</v>
          </cell>
          <cell r="D4838" t="str">
            <v>Origem</v>
          </cell>
          <cell r="E4838" t="str">
            <v>Preço</v>
          </cell>
        </row>
        <row r="4839">
          <cell r="D4839" t="str">
            <v>de Preço</v>
          </cell>
          <cell r="E4839" t="str">
            <v>Mediano (R$)</v>
          </cell>
        </row>
        <row r="4840">
          <cell r="A4840">
            <v>407</v>
          </cell>
          <cell r="B4840" t="str">
            <v>FITA DE ALUMINIO PARA PROTECAO DO CONDUTOR LARGURA 10 MM</v>
          </cell>
          <cell r="C4840" t="str">
            <v>KG</v>
          </cell>
          <cell r="D4840" t="str">
            <v>CR</v>
          </cell>
          <cell r="E4840">
            <v>52.22</v>
          </cell>
        </row>
        <row r="4841">
          <cell r="A4841">
            <v>39431</v>
          </cell>
          <cell r="B4841" t="str">
            <v>FITA DE PAPEL MICROPERFURADO, 50 X 150 MM, PARA TRATAMENTO DE JUNTAS DE CHAPA</v>
          </cell>
          <cell r="C4841" t="str">
            <v>M</v>
          </cell>
          <cell r="D4841" t="str">
            <v>CR</v>
          </cell>
          <cell r="E4841">
            <v>0.21</v>
          </cell>
        </row>
        <row r="4842">
          <cell r="B4842" t="str">
            <v>DE GESSO PARA DRYWALL</v>
          </cell>
        </row>
        <row r="4843">
          <cell r="A4843">
            <v>39432</v>
          </cell>
          <cell r="B4843" t="str">
            <v>FITA DE PAPEL REFORCADA COM LAMINA DE METAL PARA REFORCO DE CANTOS DE CHAPA</v>
          </cell>
          <cell r="C4843" t="str">
            <v>M</v>
          </cell>
          <cell r="D4843" t="str">
            <v>CR</v>
          </cell>
          <cell r="E4843">
            <v>2.73</v>
          </cell>
        </row>
        <row r="4844">
          <cell r="B4844" t="str">
            <v>DE GESSO PARA DRYWALL</v>
          </cell>
        </row>
        <row r="4845">
          <cell r="A4845">
            <v>20111</v>
          </cell>
          <cell r="B4845" t="str">
            <v>FITA ISOLANTE ADESIVA ANTICHAMA, USO ATE 750 V, EM ROLO DE 19 MM X 20 M</v>
          </cell>
          <cell r="C4845" t="str">
            <v>UN</v>
          </cell>
          <cell r="D4845" t="str">
            <v>C</v>
          </cell>
          <cell r="E4845">
            <v>13</v>
          </cell>
        </row>
        <row r="4846">
          <cell r="A4846">
            <v>21127</v>
          </cell>
          <cell r="B4846" t="str">
            <v>FITA ISOLANTE ADESIVA ANTICHAMA, USO ATE 750 V, EM ROLO DE 19 MM X 5 M</v>
          </cell>
          <cell r="C4846" t="str">
            <v>UN</v>
          </cell>
          <cell r="D4846" t="str">
            <v>CR</v>
          </cell>
          <cell r="E4846">
            <v>4.91</v>
          </cell>
        </row>
        <row r="4847">
          <cell r="A4847">
            <v>404</v>
          </cell>
          <cell r="B4847" t="str">
            <v>FITA ISOLANTE DE BORRACHA AUTOFUSAO, USO ATE 69 KV (ALTA TENSAO)</v>
          </cell>
          <cell r="C4847" t="str">
            <v>M</v>
          </cell>
          <cell r="D4847" t="str">
            <v>CR</v>
          </cell>
          <cell r="E4847">
            <v>1.77</v>
          </cell>
        </row>
        <row r="4848">
          <cell r="A4848">
            <v>14151</v>
          </cell>
          <cell r="B4848" t="str">
            <v>FITA METALICA GRAVADA, L = 17 MM, ROLO DE 25 M, CARGA RECOMENDADA = *120* KGF</v>
          </cell>
          <cell r="C4848" t="str">
            <v>UN</v>
          </cell>
          <cell r="D4848" t="str">
            <v>CR</v>
          </cell>
          <cell r="E4848">
            <v>57.21</v>
          </cell>
        </row>
        <row r="4849">
          <cell r="A4849">
            <v>14153</v>
          </cell>
          <cell r="B4849" t="str">
            <v>FITA METALICA PERFURADA, L = *18* MM, ROLO DE 30 M, CARGA RECOMENDADA = *30* KGF</v>
          </cell>
          <cell r="C4849" t="str">
            <v>UN</v>
          </cell>
          <cell r="D4849" t="str">
            <v>CR</v>
          </cell>
          <cell r="E4849">
            <v>64.67</v>
          </cell>
        </row>
        <row r="4850">
          <cell r="A4850">
            <v>14152</v>
          </cell>
          <cell r="B4850" t="str">
            <v>FITA METALICA PERFURADA, L = 17 MM, ROLO DE 30 M, CARGA RECOMENDADA = *19* KGF</v>
          </cell>
          <cell r="C4850" t="str">
            <v>UN</v>
          </cell>
          <cell r="D4850" t="str">
            <v>CR</v>
          </cell>
          <cell r="E4850">
            <v>49.65</v>
          </cell>
        </row>
        <row r="4851">
          <cell r="A4851">
            <v>14154</v>
          </cell>
          <cell r="B4851" t="str">
            <v>FITA METALICA PERFURADA, L = 25 MM, ROLO DE 30 M, CARGA RECOMENDADA = *222,5* KGF</v>
          </cell>
          <cell r="C4851" t="str">
            <v>UN</v>
          </cell>
          <cell r="D4851" t="str">
            <v>CR</v>
          </cell>
          <cell r="E4851">
            <v>173.77</v>
          </cell>
        </row>
        <row r="4852">
          <cell r="A4852">
            <v>3146</v>
          </cell>
          <cell r="B4852" t="str">
            <v>FITA VEDA ROSCA EM ROLOS DE 18 MM X 10 M (L X C)</v>
          </cell>
          <cell r="C4852" t="str">
            <v>UN</v>
          </cell>
          <cell r="D4852" t="str">
            <v>C</v>
          </cell>
          <cell r="E4852">
            <v>3</v>
          </cell>
        </row>
        <row r="4853">
          <cell r="A4853">
            <v>3143</v>
          </cell>
          <cell r="B4853" t="str">
            <v>FITA VEDA ROSCA EM ROLOS DE 18 MM X 25 M (L X C)</v>
          </cell>
          <cell r="C4853" t="str">
            <v>UN</v>
          </cell>
          <cell r="D4853" t="str">
            <v>CR</v>
          </cell>
          <cell r="E4853">
            <v>6.82</v>
          </cell>
        </row>
        <row r="4854">
          <cell r="A4854">
            <v>3148</v>
          </cell>
          <cell r="B4854" t="str">
            <v>FITA VEDA ROSCA EM ROLOS DE 18 MM X 50 M (L X C)</v>
          </cell>
          <cell r="C4854" t="str">
            <v>UN</v>
          </cell>
          <cell r="D4854" t="str">
            <v>CR</v>
          </cell>
          <cell r="E4854">
            <v>11.06</v>
          </cell>
        </row>
        <row r="4855">
          <cell r="A4855">
            <v>4310</v>
          </cell>
          <cell r="B4855" t="str">
            <v>FIXADOR DE ABA AUTOTRAVANTE PARA TELHA DE FIBROCIMENTO, TIPO CANALETE 90 OU</v>
          </cell>
          <cell r="C4855" t="str">
            <v>UN</v>
          </cell>
          <cell r="D4855" t="str">
            <v>CR</v>
          </cell>
          <cell r="E4855">
            <v>1.46</v>
          </cell>
        </row>
        <row r="4856">
          <cell r="B4856" t="str">
            <v>KALHETAO</v>
          </cell>
        </row>
        <row r="4857">
          <cell r="A4857">
            <v>4311</v>
          </cell>
          <cell r="B4857" t="str">
            <v>FIXADOR DE ABA SIMPLES PARA TELHA DE FIBROCIMENTO, TIPO CANALETA 49 OU KALHETA</v>
          </cell>
          <cell r="C4857" t="str">
            <v>UN</v>
          </cell>
          <cell r="D4857" t="str">
            <v>CR</v>
          </cell>
          <cell r="E4857">
            <v>1.03</v>
          </cell>
        </row>
        <row r="4858">
          <cell r="A4858">
            <v>4312</v>
          </cell>
          <cell r="B4858" t="str">
            <v>FIXADOR DE ABA SIMPLES PARA TELHA DE FIBROCIMENTO, TIPO CANALETA 90 OU</v>
          </cell>
          <cell r="C4858" t="str">
            <v>UN</v>
          </cell>
          <cell r="D4858" t="str">
            <v>CR</v>
          </cell>
          <cell r="E4858">
            <v>1.44</v>
          </cell>
        </row>
        <row r="4859">
          <cell r="B4859" t="str">
            <v>KALHETAO</v>
          </cell>
        </row>
        <row r="4860">
          <cell r="A4860">
            <v>11162</v>
          </cell>
          <cell r="B4860" t="str">
            <v>FIXADOR DE CAL (SACHE 150 ML)</v>
          </cell>
          <cell r="C4860" t="str">
            <v>UN</v>
          </cell>
          <cell r="D4860" t="str">
            <v>CR</v>
          </cell>
          <cell r="E4860">
            <v>1.06</v>
          </cell>
        </row>
        <row r="4861">
          <cell r="A4861">
            <v>13261</v>
          </cell>
          <cell r="B4861" t="str">
            <v>FLANELA *30 X 40* CM</v>
          </cell>
          <cell r="C4861" t="str">
            <v>UN</v>
          </cell>
          <cell r="D4861" t="str">
            <v>CR</v>
          </cell>
          <cell r="E4861">
            <v>5.47</v>
          </cell>
        </row>
        <row r="4862">
          <cell r="A4862">
            <v>3255</v>
          </cell>
          <cell r="B4862" t="str">
            <v>FLANGE PVC, ROSCAVEL SEXTAVADO SEM FUROS 3/4"</v>
          </cell>
          <cell r="C4862" t="str">
            <v>UN</v>
          </cell>
          <cell r="D4862" t="str">
            <v>CR</v>
          </cell>
          <cell r="E4862">
            <v>4.79</v>
          </cell>
        </row>
        <row r="4863">
          <cell r="A4863">
            <v>3254</v>
          </cell>
          <cell r="B4863" t="str">
            <v>FLANGE PVC, ROSCAVEL, SEXTAVADO, SEM FUROS 3"</v>
          </cell>
          <cell r="C4863" t="str">
            <v>UN</v>
          </cell>
          <cell r="D4863" t="str">
            <v>CR</v>
          </cell>
          <cell r="E4863">
            <v>85.46</v>
          </cell>
        </row>
        <row r="4864">
          <cell r="A4864">
            <v>3253</v>
          </cell>
          <cell r="B4864" t="str">
            <v>FLANGE PVC, ROSCAVEL, SEXTAVADO, SEM FUROS 4"</v>
          </cell>
          <cell r="C4864" t="str">
            <v>UN</v>
          </cell>
          <cell r="D4864" t="str">
            <v>CR</v>
          </cell>
          <cell r="E4864">
            <v>106.6</v>
          </cell>
        </row>
        <row r="4865">
          <cell r="A4865">
            <v>3259</v>
          </cell>
          <cell r="B4865" t="str">
            <v>FLANGE PVC, ROSCAVEL, SEXTAVADO, SEM FUROS, 1 1/2"</v>
          </cell>
          <cell r="C4865" t="str">
            <v>UN</v>
          </cell>
          <cell r="D4865" t="str">
            <v>CR</v>
          </cell>
          <cell r="E4865">
            <v>8.91</v>
          </cell>
        </row>
        <row r="4866">
          <cell r="A4866">
            <v>3258</v>
          </cell>
          <cell r="B4866" t="str">
            <v>FLANGE PVC, ROSCAVEL, SEXTAVADO, SEM FUROS, 1 1/4"</v>
          </cell>
          <cell r="C4866" t="str">
            <v>UN</v>
          </cell>
          <cell r="D4866" t="str">
            <v>CR</v>
          </cell>
          <cell r="E4866">
            <v>6.76</v>
          </cell>
        </row>
        <row r="4867">
          <cell r="A4867">
            <v>3251</v>
          </cell>
          <cell r="B4867" t="str">
            <v>FLANGE PVC, ROSCAVEL, SEXTAVADO, SEM FUROS, 1/2"</v>
          </cell>
          <cell r="C4867" t="str">
            <v>UN</v>
          </cell>
          <cell r="D4867" t="str">
            <v>CR</v>
          </cell>
          <cell r="E4867">
            <v>3.6</v>
          </cell>
        </row>
        <row r="4868">
          <cell r="A4868">
            <v>3256</v>
          </cell>
          <cell r="B4868" t="str">
            <v>FLANGE PVC, ROSCAVEL, SEXTAVADO, SEM FUROS, 1"</v>
          </cell>
          <cell r="C4868" t="str">
            <v>UN</v>
          </cell>
          <cell r="D4868" t="str">
            <v>CR</v>
          </cell>
          <cell r="E4868">
            <v>6.19</v>
          </cell>
        </row>
        <row r="4869">
          <cell r="A4869">
            <v>3261</v>
          </cell>
          <cell r="B4869" t="str">
            <v>FLANGE PVC, ROSCAVEL, SEXTAVADO, SEM FUROS, 2 1/2"</v>
          </cell>
          <cell r="C4869" t="str">
            <v>UN</v>
          </cell>
          <cell r="D4869" t="str">
            <v>CR</v>
          </cell>
          <cell r="E4869">
            <v>73.78</v>
          </cell>
        </row>
        <row r="4870">
          <cell r="A4870">
            <v>3260</v>
          </cell>
          <cell r="B4870" t="str">
            <v>FLANGE PVC, ROSCAVEL, SEXTAVADO, SEM FUROS, 2"</v>
          </cell>
          <cell r="C4870" t="str">
            <v>UN</v>
          </cell>
          <cell r="D4870" t="str">
            <v>CR</v>
          </cell>
          <cell r="E4870">
            <v>11.91</v>
          </cell>
        </row>
        <row r="4871">
          <cell r="A4871">
            <v>3272</v>
          </cell>
          <cell r="B4871" t="str">
            <v>FLANGE SEXTAVADO DE FERRO GALVANIZADO, COM ROSCA BSP, DE 1 1/2"</v>
          </cell>
          <cell r="C4871" t="str">
            <v>UN</v>
          </cell>
          <cell r="D4871" t="str">
            <v>CR</v>
          </cell>
          <cell r="E4871">
            <v>28.54</v>
          </cell>
        </row>
        <row r="4872">
          <cell r="A4872">
            <v>3265</v>
          </cell>
          <cell r="B4872" t="str">
            <v>FLANGE SEXTAVADO DE FERRO GALVANIZADO, COM ROSCA BSP, DE 1 1/4"</v>
          </cell>
          <cell r="C4872" t="str">
            <v>UN</v>
          </cell>
          <cell r="D4872" t="str">
            <v>CR</v>
          </cell>
          <cell r="E4872">
            <v>20.34</v>
          </cell>
        </row>
        <row r="4873">
          <cell r="A4873">
            <v>3262</v>
          </cell>
          <cell r="B4873" t="str">
            <v>FLANGE SEXTAVADO DE FERRO GALVANIZADO, COM ROSCA BSP, DE 1/2"</v>
          </cell>
          <cell r="C4873" t="str">
            <v>UN</v>
          </cell>
          <cell r="D4873" t="str">
            <v>CR</v>
          </cell>
          <cell r="E4873">
            <v>9.75</v>
          </cell>
        </row>
        <row r="4874">
          <cell r="A4874">
            <v>3264</v>
          </cell>
          <cell r="B4874" t="str">
            <v>FLANGE SEXTAVADO DE FERRO GALVANIZADO, COM ROSCA BSP, DE 1"</v>
          </cell>
          <cell r="C4874" t="str">
            <v>UN</v>
          </cell>
          <cell r="D4874" t="str">
            <v>CR</v>
          </cell>
          <cell r="E4874">
            <v>16.05</v>
          </cell>
        </row>
        <row r="4875">
          <cell r="A4875">
            <v>3267</v>
          </cell>
          <cell r="B4875" t="str">
            <v>FLANGE SEXTAVADO DE FERRO GALVANIZADO, COM ROSCA BSP, DE 2 1/2"</v>
          </cell>
          <cell r="C4875" t="str">
            <v>UN</v>
          </cell>
          <cell r="D4875" t="str">
            <v>CR</v>
          </cell>
          <cell r="E4875">
            <v>52.81</v>
          </cell>
        </row>
        <row r="4876">
          <cell r="A4876">
            <v>3266</v>
          </cell>
          <cell r="B4876" t="str">
            <v>FLANGE SEXTAVADO DE FERRO GALVANIZADO, COM ROSCA BSP, DE 2"</v>
          </cell>
          <cell r="C4876" t="str">
            <v>UN</v>
          </cell>
          <cell r="D4876" t="str">
            <v>CR</v>
          </cell>
          <cell r="E4876">
            <v>37.409999999999997</v>
          </cell>
        </row>
        <row r="4877">
          <cell r="A4877">
            <v>3263</v>
          </cell>
          <cell r="B4877" t="str">
            <v>FLANGE SEXTAVADO DE FERRO GALVANIZADO, COM ROSCA BSP, DE 3/4"</v>
          </cell>
          <cell r="C4877" t="str">
            <v>UN</v>
          </cell>
          <cell r="D4877" t="str">
            <v>CR</v>
          </cell>
          <cell r="E4877">
            <v>13.38</v>
          </cell>
        </row>
        <row r="4878">
          <cell r="A4878">
            <v>3268</v>
          </cell>
          <cell r="B4878" t="str">
            <v>FLANGE SEXTAVADO DE FERRO GALVANIZADO, COM ROSCA BSP, DE 3"</v>
          </cell>
          <cell r="C4878" t="str">
            <v>UN</v>
          </cell>
          <cell r="D4878" t="str">
            <v>CR</v>
          </cell>
          <cell r="E4878">
            <v>79.58</v>
          </cell>
        </row>
        <row r="4879">
          <cell r="A4879">
            <v>3271</v>
          </cell>
          <cell r="B4879" t="str">
            <v>FLANGE SEXTAVADO DE FERRO GALVANIZADO, COM ROSCA BSP, DE 4"</v>
          </cell>
          <cell r="C4879" t="str">
            <v>UN</v>
          </cell>
          <cell r="D4879" t="str">
            <v>CR</v>
          </cell>
          <cell r="E4879">
            <v>100.69</v>
          </cell>
        </row>
        <row r="4880">
          <cell r="A4880">
            <v>3270</v>
          </cell>
          <cell r="B4880" t="str">
            <v>FLANGE SEXTAVADO DE FERRO GALVANIZADO, COM ROSCA BSP, DE 6"</v>
          </cell>
          <cell r="C4880" t="str">
            <v>UN</v>
          </cell>
          <cell r="D4880" t="str">
            <v>CR</v>
          </cell>
          <cell r="E4880">
            <v>140.19</v>
          </cell>
        </row>
        <row r="4881">
          <cell r="A4881">
            <v>40290</v>
          </cell>
          <cell r="B4881" t="str">
            <v>FORMA PLASTICA PARA LAJE NERVURADA, DIMENSOES *60* X *60* X *16* CM (LOCACAO)</v>
          </cell>
          <cell r="C4881" t="str">
            <v>MES</v>
          </cell>
          <cell r="D4881" t="str">
            <v>CR</v>
          </cell>
          <cell r="E4881">
            <v>9.9</v>
          </cell>
        </row>
        <row r="4882">
          <cell r="A4882">
            <v>40608</v>
          </cell>
          <cell r="B4882" t="str">
            <v>FORMA PLASTICA PARA LAJE NERVURADA, DIMENSOES *60* X *60* X *16* CM (LOCACAO)</v>
          </cell>
          <cell r="C4882" t="str">
            <v>MES</v>
          </cell>
          <cell r="D4882" t="str">
            <v>CR</v>
          </cell>
          <cell r="E4882">
            <v>8.1199999999999992</v>
          </cell>
        </row>
        <row r="4883">
          <cell r="B4883" t="str">
            <v>(COLETADO CAIXA)</v>
          </cell>
        </row>
        <row r="4884">
          <cell r="A4884">
            <v>3275</v>
          </cell>
          <cell r="B4884" t="str">
            <v>FORRO C/ PLACAS LA-DE-VIDRO REVESTIDO FACE APARENTE C/ FILME PLASTICO GRAVADO,</v>
          </cell>
          <cell r="C4884" t="str">
            <v>M2</v>
          </cell>
          <cell r="D4884" t="str">
            <v>CR</v>
          </cell>
          <cell r="E4884">
            <v>94.88</v>
          </cell>
        </row>
        <row r="4885">
          <cell r="B4885" t="str">
            <v>COR BRANCA TIPO SHEDISOL -  1,20 X 0,60M  E = 15MM OU SANTA MARINA - 1,24 X 0,62</v>
          </cell>
        </row>
        <row r="4886">
          <cell r="B4886" t="str">
            <v>E=20MM (COLOCADO)</v>
          </cell>
        </row>
        <row r="4887">
          <cell r="A4887">
            <v>3286</v>
          </cell>
          <cell r="B4887" t="str">
            <v>FORRO DE MADEIRA CEDRINHO OU EQUIVALENTE DA REGIAO, ENCAIXE MACHO/FEMEA COM</v>
          </cell>
          <cell r="C4887" t="str">
            <v>M2</v>
          </cell>
          <cell r="D4887" t="str">
            <v>CR</v>
          </cell>
          <cell r="E4887">
            <v>38.380000000000003</v>
          </cell>
        </row>
        <row r="4888">
          <cell r="B4888" t="str">
            <v>FRISO, *10 X 1* CM (SEM COLOCACAO)</v>
          </cell>
        </row>
        <row r="4889">
          <cell r="A4889">
            <v>3287</v>
          </cell>
          <cell r="B4889" t="str">
            <v>FORRO DE MADEIRA CUMARU/IPE CHAMPANHE OU EQUIVALENTE DA REGIAO, ENCAIXE</v>
          </cell>
          <cell r="C4889" t="str">
            <v>M2</v>
          </cell>
          <cell r="D4889" t="str">
            <v>CR</v>
          </cell>
          <cell r="E4889">
            <v>58</v>
          </cell>
        </row>
        <row r="4890">
          <cell r="A4890" t="str">
            <v>Obs: dimensões entre asteríscos (*) indicam a aceitação de medidas aproximadas.</v>
          </cell>
        </row>
        <row r="4892">
          <cell r="B4892" t="str">
            <v>PREÇOS DE INSUMOS</v>
          </cell>
          <cell r="D4892" t="str">
            <v>Página:</v>
          </cell>
          <cell r="E4892" t="str">
            <v>74 / 146</v>
          </cell>
        </row>
        <row r="4893">
          <cell r="A4893" t="str">
            <v>Indicação da origem do preço:</v>
          </cell>
        </row>
        <row r="4894">
          <cell r="A4894" t="str">
            <v>• C - para preço coletado pelo IBGE</v>
          </cell>
        </row>
        <row r="4895">
          <cell r="A4895" t="str">
            <v>• CR - para preço obtido por meio do coeficiente de representatividade do insumo (ver Manual de Metodologia e</v>
          </cell>
        </row>
        <row r="4896">
          <cell r="A4896" t="str">
            <v>Conceitos);</v>
          </cell>
        </row>
        <row r="4897">
          <cell r="A4897" t="str">
            <v>• AS - para preço atribuído com base no preço do insumo para a localidade de São Paulo.</v>
          </cell>
        </row>
        <row r="4898">
          <cell r="A4898" t="str">
            <v>Mês de Coleta:</v>
          </cell>
          <cell r="B4898" t="str">
            <v>06/2016 Pesquisa: IBGE</v>
          </cell>
        </row>
        <row r="4899">
          <cell r="B4899" t="str">
            <v>CUIABA</v>
          </cell>
          <cell r="C4899" t="str">
            <v>90,01</v>
          </cell>
          <cell r="E4899">
            <v>52.06</v>
          </cell>
        </row>
        <row r="4900">
          <cell r="A4900" t="str">
            <v>Localidade:</v>
          </cell>
          <cell r="B4900" t="str">
            <v>Encargos Sociais Desonerados(%) Horista:</v>
          </cell>
          <cell r="D4900" t="str">
            <v>Mensalista:</v>
          </cell>
        </row>
        <row r="4901">
          <cell r="A4901" t="str">
            <v>Código</v>
          </cell>
          <cell r="B4901" t="str">
            <v>Descriçao do Insumo</v>
          </cell>
          <cell r="C4901" t="str">
            <v>Unid</v>
          </cell>
          <cell r="D4901" t="str">
            <v>Origem</v>
          </cell>
          <cell r="E4901" t="str">
            <v>Preço</v>
          </cell>
        </row>
        <row r="4902">
          <cell r="D4902" t="str">
            <v>de Preço</v>
          </cell>
          <cell r="E4902" t="str">
            <v>Mediano (R$)</v>
          </cell>
        </row>
        <row r="4903">
          <cell r="B4903" t="str">
            <v>MACHO/FEMEA COM FRISO, *10 X 1* CM (SEM COLOCACAO)</v>
          </cell>
        </row>
        <row r="4904">
          <cell r="A4904">
            <v>3283</v>
          </cell>
          <cell r="B4904" t="str">
            <v>FORRO DE MADEIRA PINUS OU EQUIVALENTE DA REGIAO, ENCAIXE MACHO/FEMEA COM</v>
          </cell>
          <cell r="C4904" t="str">
            <v>M2</v>
          </cell>
          <cell r="D4904" t="str">
            <v>CR</v>
          </cell>
          <cell r="E4904">
            <v>12.18</v>
          </cell>
        </row>
        <row r="4905">
          <cell r="B4905" t="str">
            <v>FRISO, *10 X 1* CM (SEM COLOCACAO)</v>
          </cell>
        </row>
        <row r="4906">
          <cell r="A4906">
            <v>11587</v>
          </cell>
          <cell r="B4906" t="str">
            <v>FORRO DE PVC EM REGUA DE 100 MM (COM COLOCACAO, EXCLUSIVE ESTRUTURA DE</v>
          </cell>
          <cell r="C4906" t="str">
            <v>M2</v>
          </cell>
          <cell r="D4906" t="str">
            <v>C</v>
          </cell>
          <cell r="E4906">
            <v>38</v>
          </cell>
        </row>
        <row r="4907">
          <cell r="B4907" t="str">
            <v>SUPORTE)</v>
          </cell>
        </row>
        <row r="4908">
          <cell r="A4908">
            <v>11887</v>
          </cell>
          <cell r="B4908" t="str">
            <v>FOSSA SEPTICA CILINDRICA TIPO "IMHOFF", COM TAMPA, PARA 50 CONTRIBUINTES</v>
          </cell>
          <cell r="C4908" t="str">
            <v>UN</v>
          </cell>
          <cell r="D4908" t="str">
            <v>C</v>
          </cell>
          <cell r="E4908">
            <v>1690.45</v>
          </cell>
        </row>
        <row r="4909">
          <cell r="A4909">
            <v>11883</v>
          </cell>
          <cell r="B4909" t="str">
            <v>FOSSA SEPTICA CILINDRICA, TIPO "IMHOFF", COM TAMPA, PARA 100 CONTRIBUINTES</v>
          </cell>
          <cell r="C4909" t="str">
            <v>UN</v>
          </cell>
          <cell r="D4909" t="str">
            <v>CR</v>
          </cell>
          <cell r="E4909">
            <v>2485.25</v>
          </cell>
        </row>
        <row r="4910">
          <cell r="A4910">
            <v>11884</v>
          </cell>
          <cell r="B4910" t="str">
            <v>FOSSA SEPTICA CILINDRICA, TIPO "IMHOFF", COM TAMPA, PARA 150 CONTRIBUINTES</v>
          </cell>
          <cell r="C4910" t="str">
            <v>UN</v>
          </cell>
          <cell r="D4910" t="str">
            <v>CR</v>
          </cell>
          <cell r="E4910">
            <v>2666.46</v>
          </cell>
        </row>
        <row r="4911">
          <cell r="A4911">
            <v>11885</v>
          </cell>
          <cell r="B4911" t="str">
            <v>FOSSA SEPTICA CILINDRICA, TIPO "IMHOFF", COM TAMPA, PARA 200 CONTRIBUINTES</v>
          </cell>
          <cell r="C4911" t="str">
            <v>UN</v>
          </cell>
          <cell r="D4911" t="str">
            <v>CR</v>
          </cell>
          <cell r="E4911">
            <v>2476.36</v>
          </cell>
        </row>
        <row r="4912">
          <cell r="A4912">
            <v>11886</v>
          </cell>
          <cell r="B4912" t="str">
            <v>FOSSA SEPTICA CILINDRICA, TIPO "IMHOFF", COM TAMPA, PARA 30 CONTRIBUINTES</v>
          </cell>
          <cell r="C4912" t="str">
            <v>UN</v>
          </cell>
          <cell r="D4912" t="str">
            <v>CR</v>
          </cell>
          <cell r="E4912">
            <v>958.51</v>
          </cell>
        </row>
        <row r="4913">
          <cell r="A4913">
            <v>11888</v>
          </cell>
          <cell r="B4913" t="str">
            <v>FOSSA SEPTICA CILINDRICA, TIPO "IMHOFF", COM TAMPA, PARA 75 CONTRIBUINTES</v>
          </cell>
          <cell r="C4913" t="str">
            <v>UN</v>
          </cell>
          <cell r="D4913" t="str">
            <v>CR</v>
          </cell>
          <cell r="E4913">
            <v>2250.96</v>
          </cell>
        </row>
        <row r="4914">
          <cell r="A4914">
            <v>3277</v>
          </cell>
          <cell r="B4914" t="str">
            <v>FOSSA SEPTICA CONCRETO PRE MOLDADO PARA 10 CONTRIBUINTES - *90 X 90* CM</v>
          </cell>
          <cell r="C4914" t="str">
            <v>UN</v>
          </cell>
          <cell r="D4914" t="str">
            <v>CR</v>
          </cell>
          <cell r="E4914">
            <v>379.6</v>
          </cell>
        </row>
        <row r="4915">
          <cell r="A4915">
            <v>3281</v>
          </cell>
          <cell r="B4915" t="str">
            <v>FOSSA SEPTICA CONCRETO PRE MOLDADO PARA 5 CONTRIBUINTES *90 X 70* CM</v>
          </cell>
          <cell r="C4915" t="str">
            <v>UN</v>
          </cell>
          <cell r="D4915" t="str">
            <v>CR</v>
          </cell>
          <cell r="E4915">
            <v>314.36</v>
          </cell>
        </row>
        <row r="4916">
          <cell r="A4916">
            <v>39363</v>
          </cell>
          <cell r="B4916" t="str">
            <v>FOSSA SEPTICA, SEM FILTRO, PARA 15 A 30 CONTRIBUINTES, CILINDRICA, COM TAMPA, EM</v>
          </cell>
          <cell r="C4916" t="str">
            <v>UN</v>
          </cell>
          <cell r="D4916" t="str">
            <v>CR</v>
          </cell>
          <cell r="E4916">
            <v>3180.67</v>
          </cell>
        </row>
        <row r="4917">
          <cell r="B4917" t="str">
            <v>POLIETILENO DE ALTA DENSIDADE (PEAD), CAPACIDADE APROXIMADA DE 5500 LITROS (NBR</v>
          </cell>
        </row>
        <row r="4918">
          <cell r="B4918" t="str">
            <v>7229)</v>
          </cell>
        </row>
        <row r="4919">
          <cell r="A4919">
            <v>39361</v>
          </cell>
          <cell r="B4919" t="str">
            <v>FOSSA SEPTICA, SEM FILTRO, PARA 4 A 7 CONTRIBUINTES, CILINDRICA,  COM TAMPA, EM</v>
          </cell>
          <cell r="C4919" t="str">
            <v>UN</v>
          </cell>
          <cell r="D4919" t="str">
            <v>CR</v>
          </cell>
          <cell r="E4919">
            <v>817.88</v>
          </cell>
        </row>
        <row r="4920">
          <cell r="B4920" t="str">
            <v>POLIETILENO DE ALTA DENSIDADE (PEAD), CAPACIDADE APROXIMADA DE 1100 LITROS (NBR</v>
          </cell>
        </row>
        <row r="4921">
          <cell r="B4921" t="str">
            <v>7229)</v>
          </cell>
        </row>
        <row r="4922">
          <cell r="A4922">
            <v>39362</v>
          </cell>
          <cell r="B4922" t="str">
            <v>FOSSA SEPTICA, SEM FILTRO, PARA 8 A 14 CONTRIBUINTES, CILINDRICA, COM TAMPA, EM</v>
          </cell>
          <cell r="C4922" t="str">
            <v>UN</v>
          </cell>
          <cell r="D4922" t="str">
            <v>CR</v>
          </cell>
          <cell r="E4922">
            <v>2516.84</v>
          </cell>
        </row>
        <row r="4923">
          <cell r="B4923" t="str">
            <v>POLIETILENO DE ALTA DENSIDADE (PEAD), CAPACIDADE APROXIMADA DE 3000 LITROS (NBR</v>
          </cell>
        </row>
        <row r="4924">
          <cell r="B4924" t="str">
            <v>7229)</v>
          </cell>
        </row>
        <row r="4925">
          <cell r="A4925">
            <v>39364</v>
          </cell>
          <cell r="B4925" t="str">
            <v>FOSSA SEPTICA,SEM FILTRO, PARA 40 A 52 CONTRIBUINTES, CILINDRICA, COM TAMPA, EM</v>
          </cell>
          <cell r="C4925" t="str">
            <v>UN</v>
          </cell>
          <cell r="D4925" t="str">
            <v>CR</v>
          </cell>
          <cell r="E4925">
            <v>7270.11</v>
          </cell>
        </row>
        <row r="4926">
          <cell r="B4926" t="str">
            <v>POLIETILENO DE ALTA DENSIDADE (PEAD), CAPACIDADE APROXIMADA DE 10000 LITROS</v>
          </cell>
        </row>
        <row r="4927">
          <cell r="B4927" t="str">
            <v>(NBR 7229)</v>
          </cell>
        </row>
        <row r="4928">
          <cell r="A4928">
            <v>14576</v>
          </cell>
          <cell r="B4928" t="str">
            <v>FRESADORA DE ASFALTO A FRIO SOBRE ESTEIRAS, LARG. FRESAGEM 2,00 M, POT. 410</v>
          </cell>
          <cell r="C4928" t="str">
            <v>UN</v>
          </cell>
          <cell r="D4928" t="str">
            <v>CR</v>
          </cell>
          <cell r="E4928">
            <v>2458289.81</v>
          </cell>
        </row>
        <row r="4929">
          <cell r="B4929" t="str">
            <v>KW/550 HP</v>
          </cell>
        </row>
        <row r="4930">
          <cell r="A4930">
            <v>13877</v>
          </cell>
          <cell r="B4930" t="str">
            <v>FRESADORA DE ASFALTO A FRIO SOBRE RODAS, LARG. FRESAGEM 1,00 M, POT. 155 KW/208</v>
          </cell>
          <cell r="C4930" t="str">
            <v>UN</v>
          </cell>
          <cell r="D4930" t="str">
            <v>CR</v>
          </cell>
          <cell r="E4930">
            <v>1052357.2</v>
          </cell>
        </row>
        <row r="4931">
          <cell r="B4931" t="str">
            <v>HP</v>
          </cell>
        </row>
        <row r="4932">
          <cell r="A4932">
            <v>7307</v>
          </cell>
          <cell r="B4932" t="str">
            <v>FUNDO ANTICORROSIVO PARA METAIS FERROSOS (ZARCAO)</v>
          </cell>
          <cell r="C4932" t="str">
            <v>L</v>
          </cell>
          <cell r="D4932" t="str">
            <v>CR</v>
          </cell>
          <cell r="E4932">
            <v>18.8</v>
          </cell>
        </row>
        <row r="4933">
          <cell r="A4933">
            <v>38122</v>
          </cell>
          <cell r="B4933" t="str">
            <v>FUNDO PREPARADOR ACRILICO BASE AGUA</v>
          </cell>
          <cell r="C4933" t="str">
            <v>L</v>
          </cell>
          <cell r="D4933" t="str">
            <v>CR</v>
          </cell>
          <cell r="E4933">
            <v>8.81</v>
          </cell>
        </row>
        <row r="4934">
          <cell r="A4934">
            <v>6086</v>
          </cell>
          <cell r="B4934" t="str">
            <v>FUNDO SINTETICO NIVELADOR BRANCO FOSCO PARA MADEIRA</v>
          </cell>
          <cell r="C4934" t="str">
            <v>GL</v>
          </cell>
          <cell r="D4934" t="str">
            <v>CR</v>
          </cell>
          <cell r="E4934">
            <v>80.31</v>
          </cell>
        </row>
        <row r="4935">
          <cell r="A4935">
            <v>38633</v>
          </cell>
          <cell r="B4935" t="str">
            <v>FURO PARA TORNEIRA OU OUTROS ACESSORIOS  EM BANCADA DE MARMORE/ GRANITO OU</v>
          </cell>
          <cell r="C4935" t="str">
            <v>UN</v>
          </cell>
          <cell r="D4935" t="str">
            <v>CR</v>
          </cell>
          <cell r="E4935">
            <v>6.39</v>
          </cell>
        </row>
        <row r="4936">
          <cell r="B4936" t="str">
            <v>OUTRO TIPO DE PEDRA NATURAL</v>
          </cell>
        </row>
        <row r="4937">
          <cell r="A4937">
            <v>12344</v>
          </cell>
          <cell r="B4937" t="str">
            <v>FUSIVEL DIAZED 20 A TAMANHO DII, CAPACIDADE DE INTERRUPCAO DE 50 KA EM VCA E 8 KA</v>
          </cell>
          <cell r="C4937" t="str">
            <v>UN</v>
          </cell>
          <cell r="D4937" t="str">
            <v>CR</v>
          </cell>
          <cell r="E4937">
            <v>1.47</v>
          </cell>
        </row>
        <row r="4938">
          <cell r="B4938" t="str">
            <v>EM VCC, TENSAO NOMIMNAL DE 500 V</v>
          </cell>
        </row>
        <row r="4939">
          <cell r="A4939">
            <v>12343</v>
          </cell>
          <cell r="B4939" t="str">
            <v>FUSIVEL DIAZED 35 A TAMANHO DIII, CAPACIDADE DE INTERRUPCAO DE 50 KA EM VCA E 8</v>
          </cell>
          <cell r="C4939" t="str">
            <v>UN</v>
          </cell>
          <cell r="D4939" t="str">
            <v>CR</v>
          </cell>
          <cell r="E4939">
            <v>2.2799999999999998</v>
          </cell>
        </row>
        <row r="4940">
          <cell r="B4940" t="str">
            <v>KA EM VCC, TENSAO NOMIMNAL DE 500 V</v>
          </cell>
        </row>
        <row r="4941">
          <cell r="A4941">
            <v>3293</v>
          </cell>
          <cell r="B4941" t="str">
            <v>FUSIVEL NH *36* A TAMANHO 00, CAPACIDADE DE INTERRUPCAO DE 120 KA, TENSAO</v>
          </cell>
          <cell r="C4941" t="str">
            <v>UN</v>
          </cell>
          <cell r="D4941" t="str">
            <v>CR</v>
          </cell>
          <cell r="E4941">
            <v>8.1300000000000008</v>
          </cell>
        </row>
        <row r="4942">
          <cell r="B4942" t="str">
            <v>NOMIMNAL DE 500 V</v>
          </cell>
        </row>
        <row r="4943">
          <cell r="A4943">
            <v>3302</v>
          </cell>
          <cell r="B4943" t="str">
            <v>FUSIVEL NH 100 A TAMANHO 00, CAPACIDADE DE INTERRUPCAO DE 120 KA, TENSAO</v>
          </cell>
          <cell r="C4943" t="str">
            <v>UN</v>
          </cell>
          <cell r="D4943" t="str">
            <v>CR</v>
          </cell>
          <cell r="E4943">
            <v>8.34</v>
          </cell>
        </row>
        <row r="4944">
          <cell r="B4944" t="str">
            <v>NOMIMNAL DE 500 V</v>
          </cell>
        </row>
        <row r="4945">
          <cell r="A4945">
            <v>3297</v>
          </cell>
          <cell r="B4945" t="str">
            <v>FUSIVEL NH 125 A TAMANHO 00, CAPACIDADE DE INTERRUPCAO DE 120 KA, TENSAO</v>
          </cell>
          <cell r="C4945" t="str">
            <v>UN</v>
          </cell>
          <cell r="D4945" t="str">
            <v>CR</v>
          </cell>
          <cell r="E4945">
            <v>8.91</v>
          </cell>
        </row>
        <row r="4946">
          <cell r="B4946" t="str">
            <v>NOMIMNAL DE 500 V</v>
          </cell>
        </row>
        <row r="4947">
          <cell r="A4947">
            <v>3294</v>
          </cell>
          <cell r="B4947" t="str">
            <v>FUSIVEL NH 160 A TAMANHO 00, CAPACIDADE DE INTERRUPCAO DE 120 KA, TENSAO</v>
          </cell>
          <cell r="C4947" t="str">
            <v>UN</v>
          </cell>
          <cell r="D4947" t="str">
            <v>CR</v>
          </cell>
          <cell r="E4947">
            <v>9.0399999999999991</v>
          </cell>
        </row>
        <row r="4948">
          <cell r="B4948" t="str">
            <v>NOMIMNAL DE 500 V</v>
          </cell>
        </row>
        <row r="4949">
          <cell r="A4949">
            <v>3292</v>
          </cell>
          <cell r="B4949" t="str">
            <v>FUSIVEL NH 20 A TAMANHO 000, CAPACIDADE DE INTERRUPCAO DE 120 KA, TENSAO</v>
          </cell>
          <cell r="C4949" t="str">
            <v>UN</v>
          </cell>
          <cell r="D4949" t="str">
            <v>C</v>
          </cell>
          <cell r="E4949">
            <v>8.5</v>
          </cell>
        </row>
        <row r="4950">
          <cell r="B4950" t="str">
            <v>NOMIMNAL DE 500 V</v>
          </cell>
        </row>
        <row r="4951">
          <cell r="A4951">
            <v>3298</v>
          </cell>
          <cell r="B4951" t="str">
            <v>FUSIVEL NH 200 A TAMANHO 1, CAPACIDADE DE INTERRUPCAO DE 120 KA, TENSAO</v>
          </cell>
          <cell r="C4951" t="str">
            <v>UN</v>
          </cell>
          <cell r="D4951" t="str">
            <v>CR</v>
          </cell>
          <cell r="E4951">
            <v>19.920000000000002</v>
          </cell>
        </row>
        <row r="4952">
          <cell r="B4952" t="str">
            <v>NOMIMNAL DE 500 V</v>
          </cell>
        </row>
        <row r="4953">
          <cell r="A4953">
            <v>3301</v>
          </cell>
          <cell r="B4953" t="str">
            <v>FUSIVEL NH 250 A TAMANHO 1, CAPACIDADE DE INTERRUPCAO DE 120 KA, TENSAO</v>
          </cell>
          <cell r="C4953" t="str">
            <v>UN</v>
          </cell>
          <cell r="D4953" t="str">
            <v>CR</v>
          </cell>
          <cell r="E4953">
            <v>20.059999999999999</v>
          </cell>
        </row>
        <row r="4954">
          <cell r="B4954" t="str">
            <v>NOMIMNAL DE 500 V</v>
          </cell>
        </row>
        <row r="4955">
          <cell r="A4955">
            <v>3295</v>
          </cell>
          <cell r="B4955" t="str">
            <v>FUSIVEL NH 50 A TAMANHO 00, CAPACIDADE DE INTERRUPCAO DE 120 KA, TENSAO</v>
          </cell>
          <cell r="C4955" t="str">
            <v>UN</v>
          </cell>
          <cell r="D4955" t="str">
            <v>CR</v>
          </cell>
          <cell r="E4955">
            <v>7.98</v>
          </cell>
        </row>
        <row r="4956">
          <cell r="B4956" t="str">
            <v>NOMIMNAL DE 500 V</v>
          </cell>
        </row>
        <row r="4957">
          <cell r="A4957">
            <v>3299</v>
          </cell>
          <cell r="B4957" t="str">
            <v>FUSIVEL NH 63 A TAMANHO 00, CAPACIDADE DE INTERRUPCAO DE 120 KA, TENSAO</v>
          </cell>
          <cell r="C4957" t="str">
            <v>UN</v>
          </cell>
          <cell r="D4957" t="str">
            <v>CR</v>
          </cell>
          <cell r="E4957">
            <v>8.08</v>
          </cell>
        </row>
        <row r="4958">
          <cell r="B4958" t="str">
            <v>NOMIMNAL DE 500 V</v>
          </cell>
        </row>
        <row r="4959">
          <cell r="A4959">
            <v>3296</v>
          </cell>
          <cell r="B4959" t="str">
            <v>FUSIVEL NH 80 A TAMANHO 00, CAPACIDADE DE INTERRUPCAO DE 120 KA, TENSAO</v>
          </cell>
          <cell r="C4959" t="str">
            <v>UN</v>
          </cell>
          <cell r="D4959" t="str">
            <v>CR</v>
          </cell>
          <cell r="E4959">
            <v>7.98</v>
          </cell>
        </row>
        <row r="4960">
          <cell r="A4960" t="str">
            <v>Obs: dimensões entre asteríscos (*) indicam a aceitação de medidas aproximadas.</v>
          </cell>
        </row>
        <row r="4962">
          <cell r="B4962" t="str">
            <v>PREÇOS DE INSUMOS</v>
          </cell>
          <cell r="D4962" t="str">
            <v>Página:</v>
          </cell>
          <cell r="E4962" t="str">
            <v>75 / 146</v>
          </cell>
        </row>
        <row r="4963">
          <cell r="A4963" t="str">
            <v>Indicação da origem do preço:</v>
          </cell>
        </row>
        <row r="4964">
          <cell r="A4964" t="str">
            <v>• C - para preço coletado pelo IBGE</v>
          </cell>
        </row>
        <row r="4965">
          <cell r="A4965" t="str">
            <v>• CR - para preço obtido por meio do coeficiente de representatividade do insumo (ver Manual de Metodologia e</v>
          </cell>
        </row>
        <row r="4966">
          <cell r="A4966" t="str">
            <v>Conceitos);</v>
          </cell>
        </row>
        <row r="4967">
          <cell r="A4967" t="str">
            <v>• AS - para preço atribuído com base no preço do insumo para a localidade de São Paulo.</v>
          </cell>
        </row>
        <row r="4968">
          <cell r="A4968" t="str">
            <v>Mês de Coleta:</v>
          </cell>
          <cell r="B4968" t="str">
            <v>06/2016 Pesquisa: IBGE</v>
          </cell>
        </row>
        <row r="4969">
          <cell r="B4969" t="str">
            <v>CUIABA</v>
          </cell>
          <cell r="C4969" t="str">
            <v>90,01</v>
          </cell>
          <cell r="E4969">
            <v>52.06</v>
          </cell>
        </row>
        <row r="4970">
          <cell r="A4970" t="str">
            <v>Localidade:</v>
          </cell>
          <cell r="B4970" t="str">
            <v>Encargos Sociais Desonerados(%) Horista:</v>
          </cell>
          <cell r="D4970" t="str">
            <v>Mensalista:</v>
          </cell>
        </row>
        <row r="4971">
          <cell r="A4971" t="str">
            <v>Código</v>
          </cell>
          <cell r="B4971" t="str">
            <v>Descriçao do Insumo</v>
          </cell>
          <cell r="C4971" t="str">
            <v>Unid</v>
          </cell>
          <cell r="D4971" t="str">
            <v>Origem</v>
          </cell>
          <cell r="E4971" t="str">
            <v>Preço</v>
          </cell>
        </row>
        <row r="4972">
          <cell r="D4972" t="str">
            <v>de Preço</v>
          </cell>
          <cell r="E4972" t="str">
            <v>Mediano (R$)</v>
          </cell>
        </row>
        <row r="4973">
          <cell r="B4973" t="str">
            <v>NOMIMNAL DE 500 V</v>
          </cell>
        </row>
        <row r="4974">
          <cell r="A4974">
            <v>11596</v>
          </cell>
          <cell r="B4974" t="str">
            <v>GABIAO  TIPO CAIXA, MALHA HEXAGONAL 8 X 10 CM (ZN/AL), FIO 2,7 MM, DIMENSOES 2,0 X 1,0</v>
          </cell>
          <cell r="C4974" t="str">
            <v>UN</v>
          </cell>
          <cell r="D4974" t="str">
            <v>AS</v>
          </cell>
          <cell r="E4974">
            <v>231.26</v>
          </cell>
        </row>
        <row r="4975">
          <cell r="B4975" t="str">
            <v>X 0,5 M (C X L X A)</v>
          </cell>
        </row>
        <row r="4976">
          <cell r="A4976">
            <v>34802</v>
          </cell>
          <cell r="B4976" t="str">
            <v>GABIAO MANTA (COLCHAO) MALHA HEXAGONAL 6 X 8 CM (ZN/AL + PVC), DIMENSOES 4,0 X 2,0</v>
          </cell>
          <cell r="C4976" t="str">
            <v>UN</v>
          </cell>
          <cell r="D4976" t="str">
            <v>AS</v>
          </cell>
          <cell r="E4976">
            <v>635.11</v>
          </cell>
        </row>
        <row r="4977">
          <cell r="B4977" t="str">
            <v>X 0,17 M (C X L X A) FIO 2 MM</v>
          </cell>
        </row>
        <row r="4978">
          <cell r="A4978">
            <v>11588</v>
          </cell>
          <cell r="B4978" t="str">
            <v>GABIAO MANTA (COLCHAO) MALHA HEXAGONAL 6 X 8 CM (ZN/AL + PVC), FIO 2 MM,</v>
          </cell>
          <cell r="C4978" t="str">
            <v>UN</v>
          </cell>
          <cell r="D4978" t="str">
            <v>AS</v>
          </cell>
          <cell r="E4978">
            <v>685.18</v>
          </cell>
        </row>
        <row r="4979">
          <cell r="B4979" t="str">
            <v>REVESTIDO COM PVC, DIMENSOES 4,0 X 2,0 X 0,23 M (C X L X A)</v>
          </cell>
        </row>
        <row r="4980">
          <cell r="A4980">
            <v>34383</v>
          </cell>
          <cell r="B4980" t="str">
            <v>GABIAO MANTA (COLCHAO) MALHA HEXAGONAL 6 X 8 CM (ZN/AL + PVC), FIO 2 MM,</v>
          </cell>
          <cell r="C4980" t="str">
            <v>UN</v>
          </cell>
          <cell r="D4980" t="str">
            <v>AS</v>
          </cell>
          <cell r="E4980">
            <v>753.75</v>
          </cell>
        </row>
        <row r="4981">
          <cell r="B4981" t="str">
            <v>REVESTIDO COM PVC, DIMENSOES 4,0 X 2,0 X 0,3 M (C X L X A)</v>
          </cell>
        </row>
        <row r="4982">
          <cell r="A4982">
            <v>40600</v>
          </cell>
          <cell r="B4982" t="str">
            <v>GABIAO MANTA (COLCHAO) MALHA HEXAGONAL 6 X 8 CM (ZN/AL + PVC), FIO 2,0 MM,</v>
          </cell>
          <cell r="C4982" t="str">
            <v>M2</v>
          </cell>
          <cell r="D4982" t="str">
            <v>AS</v>
          </cell>
          <cell r="E4982">
            <v>84.79</v>
          </cell>
        </row>
        <row r="4983">
          <cell r="B4983" t="str">
            <v>DIMENSOES 5,0 X 2,0 X 0,23 M (C X L X A) (COLETADO CAIXA)</v>
          </cell>
        </row>
        <row r="4984">
          <cell r="A4984">
            <v>11591</v>
          </cell>
          <cell r="B4984" t="str">
            <v>GABIAO MANTA (COLCHAO) MALHA HEXAGONAL 6 X 8 CM (ZN/AL), FIO  2,0 MM, DIMENSOES</v>
          </cell>
          <cell r="C4984" t="str">
            <v>UN</v>
          </cell>
          <cell r="D4984" t="str">
            <v>AS</v>
          </cell>
          <cell r="E4984">
            <v>667.64</v>
          </cell>
        </row>
        <row r="4985">
          <cell r="B4985" t="str">
            <v>4,0 X 2,0 X 0,23 M (C X L X A)</v>
          </cell>
        </row>
        <row r="4986">
          <cell r="A4986">
            <v>40451</v>
          </cell>
          <cell r="B4986" t="str">
            <v>GABIAO MANTA (COLCHAO) MALHA HEXAGONAL 6 X 8 CM(ZN/AL + PVC), FIO 2,0 MM,</v>
          </cell>
          <cell r="C4986" t="str">
            <v>M2</v>
          </cell>
          <cell r="D4986" t="str">
            <v>AS</v>
          </cell>
          <cell r="E4986">
            <v>60.93</v>
          </cell>
        </row>
        <row r="4987">
          <cell r="B4987" t="str">
            <v>DIMENSOES 5,0 x 2,0 x 0,17 M (C X L X A).</v>
          </cell>
        </row>
        <row r="4988">
          <cell r="A4988">
            <v>40453</v>
          </cell>
          <cell r="B4988" t="str">
            <v>GABIAO MANTA (COLCHAO) MALHA HEXAGONAL 6 X 8 CM(ZN/AL + PVC), FIO 2,0 MM,</v>
          </cell>
          <cell r="C4988" t="str">
            <v>M2</v>
          </cell>
          <cell r="D4988" t="str">
            <v>AS</v>
          </cell>
          <cell r="E4988">
            <v>65.92</v>
          </cell>
        </row>
        <row r="4989">
          <cell r="B4989" t="str">
            <v>DIMENSOES 5,0 x 2,0 x 0,23 M (C X L X A).</v>
          </cell>
        </row>
        <row r="4990">
          <cell r="A4990">
            <v>40452</v>
          </cell>
          <cell r="B4990" t="str">
            <v>GABIAO MANTA (COLCHAO) MALHA HEXAGONAL 6 X 8 CM(ZN/AL + PVC), FIO 2,0 MM,</v>
          </cell>
          <cell r="C4990" t="str">
            <v>M2</v>
          </cell>
          <cell r="D4990" t="str">
            <v>AS</v>
          </cell>
          <cell r="E4990">
            <v>72.31</v>
          </cell>
        </row>
        <row r="4991">
          <cell r="B4991" t="str">
            <v>DIMENSOES 5,0 x 2,0 x 0,30 M (C X L X A).</v>
          </cell>
        </row>
        <row r="4992">
          <cell r="A4992">
            <v>40599</v>
          </cell>
          <cell r="B4992" t="str">
            <v>GABIAO MANTA (COLCHAO) MALHA HEXAGONAL 6 X 8 CM(ZN/AL + PVC), FIO 2,0 MM,</v>
          </cell>
          <cell r="C4992" t="str">
            <v>M2</v>
          </cell>
          <cell r="D4992" t="str">
            <v>AS</v>
          </cell>
          <cell r="E4992">
            <v>78.58</v>
          </cell>
        </row>
        <row r="4993">
          <cell r="B4993" t="str">
            <v>DIMENSOES 5,0 X 2,0 X 0,17 M (C X L X A) (COLETADO CAIXA)</v>
          </cell>
        </row>
        <row r="4994">
          <cell r="A4994">
            <v>40601</v>
          </cell>
          <cell r="B4994" t="str">
            <v>GABIAO MANTA (COLCHAO) MALHA HEXAGONAL 6 X 8 CM(ZN/AL + PVC), FIO 2,0 MM,</v>
          </cell>
          <cell r="C4994" t="str">
            <v>M2</v>
          </cell>
          <cell r="D4994" t="str">
            <v>AS</v>
          </cell>
          <cell r="E4994">
            <v>93.08</v>
          </cell>
        </row>
        <row r="4995">
          <cell r="B4995" t="str">
            <v>DIMENSOES 5,0 X 2,0 X 0,30 M (C X L X A) (COLETADO CAIXA)</v>
          </cell>
        </row>
        <row r="4996">
          <cell r="A4996">
            <v>11590</v>
          </cell>
          <cell r="B4996" t="str">
            <v>GABIAO MANTA (COLCHAO) MALHA HEXAGONAL 8 X 10 CM (ZN/AL), FIO 2,0 MM, DIMENSOES</v>
          </cell>
          <cell r="C4996" t="str">
            <v>UN</v>
          </cell>
          <cell r="D4996" t="str">
            <v>AS</v>
          </cell>
          <cell r="E4996">
            <v>695.77</v>
          </cell>
        </row>
        <row r="4997">
          <cell r="B4997" t="str">
            <v>4,0 X 2,0 X 0,3 M (C X L X A)</v>
          </cell>
        </row>
        <row r="4998">
          <cell r="A4998">
            <v>3310</v>
          </cell>
          <cell r="B4998" t="str">
            <v>GABIAO MANTA (COLCHAO) MALHA HEXAGONAL 8 X 10 CM (ZN/AL), FIO 2,2 A 2,4 MM,</v>
          </cell>
          <cell r="C4998" t="str">
            <v>M3</v>
          </cell>
          <cell r="D4998" t="str">
            <v>AS</v>
          </cell>
          <cell r="E4998">
            <v>289.89999999999998</v>
          </cell>
        </row>
        <row r="4999">
          <cell r="B4999" t="str">
            <v>DIMENSOES 4,0 X 2,0 X 0,3 M (C X L X A)</v>
          </cell>
        </row>
        <row r="5000">
          <cell r="A5000">
            <v>11594</v>
          </cell>
          <cell r="B5000" t="str">
            <v>GABIAO SACO MALHA HEXAGONAL 8 X 10 CM (ZN/AL + PVC),  FIO 2,4 MM, DIMENSOES 3,0 X</v>
          </cell>
          <cell r="C5000" t="str">
            <v>UN</v>
          </cell>
          <cell r="D5000" t="str">
            <v>AS</v>
          </cell>
          <cell r="E5000">
            <v>218.39</v>
          </cell>
        </row>
        <row r="5001">
          <cell r="B5001" t="str">
            <v>0,65 M</v>
          </cell>
        </row>
        <row r="5002">
          <cell r="A5002">
            <v>3311</v>
          </cell>
          <cell r="B5002" t="str">
            <v>GABIAO SACO MALHA HEXAGONAL 8 X 10 CM (ZN/AL + PVC), FIO 2,4 MM, H = 0,65 M</v>
          </cell>
          <cell r="C5002" t="str">
            <v>M3</v>
          </cell>
          <cell r="D5002" t="str">
            <v>AS</v>
          </cell>
          <cell r="E5002">
            <v>218.39</v>
          </cell>
        </row>
        <row r="5003">
          <cell r="A5003">
            <v>11599</v>
          </cell>
          <cell r="B5003" t="str">
            <v>GABIAO SACO MALHA HEXAGONAL 8 X 10 CM (ZN/AL), FIO 2,7 MM, DIMENSOES 4,0 X 0,65 M</v>
          </cell>
          <cell r="C5003" t="str">
            <v>UN</v>
          </cell>
          <cell r="D5003" t="str">
            <v>AS</v>
          </cell>
          <cell r="E5003">
            <v>290.43</v>
          </cell>
        </row>
        <row r="5004">
          <cell r="A5004">
            <v>11593</v>
          </cell>
          <cell r="B5004" t="str">
            <v>GABIAO TIPO CAIXA MALHA HEXAGONAL 8 X 10 CM (ZN/AL + PVC),  FIO 2,4 MM, DIMENSOES</v>
          </cell>
          <cell r="C5004" t="str">
            <v>UN</v>
          </cell>
          <cell r="D5004" t="str">
            <v>AS</v>
          </cell>
          <cell r="E5004">
            <v>407.16</v>
          </cell>
        </row>
        <row r="5005">
          <cell r="B5005" t="str">
            <v>2,0 X 1,0 X 1,0 M (C X L X A)</v>
          </cell>
        </row>
        <row r="5006">
          <cell r="A5006">
            <v>3314</v>
          </cell>
          <cell r="B5006" t="str">
            <v>GABIAO TIPO CAIXA MALHA HEXAGONAL 8 X 10 CM (ZN/AL + PVC),  FIO 2,4 MM, H = 0,50 M</v>
          </cell>
          <cell r="C5006" t="str">
            <v>M3</v>
          </cell>
          <cell r="D5006" t="str">
            <v>AS</v>
          </cell>
          <cell r="E5006">
            <v>291.2</v>
          </cell>
        </row>
        <row r="5007">
          <cell r="A5007">
            <v>11597</v>
          </cell>
          <cell r="B5007" t="str">
            <v>GABIAO TIPO CAIXA MALHA HEXAGONAL 8 X 10 CM (ZN/AL), FIO 2,7 MM, DIMENSOES 2,0 X 1,0</v>
          </cell>
          <cell r="C5007" t="str">
            <v>UN</v>
          </cell>
          <cell r="D5007" t="str">
            <v>AS</v>
          </cell>
          <cell r="E5007">
            <v>338.63</v>
          </cell>
        </row>
        <row r="5008">
          <cell r="B5008" t="str">
            <v>X 1,0 M (C X L X A)</v>
          </cell>
        </row>
        <row r="5009">
          <cell r="A5009">
            <v>3309</v>
          </cell>
          <cell r="B5009" t="str">
            <v>GABIAO TIPO CAIXA MALHA HEXAGONAL 8 X 10 CM (ZN/AL), FIO 2,7 MM, H = 0,50 M</v>
          </cell>
          <cell r="C5009" t="str">
            <v>M3</v>
          </cell>
          <cell r="D5009" t="str">
            <v>AS</v>
          </cell>
          <cell r="E5009">
            <v>231.26</v>
          </cell>
        </row>
        <row r="5010">
          <cell r="A5010">
            <v>34612</v>
          </cell>
          <cell r="B5010" t="str">
            <v>GABIAO TIPO CAIXA PARA SOLO REFORCADO, MALHA HEXAGONAL DE DUPLA TORCAO 8 X 10</v>
          </cell>
          <cell r="C5010" t="str">
            <v>UN</v>
          </cell>
          <cell r="D5010" t="str">
            <v>AS</v>
          </cell>
          <cell r="E5010">
            <v>418.83</v>
          </cell>
        </row>
        <row r="5011">
          <cell r="B5011" t="str">
            <v>CM (ZN/ AL + PVC), FIO 2,7 MM, DIMENSOES 2,0 X 1,0 X 0,5 M, COM CAUDA DE 3,0 M</v>
          </cell>
        </row>
        <row r="5012">
          <cell r="A5012">
            <v>34635</v>
          </cell>
          <cell r="B5012" t="str">
            <v>GABIAO TIPO CAIXA PARA SOLO REFORCADO, MALHA HEXAGONAL DE DUPLA TORCAO 8 X 10</v>
          </cell>
          <cell r="C5012" t="str">
            <v>UN</v>
          </cell>
          <cell r="D5012" t="str">
            <v>AS</v>
          </cell>
          <cell r="E5012">
            <v>538.6</v>
          </cell>
        </row>
        <row r="5013">
          <cell r="B5013" t="str">
            <v>CM (ZN/ AL + PVC), FIO 2,7 MM, DIMENSOES 2,0 X 1,0 X 1,0 M, COM CAUDA DE 3,0 M</v>
          </cell>
        </row>
        <row r="5014">
          <cell r="A5014">
            <v>34633</v>
          </cell>
          <cell r="B5014" t="str">
            <v>GABIAO TIPO CAIXA PARA SOLO REFORCADO, MALHA HEXAGONAL DE DUPLA TORCAO 8 X 10</v>
          </cell>
          <cell r="C5014" t="str">
            <v>UN</v>
          </cell>
          <cell r="D5014" t="str">
            <v>AS</v>
          </cell>
          <cell r="E5014">
            <v>593.67999999999995</v>
          </cell>
        </row>
        <row r="5015">
          <cell r="B5015" t="str">
            <v>CM (ZN/ AL + PVC), FIO 2,7 MM, DIMENSOES 2,0 X 1,0 X 1,0 M, COM CAUDA DE 4,0 M</v>
          </cell>
        </row>
        <row r="5016">
          <cell r="A5016">
            <v>40440</v>
          </cell>
          <cell r="B5016" t="str">
            <v>GABIAO TIPO CAIXA PARA SOLO REFORCADO, MALHA HEXAGONAL 8 X 10 CM (ZN/ AL + PVC),</v>
          </cell>
          <cell r="C5016" t="str">
            <v>M3</v>
          </cell>
          <cell r="D5016" t="str">
            <v>AS</v>
          </cell>
          <cell r="E5016">
            <v>303.32</v>
          </cell>
        </row>
        <row r="5017">
          <cell r="B5017" t="str">
            <v>FIO 2,7 MM, DIMENSOES 2,0 X 1,0 X 0,5 M, COM CAUDA DE 4,0 M</v>
          </cell>
        </row>
        <row r="5018">
          <cell r="A5018">
            <v>40593</v>
          </cell>
          <cell r="B5018" t="str">
            <v>GABIAO TIPO CAIXA PARA SOLO REFORCADO, MALHA HEXAGONAL 8 X 10 CM (ZN/ AL + PVC),</v>
          </cell>
          <cell r="C5018" t="str">
            <v>M3</v>
          </cell>
          <cell r="D5018" t="str">
            <v>AS</v>
          </cell>
          <cell r="E5018">
            <v>358.15</v>
          </cell>
        </row>
        <row r="5019">
          <cell r="B5019" t="str">
            <v>FIO 2,7 MM, DIMENSOES 2,0 X 1,0 X 0,5 M, COM CAUDA DE 4,0 M (COLETADO CAIXA)</v>
          </cell>
        </row>
        <row r="5020">
          <cell r="A5020">
            <v>40441</v>
          </cell>
          <cell r="B5020" t="str">
            <v>GABIAO TIPO CAIXA PARA SOLO REFORCADO, MALHA HEXAGONAL 8 X 10 CM (ZN/ AL + PVC),</v>
          </cell>
          <cell r="C5020" t="str">
            <v>M3</v>
          </cell>
          <cell r="D5020" t="str">
            <v>AS</v>
          </cell>
          <cell r="E5020">
            <v>193.65</v>
          </cell>
        </row>
        <row r="5021">
          <cell r="B5021" t="str">
            <v>FIO 2,7 MM, DIMENSOES 2,0 X 1,0 X 1,0 M, COM CAUDA DE 4,0 M</v>
          </cell>
        </row>
        <row r="5022">
          <cell r="A5022">
            <v>40594</v>
          </cell>
          <cell r="B5022" t="str">
            <v>GABIAO TIPO CAIXA PARA SOLO REFORCADO, MALHA HEXAGONAL 8 X 10 CM (ZN/ AL + PVC),</v>
          </cell>
          <cell r="C5022" t="str">
            <v>M3</v>
          </cell>
          <cell r="D5022" t="str">
            <v>AS</v>
          </cell>
          <cell r="E5022">
            <v>216.08</v>
          </cell>
        </row>
        <row r="5023">
          <cell r="B5023" t="str">
            <v>FIO 2,7 MM, DIMENSOES 2,0 X 1,0 X 1,0 M, COM CAUDA DE 4,0 M (COLETADO CAIXA)</v>
          </cell>
        </row>
        <row r="5024">
          <cell r="A5024">
            <v>34630</v>
          </cell>
          <cell r="B5024" t="str">
            <v>GABIAO TIPO CAIXA TRAPEZOIDAL PARA SOLO REFORCADO, MALHA HEXAGONAL DE DUPLA</v>
          </cell>
          <cell r="C5024" t="str">
            <v>UN</v>
          </cell>
          <cell r="D5024" t="str">
            <v>AS</v>
          </cell>
          <cell r="E5024">
            <v>540.82000000000005</v>
          </cell>
        </row>
        <row r="5025">
          <cell r="B5025" t="str">
            <v>TORCAO 8 X 10 CM (ZN/ AL + PVC), FIO 2,7 MM, DIMENSOES 4,0 X 2,0 X 0,6 M, COM</v>
          </cell>
        </row>
        <row r="5026">
          <cell r="B5026" t="str">
            <v>INCLINACAO DE 70 GRAUS</v>
          </cell>
        </row>
        <row r="5027">
          <cell r="A5027">
            <v>40595</v>
          </cell>
          <cell r="B5027" t="str">
            <v>GABIAO TIPO CAIXA TRAPEZOIDAL, MALHA HEXAGONAL 10 X 12 CM (ZN/AL + PVC) FIO 2,7 MM,</v>
          </cell>
          <cell r="C5027" t="str">
            <v>M3</v>
          </cell>
          <cell r="D5027" t="str">
            <v>AS</v>
          </cell>
          <cell r="E5027">
            <v>145.19999999999999</v>
          </cell>
        </row>
        <row r="5028">
          <cell r="B5028" t="str">
            <v>FACE COM 65 GRAUS, DIMENSOES 2,0 x 1,5 x 1,0 M (C X L X A) (COLETADO CAIXA)</v>
          </cell>
        </row>
        <row r="5029">
          <cell r="A5029">
            <v>40449</v>
          </cell>
          <cell r="B5029" t="str">
            <v>GABIAO TIPO CAIXA TRAPEZOIDAL, MALHA HEXAGONAL 10 X 12 CM (ZN/AL + PVC) FIO 2,7 MM,</v>
          </cell>
          <cell r="C5029" t="str">
            <v>M3</v>
          </cell>
          <cell r="D5029" t="str">
            <v>AS</v>
          </cell>
          <cell r="E5029">
            <v>162.80000000000001</v>
          </cell>
        </row>
        <row r="5030">
          <cell r="B5030" t="str">
            <v>FACE COM 65 GRAUS, DIMENSOES 2,0 x 1,5 x 1,0 M (C X L X A).</v>
          </cell>
        </row>
        <row r="5031">
          <cell r="A5031" t="str">
            <v>Obs: dimensões entre asteríscos (*) indicam a aceitação de medidas aproximadas.</v>
          </cell>
        </row>
        <row r="5033">
          <cell r="B5033" t="str">
            <v>PREÇOS DE INSUMOS</v>
          </cell>
          <cell r="D5033" t="str">
            <v>Página:</v>
          </cell>
          <cell r="E5033" t="str">
            <v>76 / 146</v>
          </cell>
        </row>
        <row r="5034">
          <cell r="A5034" t="str">
            <v>Indicação da origem do preço:</v>
          </cell>
        </row>
        <row r="5035">
          <cell r="A5035" t="str">
            <v>• C - para preço coletado pelo IBGE</v>
          </cell>
        </row>
        <row r="5036">
          <cell r="A5036" t="str">
            <v>• CR - para preço obtido por meio do coeficiente de representatividade do insumo (ver Manual de Metodologia e</v>
          </cell>
        </row>
        <row r="5037">
          <cell r="A5037" t="str">
            <v>Conceitos);</v>
          </cell>
        </row>
        <row r="5038">
          <cell r="A5038" t="str">
            <v>• AS - para preço atribuído com base no preço do insumo para a localidade de São Paulo.</v>
          </cell>
        </row>
        <row r="5039">
          <cell r="A5039" t="str">
            <v>Mês de Coleta:</v>
          </cell>
          <cell r="B5039" t="str">
            <v>06/2016 Pesquisa: IBGE</v>
          </cell>
        </row>
        <row r="5040">
          <cell r="B5040" t="str">
            <v>CUIABA</v>
          </cell>
          <cell r="C5040" t="str">
            <v>90,01</v>
          </cell>
          <cell r="E5040">
            <v>52.06</v>
          </cell>
        </row>
        <row r="5041">
          <cell r="A5041" t="str">
            <v>Localidade:</v>
          </cell>
          <cell r="B5041" t="str">
            <v>Encargos Sociais Desonerados(%) Horista:</v>
          </cell>
          <cell r="D5041" t="str">
            <v>Mensalista:</v>
          </cell>
        </row>
        <row r="5042">
          <cell r="A5042" t="str">
            <v>Código</v>
          </cell>
          <cell r="B5042" t="str">
            <v>Descriçao do Insumo</v>
          </cell>
          <cell r="C5042" t="str">
            <v>Unid</v>
          </cell>
          <cell r="D5042" t="str">
            <v>Origem</v>
          </cell>
          <cell r="E5042" t="str">
            <v>Preço</v>
          </cell>
        </row>
        <row r="5043">
          <cell r="D5043" t="str">
            <v>de Preço</v>
          </cell>
          <cell r="E5043" t="str">
            <v>Mediano (R$)</v>
          </cell>
        </row>
        <row r="5044">
          <cell r="A5044">
            <v>34800</v>
          </cell>
          <cell r="B5044" t="str">
            <v>GABIAO TIPO CAIXA, MALHA HEXAGONAL 8 X 10 CM (ZN/AL + PVC), FIO DE 2,4 MM,</v>
          </cell>
          <cell r="C5044" t="str">
            <v>M3</v>
          </cell>
          <cell r="D5044" t="str">
            <v>AS</v>
          </cell>
          <cell r="E5044">
            <v>203.58</v>
          </cell>
        </row>
        <row r="5045">
          <cell r="B5045" t="str">
            <v>DIMENSOES 2,0 x 1,0 x 1,0 M (C X L X A).</v>
          </cell>
        </row>
        <row r="5046">
          <cell r="A5046">
            <v>11592</v>
          </cell>
          <cell r="B5046" t="str">
            <v>GABIAO TIPO CAIXA, MALHA HEXAGONAL 8 X 10 CM (ZN/AL + PVC), FIO 2,4 MM, DIMENSOES</v>
          </cell>
          <cell r="C5046" t="str">
            <v>UN</v>
          </cell>
          <cell r="D5046" t="str">
            <v>AS</v>
          </cell>
          <cell r="E5046">
            <v>291.2</v>
          </cell>
        </row>
        <row r="5047">
          <cell r="B5047" t="str">
            <v>2,0 X 1,0 X 0,5 M (C X L X A)</v>
          </cell>
        </row>
        <row r="5048">
          <cell r="A5048">
            <v>40438</v>
          </cell>
          <cell r="B5048" t="str">
            <v>GABIAO TIPO CAIXA, MALHA HEXAGONAL 8 X 10 CM (ZN/AL), FIO DE 2,7 MM, DIMENSOES 2,0 x</v>
          </cell>
          <cell r="C5048" t="str">
            <v>M3</v>
          </cell>
          <cell r="D5048" t="str">
            <v>AS</v>
          </cell>
          <cell r="E5048">
            <v>135.63</v>
          </cell>
        </row>
        <row r="5049">
          <cell r="B5049" t="str">
            <v>1,0 x 1,0 M (C X L X A).</v>
          </cell>
        </row>
        <row r="5050">
          <cell r="A5050">
            <v>40591</v>
          </cell>
          <cell r="B5050" t="str">
            <v>GABIAO TIPO CAIXA, MALHA HEXAGONAL 8 X 10 CM (ZN/AL), FIO DE 2,7 MM, DIMENSOES 2,0 X</v>
          </cell>
          <cell r="C5050" t="str">
            <v>M3</v>
          </cell>
          <cell r="D5050" t="str">
            <v>AS</v>
          </cell>
          <cell r="E5050">
            <v>168.2</v>
          </cell>
        </row>
        <row r="5051">
          <cell r="B5051" t="str">
            <v>1,0 X 1,0 M (C X L X A) (COLETADO CAIXA)</v>
          </cell>
        </row>
        <row r="5052">
          <cell r="A5052">
            <v>40439</v>
          </cell>
          <cell r="B5052" t="str">
            <v>GABIAO TIPO CAIXA, MALHA HEXAGONAL 8 X 10 CM (ZN/AL), FIO DE 2,7 MM, DIMENSOES 5,0 x</v>
          </cell>
          <cell r="C5052" t="str">
            <v>M3</v>
          </cell>
          <cell r="D5052" t="str">
            <v>AS</v>
          </cell>
          <cell r="E5052">
            <v>231.25</v>
          </cell>
        </row>
        <row r="5053">
          <cell r="B5053" t="str">
            <v>1,0 x 0,5 M (C X L X A).</v>
          </cell>
        </row>
        <row r="5054">
          <cell r="A5054">
            <v>40436</v>
          </cell>
          <cell r="B5054" t="str">
            <v>GABIAO TIPO CAIXA, MALHA HEXAGONAL 8 X 10 CM (ZN/AL), FIO DE 2,7 MM, DIMENSOES 5,0 x</v>
          </cell>
          <cell r="C5054" t="str">
            <v>M3</v>
          </cell>
          <cell r="D5054" t="str">
            <v>AS</v>
          </cell>
          <cell r="E5054">
            <v>169.11</v>
          </cell>
        </row>
        <row r="5055">
          <cell r="B5055" t="str">
            <v>1,0 x 1,0 M (C X L X A).</v>
          </cell>
        </row>
        <row r="5056">
          <cell r="A5056">
            <v>40592</v>
          </cell>
          <cell r="B5056" t="str">
            <v>GABIAO TIPO CAIXA, MALHA HEXAGONAL 8 X 10 CM (ZN/AL), FIO DE 2,7 MM, DIMENSOES 5,0 X</v>
          </cell>
          <cell r="C5056" t="str">
            <v>M3</v>
          </cell>
          <cell r="D5056" t="str">
            <v>AS</v>
          </cell>
          <cell r="E5056">
            <v>239.78</v>
          </cell>
        </row>
        <row r="5057">
          <cell r="B5057" t="str">
            <v>1,0 X 0,5 M (C X L X A) (COLETADO CAIXA)</v>
          </cell>
        </row>
        <row r="5058">
          <cell r="A5058">
            <v>40589</v>
          </cell>
          <cell r="B5058" t="str">
            <v>GABIAO TIPO CAIXA, MALHA HEXAGONAL 8 X 10 CM (ZN/AL), FIO DE 2,7 MM, DIMENSOES 5,0 X</v>
          </cell>
          <cell r="C5058" t="str">
            <v>M3</v>
          </cell>
          <cell r="D5058" t="str">
            <v>AS</v>
          </cell>
          <cell r="E5058">
            <v>169.03</v>
          </cell>
        </row>
        <row r="5059">
          <cell r="B5059" t="str">
            <v>1,0 X 1,0 M (C X L X A) (COLETADO CAIXA)</v>
          </cell>
        </row>
        <row r="5060">
          <cell r="A5060">
            <v>4315</v>
          </cell>
          <cell r="B5060" t="str">
            <v>GANCHO CHATO EM FERRO GALVANIZADO,  L = 110 MM, RECOBRIMENTO = 100MM, SECAO</v>
          </cell>
          <cell r="C5060" t="str">
            <v>UN</v>
          </cell>
          <cell r="D5060" t="str">
            <v>CR</v>
          </cell>
          <cell r="E5060">
            <v>1.06</v>
          </cell>
        </row>
        <row r="5061">
          <cell r="B5061" t="str">
            <v>1/8 X 1/2" (3 MM X 12 MM), PARA FIXAR TELHA DE FIBROCIMENTO ONDULADA</v>
          </cell>
        </row>
        <row r="5062">
          <cell r="A5062">
            <v>40874</v>
          </cell>
          <cell r="B5062" t="str">
            <v>GANCHO L COM ROSCA PARA FIXAR TELHA EM MADEIRA 5/16" X 350 MM (COLETADO CAIXA)</v>
          </cell>
          <cell r="C5062" t="str">
            <v>UN</v>
          </cell>
          <cell r="D5062" t="str">
            <v>CR</v>
          </cell>
          <cell r="E5062">
            <v>1.68</v>
          </cell>
        </row>
        <row r="5063">
          <cell r="A5063">
            <v>402</v>
          </cell>
          <cell r="B5063" t="str">
            <v>GANCHO OLHAL EM ACO GALVANIZADO, ESPESSURA 16MM, ABERTURA 21MM</v>
          </cell>
          <cell r="C5063" t="str">
            <v>UN</v>
          </cell>
          <cell r="D5063" t="str">
            <v>CR</v>
          </cell>
          <cell r="E5063">
            <v>7.77</v>
          </cell>
        </row>
        <row r="5064">
          <cell r="A5064">
            <v>4226</v>
          </cell>
          <cell r="B5064" t="str">
            <v>GAS DE COZINHA - GLP</v>
          </cell>
          <cell r="C5064" t="str">
            <v>KG</v>
          </cell>
          <cell r="D5064" t="str">
            <v>C</v>
          </cell>
          <cell r="E5064">
            <v>5.58</v>
          </cell>
        </row>
        <row r="5065">
          <cell r="A5065">
            <v>4222</v>
          </cell>
          <cell r="B5065" t="str">
            <v>GASOLINA COMUM</v>
          </cell>
          <cell r="C5065" t="str">
            <v>L</v>
          </cell>
          <cell r="D5065" t="str">
            <v>C</v>
          </cell>
          <cell r="E5065">
            <v>3.65</v>
          </cell>
        </row>
        <row r="5066">
          <cell r="A5066">
            <v>34804</v>
          </cell>
          <cell r="B5066" t="str">
            <v>GEOGRELHA TECIDA COM FILAMENTOS DE POLIESTER + PVC, RESISTENCIA LONGITUDINAL:</v>
          </cell>
          <cell r="C5066" t="str">
            <v>M2</v>
          </cell>
          <cell r="D5066" t="str">
            <v>AS</v>
          </cell>
          <cell r="E5066">
            <v>24.58</v>
          </cell>
        </row>
        <row r="5067">
          <cell r="B5067" t="str">
            <v>90 KN/M, RESISTENCIA TRANSVERSAL: 30 KN/M, ALONGAMENTO = 12 POR CENTO,</v>
          </cell>
        </row>
        <row r="5068">
          <cell r="B5068" t="str">
            <v>DIMENSOES 5,15 X 100,0 M</v>
          </cell>
        </row>
        <row r="5069">
          <cell r="A5069">
            <v>4013</v>
          </cell>
          <cell r="B5069" t="str">
            <v>GEOTEXTIL NAO TECIDO AGULHADO DE FILAMENTOS CONTINUOS 100% POLIESTER  RT 09 P/</v>
          </cell>
          <cell r="C5069" t="str">
            <v>M2</v>
          </cell>
          <cell r="D5069" t="str">
            <v>CR</v>
          </cell>
          <cell r="E5069">
            <v>5.09</v>
          </cell>
        </row>
        <row r="5070">
          <cell r="B5070" t="str">
            <v>DRENAGEM TIPO BIDIM OU EQUIV</v>
          </cell>
        </row>
        <row r="5071">
          <cell r="A5071">
            <v>4011</v>
          </cell>
          <cell r="B5071" t="str">
            <v>GEOTEXTIL NAO TECIDO AGULHADO DE FILAMENTOS CONTINUOS 100% POLIESTER  RT 10</v>
          </cell>
          <cell r="C5071" t="str">
            <v>M2</v>
          </cell>
          <cell r="D5071" t="str">
            <v>CR</v>
          </cell>
          <cell r="E5071">
            <v>6.73</v>
          </cell>
        </row>
        <row r="5072">
          <cell r="B5072" t="str">
            <v>TIPO BIDIM OU EQUIV</v>
          </cell>
        </row>
        <row r="5073">
          <cell r="A5073">
            <v>4021</v>
          </cell>
          <cell r="B5073" t="str">
            <v>GEOTEXTIL NAO TECIDO AGULHADO DE FILAMENTOS CONTINUOS 100% POLIESTER  RT 14 P/</v>
          </cell>
          <cell r="C5073" t="str">
            <v>M2</v>
          </cell>
          <cell r="D5073" t="str">
            <v>CR</v>
          </cell>
          <cell r="E5073">
            <v>7.31</v>
          </cell>
        </row>
        <row r="5074">
          <cell r="B5074" t="str">
            <v>DRENAGEM TIPO BIDIM OU EQUIV</v>
          </cell>
        </row>
        <row r="5075">
          <cell r="A5075">
            <v>4019</v>
          </cell>
          <cell r="B5075" t="str">
            <v>GEOTEXTIL NAO TECIDO AGULHADO DE FILAMENTOS CONTINUOS 100% POLIESTER  RT 16</v>
          </cell>
          <cell r="C5075" t="str">
            <v>M2</v>
          </cell>
          <cell r="D5075" t="str">
            <v>CR</v>
          </cell>
          <cell r="E5075">
            <v>10.27</v>
          </cell>
        </row>
        <row r="5076">
          <cell r="B5076" t="str">
            <v>TIPO BIDIM OU EQUIV</v>
          </cell>
        </row>
        <row r="5077">
          <cell r="A5077">
            <v>4012</v>
          </cell>
          <cell r="B5077" t="str">
            <v>GEOTEXTIL NAO TECIDO AGULHADO DE FILAMENTOS CONTINUOS 100% POLIESTER  RT 21</v>
          </cell>
          <cell r="C5077" t="str">
            <v>M2</v>
          </cell>
          <cell r="D5077" t="str">
            <v>CR</v>
          </cell>
          <cell r="E5077">
            <v>12.57</v>
          </cell>
        </row>
        <row r="5078">
          <cell r="B5078" t="str">
            <v>TIPO BIDIM OU EQUIV</v>
          </cell>
        </row>
        <row r="5079">
          <cell r="A5079">
            <v>4020</v>
          </cell>
          <cell r="B5079" t="str">
            <v>GEOTEXTIL NAO TECIDO AGULHADO DE FILAMENTOS CONTINUOS 100% POLIESTER  RT 26</v>
          </cell>
          <cell r="C5079" t="str">
            <v>M2</v>
          </cell>
          <cell r="D5079" t="str">
            <v>CR</v>
          </cell>
          <cell r="E5079">
            <v>15.99</v>
          </cell>
        </row>
        <row r="5080">
          <cell r="B5080" t="str">
            <v>TIPO BIDIM OU EQUIV</v>
          </cell>
        </row>
        <row r="5081">
          <cell r="A5081">
            <v>4018</v>
          </cell>
          <cell r="B5081" t="str">
            <v>GEOTEXTIL NAO TECIDO AGULHADO DE FILAMENTOS CONTINUOS 100% POLIESTER  RT 31</v>
          </cell>
          <cell r="C5081" t="str">
            <v>M2</v>
          </cell>
          <cell r="D5081" t="str">
            <v>CR</v>
          </cell>
          <cell r="E5081">
            <v>19.53</v>
          </cell>
        </row>
        <row r="5082">
          <cell r="B5082" t="str">
            <v>TIPO BIDIM OU EQUIV</v>
          </cell>
        </row>
        <row r="5083">
          <cell r="A5083">
            <v>36498</v>
          </cell>
          <cell r="B5083" t="str">
            <v>GERADOR PORTATIL MONOFASICO, POTENCIA 5500 VA, MOTOR A GASOLINA, POTENCIA DO</v>
          </cell>
          <cell r="C5083" t="str">
            <v>UN</v>
          </cell>
          <cell r="D5083" t="str">
            <v>AS</v>
          </cell>
          <cell r="E5083">
            <v>3816.65</v>
          </cell>
        </row>
        <row r="5084">
          <cell r="B5084" t="str">
            <v>MOTOR 13 CV</v>
          </cell>
        </row>
        <row r="5085">
          <cell r="A5085">
            <v>12872</v>
          </cell>
          <cell r="B5085" t="str">
            <v>GESSEIRO</v>
          </cell>
          <cell r="C5085" t="str">
            <v>H</v>
          </cell>
          <cell r="D5085" t="str">
            <v>CR</v>
          </cell>
          <cell r="E5085">
            <v>9.84</v>
          </cell>
        </row>
        <row r="5086">
          <cell r="A5086">
            <v>41075</v>
          </cell>
          <cell r="B5086" t="str">
            <v>GESSEIRO (MENSALISTA)</v>
          </cell>
          <cell r="C5086" t="str">
            <v>MES</v>
          </cell>
          <cell r="D5086" t="str">
            <v>CR</v>
          </cell>
          <cell r="E5086">
            <v>1735.33</v>
          </cell>
        </row>
        <row r="5087">
          <cell r="A5087">
            <v>3315</v>
          </cell>
          <cell r="B5087" t="str">
            <v>GESSO</v>
          </cell>
          <cell r="C5087" t="str">
            <v>KG</v>
          </cell>
          <cell r="D5087" t="str">
            <v>CR</v>
          </cell>
          <cell r="E5087">
            <v>0.53</v>
          </cell>
        </row>
        <row r="5088">
          <cell r="A5088">
            <v>36870</v>
          </cell>
          <cell r="B5088" t="str">
            <v>GESSO PROJETADO</v>
          </cell>
          <cell r="C5088" t="str">
            <v>KG</v>
          </cell>
          <cell r="D5088" t="str">
            <v>CR</v>
          </cell>
          <cell r="E5088">
            <v>0.53</v>
          </cell>
        </row>
        <row r="5089">
          <cell r="A5089">
            <v>5092</v>
          </cell>
          <cell r="B5089" t="str">
            <v>GONZO DE EMBUTIR, EM LATAO / ZAMAC,*20 X 48* MM, PARA JANELA BASCULANTE /</v>
          </cell>
          <cell r="C5089" t="str">
            <v>PAR</v>
          </cell>
          <cell r="D5089" t="str">
            <v>CR</v>
          </cell>
          <cell r="E5089">
            <v>12.31</v>
          </cell>
        </row>
        <row r="5090">
          <cell r="B5090" t="str">
            <v>PIVOTANTE -  INCLUI PARAFUSOS.</v>
          </cell>
        </row>
        <row r="5091">
          <cell r="A5091">
            <v>11462</v>
          </cell>
          <cell r="B5091" t="str">
            <v>GONZO DE SOBREPOR, EM LATAO / ZAMAC, PARA JANELA PIVOTANTE - INCLUI PARAFUSOS</v>
          </cell>
          <cell r="C5091" t="str">
            <v>PAR</v>
          </cell>
          <cell r="D5091" t="str">
            <v>CR</v>
          </cell>
          <cell r="E5091">
            <v>12.58</v>
          </cell>
        </row>
        <row r="5092">
          <cell r="A5092">
            <v>36529</v>
          </cell>
          <cell r="B5092" t="str">
            <v>GRADE DE DISCOS COM CONTROLE REMOTO, REBOCAVEL, COM 24 DISCOS 24" X 6 MM, COM</v>
          </cell>
          <cell r="C5092" t="str">
            <v>UN</v>
          </cell>
          <cell r="D5092" t="str">
            <v>CR</v>
          </cell>
          <cell r="E5092">
            <v>31887.75</v>
          </cell>
        </row>
        <row r="5093">
          <cell r="B5093" t="str">
            <v>PNEUS PARA TRANSPORTE</v>
          </cell>
        </row>
        <row r="5094">
          <cell r="A5094">
            <v>36528</v>
          </cell>
          <cell r="B5094" t="str">
            <v>GRADE DE DISCOS HIDRAULICA COM 20 DISCOS DE 24" X 6 MM.</v>
          </cell>
          <cell r="C5094" t="str">
            <v>UN</v>
          </cell>
          <cell r="D5094" t="str">
            <v>CR</v>
          </cell>
          <cell r="E5094">
            <v>18112.240000000002</v>
          </cell>
        </row>
        <row r="5095">
          <cell r="A5095">
            <v>3318</v>
          </cell>
          <cell r="B5095" t="str">
            <v>GRADE DE DISCOS MECANICA 20X24" COM 20 DISCOS 24" X 6MM  COM PNEUS PARA</v>
          </cell>
          <cell r="C5095" t="str">
            <v>UN</v>
          </cell>
          <cell r="D5095" t="str">
            <v>C</v>
          </cell>
          <cell r="E5095">
            <v>25000</v>
          </cell>
        </row>
        <row r="5096">
          <cell r="B5096" t="str">
            <v>TRANSPORTE</v>
          </cell>
        </row>
        <row r="5097">
          <cell r="A5097">
            <v>38968</v>
          </cell>
          <cell r="B5097" t="str">
            <v>GRADIL *1320 X 2170* MM (A X L) EM  BARRA DE ACO CHATA *25 MM X 2* MM ENTRELACADA</v>
          </cell>
          <cell r="C5097" t="str">
            <v>M2</v>
          </cell>
          <cell r="D5097" t="str">
            <v>AS</v>
          </cell>
          <cell r="E5097">
            <v>236.13</v>
          </cell>
        </row>
        <row r="5098">
          <cell r="B5098" t="str">
            <v>COM BARRA ACO REDONDA *5* MM, MALHA *65 X 132* MM, GALVANIZADO E PINTURA</v>
          </cell>
        </row>
        <row r="5099">
          <cell r="B5099" t="str">
            <v>ELETROSTATICA</v>
          </cell>
        </row>
        <row r="5100">
          <cell r="A5100">
            <v>3324</v>
          </cell>
          <cell r="B5100" t="str">
            <v>GRAMA BATATAIS EM PLACAS, SEM PLANTIO</v>
          </cell>
          <cell r="C5100" t="str">
            <v>M2</v>
          </cell>
          <cell r="D5100" t="str">
            <v>CR</v>
          </cell>
          <cell r="E5100">
            <v>4.46</v>
          </cell>
        </row>
        <row r="5101">
          <cell r="A5101" t="str">
            <v>Obs: dimensões entre asteríscos (*) indicam a aceitação de medidas aproximadas.</v>
          </cell>
        </row>
        <row r="5103">
          <cell r="B5103" t="str">
            <v>PREÇOS DE INSUMOS</v>
          </cell>
          <cell r="D5103" t="str">
            <v>Página:</v>
          </cell>
          <cell r="E5103" t="str">
            <v>77 / 146</v>
          </cell>
        </row>
        <row r="5104">
          <cell r="A5104" t="str">
            <v>Indicação da origem do preço:</v>
          </cell>
        </row>
        <row r="5105">
          <cell r="A5105" t="str">
            <v>• C - para preço coletado pelo IBGE</v>
          </cell>
        </row>
        <row r="5106">
          <cell r="A5106" t="str">
            <v>• CR - para preço obtido por meio do coeficiente de representatividade do insumo (ver Manual de Metodologia e</v>
          </cell>
        </row>
        <row r="5107">
          <cell r="A5107" t="str">
            <v>Conceitos);</v>
          </cell>
        </row>
        <row r="5108">
          <cell r="A5108" t="str">
            <v>• AS - para preço atribuído com base no preço do insumo para a localidade de São Paulo.</v>
          </cell>
        </row>
        <row r="5109">
          <cell r="A5109" t="str">
            <v>Mês de Coleta:</v>
          </cell>
          <cell r="B5109" t="str">
            <v>06/2016 Pesquisa: IBGE</v>
          </cell>
        </row>
        <row r="5110">
          <cell r="B5110" t="str">
            <v>CUIABA</v>
          </cell>
          <cell r="C5110" t="str">
            <v>90,01</v>
          </cell>
          <cell r="E5110">
            <v>52.06</v>
          </cell>
        </row>
        <row r="5111">
          <cell r="A5111" t="str">
            <v>Localidade:</v>
          </cell>
          <cell r="B5111" t="str">
            <v>Encargos Sociais Desonerados(%) Horista:</v>
          </cell>
          <cell r="D5111" t="str">
            <v>Mensalista:</v>
          </cell>
        </row>
        <row r="5112">
          <cell r="A5112" t="str">
            <v>Código</v>
          </cell>
          <cell r="B5112" t="str">
            <v>Descriçao do Insumo</v>
          </cell>
          <cell r="C5112" t="str">
            <v>Unid</v>
          </cell>
          <cell r="D5112" t="str">
            <v>Origem</v>
          </cell>
          <cell r="E5112" t="str">
            <v>Preço</v>
          </cell>
        </row>
        <row r="5113">
          <cell r="D5113" t="str">
            <v>de Preço</v>
          </cell>
          <cell r="E5113" t="str">
            <v>Mediano (R$)</v>
          </cell>
        </row>
        <row r="5114">
          <cell r="A5114">
            <v>3322</v>
          </cell>
          <cell r="B5114" t="str">
            <v>GRAMA ESMERALDA EM PLACAS, SEM PLANTIO</v>
          </cell>
          <cell r="C5114" t="str">
            <v>M2</v>
          </cell>
          <cell r="D5114" t="str">
            <v>C</v>
          </cell>
          <cell r="E5114">
            <v>6.25</v>
          </cell>
        </row>
        <row r="5115">
          <cell r="A5115">
            <v>3323</v>
          </cell>
          <cell r="B5115" t="str">
            <v>GRAMA SAO CARLOS OU CURITIBANA EM PLACAS, SEM PLANTIO</v>
          </cell>
          <cell r="C5115" t="str">
            <v>M2</v>
          </cell>
          <cell r="D5115" t="str">
            <v>CR</v>
          </cell>
          <cell r="E5115">
            <v>6.25</v>
          </cell>
        </row>
        <row r="5116">
          <cell r="A5116">
            <v>5076</v>
          </cell>
          <cell r="B5116" t="str">
            <v>GRAMPO DE ACO POLIDO 1 " X 9</v>
          </cell>
          <cell r="C5116" t="str">
            <v>KG</v>
          </cell>
          <cell r="D5116" t="str">
            <v>CR</v>
          </cell>
          <cell r="E5116">
            <v>8.3800000000000008</v>
          </cell>
        </row>
        <row r="5117">
          <cell r="A5117">
            <v>5077</v>
          </cell>
          <cell r="B5117" t="str">
            <v>GRAMPO DE ACO POLIDO 7/8 " X 9</v>
          </cell>
          <cell r="C5117" t="str">
            <v>KG</v>
          </cell>
          <cell r="D5117" t="str">
            <v>CR</v>
          </cell>
          <cell r="E5117">
            <v>9.26</v>
          </cell>
        </row>
        <row r="5118">
          <cell r="A5118">
            <v>38466</v>
          </cell>
          <cell r="B5118" t="str">
            <v>GRAMPO DE APERTO RAPIDO 18 "</v>
          </cell>
          <cell r="C5118" t="str">
            <v>UN</v>
          </cell>
          <cell r="D5118" t="str">
            <v>CR</v>
          </cell>
          <cell r="E5118">
            <v>18.07</v>
          </cell>
        </row>
        <row r="5119">
          <cell r="A5119">
            <v>11837</v>
          </cell>
          <cell r="B5119" t="str">
            <v>GRAMPO LINHA VIVA DE LATAO ESTANHADO, DIAMETRO DO CONDUTOR PRINCIPAL DE 10 A</v>
          </cell>
          <cell r="C5119" t="str">
            <v>UN</v>
          </cell>
          <cell r="D5119" t="str">
            <v>CR</v>
          </cell>
          <cell r="E5119">
            <v>33.93</v>
          </cell>
        </row>
        <row r="5120">
          <cell r="B5120" t="str">
            <v>120 MM2, DIAMETRO DA DERIVACAO DE 10 A 70 MM2</v>
          </cell>
        </row>
        <row r="5121">
          <cell r="A5121">
            <v>38055</v>
          </cell>
          <cell r="B5121" t="str">
            <v>GRAMPO METALICO TIPO OLHAL PARA HASTE DE ATERRAMENTO DE 1/2'', CONDUTOR DE</v>
          </cell>
          <cell r="C5121" t="str">
            <v>UN</v>
          </cell>
          <cell r="D5121" t="str">
            <v>CR</v>
          </cell>
          <cell r="E5121">
            <v>3.07</v>
          </cell>
        </row>
        <row r="5122">
          <cell r="B5122" t="str">
            <v>*10* A 50 MM2</v>
          </cell>
        </row>
        <row r="5123">
          <cell r="A5123">
            <v>415</v>
          </cell>
          <cell r="B5123" t="str">
            <v>GRAMPO METALICO TIPO OLHAL PARA HASTE DE ATERRAMENTO DE 1'', CONDUTOR DE *10*</v>
          </cell>
          <cell r="C5123" t="str">
            <v>UN</v>
          </cell>
          <cell r="D5123" t="str">
            <v>CR</v>
          </cell>
          <cell r="E5123">
            <v>13.91</v>
          </cell>
        </row>
        <row r="5124">
          <cell r="B5124" t="str">
            <v>A 50 MM2</v>
          </cell>
        </row>
        <row r="5125">
          <cell r="A5125">
            <v>416</v>
          </cell>
          <cell r="B5125" t="str">
            <v>GRAMPO METALICO TIPO OLHAL PARA HASTE DE ATERRAMENTO DE 3/4'', CONDUTOR DE</v>
          </cell>
          <cell r="C5125" t="str">
            <v>UN</v>
          </cell>
          <cell r="D5125" t="str">
            <v>CR</v>
          </cell>
          <cell r="E5125">
            <v>5.09</v>
          </cell>
        </row>
        <row r="5126">
          <cell r="B5126" t="str">
            <v>*10* A 50 MM2</v>
          </cell>
        </row>
        <row r="5127">
          <cell r="A5127">
            <v>425</v>
          </cell>
          <cell r="B5127" t="str">
            <v>GRAMPO METALICO TIPO OLHAL PARA HASTE DE ATERRAMENTO DE 5/8'', CONDUTOR DE</v>
          </cell>
          <cell r="C5127" t="str">
            <v>UN</v>
          </cell>
          <cell r="D5127" t="str">
            <v>CR</v>
          </cell>
          <cell r="E5127">
            <v>3.15</v>
          </cell>
        </row>
        <row r="5128">
          <cell r="B5128" t="str">
            <v>*10* A 50 MM2</v>
          </cell>
        </row>
        <row r="5129">
          <cell r="A5129">
            <v>426</v>
          </cell>
          <cell r="B5129" t="str">
            <v>GRAMPO METALICO TIPO U PARA HASTE DE ATERRAMENTO DE ATE 3/4'', CONDUTOR DE 10 A</v>
          </cell>
          <cell r="C5129" t="str">
            <v>UN</v>
          </cell>
          <cell r="D5129" t="str">
            <v>CR</v>
          </cell>
          <cell r="E5129">
            <v>17.39</v>
          </cell>
        </row>
        <row r="5130">
          <cell r="B5130" t="str">
            <v>25 MM2</v>
          </cell>
        </row>
        <row r="5131">
          <cell r="A5131">
            <v>38056</v>
          </cell>
          <cell r="B5131" t="str">
            <v>GRAMPO METALICO TIPO U PARA HASTE DE ATERRAMENTO DE ATE 5/8'', CONDUTOR DE 10 A</v>
          </cell>
          <cell r="C5131" t="str">
            <v>UN</v>
          </cell>
          <cell r="D5131" t="str">
            <v>CR</v>
          </cell>
          <cell r="E5131">
            <v>16.98</v>
          </cell>
        </row>
        <row r="5132">
          <cell r="B5132" t="str">
            <v>25 MM2</v>
          </cell>
        </row>
        <row r="5133">
          <cell r="A5133">
            <v>1564</v>
          </cell>
          <cell r="B5133" t="str">
            <v>GRAMPO PARALELO METALICO PARA CABO DE 6 A 50 MM2, COM 2 PARAFUSOS</v>
          </cell>
          <cell r="C5133" t="str">
            <v>UN</v>
          </cell>
          <cell r="D5133" t="str">
            <v>CR</v>
          </cell>
          <cell r="E5133">
            <v>6.48</v>
          </cell>
        </row>
        <row r="5134">
          <cell r="A5134">
            <v>11032</v>
          </cell>
          <cell r="B5134" t="str">
            <v>GRAMPO U DE 5/8 " N8 EM FERRO GALVANIZADO</v>
          </cell>
          <cell r="C5134" t="str">
            <v>UN</v>
          </cell>
          <cell r="D5134" t="str">
            <v>CR</v>
          </cell>
          <cell r="E5134">
            <v>5.98</v>
          </cell>
        </row>
        <row r="5135">
          <cell r="A5135">
            <v>40875</v>
          </cell>
          <cell r="B5135" t="str">
            <v>GRAMPO 80,  EM ACO GALVANIZADO, 12,9 X 14 MM (L X A) (COLETADO CAIXA)</v>
          </cell>
          <cell r="C5135" t="str">
            <v>MIL</v>
          </cell>
          <cell r="D5135" t="str">
            <v>CR</v>
          </cell>
          <cell r="E5135">
            <v>2.37</v>
          </cell>
        </row>
        <row r="5136">
          <cell r="A5136">
            <v>36787</v>
          </cell>
          <cell r="B5136" t="str">
            <v>GRANALHA DE ACO, ANGULAR (GRIT), PARA JATEAMENTO, PENEIRA 0,35 A 0,117 MM (SAE</v>
          </cell>
          <cell r="C5136" t="str">
            <v>SC25KG</v>
          </cell>
          <cell r="D5136" t="str">
            <v>AS</v>
          </cell>
          <cell r="E5136">
            <v>85.83</v>
          </cell>
        </row>
        <row r="5137">
          <cell r="B5137" t="str">
            <v>G80)</v>
          </cell>
        </row>
        <row r="5138">
          <cell r="A5138">
            <v>36786</v>
          </cell>
          <cell r="B5138" t="str">
            <v>GRANALHA DE ACO, ANGULAR (GRIT), PARA JATEAMENTO, PENEIRA 0,84 A 0,42 MM (SAE</v>
          </cell>
          <cell r="C5138" t="str">
            <v>SC25KG</v>
          </cell>
          <cell r="D5138" t="str">
            <v>AS</v>
          </cell>
          <cell r="E5138">
            <v>85.83</v>
          </cell>
        </row>
        <row r="5139">
          <cell r="B5139" t="str">
            <v>G40)</v>
          </cell>
        </row>
        <row r="5140">
          <cell r="A5140">
            <v>36785</v>
          </cell>
          <cell r="B5140" t="str">
            <v>GRANALHA DE ACO, ANGULAR (GRIT), PARA JATEAMENTO, PENEIRA 1,41 A 1,19 MM (SAE</v>
          </cell>
          <cell r="C5140" t="str">
            <v>SC25KG</v>
          </cell>
          <cell r="D5140" t="str">
            <v>AS</v>
          </cell>
          <cell r="E5140">
            <v>74.58</v>
          </cell>
        </row>
        <row r="5141">
          <cell r="B5141" t="str">
            <v>G16)</v>
          </cell>
        </row>
        <row r="5142">
          <cell r="A5142">
            <v>36782</v>
          </cell>
          <cell r="B5142" t="str">
            <v>GRANALHA DE ACO, ESFERICA (SHOT), PARA JATEAMENTO, PENEIRA 0,59 A 0,42MM (SAE</v>
          </cell>
          <cell r="C5142" t="str">
            <v>SC25KG</v>
          </cell>
          <cell r="D5142" t="str">
            <v>AS</v>
          </cell>
          <cell r="E5142">
            <v>89.03</v>
          </cell>
        </row>
        <row r="5143">
          <cell r="B5143" t="str">
            <v>S170)</v>
          </cell>
        </row>
        <row r="5144">
          <cell r="A5144">
            <v>36784</v>
          </cell>
          <cell r="B5144" t="str">
            <v>GRANALHA DE ACO, ESFERICA (SHOT), PARA JATEAMENTO, PENEIRA 0,84 A 0,71 MM (SAE</v>
          </cell>
          <cell r="C5144" t="str">
            <v>SC25KG</v>
          </cell>
          <cell r="D5144" t="str">
            <v>AS</v>
          </cell>
          <cell r="E5144">
            <v>85.83</v>
          </cell>
        </row>
        <row r="5145">
          <cell r="B5145" t="str">
            <v>S280)</v>
          </cell>
        </row>
        <row r="5146">
          <cell r="A5146">
            <v>25930</v>
          </cell>
          <cell r="B5146" t="str">
            <v>GRANALHA DE ACO, ESFERICA (SHOT), PARA JATEAMENTO, PENEIRA 1,19 A 1,00 MM (SAE</v>
          </cell>
          <cell r="C5146" t="str">
            <v>SC25KG</v>
          </cell>
          <cell r="D5146" t="str">
            <v>AS</v>
          </cell>
          <cell r="E5146">
            <v>100.28</v>
          </cell>
        </row>
        <row r="5147">
          <cell r="B5147" t="str">
            <v>S390)</v>
          </cell>
        </row>
        <row r="5148">
          <cell r="A5148">
            <v>4824</v>
          </cell>
          <cell r="B5148" t="str">
            <v>GRANILHA/ GRANA/ PEDRISCO OU AGREGADO EM MARMORE/ GRANITO/ QUARTZO E</v>
          </cell>
          <cell r="C5148" t="str">
            <v>KG</v>
          </cell>
          <cell r="D5148" t="str">
            <v>CR</v>
          </cell>
          <cell r="E5148">
            <v>0.17</v>
          </cell>
        </row>
        <row r="5149">
          <cell r="B5149" t="str">
            <v>CALCARIO, PRETO, CINZA, PALHA OU BRANCO</v>
          </cell>
        </row>
        <row r="5150">
          <cell r="A5150">
            <v>10840</v>
          </cell>
          <cell r="B5150" t="str">
            <v>GRANITO AMENDOA  E = 2 CM ,POLIDO E LUSTRADO, PARA PISO</v>
          </cell>
          <cell r="C5150" t="str">
            <v>M2</v>
          </cell>
          <cell r="D5150" t="str">
            <v>C</v>
          </cell>
          <cell r="E5150">
            <v>159</v>
          </cell>
        </row>
        <row r="5151">
          <cell r="A5151">
            <v>11795</v>
          </cell>
          <cell r="B5151" t="str">
            <v>GRANITO CINZA POLIDO P/BANCADA E=2,5 CM</v>
          </cell>
          <cell r="C5151" t="str">
            <v>M2</v>
          </cell>
          <cell r="D5151" t="str">
            <v>CR</v>
          </cell>
          <cell r="E5151">
            <v>170.22</v>
          </cell>
        </row>
        <row r="5152">
          <cell r="A5152">
            <v>10841</v>
          </cell>
          <cell r="B5152" t="str">
            <v>GRANITO CINZA POLIDO PARA PISO E = 2 CM</v>
          </cell>
          <cell r="C5152" t="str">
            <v>M2</v>
          </cell>
          <cell r="D5152" t="str">
            <v>CR</v>
          </cell>
          <cell r="E5152">
            <v>130.19</v>
          </cell>
        </row>
        <row r="5153">
          <cell r="A5153">
            <v>10842</v>
          </cell>
          <cell r="B5153" t="str">
            <v>GRANITO PRETO TIJUCA E = 2 CM PARA PISO</v>
          </cell>
          <cell r="C5153" t="str">
            <v>M2</v>
          </cell>
          <cell r="D5153" t="str">
            <v>CR</v>
          </cell>
          <cell r="E5153">
            <v>182.38</v>
          </cell>
        </row>
        <row r="5154">
          <cell r="A5154">
            <v>134</v>
          </cell>
          <cell r="B5154" t="str">
            <v>GRAUTE CIMENTICIO PARA USO GERAL</v>
          </cell>
          <cell r="C5154" t="str">
            <v>KG</v>
          </cell>
          <cell r="D5154" t="str">
            <v>CR</v>
          </cell>
          <cell r="E5154">
            <v>1.52</v>
          </cell>
        </row>
        <row r="5155">
          <cell r="A5155">
            <v>4229</v>
          </cell>
          <cell r="B5155" t="str">
            <v>GRAXA LUBRIFICANTE</v>
          </cell>
          <cell r="C5155" t="str">
            <v>KG</v>
          </cell>
          <cell r="D5155" t="str">
            <v>CR</v>
          </cell>
          <cell r="E5155">
            <v>22.02</v>
          </cell>
        </row>
        <row r="5156">
          <cell r="A5156">
            <v>37402</v>
          </cell>
          <cell r="B5156" t="str">
            <v>GRELHA DE CONCRETO DE PRE-MOLDADA *15 X 75 X 52* CM (A X C X L)</v>
          </cell>
          <cell r="C5156" t="str">
            <v>UN</v>
          </cell>
          <cell r="D5156" t="str">
            <v>CR</v>
          </cell>
          <cell r="E5156">
            <v>70.25</v>
          </cell>
        </row>
        <row r="5157">
          <cell r="A5157">
            <v>11244</v>
          </cell>
          <cell r="B5157" t="str">
            <v>GRELHA FOFO ARTICULADA, CARGA MAXIMA 1,5 T, *300 X 1000* MM, E= *15* MM</v>
          </cell>
          <cell r="C5157" t="str">
            <v>UN</v>
          </cell>
          <cell r="D5157" t="str">
            <v>AS</v>
          </cell>
          <cell r="E5157">
            <v>150.41999999999999</v>
          </cell>
        </row>
        <row r="5158">
          <cell r="A5158">
            <v>11245</v>
          </cell>
          <cell r="B5158" t="str">
            <v>GRELHA FOFO SIMPLES COM REQUADRO, CARGA MAXIMA  12,5 T, *300 X 1000* MM, E= *15*</v>
          </cell>
          <cell r="C5158" t="str">
            <v>UN</v>
          </cell>
          <cell r="D5158" t="str">
            <v>AS</v>
          </cell>
          <cell r="E5158">
            <v>208.05</v>
          </cell>
        </row>
        <row r="5159">
          <cell r="B5159" t="str">
            <v>MM, AREA ESTACIONAMENTO CARRO PASSEIO</v>
          </cell>
        </row>
        <row r="5160">
          <cell r="A5160">
            <v>11235</v>
          </cell>
          <cell r="B5160" t="str">
            <v>GRELHA FOFO SIMPLES COM REQUADRO, CARGA MAXIMA 1,5 T, 150 X 1000 MM, E= *15* MM</v>
          </cell>
          <cell r="C5160" t="str">
            <v>UN</v>
          </cell>
          <cell r="D5160" t="str">
            <v>AS</v>
          </cell>
          <cell r="E5160">
            <v>114.79</v>
          </cell>
        </row>
        <row r="5161">
          <cell r="A5161">
            <v>11236</v>
          </cell>
          <cell r="B5161" t="str">
            <v>GRELHA FOFO SIMPLES COM REQUADRO, CARGA MAXIMA 1,5 T, 200 X 1000 MM, E= *15* MM</v>
          </cell>
          <cell r="C5161" t="str">
            <v>UN</v>
          </cell>
          <cell r="D5161" t="str">
            <v>AS</v>
          </cell>
          <cell r="E5161">
            <v>145.87</v>
          </cell>
        </row>
        <row r="5162">
          <cell r="A5162">
            <v>11731</v>
          </cell>
          <cell r="B5162" t="str">
            <v>GRELHA PVC BRANCA QUADRADA, 150 X 150 MM</v>
          </cell>
          <cell r="C5162" t="str">
            <v>UN</v>
          </cell>
          <cell r="D5162" t="str">
            <v>CR</v>
          </cell>
          <cell r="E5162">
            <v>3.48</v>
          </cell>
        </row>
        <row r="5163">
          <cell r="A5163">
            <v>11732</v>
          </cell>
          <cell r="B5163" t="str">
            <v>GRELHA PVC CROMADA REDONDA, 150 MM</v>
          </cell>
          <cell r="C5163" t="str">
            <v>UN</v>
          </cell>
          <cell r="D5163" t="str">
            <v>CR</v>
          </cell>
          <cell r="E5163">
            <v>17.690000000000001</v>
          </cell>
        </row>
        <row r="5164">
          <cell r="A5164">
            <v>36494</v>
          </cell>
          <cell r="B5164" t="str">
            <v>GRUA ASCENCIONAL, LANCA DE 30 M, CAPACIDADE DE 1,0 T A 30 M, ALTURA ATE 39 M</v>
          </cell>
          <cell r="C5164" t="str">
            <v>UN</v>
          </cell>
          <cell r="D5164" t="str">
            <v>CR</v>
          </cell>
          <cell r="E5164">
            <v>273115.62</v>
          </cell>
        </row>
        <row r="5165">
          <cell r="A5165">
            <v>36493</v>
          </cell>
          <cell r="B5165" t="str">
            <v>GRUA ASCENCIONAL, LANCA DE 42 M, CAPACIDADE DE 1,5 T A 30 M, ALTURA ATE 39 M</v>
          </cell>
          <cell r="C5165" t="str">
            <v>UN</v>
          </cell>
          <cell r="D5165" t="str">
            <v>CR</v>
          </cell>
          <cell r="E5165">
            <v>309428.90000000002</v>
          </cell>
        </row>
        <row r="5166">
          <cell r="A5166">
            <v>36492</v>
          </cell>
          <cell r="B5166" t="str">
            <v>GRUA ASCENCIONAL, LANCA DE 50 M, CAPACIDADE DE 2,33 T A 30 M, ALTURA ATE 48 M</v>
          </cell>
          <cell r="C5166" t="str">
            <v>UN</v>
          </cell>
          <cell r="D5166" t="str">
            <v>CR</v>
          </cell>
          <cell r="E5166">
            <v>574801.56000000006</v>
          </cell>
        </row>
        <row r="5167">
          <cell r="A5167" t="str">
            <v>Obs: dimensões entre asteríscos (*) indicam a aceitação de medidas aproximadas.</v>
          </cell>
        </row>
        <row r="5169">
          <cell r="B5169" t="str">
            <v>PREÇOS DE INSUMOS</v>
          </cell>
          <cell r="D5169" t="str">
            <v>Página:</v>
          </cell>
          <cell r="E5169" t="str">
            <v>78 / 146</v>
          </cell>
        </row>
        <row r="5170">
          <cell r="A5170" t="str">
            <v>Indicação da origem do preço:</v>
          </cell>
        </row>
        <row r="5171">
          <cell r="A5171" t="str">
            <v>• C - para preço coletado pelo IBGE</v>
          </cell>
        </row>
        <row r="5172">
          <cell r="A5172" t="str">
            <v>• CR - para preço obtido por meio do coeficiente de representatividade do insumo (ver Manual de Metodologia e</v>
          </cell>
        </row>
        <row r="5173">
          <cell r="A5173" t="str">
            <v>Conceitos);</v>
          </cell>
        </row>
        <row r="5174">
          <cell r="A5174" t="str">
            <v>• AS - para preço atribuído com base no preço do insumo para a localidade de São Paulo.</v>
          </cell>
        </row>
        <row r="5175">
          <cell r="A5175" t="str">
            <v>Mês de Coleta:</v>
          </cell>
          <cell r="B5175" t="str">
            <v>06/2016 Pesquisa: IBGE</v>
          </cell>
        </row>
        <row r="5176">
          <cell r="B5176" t="str">
            <v>CUIABA</v>
          </cell>
          <cell r="C5176" t="str">
            <v>90,01</v>
          </cell>
          <cell r="E5176">
            <v>52.06</v>
          </cell>
        </row>
        <row r="5177">
          <cell r="A5177" t="str">
            <v>Localidade:</v>
          </cell>
          <cell r="B5177" t="str">
            <v>Encargos Sociais Desonerados(%) Horista:</v>
          </cell>
          <cell r="D5177" t="str">
            <v>Mensalista:</v>
          </cell>
        </row>
        <row r="5178">
          <cell r="A5178" t="str">
            <v>Código</v>
          </cell>
          <cell r="B5178" t="str">
            <v>Descriçao do Insumo</v>
          </cell>
          <cell r="C5178" t="str">
            <v>Unid</v>
          </cell>
          <cell r="D5178" t="str">
            <v>Origem</v>
          </cell>
          <cell r="E5178" t="str">
            <v>Preço</v>
          </cell>
        </row>
        <row r="5179">
          <cell r="D5179" t="str">
            <v>de Preço</v>
          </cell>
          <cell r="E5179" t="str">
            <v>Mediano (R$)</v>
          </cell>
        </row>
        <row r="5180">
          <cell r="A5180">
            <v>13333</v>
          </cell>
          <cell r="B5180" t="str">
            <v>GRUPO DE SOLDAGEM C/ GERADOR A DIESEL 60 CV PARA SOLDA ELETRICA, SOBRE 04</v>
          </cell>
          <cell r="C5180" t="str">
            <v>UN</v>
          </cell>
          <cell r="D5180" t="str">
            <v>AS</v>
          </cell>
          <cell r="E5180">
            <v>105691.78</v>
          </cell>
        </row>
        <row r="5181">
          <cell r="B5181" t="str">
            <v>RODAS, COM MOTOR 4 CILINDROS</v>
          </cell>
        </row>
        <row r="5182">
          <cell r="A5182">
            <v>13533</v>
          </cell>
          <cell r="B5182" t="str">
            <v>GRUPO DE SOLDAGEM COM GERADOR A DIESEL 30 CV, PARA SOLDA ELETRICA, SOBRE</v>
          </cell>
          <cell r="C5182" t="str">
            <v>UN</v>
          </cell>
          <cell r="D5182" t="str">
            <v>AS</v>
          </cell>
          <cell r="E5182">
            <v>94476.71</v>
          </cell>
        </row>
        <row r="5183">
          <cell r="B5183" t="str">
            <v>DUAS RODAS</v>
          </cell>
        </row>
        <row r="5184">
          <cell r="A5184">
            <v>3346</v>
          </cell>
          <cell r="B5184" t="str">
            <v>GRUPO GERADOR *80 A 125* KVA, MOTOR DIESEL, REBOCAVEL, ACIONAMENTO MANUAL</v>
          </cell>
          <cell r="C5184" t="str">
            <v>H</v>
          </cell>
          <cell r="D5184" t="str">
            <v>C</v>
          </cell>
          <cell r="E5184">
            <v>13.5</v>
          </cell>
        </row>
        <row r="5185">
          <cell r="B5185" t="str">
            <v>(LOCACAO)</v>
          </cell>
        </row>
        <row r="5186">
          <cell r="A5186">
            <v>36499</v>
          </cell>
          <cell r="B5186" t="str">
            <v>GRUPO GERADOR A GASOLINA, POTENCIA NOMINAL 2,2 KW, TENSAO DE SAIDA 110/220 V,</v>
          </cell>
          <cell r="C5186" t="str">
            <v>UN</v>
          </cell>
          <cell r="D5186" t="str">
            <v>AS</v>
          </cell>
          <cell r="E5186">
            <v>2060.9899999999998</v>
          </cell>
        </row>
        <row r="5187">
          <cell r="B5187" t="str">
            <v>MOTOR POTENCIA 6,5 HP</v>
          </cell>
        </row>
        <row r="5188">
          <cell r="A5188">
            <v>3348</v>
          </cell>
          <cell r="B5188" t="str">
            <v>GRUPO GERADOR ACIMA DE * 125 ATE 180* KVA, MOTOR DIESEL, REBOCAVEL,</v>
          </cell>
          <cell r="C5188" t="str">
            <v>H</v>
          </cell>
          <cell r="D5188" t="str">
            <v>CR</v>
          </cell>
          <cell r="E5188">
            <v>16.149999999999999</v>
          </cell>
        </row>
        <row r="5189">
          <cell r="B5189" t="str">
            <v>ACIONAMENTO MANUAL (LOCACAO)</v>
          </cell>
        </row>
        <row r="5190">
          <cell r="A5190">
            <v>3345</v>
          </cell>
          <cell r="B5190" t="str">
            <v>GRUPO GERADOR ACIMA DE * 20 A 80* KVA, MOTOR DIESEL, REBOCAVEL, ACIONAMENTO</v>
          </cell>
          <cell r="C5190" t="str">
            <v>H</v>
          </cell>
          <cell r="D5190" t="str">
            <v>CR</v>
          </cell>
          <cell r="E5190">
            <v>10.43</v>
          </cell>
        </row>
        <row r="5191">
          <cell r="B5191" t="str">
            <v>MANUAL (LOCACAO)</v>
          </cell>
        </row>
        <row r="5192">
          <cell r="A5192">
            <v>39833</v>
          </cell>
          <cell r="B5192" t="str">
            <v>GRUPO GERADOR DE *260* KVA, DIESEL REBOCAVEL, ACIONAMENTO MANUAL (LOCACAO)</v>
          </cell>
          <cell r="C5192" t="str">
            <v>H</v>
          </cell>
          <cell r="D5192" t="str">
            <v>CR</v>
          </cell>
          <cell r="E5192">
            <v>22.12</v>
          </cell>
        </row>
        <row r="5193">
          <cell r="A5193">
            <v>39834</v>
          </cell>
          <cell r="B5193" t="str">
            <v>GRUPO GERADOR DE *400* KVA, DIESEL REBOCAVEL, ACIONAMENTO MANUAL (LOCACAO)</v>
          </cell>
          <cell r="C5193" t="str">
            <v>H</v>
          </cell>
          <cell r="D5193" t="str">
            <v>CR</v>
          </cell>
          <cell r="E5193">
            <v>37.96</v>
          </cell>
        </row>
        <row r="5194">
          <cell r="A5194">
            <v>39835</v>
          </cell>
          <cell r="B5194" t="str">
            <v>GRUPO GERADOR DE *550* KVA, DIESEL REBOCAVEL, ACIONAMENTO MANUAL (LOCACAO)</v>
          </cell>
          <cell r="C5194" t="str">
            <v>H</v>
          </cell>
          <cell r="D5194" t="str">
            <v>CR</v>
          </cell>
          <cell r="E5194">
            <v>46.28</v>
          </cell>
        </row>
        <row r="5195">
          <cell r="A5195">
            <v>39585</v>
          </cell>
          <cell r="B5195" t="str">
            <v>GRUPO GERADOR DIESEL, COM CARENAGEM, POTENCIA STANDART ENTRE 100 E 110 KVA,</v>
          </cell>
          <cell r="C5195" t="str">
            <v>UN</v>
          </cell>
          <cell r="D5195" t="str">
            <v>AS</v>
          </cell>
          <cell r="E5195">
            <v>68245.179999999993</v>
          </cell>
        </row>
        <row r="5196">
          <cell r="B5196" t="str">
            <v>VELOCIDADE DE 1800 RPM, FREQUENCIA DE 60 HZ</v>
          </cell>
        </row>
        <row r="5197">
          <cell r="A5197">
            <v>39586</v>
          </cell>
          <cell r="B5197" t="str">
            <v>GRUPO GERADOR DIESEL, COM CARENAGEM, POTENCIA STANDART ENTRE 140 E 150 KVA,</v>
          </cell>
          <cell r="C5197" t="str">
            <v>UN</v>
          </cell>
          <cell r="D5197" t="str">
            <v>AS</v>
          </cell>
          <cell r="E5197">
            <v>80046.97</v>
          </cell>
        </row>
        <row r="5198">
          <cell r="B5198" t="str">
            <v>VELOCIDADE DE 1800 RPM, FREQUENCIA DE 60 HZ</v>
          </cell>
        </row>
        <row r="5199">
          <cell r="A5199">
            <v>39587</v>
          </cell>
          <cell r="B5199" t="str">
            <v>GRUPO GERADOR DIESEL, COM CARENAGEM, POTENCIA STANDART ENTRE 210 E 220 KVA,</v>
          </cell>
          <cell r="C5199" t="str">
            <v>UN</v>
          </cell>
          <cell r="D5199" t="str">
            <v>AS</v>
          </cell>
          <cell r="E5199">
            <v>97493.11</v>
          </cell>
        </row>
        <row r="5200">
          <cell r="B5200" t="str">
            <v>VELOCIDADE DE 1800 RPM, FREQUENCIA DE 60 HZ</v>
          </cell>
        </row>
        <row r="5201">
          <cell r="A5201">
            <v>39588</v>
          </cell>
          <cell r="B5201" t="str">
            <v>GRUPO GERADOR DIESEL, COM CARENAGEM, POTENCIA STANDART ENTRE 250 E 260 KVA,</v>
          </cell>
          <cell r="C5201" t="str">
            <v>UN</v>
          </cell>
          <cell r="D5201" t="str">
            <v>AS</v>
          </cell>
          <cell r="E5201">
            <v>112886.76</v>
          </cell>
        </row>
        <row r="5202">
          <cell r="B5202" t="str">
            <v>VELOCIDADE DE 1800 RPM, FREQUENCIA DE 60 HZ</v>
          </cell>
        </row>
        <row r="5203">
          <cell r="A5203">
            <v>39584</v>
          </cell>
          <cell r="B5203" t="str">
            <v>GRUPO GERADOR DIESEL, COM CARENAGEM, POTENCIA STANDART ENTRE 50 E 55 KVA,</v>
          </cell>
          <cell r="C5203" t="str">
            <v>UN</v>
          </cell>
          <cell r="D5203" t="str">
            <v>AS</v>
          </cell>
          <cell r="E5203">
            <v>60774.13</v>
          </cell>
        </row>
        <row r="5204">
          <cell r="B5204" t="str">
            <v>VELOCIDADE DE 1800 RPM, FREQUENCIA DE 60 HZ</v>
          </cell>
        </row>
        <row r="5205">
          <cell r="A5205">
            <v>39590</v>
          </cell>
          <cell r="B5205" t="str">
            <v>GRUPO GERADOR DIESEL, SEM CARENAGEM, POTENCIA STANDART ENTRE 100 E 110 KVA,</v>
          </cell>
          <cell r="C5205" t="str">
            <v>UN</v>
          </cell>
          <cell r="D5205" t="str">
            <v>AS</v>
          </cell>
          <cell r="E5205">
            <v>59316.86</v>
          </cell>
        </row>
        <row r="5206">
          <cell r="B5206" t="str">
            <v>VELOCIDADE DE 1800 RPM, FREQUENCIA DE 60 HZ</v>
          </cell>
        </row>
        <row r="5207">
          <cell r="A5207">
            <v>39592</v>
          </cell>
          <cell r="B5207" t="str">
            <v>GRUPO GERADOR DIESEL, SEM CARENAGEM, POTENCIA STANDART ENTRE 210 E 220 KVA,</v>
          </cell>
          <cell r="C5207" t="str">
            <v>UN</v>
          </cell>
          <cell r="D5207" t="str">
            <v>AS</v>
          </cell>
          <cell r="E5207">
            <v>85239.76</v>
          </cell>
        </row>
        <row r="5208">
          <cell r="B5208" t="str">
            <v>VELOCIDADE DE 1800 RPM, FREQUENCIA DE 60 HZ</v>
          </cell>
        </row>
        <row r="5209">
          <cell r="A5209">
            <v>39593</v>
          </cell>
          <cell r="B5209" t="str">
            <v>GRUPO GERADOR DIESEL, SEM CARENAGEM, POTENCIA STANDART ENTRE 250 E 260 KVA,</v>
          </cell>
          <cell r="C5209" t="str">
            <v>UN</v>
          </cell>
          <cell r="D5209" t="str">
            <v>AS</v>
          </cell>
          <cell r="E5209">
            <v>97493.11</v>
          </cell>
        </row>
        <row r="5210">
          <cell r="B5210" t="str">
            <v>VELOCIDADE DE 1800 RPM, FREQUENCIA DE 60 HZ</v>
          </cell>
        </row>
        <row r="5211">
          <cell r="A5211">
            <v>25987</v>
          </cell>
          <cell r="B5211" t="str">
            <v>GRUPO GERADOR ESTACIONARIO SILENCIADO, POTENCIA 50 KVA, MOTOR DIESEL</v>
          </cell>
          <cell r="C5211" t="str">
            <v>UN</v>
          </cell>
          <cell r="D5211" t="str">
            <v>AS</v>
          </cell>
          <cell r="E5211">
            <v>46277.73</v>
          </cell>
        </row>
        <row r="5212">
          <cell r="A5212">
            <v>25019</v>
          </cell>
          <cell r="B5212" t="str">
            <v>GRUPO GERADOR ESTACIONARIO, MOTOR DIESEL POTENCIA 170 KVA</v>
          </cell>
          <cell r="C5212" t="str">
            <v>UN</v>
          </cell>
          <cell r="D5212" t="str">
            <v>AS</v>
          </cell>
          <cell r="E5212">
            <v>79325.2</v>
          </cell>
        </row>
        <row r="5213">
          <cell r="A5213">
            <v>36501</v>
          </cell>
          <cell r="B5213" t="str">
            <v>GRUPO GERADOR ESTACIONARIO, POTENCIA 150 KVA, MOTOR DIESEL</v>
          </cell>
          <cell r="C5213" t="str">
            <v>UN</v>
          </cell>
          <cell r="D5213" t="str">
            <v>AS</v>
          </cell>
          <cell r="E5213">
            <v>70626.77</v>
          </cell>
        </row>
        <row r="5214">
          <cell r="A5214">
            <v>14254</v>
          </cell>
          <cell r="B5214" t="str">
            <v>GRUPO GERADOR ESTACIONARIO, POTENCIA 90 KVA, MOTOR DIESEL, 1800 RPM, 60 HZ</v>
          </cell>
          <cell r="C5214" t="str">
            <v>UN</v>
          </cell>
          <cell r="D5214" t="str">
            <v>AS</v>
          </cell>
          <cell r="E5214">
            <v>55417.14</v>
          </cell>
        </row>
        <row r="5215">
          <cell r="A5215">
            <v>25986</v>
          </cell>
          <cell r="B5215" t="str">
            <v>GRUPO GERADOR ESTACIONARIO, SILENCIADO, POTENCIA 180 KVA, MOTOR DIESEL</v>
          </cell>
          <cell r="C5215" t="str">
            <v>UN</v>
          </cell>
          <cell r="D5215" t="str">
            <v>AS</v>
          </cell>
          <cell r="E5215">
            <v>84906.91</v>
          </cell>
        </row>
        <row r="5216">
          <cell r="A5216">
            <v>36500</v>
          </cell>
          <cell r="B5216" t="str">
            <v>GRUPO GERADOR REBOCAVEL, POTENCIA *66* KVA, MOTOR A DIESEL</v>
          </cell>
          <cell r="C5216" t="str">
            <v>UN</v>
          </cell>
          <cell r="D5216" t="str">
            <v>AS</v>
          </cell>
          <cell r="E5216">
            <v>49910.01</v>
          </cell>
        </row>
        <row r="5217">
          <cell r="A5217">
            <v>20017</v>
          </cell>
          <cell r="B5217" t="str">
            <v>GUARNICAO/ ALIZAR/ VISTA MACICA, E= *1* CM, L= *4,5* CM, EM CEDRINHO/ ANGELIM</v>
          </cell>
          <cell r="C5217" t="str">
            <v>M</v>
          </cell>
          <cell r="D5217" t="str">
            <v>CR</v>
          </cell>
          <cell r="E5217">
            <v>2.86</v>
          </cell>
        </row>
        <row r="5218">
          <cell r="B5218" t="str">
            <v>COMERCIAL/  EUCALIPTO/ CURUPIXA/ PEROBA/ CUMARU OU EQUIVALENTE DA REGIAO</v>
          </cell>
        </row>
        <row r="5219">
          <cell r="A5219">
            <v>20007</v>
          </cell>
          <cell r="B5219" t="str">
            <v>GUARNICAO/ ALIZAR/ VISTA MACICA, E= *1* CM, L= *4,5* CM, EM PINUS/ TAUARI/ VIROLA OU</v>
          </cell>
          <cell r="C5219" t="str">
            <v>M</v>
          </cell>
          <cell r="D5219" t="str">
            <v>CR</v>
          </cell>
          <cell r="E5219">
            <v>2.19</v>
          </cell>
        </row>
        <row r="5220">
          <cell r="B5220" t="str">
            <v>EQUIVALENTE DA REGIAO</v>
          </cell>
        </row>
        <row r="5221">
          <cell r="A5221">
            <v>40555</v>
          </cell>
          <cell r="B5221" t="str">
            <v>GUARNICAO/MOLDURA DE ACABAMENTO PARA ESQUADRIA DE ALUMINIO ANODIZADO</v>
          </cell>
          <cell r="C5221" t="str">
            <v>M</v>
          </cell>
          <cell r="D5221" t="str">
            <v>CR</v>
          </cell>
          <cell r="E5221">
            <v>32.340000000000003</v>
          </cell>
        </row>
        <row r="5222">
          <cell r="B5222" t="str">
            <v>NATURAL, PARA 1 FACE (COLETADO CAIXA)</v>
          </cell>
        </row>
        <row r="5223">
          <cell r="A5223">
            <v>40527</v>
          </cell>
          <cell r="B5223" t="str">
            <v>GUINCHO DE ALAVANCA MANUAL, CAPACIDADE DE 1,6 T, COM 20 M DE CABO DE ACO</v>
          </cell>
          <cell r="C5223" t="str">
            <v>UN</v>
          </cell>
          <cell r="D5223" t="str">
            <v>CR</v>
          </cell>
          <cell r="E5223">
            <v>2073.9</v>
          </cell>
        </row>
        <row r="5224">
          <cell r="B5224" t="str">
            <v>(AQUISICAO)</v>
          </cell>
        </row>
        <row r="5225">
          <cell r="A5225">
            <v>36497</v>
          </cell>
          <cell r="B5225" t="str">
            <v>GUINCHO DE ALAVANCA MANUAL, CAPACIDADE 3,2 T COM 20 M DE CABO DE ACO DIAMETRO</v>
          </cell>
          <cell r="C5225" t="str">
            <v>UN</v>
          </cell>
          <cell r="D5225" t="str">
            <v>CR</v>
          </cell>
          <cell r="E5225">
            <v>2367.58</v>
          </cell>
        </row>
        <row r="5226">
          <cell r="B5226" t="str">
            <v>16,3 MM</v>
          </cell>
        </row>
        <row r="5227">
          <cell r="A5227">
            <v>36487</v>
          </cell>
          <cell r="B5227" t="str">
            <v>GUINCHO ELETRICO DE COLUNA, CAPACIDADE 400 KG, COM MOTO FREIO, MOTOR</v>
          </cell>
          <cell r="C5227" t="str">
            <v>UN</v>
          </cell>
          <cell r="D5227" t="str">
            <v>CR</v>
          </cell>
          <cell r="E5227">
            <v>4122.32</v>
          </cell>
        </row>
        <row r="5228">
          <cell r="B5228" t="str">
            <v>TRIFASICO DE 1,25 CV</v>
          </cell>
        </row>
        <row r="5229">
          <cell r="A5229">
            <v>25952</v>
          </cell>
          <cell r="B5229" t="str">
            <v>GUINDASTE HIDRAULICO AUTOPROPELIDO, COM LANCA TELESCOPICA 28,80 M, CAPACIDADE</v>
          </cell>
          <cell r="C5229" t="str">
            <v>UN</v>
          </cell>
          <cell r="D5229" t="str">
            <v>CR</v>
          </cell>
          <cell r="E5229">
            <v>477584.65</v>
          </cell>
        </row>
        <row r="5230">
          <cell r="B5230" t="str">
            <v>MAXIMA 30 T, POTENCIA 97 KW, TRACAO 4 X 4</v>
          </cell>
        </row>
        <row r="5231">
          <cell r="A5231">
            <v>25954</v>
          </cell>
          <cell r="B5231" t="str">
            <v>GUINDASTE HIDRAULICO AUTOPROPELIDO, COM LANCA TELESCOPICA 40 M, CAPACIDADE</v>
          </cell>
          <cell r="C5231" t="str">
            <v>UN</v>
          </cell>
          <cell r="D5231" t="str">
            <v>CR</v>
          </cell>
          <cell r="E5231">
            <v>918432.03</v>
          </cell>
        </row>
        <row r="5232">
          <cell r="B5232" t="str">
            <v>MAXIMA 60 T, POTENCIA 260 KW, TRACAO 6 X 6</v>
          </cell>
        </row>
        <row r="5233">
          <cell r="A5233">
            <v>25953</v>
          </cell>
          <cell r="B5233" t="str">
            <v>GUINDASTE HIDRAULICO AUTOPROPELIDO, COM LANCA TELESCOPICA 50 M, CAPACIDADE</v>
          </cell>
          <cell r="C5233" t="str">
            <v>UN</v>
          </cell>
          <cell r="D5233" t="str">
            <v>CR</v>
          </cell>
          <cell r="E5233">
            <v>1561334.45</v>
          </cell>
        </row>
        <row r="5234">
          <cell r="B5234" t="str">
            <v>MAXIMA 100 T, POTENCIA 350 KW, TRACAO 10 X 6</v>
          </cell>
        </row>
        <row r="5235">
          <cell r="A5235">
            <v>37776</v>
          </cell>
          <cell r="B5235" t="str">
            <v>GUINDAUTO HIDRAULICO, CAPACIDADE MAXIMA DE CARGA 10000 KG, MOMENTO MAXIMO DE</v>
          </cell>
          <cell r="C5235" t="str">
            <v>UN</v>
          </cell>
          <cell r="D5235" t="str">
            <v>CR</v>
          </cell>
          <cell r="E5235">
            <v>95689.84</v>
          </cell>
        </row>
        <row r="5236">
          <cell r="B5236" t="str">
            <v>CARGA 23 TM , ALCANCE MAXIMO HORIZONTAL 11,80 M, PARA MONTAGEM SOBRE CHASSI</v>
          </cell>
        </row>
        <row r="5237">
          <cell r="B5237" t="str">
            <v>DE CAMINHAO PBT MINIMO 15000 KG (INCLUI MONTAGEM, NAO INC</v>
          </cell>
        </row>
        <row r="5238">
          <cell r="A5238" t="str">
            <v>Obs: dimensões entre asteríscos (*) indicam a aceitação de medidas aproximadas.</v>
          </cell>
        </row>
        <row r="5240">
          <cell r="B5240" t="str">
            <v>PREÇOS DE INSUMOS</v>
          </cell>
          <cell r="D5240" t="str">
            <v>Página:</v>
          </cell>
          <cell r="E5240" t="str">
            <v>79 / 146</v>
          </cell>
        </row>
        <row r="5241">
          <cell r="A5241" t="str">
            <v>Indicação da origem do preço:</v>
          </cell>
        </row>
        <row r="5242">
          <cell r="A5242" t="str">
            <v>• C - para preço coletado pelo IBGE</v>
          </cell>
        </row>
        <row r="5243">
          <cell r="A5243" t="str">
            <v>• CR - para preço obtido por meio do coeficiente de representatividade do insumo (ver Manual de Metodologia e</v>
          </cell>
        </row>
        <row r="5244">
          <cell r="A5244" t="str">
            <v>Conceitos);</v>
          </cell>
        </row>
        <row r="5245">
          <cell r="A5245" t="str">
            <v>• AS - para preço atribuído com base no preço do insumo para a localidade de São Paulo.</v>
          </cell>
        </row>
        <row r="5246">
          <cell r="A5246" t="str">
            <v>Mês de Coleta:</v>
          </cell>
          <cell r="B5246" t="str">
            <v>06/2016 Pesquisa: IBGE</v>
          </cell>
        </row>
        <row r="5247">
          <cell r="B5247" t="str">
            <v>CUIABA</v>
          </cell>
          <cell r="C5247" t="str">
            <v>90,01</v>
          </cell>
          <cell r="E5247">
            <v>52.06</v>
          </cell>
        </row>
        <row r="5248">
          <cell r="A5248" t="str">
            <v>Localidade:</v>
          </cell>
          <cell r="B5248" t="str">
            <v>Encargos Sociais Desonerados(%) Horista:</v>
          </cell>
          <cell r="D5248" t="str">
            <v>Mensalista:</v>
          </cell>
        </row>
        <row r="5249">
          <cell r="A5249" t="str">
            <v>Código</v>
          </cell>
          <cell r="B5249" t="str">
            <v>Descriçao do Insumo</v>
          </cell>
          <cell r="C5249" t="str">
            <v>Unid</v>
          </cell>
          <cell r="D5249" t="str">
            <v>Origem</v>
          </cell>
          <cell r="E5249" t="str">
            <v>Preço</v>
          </cell>
        </row>
        <row r="5250">
          <cell r="D5250" t="str">
            <v>de Preço</v>
          </cell>
          <cell r="E5250" t="str">
            <v>Mediano (R$)</v>
          </cell>
        </row>
        <row r="5251">
          <cell r="B5251" t="str">
            <v>GUINDAUTO HIDRAULICO, CAPACIDADE MAXIMA DE CARGA 10000 KG, MOMENTO MAXIMO DE</v>
          </cell>
        </row>
        <row r="5252">
          <cell r="B5252" t="str">
            <v>CARGA 23 TM , ALCANCE MAXIMO HORIZONTAL 11,80 M, PARA MONTAGEM SOBRE CHASSI</v>
          </cell>
        </row>
        <row r="5253">
          <cell r="B5253" t="str">
            <v>DE CAMINHAO PBT MINIMO 15000 KG (INCLUI MONTAGEM, NAO INC</v>
          </cell>
        </row>
        <row r="5254">
          <cell r="A5254">
            <v>37775</v>
          </cell>
          <cell r="B5254" t="str">
            <v>GUINDAUTO HIDRAULICO, CAPACIDADE MAXIMA DE CARGA 14340 KG, MOMENTO MAXIMO DE</v>
          </cell>
          <cell r="C5254" t="str">
            <v>UN</v>
          </cell>
          <cell r="D5254" t="str">
            <v>CR</v>
          </cell>
          <cell r="E5254">
            <v>150718.75</v>
          </cell>
        </row>
        <row r="5255">
          <cell r="B5255" t="str">
            <v>CARGA 42,3 TM, ALCANCE MAXIMO HORIZONTAL 16,80 M, PARA MONTAGEM SOBRE CHASSI</v>
          </cell>
        </row>
        <row r="5256">
          <cell r="B5256" t="str">
            <v>DE CAMINHAO PBT MINIMO 23000 KG (INCLUI MONTAGEM, NAO IN</v>
          </cell>
        </row>
        <row r="5257">
          <cell r="A5257">
            <v>36491</v>
          </cell>
          <cell r="B5257" t="str">
            <v>GUINDAUTO HIDRAULICO, CAPACIDADE MAXIMA DE CARGA 30000 KG, MOMENTO MAXIMO DE</v>
          </cell>
          <cell r="C5257" t="str">
            <v>UN</v>
          </cell>
          <cell r="D5257" t="str">
            <v>CR</v>
          </cell>
          <cell r="E5257">
            <v>558156.25</v>
          </cell>
        </row>
        <row r="5258">
          <cell r="B5258" t="str">
            <v>CARGA 92,2 TM , ALCANCE MAXIMO HORIZONTAL  22,00 M, PARA MONTAGEM SOBRE CHASSI</v>
          </cell>
        </row>
        <row r="5259">
          <cell r="B5259" t="str">
            <v>DE CAMINHAO PBT MINIMO 30000 KG (INCLUI MONTAGEM, NAO</v>
          </cell>
        </row>
        <row r="5260">
          <cell r="A5260">
            <v>10712</v>
          </cell>
          <cell r="B5260" t="str">
            <v>GUINDAUTO HIDRAULICO, CAPACIDADE MAXIMA DE CARGA 3300 KG, MOMENTO MAXIMO DE</v>
          </cell>
          <cell r="C5260" t="str">
            <v>UN</v>
          </cell>
          <cell r="D5260" t="str">
            <v>CR</v>
          </cell>
          <cell r="E5260">
            <v>37679.68</v>
          </cell>
        </row>
        <row r="5261">
          <cell r="B5261" t="str">
            <v>CARGA 5,8 TM , ALCANCE MAXIMO HORIZONTAL  7,60 M, PARA MONTAGEM SOBRE CHASSI</v>
          </cell>
        </row>
        <row r="5262">
          <cell r="B5262" t="str">
            <v>DE CAMINHAO PBT MINIMO 8000 KG (INCLUI MONTAGEM, NAO INCL</v>
          </cell>
        </row>
        <row r="5263">
          <cell r="A5263">
            <v>3363</v>
          </cell>
          <cell r="B5263" t="str">
            <v>GUINDAUTO HIDRAULICO, CAPACIDADE MAXIMA DE CARGA 6200 KG, MOMENTO MAXIMO DE</v>
          </cell>
          <cell r="C5263" t="str">
            <v>UN</v>
          </cell>
          <cell r="D5263" t="str">
            <v>C</v>
          </cell>
          <cell r="E5263">
            <v>53000</v>
          </cell>
        </row>
        <row r="5264">
          <cell r="B5264" t="str">
            <v>CARGA 11,7 TM , ALCANCE MAXIMO HORIZONTAL  9,70 M, PARA MONTAGEM SOBRE CHASSI</v>
          </cell>
        </row>
        <row r="5265">
          <cell r="B5265" t="str">
            <v>DE CAMINHAO PBT MINIMO 13000 KG (INCLUI MONTAGEM, NAO IN</v>
          </cell>
        </row>
        <row r="5266">
          <cell r="A5266">
            <v>3365</v>
          </cell>
          <cell r="B5266" t="str">
            <v>GUINDAUTO HIDRAULICO, CAPACIDADE MAXIMA DE CARGA 8500 KG, MOMENTO MAXIMO DE</v>
          </cell>
          <cell r="C5266" t="str">
            <v>UN</v>
          </cell>
          <cell r="D5266" t="str">
            <v>CR</v>
          </cell>
          <cell r="E5266">
            <v>123887.5</v>
          </cell>
        </row>
        <row r="5267">
          <cell r="B5267" t="str">
            <v>CARGA 30,4 TM , ALCANCE MAXIMO HORIZONTAL  14,30 M, PARA MONTAGEM SOBRE CHASSI</v>
          </cell>
        </row>
        <row r="5268">
          <cell r="B5268" t="str">
            <v>DE CAMINHAO PBT MINIMO 23000 KG (INCLUI MONTAGEM, NAO I</v>
          </cell>
        </row>
        <row r="5269">
          <cell r="A5269">
            <v>7569</v>
          </cell>
          <cell r="B5269" t="str">
            <v>HASTE ANCORA EM ACO GALVANIZADO, DIMENSOES 16 MM X 2000 MM</v>
          </cell>
          <cell r="C5269" t="str">
            <v>UN</v>
          </cell>
          <cell r="D5269" t="str">
            <v>CR</v>
          </cell>
          <cell r="E5269">
            <v>36.32</v>
          </cell>
        </row>
        <row r="5270">
          <cell r="A5270">
            <v>34349</v>
          </cell>
          <cell r="B5270" t="str">
            <v>HASTE DE ACO GALVANIZADO PARA FIXACAO DE CONCERTINA 2 "/3 M</v>
          </cell>
          <cell r="C5270" t="str">
            <v>UN</v>
          </cell>
          <cell r="D5270" t="str">
            <v>CR</v>
          </cell>
          <cell r="E5270">
            <v>10.52</v>
          </cell>
        </row>
        <row r="5271">
          <cell r="A5271">
            <v>3383</v>
          </cell>
          <cell r="B5271" t="str">
            <v>HASTE DE ATERRAMENTO EM ACO COM 2,40 M DE COMPRIMENTO E DN = 5/8", REVESTIDA</v>
          </cell>
          <cell r="C5271" t="str">
            <v>UN</v>
          </cell>
          <cell r="D5271" t="str">
            <v>CR</v>
          </cell>
          <cell r="E5271">
            <v>25.59</v>
          </cell>
        </row>
        <row r="5272">
          <cell r="B5272" t="str">
            <v>COM BAIXA CAMADA DE COBRE, SEM CONECTOR</v>
          </cell>
        </row>
        <row r="5273">
          <cell r="A5273">
            <v>38057</v>
          </cell>
          <cell r="B5273" t="str">
            <v>HASTE DE ATERRAMENTO EM ACO COM 3,00 M DE COMPRIMENTO E DN = 1/2", REVESTIDA</v>
          </cell>
          <cell r="C5273" t="str">
            <v>UN</v>
          </cell>
          <cell r="D5273" t="str">
            <v>CR</v>
          </cell>
          <cell r="E5273">
            <v>36.799999999999997</v>
          </cell>
        </row>
        <row r="5274">
          <cell r="B5274" t="str">
            <v>COM BAIXA CAMADA DE COBRE, COM CONECTOR TIPO GRAMPO</v>
          </cell>
        </row>
        <row r="5275">
          <cell r="A5275">
            <v>3373</v>
          </cell>
          <cell r="B5275" t="str">
            <v>HASTE DE ATERRAMENTO EM ACO COM 3,00 M DE COMPRIMENTO E DN = 1/2", REVESTIDA</v>
          </cell>
          <cell r="C5275" t="str">
            <v>UN</v>
          </cell>
          <cell r="D5275" t="str">
            <v>CR</v>
          </cell>
          <cell r="E5275">
            <v>29.2</v>
          </cell>
        </row>
        <row r="5276">
          <cell r="B5276" t="str">
            <v>COM BAIXA CAMADA DE COBRE, SEM CONECTOR</v>
          </cell>
        </row>
        <row r="5277">
          <cell r="A5277">
            <v>38059</v>
          </cell>
          <cell r="B5277" t="str">
            <v>HASTE DE ATERRAMENTO EM ACO COM 3,00 M DE COMPRIMENTO E DN = 1", REVESTIDA</v>
          </cell>
          <cell r="C5277" t="str">
            <v>UN</v>
          </cell>
          <cell r="D5277" t="str">
            <v>CR</v>
          </cell>
          <cell r="E5277">
            <v>182.54</v>
          </cell>
        </row>
        <row r="5278">
          <cell r="B5278" t="str">
            <v>COM BAIXA CAMADA DE COBRE, COM CONECTOR TIPO GRAMPO</v>
          </cell>
        </row>
        <row r="5279">
          <cell r="A5279">
            <v>38058</v>
          </cell>
          <cell r="B5279" t="str">
            <v>HASTE DE ATERRAMENTO EM ACO COM 3,00 M DE COMPRIMENTO E DN = 1", REVESTIDA</v>
          </cell>
          <cell r="C5279" t="str">
            <v>UN</v>
          </cell>
          <cell r="D5279" t="str">
            <v>CR</v>
          </cell>
          <cell r="E5279">
            <v>158.52000000000001</v>
          </cell>
        </row>
        <row r="5280">
          <cell r="B5280" t="str">
            <v>COM BAIXA CAMADA DE COBRE, SEM CONECTOR</v>
          </cell>
        </row>
        <row r="5281">
          <cell r="A5281">
            <v>3376</v>
          </cell>
          <cell r="B5281" t="str">
            <v>HASTE DE ATERRAMENTO EM ACO COM 3,00 M DE COMPRIMENTO E DN = 3/4", REVESTIDA</v>
          </cell>
          <cell r="C5281" t="str">
            <v>UN</v>
          </cell>
          <cell r="D5281" t="str">
            <v>CR</v>
          </cell>
          <cell r="E5281">
            <v>49.82</v>
          </cell>
        </row>
        <row r="5282">
          <cell r="B5282" t="str">
            <v>COM BAIXA CAMADA DE COBRE, COM CONECTOR TIPO GRAMPO</v>
          </cell>
        </row>
        <row r="5283">
          <cell r="A5283">
            <v>3378</v>
          </cell>
          <cell r="B5283" t="str">
            <v>HASTE DE ATERRAMENTO EM ACO COM 3,00 M DE COMPRIMENTO E DN = 3/4", REVESTIDA</v>
          </cell>
          <cell r="C5283" t="str">
            <v>UN</v>
          </cell>
          <cell r="D5283" t="str">
            <v>CR</v>
          </cell>
          <cell r="E5283">
            <v>49.25</v>
          </cell>
        </row>
        <row r="5284">
          <cell r="B5284" t="str">
            <v>COM BAIXA CAMADA DE COBRE, SEM CONECTOR</v>
          </cell>
        </row>
        <row r="5285">
          <cell r="A5285">
            <v>3380</v>
          </cell>
          <cell r="B5285" t="str">
            <v>HASTE DE ATERRAMENTO EM ACO COM 3,00 M DE COMPRIMENTO E DN = 5/8", REVESTIDA</v>
          </cell>
          <cell r="C5285" t="str">
            <v>UN</v>
          </cell>
          <cell r="D5285" t="str">
            <v>C</v>
          </cell>
          <cell r="E5285">
            <v>34.479999999999997</v>
          </cell>
        </row>
        <row r="5286">
          <cell r="B5286" t="str">
            <v>COM BAIXA CAMADA DE COBRE, COM CONECTOR TIPO GRAMPO</v>
          </cell>
        </row>
        <row r="5287">
          <cell r="A5287">
            <v>3379</v>
          </cell>
          <cell r="B5287" t="str">
            <v>HASTE DE ATERRAMENTO EM ACO COM 3,00 M DE COMPRIMENTO E DN = 5/8", REVESTIDA</v>
          </cell>
          <cell r="C5287" t="str">
            <v>UN</v>
          </cell>
          <cell r="D5287" t="str">
            <v>CR</v>
          </cell>
          <cell r="E5287">
            <v>33.29</v>
          </cell>
        </row>
        <row r="5288">
          <cell r="B5288" t="str">
            <v>COM BAIXA CAMADA DE COBRE, SEM CONECTOR</v>
          </cell>
        </row>
        <row r="5289">
          <cell r="A5289">
            <v>11991</v>
          </cell>
          <cell r="B5289" t="str">
            <v>HASTE DE ATERRAMENTO EM ACO GALVANIZADO TIPO CANTONEIRA COM 2,00 M DE</v>
          </cell>
          <cell r="C5289" t="str">
            <v>UN</v>
          </cell>
          <cell r="D5289" t="str">
            <v>CR</v>
          </cell>
          <cell r="E5289">
            <v>38.65</v>
          </cell>
        </row>
        <row r="5290">
          <cell r="B5290" t="str">
            <v>COMPRIMENTO, 25 X 25 MM E CHAPA DE 3/16"</v>
          </cell>
        </row>
        <row r="5291">
          <cell r="A5291">
            <v>20062</v>
          </cell>
          <cell r="B5291" t="str">
            <v>HASTE METALICA PARA FIXACAO DE CALHA PLUVIAL,  ZINCADA, DOBRADA 90 GRAUS</v>
          </cell>
          <cell r="C5291" t="str">
            <v>UN</v>
          </cell>
          <cell r="D5291" t="str">
            <v>CR</v>
          </cell>
          <cell r="E5291">
            <v>11.26</v>
          </cell>
        </row>
        <row r="5292">
          <cell r="A5292">
            <v>11029</v>
          </cell>
          <cell r="B5292" t="str">
            <v>HASTE RETA PARA GANCHO DE FERRO GALVANIZADO, COM ROSCA 1/4 " X 30 CM PARA</v>
          </cell>
          <cell r="C5292" t="str">
            <v>CJ</v>
          </cell>
          <cell r="D5292" t="str">
            <v>CR</v>
          </cell>
          <cell r="E5292">
            <v>0.91</v>
          </cell>
        </row>
        <row r="5293">
          <cell r="B5293" t="str">
            <v>FIXACAO DE TELHA METALICA, INCLUI PORCA E ARRUELAS DE VEDACAO</v>
          </cell>
        </row>
        <row r="5294">
          <cell r="A5294">
            <v>4316</v>
          </cell>
          <cell r="B5294" t="str">
            <v>HASTE RETA PARA GANCHO DE FERRO GALVANIZADO, COM ROSCA 1/4 " X 40 CM PARA</v>
          </cell>
          <cell r="C5294" t="str">
            <v>UN</v>
          </cell>
          <cell r="D5294" t="str">
            <v>CR</v>
          </cell>
          <cell r="E5294">
            <v>0.92</v>
          </cell>
        </row>
        <row r="5295">
          <cell r="B5295" t="str">
            <v>FIXACAO DE TELHA DE FIBROCIMENTO, INCLUI PORCA SEXTAVADA DE  ZINCO</v>
          </cell>
        </row>
        <row r="5296">
          <cell r="A5296">
            <v>4313</v>
          </cell>
          <cell r="B5296" t="str">
            <v>HASTE RETA PARA GANCHO DE FERRO GALVANIZADO, COM ROSCA 5/16" X 35 CM PARA</v>
          </cell>
          <cell r="C5296" t="str">
            <v>CJ</v>
          </cell>
          <cell r="D5296" t="str">
            <v>CR</v>
          </cell>
          <cell r="E5296">
            <v>1.33</v>
          </cell>
        </row>
        <row r="5297">
          <cell r="B5297" t="str">
            <v>FIXACAO DE TELHA DE FIBROCIMENTO, INCLUI PORCA E ARRUELAS DE VEDACAO</v>
          </cell>
        </row>
        <row r="5298">
          <cell r="A5298">
            <v>4317</v>
          </cell>
          <cell r="B5298" t="str">
            <v>HASTE RETA PARA GANCHO DE FERRO GALVANIZADO, COM ROSCA 5/16" X 40 CM PARA</v>
          </cell>
          <cell r="C5298" t="str">
            <v>UN</v>
          </cell>
          <cell r="D5298" t="str">
            <v>CR</v>
          </cell>
          <cell r="E5298">
            <v>1.51</v>
          </cell>
        </row>
        <row r="5299">
          <cell r="B5299" t="str">
            <v>FIXACAO DE TELHA DE FIBROCIMENTO, INCLUI PORCA SEXTAVADA DE  ZINCO</v>
          </cell>
        </row>
        <row r="5300">
          <cell r="A5300">
            <v>4314</v>
          </cell>
          <cell r="B5300" t="str">
            <v>HASTE RETA PARA GANCHO DE FERRO GALVANIZADO, COM ROSCA 5/16" X 45 CM PARA</v>
          </cell>
          <cell r="C5300" t="str">
            <v>CJ</v>
          </cell>
          <cell r="D5300" t="str">
            <v>CR</v>
          </cell>
          <cell r="E5300">
            <v>1.77</v>
          </cell>
        </row>
        <row r="5301">
          <cell r="B5301" t="str">
            <v>FIXACAO DE TELHA DE FIBROCIMENTO, INCLUI PORCA E ARRUELAS DE VEDACAO</v>
          </cell>
        </row>
        <row r="5302">
          <cell r="A5302">
            <v>10815</v>
          </cell>
          <cell r="B5302" t="str">
            <v>HERBICIDA DE ISOPROPILAMINA DE GLIFOSATO 480 G/L</v>
          </cell>
          <cell r="C5302" t="str">
            <v>L</v>
          </cell>
          <cell r="D5302" t="str">
            <v>CR</v>
          </cell>
          <cell r="E5302">
            <v>32.4</v>
          </cell>
        </row>
        <row r="5303">
          <cell r="A5303">
            <v>10561</v>
          </cell>
          <cell r="B5303" t="str">
            <v>HEXAMETAFOSFATO DE SODIO</v>
          </cell>
          <cell r="C5303" t="str">
            <v>KG</v>
          </cell>
          <cell r="D5303" t="str">
            <v>CR</v>
          </cell>
          <cell r="E5303">
            <v>0.36</v>
          </cell>
        </row>
        <row r="5304">
          <cell r="A5304">
            <v>10921</v>
          </cell>
          <cell r="B5304" t="str">
            <v>HIDRANTE DE COLUNA COMPLETO, EM FERRO FUNDIDO, DN = 100 MM, COM REGISTRO,</v>
          </cell>
          <cell r="C5304" t="str">
            <v>UN</v>
          </cell>
          <cell r="D5304" t="str">
            <v>C</v>
          </cell>
          <cell r="E5304">
            <v>5321.7</v>
          </cell>
        </row>
        <row r="5305">
          <cell r="B5305" t="str">
            <v>CUNHA DE BORRACHA, CURVA DESSIMETRICA, EXTREMIDADE E TAMPAS (INCLUI KIT</v>
          </cell>
        </row>
        <row r="5306">
          <cell r="B5306" t="str">
            <v>FIXACAO)</v>
          </cell>
        </row>
        <row r="5307">
          <cell r="A5307">
            <v>10922</v>
          </cell>
          <cell r="B5307" t="str">
            <v>HIDRANTE DE COLUNA COMPLETO, EM FERRO FUNDIDO, DN = 75 MM, COM REGISTRO,</v>
          </cell>
          <cell r="C5307" t="str">
            <v>UN</v>
          </cell>
          <cell r="D5307" t="str">
            <v>CR</v>
          </cell>
          <cell r="E5307">
            <v>4820.26</v>
          </cell>
        </row>
        <row r="5308">
          <cell r="B5308" t="str">
            <v>CUNHA DE BORRACHA, CURVA DESSIMETRICA, EXTREMIDADE E TAMPAS (INCLUI KIT</v>
          </cell>
        </row>
        <row r="5309">
          <cell r="B5309" t="str">
            <v>FIXACAO)</v>
          </cell>
        </row>
        <row r="5310">
          <cell r="A5310">
            <v>10923</v>
          </cell>
          <cell r="B5310" t="str">
            <v>HIDRANTE SUBTERRANEO, EM FERRO FUNDIDO, COM CURVA CURTA E CAIXA, DN 75 MM</v>
          </cell>
          <cell r="C5310" t="str">
            <v>UN</v>
          </cell>
          <cell r="D5310" t="str">
            <v>CR</v>
          </cell>
          <cell r="E5310">
            <v>2848.98</v>
          </cell>
        </row>
        <row r="5311">
          <cell r="A5311" t="str">
            <v>Obs: dimensões entre asteríscos (*) indicam a aceitação de medidas aproximadas.</v>
          </cell>
        </row>
        <row r="5313">
          <cell r="B5313" t="str">
            <v>PREÇOS DE INSUMOS</v>
          </cell>
          <cell r="D5313" t="str">
            <v>Página:</v>
          </cell>
          <cell r="E5313" t="str">
            <v>80 / 146</v>
          </cell>
        </row>
        <row r="5314">
          <cell r="A5314" t="str">
            <v>Indicação da origem do preço:</v>
          </cell>
        </row>
        <row r="5315">
          <cell r="A5315" t="str">
            <v>• C - para preço coletado pelo IBGE</v>
          </cell>
        </row>
        <row r="5316">
          <cell r="A5316" t="str">
            <v>• CR - para preço obtido por meio do coeficiente de representatividade do insumo (ver Manual de Metodologia e</v>
          </cell>
        </row>
        <row r="5317">
          <cell r="A5317" t="str">
            <v>Conceitos);</v>
          </cell>
        </row>
        <row r="5318">
          <cell r="A5318" t="str">
            <v>• AS - para preço atribuído com base no preço do insumo para a localidade de São Paulo.</v>
          </cell>
        </row>
        <row r="5319">
          <cell r="A5319" t="str">
            <v>Mês de Coleta:</v>
          </cell>
          <cell r="B5319" t="str">
            <v>06/2016 Pesquisa: IBGE</v>
          </cell>
        </row>
        <row r="5320">
          <cell r="B5320" t="str">
            <v>CUIABA</v>
          </cell>
          <cell r="C5320" t="str">
            <v>90,01</v>
          </cell>
          <cell r="E5320">
            <v>52.06</v>
          </cell>
        </row>
        <row r="5321">
          <cell r="A5321" t="str">
            <v>Localidade:</v>
          </cell>
          <cell r="B5321" t="str">
            <v>Encargos Sociais Desonerados(%) Horista:</v>
          </cell>
          <cell r="D5321" t="str">
            <v>Mensalista:</v>
          </cell>
        </row>
        <row r="5322">
          <cell r="A5322" t="str">
            <v>Código</v>
          </cell>
          <cell r="B5322" t="str">
            <v>Descriçao do Insumo</v>
          </cell>
          <cell r="C5322" t="str">
            <v>Unid</v>
          </cell>
          <cell r="D5322" t="str">
            <v>Origem</v>
          </cell>
          <cell r="E5322" t="str">
            <v>Preço</v>
          </cell>
        </row>
        <row r="5323">
          <cell r="D5323" t="str">
            <v>de Preço</v>
          </cell>
          <cell r="E5323" t="str">
            <v>Mediano (R$)</v>
          </cell>
        </row>
        <row r="5324">
          <cell r="A5324">
            <v>10924</v>
          </cell>
          <cell r="B5324" t="str">
            <v>HIDRANTE SUBTERRANEO, EM FERRO FUNDIDO, COM CURVA LONGA E CAIXA, DN 75 MM</v>
          </cell>
          <cell r="C5324" t="str">
            <v>UN</v>
          </cell>
          <cell r="D5324" t="str">
            <v>CR</v>
          </cell>
          <cell r="E5324">
            <v>3000.53</v>
          </cell>
        </row>
        <row r="5325">
          <cell r="A5325">
            <v>37772</v>
          </cell>
          <cell r="B5325" t="str">
            <v>HIDROJATEADORA PARA DESOBSTRUCAO DE REDES E GALERIAS, TANQUE 7000 L, BOMBA</v>
          </cell>
          <cell r="C5325" t="str">
            <v>UN</v>
          </cell>
          <cell r="D5325" t="str">
            <v>AS</v>
          </cell>
          <cell r="E5325">
            <v>63948.92</v>
          </cell>
        </row>
        <row r="5326">
          <cell r="B5326" t="str">
            <v>TRIPLEX 120 KGF/CM2 128 L/MIN (INCLUI MONTAGEM, NAO INCLUI CAMINHAO)</v>
          </cell>
        </row>
        <row r="5327">
          <cell r="A5327">
            <v>37771</v>
          </cell>
          <cell r="B5327" t="str">
            <v>HIDROJATEADORA PARA DESOBSTRUCAO DE REDES E GALERIAS, TANQUE 7000 L, BOMBA</v>
          </cell>
          <cell r="C5327" t="str">
            <v>UN</v>
          </cell>
          <cell r="D5327" t="str">
            <v>AS</v>
          </cell>
          <cell r="E5327">
            <v>68031.47</v>
          </cell>
        </row>
        <row r="5328">
          <cell r="B5328" t="str">
            <v>TRIPLEX 140 KGF/CM2 260 L/MIN ALIMENTADA POR MOTOR INDEPENDENTE A DIESEL</v>
          </cell>
        </row>
        <row r="5329">
          <cell r="B5329" t="str">
            <v>POTENCIA 125 CV (INCLUI MONTAGEM, NAO INCLUI CAMINHAO)</v>
          </cell>
        </row>
        <row r="5330">
          <cell r="A5330">
            <v>12770</v>
          </cell>
          <cell r="B5330" t="str">
            <v>HIDROMETRO MULTIJATO, VAZAO MAXIMA DE 10,0 M3/H, DE 1"</v>
          </cell>
          <cell r="C5330" t="str">
            <v>UN</v>
          </cell>
          <cell r="D5330" t="str">
            <v>CR</v>
          </cell>
          <cell r="E5330">
            <v>449.49</v>
          </cell>
        </row>
        <row r="5331">
          <cell r="A5331">
            <v>12772</v>
          </cell>
          <cell r="B5331" t="str">
            <v>HIDROMETRO MULTIJATO, VAZAO MAXIMA DE 20,0 M3/H, DE 1 1/2"</v>
          </cell>
          <cell r="C5331" t="str">
            <v>UN</v>
          </cell>
          <cell r="D5331" t="str">
            <v>CR</v>
          </cell>
          <cell r="E5331">
            <v>747.04</v>
          </cell>
        </row>
        <row r="5332">
          <cell r="A5332">
            <v>12768</v>
          </cell>
          <cell r="B5332" t="str">
            <v>HIDROMETRO MULTIJATO, VAZAO MAXIMA DE 30,0 M3/H, DE 2"</v>
          </cell>
          <cell r="C5332" t="str">
            <v>UN</v>
          </cell>
          <cell r="D5332" t="str">
            <v>CR</v>
          </cell>
          <cell r="E5332">
            <v>1050.92</v>
          </cell>
        </row>
        <row r="5333">
          <cell r="A5333">
            <v>12775</v>
          </cell>
          <cell r="B5333" t="str">
            <v>HIDROMETRO MULTIJATO, VAZAO MAXIMA DE 7,0 M3/H, DE 1"</v>
          </cell>
          <cell r="C5333" t="str">
            <v>UN</v>
          </cell>
          <cell r="D5333" t="str">
            <v>CR</v>
          </cell>
          <cell r="E5333">
            <v>329.2</v>
          </cell>
        </row>
        <row r="5334">
          <cell r="A5334">
            <v>12769</v>
          </cell>
          <cell r="B5334" t="str">
            <v>HIDROMETRO UNIJATO, VAZAO MAXIMA DE 1,5 M3/H, DE 1/2"</v>
          </cell>
          <cell r="C5334" t="str">
            <v>UN</v>
          </cell>
          <cell r="D5334" t="str">
            <v>C</v>
          </cell>
          <cell r="E5334">
            <v>86.1</v>
          </cell>
        </row>
        <row r="5335">
          <cell r="A5335">
            <v>12773</v>
          </cell>
          <cell r="B5335" t="str">
            <v>HIDROMETRO UNIJATO, VAZAO MAXIMA DE 3,0 M3/H, DE 1/2"</v>
          </cell>
          <cell r="C5335" t="str">
            <v>UN</v>
          </cell>
          <cell r="D5335" t="str">
            <v>CR</v>
          </cell>
          <cell r="E5335">
            <v>92.43</v>
          </cell>
        </row>
        <row r="5336">
          <cell r="A5336">
            <v>12774</v>
          </cell>
          <cell r="B5336" t="str">
            <v>HIDROMETRO UNIJATO, VAZAO MAXIMA DE 5,0 M3/H, DE 3/4"</v>
          </cell>
          <cell r="C5336" t="str">
            <v>UN</v>
          </cell>
          <cell r="D5336" t="str">
            <v>CR</v>
          </cell>
          <cell r="E5336">
            <v>113.95</v>
          </cell>
        </row>
        <row r="5337">
          <cell r="A5337">
            <v>12776</v>
          </cell>
          <cell r="B5337" t="str">
            <v>HIDROMETRO WOLTMANN, VAZAO MAXIMA DE 50,0 M3/H, DE 2"</v>
          </cell>
          <cell r="C5337" t="str">
            <v>UN</v>
          </cell>
          <cell r="D5337" t="str">
            <v>CR</v>
          </cell>
          <cell r="E5337">
            <v>1696.67</v>
          </cell>
        </row>
        <row r="5338">
          <cell r="A5338">
            <v>12777</v>
          </cell>
          <cell r="B5338" t="str">
            <v>HIDROMETRO WOLTMANN, VAZAO MAXIMA DE 80,0 M3/H, DE 3""</v>
          </cell>
          <cell r="C5338" t="str">
            <v>UN</v>
          </cell>
          <cell r="D5338" t="str">
            <v>CR</v>
          </cell>
          <cell r="E5338">
            <v>2215.8000000000002</v>
          </cell>
        </row>
        <row r="5339">
          <cell r="A5339">
            <v>3391</v>
          </cell>
          <cell r="B5339" t="str">
            <v>IGNITOR PARA LAMPADA DE VAPOR DE SODIO / VAPOR METALICO ATE 2000 W, TENSAO DE</v>
          </cell>
          <cell r="C5339" t="str">
            <v>UN</v>
          </cell>
          <cell r="D5339" t="str">
            <v>CR</v>
          </cell>
          <cell r="E5339">
            <v>44.87</v>
          </cell>
        </row>
        <row r="5340">
          <cell r="B5340" t="str">
            <v>PULSO ENTRE 600 A 750 V</v>
          </cell>
        </row>
        <row r="5341">
          <cell r="A5341">
            <v>3389</v>
          </cell>
          <cell r="B5341" t="str">
            <v>IGNITOR PARA LAMPADA DE VAPOR DE SODIO / VAPOR METALICO ATE 400 W, TENSAO DE</v>
          </cell>
          <cell r="C5341" t="str">
            <v>UN</v>
          </cell>
          <cell r="D5341" t="str">
            <v>C</v>
          </cell>
          <cell r="E5341">
            <v>23.28</v>
          </cell>
        </row>
        <row r="5342">
          <cell r="B5342" t="str">
            <v>PULSO ENTRE 3000 A 4500 V</v>
          </cell>
        </row>
        <row r="5343">
          <cell r="A5343">
            <v>3390</v>
          </cell>
          <cell r="B5343" t="str">
            <v>IGNITOR PARA LAMPADA DE VAPOR DE SODIO / VAPOR METALICO ATE 400 W, TENSAO DE</v>
          </cell>
          <cell r="C5343" t="str">
            <v>UN</v>
          </cell>
          <cell r="D5343" t="str">
            <v>CR</v>
          </cell>
          <cell r="E5343">
            <v>26.2</v>
          </cell>
        </row>
        <row r="5344">
          <cell r="B5344" t="str">
            <v>PULSO ENTRE 580 A 750 V</v>
          </cell>
        </row>
        <row r="5345">
          <cell r="A5345">
            <v>12873</v>
          </cell>
          <cell r="B5345" t="str">
            <v>IMPERMEABILIZADOR</v>
          </cell>
          <cell r="C5345" t="str">
            <v>H</v>
          </cell>
          <cell r="D5345" t="str">
            <v>CR</v>
          </cell>
          <cell r="E5345">
            <v>11.74</v>
          </cell>
        </row>
        <row r="5346">
          <cell r="A5346">
            <v>41076</v>
          </cell>
          <cell r="B5346" t="str">
            <v>IMPERMEABILIZADOR (MENSALISTA)</v>
          </cell>
          <cell r="C5346" t="str">
            <v>MES</v>
          </cell>
          <cell r="D5346" t="str">
            <v>CR</v>
          </cell>
          <cell r="E5346">
            <v>2068.6</v>
          </cell>
        </row>
        <row r="5347">
          <cell r="A5347">
            <v>1371</v>
          </cell>
          <cell r="B5347" t="str">
            <v>IMPERMEABILIZANTE A BASE DE CIMENTO CRISTALIZANTE EM PO, MONOCOMPONENTE</v>
          </cell>
          <cell r="C5347" t="str">
            <v>KG</v>
          </cell>
          <cell r="D5347" t="str">
            <v>C</v>
          </cell>
          <cell r="E5347">
            <v>1.92</v>
          </cell>
        </row>
        <row r="5348">
          <cell r="A5348">
            <v>140</v>
          </cell>
          <cell r="B5348" t="str">
            <v>IMPERMEABILIZANTE FLEXIVEL BRANCO DE BASE ACRILICA PARA COBERTURAS</v>
          </cell>
          <cell r="C5348" t="str">
            <v>KG</v>
          </cell>
          <cell r="D5348" t="str">
            <v>CR</v>
          </cell>
          <cell r="E5348">
            <v>15.12</v>
          </cell>
        </row>
        <row r="5349">
          <cell r="A5349">
            <v>151</v>
          </cell>
          <cell r="B5349" t="str">
            <v>IMPERMEABILIZANTE INCOLOR PARA TRATAMENTO DE FACHADAS E TELHAS, BASE</v>
          </cell>
          <cell r="C5349" t="str">
            <v>L</v>
          </cell>
          <cell r="D5349" t="str">
            <v>CR</v>
          </cell>
          <cell r="E5349">
            <v>19.010000000000002</v>
          </cell>
        </row>
        <row r="5350">
          <cell r="B5350" t="str">
            <v>SILICONE</v>
          </cell>
        </row>
        <row r="5351">
          <cell r="A5351">
            <v>7340</v>
          </cell>
          <cell r="B5351" t="str">
            <v>IMUNIZANTE PARA MADEIRA, INCOLOR</v>
          </cell>
          <cell r="C5351" t="str">
            <v>L</v>
          </cell>
          <cell r="D5351" t="str">
            <v>CR</v>
          </cell>
          <cell r="E5351">
            <v>16.63</v>
          </cell>
        </row>
        <row r="5352">
          <cell r="A5352">
            <v>2701</v>
          </cell>
          <cell r="B5352" t="str">
            <v>INSTALADOR DE TUBULACOES (TUBOS/EQUIPAMENTOS)</v>
          </cell>
          <cell r="C5352" t="str">
            <v>H</v>
          </cell>
          <cell r="D5352" t="str">
            <v>CR</v>
          </cell>
          <cell r="E5352">
            <v>14.49</v>
          </cell>
        </row>
        <row r="5353">
          <cell r="A5353">
            <v>40929</v>
          </cell>
          <cell r="B5353" t="str">
            <v>INSTALADOR DE TUBULACOES (TUBOS/EQUIPAMENTOS) (MENSALISTA)</v>
          </cell>
          <cell r="C5353" t="str">
            <v>MES</v>
          </cell>
          <cell r="D5353" t="str">
            <v>CR</v>
          </cell>
          <cell r="E5353">
            <v>2552.87</v>
          </cell>
        </row>
        <row r="5354">
          <cell r="A5354">
            <v>40646</v>
          </cell>
          <cell r="B5354" t="str">
            <v>INTERRUPTOR PARALELO 10A, 250V (APENAS MODULO)  (COLETADO CAIXA)</v>
          </cell>
          <cell r="C5354" t="str">
            <v>UN</v>
          </cell>
          <cell r="D5354" t="str">
            <v>CR</v>
          </cell>
          <cell r="E5354">
            <v>6.72</v>
          </cell>
        </row>
        <row r="5355">
          <cell r="A5355">
            <v>40611</v>
          </cell>
          <cell r="B5355" t="str">
            <v>INTERRUPTOR SIMPLES 10A, 250V (APENAS MODULO) (COLETADO CAIXA)</v>
          </cell>
          <cell r="C5355" t="str">
            <v>UN</v>
          </cell>
          <cell r="D5355" t="str">
            <v>CR</v>
          </cell>
          <cell r="E5355">
            <v>4.8600000000000003</v>
          </cell>
        </row>
        <row r="5356">
          <cell r="A5356">
            <v>12128</v>
          </cell>
          <cell r="B5356" t="str">
            <v>INTERRUPTOR SOBREPOR 1 TECLA SIMPLES, TIPO SILENTOQUE PIAL OU EQUIV</v>
          </cell>
          <cell r="C5356" t="str">
            <v>UN</v>
          </cell>
          <cell r="D5356" t="str">
            <v>CR</v>
          </cell>
          <cell r="E5356">
            <v>3.67</v>
          </cell>
        </row>
        <row r="5357">
          <cell r="A5357">
            <v>12129</v>
          </cell>
          <cell r="B5357" t="str">
            <v>INTERRUPTOR SOBREPOR 2 TECLAS SIMPLES, TIPO SILENTOQUE PIAL OU EQUIV</v>
          </cell>
          <cell r="C5357" t="str">
            <v>UN</v>
          </cell>
          <cell r="D5357" t="str">
            <v>CR</v>
          </cell>
          <cell r="E5357">
            <v>6.59</v>
          </cell>
        </row>
        <row r="5358">
          <cell r="A5358">
            <v>38412</v>
          </cell>
          <cell r="B5358" t="str">
            <v>INVERSOR DE SOLDA MONOFASICO DE 160 A, POTENCIA DE 5400 W, TENSAO DE 220 V,</v>
          </cell>
          <cell r="C5358" t="str">
            <v>UN</v>
          </cell>
          <cell r="D5358" t="str">
            <v>CR</v>
          </cell>
          <cell r="E5358">
            <v>938.21</v>
          </cell>
        </row>
        <row r="5359">
          <cell r="B5359" t="str">
            <v>TURBO VENTILADO, PROTECAO POR FUSIVEL TERMICO, PARA ELETRODOS DE 2,0 A 4,0 MM</v>
          </cell>
        </row>
        <row r="5360">
          <cell r="A5360">
            <v>10814</v>
          </cell>
          <cell r="B5360" t="str">
            <v>ISCA FORMICIDA GRANULADO</v>
          </cell>
          <cell r="C5360" t="str">
            <v>KG</v>
          </cell>
          <cell r="D5360" t="str">
            <v>C</v>
          </cell>
          <cell r="E5360">
            <v>15</v>
          </cell>
        </row>
        <row r="5361">
          <cell r="A5361">
            <v>3405</v>
          </cell>
          <cell r="B5361" t="str">
            <v>ISOLADOR DE PORCELANA SUSPENSO, DISCO TIPO GARFO OLHAL, DIAMETRO DE 152 MM,</v>
          </cell>
          <cell r="C5361" t="str">
            <v>UN</v>
          </cell>
          <cell r="D5361" t="str">
            <v>AS</v>
          </cell>
          <cell r="E5361">
            <v>56.55</v>
          </cell>
        </row>
        <row r="5362">
          <cell r="B5362" t="str">
            <v>PARA TENSAO DE *15* KV</v>
          </cell>
        </row>
        <row r="5363">
          <cell r="A5363">
            <v>3394</v>
          </cell>
          <cell r="B5363" t="str">
            <v>ISOLADOR DE PORCELANA, TIPO BUCHA, PARA TENSAO DE *15* KV</v>
          </cell>
          <cell r="C5363" t="str">
            <v>UN</v>
          </cell>
          <cell r="D5363" t="str">
            <v>AS</v>
          </cell>
          <cell r="E5363">
            <v>298.51</v>
          </cell>
        </row>
        <row r="5364">
          <cell r="A5364">
            <v>3393</v>
          </cell>
          <cell r="B5364" t="str">
            <v>ISOLADOR DE PORCELANA, TIPO BUCHA, PARA TENSAO DE *35* KV</v>
          </cell>
          <cell r="C5364" t="str">
            <v>UN</v>
          </cell>
          <cell r="D5364" t="str">
            <v>AS</v>
          </cell>
          <cell r="E5364">
            <v>508.26</v>
          </cell>
        </row>
        <row r="5365">
          <cell r="A5365">
            <v>3406</v>
          </cell>
          <cell r="B5365" t="str">
            <v>ISOLADOR DE PORCELANA, TIPO PINO MONOCORPO, PARA TENSAO DE *15* KV</v>
          </cell>
          <cell r="C5365" t="str">
            <v>UN</v>
          </cell>
          <cell r="D5365" t="str">
            <v>AS</v>
          </cell>
          <cell r="E5365">
            <v>17.309999999999999</v>
          </cell>
        </row>
        <row r="5366">
          <cell r="A5366">
            <v>3395</v>
          </cell>
          <cell r="B5366" t="str">
            <v>ISOLADOR DE PORCELANA, TIPO PINO MONOCORPO, PARA TENSAO DE *35* KV</v>
          </cell>
          <cell r="C5366" t="str">
            <v>UN</v>
          </cell>
          <cell r="D5366" t="str">
            <v>AS</v>
          </cell>
          <cell r="E5366">
            <v>73.02</v>
          </cell>
        </row>
        <row r="5367">
          <cell r="A5367">
            <v>3398</v>
          </cell>
          <cell r="B5367" t="str">
            <v>ISOLADOR DE PORCELANA, TIPO ROLDANA, DIMENSOES DE *72* X *72* MM, PARA USO EM</v>
          </cell>
          <cell r="C5367" t="str">
            <v>UN</v>
          </cell>
          <cell r="D5367" t="str">
            <v>AS</v>
          </cell>
          <cell r="E5367">
            <v>3.47</v>
          </cell>
        </row>
        <row r="5368">
          <cell r="B5368" t="str">
            <v>BAIXA TENSAO</v>
          </cell>
        </row>
        <row r="5369">
          <cell r="A5369">
            <v>34364</v>
          </cell>
          <cell r="B5369" t="str">
            <v>JANELA ALUMIINIO DE CORRER 1,20 X 1,50 M (AXL) COM 4 FOLHAS DE VIDRO INCLUSO</v>
          </cell>
          <cell r="C5369" t="str">
            <v>UN</v>
          </cell>
          <cell r="D5369" t="str">
            <v>CR</v>
          </cell>
          <cell r="E5369">
            <v>1108.04</v>
          </cell>
        </row>
        <row r="5370">
          <cell r="B5370" t="str">
            <v>GUARNICAO</v>
          </cell>
        </row>
        <row r="5371">
          <cell r="A5371">
            <v>34379</v>
          </cell>
          <cell r="B5371" t="str">
            <v>JANELA ALUMINIO BASCULANTE  100 X 100 CM (AXL)</v>
          </cell>
          <cell r="C5371" t="str">
            <v>UN</v>
          </cell>
          <cell r="D5371" t="str">
            <v>CR</v>
          </cell>
          <cell r="E5371">
            <v>622.25</v>
          </cell>
        </row>
        <row r="5372">
          <cell r="A5372">
            <v>34378</v>
          </cell>
          <cell r="B5372" t="str">
            <v>JANELA ALUMINIO BASCULANTE  100 X 80 CM (AXL)</v>
          </cell>
          <cell r="C5372" t="str">
            <v>UN</v>
          </cell>
          <cell r="D5372" t="str">
            <v>CR</v>
          </cell>
          <cell r="E5372">
            <v>525.15</v>
          </cell>
        </row>
        <row r="5373">
          <cell r="A5373">
            <v>34377</v>
          </cell>
          <cell r="B5373" t="str">
            <v>JANELA ALUMINIO BASCULANTE  80 X 60 CM (AXL)</v>
          </cell>
          <cell r="C5373" t="str">
            <v>UN</v>
          </cell>
          <cell r="D5373" t="str">
            <v>CR</v>
          </cell>
          <cell r="E5373">
            <v>358.68</v>
          </cell>
        </row>
        <row r="5374">
          <cell r="A5374">
            <v>34367</v>
          </cell>
          <cell r="B5374" t="str">
            <v>JANELA ALUMINIO DE CORRER 1,00 X 1,50 M (AXL) COM 2 FOLHAS DE VIDRO INCLUSO</v>
          </cell>
          <cell r="C5374" t="str">
            <v>UN</v>
          </cell>
          <cell r="D5374" t="str">
            <v>CR</v>
          </cell>
          <cell r="E5374">
            <v>929.04</v>
          </cell>
        </row>
        <row r="5375">
          <cell r="B5375" t="str">
            <v>GUARNICAO</v>
          </cell>
        </row>
        <row r="5376">
          <cell r="A5376" t="str">
            <v>Obs: dimensões entre asteríscos (*) indicam a aceitação de medidas aproximadas.</v>
          </cell>
        </row>
        <row r="5378">
          <cell r="B5378" t="str">
            <v>PREÇOS DE INSUMOS</v>
          </cell>
          <cell r="D5378" t="str">
            <v>Página:</v>
          </cell>
          <cell r="E5378" t="str">
            <v>81 / 146</v>
          </cell>
        </row>
        <row r="5379">
          <cell r="A5379" t="str">
            <v>Indicação da origem do preço:</v>
          </cell>
        </row>
        <row r="5380">
          <cell r="A5380" t="str">
            <v>• C - para preço coletado pelo IBGE</v>
          </cell>
        </row>
        <row r="5381">
          <cell r="A5381" t="str">
            <v>• CR - para preço obtido por meio do coeficiente de representatividade do insumo (ver Manual de Metodologia e</v>
          </cell>
        </row>
        <row r="5382">
          <cell r="A5382" t="str">
            <v>Conceitos);</v>
          </cell>
        </row>
        <row r="5383">
          <cell r="A5383" t="str">
            <v>• AS - para preço atribuído com base no preço do insumo para a localidade de São Paulo.</v>
          </cell>
        </row>
        <row r="5384">
          <cell r="A5384" t="str">
            <v>Mês de Coleta:</v>
          </cell>
          <cell r="B5384" t="str">
            <v>06/2016 Pesquisa: IBGE</v>
          </cell>
        </row>
        <row r="5385">
          <cell r="B5385" t="str">
            <v>CUIABA</v>
          </cell>
          <cell r="C5385" t="str">
            <v>90,01</v>
          </cell>
          <cell r="E5385">
            <v>52.06</v>
          </cell>
        </row>
        <row r="5386">
          <cell r="A5386" t="str">
            <v>Localidade:</v>
          </cell>
          <cell r="B5386" t="str">
            <v>Encargos Sociais Desonerados(%) Horista:</v>
          </cell>
          <cell r="D5386" t="str">
            <v>Mensalista:</v>
          </cell>
        </row>
        <row r="5387">
          <cell r="A5387" t="str">
            <v>Código</v>
          </cell>
          <cell r="B5387" t="str">
            <v>Descriçao do Insumo</v>
          </cell>
          <cell r="C5387" t="str">
            <v>Unid</v>
          </cell>
          <cell r="D5387" t="str">
            <v>Origem</v>
          </cell>
          <cell r="E5387" t="str">
            <v>Preço</v>
          </cell>
        </row>
        <row r="5388">
          <cell r="D5388" t="str">
            <v>de Preço</v>
          </cell>
          <cell r="E5388" t="str">
            <v>Mediano (R$)</v>
          </cell>
        </row>
        <row r="5389">
          <cell r="B5389" t="str">
            <v>JANELA ALUMINIO DE CORRER 1,00 X 1,50 M (AXL) COM 2 FOLHAS DE VIDRO INCLUSO</v>
          </cell>
        </row>
        <row r="5390">
          <cell r="B5390" t="str">
            <v>GUARNICAO</v>
          </cell>
        </row>
        <row r="5391">
          <cell r="A5391">
            <v>34369</v>
          </cell>
          <cell r="B5391" t="str">
            <v>JANELA ALUMINIO DE CORRER 1,00 X 2,00 M (AXL) COM 4 FOLHAS DE VIDRO INCLUSO</v>
          </cell>
          <cell r="C5391" t="str">
            <v>UN</v>
          </cell>
          <cell r="D5391" t="str">
            <v>CR</v>
          </cell>
          <cell r="E5391">
            <v>1193.27</v>
          </cell>
        </row>
        <row r="5392">
          <cell r="B5392" t="str">
            <v>GUARNICAO</v>
          </cell>
        </row>
        <row r="5393">
          <cell r="A5393">
            <v>34370</v>
          </cell>
          <cell r="B5393" t="str">
            <v>JANELA ALUMINIO DE CORRER 1,20 X 1,20 (AXL) M COM 3 FOLHAS (2 VENEZIANAS E 1 VIDRO)</v>
          </cell>
          <cell r="C5393" t="str">
            <v>UN</v>
          </cell>
          <cell r="D5393" t="str">
            <v>CR</v>
          </cell>
          <cell r="E5393">
            <v>1406.35</v>
          </cell>
        </row>
        <row r="5394">
          <cell r="B5394" t="str">
            <v>INCLUSO GUARNICAO</v>
          </cell>
        </row>
        <row r="5395">
          <cell r="A5395">
            <v>34362</v>
          </cell>
          <cell r="B5395" t="str">
            <v>JANELA ALUMINIO DE CORRER 1,20 X 1,20 M (AXL) COM 2 FOLHAS DE VIDRO INCLUSO</v>
          </cell>
          <cell r="C5395" t="str">
            <v>UN</v>
          </cell>
          <cell r="D5395" t="str">
            <v>CR</v>
          </cell>
          <cell r="E5395">
            <v>937.57</v>
          </cell>
        </row>
        <row r="5396">
          <cell r="B5396" t="str">
            <v>GUARNICAO.</v>
          </cell>
        </row>
        <row r="5397">
          <cell r="A5397">
            <v>34371</v>
          </cell>
          <cell r="B5397" t="str">
            <v>JANELA ALUMINIO DE CORRER 1,20 X 1,50 (AXL) M COM 3 FOLHAS (2 VENEZIANAS E 1 VIDRO)</v>
          </cell>
          <cell r="C5397" t="str">
            <v>UN</v>
          </cell>
          <cell r="D5397" t="str">
            <v>CR</v>
          </cell>
          <cell r="E5397">
            <v>1598.1</v>
          </cell>
        </row>
        <row r="5398">
          <cell r="B5398" t="str">
            <v>INCLUSO GUARNICAO</v>
          </cell>
        </row>
        <row r="5399">
          <cell r="A5399">
            <v>34372</v>
          </cell>
          <cell r="B5399" t="str">
            <v>JANELA ALUMINIO DE CORRER 1,20 X 1,50 (AXL) M COM 6 FOLHAS (4 VENEZIANAS E 2</v>
          </cell>
          <cell r="C5399" t="str">
            <v>UN</v>
          </cell>
          <cell r="D5399" t="str">
            <v>CR</v>
          </cell>
          <cell r="E5399">
            <v>1715.61</v>
          </cell>
        </row>
        <row r="5400">
          <cell r="B5400" t="str">
            <v>VIDROS) INCLUSO GUARNICAO</v>
          </cell>
        </row>
        <row r="5401">
          <cell r="A5401">
            <v>34363</v>
          </cell>
          <cell r="B5401" t="str">
            <v>JANELA ALUMINIO DE CORRER 1,20 X 1,50 M (AXL) COM 2 FOLHAS DE VIDRO INCLUSO</v>
          </cell>
          <cell r="C5401" t="str">
            <v>UN</v>
          </cell>
          <cell r="D5401" t="str">
            <v>CR</v>
          </cell>
          <cell r="E5401">
            <v>1108.04</v>
          </cell>
        </row>
        <row r="5402">
          <cell r="B5402" t="str">
            <v>GUARNICAO.</v>
          </cell>
        </row>
        <row r="5403">
          <cell r="A5403">
            <v>34373</v>
          </cell>
          <cell r="B5403" t="str">
            <v>JANELA ALUMINIO DE CORRER 1,20 X 2,00 (AXL) M COM 6 FOLHAS (4 VENEZIANAS E 2</v>
          </cell>
          <cell r="C5403" t="str">
            <v>UN</v>
          </cell>
          <cell r="D5403" t="str">
            <v>CR</v>
          </cell>
          <cell r="E5403">
            <v>2041.68</v>
          </cell>
        </row>
        <row r="5404">
          <cell r="B5404" t="str">
            <v>VIDROS) INCLUSO GUARNICAO</v>
          </cell>
        </row>
        <row r="5405">
          <cell r="A5405">
            <v>34365</v>
          </cell>
          <cell r="B5405" t="str">
            <v>JANELA ALUMINIO DE CORRER 1,20 X 2,00 M (AXL) COM 4 FOLHAS DE VIDRO INCLUSO</v>
          </cell>
          <cell r="C5405" t="str">
            <v>UN</v>
          </cell>
          <cell r="D5405" t="str">
            <v>CR</v>
          </cell>
          <cell r="E5405">
            <v>1309.3599999999999</v>
          </cell>
        </row>
        <row r="5406">
          <cell r="B5406" t="str">
            <v>GUARNICAO</v>
          </cell>
        </row>
        <row r="5407">
          <cell r="A5407">
            <v>34381</v>
          </cell>
          <cell r="B5407" t="str">
            <v>JANELA ALUMINIO MAXIM AR 80 X 60 CM (AXL) (INCLUSO GUARNICAO E VIDRO)</v>
          </cell>
          <cell r="C5407" t="str">
            <v>UN</v>
          </cell>
          <cell r="D5407" t="str">
            <v>CR</v>
          </cell>
          <cell r="E5407">
            <v>450.03</v>
          </cell>
        </row>
        <row r="5408">
          <cell r="A5408">
            <v>601</v>
          </cell>
          <cell r="B5408" t="str">
            <v>JANELA ALUMINIO MAXIM AR, SERIE 25, 90 X 110CM (INCLUSO GUARNICAO E VIDRO</v>
          </cell>
          <cell r="C5408" t="str">
            <v>M2</v>
          </cell>
          <cell r="D5408" t="str">
            <v>CR</v>
          </cell>
          <cell r="E5408">
            <v>654.28</v>
          </cell>
        </row>
        <row r="5409">
          <cell r="B5409" t="str">
            <v>FANTASIA).</v>
          </cell>
        </row>
        <row r="5410">
          <cell r="A5410">
            <v>11183</v>
          </cell>
          <cell r="B5410" t="str">
            <v>JANELA BASCULANTE, ACO, COM BATENTE/REQUADRO, 100 X 100 CM (SEM VIDROS)</v>
          </cell>
          <cell r="C5410" t="str">
            <v>UN</v>
          </cell>
          <cell r="D5410" t="str">
            <v>AS</v>
          </cell>
          <cell r="E5410">
            <v>245.64</v>
          </cell>
        </row>
        <row r="5411">
          <cell r="A5411">
            <v>11190</v>
          </cell>
          <cell r="B5411" t="str">
            <v>JANELA BASCULANTE, ACO, COM BATENTE/REQUADRO, 60 X 60 CM (SEM VIDROS)</v>
          </cell>
          <cell r="C5411" t="str">
            <v>UN</v>
          </cell>
          <cell r="D5411" t="str">
            <v>AS</v>
          </cell>
          <cell r="E5411">
            <v>113.95</v>
          </cell>
        </row>
        <row r="5412">
          <cell r="A5412">
            <v>616</v>
          </cell>
          <cell r="B5412" t="str">
            <v>JANELA BASCULANTE, ACO, COM BATENTE/REQUADRO, 60 X 80 CM (SEM VIDROS)</v>
          </cell>
          <cell r="C5412" t="str">
            <v>UN</v>
          </cell>
          <cell r="D5412" t="str">
            <v>AS</v>
          </cell>
          <cell r="E5412">
            <v>134.01</v>
          </cell>
        </row>
        <row r="5413">
          <cell r="A5413">
            <v>615</v>
          </cell>
          <cell r="B5413" t="str">
            <v>JANELA BASCULANTE, ACO, COM BATENTE/REQUADRO, 60 X 80 CM (SEM VIDROS)</v>
          </cell>
          <cell r="C5413" t="str">
            <v>M2</v>
          </cell>
          <cell r="D5413" t="str">
            <v>AS</v>
          </cell>
          <cell r="E5413">
            <v>279.19</v>
          </cell>
        </row>
        <row r="5414">
          <cell r="A5414">
            <v>11231</v>
          </cell>
          <cell r="B5414" t="str">
            <v>JANELA BASCULANTE, ACO, COM BATENTE/REQUADRO, 80 X 80 CM (SEM VIDROS)</v>
          </cell>
          <cell r="C5414" t="str">
            <v>M2</v>
          </cell>
          <cell r="D5414" t="str">
            <v>AS</v>
          </cell>
          <cell r="E5414">
            <v>327.58999999999997</v>
          </cell>
        </row>
        <row r="5415">
          <cell r="A5415">
            <v>11192</v>
          </cell>
          <cell r="B5415" t="str">
            <v>JANELA BASCULANTE, ACO, COM BATENTE/REQUADRO, 80 X 80 CM (SEM VIDROS)</v>
          </cell>
          <cell r="C5415" t="str">
            <v>UN</v>
          </cell>
          <cell r="D5415" t="str">
            <v>AS</v>
          </cell>
          <cell r="E5415">
            <v>209.66</v>
          </cell>
        </row>
        <row r="5416">
          <cell r="A5416">
            <v>11226</v>
          </cell>
          <cell r="B5416" t="str">
            <v>JANELA CHAPA DOBRADA ACO GALVANIZADO A FOGO, DE CORRER, 4 FLS, SEM DIVISAO</v>
          </cell>
          <cell r="C5416" t="str">
            <v>UN</v>
          </cell>
          <cell r="D5416" t="str">
            <v>AS</v>
          </cell>
          <cell r="E5416">
            <v>320.20999999999998</v>
          </cell>
        </row>
        <row r="5417">
          <cell r="B5417" t="str">
            <v>HORIZONTAL P/ VIDRO, DE 150 X 120 CM (3/4" X 1/8")</v>
          </cell>
        </row>
        <row r="5418">
          <cell r="A5418">
            <v>3428</v>
          </cell>
          <cell r="B5418" t="str">
            <v>JANELA DE ABRIR, TIPO VENEZIANA, EM MADEIRA DE 1A. QUALIDADE (SEM VIDRO)</v>
          </cell>
          <cell r="C5418" t="str">
            <v>M2</v>
          </cell>
          <cell r="D5418" t="str">
            <v>AS</v>
          </cell>
          <cell r="E5418">
            <v>411.89</v>
          </cell>
        </row>
        <row r="5419">
          <cell r="A5419">
            <v>597</v>
          </cell>
          <cell r="B5419" t="str">
            <v>JANELA DE CORRER EM ALUMINIO, SERIE 25, SEM BANDEIRA, COM 4 FOLHAS PARA VIDRO,</v>
          </cell>
          <cell r="C5419" t="str">
            <v>M2</v>
          </cell>
          <cell r="D5419" t="str">
            <v>C</v>
          </cell>
          <cell r="E5419">
            <v>648.94000000000005</v>
          </cell>
        </row>
        <row r="5420">
          <cell r="B5420" t="str">
            <v>(DUAS FIXAS E DUAS MOVEIS) 1,60 X 1,10 M (INCLUSO GUARNICAO E VIDRO LISO INCOLOR).</v>
          </cell>
        </row>
        <row r="5421">
          <cell r="A5421">
            <v>11199</v>
          </cell>
          <cell r="B5421" t="str">
            <v>JANELA DE CORRER, ACO, BATENTE/REQUADRO DE 6 A 14 CM,  COM DIVISAO HORIZ , PINT</v>
          </cell>
          <cell r="C5421" t="str">
            <v>UN</v>
          </cell>
          <cell r="D5421" t="str">
            <v>AS</v>
          </cell>
          <cell r="E5421">
            <v>629.32000000000005</v>
          </cell>
        </row>
        <row r="5422">
          <cell r="B5422" t="str">
            <v>ANTICORROSIVA, SEM VIDRO, BANDEIRA COM BASCULA, 4 FLS, 120  X 150 CM (A X L)</v>
          </cell>
        </row>
        <row r="5423">
          <cell r="A5423">
            <v>34801</v>
          </cell>
          <cell r="B5423" t="str">
            <v>JANELA DE CORRER, ACO, BATENTE/REQUADRO DE 6 A 14 CM, QUADRICULADA, PINT</v>
          </cell>
          <cell r="C5423" t="str">
            <v>UN</v>
          </cell>
          <cell r="D5423" t="str">
            <v>AS</v>
          </cell>
          <cell r="E5423">
            <v>789.44</v>
          </cell>
        </row>
        <row r="5424">
          <cell r="B5424" t="str">
            <v>ANTICORROSIVA, SEM VIDRO, BANDEIRA COM BASCULA, 4 FLS, 120  X 150 CM (A X L)</v>
          </cell>
        </row>
        <row r="5425">
          <cell r="A5425">
            <v>34799</v>
          </cell>
          <cell r="B5425" t="str">
            <v>JANELA DE CORRER, ACO, BATENTE/REQUADRO DE 6 A 14 CM, QUADRICULADA, PINT</v>
          </cell>
          <cell r="C5425" t="str">
            <v>UN</v>
          </cell>
          <cell r="D5425" t="str">
            <v>AS</v>
          </cell>
          <cell r="E5425">
            <v>973.55</v>
          </cell>
        </row>
        <row r="5426">
          <cell r="B5426" t="str">
            <v>ANTICORROSIVA, SEM VIDRO, BANDEIRA COM BASCULA, 4 FLS, 120  X 200 CM (A X L)</v>
          </cell>
        </row>
        <row r="5427">
          <cell r="A5427">
            <v>622</v>
          </cell>
          <cell r="B5427" t="str">
            <v>JANELA DE CORRER, ACO, BATENTE/REQUADRO DE 6 A 14 CM, QUADRICULADA, PINT</v>
          </cell>
          <cell r="C5427" t="str">
            <v>UN</v>
          </cell>
          <cell r="D5427" t="str">
            <v>AS</v>
          </cell>
          <cell r="E5427">
            <v>438.29</v>
          </cell>
        </row>
        <row r="5428">
          <cell r="B5428" t="str">
            <v>ANTICORROSIVA, SEM VIDRO, SEM BANDEIRA, 4 FLS, 100  X 120 CM (A X L)</v>
          </cell>
        </row>
        <row r="5429">
          <cell r="A5429">
            <v>34805</v>
          </cell>
          <cell r="B5429" t="str">
            <v>JANELA DE CORRER, ACO, BATENTE/REQUADRO DE 6 A 14 CM, QUADRICULADA, PINT</v>
          </cell>
          <cell r="C5429" t="str">
            <v>M2</v>
          </cell>
          <cell r="D5429" t="str">
            <v>AS</v>
          </cell>
          <cell r="E5429">
            <v>328.03</v>
          </cell>
        </row>
        <row r="5430">
          <cell r="B5430" t="str">
            <v>ANTICORROSIVA, SEM VIDRO, SEM BANDEIRA, 4 FLS, 120  X 150 CM (A X L)</v>
          </cell>
        </row>
        <row r="5431">
          <cell r="A5431">
            <v>34803</v>
          </cell>
          <cell r="B5431" t="str">
            <v>JANELA DE CORRER, ACO, BATENTE/REQUADRO DE 6 A 14 CM, QUADRICULADA, PINT</v>
          </cell>
          <cell r="C5431" t="str">
            <v>UN</v>
          </cell>
          <cell r="D5431" t="str">
            <v>AS</v>
          </cell>
          <cell r="E5431">
            <v>396.66</v>
          </cell>
        </row>
        <row r="5432">
          <cell r="B5432" t="str">
            <v>ANTICORROSIVA, SEM VIDRO, SEM BANDEIRA, 4 FLS, 120  X 200 CM (A X L)</v>
          </cell>
        </row>
        <row r="5433">
          <cell r="A5433">
            <v>606</v>
          </cell>
          <cell r="B5433" t="str">
            <v>JANELA DE CORRER, ACO, BATENTE/REQUADRO DE 6 A 14 CM, QUADRICULADA, PINTURA</v>
          </cell>
          <cell r="C5433" t="str">
            <v>M2</v>
          </cell>
          <cell r="D5433" t="str">
            <v>AS</v>
          </cell>
          <cell r="E5433">
            <v>438.58</v>
          </cell>
        </row>
        <row r="5434">
          <cell r="B5434" t="str">
            <v>ANTICORROSIVA, SEM VIDRO, BANDEIRA COM BASCULA, 4 FLS, 120  X 150 CM (A X L)</v>
          </cell>
        </row>
        <row r="5435">
          <cell r="A5435">
            <v>11227</v>
          </cell>
          <cell r="B5435" t="str">
            <v>JANELA DE CORRER, ACO, BATENTE/REQUADRO DE 6 A 14 CM, SEM  DIVISAO, PINT</v>
          </cell>
          <cell r="C5435" t="str">
            <v>UN</v>
          </cell>
          <cell r="D5435" t="str">
            <v>AS</v>
          </cell>
          <cell r="E5435">
            <v>464.52</v>
          </cell>
        </row>
        <row r="5436">
          <cell r="B5436" t="str">
            <v>ANTICORROSIVA, SEM VIDRO, BANDEIRA COM BASCULA, 4 FLS, 120  X 200 CM (A X L)</v>
          </cell>
        </row>
        <row r="5437">
          <cell r="A5437">
            <v>11193</v>
          </cell>
          <cell r="B5437" t="str">
            <v>JANELA DE CORRER, ACO, BATENTE/REQUADRO DE 6 A 14 CM, VENEZIANA, PINT</v>
          </cell>
          <cell r="C5437" t="str">
            <v>M2</v>
          </cell>
          <cell r="D5437" t="str">
            <v>AS</v>
          </cell>
          <cell r="E5437">
            <v>444.68</v>
          </cell>
        </row>
        <row r="5438">
          <cell r="B5438" t="str">
            <v>ANTICORROSIVA, PINT ACABAMENTO, COM VIDRO, 6 FLS, 120  X 150 CM (A X L)</v>
          </cell>
        </row>
        <row r="5439">
          <cell r="A5439">
            <v>11194</v>
          </cell>
          <cell r="B5439" t="str">
            <v>JANELA DE CORRER, ACO, BATENTE/REQUADRO DE 6 A 14 CM, VENEZIANA, PINT</v>
          </cell>
          <cell r="C5439" t="str">
            <v>M2</v>
          </cell>
          <cell r="D5439" t="str">
            <v>AS</v>
          </cell>
          <cell r="E5439">
            <v>400.38</v>
          </cell>
        </row>
        <row r="5440">
          <cell r="B5440" t="str">
            <v>ANTICORROSIVA, SEM VIDRO, 6 FLS, 120  X 150 CM (A X L)</v>
          </cell>
        </row>
        <row r="5441">
          <cell r="A5441">
            <v>605</v>
          </cell>
          <cell r="B5441" t="str">
            <v>JANELA DE CORRER, ACO, COM BATENTE/REQUADRO DE 6 A 14 CM, SEM DIVISAO, PINT</v>
          </cell>
          <cell r="C5441" t="str">
            <v>M2</v>
          </cell>
          <cell r="D5441" t="str">
            <v>AS</v>
          </cell>
          <cell r="E5441">
            <v>502.83</v>
          </cell>
        </row>
        <row r="5442">
          <cell r="B5442" t="str">
            <v>ANTICORROSIVA, PINT ACABAMENTO, COM VIDRO, SEM BANDEIRA, COM GRADE, 4 FLS, 100</v>
          </cell>
        </row>
        <row r="5443">
          <cell r="B5443" t="str">
            <v>X 120 CM (A X L)</v>
          </cell>
        </row>
        <row r="5444">
          <cell r="A5444">
            <v>11197</v>
          </cell>
          <cell r="B5444" t="str">
            <v>JANELA DE CORRER, ACO, COM BATENTE/REQUADRO DE 6 A 14 CM, SEM DIVISAO, PINT</v>
          </cell>
          <cell r="C5444" t="str">
            <v>UN</v>
          </cell>
          <cell r="D5444" t="str">
            <v>AS</v>
          </cell>
          <cell r="E5444">
            <v>608.99</v>
          </cell>
        </row>
        <row r="5445">
          <cell r="B5445" t="str">
            <v>ANTICORROSIVA, PINT ACABAMENTO, COM VIDRO, SEM BANDEIRA, 2 FLS, 120  X 150 CM (A X</v>
          </cell>
        </row>
        <row r="5446">
          <cell r="B5446" t="str">
            <v>L)</v>
          </cell>
        </row>
        <row r="5447">
          <cell r="A5447" t="str">
            <v>Obs: dimensões entre asteríscos (*) indicam a aceitação de medidas aproximadas.</v>
          </cell>
        </row>
        <row r="5449">
          <cell r="B5449" t="str">
            <v>PREÇOS DE INSUMOS</v>
          </cell>
          <cell r="D5449" t="str">
            <v>Página:</v>
          </cell>
          <cell r="E5449" t="str">
            <v>82 / 146</v>
          </cell>
        </row>
        <row r="5450">
          <cell r="A5450" t="str">
            <v>Indicação da origem do preço:</v>
          </cell>
        </row>
        <row r="5451">
          <cell r="A5451" t="str">
            <v>• C - para preço coletado pelo IBGE</v>
          </cell>
        </row>
        <row r="5452">
          <cell r="A5452" t="str">
            <v>• CR - para preço obtido por meio do coeficiente de representatividade do insumo (ver Manual de Metodologia e</v>
          </cell>
        </row>
        <row r="5453">
          <cell r="A5453" t="str">
            <v>Conceitos);</v>
          </cell>
        </row>
        <row r="5454">
          <cell r="A5454" t="str">
            <v>• AS - para preço atribuído com base no preço do insumo para a localidade de São Paulo.</v>
          </cell>
        </row>
        <row r="5455">
          <cell r="A5455" t="str">
            <v>Mês de Coleta:</v>
          </cell>
          <cell r="B5455" t="str">
            <v>06/2016 Pesquisa: IBGE</v>
          </cell>
        </row>
        <row r="5456">
          <cell r="B5456" t="str">
            <v>CUIABA</v>
          </cell>
          <cell r="C5456" t="str">
            <v>90,01</v>
          </cell>
          <cell r="E5456">
            <v>52.06</v>
          </cell>
        </row>
        <row r="5457">
          <cell r="A5457" t="str">
            <v>Localidade:</v>
          </cell>
          <cell r="B5457" t="str">
            <v>Encargos Sociais Desonerados(%) Horista:</v>
          </cell>
          <cell r="D5457" t="str">
            <v>Mensalista:</v>
          </cell>
        </row>
        <row r="5458">
          <cell r="A5458" t="str">
            <v>Código</v>
          </cell>
          <cell r="B5458" t="str">
            <v>Descriçao do Insumo</v>
          </cell>
          <cell r="C5458" t="str">
            <v>Unid</v>
          </cell>
          <cell r="D5458" t="str">
            <v>Origem</v>
          </cell>
          <cell r="E5458" t="str">
            <v>Preço</v>
          </cell>
        </row>
        <row r="5459">
          <cell r="D5459" t="str">
            <v>de Preço</v>
          </cell>
          <cell r="E5459" t="str">
            <v>Mediano (R$)</v>
          </cell>
        </row>
        <row r="5460">
          <cell r="A5460">
            <v>3421</v>
          </cell>
          <cell r="B5460" t="str">
            <v>JANELA MADEIRA REGIONAL 2A DUPLA C/ GUILHOTINA E ABRIR VENEZIANA 1,20 X 1,20M /</v>
          </cell>
          <cell r="C5460" t="str">
            <v>M2</v>
          </cell>
          <cell r="D5460" t="str">
            <v>AS</v>
          </cell>
          <cell r="E5460">
            <v>315.76</v>
          </cell>
        </row>
        <row r="5461">
          <cell r="B5461" t="str">
            <v>GUARNICAO</v>
          </cell>
        </row>
        <row r="5462">
          <cell r="A5462">
            <v>3429</v>
          </cell>
          <cell r="B5462" t="str">
            <v>JANELA MADEIRA REGIONAL 3A ABRIR TP VENEZIANA</v>
          </cell>
          <cell r="C5462" t="str">
            <v>M2</v>
          </cell>
          <cell r="D5462" t="str">
            <v>AS</v>
          </cell>
          <cell r="E5462">
            <v>260.7</v>
          </cell>
        </row>
        <row r="5463">
          <cell r="A5463">
            <v>3423</v>
          </cell>
          <cell r="B5463" t="str">
            <v>JANELA MADEIRA TP MAXIM AIR C/ GUARNICAO</v>
          </cell>
          <cell r="C5463" t="str">
            <v>M2</v>
          </cell>
          <cell r="D5463" t="str">
            <v>AS</v>
          </cell>
          <cell r="E5463">
            <v>296.56</v>
          </cell>
        </row>
        <row r="5464">
          <cell r="A5464">
            <v>34797</v>
          </cell>
          <cell r="B5464" t="str">
            <v>JANELA MAXIMO AR, ACO, BATENTE / REQUADRO DE 6 A 14 CM, PINT ANTICORROSIVA, SEM</v>
          </cell>
          <cell r="C5464" t="str">
            <v>UN</v>
          </cell>
          <cell r="D5464" t="str">
            <v>AS</v>
          </cell>
          <cell r="E5464">
            <v>248.2</v>
          </cell>
        </row>
        <row r="5465">
          <cell r="B5465" t="str">
            <v>VIDRO, COM GRADE, 1 FL, 60  X 80 CM (A X L)</v>
          </cell>
        </row>
        <row r="5466">
          <cell r="A5466">
            <v>624</v>
          </cell>
          <cell r="B5466" t="str">
            <v>JANELA MAXIMO AR, ACO, BATENTE/REQUADRO DE 6 A 14 CM, PINT ANTICORROSIVA, SEM</v>
          </cell>
          <cell r="C5466" t="str">
            <v>M2</v>
          </cell>
          <cell r="D5466" t="str">
            <v>AS</v>
          </cell>
          <cell r="E5466">
            <v>517.09</v>
          </cell>
        </row>
        <row r="5467">
          <cell r="B5467" t="str">
            <v>VIDRO, COM GRADE, 1 FL, 60  X 80 CM (A X L)</v>
          </cell>
        </row>
        <row r="5468">
          <cell r="A5468">
            <v>623</v>
          </cell>
          <cell r="B5468" t="str">
            <v>JANELA MAXIMO AR, ACO, BATENTE/REQUADRO DE 6 A 14 CM, PINT ANTICORROSIVA, SEM</v>
          </cell>
          <cell r="C5468" t="str">
            <v>M2</v>
          </cell>
          <cell r="D5468" t="str">
            <v>AS</v>
          </cell>
          <cell r="E5468">
            <v>194.16</v>
          </cell>
        </row>
        <row r="5469">
          <cell r="B5469" t="str">
            <v>VIDRO, SEM GRADE, 1 FL, 60  X 80 CM (A X L)</v>
          </cell>
        </row>
        <row r="5470">
          <cell r="A5470">
            <v>25964</v>
          </cell>
          <cell r="B5470" t="str">
            <v>JARDINEIRO</v>
          </cell>
          <cell r="C5470" t="str">
            <v>H</v>
          </cell>
          <cell r="D5470" t="str">
            <v>CR</v>
          </cell>
          <cell r="E5470">
            <v>8.4700000000000006</v>
          </cell>
        </row>
        <row r="5471">
          <cell r="A5471">
            <v>41077</v>
          </cell>
          <cell r="B5471" t="str">
            <v>JARDINEIRO (MENSALISTA)</v>
          </cell>
          <cell r="C5471" t="str">
            <v>MES</v>
          </cell>
          <cell r="D5471" t="str">
            <v>CR</v>
          </cell>
          <cell r="E5471">
            <v>1490.87</v>
          </cell>
        </row>
        <row r="5472">
          <cell r="A5472">
            <v>20159</v>
          </cell>
          <cell r="B5472" t="str">
            <v>JOELHO COM VISITA, PVC SERIE R, 90 GRAUS, 100 X 75 MM, PARA ESGOTO PREDIAL</v>
          </cell>
          <cell r="C5472" t="str">
            <v>UN</v>
          </cell>
          <cell r="D5472" t="str">
            <v>CR</v>
          </cell>
          <cell r="E5472">
            <v>20.63</v>
          </cell>
        </row>
        <row r="5473">
          <cell r="A5473">
            <v>37963</v>
          </cell>
          <cell r="B5473" t="str">
            <v>JOELHO CPVC, SOLDAVEL, 45 GRAUS, 15 MM, PARA AGUA QUENTE</v>
          </cell>
          <cell r="C5473" t="str">
            <v>UN</v>
          </cell>
          <cell r="D5473" t="str">
            <v>CR</v>
          </cell>
          <cell r="E5473">
            <v>3.23</v>
          </cell>
        </row>
        <row r="5474">
          <cell r="A5474">
            <v>37964</v>
          </cell>
          <cell r="B5474" t="str">
            <v>JOELHO CPVC, SOLDAVEL, 45 GRAUS, 22 MM, PARA AGUA QUENTE</v>
          </cell>
          <cell r="C5474" t="str">
            <v>UN</v>
          </cell>
          <cell r="D5474" t="str">
            <v>CR</v>
          </cell>
          <cell r="E5474">
            <v>5.38</v>
          </cell>
        </row>
        <row r="5475">
          <cell r="A5475">
            <v>37965</v>
          </cell>
          <cell r="B5475" t="str">
            <v>JOELHO CPVC, SOLDAVEL, 45 GRAUS, 28 MM, PARA AGUA QUENTE</v>
          </cell>
          <cell r="C5475" t="str">
            <v>UN</v>
          </cell>
          <cell r="D5475" t="str">
            <v>CR</v>
          </cell>
          <cell r="E5475">
            <v>7.8</v>
          </cell>
        </row>
        <row r="5476">
          <cell r="A5476">
            <v>37966</v>
          </cell>
          <cell r="B5476" t="str">
            <v>JOELHO CPVC, SOLDAVEL, 45 GRAUS, 35 MM, PARA AGUA QUENTE</v>
          </cell>
          <cell r="C5476" t="str">
            <v>UN</v>
          </cell>
          <cell r="D5476" t="str">
            <v>CR</v>
          </cell>
          <cell r="E5476">
            <v>14.13</v>
          </cell>
        </row>
        <row r="5477">
          <cell r="A5477">
            <v>37967</v>
          </cell>
          <cell r="B5477" t="str">
            <v>JOELHO CPVC, SOLDAVEL, 45 GRAUS, 42 MM, PARA AGUA QUENTE</v>
          </cell>
          <cell r="C5477" t="str">
            <v>UN</v>
          </cell>
          <cell r="D5477" t="str">
            <v>CR</v>
          </cell>
          <cell r="E5477">
            <v>22.66</v>
          </cell>
        </row>
        <row r="5478">
          <cell r="A5478">
            <v>37968</v>
          </cell>
          <cell r="B5478" t="str">
            <v>JOELHO CPVC, SOLDAVEL, 45 GRAUS, 54 MM, PARA AGUA QUENTE</v>
          </cell>
          <cell r="C5478" t="str">
            <v>UN</v>
          </cell>
          <cell r="D5478" t="str">
            <v>CR</v>
          </cell>
          <cell r="E5478">
            <v>49.7</v>
          </cell>
        </row>
        <row r="5479">
          <cell r="A5479">
            <v>37969</v>
          </cell>
          <cell r="B5479" t="str">
            <v>JOELHO CPVC, SOLDAVEL, 45 GRAUS, 73 MM, PARA AGUA QUENTE</v>
          </cell>
          <cell r="C5479" t="str">
            <v>UN</v>
          </cell>
          <cell r="D5479" t="str">
            <v>CR</v>
          </cell>
          <cell r="E5479">
            <v>132.77000000000001</v>
          </cell>
        </row>
        <row r="5480">
          <cell r="A5480">
            <v>37970</v>
          </cell>
          <cell r="B5480" t="str">
            <v>JOELHO CPVC, SOLDAVEL, 45 GRAUS, 89 MM, PARA AGUA QUENTE</v>
          </cell>
          <cell r="C5480" t="str">
            <v>UN</v>
          </cell>
          <cell r="D5480" t="str">
            <v>CR</v>
          </cell>
          <cell r="E5480">
            <v>154.88</v>
          </cell>
        </row>
        <row r="5481">
          <cell r="A5481">
            <v>21118</v>
          </cell>
          <cell r="B5481" t="str">
            <v>JOELHO CPVC, SOLDAVEL, 90 GRAUS, 15 MM, PARA AGUA QUENTE</v>
          </cell>
          <cell r="C5481" t="str">
            <v>UN</v>
          </cell>
          <cell r="D5481" t="str">
            <v>C</v>
          </cell>
          <cell r="E5481">
            <v>2.44</v>
          </cell>
        </row>
        <row r="5482">
          <cell r="A5482">
            <v>37956</v>
          </cell>
          <cell r="B5482" t="str">
            <v>JOELHO CPVC, SOLDAVEL, 90 GRAUS, 22 MM, PARA AGUA QUENTE</v>
          </cell>
          <cell r="C5482" t="str">
            <v>UN</v>
          </cell>
          <cell r="D5482" t="str">
            <v>CR</v>
          </cell>
          <cell r="E5482">
            <v>3.86</v>
          </cell>
        </row>
        <row r="5483">
          <cell r="A5483">
            <v>37957</v>
          </cell>
          <cell r="B5483" t="str">
            <v>JOELHO CPVC, SOLDAVEL, 90 GRAUS, 28 MM, PARA AGUA QUENTE</v>
          </cell>
          <cell r="C5483" t="str">
            <v>UN</v>
          </cell>
          <cell r="D5483" t="str">
            <v>CR</v>
          </cell>
          <cell r="E5483">
            <v>8.15</v>
          </cell>
        </row>
        <row r="5484">
          <cell r="A5484">
            <v>37958</v>
          </cell>
          <cell r="B5484" t="str">
            <v>JOELHO CPVC, SOLDAVEL, 90 GRAUS, 35 MM, PARA AGUA QUENTE</v>
          </cell>
          <cell r="C5484" t="str">
            <v>UN</v>
          </cell>
          <cell r="D5484" t="str">
            <v>CR</v>
          </cell>
          <cell r="E5484">
            <v>14.13</v>
          </cell>
        </row>
        <row r="5485">
          <cell r="A5485">
            <v>37959</v>
          </cell>
          <cell r="B5485" t="str">
            <v>JOELHO CPVC, SOLDAVEL, 90 GRAUS, 42 MM, PARA AGUA QUENTE</v>
          </cell>
          <cell r="C5485" t="str">
            <v>UN</v>
          </cell>
          <cell r="D5485" t="str">
            <v>CR</v>
          </cell>
          <cell r="E5485">
            <v>22.66</v>
          </cell>
        </row>
        <row r="5486">
          <cell r="A5486">
            <v>37960</v>
          </cell>
          <cell r="B5486" t="str">
            <v>JOELHO CPVC, SOLDAVEL, 90 GRAUS, 54 MM, PARA AGUA QUENTE</v>
          </cell>
          <cell r="C5486" t="str">
            <v>UN</v>
          </cell>
          <cell r="D5486" t="str">
            <v>CR</v>
          </cell>
          <cell r="E5486">
            <v>48.8</v>
          </cell>
        </row>
        <row r="5487">
          <cell r="A5487">
            <v>37961</v>
          </cell>
          <cell r="B5487" t="str">
            <v>JOELHO CPVC, SOLDAVEL, 90 GRAUS, 73 MM, PARA AGUA QUENTE</v>
          </cell>
          <cell r="C5487" t="str">
            <v>UN</v>
          </cell>
          <cell r="D5487" t="str">
            <v>CR</v>
          </cell>
          <cell r="E5487">
            <v>129.47</v>
          </cell>
        </row>
        <row r="5488">
          <cell r="A5488">
            <v>37962</v>
          </cell>
          <cell r="B5488" t="str">
            <v>JOELHO CPVC, SOLDAVEL, 90 GRAUS, 89 MM, PARA AGUA QUENTE</v>
          </cell>
          <cell r="C5488" t="str">
            <v>UN</v>
          </cell>
          <cell r="D5488" t="str">
            <v>CR</v>
          </cell>
          <cell r="E5488">
            <v>150.44</v>
          </cell>
        </row>
        <row r="5489">
          <cell r="A5489">
            <v>3533</v>
          </cell>
          <cell r="B5489" t="str">
            <v>JOELHO DE REDUCAO, PVC SOLDAVEL, 90 GRAUS,  25 MM X 20 MM, PARA AGUA FRIA</v>
          </cell>
          <cell r="C5489" t="str">
            <v>UN</v>
          </cell>
          <cell r="D5489" t="str">
            <v>CR</v>
          </cell>
          <cell r="E5489">
            <v>1.86</v>
          </cell>
        </row>
        <row r="5490">
          <cell r="B5490" t="str">
            <v>PREDIAL</v>
          </cell>
        </row>
        <row r="5491">
          <cell r="A5491">
            <v>3538</v>
          </cell>
          <cell r="B5491" t="str">
            <v>JOELHO DE REDUCAO, PVC SOLDAVEL, 90 GRAUS,  32 MM X 25 MM, PARA AGUA FRIA</v>
          </cell>
          <cell r="C5491" t="str">
            <v>UN</v>
          </cell>
          <cell r="D5491" t="str">
            <v>CR</v>
          </cell>
          <cell r="E5491">
            <v>2.56</v>
          </cell>
        </row>
        <row r="5492">
          <cell r="B5492" t="str">
            <v>PREDIAL</v>
          </cell>
        </row>
        <row r="5493">
          <cell r="A5493">
            <v>3497</v>
          </cell>
          <cell r="B5493" t="str">
            <v>JOELHO DE REDUCAO, PVC, ROSCAVEL COM BUCHA DE LATAO, 90 GRAUS,  3/4" X 1/2", PARA</v>
          </cell>
          <cell r="C5493" t="str">
            <v>UN</v>
          </cell>
          <cell r="D5493" t="str">
            <v>CR</v>
          </cell>
          <cell r="E5493">
            <v>11.31</v>
          </cell>
        </row>
        <row r="5494">
          <cell r="B5494" t="str">
            <v>AGUA FRIA PREDIAL</v>
          </cell>
        </row>
        <row r="5495">
          <cell r="A5495">
            <v>3498</v>
          </cell>
          <cell r="B5495" t="str">
            <v>JOELHO DE REDUCAO, PVC, ROSCAVEL, 90 GRAUS, 1" X 3/4", PARA AGUA FRIA PREDIAL</v>
          </cell>
          <cell r="C5495" t="str">
            <v>UN</v>
          </cell>
          <cell r="D5495" t="str">
            <v>CR</v>
          </cell>
          <cell r="E5495">
            <v>3.59</v>
          </cell>
        </row>
        <row r="5496">
          <cell r="A5496">
            <v>3496</v>
          </cell>
          <cell r="B5496" t="str">
            <v>JOELHO DE REDUCAO, PVC, ROSCAVEL, 90 GRAUS, 3/4" X 1/2", PARA AGUA FRIA PREDIAL</v>
          </cell>
          <cell r="C5496" t="str">
            <v>UN</v>
          </cell>
          <cell r="D5496" t="str">
            <v>CR</v>
          </cell>
          <cell r="E5496">
            <v>2.23</v>
          </cell>
        </row>
        <row r="5497">
          <cell r="A5497">
            <v>38430</v>
          </cell>
          <cell r="B5497" t="str">
            <v>JOELHO DE TRANSICAO, CPVC, SOLDAVEL, 90 GRAUS, 22 MM X 3/4", PARA AGUA QUENTE</v>
          </cell>
          <cell r="C5497" t="str">
            <v>UN</v>
          </cell>
          <cell r="D5497" t="str">
            <v>CR</v>
          </cell>
          <cell r="E5497">
            <v>16.68</v>
          </cell>
        </row>
        <row r="5498">
          <cell r="A5498">
            <v>38449</v>
          </cell>
          <cell r="B5498" t="str">
            <v>JOELHO PARA PE DE COLUNA, 45 GRAUS, SERIE R, DN 100 MM, PARA ESGOTO PREDIAL</v>
          </cell>
          <cell r="C5498" t="str">
            <v>UN</v>
          </cell>
          <cell r="D5498" t="str">
            <v>CR</v>
          </cell>
          <cell r="E5498">
            <v>20.309999999999999</v>
          </cell>
        </row>
        <row r="5499">
          <cell r="A5499">
            <v>10836</v>
          </cell>
          <cell r="B5499" t="str">
            <v>JOELHO PVC COM VISITA, 90 GRAUS, DN 100 X 50 MM, SERIE NORMAL, PARA ESGOTO</v>
          </cell>
          <cell r="C5499" t="str">
            <v>UN</v>
          </cell>
          <cell r="D5499" t="str">
            <v>CR</v>
          </cell>
          <cell r="E5499">
            <v>14.28</v>
          </cell>
        </row>
        <row r="5500">
          <cell r="B5500" t="str">
            <v>PREDIAL</v>
          </cell>
        </row>
        <row r="5501">
          <cell r="A5501">
            <v>20128</v>
          </cell>
          <cell r="B5501" t="str">
            <v>JOELHO PVC LEVE, 45 GRAUS, DN 150 MM, PARA ESGOTO PREDIAL</v>
          </cell>
          <cell r="C5501" t="str">
            <v>UN</v>
          </cell>
          <cell r="D5501" t="str">
            <v>CR</v>
          </cell>
          <cell r="E5501">
            <v>35.56</v>
          </cell>
        </row>
        <row r="5502">
          <cell r="A5502">
            <v>20129</v>
          </cell>
          <cell r="B5502" t="str">
            <v>JOELHO PVC LEVE, 45 GRAUS, DN 200 MM, PARA ESGOTO PREDIAL</v>
          </cell>
          <cell r="C5502" t="str">
            <v>UN</v>
          </cell>
          <cell r="D5502" t="str">
            <v>CR</v>
          </cell>
          <cell r="E5502">
            <v>80.42</v>
          </cell>
        </row>
        <row r="5503">
          <cell r="A5503">
            <v>20131</v>
          </cell>
          <cell r="B5503" t="str">
            <v>JOELHO PVC LEVE, 90 GRAUS, DN 150 MM, PARA ESGOTO PREDIAL</v>
          </cell>
          <cell r="C5503" t="str">
            <v>UN</v>
          </cell>
          <cell r="D5503" t="str">
            <v>CR</v>
          </cell>
          <cell r="E5503">
            <v>32.03</v>
          </cell>
        </row>
        <row r="5504">
          <cell r="A5504">
            <v>20132</v>
          </cell>
          <cell r="B5504" t="str">
            <v>JOELHO PVC LEVE, 90 GRAUS, DN 200 MM, PARA ESGOTO PREDIAL</v>
          </cell>
          <cell r="C5504" t="str">
            <v>UN</v>
          </cell>
          <cell r="D5504" t="str">
            <v>CR</v>
          </cell>
          <cell r="E5504">
            <v>72.41</v>
          </cell>
        </row>
        <row r="5505">
          <cell r="A5505">
            <v>3521</v>
          </cell>
          <cell r="B5505" t="str">
            <v>JOELHO PVC,  SOLDAVEL COM ROSCA, 90 GRAUS, 20 MM X 1/2", PARA AGUA FRIA PREDIAL</v>
          </cell>
          <cell r="C5505" t="str">
            <v>UN</v>
          </cell>
          <cell r="D5505" t="str">
            <v>CR</v>
          </cell>
          <cell r="E5505">
            <v>1.35</v>
          </cell>
        </row>
        <row r="5506">
          <cell r="A5506">
            <v>3531</v>
          </cell>
          <cell r="B5506" t="str">
            <v>JOELHO PVC,  SOLDAVEL COM ROSCA, 90 GRAUS, 25 MM X 1/2", PARA AGUA FRIA PREDIAL</v>
          </cell>
          <cell r="C5506" t="str">
            <v>UN</v>
          </cell>
          <cell r="D5506" t="str">
            <v>CR</v>
          </cell>
          <cell r="E5506">
            <v>1.47</v>
          </cell>
        </row>
        <row r="5507">
          <cell r="A5507">
            <v>3522</v>
          </cell>
          <cell r="B5507" t="str">
            <v>JOELHO PVC,  SOLDAVEL COM ROSCA, 90 GRAUS, 25 MM X 3/4", PARA AGUA FRIA PREDIAL</v>
          </cell>
          <cell r="C5507" t="str">
            <v>UN</v>
          </cell>
          <cell r="D5507" t="str">
            <v>CR</v>
          </cell>
          <cell r="E5507">
            <v>2.4</v>
          </cell>
        </row>
        <row r="5508">
          <cell r="A5508">
            <v>3527</v>
          </cell>
          <cell r="B5508" t="str">
            <v>JOELHO PVC,  SOLDAVEL COM ROSCA, 90 GRAUS, 32 MM X 3/4", PARA AGUA FRIA PREDIAL</v>
          </cell>
          <cell r="C5508" t="str">
            <v>UN</v>
          </cell>
          <cell r="D5508" t="str">
            <v>CR</v>
          </cell>
          <cell r="E5508">
            <v>7.57</v>
          </cell>
        </row>
        <row r="5509">
          <cell r="A5509">
            <v>10835</v>
          </cell>
          <cell r="B5509" t="str">
            <v>JOELHO PVC, COM BOLSA E ANEL, 90 GRAUS, DN 40 X *38* MM, SERIE NORMAL, PARA</v>
          </cell>
          <cell r="C5509" t="str">
            <v>UN</v>
          </cell>
          <cell r="D5509" t="str">
            <v>CR</v>
          </cell>
          <cell r="E5509">
            <v>3.19</v>
          </cell>
        </row>
        <row r="5510">
          <cell r="A5510" t="str">
            <v>Obs: dimensões entre asteríscos (*) indicam a aceitação de medidas aproximadas.</v>
          </cell>
        </row>
        <row r="5512">
          <cell r="B5512" t="str">
            <v>PREÇOS DE INSUMOS</v>
          </cell>
          <cell r="D5512" t="str">
            <v>Página:</v>
          </cell>
          <cell r="E5512" t="str">
            <v>83 / 146</v>
          </cell>
        </row>
        <row r="5513">
          <cell r="A5513" t="str">
            <v>Indicação da origem do preço:</v>
          </cell>
        </row>
        <row r="5514">
          <cell r="A5514" t="str">
            <v>• C - para preço coletado pelo IBGE</v>
          </cell>
        </row>
        <row r="5515">
          <cell r="A5515" t="str">
            <v>• CR - para preço obtido por meio do coeficiente de representatividade do insumo (ver Manual de Metodologia e</v>
          </cell>
        </row>
        <row r="5516">
          <cell r="A5516" t="str">
            <v>Conceitos);</v>
          </cell>
        </row>
        <row r="5517">
          <cell r="A5517" t="str">
            <v>• AS - para preço atribuído com base no preço do insumo para a localidade de São Paulo.</v>
          </cell>
        </row>
        <row r="5518">
          <cell r="A5518" t="str">
            <v>Mês de Coleta:</v>
          </cell>
          <cell r="B5518" t="str">
            <v>06/2016 Pesquisa: IBGE</v>
          </cell>
        </row>
        <row r="5519">
          <cell r="B5519" t="str">
            <v>CUIABA</v>
          </cell>
          <cell r="C5519" t="str">
            <v>90,01</v>
          </cell>
          <cell r="E5519">
            <v>52.06</v>
          </cell>
        </row>
        <row r="5520">
          <cell r="A5520" t="str">
            <v>Localidade:</v>
          </cell>
          <cell r="B5520" t="str">
            <v>Encargos Sociais Desonerados(%) Horista:</v>
          </cell>
          <cell r="D5520" t="str">
            <v>Mensalista:</v>
          </cell>
        </row>
        <row r="5521">
          <cell r="A5521" t="str">
            <v>Código</v>
          </cell>
          <cell r="B5521" t="str">
            <v>Descriçao do Insumo</v>
          </cell>
          <cell r="C5521" t="str">
            <v>Unid</v>
          </cell>
          <cell r="D5521" t="str">
            <v>Origem</v>
          </cell>
          <cell r="E5521" t="str">
            <v>Preço</v>
          </cell>
        </row>
        <row r="5522">
          <cell r="D5522" t="str">
            <v>de Preço</v>
          </cell>
          <cell r="E5522" t="str">
            <v>Mediano (R$)</v>
          </cell>
        </row>
        <row r="5523">
          <cell r="B5523" t="str">
            <v>ESGOTO PREDIAL</v>
          </cell>
        </row>
        <row r="5524">
          <cell r="A5524">
            <v>3475</v>
          </cell>
          <cell r="B5524" t="str">
            <v>JOELHO PVC, ROSCAVEL, 45 GRAUS, 1/2", PARA AGUA FRIA PREDIAL</v>
          </cell>
          <cell r="C5524" t="str">
            <v>UN</v>
          </cell>
          <cell r="D5524" t="str">
            <v>CR</v>
          </cell>
          <cell r="E5524">
            <v>2.38</v>
          </cell>
        </row>
        <row r="5525">
          <cell r="A5525">
            <v>3485</v>
          </cell>
          <cell r="B5525" t="str">
            <v>JOELHO PVC, ROSCAVEL, 45 GRAUS, 1", PARA AGUA FRIA PREDIAL</v>
          </cell>
          <cell r="C5525" t="str">
            <v>UN</v>
          </cell>
          <cell r="D5525" t="str">
            <v>CR</v>
          </cell>
          <cell r="E5525">
            <v>7.26</v>
          </cell>
        </row>
        <row r="5526">
          <cell r="A5526">
            <v>3534</v>
          </cell>
          <cell r="B5526" t="str">
            <v>JOELHO PVC, ROSCAVEL, 45 GRAUS, 3/4", PARA AGUA FRIA PREDIAL</v>
          </cell>
          <cell r="C5526" t="str">
            <v>UN</v>
          </cell>
          <cell r="D5526" t="str">
            <v>CR</v>
          </cell>
          <cell r="E5526">
            <v>3.08</v>
          </cell>
        </row>
        <row r="5527">
          <cell r="A5527">
            <v>3543</v>
          </cell>
          <cell r="B5527" t="str">
            <v>JOELHO PVC, ROSCAVEL, 90 GRAUS, 1/2", PARA AGUA FRIA PREDIAL</v>
          </cell>
          <cell r="C5527" t="str">
            <v>UN</v>
          </cell>
          <cell r="D5527" t="str">
            <v>CR</v>
          </cell>
          <cell r="E5527">
            <v>1.54</v>
          </cell>
        </row>
        <row r="5528">
          <cell r="A5528">
            <v>3482</v>
          </cell>
          <cell r="B5528" t="str">
            <v>JOELHO PVC, ROSCAVEL, 90 GRAUS, 1", PARA AGUA FRIA PREDIAL</v>
          </cell>
          <cell r="C5528" t="str">
            <v>UN</v>
          </cell>
          <cell r="D5528" t="str">
            <v>CR</v>
          </cell>
          <cell r="E5528">
            <v>3.71</v>
          </cell>
        </row>
        <row r="5529">
          <cell r="A5529">
            <v>3505</v>
          </cell>
          <cell r="B5529" t="str">
            <v>JOELHO PVC, ROSCAVEL, 90 GRAUS, 3/4", PARA AGUA FRIA PREDIAL</v>
          </cell>
          <cell r="C5529" t="str">
            <v>UN</v>
          </cell>
          <cell r="D5529" t="str">
            <v>CR</v>
          </cell>
          <cell r="E5529">
            <v>2.21</v>
          </cell>
        </row>
        <row r="5530">
          <cell r="A5530">
            <v>3516</v>
          </cell>
          <cell r="B5530" t="str">
            <v>JOELHO PVC, SOLDAVEL, BB, 45 GRAUS, DN 40 MM, PARA ESGOTO PREDIAL</v>
          </cell>
          <cell r="C5530" t="str">
            <v>UN</v>
          </cell>
          <cell r="D5530" t="str">
            <v>CR</v>
          </cell>
          <cell r="E5530">
            <v>2.04</v>
          </cell>
        </row>
        <row r="5531">
          <cell r="A5531">
            <v>3517</v>
          </cell>
          <cell r="B5531" t="str">
            <v>JOELHO PVC, SOLDAVEL, BB, 90 GRAUS, DN 40 MM, PARA ESGOTO PREDIAL</v>
          </cell>
          <cell r="C5531" t="str">
            <v>UN</v>
          </cell>
          <cell r="D5531" t="str">
            <v>CR</v>
          </cell>
          <cell r="E5531">
            <v>1.24</v>
          </cell>
        </row>
        <row r="5532">
          <cell r="A5532">
            <v>3515</v>
          </cell>
          <cell r="B5532" t="str">
            <v>JOELHO PVC, SOLDAVEL, COM BUCHA DE LATAO, 90 GRAUS, 20 MM X 1/2", PARA AGUA FRIA</v>
          </cell>
          <cell r="C5532" t="str">
            <v>UN</v>
          </cell>
          <cell r="D5532" t="str">
            <v>CR</v>
          </cell>
          <cell r="E5532">
            <v>4.63</v>
          </cell>
        </row>
        <row r="5533">
          <cell r="B5533" t="str">
            <v>PREDIAL</v>
          </cell>
        </row>
        <row r="5534">
          <cell r="A5534">
            <v>20147</v>
          </cell>
          <cell r="B5534" t="str">
            <v>JOELHO PVC, SOLDAVEL, COM BUCHA DE LATAO, 90 GRAUS, 25 MM X 1/2", PARA AGUA FRIA</v>
          </cell>
          <cell r="C5534" t="str">
            <v>UN</v>
          </cell>
          <cell r="D5534" t="str">
            <v>CR</v>
          </cell>
          <cell r="E5534">
            <v>4.75</v>
          </cell>
        </row>
        <row r="5535">
          <cell r="B5535" t="str">
            <v>PREDIAL</v>
          </cell>
        </row>
        <row r="5536">
          <cell r="A5536">
            <v>3524</v>
          </cell>
          <cell r="B5536" t="str">
            <v>JOELHO PVC, SOLDAVEL, COM BUCHA DE LATAO, 90 GRAUS, 25 MM X 3/4", PARA AGUA FRIA</v>
          </cell>
          <cell r="C5536" t="str">
            <v>UN</v>
          </cell>
          <cell r="D5536" t="str">
            <v>CR</v>
          </cell>
          <cell r="E5536">
            <v>5.65</v>
          </cell>
        </row>
        <row r="5537">
          <cell r="B5537" t="str">
            <v>PREDIAL</v>
          </cell>
        </row>
        <row r="5538">
          <cell r="A5538">
            <v>3532</v>
          </cell>
          <cell r="B5538" t="str">
            <v>JOELHO PVC, SOLDAVEL, COM BUCHA DE LATAO, 90 GRAUS, 32 MM X 3/4", PARA AGUA FRIA</v>
          </cell>
          <cell r="C5538" t="str">
            <v>UN</v>
          </cell>
          <cell r="D5538" t="str">
            <v>CR</v>
          </cell>
          <cell r="E5538">
            <v>10.54</v>
          </cell>
        </row>
        <row r="5539">
          <cell r="B5539" t="str">
            <v>PREDIAL</v>
          </cell>
        </row>
        <row r="5540">
          <cell r="A5540">
            <v>3528</v>
          </cell>
          <cell r="B5540" t="str">
            <v>JOELHO PVC, SOLDAVEL, PB, 45 GRAUS, DN 100 MM, PARA ESGOTO PREDIAL</v>
          </cell>
          <cell r="C5540" t="str">
            <v>UN</v>
          </cell>
          <cell r="D5540" t="str">
            <v>CR</v>
          </cell>
          <cell r="E5540">
            <v>6.46</v>
          </cell>
        </row>
        <row r="5541">
          <cell r="A5541">
            <v>37952</v>
          </cell>
          <cell r="B5541" t="str">
            <v>JOELHO PVC, SOLDAVEL, PB, 45 GRAUS, DN 150 MM, PARA ESGOTO PREDIAL</v>
          </cell>
          <cell r="C5541" t="str">
            <v>UN</v>
          </cell>
          <cell r="D5541" t="str">
            <v>CR</v>
          </cell>
          <cell r="E5541">
            <v>39.85</v>
          </cell>
        </row>
        <row r="5542">
          <cell r="A5542">
            <v>37951</v>
          </cell>
          <cell r="B5542" t="str">
            <v>JOELHO PVC, SOLDAVEL, PB, 45 GRAUS, DN 40 MM, PARA ESGOTO PREDIAL</v>
          </cell>
          <cell r="C5542" t="str">
            <v>UN</v>
          </cell>
          <cell r="D5542" t="str">
            <v>CR</v>
          </cell>
          <cell r="E5542">
            <v>1.72</v>
          </cell>
        </row>
        <row r="5543">
          <cell r="A5543">
            <v>3518</v>
          </cell>
          <cell r="B5543" t="str">
            <v>JOELHO PVC, SOLDAVEL, PB, 45 GRAUS, DN 50 MM, PARA ESGOTO PREDIAL</v>
          </cell>
          <cell r="C5543" t="str">
            <v>UN</v>
          </cell>
          <cell r="D5543" t="str">
            <v>CR</v>
          </cell>
          <cell r="E5543">
            <v>2.48</v>
          </cell>
        </row>
        <row r="5544">
          <cell r="A5544">
            <v>3519</v>
          </cell>
          <cell r="B5544" t="str">
            <v>JOELHO PVC, SOLDAVEL, PB, 45 GRAUS, DN 75 MM, PARA ESGOTO PREDIAL</v>
          </cell>
          <cell r="C5544" t="str">
            <v>UN</v>
          </cell>
          <cell r="D5544" t="str">
            <v>CR</v>
          </cell>
          <cell r="E5544">
            <v>5.7</v>
          </cell>
        </row>
        <row r="5545">
          <cell r="A5545">
            <v>3520</v>
          </cell>
          <cell r="B5545" t="str">
            <v>JOELHO PVC, SOLDAVEL, PB, 90 GRAUS, DN 100 MM, PARA ESGOTO PREDIAL</v>
          </cell>
          <cell r="C5545" t="str">
            <v>UN</v>
          </cell>
          <cell r="D5545" t="str">
            <v>CR</v>
          </cell>
          <cell r="E5545">
            <v>6.39</v>
          </cell>
        </row>
        <row r="5546">
          <cell r="A5546">
            <v>37950</v>
          </cell>
          <cell r="B5546" t="str">
            <v>JOELHO PVC, SOLDAVEL, PB, 90 GRAUS, DN 150 MM, PARA ESGOTO PREDIAL</v>
          </cell>
          <cell r="C5546" t="str">
            <v>UN</v>
          </cell>
          <cell r="D5546" t="str">
            <v>CR</v>
          </cell>
          <cell r="E5546">
            <v>38.44</v>
          </cell>
        </row>
        <row r="5547">
          <cell r="A5547">
            <v>37949</v>
          </cell>
          <cell r="B5547" t="str">
            <v>JOELHO PVC, SOLDAVEL, PB, 90 GRAUS, DN 40 MM, PARA ESGOTO PREDIAL</v>
          </cell>
          <cell r="C5547" t="str">
            <v>UN</v>
          </cell>
          <cell r="D5547" t="str">
            <v>CR</v>
          </cell>
          <cell r="E5547">
            <v>1.41</v>
          </cell>
        </row>
        <row r="5548">
          <cell r="A5548">
            <v>3526</v>
          </cell>
          <cell r="B5548" t="str">
            <v>JOELHO PVC, SOLDAVEL, PB, 90 GRAUS, DN 50 MM, PARA ESGOTO PREDIAL</v>
          </cell>
          <cell r="C5548" t="str">
            <v>UN</v>
          </cell>
          <cell r="D5548" t="str">
            <v>CR</v>
          </cell>
          <cell r="E5548">
            <v>1.91</v>
          </cell>
        </row>
        <row r="5549">
          <cell r="A5549">
            <v>3509</v>
          </cell>
          <cell r="B5549" t="str">
            <v>JOELHO PVC, SOLDAVEL, PB, 90 GRAUS, DN 75 MM, PARA ESGOTO PREDIAL</v>
          </cell>
          <cell r="C5549" t="str">
            <v>UN</v>
          </cell>
          <cell r="D5549" t="str">
            <v>CR</v>
          </cell>
          <cell r="E5549">
            <v>4.8600000000000003</v>
          </cell>
        </row>
        <row r="5550">
          <cell r="A5550">
            <v>3530</v>
          </cell>
          <cell r="B5550" t="str">
            <v>JOELHO PVC, SOLDAVEL, 90 GRAUS, 110 MM, PARA AGUA FRIA PREDIAL</v>
          </cell>
          <cell r="C5550" t="str">
            <v>UN</v>
          </cell>
          <cell r="D5550" t="str">
            <v>CR</v>
          </cell>
          <cell r="E5550">
            <v>165.66</v>
          </cell>
        </row>
        <row r="5551">
          <cell r="A5551">
            <v>3542</v>
          </cell>
          <cell r="B5551" t="str">
            <v>JOELHO PVC, SOLDAVEL, 90 GRAUS, 20 MM, PARA AGUA FRIA PREDIAL</v>
          </cell>
          <cell r="C5551" t="str">
            <v>UN</v>
          </cell>
          <cell r="D5551" t="str">
            <v>CR</v>
          </cell>
          <cell r="E5551">
            <v>0.41</v>
          </cell>
        </row>
        <row r="5552">
          <cell r="A5552">
            <v>3529</v>
          </cell>
          <cell r="B5552" t="str">
            <v>JOELHO PVC, SOLDAVEL, 90 GRAUS, 25 MM, PARA AGUA FRIA PREDIAL</v>
          </cell>
          <cell r="C5552" t="str">
            <v>UN</v>
          </cell>
          <cell r="D5552" t="str">
            <v>CR</v>
          </cell>
          <cell r="E5552">
            <v>0.62</v>
          </cell>
        </row>
        <row r="5553">
          <cell r="A5553">
            <v>3536</v>
          </cell>
          <cell r="B5553" t="str">
            <v>JOELHO PVC, SOLDAVEL, 90 GRAUS, 32 MM, PARA AGUA FRIA PREDIAL</v>
          </cell>
          <cell r="C5553" t="str">
            <v>UN</v>
          </cell>
          <cell r="D5553" t="str">
            <v>CR</v>
          </cell>
          <cell r="E5553">
            <v>1.61</v>
          </cell>
        </row>
        <row r="5554">
          <cell r="A5554">
            <v>3535</v>
          </cell>
          <cell r="B5554" t="str">
            <v>JOELHO PVC, SOLDAVEL, 90 GRAUS, 40 MM, PARA AGUA FRIA PREDIAL</v>
          </cell>
          <cell r="C5554" t="str">
            <v>UN</v>
          </cell>
          <cell r="D5554" t="str">
            <v>CR</v>
          </cell>
          <cell r="E5554">
            <v>3.92</v>
          </cell>
        </row>
        <row r="5555">
          <cell r="A5555">
            <v>3540</v>
          </cell>
          <cell r="B5555" t="str">
            <v>JOELHO PVC, SOLDAVEL, 90 GRAUS, 50 MM, PARA AGUA FRIA PREDIAL</v>
          </cell>
          <cell r="C5555" t="str">
            <v>UN</v>
          </cell>
          <cell r="D5555" t="str">
            <v>CR</v>
          </cell>
          <cell r="E5555">
            <v>4.3600000000000003</v>
          </cell>
        </row>
        <row r="5556">
          <cell r="A5556">
            <v>3539</v>
          </cell>
          <cell r="B5556" t="str">
            <v>JOELHO PVC, SOLDAVEL, 90 GRAUS, 60 MM, PARA AGUA FRIA PREDIAL</v>
          </cell>
          <cell r="C5556" t="str">
            <v>UN</v>
          </cell>
          <cell r="D5556" t="str">
            <v>CR</v>
          </cell>
          <cell r="E5556">
            <v>19.940000000000001</v>
          </cell>
        </row>
        <row r="5557">
          <cell r="A5557">
            <v>3513</v>
          </cell>
          <cell r="B5557" t="str">
            <v>JOELHO PVC, SOLDAVEL, 90 GRAUS, 85 MM, PARA AGUA FRIA PREDIAL</v>
          </cell>
          <cell r="C5557" t="str">
            <v>UN</v>
          </cell>
          <cell r="D5557" t="str">
            <v>CR</v>
          </cell>
          <cell r="E5557">
            <v>71.2</v>
          </cell>
        </row>
        <row r="5558">
          <cell r="A5558">
            <v>3492</v>
          </cell>
          <cell r="B5558" t="str">
            <v>JOELHO PVC, 45 GRAUS, ROSCAVEL,  1 1/2", AGUA FRIA PREDIAL</v>
          </cell>
          <cell r="C5558" t="str">
            <v>UN</v>
          </cell>
          <cell r="D5558" t="str">
            <v>CR</v>
          </cell>
          <cell r="E5558">
            <v>9.9499999999999993</v>
          </cell>
        </row>
        <row r="5559">
          <cell r="A5559">
            <v>3491</v>
          </cell>
          <cell r="B5559" t="str">
            <v>JOELHO PVC, 45 GRAUS, ROSCAVEL, 1 1/4",  AGUA FRIA PREDIAL</v>
          </cell>
          <cell r="C5559" t="str">
            <v>UN</v>
          </cell>
          <cell r="D5559" t="str">
            <v>CR</v>
          </cell>
          <cell r="E5559">
            <v>8.26</v>
          </cell>
        </row>
        <row r="5560">
          <cell r="A5560">
            <v>3493</v>
          </cell>
          <cell r="B5560" t="str">
            <v>JOELHO PVC, 45 GRAUS, ROSCAVEL, 2", AGUA FRIA PREDIAL</v>
          </cell>
          <cell r="C5560" t="str">
            <v>UN</v>
          </cell>
          <cell r="D5560" t="str">
            <v>CR</v>
          </cell>
          <cell r="E5560">
            <v>19.309999999999999</v>
          </cell>
        </row>
        <row r="5561">
          <cell r="A5561">
            <v>12628</v>
          </cell>
          <cell r="B5561" t="str">
            <v>JOELHO PVC, 60 GRAUS, DIAMETRO ENTRE 80 E 100 MM, PARA DRENAGEM PLUVIAL PREDIAL</v>
          </cell>
          <cell r="C5561" t="str">
            <v>UN</v>
          </cell>
          <cell r="D5561" t="str">
            <v>CR</v>
          </cell>
          <cell r="E5561">
            <v>5.7</v>
          </cell>
        </row>
        <row r="5562">
          <cell r="A5562">
            <v>12629</v>
          </cell>
          <cell r="B5562" t="str">
            <v>JOELHO PVC, 90 GRAUS, DIAMETRO ENTRE 80 E 100 MM, PARA DRENAGEM PLUVIAL PREDIAL</v>
          </cell>
          <cell r="C5562" t="str">
            <v>UN</v>
          </cell>
          <cell r="D5562" t="str">
            <v>CR</v>
          </cell>
          <cell r="E5562">
            <v>6.19</v>
          </cell>
        </row>
        <row r="5563">
          <cell r="A5563">
            <v>3481</v>
          </cell>
          <cell r="B5563" t="str">
            <v>JOELHO PVC, 90 GRAUS, ROSCAVEL, 1 1/2",  AGUA FRIA PREDIAL</v>
          </cell>
          <cell r="C5563" t="str">
            <v>UN</v>
          </cell>
          <cell r="D5563" t="str">
            <v>CR</v>
          </cell>
          <cell r="E5563">
            <v>10.07</v>
          </cell>
        </row>
        <row r="5564">
          <cell r="A5564">
            <v>3510</v>
          </cell>
          <cell r="B5564" t="str">
            <v>JOELHO PVC, 90 GRAUS, ROSCAVEL, 1 1/4", AGUA FRIA PREDIAL</v>
          </cell>
          <cell r="C5564" t="str">
            <v>UN</v>
          </cell>
          <cell r="D5564" t="str">
            <v>CR</v>
          </cell>
          <cell r="E5564">
            <v>8.84</v>
          </cell>
        </row>
        <row r="5565">
          <cell r="A5565">
            <v>3508</v>
          </cell>
          <cell r="B5565" t="str">
            <v>JOELHO PVC, 90 GRAUS, ROSCAVEL, 2", AGUA FRIA PREDIAL</v>
          </cell>
          <cell r="C5565" t="str">
            <v>UN</v>
          </cell>
          <cell r="D5565" t="str">
            <v>C</v>
          </cell>
          <cell r="E5565">
            <v>20.12</v>
          </cell>
        </row>
        <row r="5566">
          <cell r="A5566">
            <v>3489</v>
          </cell>
          <cell r="B5566" t="str">
            <v>JOELHO, PVC COM ROSCA E BUCHA LATAO, 90 GRAUS,  3/4", PARA AGUA FRIA PREDIAL</v>
          </cell>
          <cell r="C5566" t="str">
            <v>UN</v>
          </cell>
          <cell r="D5566" t="str">
            <v>CR</v>
          </cell>
          <cell r="E5566">
            <v>10.34</v>
          </cell>
        </row>
        <row r="5567">
          <cell r="A5567">
            <v>20151</v>
          </cell>
          <cell r="B5567" t="str">
            <v>JOELHO, PVC SERIE R, 45 GRAUS, DN 100 MM, PARA ESGOTO PREDIAL</v>
          </cell>
          <cell r="C5567" t="str">
            <v>UN</v>
          </cell>
          <cell r="D5567" t="str">
            <v>CR</v>
          </cell>
          <cell r="E5567">
            <v>14.5</v>
          </cell>
        </row>
        <row r="5568">
          <cell r="A5568">
            <v>20152</v>
          </cell>
          <cell r="B5568" t="str">
            <v>JOELHO, PVC SERIE R, 45 GRAUS, DN 150 MM, PARA ESGOTO PREDIAL</v>
          </cell>
          <cell r="C5568" t="str">
            <v>UN</v>
          </cell>
          <cell r="D5568" t="str">
            <v>CR</v>
          </cell>
          <cell r="E5568">
            <v>45.99</v>
          </cell>
        </row>
        <row r="5569">
          <cell r="A5569">
            <v>20148</v>
          </cell>
          <cell r="B5569" t="str">
            <v>JOELHO, PVC SERIE R, 45 GRAUS, DN 40 MM, PARA ESGOTO PREDIAL</v>
          </cell>
          <cell r="C5569" t="str">
            <v>UN</v>
          </cell>
          <cell r="D5569" t="str">
            <v>CR</v>
          </cell>
          <cell r="E5569">
            <v>2.67</v>
          </cell>
        </row>
        <row r="5570">
          <cell r="A5570">
            <v>20149</v>
          </cell>
          <cell r="B5570" t="str">
            <v>JOELHO, PVC SERIE R, 45 GRAUS, DN 50 MM, PARA ESGOTO PREDIAL</v>
          </cell>
          <cell r="C5570" t="str">
            <v>UN</v>
          </cell>
          <cell r="D5570" t="str">
            <v>CR</v>
          </cell>
          <cell r="E5570">
            <v>4.01</v>
          </cell>
        </row>
        <row r="5571">
          <cell r="A5571" t="str">
            <v>Obs: dimensões entre asteríscos (*) indicam a aceitação de medidas aproximadas.</v>
          </cell>
        </row>
        <row r="5573">
          <cell r="B5573" t="str">
            <v>PREÇOS DE INSUMOS</v>
          </cell>
          <cell r="D5573" t="str">
            <v>Página:</v>
          </cell>
          <cell r="E5573" t="str">
            <v>84 / 146</v>
          </cell>
        </row>
        <row r="5574">
          <cell r="A5574" t="str">
            <v>Indicação da origem do preço:</v>
          </cell>
        </row>
        <row r="5575">
          <cell r="A5575" t="str">
            <v>• C - para preço coletado pelo IBGE</v>
          </cell>
        </row>
        <row r="5576">
          <cell r="A5576" t="str">
            <v>• CR - para preço obtido por meio do coeficiente de representatividade do insumo (ver Manual de Metodologia e</v>
          </cell>
        </row>
        <row r="5577">
          <cell r="A5577" t="str">
            <v>Conceitos);</v>
          </cell>
        </row>
        <row r="5578">
          <cell r="A5578" t="str">
            <v>• AS - para preço atribuído com base no preço do insumo para a localidade de São Paulo.</v>
          </cell>
        </row>
        <row r="5579">
          <cell r="A5579" t="str">
            <v>Mês de Coleta:</v>
          </cell>
          <cell r="B5579" t="str">
            <v>06/2016 Pesquisa: IBGE</v>
          </cell>
        </row>
        <row r="5580">
          <cell r="B5580" t="str">
            <v>CUIABA</v>
          </cell>
          <cell r="C5580" t="str">
            <v>90,01</v>
          </cell>
          <cell r="E5580">
            <v>52.06</v>
          </cell>
        </row>
        <row r="5581">
          <cell r="A5581" t="str">
            <v>Localidade:</v>
          </cell>
          <cell r="B5581" t="str">
            <v>Encargos Sociais Desonerados(%) Horista:</v>
          </cell>
          <cell r="D5581" t="str">
            <v>Mensalista:</v>
          </cell>
        </row>
        <row r="5582">
          <cell r="A5582" t="str">
            <v>Código</v>
          </cell>
          <cell r="B5582" t="str">
            <v>Descriçao do Insumo</v>
          </cell>
          <cell r="C5582" t="str">
            <v>Unid</v>
          </cell>
          <cell r="D5582" t="str">
            <v>Origem</v>
          </cell>
          <cell r="E5582" t="str">
            <v>Preço</v>
          </cell>
        </row>
        <row r="5583">
          <cell r="D5583" t="str">
            <v>de Preço</v>
          </cell>
          <cell r="E5583" t="str">
            <v>Mediano (R$)</v>
          </cell>
        </row>
        <row r="5584">
          <cell r="A5584">
            <v>20150</v>
          </cell>
          <cell r="B5584" t="str">
            <v>JOELHO, PVC SERIE R, 45 GRAUS, DN 75 MM, PARA ESGOTO PREDIAL</v>
          </cell>
          <cell r="C5584" t="str">
            <v>UN</v>
          </cell>
          <cell r="D5584" t="str">
            <v>CR</v>
          </cell>
          <cell r="E5584">
            <v>10.55</v>
          </cell>
        </row>
        <row r="5585">
          <cell r="A5585">
            <v>20157</v>
          </cell>
          <cell r="B5585" t="str">
            <v>JOELHO, PVC SERIE R, 90 GRAUS, DN 100 MM, PARA ESGOTO PREDIAL</v>
          </cell>
          <cell r="C5585" t="str">
            <v>UN</v>
          </cell>
          <cell r="D5585" t="str">
            <v>CR</v>
          </cell>
          <cell r="E5585">
            <v>18.03</v>
          </cell>
        </row>
        <row r="5586">
          <cell r="A5586">
            <v>20158</v>
          </cell>
          <cell r="B5586" t="str">
            <v>JOELHO, PVC SERIE R, 90 GRAUS, DN 150 MM, PARA ESGOTO PREDIAL</v>
          </cell>
          <cell r="C5586" t="str">
            <v>UN</v>
          </cell>
          <cell r="D5586" t="str">
            <v>CR</v>
          </cell>
          <cell r="E5586">
            <v>59.15</v>
          </cell>
        </row>
        <row r="5587">
          <cell r="A5587">
            <v>20154</v>
          </cell>
          <cell r="B5587" t="str">
            <v>JOELHO, PVC SERIE R, 90 GRAUS, DN 40 MM, PARA ESGOTO PREDIAL</v>
          </cell>
          <cell r="C5587" t="str">
            <v>UN</v>
          </cell>
          <cell r="D5587" t="str">
            <v>CR</v>
          </cell>
          <cell r="E5587">
            <v>2.94</v>
          </cell>
        </row>
        <row r="5588">
          <cell r="A5588">
            <v>20155</v>
          </cell>
          <cell r="B5588" t="str">
            <v>JOELHO, PVC SERIE R, 90 GRAUS, DN 50 MM, PARA ESGOTO PREDIAL</v>
          </cell>
          <cell r="C5588" t="str">
            <v>UN</v>
          </cell>
          <cell r="D5588" t="str">
            <v>CR</v>
          </cell>
          <cell r="E5588">
            <v>4.5999999999999996</v>
          </cell>
        </row>
        <row r="5589">
          <cell r="A5589">
            <v>20156</v>
          </cell>
          <cell r="B5589" t="str">
            <v>JOELHO, PVC SERIE R, 90 GRAUS, DN 75 MM, PARA ESGOTO PREDIAL</v>
          </cell>
          <cell r="C5589" t="str">
            <v>UN</v>
          </cell>
          <cell r="D5589" t="str">
            <v>CR</v>
          </cell>
          <cell r="E5589">
            <v>10.93</v>
          </cell>
        </row>
        <row r="5590">
          <cell r="A5590">
            <v>3512</v>
          </cell>
          <cell r="B5590" t="str">
            <v>JOELHO, PVC SOLDAVEL, 45 GRAUS, 110 MM, PARA AGUA FRIA PREDIAL</v>
          </cell>
          <cell r="C5590" t="str">
            <v>UN</v>
          </cell>
          <cell r="D5590" t="str">
            <v>CR</v>
          </cell>
          <cell r="E5590">
            <v>151.44999999999999</v>
          </cell>
        </row>
        <row r="5591">
          <cell r="A5591">
            <v>3499</v>
          </cell>
          <cell r="B5591" t="str">
            <v>JOELHO, PVC SOLDAVEL, 45 GRAUS, 20 MM, PARA AGUA FRIA PREDIAL</v>
          </cell>
          <cell r="C5591" t="str">
            <v>UN</v>
          </cell>
          <cell r="D5591" t="str">
            <v>CR</v>
          </cell>
          <cell r="E5591">
            <v>0.63</v>
          </cell>
        </row>
        <row r="5592">
          <cell r="A5592">
            <v>3500</v>
          </cell>
          <cell r="B5592" t="str">
            <v>JOELHO, PVC SOLDAVEL, 45 GRAUS, 25 MM, PARA AGUA FRIA PREDIAL</v>
          </cell>
          <cell r="C5592" t="str">
            <v>UN</v>
          </cell>
          <cell r="D5592" t="str">
            <v>CR</v>
          </cell>
          <cell r="E5592">
            <v>1.1000000000000001</v>
          </cell>
        </row>
        <row r="5593">
          <cell r="A5593">
            <v>3501</v>
          </cell>
          <cell r="B5593" t="str">
            <v>JOELHO, PVC SOLDAVEL, 45 GRAUS, 32 MM, PARA AGUA FRIA PREDIAL</v>
          </cell>
          <cell r="C5593" t="str">
            <v>UN</v>
          </cell>
          <cell r="D5593" t="str">
            <v>CR</v>
          </cell>
          <cell r="E5593">
            <v>2.95</v>
          </cell>
        </row>
        <row r="5594">
          <cell r="A5594">
            <v>3502</v>
          </cell>
          <cell r="B5594" t="str">
            <v>JOELHO, PVC SOLDAVEL, 45 GRAUS, 40 MM, PARA AGUA FRIA PREDIAL</v>
          </cell>
          <cell r="C5594" t="str">
            <v>UN</v>
          </cell>
          <cell r="D5594" t="str">
            <v>CR</v>
          </cell>
          <cell r="E5594">
            <v>4.29</v>
          </cell>
        </row>
        <row r="5595">
          <cell r="A5595">
            <v>3503</v>
          </cell>
          <cell r="B5595" t="str">
            <v>JOELHO, PVC SOLDAVEL, 45 GRAUS, 50 MM, PARA AGUA FRIA PREDIAL</v>
          </cell>
          <cell r="C5595" t="str">
            <v>UN</v>
          </cell>
          <cell r="D5595" t="str">
            <v>CR</v>
          </cell>
          <cell r="E5595">
            <v>5.35</v>
          </cell>
        </row>
        <row r="5596">
          <cell r="A5596">
            <v>3477</v>
          </cell>
          <cell r="B5596" t="str">
            <v>JOELHO, PVC SOLDAVEL, 45 GRAUS, 60 MM, PARA AGUA FRIA PREDIAL</v>
          </cell>
          <cell r="C5596" t="str">
            <v>UN</v>
          </cell>
          <cell r="D5596" t="str">
            <v>CR</v>
          </cell>
          <cell r="E5596">
            <v>19.239999999999998</v>
          </cell>
        </row>
        <row r="5597">
          <cell r="A5597">
            <v>3478</v>
          </cell>
          <cell r="B5597" t="str">
            <v>JOELHO, PVC SOLDAVEL, 45 GRAUS, 75 MM, PARA AGUA FRIA PREDIAL</v>
          </cell>
          <cell r="C5597" t="str">
            <v>UN</v>
          </cell>
          <cell r="D5597" t="str">
            <v>CR</v>
          </cell>
          <cell r="E5597">
            <v>46.62</v>
          </cell>
        </row>
        <row r="5598">
          <cell r="A5598">
            <v>3525</v>
          </cell>
          <cell r="B5598" t="str">
            <v>JOELHO, PVC SOLDAVEL, 45 GRAUS, 85 MM, PARA AGUA FRIA PREDIAL</v>
          </cell>
          <cell r="C5598" t="str">
            <v>UN</v>
          </cell>
          <cell r="D5598" t="str">
            <v>CR</v>
          </cell>
          <cell r="E5598">
            <v>52.8</v>
          </cell>
        </row>
        <row r="5599">
          <cell r="A5599">
            <v>3511</v>
          </cell>
          <cell r="B5599" t="str">
            <v>JOELHO, PVC SOLDAVEL, 90 GRAUS, 75 MM, PARA AGUA FRIA PREDIAL</v>
          </cell>
          <cell r="C5599" t="str">
            <v>UN</v>
          </cell>
          <cell r="D5599" t="str">
            <v>CR</v>
          </cell>
          <cell r="E5599">
            <v>63.16</v>
          </cell>
        </row>
        <row r="5600">
          <cell r="A5600">
            <v>3104</v>
          </cell>
          <cell r="B5600" t="str">
            <v>JOGO DE FERRAGENS CROMADAS P/ PORTA DE VIDRO TEMPERADO, UMA FOLHA</v>
          </cell>
          <cell r="C5600" t="str">
            <v>CJ</v>
          </cell>
          <cell r="D5600" t="str">
            <v>CR</v>
          </cell>
          <cell r="E5600">
            <v>338.36</v>
          </cell>
        </row>
        <row r="5601">
          <cell r="B5601" t="str">
            <v>COMPOSTA: DOBRADICA SUPERIOR (101) E INFERIOR (103),TRINCO (502), FECHADURA</v>
          </cell>
        </row>
        <row r="5602">
          <cell r="B5602" t="str">
            <v>(520),CONTRA FECHADURA (531),COM CAPUCHINHO</v>
          </cell>
        </row>
        <row r="5603">
          <cell r="A5603">
            <v>12032</v>
          </cell>
          <cell r="B5603" t="str">
            <v>JOGO DE TRANQUETA E ROSETA QUADRADA DE SOBREPOR SEM FUROS, EM LATAO</v>
          </cell>
          <cell r="C5603" t="str">
            <v>JG</v>
          </cell>
          <cell r="D5603" t="str">
            <v>CR</v>
          </cell>
          <cell r="E5603">
            <v>38.31</v>
          </cell>
        </row>
        <row r="5604">
          <cell r="B5604" t="str">
            <v>CROMADO, *50 X 50* MM, PARA FECHADURA DE PORTA DE BANHEIRO</v>
          </cell>
        </row>
        <row r="5605">
          <cell r="A5605">
            <v>12030</v>
          </cell>
          <cell r="B5605" t="str">
            <v>JOGO DE TRANQUETA E ROSETA REDONDA DE SOBREPOR SEM FUROS, EM LATAO</v>
          </cell>
          <cell r="C5605" t="str">
            <v>JG</v>
          </cell>
          <cell r="D5605" t="str">
            <v>CR</v>
          </cell>
          <cell r="E5605">
            <v>36</v>
          </cell>
        </row>
        <row r="5606">
          <cell r="B5606" t="str">
            <v>CROMADO, DIAMETRO *50* MM, PARA FECHADURA DE PORTA DE BANHEIRO</v>
          </cell>
        </row>
        <row r="5607">
          <cell r="A5607">
            <v>3593</v>
          </cell>
          <cell r="B5607" t="str">
            <v>JUNCAO DE FERRO GALVANIZADO, COM ROSCA BSP, DE 1 1/2"</v>
          </cell>
          <cell r="C5607" t="str">
            <v>UN</v>
          </cell>
          <cell r="D5607" t="str">
            <v>CR</v>
          </cell>
          <cell r="E5607">
            <v>60.66</v>
          </cell>
        </row>
        <row r="5608">
          <cell r="A5608">
            <v>3588</v>
          </cell>
          <cell r="B5608" t="str">
            <v>JUNCAO DE FERRO GALVANIZADO, COM ROSCA BSP, DE 1 1/4"</v>
          </cell>
          <cell r="C5608" t="str">
            <v>UN</v>
          </cell>
          <cell r="D5608" t="str">
            <v>CR</v>
          </cell>
          <cell r="E5608">
            <v>45.2</v>
          </cell>
        </row>
        <row r="5609">
          <cell r="A5609">
            <v>3585</v>
          </cell>
          <cell r="B5609" t="str">
            <v>JUNCAO DE FERRO GALVANIZADO, COM ROSCA BSP, DE 1/2"</v>
          </cell>
          <cell r="C5609" t="str">
            <v>UN</v>
          </cell>
          <cell r="D5609" t="str">
            <v>CR</v>
          </cell>
          <cell r="E5609">
            <v>11.3</v>
          </cell>
        </row>
        <row r="5610">
          <cell r="A5610">
            <v>3587</v>
          </cell>
          <cell r="B5610" t="str">
            <v>JUNCAO DE FERRO GALVANIZADO, COM ROSCA BSP, DE 1"</v>
          </cell>
          <cell r="C5610" t="str">
            <v>UN</v>
          </cell>
          <cell r="D5610" t="str">
            <v>CR</v>
          </cell>
          <cell r="E5610">
            <v>30.51</v>
          </cell>
        </row>
        <row r="5611">
          <cell r="A5611">
            <v>3590</v>
          </cell>
          <cell r="B5611" t="str">
            <v>JUNCAO DE FERRO GALVANIZADO, COM ROSCA BSP, DE 2 1/2"</v>
          </cell>
          <cell r="C5611" t="str">
            <v>UN</v>
          </cell>
          <cell r="D5611" t="str">
            <v>CR</v>
          </cell>
          <cell r="E5611">
            <v>146.85</v>
          </cell>
        </row>
        <row r="5612">
          <cell r="A5612">
            <v>3589</v>
          </cell>
          <cell r="B5612" t="str">
            <v>JUNCAO DE FERRO GALVANIZADO, COM ROSCA BSP, DE 2"</v>
          </cell>
          <cell r="C5612" t="str">
            <v>UN</v>
          </cell>
          <cell r="D5612" t="str">
            <v>CR</v>
          </cell>
          <cell r="E5612">
            <v>99.26</v>
          </cell>
        </row>
        <row r="5613">
          <cell r="A5613">
            <v>3586</v>
          </cell>
          <cell r="B5613" t="str">
            <v>JUNCAO DE FERRO GALVANIZADO, COM ROSCA BSP, DE 3/4"</v>
          </cell>
          <cell r="C5613" t="str">
            <v>UN</v>
          </cell>
          <cell r="D5613" t="str">
            <v>CR</v>
          </cell>
          <cell r="E5613">
            <v>20.75</v>
          </cell>
        </row>
        <row r="5614">
          <cell r="A5614">
            <v>3592</v>
          </cell>
          <cell r="B5614" t="str">
            <v>JUNCAO DE FERRO GALVANIZADO, COM ROSCA BSP, DE 3"</v>
          </cell>
          <cell r="C5614" t="str">
            <v>UN</v>
          </cell>
          <cell r="D5614" t="str">
            <v>CR</v>
          </cell>
          <cell r="E5614">
            <v>223.99</v>
          </cell>
        </row>
        <row r="5615">
          <cell r="A5615">
            <v>3591</v>
          </cell>
          <cell r="B5615" t="str">
            <v>JUNCAO DE FERRO GALVANIZADO, COM ROSCA BSP, DE 4"</v>
          </cell>
          <cell r="C5615" t="str">
            <v>UN</v>
          </cell>
          <cell r="D5615" t="str">
            <v>CR</v>
          </cell>
          <cell r="E5615">
            <v>386.6</v>
          </cell>
        </row>
        <row r="5616">
          <cell r="A5616">
            <v>10908</v>
          </cell>
          <cell r="B5616" t="str">
            <v>JUNCAO DE REDUCAO INVERTIDA, PVC SOLDAVEL, 100 X 50 MM, SERIE NORMAL PARA</v>
          </cell>
          <cell r="C5616" t="str">
            <v>UN</v>
          </cell>
          <cell r="D5616" t="str">
            <v>CR</v>
          </cell>
          <cell r="E5616">
            <v>11.88</v>
          </cell>
        </row>
        <row r="5617">
          <cell r="B5617" t="str">
            <v>ESGOTO PREDIAL</v>
          </cell>
        </row>
        <row r="5618">
          <cell r="A5618">
            <v>10909</v>
          </cell>
          <cell r="B5618" t="str">
            <v>JUNCAO DE REDUCAO INVERTIDA, PVC SOLDAVEL, 100 X 75 MM, SERIE NORMAL PARA</v>
          </cell>
          <cell r="C5618" t="str">
            <v>UN</v>
          </cell>
          <cell r="D5618" t="str">
            <v>CR</v>
          </cell>
          <cell r="E5618">
            <v>14.43</v>
          </cell>
        </row>
        <row r="5619">
          <cell r="B5619" t="str">
            <v>ESGOTO PREDIAL</v>
          </cell>
        </row>
        <row r="5620">
          <cell r="A5620">
            <v>3669</v>
          </cell>
          <cell r="B5620" t="str">
            <v>JUNCAO DE REDUCAO INVERTIDA, PVC SOLDAVEL, 75 X 50 MM, SERIE NORMAL PARA</v>
          </cell>
          <cell r="C5620" t="str">
            <v>UN</v>
          </cell>
          <cell r="D5620" t="str">
            <v>CR</v>
          </cell>
          <cell r="E5620">
            <v>8.69</v>
          </cell>
        </row>
        <row r="5621">
          <cell r="B5621" t="str">
            <v>ESGOTO PREDIAL</v>
          </cell>
        </row>
        <row r="5622">
          <cell r="A5622">
            <v>20138</v>
          </cell>
          <cell r="B5622" t="str">
            <v>JUNCAO DE REDUCAO SIMPLES, COM BOLSA PARA ANEL, PVC LEVE,  150 X 100 MM, PARA</v>
          </cell>
          <cell r="C5622" t="str">
            <v>UN</v>
          </cell>
          <cell r="D5622" t="str">
            <v>CR</v>
          </cell>
          <cell r="E5622">
            <v>71.2</v>
          </cell>
        </row>
        <row r="5623">
          <cell r="B5623" t="str">
            <v>ESGOTO PREDIAL</v>
          </cell>
        </row>
        <row r="5624">
          <cell r="A5624">
            <v>20139</v>
          </cell>
          <cell r="B5624" t="str">
            <v>JUNCAO DUPLA, PVC SERIE R, DN 100 X 100 X 100 MM, PARA ESGOTO PREDIAL</v>
          </cell>
          <cell r="C5624" t="str">
            <v>UN</v>
          </cell>
          <cell r="D5624" t="str">
            <v>CR</v>
          </cell>
          <cell r="E5624">
            <v>41.11</v>
          </cell>
        </row>
        <row r="5625">
          <cell r="A5625">
            <v>3668</v>
          </cell>
          <cell r="B5625" t="str">
            <v>JUNCAO DUPLA, PVC SOLDAVEL, DN 100 X 100 X 100 MM , SERIE NORMAL PARA ESGOTO</v>
          </cell>
          <cell r="C5625" t="str">
            <v>UN</v>
          </cell>
          <cell r="D5625" t="str">
            <v>CR</v>
          </cell>
          <cell r="E5625">
            <v>28.6</v>
          </cell>
        </row>
        <row r="5626">
          <cell r="B5626" t="str">
            <v>PREDIAL</v>
          </cell>
        </row>
        <row r="5627">
          <cell r="A5627">
            <v>3656</v>
          </cell>
          <cell r="B5627" t="str">
            <v>JUNCAO DUPLA, PVC SOLDAVEL, DN 75 X 75 X 75 MM , SERIE NORMAL PARA ESGOTO</v>
          </cell>
          <cell r="C5627" t="str">
            <v>UN</v>
          </cell>
          <cell r="D5627" t="str">
            <v>CR</v>
          </cell>
          <cell r="E5627">
            <v>14.43</v>
          </cell>
        </row>
        <row r="5628">
          <cell r="B5628" t="str">
            <v>PREDIAL</v>
          </cell>
        </row>
        <row r="5629">
          <cell r="A5629">
            <v>10911</v>
          </cell>
          <cell r="B5629" t="str">
            <v>JUNCAO INVERTIDA, PVC SOLDAVEL, 75 X 75 MM, SERIE NORMAL PARA ESGOTO PREDIAL</v>
          </cell>
          <cell r="C5629" t="str">
            <v>UN</v>
          </cell>
          <cell r="D5629" t="str">
            <v>CR</v>
          </cell>
          <cell r="E5629">
            <v>13.68</v>
          </cell>
        </row>
        <row r="5630">
          <cell r="A5630">
            <v>3654</v>
          </cell>
          <cell r="B5630" t="str">
            <v>JUNCAO PVC  ROSCAVEL, 45 GRAUS, 1/2", PARA AGUA FRIA PREDIAL</v>
          </cell>
          <cell r="C5630" t="str">
            <v>UN</v>
          </cell>
          <cell r="D5630" t="str">
            <v>CR</v>
          </cell>
          <cell r="E5630">
            <v>8.98</v>
          </cell>
        </row>
        <row r="5631">
          <cell r="A5631">
            <v>3663</v>
          </cell>
          <cell r="B5631" t="str">
            <v>JUNCAO PVC  ROSCAVEL, 45 GRAUS, 1", PARA AGUA FRIA PREDIAL</v>
          </cell>
          <cell r="C5631" t="str">
            <v>UN</v>
          </cell>
          <cell r="D5631" t="str">
            <v>CR</v>
          </cell>
          <cell r="E5631">
            <v>18.09</v>
          </cell>
        </row>
        <row r="5632">
          <cell r="A5632">
            <v>3664</v>
          </cell>
          <cell r="B5632" t="str">
            <v>JUNCAO PVC  ROSCAVEL, 45 GRAUS, 3/4", PARA AGUA FRIA PREDIAL</v>
          </cell>
          <cell r="C5632" t="str">
            <v>UN</v>
          </cell>
          <cell r="D5632" t="str">
            <v>CR</v>
          </cell>
          <cell r="E5632">
            <v>10.35</v>
          </cell>
        </row>
        <row r="5633">
          <cell r="A5633">
            <v>3655</v>
          </cell>
          <cell r="B5633" t="str">
            <v>JUNCAO PVC, 45 GRAUS, ROSCAVEL, 1 1/2", PARA AGUA FRIA PREDIAL</v>
          </cell>
          <cell r="C5633" t="str">
            <v>UN</v>
          </cell>
          <cell r="D5633" t="str">
            <v>CR</v>
          </cell>
          <cell r="E5633">
            <v>30.85</v>
          </cell>
        </row>
        <row r="5634">
          <cell r="A5634" t="str">
            <v>Obs: dimensões entre asteríscos (*) indicam a aceitação de medidas aproximadas.</v>
          </cell>
        </row>
        <row r="5636">
          <cell r="B5636" t="str">
            <v>PREÇOS DE INSUMOS</v>
          </cell>
          <cell r="D5636" t="str">
            <v>Página:</v>
          </cell>
          <cell r="E5636" t="str">
            <v>85 / 146</v>
          </cell>
        </row>
        <row r="5637">
          <cell r="A5637" t="str">
            <v>Indicação da origem do preço:</v>
          </cell>
        </row>
        <row r="5638">
          <cell r="A5638" t="str">
            <v>• C - para preço coletado pelo IBGE</v>
          </cell>
        </row>
        <row r="5639">
          <cell r="A5639" t="str">
            <v>• CR - para preço obtido por meio do coeficiente de representatividade do insumo (ver Manual de Metodologia e</v>
          </cell>
        </row>
        <row r="5640">
          <cell r="A5640" t="str">
            <v>Conceitos);</v>
          </cell>
        </row>
        <row r="5641">
          <cell r="A5641" t="str">
            <v>• AS - para preço atribuído com base no preço do insumo para a localidade de São Paulo.</v>
          </cell>
        </row>
        <row r="5642">
          <cell r="A5642" t="str">
            <v>Mês de Coleta:</v>
          </cell>
          <cell r="B5642" t="str">
            <v>06/2016 Pesquisa: IBGE</v>
          </cell>
        </row>
        <row r="5643">
          <cell r="B5643" t="str">
            <v>CUIABA</v>
          </cell>
          <cell r="C5643" t="str">
            <v>90,01</v>
          </cell>
          <cell r="E5643">
            <v>52.06</v>
          </cell>
        </row>
        <row r="5644">
          <cell r="A5644" t="str">
            <v>Localidade:</v>
          </cell>
          <cell r="B5644" t="str">
            <v>Encargos Sociais Desonerados(%) Horista:</v>
          </cell>
          <cell r="D5644" t="str">
            <v>Mensalista:</v>
          </cell>
        </row>
        <row r="5645">
          <cell r="A5645" t="str">
            <v>Código</v>
          </cell>
          <cell r="B5645" t="str">
            <v>Descriçao do Insumo</v>
          </cell>
          <cell r="C5645" t="str">
            <v>Unid</v>
          </cell>
          <cell r="D5645" t="str">
            <v>Origem</v>
          </cell>
          <cell r="E5645" t="str">
            <v>Preço</v>
          </cell>
        </row>
        <row r="5646">
          <cell r="D5646" t="str">
            <v>de Preço</v>
          </cell>
          <cell r="E5646" t="str">
            <v>Mediano (R$)</v>
          </cell>
        </row>
        <row r="5647">
          <cell r="A5647">
            <v>3657</v>
          </cell>
          <cell r="B5647" t="str">
            <v>JUNCAO PVC, 45 GRAUS, ROSCAVEL, 1 1/4", AGUA FRIA PREDIAL</v>
          </cell>
          <cell r="C5647" t="str">
            <v>UN</v>
          </cell>
          <cell r="D5647" t="str">
            <v>CR</v>
          </cell>
          <cell r="E5647">
            <v>22.72</v>
          </cell>
        </row>
        <row r="5648">
          <cell r="A5648">
            <v>3665</v>
          </cell>
          <cell r="B5648" t="str">
            <v>JUNCAO PVC, 45 GRAUS, ROSCAVEL, 2", AGUA FRIA PREDIAL</v>
          </cell>
          <cell r="C5648" t="str">
            <v>UN</v>
          </cell>
          <cell r="D5648" t="str">
            <v>CR</v>
          </cell>
          <cell r="E5648">
            <v>46.43</v>
          </cell>
        </row>
        <row r="5649">
          <cell r="A5649">
            <v>12625</v>
          </cell>
          <cell r="B5649" t="str">
            <v>JUNCAO PVC, 60 GRAUS, CIRCULAR,  DIAMETRO ENTRE 80 E 100 MM, PARA DRENAGEM</v>
          </cell>
          <cell r="C5649" t="str">
            <v>UN</v>
          </cell>
          <cell r="D5649" t="str">
            <v>CR</v>
          </cell>
          <cell r="E5649">
            <v>7.82</v>
          </cell>
        </row>
        <row r="5650">
          <cell r="B5650" t="str">
            <v>PLUVIAL PREDIAL</v>
          </cell>
        </row>
        <row r="5651">
          <cell r="A5651">
            <v>20136</v>
          </cell>
          <cell r="B5651" t="str">
            <v>JUNCAO SIMPLES, PVC LEVE, 150 MM, PARA ESGOTO PREDIAL</v>
          </cell>
          <cell r="C5651" t="str">
            <v>UN</v>
          </cell>
          <cell r="D5651" t="str">
            <v>CR</v>
          </cell>
          <cell r="E5651">
            <v>106.26</v>
          </cell>
        </row>
        <row r="5652">
          <cell r="A5652">
            <v>20144</v>
          </cell>
          <cell r="B5652" t="str">
            <v>JUNCAO SIMPLES, PVC SERIE R, DN 100 X 100 MM, PARA ESGOTO PREDIAL</v>
          </cell>
          <cell r="C5652" t="str">
            <v>UN</v>
          </cell>
          <cell r="D5652" t="str">
            <v>CR</v>
          </cell>
          <cell r="E5652">
            <v>33.130000000000003</v>
          </cell>
        </row>
        <row r="5653">
          <cell r="A5653">
            <v>20143</v>
          </cell>
          <cell r="B5653" t="str">
            <v>JUNCAO SIMPLES, PVC SERIE R, DN 100 X 75 MM, PARA ESGOTO PREDIAL</v>
          </cell>
          <cell r="C5653" t="str">
            <v>UN</v>
          </cell>
          <cell r="D5653" t="str">
            <v>CR</v>
          </cell>
          <cell r="E5653">
            <v>31.88</v>
          </cell>
        </row>
        <row r="5654">
          <cell r="A5654">
            <v>20145</v>
          </cell>
          <cell r="B5654" t="str">
            <v>JUNCAO SIMPLES, PVC SERIE R, DN 150 X 100 MM, PARA ESGOTO PREDIAL</v>
          </cell>
          <cell r="C5654" t="str">
            <v>UN</v>
          </cell>
          <cell r="D5654" t="str">
            <v>CR</v>
          </cell>
          <cell r="E5654">
            <v>76.400000000000006</v>
          </cell>
        </row>
        <row r="5655">
          <cell r="A5655">
            <v>20146</v>
          </cell>
          <cell r="B5655" t="str">
            <v>JUNCAO SIMPLES, PVC SERIE R, DN 150 X 150 MM, PARA ESGOTO PREDIAL</v>
          </cell>
          <cell r="C5655" t="str">
            <v>UN</v>
          </cell>
          <cell r="D5655" t="str">
            <v>CR</v>
          </cell>
          <cell r="E5655">
            <v>92.91</v>
          </cell>
        </row>
        <row r="5656">
          <cell r="A5656">
            <v>20140</v>
          </cell>
          <cell r="B5656" t="str">
            <v>JUNCAO SIMPLES, PVC SERIE R, DN 40 X 40 MM, PARA ESGOTO PREDIAL</v>
          </cell>
          <cell r="C5656" t="str">
            <v>UN</v>
          </cell>
          <cell r="D5656" t="str">
            <v>CR</v>
          </cell>
          <cell r="E5656">
            <v>5.5</v>
          </cell>
        </row>
        <row r="5657">
          <cell r="A5657">
            <v>20141</v>
          </cell>
          <cell r="B5657" t="str">
            <v>JUNCAO SIMPLES, PVC SERIE R, DN 50 X 50 MM, PARA ESGOTO PREDIAL</v>
          </cell>
          <cell r="C5657" t="str">
            <v>UN</v>
          </cell>
          <cell r="D5657" t="str">
            <v>CR</v>
          </cell>
          <cell r="E5657">
            <v>8.27</v>
          </cell>
        </row>
        <row r="5658">
          <cell r="A5658">
            <v>20142</v>
          </cell>
          <cell r="B5658" t="str">
            <v>JUNCAO SIMPLES, PVC SERIE R, DN 75 X 75 MM, PARA ESGOTO PREDIAL</v>
          </cell>
          <cell r="C5658" t="str">
            <v>UN</v>
          </cell>
          <cell r="D5658" t="str">
            <v>CR</v>
          </cell>
          <cell r="E5658">
            <v>21.01</v>
          </cell>
        </row>
        <row r="5659">
          <cell r="A5659">
            <v>3659</v>
          </cell>
          <cell r="B5659" t="str">
            <v>JUNCAO SIMPLES, PVC, DN 100 X 50 MM, SERIE NORMAL PARA ESGOTO PREDIAL</v>
          </cell>
          <cell r="C5659" t="str">
            <v>UN</v>
          </cell>
          <cell r="D5659" t="str">
            <v>CR</v>
          </cell>
          <cell r="E5659">
            <v>12.13</v>
          </cell>
        </row>
        <row r="5660">
          <cell r="A5660">
            <v>3660</v>
          </cell>
          <cell r="B5660" t="str">
            <v>JUNCAO SIMPLES, PVC, DN 100 X 75 MM, SERIE NORMAL PARA ESGOTO PREDIAL</v>
          </cell>
          <cell r="C5660" t="str">
            <v>UN</v>
          </cell>
          <cell r="D5660" t="str">
            <v>CR</v>
          </cell>
          <cell r="E5660">
            <v>16.57</v>
          </cell>
        </row>
        <row r="5661">
          <cell r="A5661">
            <v>3662</v>
          </cell>
          <cell r="B5661" t="str">
            <v>JUNCAO SIMPLES, PVC, DN 50 X 50 MM, SERIE NORMAL PARA ESGOTO PREDIAL</v>
          </cell>
          <cell r="C5661" t="str">
            <v>UN</v>
          </cell>
          <cell r="D5661" t="str">
            <v>CR</v>
          </cell>
          <cell r="E5661">
            <v>6.27</v>
          </cell>
        </row>
        <row r="5662">
          <cell r="A5662">
            <v>3661</v>
          </cell>
          <cell r="B5662" t="str">
            <v>JUNCAO SIMPLES, PVC, DN 75 X 50 MM, SERIE NORMAL PARA ESGOTO PREDIAL</v>
          </cell>
          <cell r="C5662" t="str">
            <v>UN</v>
          </cell>
          <cell r="D5662" t="str">
            <v>CR</v>
          </cell>
          <cell r="E5662">
            <v>9.31</v>
          </cell>
        </row>
        <row r="5663">
          <cell r="A5663">
            <v>3658</v>
          </cell>
          <cell r="B5663" t="str">
            <v>JUNCAO SIMPLES, PVC, DN 75 X 75 MM, SERIE NORMAL PARA ESGOTO PREDIAL</v>
          </cell>
          <cell r="C5663" t="str">
            <v>UN</v>
          </cell>
          <cell r="D5663" t="str">
            <v>CR</v>
          </cell>
          <cell r="E5663">
            <v>11.88</v>
          </cell>
        </row>
        <row r="5664">
          <cell r="A5664">
            <v>3670</v>
          </cell>
          <cell r="B5664" t="str">
            <v>JUNCAO SIMPLES, PVC, 45 GRAUS, DN 100 X 100 MM, SERIE NORMAL PARA ESGOTO PREDIAL</v>
          </cell>
          <cell r="C5664" t="str">
            <v>UN</v>
          </cell>
          <cell r="D5664" t="str">
            <v>CR</v>
          </cell>
          <cell r="E5664">
            <v>16.8</v>
          </cell>
        </row>
        <row r="5665">
          <cell r="A5665">
            <v>3666</v>
          </cell>
          <cell r="B5665" t="str">
            <v>JUNCAO SIMPLES, PVC, 45 GRAUS, DN 40 X 40 MM, SERIE NORMAL PARA ESGOTO PREDIAL</v>
          </cell>
          <cell r="C5665" t="str">
            <v>UN</v>
          </cell>
          <cell r="D5665" t="str">
            <v>CR</v>
          </cell>
          <cell r="E5665">
            <v>2.63</v>
          </cell>
        </row>
        <row r="5666">
          <cell r="A5666">
            <v>14157</v>
          </cell>
          <cell r="B5666" t="str">
            <v>JUNCAO 2 GARRAS PARA FITA PERFURADA</v>
          </cell>
          <cell r="C5666" t="str">
            <v>UN</v>
          </cell>
          <cell r="D5666" t="str">
            <v>CR</v>
          </cell>
          <cell r="E5666">
            <v>1.48</v>
          </cell>
        </row>
        <row r="5667">
          <cell r="A5667">
            <v>10865</v>
          </cell>
          <cell r="B5667" t="str">
            <v>JUNCAO, PVC PBA, BBB, DN 50 / DE 60 MM, PARA REDE DE AGUA (NBR 5647)</v>
          </cell>
          <cell r="C5667" t="str">
            <v>UN</v>
          </cell>
          <cell r="D5667" t="str">
            <v>AS</v>
          </cell>
          <cell r="E5667">
            <v>11.49</v>
          </cell>
        </row>
        <row r="5668">
          <cell r="A5668">
            <v>3653</v>
          </cell>
          <cell r="B5668" t="str">
            <v>JUNCAO, PVC, 45 GRAUS, JE, BBB, DN 100 MM, PARA REDE COLETORA DE ESGOTO (NBR</v>
          </cell>
          <cell r="C5668" t="str">
            <v>UN</v>
          </cell>
          <cell r="D5668" t="str">
            <v>AS</v>
          </cell>
          <cell r="E5668">
            <v>23.2</v>
          </cell>
        </row>
        <row r="5669">
          <cell r="B5669" t="str">
            <v>10569)</v>
          </cell>
        </row>
        <row r="5670">
          <cell r="A5670">
            <v>3649</v>
          </cell>
          <cell r="B5670" t="str">
            <v>JUNCAO, PVC, 45 GRAUS, JE, BBB, DN 150 MM, PARA REDE COLETORA DE ESGOTO (NBR</v>
          </cell>
          <cell r="C5670" t="str">
            <v>UN</v>
          </cell>
          <cell r="D5670" t="str">
            <v>AS</v>
          </cell>
          <cell r="E5670">
            <v>59.41</v>
          </cell>
        </row>
        <row r="5671">
          <cell r="B5671" t="str">
            <v>10569)</v>
          </cell>
        </row>
        <row r="5672">
          <cell r="A5672">
            <v>3651</v>
          </cell>
          <cell r="B5672" t="str">
            <v>JUNCAO, PVC, 45 GRAUS, JE, BBB, DN 200 MM, PARA REDE COLETORA DE ESGOTO (NBR</v>
          </cell>
          <cell r="C5672" t="str">
            <v>UN</v>
          </cell>
          <cell r="D5672" t="str">
            <v>AS</v>
          </cell>
          <cell r="E5672">
            <v>89.46</v>
          </cell>
        </row>
        <row r="5673">
          <cell r="B5673" t="str">
            <v>10569)</v>
          </cell>
        </row>
        <row r="5674">
          <cell r="A5674">
            <v>3650</v>
          </cell>
          <cell r="B5674" t="str">
            <v>JUNCAO, PVC, 45 GRAUS, JE, BBB, DN 250 MM, PARA REDE COLETORA DE ESGOTO (NBR</v>
          </cell>
          <cell r="C5674" t="str">
            <v>UN</v>
          </cell>
          <cell r="D5674" t="str">
            <v>AS</v>
          </cell>
          <cell r="E5674">
            <v>124.62</v>
          </cell>
        </row>
        <row r="5675">
          <cell r="B5675" t="str">
            <v>10569)</v>
          </cell>
        </row>
        <row r="5676">
          <cell r="A5676">
            <v>3645</v>
          </cell>
          <cell r="B5676" t="str">
            <v>JUNCAO, PVC, 45 GRAUS, JE, BBB, DN 300 MM, PARA REDE COLETORA DE ESGOTO (NBR</v>
          </cell>
          <cell r="C5676" t="str">
            <v>UN</v>
          </cell>
          <cell r="D5676" t="str">
            <v>AS</v>
          </cell>
          <cell r="E5676">
            <v>271.86</v>
          </cell>
        </row>
        <row r="5677">
          <cell r="B5677" t="str">
            <v>10569)</v>
          </cell>
        </row>
        <row r="5678">
          <cell r="A5678">
            <v>3646</v>
          </cell>
          <cell r="B5678" t="str">
            <v>JUNCAO, PVC, 45 GRAUS, JE, BBB, DN 350 MM, PARA REDE COLETORA DE ESGOTO (NBR</v>
          </cell>
          <cell r="C5678" t="str">
            <v>UN</v>
          </cell>
          <cell r="D5678" t="str">
            <v>AS</v>
          </cell>
          <cell r="E5678">
            <v>442.62</v>
          </cell>
        </row>
        <row r="5679">
          <cell r="B5679" t="str">
            <v>10569)</v>
          </cell>
        </row>
        <row r="5680">
          <cell r="A5680">
            <v>3647</v>
          </cell>
          <cell r="B5680" t="str">
            <v>JUNCAO, PVC, 45 GRAUS, JE, BBB, DN 400 MM, PARA REDE COLETORA DE ESGOTO (NBR</v>
          </cell>
          <cell r="C5680" t="str">
            <v>UN</v>
          </cell>
          <cell r="D5680" t="str">
            <v>AS</v>
          </cell>
          <cell r="E5680">
            <v>508.25</v>
          </cell>
        </row>
        <row r="5681">
          <cell r="B5681" t="str">
            <v>10569)</v>
          </cell>
        </row>
        <row r="5682">
          <cell r="A5682">
            <v>39875</v>
          </cell>
          <cell r="B5682" t="str">
            <v>JUNTA DE EXPANSAO BRONZE/LATAO (REF 900), PONTA X PONTA, 35 MM</v>
          </cell>
          <cell r="C5682" t="str">
            <v>UN</v>
          </cell>
          <cell r="D5682" t="str">
            <v>CR</v>
          </cell>
          <cell r="E5682">
            <v>252.37</v>
          </cell>
        </row>
        <row r="5683">
          <cell r="A5683">
            <v>39876</v>
          </cell>
          <cell r="B5683" t="str">
            <v>JUNTA DE EXPANSAO BRONZE/LATAO (REF 900), PONTA X PONTA, 42 MM</v>
          </cell>
          <cell r="C5683" t="str">
            <v>UN</v>
          </cell>
          <cell r="D5683" t="str">
            <v>CR</v>
          </cell>
          <cell r="E5683">
            <v>315.97000000000003</v>
          </cell>
        </row>
        <row r="5684">
          <cell r="A5684">
            <v>39877</v>
          </cell>
          <cell r="B5684" t="str">
            <v>JUNTA DE EXPANSAO BRONZE/LATAO (REF 900), PONTA X PONTA, 54 MM</v>
          </cell>
          <cell r="C5684" t="str">
            <v>UN</v>
          </cell>
          <cell r="D5684" t="str">
            <v>CR</v>
          </cell>
          <cell r="E5684">
            <v>438.24</v>
          </cell>
        </row>
        <row r="5685">
          <cell r="A5685">
            <v>39878</v>
          </cell>
          <cell r="B5685" t="str">
            <v>JUNTA DE EXPANSAO BRONZE/LATAO (REF 900), PONTA X PONTA, 66 MM</v>
          </cell>
          <cell r="C5685" t="str">
            <v>UN</v>
          </cell>
          <cell r="D5685" t="str">
            <v>CR</v>
          </cell>
          <cell r="E5685">
            <v>578.84</v>
          </cell>
        </row>
        <row r="5686">
          <cell r="A5686">
            <v>39872</v>
          </cell>
          <cell r="B5686" t="str">
            <v>JUNTA DE EXPANSAO DE COBRE (REF 900), PONTA X PONTA, 15 MM</v>
          </cell>
          <cell r="C5686" t="str">
            <v>UN</v>
          </cell>
          <cell r="D5686" t="str">
            <v>CR</v>
          </cell>
          <cell r="E5686">
            <v>173.07</v>
          </cell>
        </row>
        <row r="5687">
          <cell r="A5687">
            <v>39873</v>
          </cell>
          <cell r="B5687" t="str">
            <v>JUNTA DE EXPANSAO DE COBRE (REF 900), PONTA X PONTA, 22 MM</v>
          </cell>
          <cell r="C5687" t="str">
            <v>UN</v>
          </cell>
          <cell r="D5687" t="str">
            <v>CR</v>
          </cell>
          <cell r="E5687">
            <v>200.75</v>
          </cell>
        </row>
        <row r="5688">
          <cell r="A5688">
            <v>39874</v>
          </cell>
          <cell r="B5688" t="str">
            <v>JUNTA DE EXPANSAO DE COBRE (REF 900), PONTA X PONTA, 28 MM</v>
          </cell>
          <cell r="C5688" t="str">
            <v>UN</v>
          </cell>
          <cell r="D5688" t="str">
            <v>CR</v>
          </cell>
          <cell r="E5688">
            <v>220.5</v>
          </cell>
        </row>
        <row r="5689">
          <cell r="A5689">
            <v>3674</v>
          </cell>
          <cell r="B5689" t="str">
            <v>JUNTA DILATACAO ELASTICA PARA CONCRETO (FUGENBAND) O-12, ATE 5 MCA</v>
          </cell>
          <cell r="C5689" t="str">
            <v>M</v>
          </cell>
          <cell r="D5689" t="str">
            <v>AS</v>
          </cell>
          <cell r="E5689">
            <v>50.32</v>
          </cell>
        </row>
        <row r="5690">
          <cell r="A5690">
            <v>3681</v>
          </cell>
          <cell r="B5690" t="str">
            <v>JUNTA DILATACAO ELASTICA PARA CONCRETO (FUGENBAND) O-22, ATE 30 MCA</v>
          </cell>
          <cell r="C5690" t="str">
            <v>M</v>
          </cell>
          <cell r="D5690" t="str">
            <v>AS</v>
          </cell>
          <cell r="E5690">
            <v>74.87</v>
          </cell>
        </row>
        <row r="5691">
          <cell r="A5691">
            <v>3676</v>
          </cell>
          <cell r="B5691" t="str">
            <v>JUNTA DILATACAO ELASTICA PARA CONCRETO (FUGENBAND) O-35/10, ATE 100 MCA</v>
          </cell>
          <cell r="C5691" t="str">
            <v>M</v>
          </cell>
          <cell r="D5691" t="str">
            <v>AS</v>
          </cell>
          <cell r="E5691">
            <v>281.77999999999997</v>
          </cell>
        </row>
        <row r="5692">
          <cell r="A5692">
            <v>3679</v>
          </cell>
          <cell r="B5692" t="str">
            <v>JUNTA DILATACAO ELASTICA PARA CONCRETO (FUGENBAND) O-35/6, ATE 100 MCA</v>
          </cell>
          <cell r="C5692" t="str">
            <v>M</v>
          </cell>
          <cell r="D5692" t="str">
            <v>AS</v>
          </cell>
          <cell r="E5692">
            <v>233.12</v>
          </cell>
        </row>
        <row r="5693">
          <cell r="A5693">
            <v>3672</v>
          </cell>
          <cell r="B5693" t="str">
            <v>JUNTA PLASTICA DE DILATACAO PARA PISOS, COR CINZA, 10 X 4,5 MM (ALTURA X</v>
          </cell>
          <cell r="C5693" t="str">
            <v>M</v>
          </cell>
          <cell r="D5693" t="str">
            <v>AS</v>
          </cell>
          <cell r="E5693">
            <v>0.79</v>
          </cell>
        </row>
        <row r="5694">
          <cell r="B5694" t="str">
            <v>ESPESSURA)</v>
          </cell>
        </row>
        <row r="5695">
          <cell r="A5695">
            <v>3671</v>
          </cell>
          <cell r="B5695" t="str">
            <v>JUNTA PLASTICA DE DILATACAO PARA PISOS, COR CINZA, 17 X 3 MM (ALTURA X ESPESSURA)</v>
          </cell>
          <cell r="C5695" t="str">
            <v>M</v>
          </cell>
          <cell r="D5695" t="str">
            <v>AS</v>
          </cell>
          <cell r="E5695">
            <v>0.75</v>
          </cell>
        </row>
        <row r="5696">
          <cell r="A5696">
            <v>3673</v>
          </cell>
          <cell r="B5696" t="str">
            <v>JUNTA PLASTICA DE DILATACAO PARA PISOS, COR CINZA, 27 X 3 MM (ALTURA X ESPESSURA)</v>
          </cell>
          <cell r="C5696" t="str">
            <v>M</v>
          </cell>
          <cell r="D5696" t="str">
            <v>AS</v>
          </cell>
          <cell r="E5696">
            <v>1.17</v>
          </cell>
        </row>
        <row r="5697">
          <cell r="A5697" t="str">
            <v>Obs: dimensões entre asteríscos (*) indicam a aceitação de medidas aproximadas.</v>
          </cell>
        </row>
        <row r="5699">
          <cell r="B5699" t="str">
            <v>PREÇOS DE INSUMOS</v>
          </cell>
          <cell r="D5699" t="str">
            <v>Página:</v>
          </cell>
          <cell r="E5699" t="str">
            <v>86 / 146</v>
          </cell>
        </row>
        <row r="5700">
          <cell r="A5700" t="str">
            <v>Indicação da origem do preço:</v>
          </cell>
        </row>
        <row r="5701">
          <cell r="A5701" t="str">
            <v>• C - para preço coletado pelo IBGE</v>
          </cell>
        </row>
        <row r="5702">
          <cell r="A5702" t="str">
            <v>• CR - para preço obtido por meio do coeficiente de representatividade do insumo (ver Manual de Metodologia e</v>
          </cell>
        </row>
        <row r="5703">
          <cell r="A5703" t="str">
            <v>Conceitos);</v>
          </cell>
        </row>
        <row r="5704">
          <cell r="A5704" t="str">
            <v>• AS - para preço atribuído com base no preço do insumo para a localidade de São Paulo.</v>
          </cell>
        </row>
        <row r="5705">
          <cell r="A5705" t="str">
            <v>Mês de Coleta:</v>
          </cell>
          <cell r="B5705" t="str">
            <v>06/2016 Pesquisa: IBGE</v>
          </cell>
        </row>
        <row r="5706">
          <cell r="B5706" t="str">
            <v>CUIABA</v>
          </cell>
          <cell r="C5706" t="str">
            <v>90,01</v>
          </cell>
          <cell r="E5706">
            <v>52.06</v>
          </cell>
        </row>
        <row r="5707">
          <cell r="A5707" t="str">
            <v>Localidade:</v>
          </cell>
          <cell r="B5707" t="str">
            <v>Encargos Sociais Desonerados(%) Horista:</v>
          </cell>
          <cell r="D5707" t="str">
            <v>Mensalista:</v>
          </cell>
        </row>
        <row r="5708">
          <cell r="A5708" t="str">
            <v>Código</v>
          </cell>
          <cell r="B5708" t="str">
            <v>Descriçao do Insumo</v>
          </cell>
          <cell r="C5708" t="str">
            <v>Unid</v>
          </cell>
          <cell r="D5708" t="str">
            <v>Origem</v>
          </cell>
          <cell r="E5708" t="str">
            <v>Preço</v>
          </cell>
        </row>
        <row r="5709">
          <cell r="D5709" t="str">
            <v>de Preço</v>
          </cell>
          <cell r="E5709" t="str">
            <v>Mediano (R$)</v>
          </cell>
        </row>
        <row r="5710">
          <cell r="A5710">
            <v>3729</v>
          </cell>
          <cell r="B5710" t="str">
            <v>KIT CAVALETE PVC COM REGISTRO 1/2", COMPLETO</v>
          </cell>
          <cell r="C5710" t="str">
            <v>UN</v>
          </cell>
          <cell r="D5710" t="str">
            <v>C</v>
          </cell>
          <cell r="E5710">
            <v>37.07</v>
          </cell>
        </row>
        <row r="5711">
          <cell r="A5711">
            <v>63</v>
          </cell>
          <cell r="B5711" t="str">
            <v>KIT CAVALETE PVC COM REGISTRO 3/4", COMPLETO</v>
          </cell>
          <cell r="C5711" t="str">
            <v>UN</v>
          </cell>
          <cell r="D5711" t="str">
            <v>CR</v>
          </cell>
          <cell r="E5711">
            <v>41.08</v>
          </cell>
        </row>
        <row r="5712">
          <cell r="A5712">
            <v>39398</v>
          </cell>
          <cell r="B5712" t="str">
            <v>KIT DE ACESSORIOS PARA BANHEIRO EM METAL CROMADO, 5 PECAS</v>
          </cell>
          <cell r="C5712" t="str">
            <v>UN</v>
          </cell>
          <cell r="D5712" t="str">
            <v>CR</v>
          </cell>
          <cell r="E5712">
            <v>66.17</v>
          </cell>
        </row>
        <row r="5713">
          <cell r="A5713">
            <v>13343</v>
          </cell>
          <cell r="B5713" t="str">
            <v>KIT DE MATERIAIS PARA BRACADEIRA PARA FIXACAO EM POSTE CIRCULAR, CONTEM TRES</v>
          </cell>
          <cell r="C5713" t="str">
            <v>UN</v>
          </cell>
          <cell r="D5713" t="str">
            <v>CR</v>
          </cell>
          <cell r="E5713">
            <v>16.48</v>
          </cell>
        </row>
        <row r="5714">
          <cell r="B5714" t="str">
            <v>FIXADORES E UM ROLO DE FITA DE 3 M EM ACO CARBONO</v>
          </cell>
        </row>
        <row r="5715">
          <cell r="A5715">
            <v>3731</v>
          </cell>
          <cell r="B5715" t="str">
            <v>LADRILHO HIDRAULICO, *20 x 20* CM, E= 2 CM, DADOS (36), COR NATURAL.</v>
          </cell>
          <cell r="C5715" t="str">
            <v>M2</v>
          </cell>
          <cell r="D5715" t="str">
            <v>C</v>
          </cell>
          <cell r="E5715">
            <v>45.96</v>
          </cell>
        </row>
        <row r="5716">
          <cell r="A5716">
            <v>3733</v>
          </cell>
          <cell r="B5716" t="str">
            <v>LADRILHO HIDRAULICO, *20 x 20* CM, E= 2 CM, PADRAO COPACABANA, 2 CORES (PRETO E</v>
          </cell>
          <cell r="C5716" t="str">
            <v>M2</v>
          </cell>
          <cell r="D5716" t="str">
            <v>CR</v>
          </cell>
          <cell r="E5716">
            <v>49.51</v>
          </cell>
        </row>
        <row r="5717">
          <cell r="B5717" t="str">
            <v>BRANCO).</v>
          </cell>
        </row>
        <row r="5718">
          <cell r="A5718">
            <v>38137</v>
          </cell>
          <cell r="B5718" t="str">
            <v>LADRILHO HIDRAULICO, *20 X 20* CM, E= 2 CM, RAMPA, NATURAL</v>
          </cell>
          <cell r="C5718" t="str">
            <v>M2</v>
          </cell>
          <cell r="D5718" t="str">
            <v>CR</v>
          </cell>
          <cell r="E5718">
            <v>46.23</v>
          </cell>
        </row>
        <row r="5719">
          <cell r="A5719">
            <v>38135</v>
          </cell>
          <cell r="B5719" t="str">
            <v>LADRILHO HIDRAULICO, *20 X 20* CM, E= 2 CM, TATIL ALERTA, AMARELO</v>
          </cell>
          <cell r="C5719" t="str">
            <v>M2</v>
          </cell>
          <cell r="D5719" t="str">
            <v>CR</v>
          </cell>
          <cell r="E5719">
            <v>58.6</v>
          </cell>
        </row>
        <row r="5720">
          <cell r="A5720">
            <v>38136</v>
          </cell>
          <cell r="B5720" t="str">
            <v>LADRILHO HIDRAULICO, *20 X 20* CM, E= 2 CM, TATIL DIRECIONAL, AMARELO</v>
          </cell>
          <cell r="C5720" t="str">
            <v>M2</v>
          </cell>
          <cell r="D5720" t="str">
            <v>CR</v>
          </cell>
          <cell r="E5720">
            <v>58.6</v>
          </cell>
        </row>
        <row r="5721">
          <cell r="A5721">
            <v>38138</v>
          </cell>
          <cell r="B5721" t="str">
            <v>LADRILHO HIDRAULICO, *30 X 30* CM, E= 2 CM, MILANO, NATURAL</v>
          </cell>
          <cell r="C5721" t="str">
            <v>M2</v>
          </cell>
          <cell r="D5721" t="str">
            <v>CR</v>
          </cell>
          <cell r="E5721">
            <v>45.39</v>
          </cell>
        </row>
        <row r="5722">
          <cell r="A5722">
            <v>3736</v>
          </cell>
          <cell r="B5722" t="str">
            <v>LAJE PRE-MOLDADA CONVENCIONAL (LAJOTAS + VIGOTAS) PARA FORRO, UNIDIRECIONAL,</v>
          </cell>
          <cell r="C5722" t="str">
            <v>M2</v>
          </cell>
          <cell r="D5722" t="str">
            <v>C</v>
          </cell>
          <cell r="E5722">
            <v>31.25</v>
          </cell>
        </row>
        <row r="5723">
          <cell r="B5723" t="str">
            <v>SOBRECARGA DE 100 KG/M2, VAO ATE 4,00 M (SEM COLOCACAO)</v>
          </cell>
        </row>
        <row r="5724">
          <cell r="A5724">
            <v>3741</v>
          </cell>
          <cell r="B5724" t="str">
            <v>LAJE PRE-MOLDADA CONVENCIONAL (LAJOTAS + VIGOTAS) PARA FORRO, UNIDIRECIONAL,</v>
          </cell>
          <cell r="C5724" t="str">
            <v>M2</v>
          </cell>
          <cell r="D5724" t="str">
            <v>CR</v>
          </cell>
          <cell r="E5724">
            <v>32.57</v>
          </cell>
        </row>
        <row r="5725">
          <cell r="B5725" t="str">
            <v>SOBRECARGA DE 100 KG/M2, VAO ATE 4,50 M (SEM COLOCACAO)</v>
          </cell>
        </row>
        <row r="5726">
          <cell r="A5726">
            <v>3745</v>
          </cell>
          <cell r="B5726" t="str">
            <v>LAJE PRE-MOLDADA CONVENCIONAL (LAJOTAS + VIGOTAS) PARA FORRO, UNIDIRECIONAL,</v>
          </cell>
          <cell r="C5726" t="str">
            <v>M2</v>
          </cell>
          <cell r="D5726" t="str">
            <v>CR</v>
          </cell>
          <cell r="E5726">
            <v>35.119999999999997</v>
          </cell>
        </row>
        <row r="5727">
          <cell r="B5727" t="str">
            <v>SOBRECARGA 100 KG/M2, VAO ATE 5,00 M (SEM COLOCACAO)</v>
          </cell>
        </row>
        <row r="5728">
          <cell r="A5728">
            <v>3743</v>
          </cell>
          <cell r="B5728" t="str">
            <v>LAJE PRE-MOLDADA CONVENCIONAL (LAJOTAS + VIGOTAS) PARA PISO, UNIDIRECIONAL,</v>
          </cell>
          <cell r="C5728" t="str">
            <v>M2</v>
          </cell>
          <cell r="D5728" t="str">
            <v>CR</v>
          </cell>
          <cell r="E5728">
            <v>32.46</v>
          </cell>
        </row>
        <row r="5729">
          <cell r="B5729" t="str">
            <v>SOBRECARGA DE 200 KG/M2, VAO ATE 3,50 M (SEM COLOCACAO)</v>
          </cell>
        </row>
        <row r="5730">
          <cell r="A5730">
            <v>3744</v>
          </cell>
          <cell r="B5730" t="str">
            <v>LAJE PRE-MOLDADA CONVENCIONAL (LAJOTAS + VIGOTAS) PARA PISO, UNIDIRECIONAL,</v>
          </cell>
          <cell r="C5730" t="str">
            <v>M2</v>
          </cell>
          <cell r="D5730" t="str">
            <v>CR</v>
          </cell>
          <cell r="E5730">
            <v>35.729999999999997</v>
          </cell>
        </row>
        <row r="5731">
          <cell r="B5731" t="str">
            <v>SOBRECARGA DE 200 KG/M2, VAO ATE 4,50 M (SEM COLOCACAO)</v>
          </cell>
        </row>
        <row r="5732">
          <cell r="A5732">
            <v>3739</v>
          </cell>
          <cell r="B5732" t="str">
            <v>LAJE PRE-MOLDADA CONVENCIONAL (LAJOTAS + VIGOTAS) PARA PISO, UNIDIRECIONAL,</v>
          </cell>
          <cell r="C5732" t="str">
            <v>M2</v>
          </cell>
          <cell r="D5732" t="str">
            <v>CR</v>
          </cell>
          <cell r="E5732">
            <v>37.54</v>
          </cell>
        </row>
        <row r="5733">
          <cell r="B5733" t="str">
            <v>SOBRECARGA DE 200 KG/M2, VAO ATE 5,00 M (SEM COLOCACAO)</v>
          </cell>
        </row>
        <row r="5734">
          <cell r="A5734">
            <v>3737</v>
          </cell>
          <cell r="B5734" t="str">
            <v>LAJE PRE-MOLDADA CONVENCIONAL (LAJOTAS + VIGOTAS) PARA PISO, UNIDIRECIONAL,</v>
          </cell>
          <cell r="C5734" t="str">
            <v>M2</v>
          </cell>
          <cell r="D5734" t="str">
            <v>CR</v>
          </cell>
          <cell r="E5734">
            <v>39.36</v>
          </cell>
        </row>
        <row r="5735">
          <cell r="B5735" t="str">
            <v>SOBRECARGA DE 350 KG/M2, VAO ATE 4,50 M (SEM COLOCACAO)</v>
          </cell>
        </row>
        <row r="5736">
          <cell r="A5736">
            <v>3738</v>
          </cell>
          <cell r="B5736" t="str">
            <v>LAJE PRE-MOLDADA CONVENCIONAL (LAJOTAS + VIGOTAS) PARA PISO, UNIDIRECIONAL,</v>
          </cell>
          <cell r="C5736" t="str">
            <v>M2</v>
          </cell>
          <cell r="D5736" t="str">
            <v>CR</v>
          </cell>
          <cell r="E5736">
            <v>45.42</v>
          </cell>
        </row>
        <row r="5737">
          <cell r="B5737" t="str">
            <v>SOBRECARGA DE 350 KG/M2, VAO ATE 5,00 M (SEM COLOCACAO)</v>
          </cell>
        </row>
        <row r="5738">
          <cell r="A5738">
            <v>3747</v>
          </cell>
          <cell r="B5738" t="str">
            <v>LAJE PRE-MOLDADA CONVENCIONAL (LAJOTAS + VIGOTAS) PARA PISO, UNIDIRECIONAL,</v>
          </cell>
          <cell r="C5738" t="str">
            <v>M2</v>
          </cell>
          <cell r="D5738" t="str">
            <v>CR</v>
          </cell>
          <cell r="E5738">
            <v>35.729999999999997</v>
          </cell>
        </row>
        <row r="5739">
          <cell r="B5739" t="str">
            <v>SOBRECARGA 350 KG/M2 VAO ATE 3,50 M (SEM COLOCACAO)</v>
          </cell>
        </row>
        <row r="5740">
          <cell r="A5740">
            <v>11649</v>
          </cell>
          <cell r="B5740" t="str">
            <v>LAJE PRE-MOLDADA DE TRANSICAO EXCENTRICA EM CONCRETO ARMADO, DN 1200 MM,</v>
          </cell>
          <cell r="C5740" t="str">
            <v>UN</v>
          </cell>
          <cell r="D5740" t="str">
            <v>CR</v>
          </cell>
          <cell r="E5740">
            <v>259.2</v>
          </cell>
        </row>
        <row r="5741">
          <cell r="B5741" t="str">
            <v>FURO CIRCULAR DN 600 MM, ESPESSURA 12 CM</v>
          </cell>
        </row>
        <row r="5742">
          <cell r="A5742">
            <v>11650</v>
          </cell>
          <cell r="B5742" t="str">
            <v>LAJE PRE-MOLDADA DE TRANSICAO EXCENTRICA EM CONCRETO ARMADO, DN 1500 MM,</v>
          </cell>
          <cell r="C5742" t="str">
            <v>UN</v>
          </cell>
          <cell r="D5742" t="str">
            <v>CR</v>
          </cell>
          <cell r="E5742">
            <v>441.79</v>
          </cell>
        </row>
        <row r="5743">
          <cell r="B5743" t="str">
            <v>FURO CIRCULAR DN 530 MM, ESPESSURA 15 CM</v>
          </cell>
        </row>
        <row r="5744">
          <cell r="A5744">
            <v>3742</v>
          </cell>
          <cell r="B5744" t="str">
            <v>LAJE PRE-MOLDADA TRELICADA (LAJOTAS + VIGOTAS) PARA FORRO, UNIDIRECIONAL,</v>
          </cell>
          <cell r="C5744" t="str">
            <v>M2</v>
          </cell>
          <cell r="D5744" t="str">
            <v>CR</v>
          </cell>
          <cell r="E5744">
            <v>47.11</v>
          </cell>
        </row>
        <row r="5745">
          <cell r="B5745" t="str">
            <v>SOBRECARGA DE 100 KG/M2, VAO ATE 6,00 M (SEM COLOCACAO)</v>
          </cell>
        </row>
        <row r="5746">
          <cell r="A5746">
            <v>3746</v>
          </cell>
          <cell r="B5746" t="str">
            <v>LAJE PRE-MOLDADA TRELICADA (LAJOTAS + VIGOTAS) PARA PISO, UNIDIRECIONAL,</v>
          </cell>
          <cell r="C5746" t="str">
            <v>M2</v>
          </cell>
          <cell r="D5746" t="str">
            <v>CR</v>
          </cell>
          <cell r="E5746">
            <v>55.01</v>
          </cell>
        </row>
        <row r="5747">
          <cell r="B5747" t="str">
            <v>SOBRECARGA DE 200 KG/M2, VAO ATE 6,00 M (SEM COLOCACAO)</v>
          </cell>
        </row>
        <row r="5748">
          <cell r="A5748">
            <v>13250</v>
          </cell>
          <cell r="B5748" t="str">
            <v>LAJOTA CERAMICA 20  X 30 CM PARA LAJE PRE-MOLDADA</v>
          </cell>
          <cell r="C5748" t="str">
            <v>UN</v>
          </cell>
          <cell r="D5748" t="str">
            <v>CR</v>
          </cell>
          <cell r="E5748">
            <v>0.55000000000000004</v>
          </cell>
        </row>
        <row r="5749">
          <cell r="A5749">
            <v>11641</v>
          </cell>
          <cell r="B5749" t="str">
            <v>LAJOTA CERAMICA 20 X 30 CM PARA LAJE PRE-MOLDADA</v>
          </cell>
          <cell r="C5749" t="str">
            <v>M2</v>
          </cell>
          <cell r="D5749" t="str">
            <v>CR</v>
          </cell>
          <cell r="E5749">
            <v>9.2100000000000009</v>
          </cell>
        </row>
        <row r="5750">
          <cell r="A5750">
            <v>21106</v>
          </cell>
          <cell r="B5750" t="str">
            <v>LAMBRIS DE ALUMINIO *0,6* KG/M</v>
          </cell>
          <cell r="C5750" t="str">
            <v>KG</v>
          </cell>
          <cell r="D5750" t="str">
            <v>CR</v>
          </cell>
          <cell r="E5750">
            <v>27.43</v>
          </cell>
        </row>
        <row r="5751">
          <cell r="A5751">
            <v>3755</v>
          </cell>
          <cell r="B5751" t="str">
            <v>LAMPADA DE LUZ MISTA 160 W, BASE E27 (220 V)</v>
          </cell>
          <cell r="C5751" t="str">
            <v>UN</v>
          </cell>
          <cell r="D5751" t="str">
            <v>CR</v>
          </cell>
          <cell r="E5751">
            <v>13.3</v>
          </cell>
        </row>
        <row r="5752">
          <cell r="A5752">
            <v>3750</v>
          </cell>
          <cell r="B5752" t="str">
            <v>LAMPADA DE LUZ MISTA 250 W, BASE E27 (220 V)</v>
          </cell>
          <cell r="C5752" t="str">
            <v>UN</v>
          </cell>
          <cell r="D5752" t="str">
            <v>CR</v>
          </cell>
          <cell r="E5752">
            <v>17.89</v>
          </cell>
        </row>
        <row r="5753">
          <cell r="A5753">
            <v>3756</v>
          </cell>
          <cell r="B5753" t="str">
            <v>LAMPADA DE LUZ MISTA 500 W, BASE E40 (220 V)</v>
          </cell>
          <cell r="C5753" t="str">
            <v>UN</v>
          </cell>
          <cell r="D5753" t="str">
            <v>CR</v>
          </cell>
          <cell r="E5753">
            <v>33.43</v>
          </cell>
        </row>
        <row r="5754">
          <cell r="A5754">
            <v>39377</v>
          </cell>
          <cell r="B5754" t="str">
            <v>LAMPADA FLUORESCENTE COMPACTA BRANCA 135 W, BASE E40 (127/220 V)</v>
          </cell>
          <cell r="C5754" t="str">
            <v>UN</v>
          </cell>
          <cell r="D5754" t="str">
            <v>CR</v>
          </cell>
          <cell r="E5754">
            <v>99.03</v>
          </cell>
        </row>
        <row r="5755">
          <cell r="A5755">
            <v>38191</v>
          </cell>
          <cell r="B5755" t="str">
            <v>LAMPADA FLUORESCENTE COMPACTA 2U BRANCA 15 W, BASE E27 (110/220 V)</v>
          </cell>
          <cell r="C5755" t="str">
            <v>UN</v>
          </cell>
          <cell r="D5755" t="str">
            <v>CR</v>
          </cell>
          <cell r="E5755">
            <v>7.37</v>
          </cell>
        </row>
        <row r="5756">
          <cell r="A5756">
            <v>39381</v>
          </cell>
          <cell r="B5756" t="str">
            <v>LAMPADA FLUORESCENTE COMPACTA 2U/3U BRANCA 9/10 W, BASE E27 (127/220 V)</v>
          </cell>
          <cell r="C5756" t="str">
            <v>UN</v>
          </cell>
          <cell r="D5756" t="str">
            <v>CR</v>
          </cell>
          <cell r="E5756">
            <v>6.87</v>
          </cell>
        </row>
        <row r="5757">
          <cell r="A5757">
            <v>38780</v>
          </cell>
          <cell r="B5757" t="str">
            <v>LAMPADA FLUORESCENTE COMPACTA 3U BRANCA 20 W, BASE E27 (127/220 V)</v>
          </cell>
          <cell r="C5757" t="str">
            <v>UN</v>
          </cell>
          <cell r="D5757" t="str">
            <v>CR</v>
          </cell>
          <cell r="E5757">
            <v>8.41</v>
          </cell>
        </row>
        <row r="5758">
          <cell r="A5758">
            <v>38781</v>
          </cell>
          <cell r="B5758" t="str">
            <v>LAMPADA FLUORESCENTE ESPIRAL BRANCA 45 W, BASE E27 (127/220 V)</v>
          </cell>
          <cell r="C5758" t="str">
            <v>UN</v>
          </cell>
          <cell r="D5758" t="str">
            <v>CR</v>
          </cell>
          <cell r="E5758">
            <v>28.4</v>
          </cell>
        </row>
        <row r="5759">
          <cell r="A5759">
            <v>38192</v>
          </cell>
          <cell r="B5759" t="str">
            <v>LAMPADA FLUORESCENTE ESPIRAL BRANCA 65 W, BASE E27 (127/220 V)</v>
          </cell>
          <cell r="C5759" t="str">
            <v>UN</v>
          </cell>
          <cell r="D5759" t="str">
            <v>CR</v>
          </cell>
          <cell r="E5759">
            <v>51.39</v>
          </cell>
        </row>
        <row r="5760">
          <cell r="A5760">
            <v>3753</v>
          </cell>
          <cell r="B5760" t="str">
            <v>LAMPADA FLUORESCENTE TUBULAR T10 DE 20 W, BIVOLT</v>
          </cell>
          <cell r="C5760" t="str">
            <v>UN</v>
          </cell>
          <cell r="D5760" t="str">
            <v>CR</v>
          </cell>
          <cell r="E5760">
            <v>4.5</v>
          </cell>
        </row>
        <row r="5761">
          <cell r="A5761">
            <v>3754</v>
          </cell>
          <cell r="B5761" t="str">
            <v>LAMPADA FLUORESCENTE TUBULAR T10 DE 40 W, BIVOLT</v>
          </cell>
          <cell r="C5761" t="str">
            <v>UN</v>
          </cell>
          <cell r="D5761" t="str">
            <v>CR</v>
          </cell>
          <cell r="E5761">
            <v>4.5</v>
          </cell>
        </row>
        <row r="5762">
          <cell r="A5762">
            <v>38782</v>
          </cell>
          <cell r="B5762" t="str">
            <v>LAMPADA FLUORESCENTE TUBULAR T5 DE 14 W, BIVOLT</v>
          </cell>
          <cell r="C5762" t="str">
            <v>UN</v>
          </cell>
          <cell r="D5762" t="str">
            <v>CR</v>
          </cell>
          <cell r="E5762">
            <v>5.85</v>
          </cell>
        </row>
        <row r="5763">
          <cell r="A5763" t="str">
            <v>Obs: dimensões entre asteríscos (*) indicam a aceitação de medidas aproximadas.</v>
          </cell>
        </row>
        <row r="5765">
          <cell r="B5765" t="str">
            <v>PREÇOS DE INSUMOS</v>
          </cell>
          <cell r="D5765" t="str">
            <v>Página:</v>
          </cell>
          <cell r="E5765" t="str">
            <v>87 / 146</v>
          </cell>
        </row>
        <row r="5766">
          <cell r="A5766" t="str">
            <v>Indicação da origem do preço:</v>
          </cell>
        </row>
        <row r="5767">
          <cell r="A5767" t="str">
            <v>• C - para preço coletado pelo IBGE</v>
          </cell>
        </row>
        <row r="5768">
          <cell r="A5768" t="str">
            <v>• CR - para preço obtido por meio do coeficiente de representatividade do insumo (ver Manual de Metodologia e</v>
          </cell>
        </row>
        <row r="5769">
          <cell r="A5769" t="str">
            <v>Conceitos);</v>
          </cell>
        </row>
        <row r="5770">
          <cell r="A5770" t="str">
            <v>• AS - para preço atribuído com base no preço do insumo para a localidade de São Paulo.</v>
          </cell>
        </row>
        <row r="5771">
          <cell r="A5771" t="str">
            <v>Mês de Coleta:</v>
          </cell>
          <cell r="B5771" t="str">
            <v>06/2016 Pesquisa: IBGE</v>
          </cell>
        </row>
        <row r="5772">
          <cell r="B5772" t="str">
            <v>CUIABA</v>
          </cell>
          <cell r="C5772" t="str">
            <v>90,01</v>
          </cell>
          <cell r="E5772">
            <v>52.06</v>
          </cell>
        </row>
        <row r="5773">
          <cell r="A5773" t="str">
            <v>Localidade:</v>
          </cell>
          <cell r="B5773" t="str">
            <v>Encargos Sociais Desonerados(%) Horista:</v>
          </cell>
          <cell r="D5773" t="str">
            <v>Mensalista:</v>
          </cell>
        </row>
        <row r="5774">
          <cell r="A5774" t="str">
            <v>Código</v>
          </cell>
          <cell r="B5774" t="str">
            <v>Descriçao do Insumo</v>
          </cell>
          <cell r="C5774" t="str">
            <v>Unid</v>
          </cell>
          <cell r="D5774" t="str">
            <v>Origem</v>
          </cell>
          <cell r="E5774" t="str">
            <v>Preço</v>
          </cell>
        </row>
        <row r="5775">
          <cell r="D5775" t="str">
            <v>de Preço</v>
          </cell>
          <cell r="E5775" t="str">
            <v>Mediano (R$)</v>
          </cell>
        </row>
        <row r="5776">
          <cell r="A5776">
            <v>38778</v>
          </cell>
          <cell r="B5776" t="str">
            <v>LAMPADA FLUORESCENTE TUBULAR T8 DE 16/18 W, BIVOLT</v>
          </cell>
          <cell r="C5776" t="str">
            <v>UN</v>
          </cell>
          <cell r="D5776" t="str">
            <v>CR</v>
          </cell>
          <cell r="E5776">
            <v>4.3899999999999997</v>
          </cell>
        </row>
        <row r="5777">
          <cell r="A5777">
            <v>38779</v>
          </cell>
          <cell r="B5777" t="str">
            <v>LAMPADA FLUORESCENTE TUBULAR T8 DE 32/36 W, BIVOLT</v>
          </cell>
          <cell r="C5777" t="str">
            <v>UN</v>
          </cell>
          <cell r="D5777" t="str">
            <v>CR</v>
          </cell>
          <cell r="E5777">
            <v>4.66</v>
          </cell>
        </row>
        <row r="5778">
          <cell r="A5778">
            <v>39388</v>
          </cell>
          <cell r="B5778" t="str">
            <v>LAMPADA LED TIPO DICROICA BIVOLT, LUZ BRANCA, 5 W (BASE GU10)</v>
          </cell>
          <cell r="C5778" t="str">
            <v>UN</v>
          </cell>
          <cell r="D5778" t="str">
            <v>CR</v>
          </cell>
          <cell r="E5778">
            <v>22.7</v>
          </cell>
        </row>
        <row r="5779">
          <cell r="A5779">
            <v>39387</v>
          </cell>
          <cell r="B5779" t="str">
            <v>LAMPADA LED TUBULAR BIVOLT 18/20 W, BASE G13</v>
          </cell>
          <cell r="C5779" t="str">
            <v>UN</v>
          </cell>
          <cell r="D5779" t="str">
            <v>CR</v>
          </cell>
          <cell r="E5779">
            <v>38.299999999999997</v>
          </cell>
        </row>
        <row r="5780">
          <cell r="A5780">
            <v>39386</v>
          </cell>
          <cell r="B5780" t="str">
            <v>LAMPADA LED TUBULAR BIVOLT 9/10 W, BASE G13</v>
          </cell>
          <cell r="C5780" t="str">
            <v>UN</v>
          </cell>
          <cell r="D5780" t="str">
            <v>CR</v>
          </cell>
          <cell r="E5780">
            <v>25.33</v>
          </cell>
        </row>
        <row r="5781">
          <cell r="A5781">
            <v>38194</v>
          </cell>
          <cell r="B5781" t="str">
            <v>LAMPADA LED 10 W BIVOLT BRANCA, FORMATO TRADICIONAL (BASE E27)</v>
          </cell>
          <cell r="C5781" t="str">
            <v>UN</v>
          </cell>
          <cell r="D5781" t="str">
            <v>CR</v>
          </cell>
          <cell r="E5781">
            <v>21.59</v>
          </cell>
        </row>
        <row r="5782">
          <cell r="A5782">
            <v>38193</v>
          </cell>
          <cell r="B5782" t="str">
            <v>LAMPADA LED 6 W BIVOLT BRANCA, FORMATO TRADICIONAL (BASE E27)</v>
          </cell>
          <cell r="C5782" t="str">
            <v>UN</v>
          </cell>
          <cell r="D5782" t="str">
            <v>CR</v>
          </cell>
          <cell r="E5782">
            <v>15.97</v>
          </cell>
        </row>
        <row r="5783">
          <cell r="A5783">
            <v>12216</v>
          </cell>
          <cell r="B5783" t="str">
            <v>LAMPADA VAPOR DE SODIO OVOIDE 150 W (BASE E40)</v>
          </cell>
          <cell r="C5783" t="str">
            <v>UN</v>
          </cell>
          <cell r="D5783" t="str">
            <v>CR</v>
          </cell>
          <cell r="E5783">
            <v>25.7</v>
          </cell>
        </row>
        <row r="5784">
          <cell r="A5784">
            <v>3757</v>
          </cell>
          <cell r="B5784" t="str">
            <v>LAMPADA VAPOR DE SODIO OVOIDE 250 W (BASE E40)</v>
          </cell>
          <cell r="C5784" t="str">
            <v>UN</v>
          </cell>
          <cell r="D5784" t="str">
            <v>CR</v>
          </cell>
          <cell r="E5784">
            <v>29.72</v>
          </cell>
        </row>
        <row r="5785">
          <cell r="A5785">
            <v>3758</v>
          </cell>
          <cell r="B5785" t="str">
            <v>LAMPADA VAPOR DE SODIO OVOIDE 400 W (BASE E40)</v>
          </cell>
          <cell r="C5785" t="str">
            <v>UN</v>
          </cell>
          <cell r="D5785" t="str">
            <v>CR</v>
          </cell>
          <cell r="E5785">
            <v>34.65</v>
          </cell>
        </row>
        <row r="5786">
          <cell r="A5786">
            <v>12214</v>
          </cell>
          <cell r="B5786" t="str">
            <v>LAMPADA VAPOR MERCURIO 125 W (BASE E27)</v>
          </cell>
          <cell r="C5786" t="str">
            <v>UN</v>
          </cell>
          <cell r="D5786" t="str">
            <v>CR</v>
          </cell>
          <cell r="E5786">
            <v>11.86</v>
          </cell>
        </row>
        <row r="5787">
          <cell r="A5787">
            <v>3749</v>
          </cell>
          <cell r="B5787" t="str">
            <v>LAMPADA VAPOR MERCURIO 250 W (BASE E40)</v>
          </cell>
          <cell r="C5787" t="str">
            <v>UN</v>
          </cell>
          <cell r="D5787" t="str">
            <v>C</v>
          </cell>
          <cell r="E5787">
            <v>21.15</v>
          </cell>
        </row>
        <row r="5788">
          <cell r="A5788">
            <v>3751</v>
          </cell>
          <cell r="B5788" t="str">
            <v>LAMPADA VAPOR MERCURIO 400 W (BASE E40)</v>
          </cell>
          <cell r="C5788" t="str">
            <v>UN</v>
          </cell>
          <cell r="D5788" t="str">
            <v>CR</v>
          </cell>
          <cell r="E5788">
            <v>28.86</v>
          </cell>
        </row>
        <row r="5789">
          <cell r="A5789">
            <v>39376</v>
          </cell>
          <cell r="B5789" t="str">
            <v>LAMPADA VAPOR METALICO OVOIDE 150 W, BASE E27/E40</v>
          </cell>
          <cell r="C5789" t="str">
            <v>UN</v>
          </cell>
          <cell r="D5789" t="str">
            <v>CR</v>
          </cell>
          <cell r="E5789">
            <v>24.33</v>
          </cell>
        </row>
        <row r="5790">
          <cell r="A5790">
            <v>3752</v>
          </cell>
          <cell r="B5790" t="str">
            <v>LAMPADA VAPOR METALICO TUBULAR 400 W (BASE E40)</v>
          </cell>
          <cell r="C5790" t="str">
            <v>UN</v>
          </cell>
          <cell r="D5790" t="str">
            <v>CR</v>
          </cell>
          <cell r="E5790">
            <v>47.61</v>
          </cell>
        </row>
        <row r="5791">
          <cell r="A5791">
            <v>746</v>
          </cell>
          <cell r="B5791" t="str">
            <v>LAVADORA DE ALTA PRESSAO (LAVA-JATO)) PARA AGUA FRIA, DE 1400 A 1900 LIBRAS,</v>
          </cell>
          <cell r="C5791" t="str">
            <v>UN</v>
          </cell>
          <cell r="D5791" t="str">
            <v>C</v>
          </cell>
          <cell r="E5791">
            <v>2230.9899999999998</v>
          </cell>
        </row>
        <row r="5792">
          <cell r="B5792" t="str">
            <v>VAZAO DE 400 A 700 LITROS / HORA</v>
          </cell>
        </row>
        <row r="5793">
          <cell r="A5793">
            <v>36521</v>
          </cell>
          <cell r="B5793" t="str">
            <v>LAVATORIO DE CANTO LOUCA BRANCA SUSPENSO *40 X 30* CM</v>
          </cell>
          <cell r="C5793" t="str">
            <v>UN</v>
          </cell>
          <cell r="D5793" t="str">
            <v>CR</v>
          </cell>
          <cell r="E5793">
            <v>117.12</v>
          </cell>
        </row>
        <row r="5794">
          <cell r="A5794">
            <v>36794</v>
          </cell>
          <cell r="B5794" t="str">
            <v>LAVATORIO LOUCA BRANCA COM COLUNA *44 X 35,5* CM</v>
          </cell>
          <cell r="C5794" t="str">
            <v>UN</v>
          </cell>
          <cell r="D5794" t="str">
            <v>CR</v>
          </cell>
          <cell r="E5794">
            <v>119.39</v>
          </cell>
        </row>
        <row r="5795">
          <cell r="A5795">
            <v>10426</v>
          </cell>
          <cell r="B5795" t="str">
            <v>LAVATORIO LOUCA BRANCA COM COLUNA *54 X 44* CM</v>
          </cell>
          <cell r="C5795" t="str">
            <v>UN</v>
          </cell>
          <cell r="D5795" t="str">
            <v>CR</v>
          </cell>
          <cell r="E5795">
            <v>171.96</v>
          </cell>
        </row>
        <row r="5796">
          <cell r="A5796">
            <v>10425</v>
          </cell>
          <cell r="B5796" t="str">
            <v>LAVATORIO LOUCA BRANCA SUSPENSO *40 X 30* CM</v>
          </cell>
          <cell r="C5796" t="str">
            <v>UN</v>
          </cell>
          <cell r="D5796" t="str">
            <v>CR</v>
          </cell>
          <cell r="E5796">
            <v>75.83</v>
          </cell>
        </row>
        <row r="5797">
          <cell r="A5797">
            <v>10431</v>
          </cell>
          <cell r="B5797" t="str">
            <v>LAVATORIO LOUCA COR COM COLUNA *54 X 44* CM</v>
          </cell>
          <cell r="C5797" t="str">
            <v>UN</v>
          </cell>
          <cell r="D5797" t="str">
            <v>CR</v>
          </cell>
          <cell r="E5797">
            <v>188.65</v>
          </cell>
        </row>
        <row r="5798">
          <cell r="A5798">
            <v>10429</v>
          </cell>
          <cell r="B5798" t="str">
            <v>LAVATORIO LOUCA COR SUSPENSO *40 X 30* CM</v>
          </cell>
          <cell r="C5798" t="str">
            <v>UN</v>
          </cell>
          <cell r="D5798" t="str">
            <v>CR</v>
          </cell>
          <cell r="E5798">
            <v>90.44</v>
          </cell>
        </row>
        <row r="5799">
          <cell r="A5799">
            <v>20269</v>
          </cell>
          <cell r="B5799" t="str">
            <v>LAVATORIO/CUBA DE EMBUTIR OVAL LOUCA BRANCA SEM LADRAO *50 X 35* CM</v>
          </cell>
          <cell r="C5799" t="str">
            <v>UN</v>
          </cell>
          <cell r="D5799" t="str">
            <v>CR</v>
          </cell>
          <cell r="E5799">
            <v>74.540000000000006</v>
          </cell>
        </row>
        <row r="5800">
          <cell r="A5800">
            <v>20270</v>
          </cell>
          <cell r="B5800" t="str">
            <v>LAVATORIO/CUBA DE EMBUTIR OVAL LOUCA COR SEM LADRAO *50 X 35* CM</v>
          </cell>
          <cell r="C5800" t="str">
            <v>UN</v>
          </cell>
          <cell r="D5800" t="str">
            <v>CR</v>
          </cell>
          <cell r="E5800">
            <v>81.17</v>
          </cell>
        </row>
        <row r="5801">
          <cell r="A5801">
            <v>11696</v>
          </cell>
          <cell r="B5801" t="str">
            <v>LAVATORIO/CUBA DE SOBREPOR OVAL PEQUENA LOUCA BRANCA SEM LADRAO *31 X 44*</v>
          </cell>
          <cell r="C5801" t="str">
            <v>UN</v>
          </cell>
          <cell r="D5801" t="str">
            <v>CR</v>
          </cell>
          <cell r="E5801">
            <v>118.58</v>
          </cell>
        </row>
        <row r="5802">
          <cell r="A5802">
            <v>10427</v>
          </cell>
          <cell r="B5802" t="str">
            <v>LAVATORIO/CUBA DE SOBREPOR RETANGULAR LOUCA BRANCA COM LADRAO *52 X 45* CM</v>
          </cell>
          <cell r="C5802" t="str">
            <v>UN</v>
          </cell>
          <cell r="D5802" t="str">
            <v>CR</v>
          </cell>
          <cell r="E5802">
            <v>212.61</v>
          </cell>
        </row>
        <row r="5803">
          <cell r="A5803">
            <v>10428</v>
          </cell>
          <cell r="B5803" t="str">
            <v>LAVATORIO/CUBA DE SOBREPOR RETANGULAR LOUCA COR COM LADRAO *52 X 45* CM</v>
          </cell>
          <cell r="C5803" t="str">
            <v>UN</v>
          </cell>
          <cell r="D5803" t="str">
            <v>CR</v>
          </cell>
          <cell r="E5803">
            <v>215.79</v>
          </cell>
        </row>
        <row r="5804">
          <cell r="A5804">
            <v>40932</v>
          </cell>
          <cell r="B5804" t="str">
            <v>LEITURISTA OU CADASTRISTA DE REDES DE AGUA E ESGOTO (MENSALISTA)</v>
          </cell>
          <cell r="C5804" t="str">
            <v>MES</v>
          </cell>
          <cell r="D5804" t="str">
            <v>CR</v>
          </cell>
          <cell r="E5804">
            <v>3021.08</v>
          </cell>
        </row>
        <row r="5805">
          <cell r="A5805">
            <v>10853</v>
          </cell>
          <cell r="B5805" t="str">
            <v>LETRA ACO INOX (AISI 304), CHAPA NUM. 22, RECORTADO, H= 20 CM (SEM RELEVO)</v>
          </cell>
          <cell r="C5805" t="str">
            <v>UN</v>
          </cell>
          <cell r="D5805" t="str">
            <v>CR</v>
          </cell>
          <cell r="E5805">
            <v>62.75</v>
          </cell>
        </row>
        <row r="5806">
          <cell r="A5806">
            <v>5093</v>
          </cell>
          <cell r="B5806" t="str">
            <v>LEVANTADOR DE JANELA GUILHOTINA, EM LATAO CROMADO</v>
          </cell>
          <cell r="C5806" t="str">
            <v>PAR</v>
          </cell>
          <cell r="D5806" t="str">
            <v>CR</v>
          </cell>
          <cell r="E5806">
            <v>12.17</v>
          </cell>
        </row>
        <row r="5807">
          <cell r="A5807">
            <v>37768</v>
          </cell>
          <cell r="B5807" t="str">
            <v>LIMPADORA A SUCCAO, TANQUE 12000 L, BASCULAMENTO HIDRAULICO, BOMBA 12 M3/MIN</v>
          </cell>
          <cell r="C5807" t="str">
            <v>UN</v>
          </cell>
          <cell r="D5807" t="str">
            <v>AS</v>
          </cell>
          <cell r="E5807">
            <v>55000</v>
          </cell>
        </row>
        <row r="5808">
          <cell r="B5808" t="str">
            <v>95% VACUO (INCLUI MONTAGEM, NAO INCLUI CAMINHAO)</v>
          </cell>
        </row>
        <row r="5809">
          <cell r="A5809">
            <v>37773</v>
          </cell>
          <cell r="B5809" t="str">
            <v>LIMPADORA DE SUCCAO TANQUE 7000 L, BOMBA 12 M3/MIN 95% VACUO (INCLUI MONTAGEM,</v>
          </cell>
          <cell r="C5809" t="str">
            <v>UN</v>
          </cell>
          <cell r="D5809" t="str">
            <v>AS</v>
          </cell>
          <cell r="E5809">
            <v>46704.27</v>
          </cell>
        </row>
        <row r="5810">
          <cell r="B5810" t="str">
            <v>NAO INCLUI CAMINHAO)</v>
          </cell>
        </row>
        <row r="5811">
          <cell r="A5811">
            <v>37769</v>
          </cell>
          <cell r="B5811" t="str">
            <v>LIMPADORA DE SUCCAO, TANQUE 11000 L, BOMBA 340 M3/MIN (INCLUI MONTAGEM, NAO</v>
          </cell>
          <cell r="C5811" t="str">
            <v>UN</v>
          </cell>
          <cell r="D5811" t="str">
            <v>AS</v>
          </cell>
          <cell r="E5811">
            <v>78188.83</v>
          </cell>
        </row>
        <row r="5812">
          <cell r="B5812" t="str">
            <v>INCLUI CAMINHAO)</v>
          </cell>
        </row>
        <row r="5813">
          <cell r="A5813">
            <v>37770</v>
          </cell>
          <cell r="B5813" t="str">
            <v>LIMPADORA DE SUCCAO, TANQUE 5500 L, BOMBA 60M3/MIN, VACUO 500 MBAR (INCLUI</v>
          </cell>
          <cell r="C5813" t="str">
            <v>UN</v>
          </cell>
          <cell r="D5813" t="str">
            <v>AS</v>
          </cell>
          <cell r="E5813">
            <v>132698.92000000001</v>
          </cell>
        </row>
        <row r="5814">
          <cell r="B5814" t="str">
            <v>MONTAGEM, NAO INCLUI CAMINHAO)</v>
          </cell>
        </row>
        <row r="5815">
          <cell r="A5815">
            <v>6091</v>
          </cell>
          <cell r="B5815" t="str">
            <v>LIQUIDO PARA BRILHO PAREDES INTERNAS</v>
          </cell>
          <cell r="C5815" t="str">
            <v>L</v>
          </cell>
          <cell r="D5815" t="str">
            <v>CR</v>
          </cell>
          <cell r="E5815">
            <v>14.16</v>
          </cell>
        </row>
        <row r="5816">
          <cell r="A5816">
            <v>3768</v>
          </cell>
          <cell r="B5816" t="str">
            <v>LIXA EM FOLHA PARA FERRO, NUMERO 150</v>
          </cell>
          <cell r="C5816" t="str">
            <v>UN</v>
          </cell>
          <cell r="D5816" t="str">
            <v>CR</v>
          </cell>
          <cell r="E5816">
            <v>2.98</v>
          </cell>
        </row>
        <row r="5817">
          <cell r="A5817">
            <v>3767</v>
          </cell>
          <cell r="B5817" t="str">
            <v>LIXA EM FOLHA PARA PAREDE OU MADEIRA, NUMERO 120 (COR VERMELHA)</v>
          </cell>
          <cell r="C5817" t="str">
            <v>UN</v>
          </cell>
          <cell r="D5817" t="str">
            <v>CR</v>
          </cell>
          <cell r="E5817">
            <v>0.71</v>
          </cell>
        </row>
        <row r="5818">
          <cell r="A5818">
            <v>13192</v>
          </cell>
          <cell r="B5818" t="str">
            <v>LIXADEIRA ELETRICA ANGULAR PARA CONCRETO, POTENCIA 1.400 W, PRATO DIAMANTADO</v>
          </cell>
          <cell r="C5818" t="str">
            <v>UN</v>
          </cell>
          <cell r="D5818" t="str">
            <v>CR</v>
          </cell>
          <cell r="E5818">
            <v>6002.28</v>
          </cell>
        </row>
        <row r="5819">
          <cell r="B5819" t="str">
            <v>DE 5''</v>
          </cell>
        </row>
        <row r="5820">
          <cell r="A5820">
            <v>38413</v>
          </cell>
          <cell r="B5820" t="str">
            <v>LIXADEIRA ELETRICA ANGULAR, PARA DISCO DE 7 " (180 MM), POTENCIA DE 2.200 W, *5.000*</v>
          </cell>
          <cell r="C5820" t="str">
            <v>UN</v>
          </cell>
          <cell r="D5820" t="str">
            <v>CR</v>
          </cell>
          <cell r="E5820">
            <v>992.69</v>
          </cell>
        </row>
        <row r="5821">
          <cell r="B5821" t="str">
            <v>RPM, 220 V</v>
          </cell>
        </row>
        <row r="5822">
          <cell r="A5822">
            <v>38371</v>
          </cell>
          <cell r="B5822" t="str">
            <v>LIXADEIRA MANUAL DE ACO 12 X *21* CM</v>
          </cell>
          <cell r="C5822" t="str">
            <v>UN</v>
          </cell>
          <cell r="D5822" t="str">
            <v>CR</v>
          </cell>
          <cell r="E5822">
            <v>17.36</v>
          </cell>
        </row>
        <row r="5823">
          <cell r="A5823">
            <v>3777</v>
          </cell>
          <cell r="B5823" t="str">
            <v>LONA PLASTICA PRETA, E= 150 MICRA</v>
          </cell>
          <cell r="C5823" t="str">
            <v>M2</v>
          </cell>
          <cell r="D5823" t="str">
            <v>C</v>
          </cell>
          <cell r="E5823">
            <v>0.91</v>
          </cell>
        </row>
        <row r="5824">
          <cell r="A5824">
            <v>3779</v>
          </cell>
          <cell r="B5824" t="str">
            <v>LONA PLASTICA, PRETA, LARGURA  8 M, E= 150 MICRA</v>
          </cell>
          <cell r="C5824" t="str">
            <v>M</v>
          </cell>
          <cell r="D5824" t="str">
            <v>CR</v>
          </cell>
          <cell r="E5824">
            <v>7.58</v>
          </cell>
        </row>
        <row r="5825">
          <cell r="A5825" t="str">
            <v>Obs: dimensões entre asteríscos (*) indicam a aceitação de medidas aproximadas.</v>
          </cell>
        </row>
        <row r="5827">
          <cell r="B5827" t="str">
            <v>PREÇOS DE INSUMOS</v>
          </cell>
          <cell r="D5827" t="str">
            <v>Página:</v>
          </cell>
          <cell r="E5827" t="str">
            <v>88 / 146</v>
          </cell>
        </row>
        <row r="5828">
          <cell r="A5828" t="str">
            <v>Indicação da origem do preço:</v>
          </cell>
        </row>
        <row r="5829">
          <cell r="A5829" t="str">
            <v>• C - para preço coletado pelo IBGE</v>
          </cell>
        </row>
        <row r="5830">
          <cell r="A5830" t="str">
            <v>• CR - para preço obtido por meio do coeficiente de representatividade do insumo (ver Manual de Metodologia e</v>
          </cell>
        </row>
        <row r="5831">
          <cell r="A5831" t="str">
            <v>Conceitos);</v>
          </cell>
        </row>
        <row r="5832">
          <cell r="A5832" t="str">
            <v>• AS - para preço atribuído com base no preço do insumo para a localidade de São Paulo.</v>
          </cell>
        </row>
        <row r="5833">
          <cell r="A5833" t="str">
            <v>Mês de Coleta:</v>
          </cell>
          <cell r="B5833" t="str">
            <v>06/2016 Pesquisa: IBGE</v>
          </cell>
        </row>
        <row r="5834">
          <cell r="B5834" t="str">
            <v>CUIABA</v>
          </cell>
          <cell r="C5834" t="str">
            <v>90,01</v>
          </cell>
          <cell r="E5834">
            <v>52.06</v>
          </cell>
        </row>
        <row r="5835">
          <cell r="A5835" t="str">
            <v>Localidade:</v>
          </cell>
          <cell r="B5835" t="str">
            <v>Encargos Sociais Desonerados(%) Horista:</v>
          </cell>
          <cell r="D5835" t="str">
            <v>Mensalista:</v>
          </cell>
        </row>
        <row r="5836">
          <cell r="A5836" t="str">
            <v>Código</v>
          </cell>
          <cell r="B5836" t="str">
            <v>Descriçao do Insumo</v>
          </cell>
          <cell r="C5836" t="str">
            <v>Unid</v>
          </cell>
          <cell r="D5836" t="str">
            <v>Origem</v>
          </cell>
          <cell r="E5836" t="str">
            <v>Preço</v>
          </cell>
        </row>
        <row r="5837">
          <cell r="D5837" t="str">
            <v>de Preço</v>
          </cell>
          <cell r="E5837" t="str">
            <v>Mediano (R$)</v>
          </cell>
        </row>
        <row r="5838">
          <cell r="A5838">
            <v>3798</v>
          </cell>
          <cell r="B5838" t="str">
            <v>LUMINARIA ABERTA P/ ILUMINACAO PUBLICA, TIPO X-57 PETERCO OU EQUIV</v>
          </cell>
          <cell r="C5838" t="str">
            <v>UN</v>
          </cell>
          <cell r="D5838" t="str">
            <v>CR</v>
          </cell>
          <cell r="E5838">
            <v>32.479999999999997</v>
          </cell>
        </row>
        <row r="5839">
          <cell r="A5839">
            <v>3788</v>
          </cell>
          <cell r="B5839" t="str">
            <v>LUMINARIA CALHA SOBREPOR EM CHAPA ACO C/ 1 LAMPADA FLUORESCENTE 20W</v>
          </cell>
          <cell r="C5839" t="str">
            <v>UN</v>
          </cell>
          <cell r="D5839" t="str">
            <v>CR</v>
          </cell>
          <cell r="E5839">
            <v>34.979999999999997</v>
          </cell>
        </row>
        <row r="5840">
          <cell r="B5840" t="str">
            <v>(COMPLETA, INCL. REATOR PART RAPIDA E LAMPADA)</v>
          </cell>
        </row>
        <row r="5841">
          <cell r="A5841">
            <v>3811</v>
          </cell>
          <cell r="B5841" t="str">
            <v>LUMINARIA CALHA SOBREPOR EM CHAPA ACO C/ 2 LAMPADAS FLUORESCENTES 20W TIPO</v>
          </cell>
          <cell r="C5841" t="str">
            <v>UN</v>
          </cell>
          <cell r="D5841" t="str">
            <v>CR</v>
          </cell>
          <cell r="E5841">
            <v>56.39</v>
          </cell>
        </row>
        <row r="5842">
          <cell r="B5842" t="str">
            <v>TMS 500 PHILIPS OU EQUIV (COMPLETA, INCL. REAT PART RAP+LAMP+SUP)</v>
          </cell>
        </row>
        <row r="5843">
          <cell r="A5843">
            <v>3799</v>
          </cell>
          <cell r="B5843" t="str">
            <v>LUMINARIA CALHA SOBREPOR EM CHAPA ACO C/ 2 LAMPADAS FLUORESCENTES 40W</v>
          </cell>
          <cell r="C5843" t="str">
            <v>UN</v>
          </cell>
          <cell r="D5843" t="str">
            <v>CR</v>
          </cell>
          <cell r="E5843">
            <v>59.33</v>
          </cell>
        </row>
        <row r="5844">
          <cell r="B5844" t="str">
            <v>(COMPLETA, INCL REATOR PART RAPIDA E LAMPADAS)</v>
          </cell>
        </row>
        <row r="5845">
          <cell r="A5845">
            <v>12230</v>
          </cell>
          <cell r="B5845" t="str">
            <v>LUMINARIA CALHA SOBREPOR EM CHAPA ACO P/ 1 LAMPADA FLUORESCENTE 20W (NAO</v>
          </cell>
          <cell r="C5845" t="str">
            <v>UN</v>
          </cell>
          <cell r="D5845" t="str">
            <v>CR</v>
          </cell>
          <cell r="E5845">
            <v>7.46</v>
          </cell>
        </row>
        <row r="5846">
          <cell r="B5846" t="str">
            <v>INCLUI REATOR E LAMPADA)</v>
          </cell>
        </row>
        <row r="5847">
          <cell r="A5847">
            <v>12231</v>
          </cell>
          <cell r="B5847" t="str">
            <v>LUMINARIA CALHA SOBREPOR EM CHAPA ACO P/ 1 LAMPADA FLUORESCENTE 40W (NAO</v>
          </cell>
          <cell r="C5847" t="str">
            <v>UN</v>
          </cell>
          <cell r="D5847" t="str">
            <v>CR</v>
          </cell>
          <cell r="E5847">
            <v>10.65</v>
          </cell>
        </row>
        <row r="5848">
          <cell r="B5848" t="str">
            <v>INCLUI REATOR E LAMP)</v>
          </cell>
        </row>
        <row r="5849">
          <cell r="A5849">
            <v>12232</v>
          </cell>
          <cell r="B5849" t="str">
            <v>LUMINARIA CALHA SOBREPOR EM CHAPA ACO P/ 2 LAMPADAS FLUORESCENTES 2OW (NAO</v>
          </cell>
          <cell r="C5849" t="str">
            <v>UN</v>
          </cell>
          <cell r="D5849" t="str">
            <v>CR</v>
          </cell>
          <cell r="E5849">
            <v>6.99</v>
          </cell>
        </row>
        <row r="5850">
          <cell r="B5850" t="str">
            <v>INCLUI REATOR E LAMPADAS)</v>
          </cell>
        </row>
        <row r="5851">
          <cell r="A5851">
            <v>12239</v>
          </cell>
          <cell r="B5851" t="str">
            <v>LUMINARIA CALHA SOBREPOR EM CHAPA ACO P/ 2 LAMPADAS FLUORESCENTES 40W (NAO</v>
          </cell>
          <cell r="C5851" t="str">
            <v>UN</v>
          </cell>
          <cell r="D5851" t="str">
            <v>CR</v>
          </cell>
          <cell r="E5851">
            <v>13.59</v>
          </cell>
        </row>
        <row r="5852">
          <cell r="B5852" t="str">
            <v>INCLUI REATOR E LAMP)</v>
          </cell>
        </row>
        <row r="5853">
          <cell r="A5853">
            <v>12271</v>
          </cell>
          <cell r="B5853" t="str">
            <v>LUMINARIA DUPLA P/SINALIZACAO, TIPO WETZEL AS-2/110 OU EQUIV</v>
          </cell>
          <cell r="C5853" t="str">
            <v>UN</v>
          </cell>
          <cell r="D5853" t="str">
            <v>CR</v>
          </cell>
          <cell r="E5853">
            <v>142.27000000000001</v>
          </cell>
        </row>
        <row r="5854">
          <cell r="A5854">
            <v>12245</v>
          </cell>
          <cell r="B5854" t="str">
            <v>LUMINARIA ESMALTADA COR ALUMINIO PETERCO Y.25/1</v>
          </cell>
          <cell r="C5854" t="str">
            <v>UN</v>
          </cell>
          <cell r="D5854" t="str">
            <v>CR</v>
          </cell>
          <cell r="E5854">
            <v>61.71</v>
          </cell>
        </row>
        <row r="5855">
          <cell r="A5855">
            <v>3780</v>
          </cell>
          <cell r="B5855" t="str">
            <v>LUMINARIA PARA LAMPADA FLUORESCENTE COM CALHA DE SOBREPOR EM CHAPA DE ACO,</v>
          </cell>
          <cell r="C5855" t="str">
            <v>UN</v>
          </cell>
          <cell r="D5855" t="str">
            <v>C</v>
          </cell>
          <cell r="E5855">
            <v>40</v>
          </cell>
        </row>
        <row r="5856">
          <cell r="B5856" t="str">
            <v>INCLUINDO 1 LAMPADA DE 40 W E REATOR ELETRONICO DE PARTIDA RAPIDA.</v>
          </cell>
        </row>
        <row r="5857">
          <cell r="A5857">
            <v>12266</v>
          </cell>
          <cell r="B5857" t="str">
            <v>LUMINARIA PHILLIPS TIPO SPOT</v>
          </cell>
          <cell r="C5857" t="str">
            <v>UN</v>
          </cell>
          <cell r="D5857" t="str">
            <v>CR</v>
          </cell>
          <cell r="E5857">
            <v>10.19</v>
          </cell>
        </row>
        <row r="5858">
          <cell r="A5858">
            <v>3803</v>
          </cell>
          <cell r="B5858" t="str">
            <v>LUMINARIA PLAFONIER SOBREPOR ARO/BASE METALICA C/ GLOBO ESFERICO VIDRO</v>
          </cell>
          <cell r="C5858" t="str">
            <v>UN</v>
          </cell>
          <cell r="D5858" t="str">
            <v>CR</v>
          </cell>
          <cell r="E5858">
            <v>20.99</v>
          </cell>
        </row>
        <row r="5859">
          <cell r="B5859" t="str">
            <v>LEITOSO BOCA 10CM DIAM 20CM P/ 1 LAMP INCAND, INCL SOQUETE PORCELANA</v>
          </cell>
        </row>
        <row r="5860">
          <cell r="A5860">
            <v>12267</v>
          </cell>
          <cell r="B5860" t="str">
            <v>LUMINARIA PROVA DE TEMPO PETERCO Y.31/1</v>
          </cell>
          <cell r="C5860" t="str">
            <v>UN</v>
          </cell>
          <cell r="D5860" t="str">
            <v>CR</v>
          </cell>
          <cell r="E5860">
            <v>81.63</v>
          </cell>
        </row>
        <row r="5861">
          <cell r="A5861">
            <v>21119</v>
          </cell>
          <cell r="B5861" t="str">
            <v>LUVA CPVC, SOLDAVEL, 15 MM, PARA AGUA QUENTE PREDIAL</v>
          </cell>
          <cell r="C5861" t="str">
            <v>UN</v>
          </cell>
          <cell r="D5861" t="str">
            <v>CR</v>
          </cell>
          <cell r="E5861">
            <v>1.45</v>
          </cell>
        </row>
        <row r="5862">
          <cell r="A5862">
            <v>37974</v>
          </cell>
          <cell r="B5862" t="str">
            <v>LUVA CPVC, SOLDAVEL, 22 MM, PARA AGUA QUENTE PREDIAL</v>
          </cell>
          <cell r="C5862" t="str">
            <v>UN</v>
          </cell>
          <cell r="D5862" t="str">
            <v>CR</v>
          </cell>
          <cell r="E5862">
            <v>2.15</v>
          </cell>
        </row>
        <row r="5863">
          <cell r="A5863">
            <v>37975</v>
          </cell>
          <cell r="B5863" t="str">
            <v>LUVA CPVC, SOLDAVEL, 28 MM, PARA AGUA QUENTE PREDIAL</v>
          </cell>
          <cell r="C5863" t="str">
            <v>UN</v>
          </cell>
          <cell r="D5863" t="str">
            <v>CR</v>
          </cell>
          <cell r="E5863">
            <v>4.37</v>
          </cell>
        </row>
        <row r="5864">
          <cell r="A5864">
            <v>37976</v>
          </cell>
          <cell r="B5864" t="str">
            <v>LUVA CPVC, SOLDAVEL, 35 MM, PARA AGUA QUENTE PREDIAL</v>
          </cell>
          <cell r="C5864" t="str">
            <v>UN</v>
          </cell>
          <cell r="D5864" t="str">
            <v>CR</v>
          </cell>
          <cell r="E5864">
            <v>8.9600000000000009</v>
          </cell>
        </row>
        <row r="5865">
          <cell r="A5865">
            <v>37977</v>
          </cell>
          <cell r="B5865" t="str">
            <v>LUVA CPVC, SOLDAVEL, 42 MM, PARA AGUA QUENTE PREDIAL</v>
          </cell>
          <cell r="C5865" t="str">
            <v>UN</v>
          </cell>
          <cell r="D5865" t="str">
            <v>CR</v>
          </cell>
          <cell r="E5865">
            <v>12.33</v>
          </cell>
        </row>
        <row r="5866">
          <cell r="A5866">
            <v>37978</v>
          </cell>
          <cell r="B5866" t="str">
            <v>LUVA CPVC, SOLDAVEL, 54 MM, PARA AGUA QUENTE PREDIAL</v>
          </cell>
          <cell r="C5866" t="str">
            <v>UN</v>
          </cell>
          <cell r="D5866" t="str">
            <v>CR</v>
          </cell>
          <cell r="E5866">
            <v>24.99</v>
          </cell>
        </row>
        <row r="5867">
          <cell r="A5867">
            <v>37979</v>
          </cell>
          <cell r="B5867" t="str">
            <v>LUVA CPVC, SOLDAVEL, 73 MM, PARA AGUA QUENTE PREDIAL</v>
          </cell>
          <cell r="C5867" t="str">
            <v>UN</v>
          </cell>
          <cell r="D5867" t="str">
            <v>CR</v>
          </cell>
          <cell r="E5867">
            <v>107.36</v>
          </cell>
        </row>
        <row r="5868">
          <cell r="A5868">
            <v>37980</v>
          </cell>
          <cell r="B5868" t="str">
            <v>LUVA CPVC, SOLDAVEL, 89 MM, PARA AGUA QUENTE PREDIAL</v>
          </cell>
          <cell r="C5868" t="str">
            <v>UN</v>
          </cell>
          <cell r="D5868" t="str">
            <v>CR</v>
          </cell>
          <cell r="E5868">
            <v>120.65</v>
          </cell>
        </row>
        <row r="5869">
          <cell r="A5869">
            <v>36147</v>
          </cell>
          <cell r="B5869" t="str">
            <v>LUVA DE BORRACHA ISOLANTE PARA ALTA TENSAO, RESISTENTE A OZONIO, TENSAO DE</v>
          </cell>
          <cell r="C5869" t="str">
            <v>PAR</v>
          </cell>
          <cell r="D5869" t="str">
            <v>CR</v>
          </cell>
          <cell r="E5869">
            <v>294.47000000000003</v>
          </cell>
        </row>
        <row r="5870">
          <cell r="B5870" t="str">
            <v>ENSAIO 2,5 KV (PAR)</v>
          </cell>
        </row>
        <row r="5871">
          <cell r="A5871">
            <v>12731</v>
          </cell>
          <cell r="B5871" t="str">
            <v>LUVA DE COBRE (REF 600) SEM ANEL DE SOLDA, BOLSA X BOLSA, 104 MM</v>
          </cell>
          <cell r="C5871" t="str">
            <v>UN</v>
          </cell>
          <cell r="D5871" t="str">
            <v>CR</v>
          </cell>
          <cell r="E5871">
            <v>144.03</v>
          </cell>
        </row>
        <row r="5872">
          <cell r="A5872">
            <v>12723</v>
          </cell>
          <cell r="B5872" t="str">
            <v>LUVA DE COBRE (REF 600) SEM ANEL DE SOLDA, BOLSA X BOLSA, 15 MM</v>
          </cell>
          <cell r="C5872" t="str">
            <v>UN</v>
          </cell>
          <cell r="D5872" t="str">
            <v>CR</v>
          </cell>
          <cell r="E5872">
            <v>1.1100000000000001</v>
          </cell>
        </row>
        <row r="5873">
          <cell r="A5873">
            <v>12724</v>
          </cell>
          <cell r="B5873" t="str">
            <v>LUVA DE COBRE (REF 600) SEM ANEL DE SOLDA, BOLSA X BOLSA, 22 MM</v>
          </cell>
          <cell r="C5873" t="str">
            <v>UN</v>
          </cell>
          <cell r="D5873" t="str">
            <v>CR</v>
          </cell>
          <cell r="E5873">
            <v>2.14</v>
          </cell>
        </row>
        <row r="5874">
          <cell r="A5874">
            <v>12725</v>
          </cell>
          <cell r="B5874" t="str">
            <v>LUVA DE COBRE (REF 600) SEM ANEL DE SOLDA, BOLSA X BOLSA, 28 MM</v>
          </cell>
          <cell r="C5874" t="str">
            <v>UN</v>
          </cell>
          <cell r="D5874" t="str">
            <v>CR</v>
          </cell>
          <cell r="E5874">
            <v>4.3</v>
          </cell>
        </row>
        <row r="5875">
          <cell r="A5875">
            <v>12726</v>
          </cell>
          <cell r="B5875" t="str">
            <v>LUVA DE COBRE (REF 600) SEM ANEL DE SOLDA, BOLSA X BOLSA, 35 MM</v>
          </cell>
          <cell r="C5875" t="str">
            <v>UN</v>
          </cell>
          <cell r="D5875" t="str">
            <v>CR</v>
          </cell>
          <cell r="E5875">
            <v>9.5</v>
          </cell>
        </row>
        <row r="5876">
          <cell r="A5876">
            <v>12727</v>
          </cell>
          <cell r="B5876" t="str">
            <v>LUVA DE COBRE (REF 600) SEM ANEL DE SOLDA, BOLSA X BOLSA, 42 MM</v>
          </cell>
          <cell r="C5876" t="str">
            <v>UN</v>
          </cell>
          <cell r="D5876" t="str">
            <v>CR</v>
          </cell>
          <cell r="E5876">
            <v>12.05</v>
          </cell>
        </row>
        <row r="5877">
          <cell r="A5877">
            <v>12728</v>
          </cell>
          <cell r="B5877" t="str">
            <v>LUVA DE COBRE (REF 600) SEM ANEL DE SOLDA, BOLSA X BOLSA, 54 MM</v>
          </cell>
          <cell r="C5877" t="str">
            <v>UN</v>
          </cell>
          <cell r="D5877" t="str">
            <v>CR</v>
          </cell>
          <cell r="E5877">
            <v>19.68</v>
          </cell>
        </row>
        <row r="5878">
          <cell r="A5878">
            <v>12729</v>
          </cell>
          <cell r="B5878" t="str">
            <v>LUVA DE COBRE (REF 600) SEM ANEL DE SOLDA, BOLSA X BOLSA, 66 MM</v>
          </cell>
          <cell r="C5878" t="str">
            <v>UN</v>
          </cell>
          <cell r="D5878" t="str">
            <v>CR</v>
          </cell>
          <cell r="E5878">
            <v>64.510000000000005</v>
          </cell>
        </row>
        <row r="5879">
          <cell r="A5879">
            <v>12730</v>
          </cell>
          <cell r="B5879" t="str">
            <v>LUVA DE COBRE (REF 600) SEM ANEL DE SOLDA, BOLSA X BOLSA, 79 MM</v>
          </cell>
          <cell r="C5879" t="str">
            <v>UN</v>
          </cell>
          <cell r="D5879" t="str">
            <v>CR</v>
          </cell>
          <cell r="E5879">
            <v>98.77</v>
          </cell>
        </row>
        <row r="5880">
          <cell r="A5880">
            <v>3840</v>
          </cell>
          <cell r="B5880" t="str">
            <v>LUVA DE CORRER DEFOFO, PVC, JE, DN 100 MM</v>
          </cell>
          <cell r="C5880" t="str">
            <v>UN</v>
          </cell>
          <cell r="D5880" t="str">
            <v>CR</v>
          </cell>
          <cell r="E5880">
            <v>15.76</v>
          </cell>
        </row>
        <row r="5881">
          <cell r="A5881">
            <v>3838</v>
          </cell>
          <cell r="B5881" t="str">
            <v>LUVA DE CORRER DEFOFO, PVC, JE, DN 150 MM</v>
          </cell>
          <cell r="C5881" t="str">
            <v>UN</v>
          </cell>
          <cell r="D5881" t="str">
            <v>CR</v>
          </cell>
          <cell r="E5881">
            <v>37.56</v>
          </cell>
        </row>
        <row r="5882">
          <cell r="A5882">
            <v>3844</v>
          </cell>
          <cell r="B5882" t="str">
            <v>LUVA DE CORRER DEFOFO, PVC, JE, DN 200 MM</v>
          </cell>
          <cell r="C5882" t="str">
            <v>UN</v>
          </cell>
          <cell r="D5882" t="str">
            <v>CR</v>
          </cell>
          <cell r="E5882">
            <v>106.23</v>
          </cell>
        </row>
        <row r="5883">
          <cell r="A5883">
            <v>3839</v>
          </cell>
          <cell r="B5883" t="str">
            <v>LUVA DE CORRER DEFOFO, PVC, JE, DN 250 MM</v>
          </cell>
          <cell r="C5883" t="str">
            <v>UN</v>
          </cell>
          <cell r="D5883" t="str">
            <v>CR</v>
          </cell>
          <cell r="E5883">
            <v>130.43</v>
          </cell>
        </row>
        <row r="5884">
          <cell r="A5884">
            <v>3843</v>
          </cell>
          <cell r="B5884" t="str">
            <v>LUVA DE CORRER DEFOFO, PVC, JE, DN 300 MM</v>
          </cell>
          <cell r="C5884" t="str">
            <v>UN</v>
          </cell>
          <cell r="D5884" t="str">
            <v>CR</v>
          </cell>
          <cell r="E5884">
            <v>222.44</v>
          </cell>
        </row>
        <row r="5885">
          <cell r="A5885">
            <v>3900</v>
          </cell>
          <cell r="B5885" t="str">
            <v>LUVA DE CORRER PARA TUBO ROSCAVEL, PVC, 1 1/2", PARA AGUA FRIA PREDIAL</v>
          </cell>
          <cell r="C5885" t="str">
            <v>UN</v>
          </cell>
          <cell r="D5885" t="str">
            <v>CR</v>
          </cell>
          <cell r="E5885">
            <v>24.37</v>
          </cell>
        </row>
        <row r="5886">
          <cell r="A5886">
            <v>3846</v>
          </cell>
          <cell r="B5886" t="str">
            <v>LUVA DE CORRER PARA TUBO ROSCAVEL, PVC, 1/2", PARA AGUA FRIA PREDIAL</v>
          </cell>
          <cell r="C5886" t="str">
            <v>UN</v>
          </cell>
          <cell r="D5886" t="str">
            <v>C</v>
          </cell>
          <cell r="E5886">
            <v>7.59</v>
          </cell>
        </row>
        <row r="5887">
          <cell r="A5887">
            <v>3886</v>
          </cell>
          <cell r="B5887" t="str">
            <v>LUVA DE CORRER PARA TUBO ROSCAVEL, PVC, 3/4", PARA AGUA FRIA PREDIAL</v>
          </cell>
          <cell r="C5887" t="str">
            <v>UN</v>
          </cell>
          <cell r="D5887" t="str">
            <v>CR</v>
          </cell>
          <cell r="E5887">
            <v>10.68</v>
          </cell>
        </row>
        <row r="5888">
          <cell r="A5888">
            <v>3854</v>
          </cell>
          <cell r="B5888" t="str">
            <v>LUVA DE CORRER PARA TUBO SOLDAVEL, PVC, 20 MM, PARA AGUA FRIA PREDIAL</v>
          </cell>
          <cell r="C5888" t="str">
            <v>UN</v>
          </cell>
          <cell r="D5888" t="str">
            <v>CR</v>
          </cell>
          <cell r="E5888">
            <v>6.52</v>
          </cell>
        </row>
        <row r="5889">
          <cell r="A5889" t="str">
            <v>Obs: dimensões entre asteríscos (*) indicam a aceitação de medidas aproximadas.</v>
          </cell>
        </row>
        <row r="5891">
          <cell r="B5891" t="str">
            <v>PREÇOS DE INSUMOS</v>
          </cell>
          <cell r="D5891" t="str">
            <v>Página:</v>
          </cell>
          <cell r="E5891" t="str">
            <v>89 / 146</v>
          </cell>
        </row>
        <row r="5892">
          <cell r="A5892" t="str">
            <v>Indicação da origem do preço:</v>
          </cell>
        </row>
        <row r="5893">
          <cell r="A5893" t="str">
            <v>• C - para preço coletado pelo IBGE</v>
          </cell>
        </row>
        <row r="5894">
          <cell r="A5894" t="str">
            <v>• CR - para preço obtido por meio do coeficiente de representatividade do insumo (ver Manual de Metodologia e</v>
          </cell>
        </row>
        <row r="5895">
          <cell r="A5895" t="str">
            <v>Conceitos);</v>
          </cell>
        </row>
        <row r="5896">
          <cell r="A5896" t="str">
            <v>• AS - para preço atribuído com base no preço do insumo para a localidade de São Paulo.</v>
          </cell>
        </row>
        <row r="5897">
          <cell r="A5897" t="str">
            <v>Mês de Coleta:</v>
          </cell>
          <cell r="B5897" t="str">
            <v>06/2016 Pesquisa: IBGE</v>
          </cell>
        </row>
        <row r="5898">
          <cell r="B5898" t="str">
            <v>CUIABA</v>
          </cell>
          <cell r="C5898" t="str">
            <v>90,01</v>
          </cell>
          <cell r="E5898">
            <v>52.06</v>
          </cell>
        </row>
        <row r="5899">
          <cell r="A5899" t="str">
            <v>Localidade:</v>
          </cell>
          <cell r="B5899" t="str">
            <v>Encargos Sociais Desonerados(%) Horista:</v>
          </cell>
          <cell r="D5899" t="str">
            <v>Mensalista:</v>
          </cell>
        </row>
        <row r="5900">
          <cell r="A5900" t="str">
            <v>Código</v>
          </cell>
          <cell r="B5900" t="str">
            <v>Descriçao do Insumo</v>
          </cell>
          <cell r="C5900" t="str">
            <v>Unid</v>
          </cell>
          <cell r="D5900" t="str">
            <v>Origem</v>
          </cell>
          <cell r="E5900" t="str">
            <v>Preço</v>
          </cell>
        </row>
        <row r="5901">
          <cell r="D5901" t="str">
            <v>de Preço</v>
          </cell>
          <cell r="E5901" t="str">
            <v>Mediano (R$)</v>
          </cell>
        </row>
        <row r="5902">
          <cell r="A5902">
            <v>3873</v>
          </cell>
          <cell r="B5902" t="str">
            <v>LUVA DE CORRER PARA TUBO SOLDAVEL, PVC, 25 MM, PARA AGUA FRIA PREDIAL</v>
          </cell>
          <cell r="C5902" t="str">
            <v>UN</v>
          </cell>
          <cell r="D5902" t="str">
            <v>CR</v>
          </cell>
          <cell r="E5902">
            <v>9.19</v>
          </cell>
        </row>
        <row r="5903">
          <cell r="A5903">
            <v>38021</v>
          </cell>
          <cell r="B5903" t="str">
            <v>LUVA DE CORRER PARA TUBO SOLDAVEL, PVC, 32 MM, PARA AGUA FRIA PREDIAL</v>
          </cell>
          <cell r="C5903" t="str">
            <v>UN</v>
          </cell>
          <cell r="D5903" t="str">
            <v>CR</v>
          </cell>
          <cell r="E5903">
            <v>15.59</v>
          </cell>
        </row>
        <row r="5904">
          <cell r="A5904">
            <v>3847</v>
          </cell>
          <cell r="B5904" t="str">
            <v>LUVA DE CORRER PARA TUBO SOLDAVEL, PVC, 50 MM, PARA AGUA FRIA PREDIAL</v>
          </cell>
          <cell r="C5904" t="str">
            <v>UN</v>
          </cell>
          <cell r="D5904" t="str">
            <v>CR</v>
          </cell>
          <cell r="E5904">
            <v>20.96</v>
          </cell>
        </row>
        <row r="5905">
          <cell r="A5905">
            <v>38022</v>
          </cell>
          <cell r="B5905" t="str">
            <v>LUVA DE CORRER PARA TUBO SOLDAVEL, PVC, 60 MM, PARA AGUA FRIA PREDIAL</v>
          </cell>
          <cell r="C5905" t="str">
            <v>UN</v>
          </cell>
          <cell r="D5905" t="str">
            <v>CR</v>
          </cell>
          <cell r="E5905">
            <v>27.93</v>
          </cell>
        </row>
        <row r="5906">
          <cell r="A5906">
            <v>3833</v>
          </cell>
          <cell r="B5906" t="str">
            <v>LUVA DE CORRER PVC, JE, DN 100 MM, PARA REDE COLETORA DE ESGOTO (NBR 10569)</v>
          </cell>
          <cell r="C5906" t="str">
            <v>UN</v>
          </cell>
          <cell r="D5906" t="str">
            <v>CR</v>
          </cell>
          <cell r="E5906">
            <v>7.12</v>
          </cell>
        </row>
        <row r="5907">
          <cell r="A5907">
            <v>3834</v>
          </cell>
          <cell r="B5907" t="str">
            <v>LUVA DE CORRER PVC, JE, DN 125 MM, PARA REDE COLETORA DE ESGOTO (NBR 10569)</v>
          </cell>
          <cell r="C5907" t="str">
            <v>UN</v>
          </cell>
          <cell r="D5907" t="str">
            <v>CR</v>
          </cell>
          <cell r="E5907">
            <v>11.52</v>
          </cell>
        </row>
        <row r="5908">
          <cell r="A5908">
            <v>3835</v>
          </cell>
          <cell r="B5908" t="str">
            <v>LUVA DE CORRER PVC, JE, DN 150 MM, PARA REDE COLETORA DE ESGOTO (NBR 10569)</v>
          </cell>
          <cell r="C5908" t="str">
            <v>UN</v>
          </cell>
          <cell r="D5908" t="str">
            <v>CR</v>
          </cell>
          <cell r="E5908">
            <v>15.99</v>
          </cell>
        </row>
        <row r="5909">
          <cell r="A5909">
            <v>3836</v>
          </cell>
          <cell r="B5909" t="str">
            <v>LUVA DE CORRER PVC, JE, DN 200 MM, PARA REDE COLETORA DE ESGOTO (NBR 10569)</v>
          </cell>
          <cell r="C5909" t="str">
            <v>UN</v>
          </cell>
          <cell r="D5909" t="str">
            <v>CR</v>
          </cell>
          <cell r="E5909">
            <v>41.35</v>
          </cell>
        </row>
        <row r="5910">
          <cell r="A5910">
            <v>3830</v>
          </cell>
          <cell r="B5910" t="str">
            <v>LUVA DE CORRER PVC, JE, DN 250 MM, PARA REDE COLETORA DE ESGOTO (NBR 10569)</v>
          </cell>
          <cell r="C5910" t="str">
            <v>UN</v>
          </cell>
          <cell r="D5910" t="str">
            <v>CR</v>
          </cell>
          <cell r="E5910">
            <v>68.08</v>
          </cell>
        </row>
        <row r="5911">
          <cell r="A5911">
            <v>3831</v>
          </cell>
          <cell r="B5911" t="str">
            <v>LUVA DE CORRER PVC, JE, DN 300 MM, PARA REDE COLETORA DE ESGOTO (NBR 10569)</v>
          </cell>
          <cell r="C5911" t="str">
            <v>UN</v>
          </cell>
          <cell r="D5911" t="str">
            <v>CR</v>
          </cell>
          <cell r="E5911">
            <v>105.47</v>
          </cell>
        </row>
        <row r="5912">
          <cell r="A5912">
            <v>3841</v>
          </cell>
          <cell r="B5912" t="str">
            <v>LUVA DE CORRER PVC, JE, DN 350 MM, PARA REDE COLETORA DE ESGOTO (NBR 10569)</v>
          </cell>
          <cell r="C5912" t="str">
            <v>UN</v>
          </cell>
          <cell r="D5912" t="str">
            <v>CR</v>
          </cell>
          <cell r="E5912">
            <v>206.09</v>
          </cell>
        </row>
        <row r="5913">
          <cell r="A5913">
            <v>3842</v>
          </cell>
          <cell r="B5913" t="str">
            <v>LUVA DE CORRER PVC, JE, DN 400 MM, PARA REDE COLETORA DE ESGOTO (NBR 10569)</v>
          </cell>
          <cell r="C5913" t="str">
            <v>UN</v>
          </cell>
          <cell r="D5913" t="str">
            <v>CR</v>
          </cell>
          <cell r="E5913">
            <v>278.7</v>
          </cell>
        </row>
        <row r="5914">
          <cell r="A5914">
            <v>37981</v>
          </cell>
          <cell r="B5914" t="str">
            <v>LUVA DE CORRER, CPVC, SOLDAVEL, 15 MM, PARA AGUA QUENTE PREDIAL</v>
          </cell>
          <cell r="C5914" t="str">
            <v>UN</v>
          </cell>
          <cell r="D5914" t="str">
            <v>CR</v>
          </cell>
          <cell r="E5914">
            <v>4.92</v>
          </cell>
        </row>
        <row r="5915">
          <cell r="A5915">
            <v>37982</v>
          </cell>
          <cell r="B5915" t="str">
            <v>LUVA DE CORRER, CPVC, SOLDAVEL, 22 MM, PARA AGUA QUENTE PREDIAL</v>
          </cell>
          <cell r="C5915" t="str">
            <v>UN</v>
          </cell>
          <cell r="D5915" t="str">
            <v>CR</v>
          </cell>
          <cell r="E5915">
            <v>7.47</v>
          </cell>
        </row>
        <row r="5916">
          <cell r="A5916">
            <v>37983</v>
          </cell>
          <cell r="B5916" t="str">
            <v>LUVA DE CORRER, CPVC, SOLDAVEL, 28 MM, PARA AGUA QUENTE PREDIAL</v>
          </cell>
          <cell r="C5916" t="str">
            <v>UN</v>
          </cell>
          <cell r="D5916" t="str">
            <v>CR</v>
          </cell>
          <cell r="E5916">
            <v>10.46</v>
          </cell>
        </row>
        <row r="5917">
          <cell r="A5917">
            <v>37984</v>
          </cell>
          <cell r="B5917" t="str">
            <v>LUVA DE CORRER, CPVC, SOLDAVEL, 35 MM, PARA AGUA QUENTE PREDIAL</v>
          </cell>
          <cell r="C5917" t="str">
            <v>UN</v>
          </cell>
          <cell r="D5917" t="str">
            <v>CR</v>
          </cell>
          <cell r="E5917">
            <v>18.059999999999999</v>
          </cell>
        </row>
        <row r="5918">
          <cell r="A5918">
            <v>37985</v>
          </cell>
          <cell r="B5918" t="str">
            <v>LUVA DE CORRER, CPVC, SOLDAVEL, 42 MM, PARA AGUA QUENTE PREDIAL</v>
          </cell>
          <cell r="C5918" t="str">
            <v>UN</v>
          </cell>
          <cell r="D5918" t="str">
            <v>CR</v>
          </cell>
          <cell r="E5918">
            <v>25.3</v>
          </cell>
        </row>
        <row r="5919">
          <cell r="A5919">
            <v>3826</v>
          </cell>
          <cell r="B5919" t="str">
            <v>LUVA DE CORRER, PVC PBA, JE, DN 100 / DE 110 MM, PARA REDE AGUA (NBR 10351)</v>
          </cell>
          <cell r="C5919" t="str">
            <v>UN</v>
          </cell>
          <cell r="D5919" t="str">
            <v>CR</v>
          </cell>
          <cell r="E5919">
            <v>23.57</v>
          </cell>
        </row>
        <row r="5920">
          <cell r="A5920">
            <v>3825</v>
          </cell>
          <cell r="B5920" t="str">
            <v>LUVA DE CORRER, PVC PBA, JE, DN 50 / DE 60 MM, PARA REDE AGUA (NBR 10351)</v>
          </cell>
          <cell r="C5920" t="str">
            <v>UN</v>
          </cell>
          <cell r="D5920" t="str">
            <v>C</v>
          </cell>
          <cell r="E5920">
            <v>6.14</v>
          </cell>
        </row>
        <row r="5921">
          <cell r="A5921">
            <v>3827</v>
          </cell>
          <cell r="B5921" t="str">
            <v>LUVA DE CORRER, PVC PBA, JE, DN 75 / DE 85 MM, PARA REDE AGUA (NBR 10351)</v>
          </cell>
          <cell r="C5921" t="str">
            <v>UN</v>
          </cell>
          <cell r="D5921" t="str">
            <v>CR</v>
          </cell>
          <cell r="E5921">
            <v>13</v>
          </cell>
        </row>
        <row r="5922">
          <cell r="A5922">
            <v>20165</v>
          </cell>
          <cell r="B5922" t="str">
            <v>LUVA DE CORRER, PVC SERIE REFORCADA - R, 100 MM, PARA ESGOTO PREDIAL</v>
          </cell>
          <cell r="C5922" t="str">
            <v>UN</v>
          </cell>
          <cell r="D5922" t="str">
            <v>CR</v>
          </cell>
          <cell r="E5922">
            <v>13.56</v>
          </cell>
        </row>
        <row r="5923">
          <cell r="A5923">
            <v>20166</v>
          </cell>
          <cell r="B5923" t="str">
            <v>LUVA DE CORRER, PVC SERIE REFORCADA - R, 150 MM, PARA ESGOTO PREDIAL</v>
          </cell>
          <cell r="C5923" t="str">
            <v>UN</v>
          </cell>
          <cell r="D5923" t="str">
            <v>CR</v>
          </cell>
          <cell r="E5923">
            <v>47.33</v>
          </cell>
        </row>
        <row r="5924">
          <cell r="A5924">
            <v>20164</v>
          </cell>
          <cell r="B5924" t="str">
            <v>LUVA DE CORRER, PVC SERIE REFORCADA - R, 75 MM, PARA ESGOTO PREDIAL</v>
          </cell>
          <cell r="C5924" t="str">
            <v>UN</v>
          </cell>
          <cell r="D5924" t="str">
            <v>CR</v>
          </cell>
          <cell r="E5924">
            <v>7.66</v>
          </cell>
        </row>
        <row r="5925">
          <cell r="A5925">
            <v>3893</v>
          </cell>
          <cell r="B5925" t="str">
            <v>LUVA DE CORRER, PVC, DN 100 MM, PARA ESGOTO PREDIAL</v>
          </cell>
          <cell r="C5925" t="str">
            <v>UN</v>
          </cell>
          <cell r="D5925" t="str">
            <v>CR</v>
          </cell>
          <cell r="E5925">
            <v>11.71</v>
          </cell>
        </row>
        <row r="5926">
          <cell r="A5926">
            <v>3848</v>
          </cell>
          <cell r="B5926" t="str">
            <v>LUVA DE CORRER, PVC, DN 50 MM, PARA ESGOTO PREDIAL</v>
          </cell>
          <cell r="C5926" t="str">
            <v>UN</v>
          </cell>
          <cell r="D5926" t="str">
            <v>CR</v>
          </cell>
          <cell r="E5926">
            <v>7.12</v>
          </cell>
        </row>
        <row r="5927">
          <cell r="A5927">
            <v>3895</v>
          </cell>
          <cell r="B5927" t="str">
            <v>LUVA DE CORRER, PVC, DN 75 MM, PARA ESGOTO PREDIAL</v>
          </cell>
          <cell r="C5927" t="str">
            <v>UN</v>
          </cell>
          <cell r="D5927" t="str">
            <v>CR</v>
          </cell>
          <cell r="E5927">
            <v>7.62</v>
          </cell>
        </row>
        <row r="5928">
          <cell r="A5928">
            <v>12404</v>
          </cell>
          <cell r="B5928" t="str">
            <v>LUVA DE FERRO GALVANIZADO, COM ROSCA BSP MACHO/FEMEA, DE 3/4"</v>
          </cell>
          <cell r="C5928" t="str">
            <v>UN</v>
          </cell>
          <cell r="D5928" t="str">
            <v>CR</v>
          </cell>
          <cell r="E5928">
            <v>8.86</v>
          </cell>
        </row>
        <row r="5929">
          <cell r="A5929">
            <v>3939</v>
          </cell>
          <cell r="B5929" t="str">
            <v>LUVA DE FERRO GALVANIZADO, COM ROSCA BSP, DE 1 1/2"</v>
          </cell>
          <cell r="C5929" t="str">
            <v>UN</v>
          </cell>
          <cell r="D5929" t="str">
            <v>CR</v>
          </cell>
          <cell r="E5929">
            <v>18.02</v>
          </cell>
        </row>
        <row r="5930">
          <cell r="A5930">
            <v>3911</v>
          </cell>
          <cell r="B5930" t="str">
            <v>LUVA DE FERRO GALVANIZADO, COM ROSCA BSP, DE 1 1/4"</v>
          </cell>
          <cell r="C5930" t="str">
            <v>UN</v>
          </cell>
          <cell r="D5930" t="str">
            <v>CR</v>
          </cell>
          <cell r="E5930">
            <v>13.38</v>
          </cell>
        </row>
        <row r="5931">
          <cell r="A5931">
            <v>3908</v>
          </cell>
          <cell r="B5931" t="str">
            <v>LUVA DE FERRO GALVANIZADO, COM ROSCA BSP, DE 1/2"</v>
          </cell>
          <cell r="C5931" t="str">
            <v>UN</v>
          </cell>
          <cell r="D5931" t="str">
            <v>CR</v>
          </cell>
          <cell r="E5931">
            <v>4.4000000000000004</v>
          </cell>
        </row>
        <row r="5932">
          <cell r="A5932">
            <v>3910</v>
          </cell>
          <cell r="B5932" t="str">
            <v>LUVA DE FERRO GALVANIZADO, COM ROSCA BSP, DE 1"</v>
          </cell>
          <cell r="C5932" t="str">
            <v>UN</v>
          </cell>
          <cell r="D5932" t="str">
            <v>CR</v>
          </cell>
          <cell r="E5932">
            <v>9.4499999999999993</v>
          </cell>
        </row>
        <row r="5933">
          <cell r="A5933">
            <v>3913</v>
          </cell>
          <cell r="B5933" t="str">
            <v>LUVA DE FERRO GALVANIZADO, COM ROSCA BSP, DE 2 1/2"</v>
          </cell>
          <cell r="C5933" t="str">
            <v>UN</v>
          </cell>
          <cell r="D5933" t="str">
            <v>CR</v>
          </cell>
          <cell r="E5933">
            <v>51.92</v>
          </cell>
        </row>
        <row r="5934">
          <cell r="A5934">
            <v>3912</v>
          </cell>
          <cell r="B5934" t="str">
            <v>LUVA DE FERRO GALVANIZADO, COM ROSCA BSP, DE 2"</v>
          </cell>
          <cell r="C5934" t="str">
            <v>UN</v>
          </cell>
          <cell r="D5934" t="str">
            <v>CR</v>
          </cell>
          <cell r="E5934">
            <v>27.12</v>
          </cell>
        </row>
        <row r="5935">
          <cell r="A5935">
            <v>3909</v>
          </cell>
          <cell r="B5935" t="str">
            <v>LUVA DE FERRO GALVANIZADO, COM ROSCA BSP, DE 3/4"</v>
          </cell>
          <cell r="C5935" t="str">
            <v>UN</v>
          </cell>
          <cell r="D5935" t="str">
            <v>CR</v>
          </cell>
          <cell r="E5935">
            <v>6.42</v>
          </cell>
        </row>
        <row r="5936">
          <cell r="A5936">
            <v>3914</v>
          </cell>
          <cell r="B5936" t="str">
            <v>LUVA DE FERRO GALVANIZADO, COM ROSCA BSP, DE 3"</v>
          </cell>
          <cell r="C5936" t="str">
            <v>UN</v>
          </cell>
          <cell r="D5936" t="str">
            <v>CR</v>
          </cell>
          <cell r="E5936">
            <v>76.599999999999994</v>
          </cell>
        </row>
        <row r="5937">
          <cell r="A5937">
            <v>3915</v>
          </cell>
          <cell r="B5937" t="str">
            <v>LUVA DE FERRO GALVANIZADO, COM ROSCA BSP, DE 4"</v>
          </cell>
          <cell r="C5937" t="str">
            <v>UN</v>
          </cell>
          <cell r="D5937" t="str">
            <v>CR</v>
          </cell>
          <cell r="E5937">
            <v>113.42</v>
          </cell>
        </row>
        <row r="5938">
          <cell r="A5938">
            <v>3916</v>
          </cell>
          <cell r="B5938" t="str">
            <v>LUVA DE FERRO GALVANIZADO, COM ROSCA BSP, DE 5"</v>
          </cell>
          <cell r="C5938" t="str">
            <v>UN</v>
          </cell>
          <cell r="D5938" t="str">
            <v>CR</v>
          </cell>
          <cell r="E5938">
            <v>222.62</v>
          </cell>
        </row>
        <row r="5939">
          <cell r="A5939">
            <v>3917</v>
          </cell>
          <cell r="B5939" t="str">
            <v>LUVA DE FERRO GALVANIZADO, COM ROSCA BSP, DE 6"</v>
          </cell>
          <cell r="C5939" t="str">
            <v>UN</v>
          </cell>
          <cell r="D5939" t="str">
            <v>CR</v>
          </cell>
          <cell r="E5939">
            <v>317.79000000000002</v>
          </cell>
        </row>
        <row r="5940">
          <cell r="A5940">
            <v>12407</v>
          </cell>
          <cell r="B5940" t="str">
            <v>LUVA DE REDUCAO DE FERRO GALVANIZADO, COM ROSCA BSP MACHO/FEMEA, DE 1 1/2" X</v>
          </cell>
          <cell r="C5940" t="str">
            <v>UN</v>
          </cell>
          <cell r="D5940" t="str">
            <v>CR</v>
          </cell>
          <cell r="E5940">
            <v>19.62</v>
          </cell>
        </row>
        <row r="5941">
          <cell r="B5941" t="str">
            <v>1"</v>
          </cell>
        </row>
        <row r="5942">
          <cell r="A5942">
            <v>12408</v>
          </cell>
          <cell r="B5942" t="str">
            <v>LUVA DE REDUCAO DE FERRO GALVANIZADO, COM ROSCA BSP MACHO/FEMEA, DE 1" X 1/2"</v>
          </cell>
          <cell r="C5942" t="str">
            <v>UN</v>
          </cell>
          <cell r="D5942" t="str">
            <v>CR</v>
          </cell>
          <cell r="E5942">
            <v>12.13</v>
          </cell>
        </row>
        <row r="5943">
          <cell r="A5943">
            <v>12409</v>
          </cell>
          <cell r="B5943" t="str">
            <v>LUVA DE REDUCAO DE FERRO GALVANIZADO, COM ROSCA BSP MACHO/FEMEA, DE 3/4"</v>
          </cell>
          <cell r="C5943" t="str">
            <v>UN</v>
          </cell>
          <cell r="D5943" t="str">
            <v>CR</v>
          </cell>
          <cell r="E5943">
            <v>12.13</v>
          </cell>
        </row>
        <row r="5944">
          <cell r="A5944">
            <v>12410</v>
          </cell>
          <cell r="B5944" t="str">
            <v>LUVA DE REDUCAO DE FERRO GALVANIZADO, COM ROSCA BSP MACHO/FEMEA, DE 3/4" X</v>
          </cell>
          <cell r="C5944" t="str">
            <v>UN</v>
          </cell>
          <cell r="D5944" t="str">
            <v>CR</v>
          </cell>
          <cell r="E5944">
            <v>8.3800000000000008</v>
          </cell>
        </row>
        <row r="5945">
          <cell r="B5945" t="str">
            <v>1/2"</v>
          </cell>
        </row>
        <row r="5946">
          <cell r="A5946">
            <v>3936</v>
          </cell>
          <cell r="B5946" t="str">
            <v>LUVA DE REDUCAO DE FERRO GALVANIZADO, COM ROSCA BSP, DE 1 1/2" X 1 1/4"</v>
          </cell>
          <cell r="C5946" t="str">
            <v>UN</v>
          </cell>
          <cell r="D5946" t="str">
            <v>CR</v>
          </cell>
          <cell r="E5946">
            <v>17.72</v>
          </cell>
        </row>
        <row r="5947">
          <cell r="A5947">
            <v>3922</v>
          </cell>
          <cell r="B5947" t="str">
            <v>LUVA DE REDUCAO DE FERRO GALVANIZADO, COM ROSCA BSP, DE 1 1/2" X 1/2"</v>
          </cell>
          <cell r="C5947" t="str">
            <v>UN</v>
          </cell>
          <cell r="D5947" t="str">
            <v>CR</v>
          </cell>
          <cell r="E5947">
            <v>16.11</v>
          </cell>
        </row>
        <row r="5948">
          <cell r="A5948">
            <v>3924</v>
          </cell>
          <cell r="B5948" t="str">
            <v>LUVA DE REDUCAO DE FERRO GALVANIZADO, COM ROSCA BSP, DE 1 1/2" X 1"</v>
          </cell>
          <cell r="C5948" t="str">
            <v>UN</v>
          </cell>
          <cell r="D5948" t="str">
            <v>CR</v>
          </cell>
          <cell r="E5948">
            <v>17.96</v>
          </cell>
        </row>
        <row r="5949">
          <cell r="A5949" t="str">
            <v>Obs: dimensões entre asteríscos (*) indicam a aceitação de medidas aproximadas.</v>
          </cell>
        </row>
        <row r="5951">
          <cell r="B5951" t="str">
            <v>PREÇOS DE INSUMOS</v>
          </cell>
          <cell r="D5951" t="str">
            <v>Página:</v>
          </cell>
          <cell r="E5951" t="str">
            <v>90 / 146</v>
          </cell>
        </row>
        <row r="5952">
          <cell r="A5952" t="str">
            <v>Indicação da origem do preço:</v>
          </cell>
        </row>
        <row r="5953">
          <cell r="A5953" t="str">
            <v>• C - para preço coletado pelo IBGE</v>
          </cell>
        </row>
        <row r="5954">
          <cell r="A5954" t="str">
            <v>• CR - para preço obtido por meio do coeficiente de representatividade do insumo (ver Manual de Metodologia e</v>
          </cell>
        </row>
        <row r="5955">
          <cell r="A5955" t="str">
            <v>Conceitos);</v>
          </cell>
        </row>
        <row r="5956">
          <cell r="A5956" t="str">
            <v>• AS - para preço atribuído com base no preço do insumo para a localidade de São Paulo.</v>
          </cell>
        </row>
        <row r="5957">
          <cell r="A5957" t="str">
            <v>Mês de Coleta:</v>
          </cell>
          <cell r="B5957" t="str">
            <v>06/2016 Pesquisa: IBGE</v>
          </cell>
        </row>
        <row r="5958">
          <cell r="B5958" t="str">
            <v>CUIABA</v>
          </cell>
          <cell r="C5958" t="str">
            <v>90,01</v>
          </cell>
          <cell r="E5958">
            <v>52.06</v>
          </cell>
        </row>
        <row r="5959">
          <cell r="A5959" t="str">
            <v>Localidade:</v>
          </cell>
          <cell r="B5959" t="str">
            <v>Encargos Sociais Desonerados(%) Horista:</v>
          </cell>
          <cell r="D5959" t="str">
            <v>Mensalista:</v>
          </cell>
        </row>
        <row r="5960">
          <cell r="A5960" t="str">
            <v>Código</v>
          </cell>
          <cell r="B5960" t="str">
            <v>Descriçao do Insumo</v>
          </cell>
          <cell r="C5960" t="str">
            <v>Unid</v>
          </cell>
          <cell r="D5960" t="str">
            <v>Origem</v>
          </cell>
          <cell r="E5960" t="str">
            <v>Preço</v>
          </cell>
        </row>
        <row r="5961">
          <cell r="D5961" t="str">
            <v>de Preço</v>
          </cell>
          <cell r="E5961" t="str">
            <v>Mediano (R$)</v>
          </cell>
        </row>
        <row r="5962">
          <cell r="A5962">
            <v>3923</v>
          </cell>
          <cell r="B5962" t="str">
            <v>LUVA DE REDUCAO DE FERRO GALVANIZADO, COM ROSCA BSP, DE 1 1/2" X 3/4"</v>
          </cell>
          <cell r="C5962" t="str">
            <v>UN</v>
          </cell>
          <cell r="D5962" t="str">
            <v>CR</v>
          </cell>
          <cell r="E5962">
            <v>17.420000000000002</v>
          </cell>
        </row>
        <row r="5963">
          <cell r="A5963">
            <v>3937</v>
          </cell>
          <cell r="B5963" t="str">
            <v>LUVA DE REDUCAO DE FERRO GALVANIZADO, COM ROSCA BSP, DE 1 1/4" X 1/2"</v>
          </cell>
          <cell r="C5963" t="str">
            <v>UN</v>
          </cell>
          <cell r="D5963" t="str">
            <v>CR</v>
          </cell>
          <cell r="E5963">
            <v>13.02</v>
          </cell>
        </row>
        <row r="5964">
          <cell r="A5964">
            <v>3921</v>
          </cell>
          <cell r="B5964" t="str">
            <v>LUVA DE REDUCAO DE FERRO GALVANIZADO, COM ROSCA BSP, DE 1 1/4" X 1"</v>
          </cell>
          <cell r="C5964" t="str">
            <v>UN</v>
          </cell>
          <cell r="D5964" t="str">
            <v>CR</v>
          </cell>
          <cell r="E5964">
            <v>13.26</v>
          </cell>
        </row>
        <row r="5965">
          <cell r="A5965">
            <v>3920</v>
          </cell>
          <cell r="B5965" t="str">
            <v>LUVA DE REDUCAO DE FERRO GALVANIZADO, COM ROSCA BSP, DE 1 1/4" X 3/4"</v>
          </cell>
          <cell r="C5965" t="str">
            <v>UN</v>
          </cell>
          <cell r="D5965" t="str">
            <v>CR</v>
          </cell>
          <cell r="E5965">
            <v>13.02</v>
          </cell>
        </row>
        <row r="5966">
          <cell r="A5966">
            <v>3938</v>
          </cell>
          <cell r="B5966" t="str">
            <v>LUVA DE REDUCAO DE FERRO GALVANIZADO, COM ROSCA BSP, DE 1" X 1/2"</v>
          </cell>
          <cell r="C5966" t="str">
            <v>UN</v>
          </cell>
          <cell r="D5966" t="str">
            <v>CR</v>
          </cell>
          <cell r="E5966">
            <v>9.51</v>
          </cell>
        </row>
        <row r="5967">
          <cell r="A5967">
            <v>3919</v>
          </cell>
          <cell r="B5967" t="str">
            <v>LUVA DE REDUCAO DE FERRO GALVANIZADO, COM ROSCA BSP, DE 1" X 3/4"</v>
          </cell>
          <cell r="C5967" t="str">
            <v>UN</v>
          </cell>
          <cell r="D5967" t="str">
            <v>CR</v>
          </cell>
          <cell r="E5967">
            <v>9.6300000000000008</v>
          </cell>
        </row>
        <row r="5968">
          <cell r="A5968">
            <v>3927</v>
          </cell>
          <cell r="B5968" t="str">
            <v>LUVA DE REDUCAO DE FERRO GALVANIZADO, COM ROSCA BSP, DE 2 1/2" X 1 1/2"</v>
          </cell>
          <cell r="C5968" t="str">
            <v>UN</v>
          </cell>
          <cell r="D5968" t="str">
            <v>CR</v>
          </cell>
          <cell r="E5968">
            <v>50.85</v>
          </cell>
        </row>
        <row r="5969">
          <cell r="A5969">
            <v>3928</v>
          </cell>
          <cell r="B5969" t="str">
            <v>LUVA DE REDUCAO DE FERRO GALVANIZADO, COM ROSCA BSP, DE 2 1/2" X 2"</v>
          </cell>
          <cell r="C5969" t="str">
            <v>UN</v>
          </cell>
          <cell r="D5969" t="str">
            <v>CR</v>
          </cell>
          <cell r="E5969">
            <v>50.85</v>
          </cell>
        </row>
        <row r="5970">
          <cell r="A5970">
            <v>3926</v>
          </cell>
          <cell r="B5970" t="str">
            <v>LUVA DE REDUCAO DE FERRO GALVANIZADO, COM ROSCA BSP, DE 2" X 1 1/2"</v>
          </cell>
          <cell r="C5970" t="str">
            <v>UN</v>
          </cell>
          <cell r="D5970" t="str">
            <v>CR</v>
          </cell>
          <cell r="E5970">
            <v>27.3</v>
          </cell>
        </row>
        <row r="5971">
          <cell r="A5971">
            <v>3935</v>
          </cell>
          <cell r="B5971" t="str">
            <v>LUVA DE REDUCAO DE FERRO GALVANIZADO, COM ROSCA BSP, DE 2" X 1 1/4"</v>
          </cell>
          <cell r="C5971" t="str">
            <v>UN</v>
          </cell>
          <cell r="D5971" t="str">
            <v>CR</v>
          </cell>
          <cell r="E5971">
            <v>27.24</v>
          </cell>
        </row>
        <row r="5972">
          <cell r="A5972">
            <v>3925</v>
          </cell>
          <cell r="B5972" t="str">
            <v>LUVA DE REDUCAO DE FERRO GALVANIZADO, COM ROSCA BSP, DE 2" X 1"</v>
          </cell>
          <cell r="C5972" t="str">
            <v>UN</v>
          </cell>
          <cell r="D5972" t="str">
            <v>CR</v>
          </cell>
          <cell r="E5972">
            <v>27</v>
          </cell>
        </row>
        <row r="5973">
          <cell r="A5973">
            <v>12406</v>
          </cell>
          <cell r="B5973" t="str">
            <v>LUVA DE REDUCAO DE FERRO GALVANIZADO, COM ROSCA BSP, DE 3/4" X 1/2"</v>
          </cell>
          <cell r="C5973" t="str">
            <v>UN</v>
          </cell>
          <cell r="D5973" t="str">
            <v>CR</v>
          </cell>
          <cell r="E5973">
            <v>6.42</v>
          </cell>
        </row>
        <row r="5974">
          <cell r="A5974">
            <v>3929</v>
          </cell>
          <cell r="B5974" t="str">
            <v>LUVA DE REDUCAO DE FERRO GALVANIZADO, COM ROSCA BSP, DE 3" X 1 1/2"</v>
          </cell>
          <cell r="C5974" t="str">
            <v>UN</v>
          </cell>
          <cell r="D5974" t="str">
            <v>CR</v>
          </cell>
          <cell r="E5974">
            <v>74.099999999999994</v>
          </cell>
        </row>
        <row r="5975">
          <cell r="A5975">
            <v>3931</v>
          </cell>
          <cell r="B5975" t="str">
            <v>LUVA DE REDUCAO DE FERRO GALVANIZADO, COM ROSCA BSP, DE 3" X 2 1/2"</v>
          </cell>
          <cell r="C5975" t="str">
            <v>UN</v>
          </cell>
          <cell r="D5975" t="str">
            <v>CR</v>
          </cell>
          <cell r="E5975">
            <v>74.099999999999994</v>
          </cell>
        </row>
        <row r="5976">
          <cell r="A5976">
            <v>3930</v>
          </cell>
          <cell r="B5976" t="str">
            <v>LUVA DE REDUCAO DE FERRO GALVANIZADO, COM ROSCA BSP, DE 3" X 2"</v>
          </cell>
          <cell r="C5976" t="str">
            <v>UN</v>
          </cell>
          <cell r="D5976" t="str">
            <v>CR</v>
          </cell>
          <cell r="E5976">
            <v>74.099999999999994</v>
          </cell>
        </row>
        <row r="5977">
          <cell r="A5977">
            <v>3932</v>
          </cell>
          <cell r="B5977" t="str">
            <v>LUVA DE REDUCAO DE FERRO GALVANIZADO, COM ROSCA BSP, DE 4" X 2 1/2"</v>
          </cell>
          <cell r="C5977" t="str">
            <v>UN</v>
          </cell>
          <cell r="D5977" t="str">
            <v>CR</v>
          </cell>
          <cell r="E5977">
            <v>110.62</v>
          </cell>
        </row>
        <row r="5978">
          <cell r="A5978">
            <v>3933</v>
          </cell>
          <cell r="B5978" t="str">
            <v>LUVA DE REDUCAO DE FERRO GALVANIZADO, COM ROSCA BSP, DE 4" X 2"</v>
          </cell>
          <cell r="C5978" t="str">
            <v>UN</v>
          </cell>
          <cell r="D5978" t="str">
            <v>CR</v>
          </cell>
          <cell r="E5978">
            <v>110.62</v>
          </cell>
        </row>
        <row r="5979">
          <cell r="A5979">
            <v>3934</v>
          </cell>
          <cell r="B5979" t="str">
            <v>LUVA DE REDUCAO DE FERRO GALVANIZADO, COM ROSCA BSP, DE 4" X 3"</v>
          </cell>
          <cell r="C5979" t="str">
            <v>UN</v>
          </cell>
          <cell r="D5979" t="str">
            <v>CR</v>
          </cell>
          <cell r="E5979">
            <v>112.53</v>
          </cell>
        </row>
        <row r="5980">
          <cell r="A5980">
            <v>3907</v>
          </cell>
          <cell r="B5980" t="str">
            <v>LUVA DE REDUCAO ROSCAVEL, PVC, 1" X 3/4", PARA AGUA FRIA PREDIAL</v>
          </cell>
          <cell r="C5980" t="str">
            <v>UN</v>
          </cell>
          <cell r="D5980" t="str">
            <v>CR</v>
          </cell>
          <cell r="E5980">
            <v>2.74</v>
          </cell>
        </row>
        <row r="5981">
          <cell r="A5981">
            <v>3889</v>
          </cell>
          <cell r="B5981" t="str">
            <v>LUVA DE REDUCAO ROSCAVEL, PVC, 3/4" X 1/2", PARA AGUA FRIA PREDIAL</v>
          </cell>
          <cell r="C5981" t="str">
            <v>UN</v>
          </cell>
          <cell r="D5981" t="str">
            <v>CR</v>
          </cell>
          <cell r="E5981">
            <v>1.97</v>
          </cell>
        </row>
        <row r="5982">
          <cell r="A5982">
            <v>3868</v>
          </cell>
          <cell r="B5982" t="str">
            <v>LUVA DE REDUCAO SOLDAVEL, PVC, 25 MM X 20 MM, PARA AGUA FRIA PREDIAL</v>
          </cell>
          <cell r="C5982" t="str">
            <v>UN</v>
          </cell>
          <cell r="D5982" t="str">
            <v>CR</v>
          </cell>
          <cell r="E5982">
            <v>0.96</v>
          </cell>
        </row>
        <row r="5983">
          <cell r="A5983">
            <v>3869</v>
          </cell>
          <cell r="B5983" t="str">
            <v>LUVA DE REDUCAO SOLDAVEL, PVC, 32 MM X 25 MM, PARA AGUA FRIA PREDIAL</v>
          </cell>
          <cell r="C5983" t="str">
            <v>UN</v>
          </cell>
          <cell r="D5983" t="str">
            <v>CR</v>
          </cell>
          <cell r="E5983">
            <v>2.34</v>
          </cell>
        </row>
        <row r="5984">
          <cell r="A5984">
            <v>3872</v>
          </cell>
          <cell r="B5984" t="str">
            <v>LUVA DE REDUCAO SOLDAVEL, PVC, 40 MM X 32 MM, PARA AGUA FRIA PREDIAL</v>
          </cell>
          <cell r="C5984" t="str">
            <v>UN</v>
          </cell>
          <cell r="D5984" t="str">
            <v>CR</v>
          </cell>
          <cell r="E5984">
            <v>2.87</v>
          </cell>
        </row>
        <row r="5985">
          <cell r="A5985">
            <v>3850</v>
          </cell>
          <cell r="B5985" t="str">
            <v>LUVA DE REDUCAO SOLDAVEL, PVC, 60 MM X 50 MM, PARA AGUA FRIA PREDIAL</v>
          </cell>
          <cell r="C5985" t="str">
            <v>UN</v>
          </cell>
          <cell r="D5985" t="str">
            <v>CR</v>
          </cell>
          <cell r="E5985">
            <v>7.84</v>
          </cell>
        </row>
        <row r="5986">
          <cell r="A5986">
            <v>38023</v>
          </cell>
          <cell r="B5986" t="str">
            <v>LUVA DE REDUCAO, PVC, SOLDAVEL, 50 X 25 MM, PARA AGUA FRIA PREDIAL</v>
          </cell>
          <cell r="C5986" t="str">
            <v>UN</v>
          </cell>
          <cell r="D5986" t="str">
            <v>CR</v>
          </cell>
          <cell r="E5986">
            <v>3.29</v>
          </cell>
        </row>
        <row r="5987">
          <cell r="A5987">
            <v>37986</v>
          </cell>
          <cell r="B5987" t="str">
            <v>LUVA DE TRANSICAO DE CPVC X PVC, SOLDAVEL, 22 X 25 MM, PARA AGUA QUENTE</v>
          </cell>
          <cell r="C5987" t="str">
            <v>UN</v>
          </cell>
          <cell r="D5987" t="str">
            <v>CR</v>
          </cell>
          <cell r="E5987">
            <v>1.69</v>
          </cell>
        </row>
        <row r="5988">
          <cell r="A5988">
            <v>37987</v>
          </cell>
          <cell r="B5988" t="str">
            <v>LUVA DE TRANSICAO, CPVC, SOLDAVEL, 42 MM X 1 1/2", PARA AGUA QUENTE</v>
          </cell>
          <cell r="C5988" t="str">
            <v>UN</v>
          </cell>
          <cell r="D5988" t="str">
            <v>CR</v>
          </cell>
          <cell r="E5988">
            <v>126.26</v>
          </cell>
        </row>
        <row r="5989">
          <cell r="A5989">
            <v>37988</v>
          </cell>
          <cell r="B5989" t="str">
            <v>LUVA DE TRANSICAO, CPVC, SOLDAVEL, 54 MM X 2", PARA AGUA QUENTE PREDIAL</v>
          </cell>
          <cell r="C5989" t="str">
            <v>UN</v>
          </cell>
          <cell r="D5989" t="str">
            <v>CR</v>
          </cell>
          <cell r="E5989">
            <v>205.94</v>
          </cell>
        </row>
        <row r="5990">
          <cell r="A5990">
            <v>21120</v>
          </cell>
          <cell r="B5990" t="str">
            <v>LUVA DE TRANSICAO, CPVC, 15 MM X 1/2", PARA AGUA QUENTE PREDIAL</v>
          </cell>
          <cell r="C5990" t="str">
            <v>UN</v>
          </cell>
          <cell r="D5990" t="str">
            <v>CR</v>
          </cell>
          <cell r="E5990">
            <v>10.26</v>
          </cell>
        </row>
        <row r="5991">
          <cell r="A5991">
            <v>39318</v>
          </cell>
          <cell r="B5991" t="str">
            <v>LUVA DE TRANSICAO, CPVC, 22 MM X 1/2", PARA AGUA QUENTE</v>
          </cell>
          <cell r="C5991" t="str">
            <v>UN</v>
          </cell>
          <cell r="D5991" t="str">
            <v>CR</v>
          </cell>
          <cell r="E5991">
            <v>8.4600000000000009</v>
          </cell>
        </row>
        <row r="5992">
          <cell r="A5992">
            <v>20162</v>
          </cell>
          <cell r="B5992" t="str">
            <v>LUVA DUPLA, PVC LEVE, DN 150 MM</v>
          </cell>
          <cell r="C5992" t="str">
            <v>UN</v>
          </cell>
          <cell r="D5992" t="str">
            <v>CR</v>
          </cell>
          <cell r="E5992">
            <v>13.55</v>
          </cell>
        </row>
        <row r="5993">
          <cell r="A5993">
            <v>20163</v>
          </cell>
          <cell r="B5993" t="str">
            <v>LUVA DUPLA, PVC LEVE, DN 200 MM</v>
          </cell>
          <cell r="C5993" t="str">
            <v>UN</v>
          </cell>
          <cell r="D5993" t="str">
            <v>CR</v>
          </cell>
          <cell r="E5993">
            <v>27.15</v>
          </cell>
        </row>
        <row r="5994">
          <cell r="A5994">
            <v>2644</v>
          </cell>
          <cell r="B5994" t="str">
            <v>LUVA FERRO GALV ELETROLITICO 1.1/2" P/ ELETRODUTO</v>
          </cell>
          <cell r="C5994" t="str">
            <v>UN</v>
          </cell>
          <cell r="D5994" t="str">
            <v>CR</v>
          </cell>
          <cell r="E5994">
            <v>0.91</v>
          </cell>
        </row>
        <row r="5995">
          <cell r="A5995">
            <v>2639</v>
          </cell>
          <cell r="B5995" t="str">
            <v>LUVA FERRO GALV ELETROLITICO 1.1/4" P/ ELETRODUTO</v>
          </cell>
          <cell r="C5995" t="str">
            <v>UN</v>
          </cell>
          <cell r="D5995" t="str">
            <v>CR</v>
          </cell>
          <cell r="E5995">
            <v>0.81</v>
          </cell>
        </row>
        <row r="5996">
          <cell r="A5996">
            <v>2636</v>
          </cell>
          <cell r="B5996" t="str">
            <v>LUVA FERRO GALV ELETROLITICO 1/2" P/ ELETRODUTO</v>
          </cell>
          <cell r="C5996" t="str">
            <v>UN</v>
          </cell>
          <cell r="D5996" t="str">
            <v>CR</v>
          </cell>
          <cell r="E5996">
            <v>0.43</v>
          </cell>
        </row>
        <row r="5997">
          <cell r="A5997">
            <v>2638</v>
          </cell>
          <cell r="B5997" t="str">
            <v>LUVA FERRO GALV ELETROLITICO 1" P/ ELETRODUTO</v>
          </cell>
          <cell r="C5997" t="str">
            <v>UN</v>
          </cell>
          <cell r="D5997" t="str">
            <v>CR</v>
          </cell>
          <cell r="E5997">
            <v>0.49</v>
          </cell>
        </row>
        <row r="5998">
          <cell r="A5998">
            <v>2640</v>
          </cell>
          <cell r="B5998" t="str">
            <v>LUVA FERRO GALV ELETROLITICO 2.1/2" P/ ELETRODUTO</v>
          </cell>
          <cell r="C5998" t="str">
            <v>UN</v>
          </cell>
          <cell r="D5998" t="str">
            <v>CR</v>
          </cell>
          <cell r="E5998">
            <v>3.69</v>
          </cell>
        </row>
        <row r="5999">
          <cell r="A5999">
            <v>2637</v>
          </cell>
          <cell r="B5999" t="str">
            <v>LUVA FERRO GALV ELETROLITICO 3/4" P/ ELETRODUTO</v>
          </cell>
          <cell r="C5999" t="str">
            <v>UN</v>
          </cell>
          <cell r="D5999" t="str">
            <v>CR</v>
          </cell>
          <cell r="E5999">
            <v>0.43</v>
          </cell>
        </row>
        <row r="6000">
          <cell r="A6000">
            <v>2642</v>
          </cell>
          <cell r="B6000" t="str">
            <v>LUVA FERRO GALV ELETROLITICO 3" P/ ELETRODUTO</v>
          </cell>
          <cell r="C6000" t="str">
            <v>UN</v>
          </cell>
          <cell r="D6000" t="str">
            <v>CR</v>
          </cell>
          <cell r="E6000">
            <v>4.6900000000000004</v>
          </cell>
        </row>
        <row r="6001">
          <cell r="A6001">
            <v>2641</v>
          </cell>
          <cell r="B6001" t="str">
            <v>LUVA FERRO GALV ELETROLITICO 4" P/ ELETRODUTO</v>
          </cell>
          <cell r="C6001" t="str">
            <v>UN</v>
          </cell>
          <cell r="D6001" t="str">
            <v>CR</v>
          </cell>
          <cell r="E6001">
            <v>10.61</v>
          </cell>
        </row>
        <row r="6002">
          <cell r="A6002">
            <v>2643</v>
          </cell>
          <cell r="B6002" t="str">
            <v>LUVA FERRO GALV ELETROTILICO 2" P/ ELETRODUTO</v>
          </cell>
          <cell r="C6002" t="str">
            <v>UN</v>
          </cell>
          <cell r="D6002" t="str">
            <v>CR</v>
          </cell>
          <cell r="E6002">
            <v>1.69</v>
          </cell>
        </row>
        <row r="6003">
          <cell r="A6003">
            <v>39855</v>
          </cell>
          <cell r="B6003" t="str">
            <v>LUVA PASSANTE DE COBRE (REF 601) SEM ANEL DE SOLDA, BOLSA 15 MM</v>
          </cell>
          <cell r="C6003" t="str">
            <v>UN</v>
          </cell>
          <cell r="D6003" t="str">
            <v>CR</v>
          </cell>
          <cell r="E6003">
            <v>1.1200000000000001</v>
          </cell>
        </row>
        <row r="6004">
          <cell r="A6004">
            <v>39856</v>
          </cell>
          <cell r="B6004" t="str">
            <v>LUVA PASSANTE DE COBRE (REF 601) SEM ANEL DE SOLDA, BOLSA 22 MM</v>
          </cell>
          <cell r="C6004" t="str">
            <v>UN</v>
          </cell>
          <cell r="D6004" t="str">
            <v>CR</v>
          </cell>
          <cell r="E6004">
            <v>2.66</v>
          </cell>
        </row>
        <row r="6005">
          <cell r="A6005">
            <v>39857</v>
          </cell>
          <cell r="B6005" t="str">
            <v>LUVA PASSANTE DE COBRE (REF 601) SEM ANEL DE SOLDA, BOLSA 28 MM</v>
          </cell>
          <cell r="C6005" t="str">
            <v>UN</v>
          </cell>
          <cell r="D6005" t="str">
            <v>CR</v>
          </cell>
          <cell r="E6005">
            <v>4.3</v>
          </cell>
        </row>
        <row r="6006">
          <cell r="A6006">
            <v>39858</v>
          </cell>
          <cell r="B6006" t="str">
            <v>LUVA PASSANTE DE COBRE (REF 601) SEM ANEL DE SOLDA, BOLSA 35 MM</v>
          </cell>
          <cell r="C6006" t="str">
            <v>UN</v>
          </cell>
          <cell r="D6006" t="str">
            <v>CR</v>
          </cell>
          <cell r="E6006">
            <v>9.5500000000000007</v>
          </cell>
        </row>
        <row r="6007">
          <cell r="A6007">
            <v>39859</v>
          </cell>
          <cell r="B6007" t="str">
            <v>LUVA PASSANTE DE COBRE (REF 601) SEM ANEL DE SOLDA, BOLSA 42 MM</v>
          </cell>
          <cell r="C6007" t="str">
            <v>UN</v>
          </cell>
          <cell r="D6007" t="str">
            <v>CR</v>
          </cell>
          <cell r="E6007">
            <v>14.72</v>
          </cell>
        </row>
        <row r="6008">
          <cell r="A6008" t="str">
            <v>Obs: dimensões entre asteríscos (*) indicam a aceitação de medidas aproximadas.</v>
          </cell>
        </row>
        <row r="6010">
          <cell r="B6010" t="str">
            <v>PREÇOS DE INSUMOS</v>
          </cell>
          <cell r="D6010" t="str">
            <v>Página:</v>
          </cell>
          <cell r="E6010" t="str">
            <v>91 / 146</v>
          </cell>
        </row>
        <row r="6011">
          <cell r="A6011" t="str">
            <v>Indicação da origem do preço:</v>
          </cell>
        </row>
        <row r="6012">
          <cell r="A6012" t="str">
            <v>• C - para preço coletado pelo IBGE</v>
          </cell>
        </row>
        <row r="6013">
          <cell r="A6013" t="str">
            <v>• CR - para preço obtido por meio do coeficiente de representatividade do insumo (ver Manual de Metodologia e</v>
          </cell>
        </row>
        <row r="6014">
          <cell r="A6014" t="str">
            <v>Conceitos);</v>
          </cell>
        </row>
        <row r="6015">
          <cell r="A6015" t="str">
            <v>• AS - para preço atribuído com base no preço do insumo para a localidade de São Paulo.</v>
          </cell>
        </row>
        <row r="6016">
          <cell r="A6016" t="str">
            <v>Mês de Coleta:</v>
          </cell>
          <cell r="B6016" t="str">
            <v>06/2016 Pesquisa: IBGE</v>
          </cell>
        </row>
        <row r="6017">
          <cell r="B6017" t="str">
            <v>CUIABA</v>
          </cell>
          <cell r="C6017" t="str">
            <v>90,01</v>
          </cell>
          <cell r="E6017">
            <v>52.06</v>
          </cell>
        </row>
        <row r="6018">
          <cell r="A6018" t="str">
            <v>Localidade:</v>
          </cell>
          <cell r="B6018" t="str">
            <v>Encargos Sociais Desonerados(%) Horista:</v>
          </cell>
          <cell r="D6018" t="str">
            <v>Mensalista:</v>
          </cell>
        </row>
        <row r="6019">
          <cell r="A6019" t="str">
            <v>Código</v>
          </cell>
          <cell r="B6019" t="str">
            <v>Descriçao do Insumo</v>
          </cell>
          <cell r="C6019" t="str">
            <v>Unid</v>
          </cell>
          <cell r="D6019" t="str">
            <v>Origem</v>
          </cell>
          <cell r="E6019" t="str">
            <v>Preço</v>
          </cell>
        </row>
        <row r="6020">
          <cell r="D6020" t="str">
            <v>de Preço</v>
          </cell>
          <cell r="E6020" t="str">
            <v>Mediano (R$)</v>
          </cell>
        </row>
        <row r="6021">
          <cell r="A6021">
            <v>39860</v>
          </cell>
          <cell r="B6021" t="str">
            <v>LUVA PASSANTE DE COBRE (REF 601) SEM ANEL DE SOLDA, BOLSA 54 MM</v>
          </cell>
          <cell r="C6021" t="str">
            <v>UN</v>
          </cell>
          <cell r="D6021" t="str">
            <v>CR</v>
          </cell>
          <cell r="E6021">
            <v>22.59</v>
          </cell>
        </row>
        <row r="6022">
          <cell r="A6022">
            <v>39861</v>
          </cell>
          <cell r="B6022" t="str">
            <v>LUVA PASSANTE DE COBRE (REF 601) SEM ANEL DE SOLDA, BOLSA 66 MM</v>
          </cell>
          <cell r="C6022" t="str">
            <v>UN</v>
          </cell>
          <cell r="D6022" t="str">
            <v>CR</v>
          </cell>
          <cell r="E6022">
            <v>64.510000000000005</v>
          </cell>
        </row>
        <row r="6023">
          <cell r="A6023">
            <v>1904</v>
          </cell>
          <cell r="B6023" t="str">
            <v>LUVA PVC DE PRESSAO P/ ELETRODUTO TIGREFLEX 20</v>
          </cell>
          <cell r="C6023" t="str">
            <v>UN</v>
          </cell>
          <cell r="D6023" t="str">
            <v>CR</v>
          </cell>
          <cell r="E6023">
            <v>0.99</v>
          </cell>
        </row>
        <row r="6024">
          <cell r="A6024">
            <v>1899</v>
          </cell>
          <cell r="B6024" t="str">
            <v>LUVA PVC DE PRESSAO P/ ELETRODUTO TIGREFLEX 25</v>
          </cell>
          <cell r="C6024" t="str">
            <v>UN</v>
          </cell>
          <cell r="D6024" t="str">
            <v>CR</v>
          </cell>
          <cell r="E6024">
            <v>1.05</v>
          </cell>
        </row>
        <row r="6025">
          <cell r="A6025">
            <v>1900</v>
          </cell>
          <cell r="B6025" t="str">
            <v>LUVA PVC DE PRESSAO P/ ELETRODUTO TIGREFLEX 32</v>
          </cell>
          <cell r="C6025" t="str">
            <v>UN</v>
          </cell>
          <cell r="D6025" t="str">
            <v>CR</v>
          </cell>
          <cell r="E6025">
            <v>1.66</v>
          </cell>
        </row>
        <row r="6026">
          <cell r="A6026">
            <v>1893</v>
          </cell>
          <cell r="B6026" t="str">
            <v>LUVA PVC ROSCAVEL P/ ELETRODUTO 1.1/2"</v>
          </cell>
          <cell r="C6026" t="str">
            <v>UN</v>
          </cell>
          <cell r="D6026" t="str">
            <v>CR</v>
          </cell>
          <cell r="E6026">
            <v>4.42</v>
          </cell>
        </row>
        <row r="6027">
          <cell r="A6027">
            <v>1902</v>
          </cell>
          <cell r="B6027" t="str">
            <v>LUVA PVC ROSCAVEL P/ ELETRODUTO 1.1/4"</v>
          </cell>
          <cell r="C6027" t="str">
            <v>UN</v>
          </cell>
          <cell r="D6027" t="str">
            <v>CR</v>
          </cell>
          <cell r="E6027">
            <v>3.54</v>
          </cell>
        </row>
        <row r="6028">
          <cell r="A6028">
            <v>1901</v>
          </cell>
          <cell r="B6028" t="str">
            <v>LUVA PVC ROSCAVEL P/ ELETRODUTO 1/2"</v>
          </cell>
          <cell r="C6028" t="str">
            <v>UN</v>
          </cell>
          <cell r="D6028" t="str">
            <v>CR</v>
          </cell>
          <cell r="E6028">
            <v>1.1000000000000001</v>
          </cell>
        </row>
        <row r="6029">
          <cell r="A6029">
            <v>1892</v>
          </cell>
          <cell r="B6029" t="str">
            <v>LUVA PVC ROSCAVEL P/ ELETRODUTO 1"</v>
          </cell>
          <cell r="C6029" t="str">
            <v>UN</v>
          </cell>
          <cell r="D6029" t="str">
            <v>CR</v>
          </cell>
          <cell r="E6029">
            <v>2.1</v>
          </cell>
        </row>
        <row r="6030">
          <cell r="A6030">
            <v>1907</v>
          </cell>
          <cell r="B6030" t="str">
            <v>LUVA PVC ROSCAVEL P/ ELETRODUTO 2.1/2"</v>
          </cell>
          <cell r="C6030" t="str">
            <v>UN</v>
          </cell>
          <cell r="D6030" t="str">
            <v>CR</v>
          </cell>
          <cell r="E6030">
            <v>19.420000000000002</v>
          </cell>
        </row>
        <row r="6031">
          <cell r="A6031">
            <v>1894</v>
          </cell>
          <cell r="B6031" t="str">
            <v>LUVA PVC ROSCAVEL P/ ELETRODUTO 2''</v>
          </cell>
          <cell r="C6031" t="str">
            <v>UN</v>
          </cell>
          <cell r="D6031" t="str">
            <v>CR</v>
          </cell>
          <cell r="E6031">
            <v>7.13</v>
          </cell>
        </row>
        <row r="6032">
          <cell r="A6032">
            <v>1891</v>
          </cell>
          <cell r="B6032" t="str">
            <v>LUVA PVC ROSCAVEL P/ ELETRODUTO 3/4"</v>
          </cell>
          <cell r="C6032" t="str">
            <v>UN</v>
          </cell>
          <cell r="D6032" t="str">
            <v>CR</v>
          </cell>
          <cell r="E6032">
            <v>1.66</v>
          </cell>
        </row>
        <row r="6033">
          <cell r="A6033">
            <v>1896</v>
          </cell>
          <cell r="B6033" t="str">
            <v>LUVA PVC ROSCAVEL P/ ELETRODUTO 3''</v>
          </cell>
          <cell r="C6033" t="str">
            <v>UN</v>
          </cell>
          <cell r="D6033" t="str">
            <v>CR</v>
          </cell>
          <cell r="E6033">
            <v>23.68</v>
          </cell>
        </row>
        <row r="6034">
          <cell r="A6034">
            <v>1895</v>
          </cell>
          <cell r="B6034" t="str">
            <v>LUVA PVC ROSCAVEL P/ ELETRODUTO 4''</v>
          </cell>
          <cell r="C6034" t="str">
            <v>UN</v>
          </cell>
          <cell r="D6034" t="str">
            <v>CR</v>
          </cell>
          <cell r="E6034">
            <v>45.98</v>
          </cell>
        </row>
        <row r="6035">
          <cell r="A6035">
            <v>3867</v>
          </cell>
          <cell r="B6035" t="str">
            <v>LUVA PVC SOLDAVEL, 110 MM, PARA AGUA FRIA PREDIAL</v>
          </cell>
          <cell r="C6035" t="str">
            <v>UN</v>
          </cell>
          <cell r="D6035" t="str">
            <v>CR</v>
          </cell>
          <cell r="E6035">
            <v>53.79</v>
          </cell>
        </row>
        <row r="6036">
          <cell r="A6036">
            <v>3861</v>
          </cell>
          <cell r="B6036" t="str">
            <v>LUVA PVC SOLDAVEL, 20 MM, PARA AGUA FRIA PREDIAL</v>
          </cell>
          <cell r="C6036" t="str">
            <v>UN</v>
          </cell>
          <cell r="D6036" t="str">
            <v>CR</v>
          </cell>
          <cell r="E6036">
            <v>0.55000000000000004</v>
          </cell>
        </row>
        <row r="6037">
          <cell r="A6037">
            <v>3904</v>
          </cell>
          <cell r="B6037" t="str">
            <v>LUVA PVC SOLDAVEL, 25 MM, PARA AGUA FRIA PREDIAL</v>
          </cell>
          <cell r="C6037" t="str">
            <v>UN</v>
          </cell>
          <cell r="D6037" t="str">
            <v>CR</v>
          </cell>
          <cell r="E6037">
            <v>0.61</v>
          </cell>
        </row>
        <row r="6038">
          <cell r="A6038">
            <v>3903</v>
          </cell>
          <cell r="B6038" t="str">
            <v>LUVA PVC SOLDAVEL, 32 MM, PARA AGUA FRIA PREDIAL</v>
          </cell>
          <cell r="C6038" t="str">
            <v>UN</v>
          </cell>
          <cell r="D6038" t="str">
            <v>CR</v>
          </cell>
          <cell r="E6038">
            <v>1.3</v>
          </cell>
        </row>
        <row r="6039">
          <cell r="A6039">
            <v>3862</v>
          </cell>
          <cell r="B6039" t="str">
            <v>LUVA PVC SOLDAVEL, 40 MM, PARA AGUA FRIA PREDIAL</v>
          </cell>
          <cell r="C6039" t="str">
            <v>UN</v>
          </cell>
          <cell r="D6039" t="str">
            <v>CR</v>
          </cell>
          <cell r="E6039">
            <v>2.89</v>
          </cell>
        </row>
        <row r="6040">
          <cell r="A6040">
            <v>3863</v>
          </cell>
          <cell r="B6040" t="str">
            <v>LUVA PVC SOLDAVEL, 50 MM, PARA AGUA FRIA PREDIAL</v>
          </cell>
          <cell r="C6040" t="str">
            <v>UN</v>
          </cell>
          <cell r="D6040" t="str">
            <v>CR</v>
          </cell>
          <cell r="E6040">
            <v>3.39</v>
          </cell>
        </row>
        <row r="6041">
          <cell r="A6041">
            <v>3864</v>
          </cell>
          <cell r="B6041" t="str">
            <v>LUVA PVC SOLDAVEL, 60 MM, PARA AGUA FRIA PREDIAL</v>
          </cell>
          <cell r="C6041" t="str">
            <v>UN</v>
          </cell>
          <cell r="D6041" t="str">
            <v>CR</v>
          </cell>
          <cell r="E6041">
            <v>9.27</v>
          </cell>
        </row>
        <row r="6042">
          <cell r="A6042">
            <v>3865</v>
          </cell>
          <cell r="B6042" t="str">
            <v>LUVA PVC SOLDAVEL, 75 MM, PARA AGUA FRIA PREDIAL</v>
          </cell>
          <cell r="C6042" t="str">
            <v>UN</v>
          </cell>
          <cell r="D6042" t="str">
            <v>CR</v>
          </cell>
          <cell r="E6042">
            <v>13.87</v>
          </cell>
        </row>
        <row r="6043">
          <cell r="A6043">
            <v>3866</v>
          </cell>
          <cell r="B6043" t="str">
            <v>LUVA PVC SOLDAVEL, 85 MM, PARA AGUA FRIA PREDIAL</v>
          </cell>
          <cell r="C6043" t="str">
            <v>UN</v>
          </cell>
          <cell r="D6043" t="str">
            <v>CR</v>
          </cell>
          <cell r="E6043">
            <v>31.61</v>
          </cell>
        </row>
        <row r="6044">
          <cell r="A6044">
            <v>3902</v>
          </cell>
          <cell r="B6044" t="str">
            <v>LUVA PVC, ROSCAVEL,  2 1/2",  AGUA FRIA PREDIAL</v>
          </cell>
          <cell r="C6044" t="str">
            <v>UN</v>
          </cell>
          <cell r="D6044" t="str">
            <v>CR</v>
          </cell>
          <cell r="E6044">
            <v>17.829999999999998</v>
          </cell>
        </row>
        <row r="6045">
          <cell r="A6045">
            <v>3878</v>
          </cell>
          <cell r="B6045" t="str">
            <v>LUVA PVC, ROSCAVEL, 1 1/2",  AGUA FRIA PREDIAL</v>
          </cell>
          <cell r="C6045" t="str">
            <v>UN</v>
          </cell>
          <cell r="D6045" t="str">
            <v>CR</v>
          </cell>
          <cell r="E6045">
            <v>5.63</v>
          </cell>
        </row>
        <row r="6046">
          <cell r="A6046">
            <v>3877</v>
          </cell>
          <cell r="B6046" t="str">
            <v>LUVA PVC, ROSCAVEL, 1 1/4", AGUA FRIA PREDIAL</v>
          </cell>
          <cell r="C6046" t="str">
            <v>UN</v>
          </cell>
          <cell r="D6046" t="str">
            <v>CR</v>
          </cell>
          <cell r="E6046">
            <v>5.13</v>
          </cell>
        </row>
        <row r="6047">
          <cell r="A6047">
            <v>3879</v>
          </cell>
          <cell r="B6047" t="str">
            <v>LUVA PVC, ROSCAVEL, 2",  AGUA FRIA PREDIAL</v>
          </cell>
          <cell r="C6047" t="str">
            <v>UN</v>
          </cell>
          <cell r="D6047" t="str">
            <v>CR</v>
          </cell>
          <cell r="E6047">
            <v>11.35</v>
          </cell>
        </row>
        <row r="6048">
          <cell r="A6048">
            <v>3880</v>
          </cell>
          <cell r="B6048" t="str">
            <v>LUVA PVC, ROSCAVEL, 3", AGUA FRIA PREDIAL</v>
          </cell>
          <cell r="C6048" t="str">
            <v>UN</v>
          </cell>
          <cell r="D6048" t="str">
            <v>CR</v>
          </cell>
          <cell r="E6048">
            <v>25.64</v>
          </cell>
        </row>
        <row r="6049">
          <cell r="A6049">
            <v>3901</v>
          </cell>
          <cell r="B6049" t="str">
            <v>LUVA PVC, ROSCAVEL, 4",  AGUA FRIA PREDIAL</v>
          </cell>
          <cell r="C6049" t="str">
            <v>UN</v>
          </cell>
          <cell r="D6049" t="str">
            <v>CR</v>
          </cell>
          <cell r="E6049">
            <v>32.75</v>
          </cell>
        </row>
        <row r="6050">
          <cell r="A6050">
            <v>12892</v>
          </cell>
          <cell r="B6050" t="str">
            <v>LUVA RASPA DE COURO, CANO CURTO (PUNHO *7* CM)</v>
          </cell>
          <cell r="C6050" t="str">
            <v>PAR</v>
          </cell>
          <cell r="D6050" t="str">
            <v>CR</v>
          </cell>
          <cell r="E6050">
            <v>10.24</v>
          </cell>
        </row>
        <row r="6051">
          <cell r="A6051">
            <v>3883</v>
          </cell>
          <cell r="B6051" t="str">
            <v>LUVA ROSCAVEL, PVC, 1/2", AGUA FRIA PREDIAL</v>
          </cell>
          <cell r="C6051" t="str">
            <v>UN</v>
          </cell>
          <cell r="D6051" t="str">
            <v>CR</v>
          </cell>
          <cell r="E6051">
            <v>0.98</v>
          </cell>
        </row>
        <row r="6052">
          <cell r="A6052">
            <v>3876</v>
          </cell>
          <cell r="B6052" t="str">
            <v>LUVA ROSCAVEL, PVC, 1", AGUA FRIA PREDIAL</v>
          </cell>
          <cell r="C6052" t="str">
            <v>UN</v>
          </cell>
          <cell r="D6052" t="str">
            <v>CR</v>
          </cell>
          <cell r="E6052">
            <v>2.5499999999999998</v>
          </cell>
        </row>
        <row r="6053">
          <cell r="A6053">
            <v>3884</v>
          </cell>
          <cell r="B6053" t="str">
            <v>LUVA ROSCAVEL, PVC, 3/4", AGUA FRIA PREDIAL</v>
          </cell>
          <cell r="C6053" t="str">
            <v>UN</v>
          </cell>
          <cell r="D6053" t="str">
            <v>CR</v>
          </cell>
          <cell r="E6053">
            <v>1.47</v>
          </cell>
        </row>
        <row r="6054">
          <cell r="A6054">
            <v>3837</v>
          </cell>
          <cell r="B6054" t="str">
            <v>LUVA SIMPLES, PVC PBA, JE, DN 100 / DE 110 MM, PARA REDE AGUA (NBR 10351)</v>
          </cell>
          <cell r="C6054" t="str">
            <v>UN</v>
          </cell>
          <cell r="D6054" t="str">
            <v>CR</v>
          </cell>
          <cell r="E6054">
            <v>25.38</v>
          </cell>
        </row>
        <row r="6055">
          <cell r="A6055">
            <v>3845</v>
          </cell>
          <cell r="B6055" t="str">
            <v>LUVA SIMPLES, PVC PBA, JE, DN 50 / DE 60 MM, PARA REDE AGUA (NBR 10351)</v>
          </cell>
          <cell r="C6055" t="str">
            <v>UN</v>
          </cell>
          <cell r="D6055" t="str">
            <v>CR</v>
          </cell>
          <cell r="E6055">
            <v>7.39</v>
          </cell>
        </row>
        <row r="6056">
          <cell r="A6056">
            <v>11045</v>
          </cell>
          <cell r="B6056" t="str">
            <v>LUVA SIMPLES, PVC PBA, JE, DN 75 / DE 85 MM, PARA REDE AGUA (NBR 10351)</v>
          </cell>
          <cell r="C6056" t="str">
            <v>UN</v>
          </cell>
          <cell r="D6056" t="str">
            <v>CR</v>
          </cell>
          <cell r="E6056">
            <v>15.4</v>
          </cell>
        </row>
        <row r="6057">
          <cell r="A6057">
            <v>20170</v>
          </cell>
          <cell r="B6057" t="str">
            <v>LUVA SIMPLES, PVC SERIE REFORCADA - R, 100 MM, PARA ESGOTO PREDIAL</v>
          </cell>
          <cell r="C6057" t="str">
            <v>UN</v>
          </cell>
          <cell r="D6057" t="str">
            <v>CR</v>
          </cell>
          <cell r="E6057">
            <v>7.87</v>
          </cell>
        </row>
        <row r="6058">
          <cell r="A6058">
            <v>20171</v>
          </cell>
          <cell r="B6058" t="str">
            <v>LUVA SIMPLES, PVC SERIE REFORCADA - R, 150 MM, PARA ESGOTO PREDIAL</v>
          </cell>
          <cell r="C6058" t="str">
            <v>UN</v>
          </cell>
          <cell r="D6058" t="str">
            <v>CR</v>
          </cell>
          <cell r="E6058">
            <v>24.66</v>
          </cell>
        </row>
        <row r="6059">
          <cell r="A6059">
            <v>20167</v>
          </cell>
          <cell r="B6059" t="str">
            <v>LUVA SIMPLES, PVC SERIE REFORCADA - R, 40 MM, PARA ESGOTO PREDIAL</v>
          </cell>
          <cell r="C6059" t="str">
            <v>UN</v>
          </cell>
          <cell r="D6059" t="str">
            <v>CR</v>
          </cell>
          <cell r="E6059">
            <v>3.09</v>
          </cell>
        </row>
        <row r="6060">
          <cell r="A6060">
            <v>20168</v>
          </cell>
          <cell r="B6060" t="str">
            <v>LUVA SIMPLES, PVC SERIE REFORCADA - R, 50 MM, PARA ESGOTO PREDIAL</v>
          </cell>
          <cell r="C6060" t="str">
            <v>UN</v>
          </cell>
          <cell r="D6060" t="str">
            <v>CR</v>
          </cell>
          <cell r="E6060">
            <v>4.62</v>
          </cell>
        </row>
        <row r="6061">
          <cell r="A6061">
            <v>20169</v>
          </cell>
          <cell r="B6061" t="str">
            <v>LUVA SIMPLES, PVC SERIE REFORCADA - R, 75 MM, PARA ESGOTO PREDIAL</v>
          </cell>
          <cell r="C6061" t="str">
            <v>UN</v>
          </cell>
          <cell r="D6061" t="str">
            <v>CR</v>
          </cell>
          <cell r="E6061">
            <v>6.49</v>
          </cell>
        </row>
        <row r="6062">
          <cell r="A6062">
            <v>3899</v>
          </cell>
          <cell r="B6062" t="str">
            <v>LUVA SIMPLES, PVC, SOLDAVEL, DN 100 MM, SERIE NORMAL, PARA ESGOTO PREDIAL</v>
          </cell>
          <cell r="C6062" t="str">
            <v>UN</v>
          </cell>
          <cell r="D6062" t="str">
            <v>CR</v>
          </cell>
          <cell r="E6062">
            <v>4.8899999999999997</v>
          </cell>
        </row>
        <row r="6063">
          <cell r="A6063">
            <v>38676</v>
          </cell>
          <cell r="B6063" t="str">
            <v>LUVA SIMPLES, PVC, SOLDAVEL, DN 150 MM, SERIE NORMAL, PARA ESGOTO PREDIAL</v>
          </cell>
          <cell r="C6063" t="str">
            <v>UN</v>
          </cell>
          <cell r="D6063" t="str">
            <v>CR</v>
          </cell>
          <cell r="E6063">
            <v>21.46</v>
          </cell>
        </row>
        <row r="6064">
          <cell r="A6064">
            <v>38677</v>
          </cell>
          <cell r="B6064" t="str">
            <v>LUVA SIMPLES, PVC, SOLDAVEL, DN 200 MM, SERIE NORMAL, PARA ESGOTO PREDIAL</v>
          </cell>
          <cell r="C6064" t="str">
            <v>UN</v>
          </cell>
          <cell r="D6064" t="str">
            <v>CR</v>
          </cell>
          <cell r="E6064">
            <v>24.59</v>
          </cell>
        </row>
        <row r="6065">
          <cell r="A6065">
            <v>3897</v>
          </cell>
          <cell r="B6065" t="str">
            <v>LUVA SIMPLES, PVC, SOLDAVEL, DN 40 MM, SERIE NORMAL, PARA ESGOTO PREDIAL</v>
          </cell>
          <cell r="C6065" t="str">
            <v>UN</v>
          </cell>
          <cell r="D6065" t="str">
            <v>CR</v>
          </cell>
          <cell r="E6065">
            <v>1</v>
          </cell>
        </row>
        <row r="6066">
          <cell r="A6066">
            <v>3875</v>
          </cell>
          <cell r="B6066" t="str">
            <v>LUVA SIMPLES, PVC, SOLDAVEL, DN 50 MM, SERIE NORMAL, PARA ESGOTO PREDIAL</v>
          </cell>
          <cell r="C6066" t="str">
            <v>UN</v>
          </cell>
          <cell r="D6066" t="str">
            <v>CR</v>
          </cell>
          <cell r="E6066">
            <v>2.27</v>
          </cell>
        </row>
        <row r="6067">
          <cell r="A6067" t="str">
            <v>Obs: dimensões entre asteríscos (*) indicam a aceitação de medidas aproximadas.</v>
          </cell>
        </row>
        <row r="6069">
          <cell r="B6069" t="str">
            <v>PREÇOS DE INSUMOS</v>
          </cell>
          <cell r="D6069" t="str">
            <v>Página:</v>
          </cell>
          <cell r="E6069" t="str">
            <v>92 / 146</v>
          </cell>
        </row>
        <row r="6070">
          <cell r="A6070" t="str">
            <v>Indicação da origem do preço:</v>
          </cell>
        </row>
        <row r="6071">
          <cell r="A6071" t="str">
            <v>• C - para preço coletado pelo IBGE</v>
          </cell>
        </row>
        <row r="6072">
          <cell r="A6072" t="str">
            <v>• CR - para preço obtido por meio do coeficiente de representatividade do insumo (ver Manual de Metodologia e</v>
          </cell>
        </row>
        <row r="6073">
          <cell r="A6073" t="str">
            <v>Conceitos);</v>
          </cell>
        </row>
        <row r="6074">
          <cell r="A6074" t="str">
            <v>• AS - para preço atribuído com base no preço do insumo para a localidade de São Paulo.</v>
          </cell>
        </row>
        <row r="6075">
          <cell r="A6075" t="str">
            <v>Mês de Coleta:</v>
          </cell>
          <cell r="B6075" t="str">
            <v>06/2016 Pesquisa: IBGE</v>
          </cell>
        </row>
        <row r="6076">
          <cell r="B6076" t="str">
            <v>CUIABA</v>
          </cell>
          <cell r="C6076" t="str">
            <v>90,01</v>
          </cell>
          <cell r="E6076">
            <v>52.06</v>
          </cell>
        </row>
        <row r="6077">
          <cell r="A6077" t="str">
            <v>Localidade:</v>
          </cell>
          <cell r="B6077" t="str">
            <v>Encargos Sociais Desonerados(%) Horista:</v>
          </cell>
          <cell r="D6077" t="str">
            <v>Mensalista:</v>
          </cell>
        </row>
        <row r="6078">
          <cell r="A6078" t="str">
            <v>Código</v>
          </cell>
          <cell r="B6078" t="str">
            <v>Descriçao do Insumo</v>
          </cell>
          <cell r="C6078" t="str">
            <v>Unid</v>
          </cell>
          <cell r="D6078" t="str">
            <v>Origem</v>
          </cell>
          <cell r="E6078" t="str">
            <v>Preço</v>
          </cell>
        </row>
        <row r="6079">
          <cell r="D6079" t="str">
            <v>de Preço</v>
          </cell>
          <cell r="E6079" t="str">
            <v>Mediano (R$)</v>
          </cell>
        </row>
        <row r="6080">
          <cell r="A6080">
            <v>3898</v>
          </cell>
          <cell r="B6080" t="str">
            <v>LUVA SIMPLES, PVC, SOLDAVEL, DN 75 MM, SERIE NORMAL, PARA ESGOTO PREDIAL</v>
          </cell>
          <cell r="C6080" t="str">
            <v>UN</v>
          </cell>
          <cell r="D6080" t="str">
            <v>CR</v>
          </cell>
          <cell r="E6080">
            <v>4.21</v>
          </cell>
        </row>
        <row r="6081">
          <cell r="A6081">
            <v>3855</v>
          </cell>
          <cell r="B6081" t="str">
            <v>LUVA SOLDAVEL COM BUCHA DE LATAO, PVC, 20 MM X 1/2"</v>
          </cell>
          <cell r="C6081" t="str">
            <v>UN</v>
          </cell>
          <cell r="D6081" t="str">
            <v>CR</v>
          </cell>
          <cell r="E6081">
            <v>3.97</v>
          </cell>
        </row>
        <row r="6082">
          <cell r="A6082">
            <v>3874</v>
          </cell>
          <cell r="B6082" t="str">
            <v>LUVA SOLDAVEL COM BUCHA DE LATAO, PVC, 25 MM X 1/2"</v>
          </cell>
          <cell r="C6082" t="str">
            <v>UN</v>
          </cell>
          <cell r="D6082" t="str">
            <v>CR</v>
          </cell>
          <cell r="E6082">
            <v>4.24</v>
          </cell>
        </row>
        <row r="6083">
          <cell r="A6083">
            <v>3870</v>
          </cell>
          <cell r="B6083" t="str">
            <v>LUVA SOLDAVEL COM BUCHA DE LATAO, PVC, 25 MM X 3/4"</v>
          </cell>
          <cell r="C6083" t="str">
            <v>UN</v>
          </cell>
          <cell r="D6083" t="str">
            <v>CR</v>
          </cell>
          <cell r="E6083">
            <v>5.31</v>
          </cell>
        </row>
        <row r="6084">
          <cell r="A6084">
            <v>38678</v>
          </cell>
          <cell r="B6084" t="str">
            <v>LUVA SOLDAVEL COM BUCHA DE LATAO, PVC, 32 MM X 1"</v>
          </cell>
          <cell r="C6084" t="str">
            <v>UN</v>
          </cell>
          <cell r="D6084" t="str">
            <v>CR</v>
          </cell>
          <cell r="E6084">
            <v>12.25</v>
          </cell>
        </row>
        <row r="6085">
          <cell r="A6085">
            <v>3859</v>
          </cell>
          <cell r="B6085" t="str">
            <v>LUVA SOLDAVEL COM ROSCA, PVC, 20 MM X 1/2", PARA AGUA FRIA PREDIAL</v>
          </cell>
          <cell r="C6085" t="str">
            <v>UN</v>
          </cell>
          <cell r="D6085" t="str">
            <v>CR</v>
          </cell>
          <cell r="E6085">
            <v>0.96</v>
          </cell>
        </row>
        <row r="6086">
          <cell r="A6086">
            <v>3856</v>
          </cell>
          <cell r="B6086" t="str">
            <v>LUVA SOLDAVEL COM ROSCA, PVC, 25 MM X 1/2", PARA AGUA FRIA PREDIAL</v>
          </cell>
          <cell r="C6086" t="str">
            <v>UN</v>
          </cell>
          <cell r="D6086" t="str">
            <v>CR</v>
          </cell>
          <cell r="E6086">
            <v>1.47</v>
          </cell>
        </row>
        <row r="6087">
          <cell r="A6087">
            <v>3906</v>
          </cell>
          <cell r="B6087" t="str">
            <v>LUVA SOLDAVEL COM ROSCA, PVC, 25 MM X 3/4", PARA AGUA FRIA PREDIAL</v>
          </cell>
          <cell r="C6087" t="str">
            <v>UN</v>
          </cell>
          <cell r="D6087" t="str">
            <v>CR</v>
          </cell>
          <cell r="E6087">
            <v>1.1200000000000001</v>
          </cell>
        </row>
        <row r="6088">
          <cell r="A6088">
            <v>3860</v>
          </cell>
          <cell r="B6088" t="str">
            <v>LUVA SOLDAVEL COM ROSCA, PVC, 32 MM X 1", PARA AGUA FRIA PREDIAL</v>
          </cell>
          <cell r="C6088" t="str">
            <v>UN</v>
          </cell>
          <cell r="D6088" t="str">
            <v>CR</v>
          </cell>
          <cell r="E6088">
            <v>3.56</v>
          </cell>
        </row>
        <row r="6089">
          <cell r="A6089">
            <v>3905</v>
          </cell>
          <cell r="B6089" t="str">
            <v>LUVA SOLDAVEL COM ROSCA, PVC, 40 MM X 1 1/4", PARA AGUA FRIA PREDIAL</v>
          </cell>
          <cell r="C6089" t="str">
            <v>UN</v>
          </cell>
          <cell r="D6089" t="str">
            <v>CR</v>
          </cell>
          <cell r="E6089">
            <v>7.65</v>
          </cell>
        </row>
        <row r="6090">
          <cell r="A6090">
            <v>3871</v>
          </cell>
          <cell r="B6090" t="str">
            <v>LUVA SOLDAVEL COM ROSCA, PVC, 50 MM X 1 1/2", PARA AGUA FRIA PREDIAL</v>
          </cell>
          <cell r="C6090" t="str">
            <v>UN</v>
          </cell>
          <cell r="D6090" t="str">
            <v>CR</v>
          </cell>
          <cell r="E6090">
            <v>13.49</v>
          </cell>
        </row>
        <row r="6091">
          <cell r="A6091">
            <v>37429</v>
          </cell>
          <cell r="B6091" t="str">
            <v>LUVA, PEAD PE 100,  DE 400 MM, PARA ELETROFUSAO</v>
          </cell>
          <cell r="C6091" t="str">
            <v>UN</v>
          </cell>
          <cell r="D6091" t="str">
            <v>CR</v>
          </cell>
          <cell r="E6091">
            <v>1604.7</v>
          </cell>
        </row>
        <row r="6092">
          <cell r="A6092">
            <v>37426</v>
          </cell>
          <cell r="B6092" t="str">
            <v>LUVA, PEAD PE 100,  DE 63 MM, PARA ELETROFUSAO</v>
          </cell>
          <cell r="C6092" t="str">
            <v>UN</v>
          </cell>
          <cell r="D6092" t="str">
            <v>CR</v>
          </cell>
          <cell r="E6092">
            <v>15.43</v>
          </cell>
        </row>
        <row r="6093">
          <cell r="A6093">
            <v>37427</v>
          </cell>
          <cell r="B6093" t="str">
            <v>LUVA, PEAD PE 100, DE 125 MM, PARA ELETROFUSAO</v>
          </cell>
          <cell r="C6093" t="str">
            <v>UN</v>
          </cell>
          <cell r="D6093" t="str">
            <v>CR</v>
          </cell>
          <cell r="E6093">
            <v>36.82</v>
          </cell>
        </row>
        <row r="6094">
          <cell r="A6094">
            <v>37424</v>
          </cell>
          <cell r="B6094" t="str">
            <v>LUVA, PEAD PE 100, DE 20 MM, PARA ELETROFUSAO</v>
          </cell>
          <cell r="C6094" t="str">
            <v>UN</v>
          </cell>
          <cell r="D6094" t="str">
            <v>CR</v>
          </cell>
          <cell r="E6094">
            <v>7.09</v>
          </cell>
        </row>
        <row r="6095">
          <cell r="A6095">
            <v>37428</v>
          </cell>
          <cell r="B6095" t="str">
            <v>LUVA, PEAD PE 100, DE 200 MM, PARA ELETROFUSAO</v>
          </cell>
          <cell r="C6095" t="str">
            <v>UN</v>
          </cell>
          <cell r="D6095" t="str">
            <v>CR</v>
          </cell>
          <cell r="E6095">
            <v>126.89</v>
          </cell>
        </row>
        <row r="6096">
          <cell r="A6096">
            <v>37425</v>
          </cell>
          <cell r="B6096" t="str">
            <v>LUVA, PEAD PE 100, DE 32 MM, PARA ELETROFUSAO</v>
          </cell>
          <cell r="C6096" t="str">
            <v>UN</v>
          </cell>
          <cell r="D6096" t="str">
            <v>CR</v>
          </cell>
          <cell r="E6096">
            <v>7.64</v>
          </cell>
        </row>
        <row r="6097">
          <cell r="A6097">
            <v>11519</v>
          </cell>
          <cell r="B6097" t="str">
            <v>MACANETA ALAVANCA, RETA OU CURVA, MACICA, CROMADA, COMPRIMENTO DE 10 A 16 CM,</v>
          </cell>
          <cell r="C6097" t="str">
            <v>PAR</v>
          </cell>
          <cell r="D6097" t="str">
            <v>CR</v>
          </cell>
          <cell r="E6097">
            <v>25.38</v>
          </cell>
        </row>
        <row r="6098">
          <cell r="B6098" t="str">
            <v>ACABAMENTO PADRAO MEDIO - SOMENTE MACANETAS</v>
          </cell>
        </row>
        <row r="6099">
          <cell r="A6099">
            <v>11520</v>
          </cell>
          <cell r="B6099" t="str">
            <v>MACANETA ALAVANCA, RETA SIMPLES / OCA, CROMADA, COMPRIMENTO DE 10 A 16 CM,</v>
          </cell>
          <cell r="C6099" t="str">
            <v>PAR</v>
          </cell>
          <cell r="D6099" t="str">
            <v>CR</v>
          </cell>
          <cell r="E6099">
            <v>10.06</v>
          </cell>
        </row>
        <row r="6100">
          <cell r="B6100" t="str">
            <v>ACABAMENTO PADRAO POPULAR - SOMENTE MACANETAS</v>
          </cell>
        </row>
        <row r="6101">
          <cell r="A6101">
            <v>11518</v>
          </cell>
          <cell r="B6101" t="str">
            <v>MACANETA TIPO BOLA, CROMADA,  DIAMETRO APROXIMADO DE *2 1/2*", (SOMENTE</v>
          </cell>
          <cell r="C6101" t="str">
            <v>PAR</v>
          </cell>
          <cell r="D6101" t="str">
            <v>CR</v>
          </cell>
          <cell r="E6101">
            <v>29.29</v>
          </cell>
        </row>
        <row r="6102">
          <cell r="B6102" t="str">
            <v>MACANETAS)</v>
          </cell>
        </row>
        <row r="6103">
          <cell r="A6103">
            <v>38473</v>
          </cell>
          <cell r="B6103" t="str">
            <v>MACARICO DE SOLDA 201 PARA EXTENSAO GLP OU ACETILENO</v>
          </cell>
          <cell r="C6103" t="str">
            <v>UN</v>
          </cell>
          <cell r="D6103" t="str">
            <v>CR</v>
          </cell>
          <cell r="E6103">
            <v>93.64</v>
          </cell>
        </row>
        <row r="6104">
          <cell r="A6104">
            <v>4244</v>
          </cell>
          <cell r="B6104" t="str">
            <v>MACARIQUEIRO</v>
          </cell>
          <cell r="C6104" t="str">
            <v>H</v>
          </cell>
          <cell r="D6104" t="str">
            <v>CR</v>
          </cell>
          <cell r="E6104">
            <v>11.17</v>
          </cell>
        </row>
        <row r="6105">
          <cell r="A6105">
            <v>40977</v>
          </cell>
          <cell r="B6105" t="str">
            <v>MACARIQUEIRO (MENSALISTA)</v>
          </cell>
          <cell r="C6105" t="str">
            <v>MES</v>
          </cell>
          <cell r="D6105" t="str">
            <v>CR</v>
          </cell>
          <cell r="E6105">
            <v>1967.04</v>
          </cell>
        </row>
        <row r="6106">
          <cell r="A6106">
            <v>3989</v>
          </cell>
          <cell r="B6106" t="str">
            <v>MADEIRA LEI NATIVA/REGIONAL SERRADA APARELHADA</v>
          </cell>
          <cell r="C6106" t="str">
            <v>M3</v>
          </cell>
          <cell r="D6106" t="str">
            <v>CR</v>
          </cell>
          <cell r="E6106">
            <v>1119.7</v>
          </cell>
        </row>
        <row r="6107">
          <cell r="A6107">
            <v>4006</v>
          </cell>
          <cell r="B6107" t="str">
            <v>MADEIRA PINHO SERRADA 3A QUALIDADE NAO APARELHADA</v>
          </cell>
          <cell r="C6107" t="str">
            <v>M3</v>
          </cell>
          <cell r="D6107" t="str">
            <v>CR</v>
          </cell>
          <cell r="E6107">
            <v>698.1</v>
          </cell>
        </row>
        <row r="6108">
          <cell r="A6108">
            <v>2742</v>
          </cell>
          <cell r="B6108" t="str">
            <v>MADEIRA ROLICA SEM TRATAMENTO, EUCALIPTO OU EQUIVALENTE DA REGIAO, H = 3 M, D =</v>
          </cell>
          <cell r="C6108" t="str">
            <v>M</v>
          </cell>
          <cell r="D6108" t="str">
            <v>AS</v>
          </cell>
          <cell r="E6108">
            <v>2.13</v>
          </cell>
        </row>
        <row r="6109">
          <cell r="B6109" t="str">
            <v>12 A 15 CM (PARA ESCORAMENTO)</v>
          </cell>
        </row>
        <row r="6110">
          <cell r="A6110">
            <v>2748</v>
          </cell>
          <cell r="B6110" t="str">
            <v>MADEIRA ROLICA SEM TRATAMENTO, EUCALIPTO OU EQUIVALENTE DA REGIAO, H = 3 M, D =</v>
          </cell>
          <cell r="C6110" t="str">
            <v>M</v>
          </cell>
          <cell r="D6110" t="str">
            <v>AS</v>
          </cell>
          <cell r="E6110">
            <v>6.25</v>
          </cell>
        </row>
        <row r="6111">
          <cell r="B6111" t="str">
            <v>16 A 19 CM (PARA ESCORAMENTO)</v>
          </cell>
        </row>
        <row r="6112">
          <cell r="A6112">
            <v>2736</v>
          </cell>
          <cell r="B6112" t="str">
            <v>MADEIRA ROLICA SEM TRATAMENTO, EUCALIPTO OU EQUIVALENTE DA REGIAO, H = 3 M, D =</v>
          </cell>
          <cell r="C6112" t="str">
            <v>M</v>
          </cell>
          <cell r="D6112" t="str">
            <v>AS</v>
          </cell>
          <cell r="E6112">
            <v>8.7200000000000006</v>
          </cell>
        </row>
        <row r="6113">
          <cell r="B6113" t="str">
            <v>20 A 24 CM (PARA ESCORAMENTO)</v>
          </cell>
        </row>
        <row r="6114">
          <cell r="A6114">
            <v>2745</v>
          </cell>
          <cell r="B6114" t="str">
            <v>MADEIRA ROLICA SEM TRATAMENTO, EUCALIPTO OU EQUIVALENTE DA REGIAO, H = 3 M, D =</v>
          </cell>
          <cell r="C6114" t="str">
            <v>M</v>
          </cell>
          <cell r="D6114" t="str">
            <v>AS</v>
          </cell>
          <cell r="E6114">
            <v>1.76</v>
          </cell>
        </row>
        <row r="6115">
          <cell r="B6115" t="str">
            <v>8 A 11 CM (PARA ESCORAMENTO)</v>
          </cell>
        </row>
        <row r="6116">
          <cell r="A6116">
            <v>2751</v>
          </cell>
          <cell r="B6116" t="str">
            <v>MADEIRA ROLICA SEM TRATAMENTO, EUCALIPTO OU EQUIVALENTE DA REGIAO, H = 6 M, D =</v>
          </cell>
          <cell r="C6116" t="str">
            <v>M</v>
          </cell>
          <cell r="D6116" t="str">
            <v>AS</v>
          </cell>
          <cell r="E6116">
            <v>2.25</v>
          </cell>
        </row>
        <row r="6117">
          <cell r="B6117" t="str">
            <v>12 A 15 CM (PARA ESCORAMENTO)</v>
          </cell>
        </row>
        <row r="6118">
          <cell r="A6118">
            <v>2731</v>
          </cell>
          <cell r="B6118" t="str">
            <v>MADEIRA ROLICA TRATADA, EUCALIPTO OU EQUIVALENTE DA REGIAO, H = 12 M, D = 20 A 24</v>
          </cell>
          <cell r="C6118" t="str">
            <v>M</v>
          </cell>
          <cell r="D6118" t="str">
            <v>AS</v>
          </cell>
          <cell r="E6118">
            <v>8.76</v>
          </cell>
        </row>
        <row r="6119">
          <cell r="B6119" t="str">
            <v>CM (PARA POSTE)</v>
          </cell>
        </row>
        <row r="6120">
          <cell r="A6120">
            <v>21138</v>
          </cell>
          <cell r="B6120" t="str">
            <v>MADEIRA ROLICA TRATADA, EUCALIPTO OU EQUIVALENTE DA REGIAO, H = 2,2 M, D = 8 A 11</v>
          </cell>
          <cell r="C6120" t="str">
            <v>M</v>
          </cell>
          <cell r="D6120" t="str">
            <v>AS</v>
          </cell>
          <cell r="E6120">
            <v>4.7699999999999996</v>
          </cell>
        </row>
        <row r="6121">
          <cell r="B6121" t="str">
            <v>CM (PARA CERCA)</v>
          </cell>
        </row>
        <row r="6122">
          <cell r="A6122">
            <v>2747</v>
          </cell>
          <cell r="B6122" t="str">
            <v>MADEIRA ROLICA TRATADA, EUCALIPTO OU EQUIVALENTE DA REGIAO, H = 2,20 M, D = 16 A 19</v>
          </cell>
          <cell r="C6122" t="str">
            <v>M</v>
          </cell>
          <cell r="D6122" t="str">
            <v>AS</v>
          </cell>
          <cell r="E6122">
            <v>6.43</v>
          </cell>
        </row>
        <row r="6123">
          <cell r="B6123" t="str">
            <v>CM (PARA CERCA)</v>
          </cell>
        </row>
        <row r="6124">
          <cell r="A6124">
            <v>4115</v>
          </cell>
          <cell r="B6124" t="str">
            <v>MADEIRA ROLICA TRATADA, EUCALIPTO OU EQUIVALENTE DA REGIAO, H = 3 M, D = 12 A 15</v>
          </cell>
          <cell r="C6124" t="str">
            <v>M</v>
          </cell>
          <cell r="D6124" t="str">
            <v>AS</v>
          </cell>
          <cell r="E6124">
            <v>9.23</v>
          </cell>
        </row>
        <row r="6125">
          <cell r="B6125" t="str">
            <v>CM</v>
          </cell>
        </row>
        <row r="6126">
          <cell r="A6126">
            <v>2729</v>
          </cell>
          <cell r="B6126" t="str">
            <v>MADEIRA ROLICA TRATADA, EUCALIPTO OU EQUIVALENTE DA REGIAO, H = 3 M, D = 4 A 7 CM</v>
          </cell>
          <cell r="C6126" t="str">
            <v>UN</v>
          </cell>
          <cell r="D6126" t="str">
            <v>AS</v>
          </cell>
          <cell r="E6126">
            <v>3.86</v>
          </cell>
        </row>
        <row r="6127">
          <cell r="B6127" t="str">
            <v>(PARA CAIBRO)</v>
          </cell>
        </row>
        <row r="6128">
          <cell r="A6128">
            <v>4119</v>
          </cell>
          <cell r="B6128" t="str">
            <v>MADEIRA ROLICA TRATADA, EUCALIPTO OU EQUIVALENTE DA REGIAO, H = 6 M, D = 16 A 19</v>
          </cell>
          <cell r="C6128" t="str">
            <v>M</v>
          </cell>
          <cell r="D6128" t="str">
            <v>AS</v>
          </cell>
          <cell r="E6128">
            <v>18.57</v>
          </cell>
        </row>
        <row r="6129">
          <cell r="B6129" t="str">
            <v>CM</v>
          </cell>
        </row>
        <row r="6130">
          <cell r="A6130">
            <v>2794</v>
          </cell>
          <cell r="B6130" t="str">
            <v>MADEIRA ROLICA TRATADA, EUCALIPTO OU EQUIVALENTE DA REGIAO, H = 6,5 M, D = 25 A 29</v>
          </cell>
          <cell r="C6130" t="str">
            <v>M</v>
          </cell>
          <cell r="D6130" t="str">
            <v>AS</v>
          </cell>
          <cell r="E6130">
            <v>15.27</v>
          </cell>
        </row>
        <row r="6131">
          <cell r="B6131" t="str">
            <v>CM</v>
          </cell>
        </row>
        <row r="6132">
          <cell r="A6132">
            <v>2788</v>
          </cell>
          <cell r="B6132" t="str">
            <v>MADEIRA ROLICA TRATADA, EUCALIPTO OU EQUIVALENTE DA REGIAO, H = 6,5 M, D = 30 A 34</v>
          </cell>
          <cell r="C6132" t="str">
            <v>M</v>
          </cell>
          <cell r="D6132" t="str">
            <v>AS</v>
          </cell>
          <cell r="E6132">
            <v>17.600000000000001</v>
          </cell>
        </row>
        <row r="6133">
          <cell r="A6133" t="str">
            <v>Obs: dimensões entre asteríscos (*) indicam a aceitação de medidas aproximadas.</v>
          </cell>
        </row>
        <row r="6135">
          <cell r="B6135" t="str">
            <v>PREÇOS DE INSUMOS</v>
          </cell>
          <cell r="D6135" t="str">
            <v>Página:</v>
          </cell>
          <cell r="E6135" t="str">
            <v>93 / 146</v>
          </cell>
        </row>
        <row r="6136">
          <cell r="A6136" t="str">
            <v>Indicação da origem do preço:</v>
          </cell>
        </row>
        <row r="6137">
          <cell r="A6137" t="str">
            <v>• C - para preço coletado pelo IBGE</v>
          </cell>
        </row>
        <row r="6138">
          <cell r="A6138" t="str">
            <v>• CR - para preço obtido por meio do coeficiente de representatividade do insumo (ver Manual de Metodologia e</v>
          </cell>
        </row>
        <row r="6139">
          <cell r="A6139" t="str">
            <v>Conceitos);</v>
          </cell>
        </row>
        <row r="6140">
          <cell r="A6140" t="str">
            <v>• AS - para preço atribuído com base no preço do insumo para a localidade de São Paulo.</v>
          </cell>
        </row>
        <row r="6141">
          <cell r="A6141" t="str">
            <v>Mês de Coleta:</v>
          </cell>
          <cell r="B6141" t="str">
            <v>06/2016 Pesquisa: IBGE</v>
          </cell>
        </row>
        <row r="6142">
          <cell r="B6142" t="str">
            <v>CUIABA</v>
          </cell>
          <cell r="C6142" t="str">
            <v>90,01</v>
          </cell>
          <cell r="E6142">
            <v>52.06</v>
          </cell>
        </row>
        <row r="6143">
          <cell r="A6143" t="str">
            <v>Localidade:</v>
          </cell>
          <cell r="B6143" t="str">
            <v>Encargos Sociais Desonerados(%) Horista:</v>
          </cell>
          <cell r="D6143" t="str">
            <v>Mensalista:</v>
          </cell>
        </row>
        <row r="6144">
          <cell r="A6144" t="str">
            <v>Código</v>
          </cell>
          <cell r="B6144" t="str">
            <v>Descriçao do Insumo</v>
          </cell>
          <cell r="C6144" t="str">
            <v>Unid</v>
          </cell>
          <cell r="D6144" t="str">
            <v>Origem</v>
          </cell>
          <cell r="E6144" t="str">
            <v>Preço</v>
          </cell>
        </row>
        <row r="6145">
          <cell r="D6145" t="str">
            <v>de Preço</v>
          </cell>
          <cell r="E6145" t="str">
            <v>Mediano (R$)</v>
          </cell>
        </row>
        <row r="6146">
          <cell r="B6146" t="str">
            <v>CM</v>
          </cell>
        </row>
        <row r="6147">
          <cell r="A6147">
            <v>3997</v>
          </cell>
          <cell r="B6147" t="str">
            <v>MADEIRA SERRADA NAO APARELHADA DE MACARANDUBA, ANGELIM OU EQUIVALENTE DA</v>
          </cell>
          <cell r="C6147" t="str">
            <v>M3</v>
          </cell>
          <cell r="D6147" t="str">
            <v>CR</v>
          </cell>
          <cell r="E6147">
            <v>1391.82</v>
          </cell>
        </row>
        <row r="6148">
          <cell r="B6148" t="str">
            <v>REGIAO</v>
          </cell>
        </row>
        <row r="6149">
          <cell r="A6149">
            <v>4004</v>
          </cell>
          <cell r="B6149" t="str">
            <v>MADEIRA 2A QUALIDADE SERRADA NAO APARELHADA</v>
          </cell>
          <cell r="C6149" t="str">
            <v>M3</v>
          </cell>
          <cell r="D6149" t="str">
            <v>C</v>
          </cell>
          <cell r="E6149">
            <v>1039</v>
          </cell>
        </row>
        <row r="6150">
          <cell r="A6150">
            <v>11836</v>
          </cell>
          <cell r="B6150" t="str">
            <v>MADEIRA 2A QUALIDADE SERRADA NAO APARELHADA -TIPO VIROLA</v>
          </cell>
          <cell r="C6150" t="str">
            <v>M3</v>
          </cell>
          <cell r="D6150" t="str">
            <v>CR</v>
          </cell>
          <cell r="E6150">
            <v>1230.3900000000001</v>
          </cell>
        </row>
        <row r="6151">
          <cell r="A6151">
            <v>36151</v>
          </cell>
          <cell r="B6151" t="str">
            <v>MANGOTE DE SEGURANCA EM RASPA DE COURO</v>
          </cell>
          <cell r="C6151" t="str">
            <v>UN</v>
          </cell>
          <cell r="D6151" t="str">
            <v>CR</v>
          </cell>
          <cell r="E6151">
            <v>22.76</v>
          </cell>
        </row>
        <row r="6152">
          <cell r="A6152">
            <v>37457</v>
          </cell>
          <cell r="B6152" t="str">
            <v>MANGUEIRA CRISTAL PARA NIVEL, LISA, PVC TRANSPARENTE, 3/8" X1,5 MM</v>
          </cell>
          <cell r="C6152" t="str">
            <v>M</v>
          </cell>
          <cell r="D6152" t="str">
            <v>CR</v>
          </cell>
          <cell r="E6152">
            <v>1.07</v>
          </cell>
        </row>
        <row r="6153">
          <cell r="A6153">
            <v>37456</v>
          </cell>
          <cell r="B6153" t="str">
            <v>MANGUEIRA CRISTAL PARA NIVEL, LISA, PVC TRANSPARENTE, 5/16" X1 MM</v>
          </cell>
          <cell r="C6153" t="str">
            <v>M</v>
          </cell>
          <cell r="D6153" t="str">
            <v>CR</v>
          </cell>
          <cell r="E6153">
            <v>0.56000000000000005</v>
          </cell>
        </row>
        <row r="6154">
          <cell r="A6154">
            <v>37460</v>
          </cell>
          <cell r="B6154" t="str">
            <v>MANGUEIRA CRISTAL TRANCADA, PVC COM REFORCO, PRESSAO DE TRABALHO (PT) 250</v>
          </cell>
          <cell r="C6154" t="str">
            <v>M</v>
          </cell>
          <cell r="D6154" t="str">
            <v>CR</v>
          </cell>
          <cell r="E6154">
            <v>5.44</v>
          </cell>
        </row>
        <row r="6155">
          <cell r="B6155" t="str">
            <v>lbs/pol2 , DE 1" X *3,4* MM.</v>
          </cell>
        </row>
        <row r="6156">
          <cell r="A6156">
            <v>37461</v>
          </cell>
          <cell r="B6156" t="str">
            <v>MANGUEIRA CRISTAL TRANCADA, PVC COM REFORCO, PRESSAO DE TRABALHO (PT) 250, DE</v>
          </cell>
          <cell r="C6156" t="str">
            <v>M</v>
          </cell>
          <cell r="D6156" t="str">
            <v>CR</v>
          </cell>
          <cell r="E6156">
            <v>3.98</v>
          </cell>
        </row>
        <row r="6157">
          <cell r="B6157" t="str">
            <v>3/4" X *2,8* MM</v>
          </cell>
        </row>
        <row r="6158">
          <cell r="A6158">
            <v>37458</v>
          </cell>
          <cell r="B6158" t="str">
            <v>MANGUEIRA CRISTAL, LISA, PVC TRANSPARENTE, 1/2" X 2 MM</v>
          </cell>
          <cell r="C6158" t="str">
            <v>M</v>
          </cell>
          <cell r="D6158" t="str">
            <v>CR</v>
          </cell>
          <cell r="E6158">
            <v>1.59</v>
          </cell>
        </row>
        <row r="6159">
          <cell r="A6159">
            <v>37454</v>
          </cell>
          <cell r="B6159" t="str">
            <v>MANGUEIRA CRISTAL, LISA, PVC TRANSPARENTE, 1/4" X1 MM</v>
          </cell>
          <cell r="C6159" t="str">
            <v>M</v>
          </cell>
          <cell r="D6159" t="str">
            <v>CR</v>
          </cell>
          <cell r="E6159">
            <v>0.41</v>
          </cell>
        </row>
        <row r="6160">
          <cell r="A6160">
            <v>37455</v>
          </cell>
          <cell r="B6160" t="str">
            <v>MANGUEIRA CRISTAL, LISA, PVC TRANSPARENTE, 1/4" X1,5 MM</v>
          </cell>
          <cell r="C6160" t="str">
            <v>M</v>
          </cell>
          <cell r="D6160" t="str">
            <v>CR</v>
          </cell>
          <cell r="E6160">
            <v>0.7</v>
          </cell>
        </row>
        <row r="6161">
          <cell r="A6161">
            <v>37459</v>
          </cell>
          <cell r="B6161" t="str">
            <v>MANGUEIRA CRISTAL, LISA, PVC TRANSPARENTE, 3/4" X 2 MM</v>
          </cell>
          <cell r="C6161" t="str">
            <v>M</v>
          </cell>
          <cell r="D6161" t="str">
            <v>CR</v>
          </cell>
          <cell r="E6161">
            <v>2.2400000000000002</v>
          </cell>
        </row>
        <row r="6162">
          <cell r="A6162">
            <v>21029</v>
          </cell>
          <cell r="B6162" t="str">
            <v>MANGUEIRA DE INCENDIO, TIPO 1, DE 1 1/2", COMPRIMENTO = 15 M, TECIDO EM FIO DE</v>
          </cell>
          <cell r="C6162" t="str">
            <v>UN</v>
          </cell>
          <cell r="D6162" t="str">
            <v>C</v>
          </cell>
          <cell r="E6162">
            <v>276.88</v>
          </cell>
        </row>
        <row r="6163">
          <cell r="B6163" t="str">
            <v>POLIESTER E TUBO INTERNO EM BORRACHA SINTETICA, COM UNIOES ENGATE RAPIDO</v>
          </cell>
        </row>
        <row r="6164">
          <cell r="A6164">
            <v>21030</v>
          </cell>
          <cell r="B6164" t="str">
            <v>MANGUEIRA DE INCENDIO, TIPO 1, DE 1 1/2", COMPRIMENTO = 20 M, TECIDO EM FIO DE</v>
          </cell>
          <cell r="C6164" t="str">
            <v>UN</v>
          </cell>
          <cell r="D6164" t="str">
            <v>CR</v>
          </cell>
          <cell r="E6164">
            <v>341.3</v>
          </cell>
        </row>
        <row r="6165">
          <cell r="B6165" t="str">
            <v>POLIESTER E TUBO INTERNO EM BORRACHA SINTETICA, COM UNIOES ENGATE RAPIDO</v>
          </cell>
        </row>
        <row r="6166">
          <cell r="A6166">
            <v>21031</v>
          </cell>
          <cell r="B6166" t="str">
            <v>MANGUEIRA DE INCENDIO, TIPO 1, DE 1 1/2", COMPRIMENTO = 25 M, TECIDO EM FIO DE</v>
          </cell>
          <cell r="C6166" t="str">
            <v>UN</v>
          </cell>
          <cell r="D6166" t="str">
            <v>CR</v>
          </cell>
          <cell r="E6166">
            <v>424.91</v>
          </cell>
        </row>
        <row r="6167">
          <cell r="B6167" t="str">
            <v>POLIESTER E TUBO INTERNO EM BORRACHA SINTETICA, COM UNIOES ENGATE RAPIDO</v>
          </cell>
        </row>
        <row r="6168">
          <cell r="A6168">
            <v>21032</v>
          </cell>
          <cell r="B6168" t="str">
            <v>MANGUEIRA DE INCENDIO, TIPO 1, DE 1 1/2", COMPRIMENTO = 30 M, TECIDO EM FIO DE</v>
          </cell>
          <cell r="C6168" t="str">
            <v>UN</v>
          </cell>
          <cell r="D6168" t="str">
            <v>CR</v>
          </cell>
          <cell r="E6168">
            <v>453.69</v>
          </cell>
        </row>
        <row r="6169">
          <cell r="B6169" t="str">
            <v>POLIESTER E TUBO INTERNO EM BORRACHA SINTETICA, COM UNIOES ENGATE RAPIDO</v>
          </cell>
        </row>
        <row r="6170">
          <cell r="A6170">
            <v>37527</v>
          </cell>
          <cell r="B6170" t="str">
            <v>MANGUEIRA DE INCENDIO, TIPO 2, DE 1 1/2", COMPRIMENTO = 15 M, TECIDO EM FIO DE</v>
          </cell>
          <cell r="C6170" t="str">
            <v>UN</v>
          </cell>
          <cell r="D6170" t="str">
            <v>CR</v>
          </cell>
          <cell r="E6170">
            <v>409.83</v>
          </cell>
        </row>
        <row r="6171">
          <cell r="B6171" t="str">
            <v>POLIESTER E TUBO INTERNO EM BORRACHA SINTETICA, COM UNIOES ENGATE RAPIDO</v>
          </cell>
        </row>
        <row r="6172">
          <cell r="A6172">
            <v>37528</v>
          </cell>
          <cell r="B6172" t="str">
            <v>MANGUEIRA DE INCENDIO, TIPO 2, DE 1 1/2", COMPRIMENTO = 20 M, TECIDO EM FIO DE</v>
          </cell>
          <cell r="C6172" t="str">
            <v>UN</v>
          </cell>
          <cell r="D6172" t="str">
            <v>CR</v>
          </cell>
          <cell r="E6172">
            <v>488.65</v>
          </cell>
        </row>
        <row r="6173">
          <cell r="B6173" t="str">
            <v>POLIESTER E TUBO INTERNO EM BORRACHA SINTETICA, COM UNIOES</v>
          </cell>
        </row>
        <row r="6174">
          <cell r="A6174">
            <v>37529</v>
          </cell>
          <cell r="B6174" t="str">
            <v>MANGUEIRA DE INCENDIO, TIPO 2, DE 1 1/2", COMPRIMENTO = 25 M, TECIDO EM FIO DE</v>
          </cell>
          <cell r="C6174" t="str">
            <v>UN</v>
          </cell>
          <cell r="D6174" t="str">
            <v>CR</v>
          </cell>
          <cell r="E6174">
            <v>493.44</v>
          </cell>
        </row>
        <row r="6175">
          <cell r="B6175" t="str">
            <v>POLIESTER E TUBO INTERNO EM BORRACHA SINTETICA, COM UNIOES</v>
          </cell>
        </row>
        <row r="6176">
          <cell r="A6176">
            <v>37530</v>
          </cell>
          <cell r="B6176" t="str">
            <v>MANGUEIRA DE INCENDIO, TIPO 2, DE 1 1/2", COMPRIMENTO = 30 M, TECIDO EM FIO DE</v>
          </cell>
          <cell r="C6176" t="str">
            <v>UN</v>
          </cell>
          <cell r="D6176" t="str">
            <v>CR</v>
          </cell>
          <cell r="E6176">
            <v>644.22</v>
          </cell>
        </row>
        <row r="6177">
          <cell r="B6177" t="str">
            <v>POLIESTER E TUBO INTERNO EM BORRACHA SINTETICA, COM UNIOES</v>
          </cell>
        </row>
        <row r="6178">
          <cell r="A6178">
            <v>21034</v>
          </cell>
          <cell r="B6178" t="str">
            <v>MANGUEIRA DE INCENDIO, TIPO 2, DE 2 1/2", COMPRIMENTO = 15 M, TECIDO EM FIO DE</v>
          </cell>
          <cell r="C6178" t="str">
            <v>UN</v>
          </cell>
          <cell r="D6178" t="str">
            <v>CR</v>
          </cell>
          <cell r="E6178">
            <v>549.64</v>
          </cell>
        </row>
        <row r="6179">
          <cell r="B6179" t="str">
            <v>POLIESTER E TUBO INTERNO EM BORRACHA SINTETICA, COM UNIOES ENGATE RAPIDO</v>
          </cell>
        </row>
        <row r="6180">
          <cell r="A6180">
            <v>37531</v>
          </cell>
          <cell r="B6180" t="str">
            <v>MANGUEIRA DE INCENDIO, TIPO 2, DE 2 1/2", COMPRIMENTO = 20 M, TECIDO EM FIO DE</v>
          </cell>
          <cell r="C6180" t="str">
            <v>UN</v>
          </cell>
          <cell r="D6180" t="str">
            <v>CR</v>
          </cell>
          <cell r="E6180">
            <v>692.2</v>
          </cell>
        </row>
        <row r="6181">
          <cell r="B6181" t="str">
            <v>POLIESTER E TUBO INTERNO EM BORRACHA SINTETICA, COM UNIOES</v>
          </cell>
        </row>
        <row r="6182">
          <cell r="A6182">
            <v>21036</v>
          </cell>
          <cell r="B6182" t="str">
            <v>MANGUEIRA DE INCENDIO, TIPO 2, DE 2 1/2", COMPRIMENTO = 25 M, TECIDO EM FIO DE</v>
          </cell>
          <cell r="C6182" t="str">
            <v>UN</v>
          </cell>
          <cell r="D6182" t="str">
            <v>CR</v>
          </cell>
          <cell r="E6182">
            <v>841.6</v>
          </cell>
        </row>
        <row r="6183">
          <cell r="B6183" t="str">
            <v>POLIESTER E TUBO INTERNO EM BORRACHA SINTETICA, COM UNIOES ENGATE RAPIDO</v>
          </cell>
        </row>
        <row r="6184">
          <cell r="A6184">
            <v>21037</v>
          </cell>
          <cell r="B6184" t="str">
            <v>MANGUEIRA DE INCENDIO, TIPO 2, DE 2 1/2", COMPRIMENTO = 30 M, TECIDO EM FIO DE</v>
          </cell>
          <cell r="C6184" t="str">
            <v>UN</v>
          </cell>
          <cell r="D6184" t="str">
            <v>CR</v>
          </cell>
          <cell r="E6184">
            <v>959.48</v>
          </cell>
        </row>
        <row r="6185">
          <cell r="B6185" t="str">
            <v>POLIESTER E TUBO INTERNO EM BORRACHA SINTETICA, COM UNIOES ENGATE RAPIDO</v>
          </cell>
        </row>
        <row r="6186">
          <cell r="A6186">
            <v>20185</v>
          </cell>
          <cell r="B6186" t="str">
            <v>MANGUEIRA DE PVC FLEXIVEL,TIPO FLAT/ACHATADA, COR LARANJA, D = 1 1/2" (40 MM), PARA</v>
          </cell>
          <cell r="C6186" t="str">
            <v>M</v>
          </cell>
          <cell r="D6186" t="str">
            <v>C</v>
          </cell>
          <cell r="E6186">
            <v>6.48</v>
          </cell>
        </row>
        <row r="6187">
          <cell r="B6187" t="str">
            <v>CONDUCAO DE AGUA, SERVICOS LEVES E MEDIOS</v>
          </cell>
        </row>
        <row r="6188">
          <cell r="A6188">
            <v>20260</v>
          </cell>
          <cell r="B6188" t="str">
            <v>MANGUEIRA P/ GAS 1/2" C/ 1M</v>
          </cell>
          <cell r="C6188" t="str">
            <v>UN</v>
          </cell>
          <cell r="D6188" t="str">
            <v>CR</v>
          </cell>
          <cell r="E6188">
            <v>7.61</v>
          </cell>
        </row>
        <row r="6189">
          <cell r="A6189">
            <v>37523</v>
          </cell>
          <cell r="B6189" t="str">
            <v>MANIPULADOR TELESCOPICO, POTENCIA DE 101 HP, CAPACIDADE DE CARGA DE 3.500 KG,</v>
          </cell>
          <cell r="C6189" t="str">
            <v>UN</v>
          </cell>
          <cell r="D6189" t="str">
            <v>AS</v>
          </cell>
          <cell r="E6189">
            <v>463415.41</v>
          </cell>
        </row>
        <row r="6190">
          <cell r="B6190" t="str">
            <v>ALTURA MAXIMA DE ELEVACAO DE 12 M</v>
          </cell>
        </row>
        <row r="6191">
          <cell r="A6191">
            <v>37515</v>
          </cell>
          <cell r="B6191" t="str">
            <v>MANIPULADOR TELESCOPICO, POTENCIA DE 85 HP, CAPACIDADE DE CARGA DE 3.500 KG,</v>
          </cell>
          <cell r="C6191" t="str">
            <v>UN</v>
          </cell>
          <cell r="D6191" t="str">
            <v>AS</v>
          </cell>
          <cell r="E6191">
            <v>412000</v>
          </cell>
        </row>
        <row r="6192">
          <cell r="B6192" t="str">
            <v>ALTURA MAXIMA DE ELEVACAO DE 12,3 M</v>
          </cell>
        </row>
        <row r="6193">
          <cell r="A6193">
            <v>12899</v>
          </cell>
          <cell r="B6193" t="str">
            <v>MANOMETRO 0 A 200PSI (0 A 14KGF/CM2) D=50MM - CONEXAO 1/4" BSP, RETO, CAIXA E ANEL</v>
          </cell>
          <cell r="C6193" t="str">
            <v>UN</v>
          </cell>
          <cell r="D6193" t="str">
            <v>AS</v>
          </cell>
          <cell r="E6193">
            <v>52.62</v>
          </cell>
        </row>
        <row r="6194">
          <cell r="B6194" t="str">
            <v>EM ACO ESTAMPADO 1020, ACABAMENTO EM PINTURA ELETROSTATICA EM EPOXI PRETO</v>
          </cell>
        </row>
        <row r="6195">
          <cell r="A6195">
            <v>40877</v>
          </cell>
          <cell r="B6195" t="str">
            <v>MANTA ALUMINIZADA NAS DUAS FACES, PARA SUBCOBERTURA, E = *2* MM (COLETADO</v>
          </cell>
          <cell r="C6195" t="str">
            <v>M2</v>
          </cell>
          <cell r="D6195" t="str">
            <v>CR</v>
          </cell>
          <cell r="E6195">
            <v>5.57</v>
          </cell>
        </row>
        <row r="6196">
          <cell r="B6196" t="str">
            <v>CAIXA)</v>
          </cell>
        </row>
        <row r="6197">
          <cell r="A6197">
            <v>39699</v>
          </cell>
          <cell r="B6197" t="str">
            <v>MANTA DE BORRACHA ANTIRRUIDO 5 MM</v>
          </cell>
          <cell r="C6197" t="str">
            <v>M2</v>
          </cell>
          <cell r="D6197" t="str">
            <v>CR</v>
          </cell>
          <cell r="E6197">
            <v>9.3800000000000008</v>
          </cell>
        </row>
        <row r="6198">
          <cell r="A6198">
            <v>39956</v>
          </cell>
          <cell r="B6198" t="str">
            <v>MANTA DE POLIETILENO EXPANDIDO (PEBD), E = 5 MM (COLETADO CAIXA)</v>
          </cell>
          <cell r="C6198" t="str">
            <v>M2</v>
          </cell>
          <cell r="D6198" t="str">
            <v>CR</v>
          </cell>
          <cell r="E6198">
            <v>3.23</v>
          </cell>
        </row>
        <row r="6199">
          <cell r="A6199">
            <v>11621</v>
          </cell>
          <cell r="B6199" t="str">
            <v>MANTA IMPERMEABILIZANTE A BASE DE ASFALTO MODIFICADO C/ ELASTOMEROS DESBS</v>
          </cell>
          <cell r="C6199" t="str">
            <v>M2</v>
          </cell>
          <cell r="D6199" t="str">
            <v>CR</v>
          </cell>
          <cell r="E6199">
            <v>34.28</v>
          </cell>
        </row>
        <row r="6200">
          <cell r="B6200" t="str">
            <v>TIPO TORODIM ALUMINIO E = 3MM VIAPOL OU EQUIV</v>
          </cell>
        </row>
        <row r="6201">
          <cell r="A6201">
            <v>4014</v>
          </cell>
          <cell r="B6201" t="str">
            <v>MANTA IMPERMEABILIZANTE A BASE DE ASFALTO MODIFICADO C/ POLIMEROS DE APP TIPO</v>
          </cell>
          <cell r="C6201" t="str">
            <v>M2</v>
          </cell>
          <cell r="D6201" t="str">
            <v>CR</v>
          </cell>
          <cell r="E6201">
            <v>31.09</v>
          </cell>
        </row>
        <row r="6202">
          <cell r="A6202" t="str">
            <v>Obs: dimensões entre asteríscos (*) indicam a aceitação de medidas aproximadas.</v>
          </cell>
        </row>
        <row r="6204">
          <cell r="B6204" t="str">
            <v>PREÇOS DE INSUMOS</v>
          </cell>
          <cell r="D6204" t="str">
            <v>Página:</v>
          </cell>
          <cell r="E6204" t="str">
            <v>94 / 146</v>
          </cell>
        </row>
        <row r="6205">
          <cell r="A6205" t="str">
            <v>Indicação da origem do preço:</v>
          </cell>
        </row>
        <row r="6206">
          <cell r="A6206" t="str">
            <v>• C - para preço coletado pelo IBGE</v>
          </cell>
        </row>
        <row r="6207">
          <cell r="A6207" t="str">
            <v>• CR - para preço obtido por meio do coeficiente de representatividade do insumo (ver Manual de Metodologia e</v>
          </cell>
        </row>
        <row r="6208">
          <cell r="A6208" t="str">
            <v>Conceitos);</v>
          </cell>
        </row>
        <row r="6209">
          <cell r="A6209" t="str">
            <v>• AS - para preço atribuído com base no preço do insumo para a localidade de São Paulo.</v>
          </cell>
        </row>
        <row r="6210">
          <cell r="A6210" t="str">
            <v>Mês de Coleta:</v>
          </cell>
          <cell r="B6210" t="str">
            <v>06/2016 Pesquisa: IBGE</v>
          </cell>
        </row>
        <row r="6211">
          <cell r="B6211" t="str">
            <v>CUIABA</v>
          </cell>
          <cell r="C6211" t="str">
            <v>90,01</v>
          </cell>
          <cell r="E6211">
            <v>52.06</v>
          </cell>
        </row>
        <row r="6212">
          <cell r="A6212" t="str">
            <v>Localidade:</v>
          </cell>
          <cell r="B6212" t="str">
            <v>Encargos Sociais Desonerados(%) Horista:</v>
          </cell>
          <cell r="D6212" t="str">
            <v>Mensalista:</v>
          </cell>
        </row>
        <row r="6213">
          <cell r="A6213" t="str">
            <v>Código</v>
          </cell>
          <cell r="B6213" t="str">
            <v>Descriçao do Insumo</v>
          </cell>
          <cell r="C6213" t="str">
            <v>Unid</v>
          </cell>
          <cell r="D6213" t="str">
            <v>Origem</v>
          </cell>
          <cell r="E6213" t="str">
            <v>Preço</v>
          </cell>
        </row>
        <row r="6214">
          <cell r="D6214" t="str">
            <v>de Preço</v>
          </cell>
          <cell r="E6214" t="str">
            <v>Mediano (R$)</v>
          </cell>
        </row>
        <row r="6215">
          <cell r="B6215" t="str">
            <v>TORODIM APP 3MM VIAPOL OU EQUIV</v>
          </cell>
        </row>
        <row r="6216">
          <cell r="A6216">
            <v>4015</v>
          </cell>
          <cell r="B6216" t="str">
            <v>MANTA IMPERMEABILIZANTE A BASE DE ASFALTO MODIFICADO C/ POLIMEROS DE APP TIPO</v>
          </cell>
          <cell r="C6216" t="str">
            <v>M2</v>
          </cell>
          <cell r="D6216" t="str">
            <v>CR</v>
          </cell>
          <cell r="E6216">
            <v>35.92</v>
          </cell>
        </row>
        <row r="6217">
          <cell r="B6217" t="str">
            <v>TORODIM 4MM VIAPOL OU EQUIV</v>
          </cell>
        </row>
        <row r="6218">
          <cell r="A6218">
            <v>4017</v>
          </cell>
          <cell r="B6218" t="str">
            <v>MANTA IMPERMEABILIZANTE A BASE DE ASFALTO MODIFICADO C/ POLIMEROS DE APP TIPO</v>
          </cell>
          <cell r="C6218" t="str">
            <v>M2</v>
          </cell>
          <cell r="D6218" t="str">
            <v>CR</v>
          </cell>
          <cell r="E6218">
            <v>38.79</v>
          </cell>
        </row>
        <row r="6219">
          <cell r="B6219" t="str">
            <v>TORODIM 5MM VIAPOL OU EQUIV</v>
          </cell>
        </row>
        <row r="6220">
          <cell r="A6220">
            <v>4016</v>
          </cell>
          <cell r="B6220" t="str">
            <v>MANTA IMPERMEABILIZANTE TIPO GLASS, A BASE DE ASFALTO MODIFICADO COM</v>
          </cell>
          <cell r="C6220" t="str">
            <v>M2</v>
          </cell>
          <cell r="D6220" t="str">
            <v>C</v>
          </cell>
          <cell r="E6220">
            <v>23.35</v>
          </cell>
        </row>
        <row r="6221">
          <cell r="B6221" t="str">
            <v>POLIMEROS PLASTOMERICOS (PL), E = 3 MM</v>
          </cell>
        </row>
        <row r="6222">
          <cell r="A6222">
            <v>626</v>
          </cell>
          <cell r="B6222" t="str">
            <v>MANTA LIQUIDA DE BASE ASFALTICA MODIFICADA COM A ADICAO DE ELASTOMEROS</v>
          </cell>
          <cell r="C6222" t="str">
            <v>KG</v>
          </cell>
          <cell r="D6222" t="str">
            <v>C</v>
          </cell>
          <cell r="E6222">
            <v>11</v>
          </cell>
        </row>
        <row r="6223">
          <cell r="B6223" t="str">
            <v>DILUIDOS EM SOLVENTE ORGANICO, APLICACAO A FRIO (MEMBRANA IMPERMEABILIZANTE</v>
          </cell>
        </row>
        <row r="6224">
          <cell r="B6224" t="str">
            <v>ASFASTICA)</v>
          </cell>
        </row>
        <row r="6225">
          <cell r="A6225">
            <v>25860</v>
          </cell>
          <cell r="B6225" t="str">
            <v>MANTA TERMOPLASTICA, PEAD, GEOMEMBRANA LISA, E = 0,50 MM ( NBR 15352)</v>
          </cell>
          <cell r="C6225" t="str">
            <v>M2</v>
          </cell>
          <cell r="D6225" t="str">
            <v>CR</v>
          </cell>
          <cell r="E6225">
            <v>8.1</v>
          </cell>
        </row>
        <row r="6226">
          <cell r="A6226">
            <v>25861</v>
          </cell>
          <cell r="B6226" t="str">
            <v>MANTA TERMOPLASTICA, PEAD, GEOMEMBRANA LISA, E = 0,75 MM ( NBR 15352)</v>
          </cell>
          <cell r="C6226" t="str">
            <v>M2</v>
          </cell>
          <cell r="D6226" t="str">
            <v>CR</v>
          </cell>
          <cell r="E6226">
            <v>12.22</v>
          </cell>
        </row>
        <row r="6227">
          <cell r="A6227">
            <v>25862</v>
          </cell>
          <cell r="B6227" t="str">
            <v>MANTA TERMOPLASTICA, PEAD, GEOMEMBRANA LISA, E = 0,80 MM ( NBR 15352)</v>
          </cell>
          <cell r="C6227" t="str">
            <v>M2</v>
          </cell>
          <cell r="D6227" t="str">
            <v>CR</v>
          </cell>
          <cell r="E6227">
            <v>12.97</v>
          </cell>
        </row>
        <row r="6228">
          <cell r="A6228">
            <v>25863</v>
          </cell>
          <cell r="B6228" t="str">
            <v>MANTA TERMOPLASTICA, PEAD, GEOMEMBRANA LISA, E = 1,00 MM ( NBR 15352)</v>
          </cell>
          <cell r="C6228" t="str">
            <v>M2</v>
          </cell>
          <cell r="D6228" t="str">
            <v>CR</v>
          </cell>
          <cell r="E6228">
            <v>16.21</v>
          </cell>
        </row>
        <row r="6229">
          <cell r="A6229">
            <v>25864</v>
          </cell>
          <cell r="B6229" t="str">
            <v>MANTA TERMOPLASTICA, PEAD, GEOMEMBRANA LISA, E = 1,50 MM ( NBR 15352)</v>
          </cell>
          <cell r="C6229" t="str">
            <v>M2</v>
          </cell>
          <cell r="D6229" t="str">
            <v>CR</v>
          </cell>
          <cell r="E6229">
            <v>24.31</v>
          </cell>
        </row>
        <row r="6230">
          <cell r="A6230">
            <v>25865</v>
          </cell>
          <cell r="B6230" t="str">
            <v>MANTA TERMOPLASTICA, PEAD, GEOMEMBRANA LISA, E = 2,00 MM ( NBR 15352)</v>
          </cell>
          <cell r="C6230" t="str">
            <v>M2</v>
          </cell>
          <cell r="D6230" t="str">
            <v>CR</v>
          </cell>
          <cell r="E6230">
            <v>32.57</v>
          </cell>
        </row>
        <row r="6231">
          <cell r="A6231">
            <v>25866</v>
          </cell>
          <cell r="B6231" t="str">
            <v>MANTA TERMOPLASTICA, PEAD, GEOMEMBRANA LISA, E = 2,50 MM ( NBR 15352)</v>
          </cell>
          <cell r="C6231" t="str">
            <v>M2</v>
          </cell>
          <cell r="D6231" t="str">
            <v>CR</v>
          </cell>
          <cell r="E6231">
            <v>40.44</v>
          </cell>
        </row>
        <row r="6232">
          <cell r="A6232">
            <v>25868</v>
          </cell>
          <cell r="B6232" t="str">
            <v>MANTA TERMOPLASTICA, PEAD, GEOMEMBRANA TEXTURIZADA EM AMBAS AS FACES, E =</v>
          </cell>
          <cell r="C6232" t="str">
            <v>M2</v>
          </cell>
          <cell r="D6232" t="str">
            <v>CR</v>
          </cell>
          <cell r="E6232">
            <v>9.02</v>
          </cell>
        </row>
        <row r="6233">
          <cell r="B6233" t="str">
            <v>0,50 MM (NBR 15352)</v>
          </cell>
        </row>
        <row r="6234">
          <cell r="A6234">
            <v>25869</v>
          </cell>
          <cell r="B6234" t="str">
            <v>MANTA TERMOPLASTICA, PEAD, GEOMEMBRANA TEXTURIZADA EM AMBAS AS FACES, E =</v>
          </cell>
          <cell r="C6234" t="str">
            <v>M2</v>
          </cell>
          <cell r="D6234" t="str">
            <v>CR</v>
          </cell>
          <cell r="E6234">
            <v>12.74</v>
          </cell>
        </row>
        <row r="6235">
          <cell r="B6235" t="str">
            <v>0,75 MM (NBR 15352)</v>
          </cell>
        </row>
        <row r="6236">
          <cell r="A6236">
            <v>25870</v>
          </cell>
          <cell r="B6236" t="str">
            <v>MANTA TERMOPLASTICA, PEAD, GEOMEMBRANA TEXTURIZADA EM AMBAS AS FACES, E =</v>
          </cell>
          <cell r="C6236" t="str">
            <v>M2</v>
          </cell>
          <cell r="D6236" t="str">
            <v>CR</v>
          </cell>
          <cell r="E6236">
            <v>14.44</v>
          </cell>
        </row>
        <row r="6237">
          <cell r="B6237" t="str">
            <v>0,80 MM (NBR 15352)</v>
          </cell>
        </row>
        <row r="6238">
          <cell r="A6238">
            <v>25871</v>
          </cell>
          <cell r="B6238" t="str">
            <v>MANTA TERMOPLASTICA, PEAD, GEOMEMBRANA TEXTURIZADA EM AMBAS AS FACES, E =</v>
          </cell>
          <cell r="C6238" t="str">
            <v>M2</v>
          </cell>
          <cell r="D6238" t="str">
            <v>CR</v>
          </cell>
          <cell r="E6238">
            <v>17.73</v>
          </cell>
        </row>
        <row r="6239">
          <cell r="B6239" t="str">
            <v>1,00 MM (NBR 15352)</v>
          </cell>
        </row>
        <row r="6240">
          <cell r="A6240">
            <v>25867</v>
          </cell>
          <cell r="B6240" t="str">
            <v>MANTA TERMOPLASTICA, PEAD, GEOMEMBRANA TEXTURIZADA EM AMBAS AS FACES, E =</v>
          </cell>
          <cell r="C6240" t="str">
            <v>M2</v>
          </cell>
          <cell r="D6240" t="str">
            <v>CR</v>
          </cell>
          <cell r="E6240">
            <v>26.25</v>
          </cell>
        </row>
        <row r="6241">
          <cell r="B6241" t="str">
            <v>1,50 MM (NBR 15352)</v>
          </cell>
        </row>
        <row r="6242">
          <cell r="A6242">
            <v>25872</v>
          </cell>
          <cell r="B6242" t="str">
            <v>MANTA TERMOPLASTICA, PEAD, GEOMEMBRANA TEXTURIZADA EM AMBAS AS FACES, E =</v>
          </cell>
          <cell r="C6242" t="str">
            <v>M2</v>
          </cell>
          <cell r="D6242" t="str">
            <v>CR</v>
          </cell>
          <cell r="E6242">
            <v>35.479999999999997</v>
          </cell>
        </row>
        <row r="6243">
          <cell r="B6243" t="str">
            <v>2,00 MM (NBR 15352)</v>
          </cell>
        </row>
        <row r="6244">
          <cell r="A6244">
            <v>25873</v>
          </cell>
          <cell r="B6244" t="str">
            <v>MANTA TERMOPLASTICA, PEAD, GEOMEMBRANA TEXTURIZADA EM AMBAS AS FACES, E =</v>
          </cell>
          <cell r="C6244" t="str">
            <v>M2</v>
          </cell>
          <cell r="D6244" t="str">
            <v>CR</v>
          </cell>
          <cell r="E6244">
            <v>44.25</v>
          </cell>
        </row>
        <row r="6245">
          <cell r="B6245" t="str">
            <v>2,50 MM (NBR 15352)</v>
          </cell>
        </row>
        <row r="6246">
          <cell r="A6246">
            <v>12898</v>
          </cell>
          <cell r="B6246" t="str">
            <v>MANÔMETRO ESCALA 10 KGF/CM2, CAIXA E ANEL EM ACO ESTAMPADO 1020, ACABAMENTO</v>
          </cell>
          <cell r="C6246" t="str">
            <v>UN</v>
          </cell>
          <cell r="D6246" t="str">
            <v>AS</v>
          </cell>
          <cell r="E6246">
            <v>123.16</v>
          </cell>
        </row>
        <row r="6247">
          <cell r="B6247" t="str">
            <v>EM PINTURA ELETROSTATICA EM EPOXI PRETO, DN = 100 MM, CONEXAO DE 1,2"</v>
          </cell>
        </row>
        <row r="6248">
          <cell r="A6248">
            <v>14535</v>
          </cell>
          <cell r="B6248" t="str">
            <v>MAQUINA (PRENSA HIDRAULICA) PMT-1000 P/ FABRICACAO DE TUBOS DE CONCRETO</v>
          </cell>
          <cell r="C6248" t="str">
            <v>UN</v>
          </cell>
          <cell r="D6248" t="str">
            <v>CR</v>
          </cell>
          <cell r="E6248">
            <v>38515.769999999997</v>
          </cell>
        </row>
        <row r="6249">
          <cell r="B6249" t="str">
            <v>SIMPLES    DN200 A DN600 X 1000 A 1500MM DE COMPR - MENEGOTTI</v>
          </cell>
        </row>
        <row r="6250">
          <cell r="A6250">
            <v>40637</v>
          </cell>
          <cell r="B6250" t="str">
            <v>MAQUINA DEMARCADORA DE FAIXA DE TRAFEGO A FRIO, AUTOPROPELIDA, MOTOR DIESEL</v>
          </cell>
          <cell r="C6250" t="str">
            <v>UN</v>
          </cell>
          <cell r="D6250" t="str">
            <v>AS</v>
          </cell>
          <cell r="E6250">
            <v>417046.48</v>
          </cell>
        </row>
        <row r="6251">
          <cell r="B6251" t="str">
            <v>38 HP</v>
          </cell>
        </row>
        <row r="6252">
          <cell r="A6252">
            <v>10764</v>
          </cell>
          <cell r="B6252" t="str">
            <v>MAQUINA ELETRICA P/ POLIMENTO DE PISO</v>
          </cell>
          <cell r="C6252" t="str">
            <v>H</v>
          </cell>
          <cell r="D6252" t="str">
            <v>AS</v>
          </cell>
          <cell r="E6252">
            <v>3.11</v>
          </cell>
        </row>
        <row r="6253">
          <cell r="A6253">
            <v>13836</v>
          </cell>
          <cell r="B6253" t="str">
            <v>MAQUINA EXTRUSORA DE CONCRETO PARA GUIAS E SARJETAS, COM MOTOR A DIESEL DE</v>
          </cell>
          <cell r="C6253" t="str">
            <v>UN</v>
          </cell>
          <cell r="D6253" t="str">
            <v>CR</v>
          </cell>
          <cell r="E6253">
            <v>29922.98</v>
          </cell>
        </row>
        <row r="6254">
          <cell r="B6254" t="str">
            <v>14 CV</v>
          </cell>
        </row>
        <row r="6255">
          <cell r="A6255">
            <v>14534</v>
          </cell>
          <cell r="B6255" t="str">
            <v>MAQUINA MANUAL TIPO PRENSA PARA PRODUCAO DE BLOCOS E PAVIMENTOS DE</v>
          </cell>
          <cell r="C6255" t="str">
            <v>UN</v>
          </cell>
          <cell r="D6255" t="str">
            <v>CR</v>
          </cell>
          <cell r="E6255">
            <v>12526.55</v>
          </cell>
        </row>
        <row r="6256">
          <cell r="B6256" t="str">
            <v>CONCRETO, COM MOTOR ELETRICO TRIFASICO PARA VIBRACAO, POTENCIA TOTAL</v>
          </cell>
        </row>
        <row r="6257">
          <cell r="B6257" t="str">
            <v>INSTALADA DE 1,5 KW</v>
          </cell>
        </row>
        <row r="6258">
          <cell r="A6258">
            <v>3335</v>
          </cell>
          <cell r="B6258" t="str">
            <v>MAQUINA P/ SOLDA ELETRICA TIPO BAMBINA TIG 30 AC/DC DA BAMBOZZI OU EQUIV</v>
          </cell>
          <cell r="C6258" t="str">
            <v>H</v>
          </cell>
          <cell r="D6258" t="str">
            <v>AS</v>
          </cell>
          <cell r="E6258">
            <v>1.74</v>
          </cell>
        </row>
        <row r="6259">
          <cell r="A6259">
            <v>14619</v>
          </cell>
          <cell r="B6259" t="str">
            <v>MAQUINA PARA CORTE COM DISCO ABRASIVO DE DIAMETRO DE 18'' (450 MM), COM MOTOR</v>
          </cell>
          <cell r="C6259" t="str">
            <v>UN</v>
          </cell>
          <cell r="D6259" t="str">
            <v>CR</v>
          </cell>
          <cell r="E6259">
            <v>3603.99</v>
          </cell>
        </row>
        <row r="6260">
          <cell r="B6260" t="str">
            <v>ELETRICO TRIFASICO DE 10 CV</v>
          </cell>
        </row>
        <row r="6261">
          <cell r="A6261">
            <v>40638</v>
          </cell>
          <cell r="B6261" t="str">
            <v>MAQUINA REBOCAVEL DEMARCADORA DE FAIXA DE TRAFEGO A FRIO, COM CAPACIDADE DE</v>
          </cell>
          <cell r="C6261" t="str">
            <v>UN</v>
          </cell>
          <cell r="D6261" t="str">
            <v>AS</v>
          </cell>
          <cell r="E6261">
            <v>108988.15</v>
          </cell>
        </row>
        <row r="6262">
          <cell r="B6262" t="str">
            <v>120 A 240 L.</v>
          </cell>
        </row>
        <row r="6263">
          <cell r="A6263">
            <v>39813</v>
          </cell>
          <cell r="B6263" t="str">
            <v>MAQUINA TIPO VASO / TANQUE / JATO DE PRESSAO PORTATIL PARA JATEAMENTO,</v>
          </cell>
          <cell r="C6263" t="str">
            <v>UN</v>
          </cell>
          <cell r="D6263" t="str">
            <v>CR</v>
          </cell>
          <cell r="E6263">
            <v>13739.61</v>
          </cell>
        </row>
        <row r="6264">
          <cell r="B6264" t="str">
            <v>CONTROLE AUTOMATICO E REMOTO, COM CAMARA DE 1 SAIDA, CAPACIDADE 280 LITROS,</v>
          </cell>
        </row>
        <row r="6265">
          <cell r="B6265" t="str">
            <v>DIAMETRO *670* MM, BICO DE JATO CURTO VENTURI DE 5/16", MANGUEI</v>
          </cell>
        </row>
        <row r="6266">
          <cell r="A6266">
            <v>12868</v>
          </cell>
          <cell r="B6266" t="str">
            <v>MARCENEIRO</v>
          </cell>
          <cell r="C6266" t="str">
            <v>H</v>
          </cell>
          <cell r="D6266" t="str">
            <v>CR</v>
          </cell>
          <cell r="E6266">
            <v>10.029999999999999</v>
          </cell>
        </row>
        <row r="6267">
          <cell r="A6267">
            <v>40916</v>
          </cell>
          <cell r="B6267" t="str">
            <v>MARCENEIRO (MENSALISTA)</v>
          </cell>
          <cell r="C6267" t="str">
            <v>MES</v>
          </cell>
          <cell r="D6267" t="str">
            <v>CR</v>
          </cell>
          <cell r="E6267">
            <v>1767.43</v>
          </cell>
        </row>
        <row r="6268">
          <cell r="A6268">
            <v>4755</v>
          </cell>
          <cell r="B6268" t="str">
            <v>MARMORISTA / GRANITEIRO</v>
          </cell>
          <cell r="C6268" t="str">
            <v>H</v>
          </cell>
          <cell r="D6268" t="str">
            <v>CR</v>
          </cell>
          <cell r="E6268">
            <v>10.5</v>
          </cell>
        </row>
        <row r="6269">
          <cell r="A6269">
            <v>41067</v>
          </cell>
          <cell r="B6269" t="str">
            <v>MARMORISTA / GRANITEIRO (MENSALISTA)</v>
          </cell>
          <cell r="C6269" t="str">
            <v>MES</v>
          </cell>
          <cell r="D6269" t="str">
            <v>CR</v>
          </cell>
          <cell r="E6269">
            <v>1852.83</v>
          </cell>
        </row>
        <row r="6270">
          <cell r="A6270">
            <v>38463</v>
          </cell>
          <cell r="B6270" t="str">
            <v>MARTELO DE SOLDADOR/PICADOR DE SOLDA</v>
          </cell>
          <cell r="C6270" t="str">
            <v>UN</v>
          </cell>
          <cell r="D6270" t="str">
            <v>CR</v>
          </cell>
          <cell r="E6270">
            <v>22.74</v>
          </cell>
        </row>
        <row r="6271">
          <cell r="A6271" t="str">
            <v>Obs: dimensões entre asteríscos (*) indicam a aceitação de medidas aproximadas.</v>
          </cell>
        </row>
        <row r="6273">
          <cell r="B6273" t="str">
            <v>PREÇOS DE INSUMOS</v>
          </cell>
          <cell r="D6273" t="str">
            <v>Página:</v>
          </cell>
          <cell r="E6273" t="str">
            <v>95 / 146</v>
          </cell>
        </row>
        <row r="6274">
          <cell r="A6274" t="str">
            <v>Indicação da origem do preço:</v>
          </cell>
        </row>
        <row r="6275">
          <cell r="A6275" t="str">
            <v>• C - para preço coletado pelo IBGE</v>
          </cell>
        </row>
        <row r="6276">
          <cell r="A6276" t="str">
            <v>• CR - para preço obtido por meio do coeficiente de representatividade do insumo (ver Manual de Metodologia e</v>
          </cell>
        </row>
        <row r="6277">
          <cell r="A6277" t="str">
            <v>Conceitos);</v>
          </cell>
        </row>
        <row r="6278">
          <cell r="A6278" t="str">
            <v>• AS - para preço atribuído com base no preço do insumo para a localidade de São Paulo.</v>
          </cell>
        </row>
        <row r="6279">
          <cell r="A6279" t="str">
            <v>Mês de Coleta:</v>
          </cell>
          <cell r="B6279" t="str">
            <v>06/2016 Pesquisa: IBGE</v>
          </cell>
        </row>
        <row r="6280">
          <cell r="B6280" t="str">
            <v>CUIABA</v>
          </cell>
          <cell r="C6280" t="str">
            <v>90,01</v>
          </cell>
          <cell r="E6280">
            <v>52.06</v>
          </cell>
        </row>
        <row r="6281">
          <cell r="A6281" t="str">
            <v>Localidade:</v>
          </cell>
          <cell r="B6281" t="str">
            <v>Encargos Sociais Desonerados(%) Horista:</v>
          </cell>
          <cell r="D6281" t="str">
            <v>Mensalista:</v>
          </cell>
        </row>
        <row r="6282">
          <cell r="A6282" t="str">
            <v>Código</v>
          </cell>
          <cell r="B6282" t="str">
            <v>Descriçao do Insumo</v>
          </cell>
          <cell r="C6282" t="str">
            <v>Unid</v>
          </cell>
          <cell r="D6282" t="str">
            <v>Origem</v>
          </cell>
          <cell r="E6282" t="str">
            <v>Preço</v>
          </cell>
        </row>
        <row r="6283">
          <cell r="D6283" t="str">
            <v>de Preço</v>
          </cell>
          <cell r="E6283" t="str">
            <v>Mediano (R$)</v>
          </cell>
        </row>
        <row r="6284">
          <cell r="A6284">
            <v>14531</v>
          </cell>
          <cell r="B6284" t="str">
            <v>MARTELO DEMOLIDOR PNEUMATICO MANUAL, COM REDUCAO DE VIBRACAO, PESO DE 21 KG</v>
          </cell>
          <cell r="C6284" t="str">
            <v>UN</v>
          </cell>
          <cell r="D6284" t="str">
            <v>CR</v>
          </cell>
          <cell r="E6284">
            <v>7374.51</v>
          </cell>
        </row>
        <row r="6285">
          <cell r="A6285">
            <v>36533</v>
          </cell>
          <cell r="B6285" t="str">
            <v>MARTELO DEMOLIDOR PNEUMATICO MANUAL, COM REDUCAO DE VIBRACAO, PESO DE 31,5</v>
          </cell>
          <cell r="C6285" t="str">
            <v>UN</v>
          </cell>
          <cell r="D6285" t="str">
            <v>CR</v>
          </cell>
          <cell r="E6285">
            <v>8486.18</v>
          </cell>
        </row>
        <row r="6286">
          <cell r="B6286" t="str">
            <v>KG</v>
          </cell>
        </row>
        <row r="6287">
          <cell r="A6287">
            <v>11616</v>
          </cell>
          <cell r="B6287" t="str">
            <v>MARTELO DEMOLIDOR PNEUMATICO MANUAL, PADRAO, PESO DE 32 KG</v>
          </cell>
          <cell r="C6287" t="str">
            <v>UN</v>
          </cell>
          <cell r="D6287" t="str">
            <v>CR</v>
          </cell>
          <cell r="E6287">
            <v>8015.07</v>
          </cell>
        </row>
        <row r="6288">
          <cell r="A6288">
            <v>4046</v>
          </cell>
          <cell r="B6288" t="str">
            <v>MARTELO DEMOLIDOR PNEUMATICO MANUAL, PESO DE 28 KG, COM SILENCIADOR</v>
          </cell>
          <cell r="C6288" t="str">
            <v>UN</v>
          </cell>
          <cell r="D6288" t="str">
            <v>C</v>
          </cell>
          <cell r="E6288">
            <v>7835.17</v>
          </cell>
        </row>
        <row r="6289">
          <cell r="A6289">
            <v>13447</v>
          </cell>
          <cell r="B6289" t="str">
            <v>MARTELO PERFURADOR PNEUMATICO MANUAL, DE SUPERFICIE, COM AVANCO DE COLUNA,</v>
          </cell>
          <cell r="C6289" t="str">
            <v>UN</v>
          </cell>
          <cell r="D6289" t="str">
            <v>CR</v>
          </cell>
          <cell r="E6289">
            <v>16593.82</v>
          </cell>
        </row>
        <row r="6290">
          <cell r="B6290" t="str">
            <v>PESO DE 22 KG</v>
          </cell>
        </row>
        <row r="6291">
          <cell r="A6291">
            <v>14529</v>
          </cell>
          <cell r="B6291" t="str">
            <v>MARTELO PERFURADOR PNEUMATICO MANUAL, HASTE 25 X 75 MM, 21 KG</v>
          </cell>
          <cell r="C6291" t="str">
            <v>UN</v>
          </cell>
          <cell r="D6291" t="str">
            <v>CR</v>
          </cell>
          <cell r="E6291">
            <v>9280.5</v>
          </cell>
        </row>
        <row r="6292">
          <cell r="A6292">
            <v>10747</v>
          </cell>
          <cell r="B6292" t="str">
            <v>MARTELO PERFURADOR PNEUMATICO MANUAL, PESO DE 25 KG, COM SILENCIADOR</v>
          </cell>
          <cell r="C6292" t="str">
            <v>UN</v>
          </cell>
          <cell r="D6292" t="str">
            <v>CR</v>
          </cell>
          <cell r="E6292">
            <v>9105.59</v>
          </cell>
        </row>
        <row r="6293">
          <cell r="A6293">
            <v>36141</v>
          </cell>
          <cell r="B6293" t="str">
            <v>MASCARA DE SEGURANCA PARA SOLDA COM ESCUDO DE CELERON E CARNEIRA DE</v>
          </cell>
          <cell r="C6293" t="str">
            <v>UN</v>
          </cell>
          <cell r="D6293" t="str">
            <v>CR</v>
          </cell>
          <cell r="E6293">
            <v>30.72</v>
          </cell>
        </row>
        <row r="6294">
          <cell r="B6294" t="str">
            <v>PLASTICO COM REGULAGEM</v>
          </cell>
        </row>
        <row r="6295">
          <cell r="A6295">
            <v>4053</v>
          </cell>
          <cell r="B6295" t="str">
            <v>MASSA A OLEO PARA MADEIRA</v>
          </cell>
          <cell r="C6295" t="str">
            <v>GL</v>
          </cell>
          <cell r="D6295" t="str">
            <v>CR</v>
          </cell>
          <cell r="E6295">
            <v>61.9</v>
          </cell>
        </row>
        <row r="6296">
          <cell r="A6296">
            <v>4052</v>
          </cell>
          <cell r="B6296" t="str">
            <v>MASSA ACRILICA</v>
          </cell>
          <cell r="C6296" t="str">
            <v>18L</v>
          </cell>
          <cell r="D6296" t="str">
            <v>CR</v>
          </cell>
          <cell r="E6296">
            <v>126.25</v>
          </cell>
        </row>
        <row r="6297">
          <cell r="A6297">
            <v>4056</v>
          </cell>
          <cell r="B6297" t="str">
            <v>MASSA ACRILICA PARA PAREDES INTERIOR/EXTERIOR</v>
          </cell>
          <cell r="C6297" t="str">
            <v>GL</v>
          </cell>
          <cell r="D6297" t="str">
            <v>CR</v>
          </cell>
          <cell r="E6297">
            <v>32.549999999999997</v>
          </cell>
        </row>
        <row r="6298">
          <cell r="A6298">
            <v>4048</v>
          </cell>
          <cell r="B6298" t="str">
            <v>MASSA CORRIDA PVA PARA PAREDES INTERNAS</v>
          </cell>
          <cell r="C6298" t="str">
            <v>L</v>
          </cell>
          <cell r="D6298" t="str">
            <v>CR</v>
          </cell>
          <cell r="E6298">
            <v>4.51</v>
          </cell>
        </row>
        <row r="6299">
          <cell r="A6299">
            <v>4047</v>
          </cell>
          <cell r="B6299" t="str">
            <v>MASSA CORRIDA PVA PARA PAREDES INTERNAS</v>
          </cell>
          <cell r="C6299" t="str">
            <v>GL</v>
          </cell>
          <cell r="D6299" t="str">
            <v>C</v>
          </cell>
          <cell r="E6299">
            <v>16.25</v>
          </cell>
        </row>
        <row r="6300">
          <cell r="A6300">
            <v>4051</v>
          </cell>
          <cell r="B6300" t="str">
            <v>MASSA CORRIDA PVA PARA PAREDES INTERNAS</v>
          </cell>
          <cell r="C6300" t="str">
            <v>18L</v>
          </cell>
          <cell r="D6300" t="str">
            <v>CR</v>
          </cell>
          <cell r="E6300">
            <v>81.25</v>
          </cell>
        </row>
        <row r="6301">
          <cell r="A6301">
            <v>39434</v>
          </cell>
          <cell r="B6301" t="str">
            <v>MASSA DE REJUNTE EM PO PARA DRYWALL, A BASE DE GESSO, SECAGEM RAPIDA, PARA</v>
          </cell>
          <cell r="C6301" t="str">
            <v>KG</v>
          </cell>
          <cell r="D6301" t="str">
            <v>CR</v>
          </cell>
          <cell r="E6301">
            <v>3.67</v>
          </cell>
        </row>
        <row r="6302">
          <cell r="B6302" t="str">
            <v>TRATAMENTO DE JUNTAS DE CHAPA DE GESSO (COM ADICAO DE AGUA)</v>
          </cell>
        </row>
        <row r="6303">
          <cell r="A6303">
            <v>39433</v>
          </cell>
          <cell r="B6303" t="str">
            <v>MASSA DE REJUNTE PRONTA PARA TRATAMENTO DE JUNTAS DE CHAPA DE GESSO PARA</v>
          </cell>
          <cell r="C6303" t="str">
            <v>KG</v>
          </cell>
          <cell r="D6303" t="str">
            <v>CR</v>
          </cell>
          <cell r="E6303">
            <v>2.63</v>
          </cell>
        </row>
        <row r="6304">
          <cell r="B6304" t="str">
            <v>DRYWALL, SEM ADICAO DE AGUA</v>
          </cell>
        </row>
        <row r="6305">
          <cell r="A6305">
            <v>4049</v>
          </cell>
          <cell r="B6305" t="str">
            <v>MASSA EPOXI BICOMPONENTE (MASSA + CATALIZADOR)</v>
          </cell>
          <cell r="C6305" t="str">
            <v>L</v>
          </cell>
          <cell r="D6305" t="str">
            <v>CR</v>
          </cell>
          <cell r="E6305">
            <v>50.9</v>
          </cell>
        </row>
        <row r="6306">
          <cell r="A6306">
            <v>38120</v>
          </cell>
          <cell r="B6306" t="str">
            <v>MASSA EPOXI BICOMPONENTE PARA REPAROS</v>
          </cell>
          <cell r="C6306" t="str">
            <v>KG</v>
          </cell>
          <cell r="D6306" t="str">
            <v>CR</v>
          </cell>
          <cell r="E6306">
            <v>78.28</v>
          </cell>
        </row>
        <row r="6307">
          <cell r="A6307">
            <v>38877</v>
          </cell>
          <cell r="B6307" t="str">
            <v>MASSA PARA TEXTURA LISA DE BASE ACRILICA, USO INTERNO E EXTERNO</v>
          </cell>
          <cell r="C6307" t="str">
            <v>KG</v>
          </cell>
          <cell r="D6307" t="str">
            <v>CR</v>
          </cell>
          <cell r="E6307">
            <v>4.53</v>
          </cell>
        </row>
        <row r="6308">
          <cell r="A6308">
            <v>10498</v>
          </cell>
          <cell r="B6308" t="str">
            <v>MASSA PARA VIDRO</v>
          </cell>
          <cell r="C6308" t="str">
            <v>KG</v>
          </cell>
          <cell r="D6308" t="str">
            <v>CR</v>
          </cell>
          <cell r="E6308">
            <v>6.78</v>
          </cell>
        </row>
        <row r="6309">
          <cell r="A6309">
            <v>4823</v>
          </cell>
          <cell r="B6309" t="str">
            <v>MASSA PLASTICA ADESIVA PARA MARMORE/GRANITO</v>
          </cell>
          <cell r="C6309" t="str">
            <v>KG</v>
          </cell>
          <cell r="D6309" t="str">
            <v>CR</v>
          </cell>
          <cell r="E6309">
            <v>14.99</v>
          </cell>
        </row>
        <row r="6310">
          <cell r="A6310">
            <v>12357</v>
          </cell>
          <cell r="B6310" t="str">
            <v>MASTRO SIMPLES GALVANIZADO DIAMETRO NOMINAL 1 1/2", COMPRIMENTO 3 M</v>
          </cell>
          <cell r="C6310" t="str">
            <v>UN</v>
          </cell>
          <cell r="D6310" t="str">
            <v>CR</v>
          </cell>
          <cell r="E6310">
            <v>118.97</v>
          </cell>
        </row>
        <row r="6311">
          <cell r="A6311">
            <v>12358</v>
          </cell>
          <cell r="B6311" t="str">
            <v>MASTRO SIMPLES GALVANIZADO DIAMETRO NOMINAL 2", COMPRIMENTO 3 M</v>
          </cell>
          <cell r="C6311" t="str">
            <v>UN</v>
          </cell>
          <cell r="D6311" t="str">
            <v>CR</v>
          </cell>
          <cell r="E6311">
            <v>133.82</v>
          </cell>
        </row>
        <row r="6312">
          <cell r="A6312">
            <v>11080</v>
          </cell>
          <cell r="B6312" t="str">
            <v>MATERIAL FILTRANTE (PEDREGULHO) 15,4 A 9,6 MM (POSTO PEDREIRA/FORNECEDOR, SEM</v>
          </cell>
          <cell r="C6312" t="str">
            <v>M3</v>
          </cell>
          <cell r="D6312" t="str">
            <v>CR</v>
          </cell>
          <cell r="E6312">
            <v>637.77</v>
          </cell>
        </row>
        <row r="6313">
          <cell r="B6313" t="str">
            <v>FRETE)</v>
          </cell>
        </row>
        <row r="6314">
          <cell r="A6314">
            <v>11079</v>
          </cell>
          <cell r="B6314" t="str">
            <v>MATERIAL FILTRANTE (PEDREGULHO) 2,4 A 0,6 MM (POSTO PEDREIRA/FORNECEDOR, SEM</v>
          </cell>
          <cell r="C6314" t="str">
            <v>M3</v>
          </cell>
          <cell r="D6314" t="str">
            <v>CR</v>
          </cell>
          <cell r="E6314">
            <v>637.77</v>
          </cell>
        </row>
        <row r="6315">
          <cell r="B6315" t="str">
            <v>FRETE)</v>
          </cell>
        </row>
        <row r="6316">
          <cell r="A6316">
            <v>11081</v>
          </cell>
          <cell r="B6316" t="str">
            <v>MATERIAL FILTRANTE (PEDREGULHO) 25,4 A 15,4 MM (POSTO PEDREIRA/FORNECEDOR, SEM</v>
          </cell>
          <cell r="C6316" t="str">
            <v>M3</v>
          </cell>
          <cell r="D6316" t="str">
            <v>CR</v>
          </cell>
          <cell r="E6316">
            <v>637.77</v>
          </cell>
        </row>
        <row r="6317">
          <cell r="B6317" t="str">
            <v>FRETE)</v>
          </cell>
        </row>
        <row r="6318">
          <cell r="A6318">
            <v>11082</v>
          </cell>
          <cell r="B6318" t="str">
            <v>MATERIAL FILTRANTE (PEDREGULHO) 38 A 25,4 MM (POSTO PEDREIRA/FORNECEDOR, SEM</v>
          </cell>
          <cell r="C6318" t="str">
            <v>M3</v>
          </cell>
          <cell r="D6318" t="str">
            <v>CR</v>
          </cell>
          <cell r="E6318">
            <v>650.67999999999995</v>
          </cell>
        </row>
        <row r="6319">
          <cell r="B6319" t="str">
            <v>FRETE)</v>
          </cell>
        </row>
        <row r="6320">
          <cell r="A6320">
            <v>11083</v>
          </cell>
          <cell r="B6320" t="str">
            <v>MATERIAL FILTRANTE (PEDREGULHO) 4,8 A 2,4 MM (POSTO PEDREIRA/FORNECEDOR, SEM</v>
          </cell>
          <cell r="C6320" t="str">
            <v>M3</v>
          </cell>
          <cell r="D6320" t="str">
            <v>CR</v>
          </cell>
          <cell r="E6320">
            <v>637.77</v>
          </cell>
        </row>
        <row r="6321">
          <cell r="B6321" t="str">
            <v>FRETE)</v>
          </cell>
        </row>
        <row r="6322">
          <cell r="A6322">
            <v>11084</v>
          </cell>
          <cell r="B6322" t="str">
            <v>MATERIAL FILTRANTE (PEDREGULHO) 9,6 A 4,8 MM (POSTO PEDREIRA/FORNECEDOR, SEM</v>
          </cell>
          <cell r="C6322" t="str">
            <v>M3</v>
          </cell>
          <cell r="D6322" t="str">
            <v>CR</v>
          </cell>
          <cell r="E6322">
            <v>637.77</v>
          </cell>
        </row>
        <row r="6323">
          <cell r="B6323" t="str">
            <v>FRETE)</v>
          </cell>
        </row>
        <row r="6324">
          <cell r="A6324">
            <v>4058</v>
          </cell>
          <cell r="B6324" t="str">
            <v>MECANICO DE EQUIPAMENTOS PESADOS</v>
          </cell>
          <cell r="C6324" t="str">
            <v>H</v>
          </cell>
          <cell r="D6324" t="str">
            <v>C</v>
          </cell>
          <cell r="E6324">
            <v>11.17</v>
          </cell>
        </row>
        <row r="6325">
          <cell r="A6325">
            <v>40974</v>
          </cell>
          <cell r="B6325" t="str">
            <v>MECANICO DE EQUIPAMENTOS PESADOS (MENSALISTA)</v>
          </cell>
          <cell r="C6325" t="str">
            <v>MES</v>
          </cell>
          <cell r="D6325" t="str">
            <v>CR</v>
          </cell>
          <cell r="E6325">
            <v>1967.04</v>
          </cell>
        </row>
        <row r="6326">
          <cell r="A6326">
            <v>34794</v>
          </cell>
          <cell r="B6326" t="str">
            <v>MECANICO DE REFRIGERACAO</v>
          </cell>
          <cell r="C6326" t="str">
            <v>H</v>
          </cell>
          <cell r="D6326" t="str">
            <v>CR</v>
          </cell>
          <cell r="E6326">
            <v>11.17</v>
          </cell>
        </row>
        <row r="6327">
          <cell r="A6327">
            <v>40925</v>
          </cell>
          <cell r="B6327" t="str">
            <v>MECANICO DE REFRIGERACAO (MENSALISTA)</v>
          </cell>
          <cell r="C6327" t="str">
            <v>MES</v>
          </cell>
          <cell r="D6327" t="str">
            <v>CR</v>
          </cell>
          <cell r="E6327">
            <v>1966.28</v>
          </cell>
        </row>
        <row r="6328">
          <cell r="A6328">
            <v>13741</v>
          </cell>
          <cell r="B6328" t="str">
            <v>MEDIDOR DE NIVEL ESTATICO E DINAMICO PARA POCO, COMPRIMENTO DE 200 M</v>
          </cell>
          <cell r="C6328" t="str">
            <v>UN</v>
          </cell>
          <cell r="D6328" t="str">
            <v>CR</v>
          </cell>
          <cell r="E6328">
            <v>1893.57</v>
          </cell>
        </row>
        <row r="6329">
          <cell r="A6329">
            <v>3288</v>
          </cell>
          <cell r="B6329" t="str">
            <v>MEIA CANA DE MADEIRA CEDRINHO OU EQUIVALENTE DA REGIAO, ACABAMENTO PARA</v>
          </cell>
          <cell r="C6329" t="str">
            <v>M</v>
          </cell>
          <cell r="D6329" t="str">
            <v>C</v>
          </cell>
          <cell r="E6329">
            <v>2.9</v>
          </cell>
        </row>
        <row r="6330">
          <cell r="B6330" t="str">
            <v>FORRO PAULISTA, *2,5 X 2,5* CM</v>
          </cell>
        </row>
        <row r="6331">
          <cell r="A6331">
            <v>13587</v>
          </cell>
          <cell r="B6331" t="str">
            <v>MEIA CANA DE MADEIRA PINUS OU EQUIVALENTE DA REGIAO, ACABAMENTO PARA FORRO</v>
          </cell>
          <cell r="C6331" t="str">
            <v>M</v>
          </cell>
          <cell r="D6331" t="str">
            <v>CR</v>
          </cell>
          <cell r="E6331">
            <v>1.75</v>
          </cell>
        </row>
        <row r="6332">
          <cell r="B6332" t="str">
            <v>PAULISTA, *2,5 X 2,5* CM</v>
          </cell>
        </row>
        <row r="6333">
          <cell r="A6333">
            <v>38598</v>
          </cell>
          <cell r="B6333" t="str">
            <v>MEIA CANALETA CONCRETO ESTRUTURAL 14 X 19 X 19 CM, FBK 14 MPA (NBR 6136)</v>
          </cell>
          <cell r="C6333" t="str">
            <v>UN</v>
          </cell>
          <cell r="D6333" t="str">
            <v>CR</v>
          </cell>
          <cell r="E6333">
            <v>2.0499999999999998</v>
          </cell>
        </row>
        <row r="6334">
          <cell r="A6334">
            <v>38595</v>
          </cell>
          <cell r="B6334" t="str">
            <v>MEIA CANALETA CONCRETO ESTRUTURAL 14 X 19 X 19 CM, FBK 4,5 MPA (NBR 6136)</v>
          </cell>
          <cell r="C6334" t="str">
            <v>UN</v>
          </cell>
          <cell r="D6334" t="str">
            <v>CR</v>
          </cell>
          <cell r="E6334">
            <v>1.41</v>
          </cell>
        </row>
        <row r="6335">
          <cell r="A6335">
            <v>38592</v>
          </cell>
          <cell r="B6335" t="str">
            <v>MEIO BLOCO CONCRETO ESTRUTURAL 14 X 19 X 14 CM, FBK 14 MPA (NBR 6136)</v>
          </cell>
          <cell r="C6335" t="str">
            <v>UN</v>
          </cell>
          <cell r="D6335" t="str">
            <v>CR</v>
          </cell>
          <cell r="E6335">
            <v>1.85</v>
          </cell>
        </row>
        <row r="6336">
          <cell r="A6336" t="str">
            <v>Obs: dimensões entre asteríscos (*) indicam a aceitação de medidas aproximadas.</v>
          </cell>
        </row>
        <row r="6338">
          <cell r="B6338" t="str">
            <v>PREÇOS DE INSUMOS</v>
          </cell>
          <cell r="D6338" t="str">
            <v>Página:</v>
          </cell>
          <cell r="E6338" t="str">
            <v>96 / 146</v>
          </cell>
        </row>
        <row r="6339">
          <cell r="A6339" t="str">
            <v>Indicação da origem do preço:</v>
          </cell>
        </row>
        <row r="6340">
          <cell r="A6340" t="str">
            <v>• C - para preço coletado pelo IBGE</v>
          </cell>
        </row>
        <row r="6341">
          <cell r="A6341" t="str">
            <v>• CR - para preço obtido por meio do coeficiente de representatividade do insumo (ver Manual de Metodologia e</v>
          </cell>
        </row>
        <row r="6342">
          <cell r="A6342" t="str">
            <v>Conceitos);</v>
          </cell>
        </row>
        <row r="6343">
          <cell r="A6343" t="str">
            <v>• AS - para preço atribuído com base no preço do insumo para a localidade de São Paulo.</v>
          </cell>
        </row>
        <row r="6344">
          <cell r="A6344" t="str">
            <v>Mês de Coleta:</v>
          </cell>
          <cell r="B6344" t="str">
            <v>06/2016 Pesquisa: IBGE</v>
          </cell>
        </row>
        <row r="6345">
          <cell r="B6345" t="str">
            <v>CUIABA</v>
          </cell>
          <cell r="C6345" t="str">
            <v>90,01</v>
          </cell>
          <cell r="E6345">
            <v>52.06</v>
          </cell>
        </row>
        <row r="6346">
          <cell r="A6346" t="str">
            <v>Localidade:</v>
          </cell>
          <cell r="B6346" t="str">
            <v>Encargos Sociais Desonerados(%) Horista:</v>
          </cell>
          <cell r="D6346" t="str">
            <v>Mensalista:</v>
          </cell>
        </row>
        <row r="6347">
          <cell r="A6347" t="str">
            <v>Código</v>
          </cell>
          <cell r="B6347" t="str">
            <v>Descriçao do Insumo</v>
          </cell>
          <cell r="C6347" t="str">
            <v>Unid</v>
          </cell>
          <cell r="D6347" t="str">
            <v>Origem</v>
          </cell>
          <cell r="E6347" t="str">
            <v>Preço</v>
          </cell>
        </row>
        <row r="6348">
          <cell r="D6348" t="str">
            <v>de Preço</v>
          </cell>
          <cell r="E6348" t="str">
            <v>Mediano (R$)</v>
          </cell>
        </row>
        <row r="6349">
          <cell r="A6349">
            <v>38588</v>
          </cell>
          <cell r="B6349" t="str">
            <v>MEIO BLOCO CONCRETO ESTRUTURAL 14 X 19 X 14 CM, FBK 4,5 MPA (NBR 6136)</v>
          </cell>
          <cell r="C6349" t="str">
            <v>UN</v>
          </cell>
          <cell r="D6349" t="str">
            <v>CR</v>
          </cell>
          <cell r="E6349">
            <v>1.1599999999999999</v>
          </cell>
        </row>
        <row r="6350">
          <cell r="A6350">
            <v>38593</v>
          </cell>
          <cell r="B6350" t="str">
            <v>MEIO BLOCO CONCRETO ESTRUTURAL 14 X 19 X 19 CM, FBK 14 MPA (NBR 6136)</v>
          </cell>
          <cell r="C6350" t="str">
            <v>UN</v>
          </cell>
          <cell r="D6350" t="str">
            <v>CR</v>
          </cell>
          <cell r="E6350">
            <v>1.99</v>
          </cell>
        </row>
        <row r="6351">
          <cell r="A6351">
            <v>38589</v>
          </cell>
          <cell r="B6351" t="str">
            <v>MEIO BLOCO CONCRETO ESTRUTURAL 14 X 19 X 19 CM, FBK 4,5 MPA (NBR 6136)</v>
          </cell>
          <cell r="C6351" t="str">
            <v>UN</v>
          </cell>
          <cell r="D6351" t="str">
            <v>CR</v>
          </cell>
          <cell r="E6351">
            <v>1.42</v>
          </cell>
        </row>
        <row r="6352">
          <cell r="A6352">
            <v>38594</v>
          </cell>
          <cell r="B6352" t="str">
            <v>MEIO BLOCO CONCRETO ESTRUTURAL 14 X 19 X 34 CM, FBK 14 MPA (NBR 6136)</v>
          </cell>
          <cell r="C6352" t="str">
            <v>UN</v>
          </cell>
          <cell r="D6352" t="str">
            <v>CR</v>
          </cell>
          <cell r="E6352">
            <v>2.95</v>
          </cell>
        </row>
        <row r="6353">
          <cell r="A6353">
            <v>34787</v>
          </cell>
          <cell r="B6353" t="str">
            <v>MEIO BLOCO ESTRUTURAL CERAMICO 14 X 19 X 14 CM, 4,0 MPA (NBR 15270)</v>
          </cell>
          <cell r="C6353" t="str">
            <v>UN</v>
          </cell>
          <cell r="D6353" t="str">
            <v>CR</v>
          </cell>
          <cell r="E6353">
            <v>0.8</v>
          </cell>
        </row>
        <row r="6354">
          <cell r="A6354">
            <v>34788</v>
          </cell>
          <cell r="B6354" t="str">
            <v>MEIO BLOCO ESTRUTURAL CERAMICO 14 X 19 X 14 CM, 6,0 MPA (NBR 15270)</v>
          </cell>
          <cell r="C6354" t="str">
            <v>UN</v>
          </cell>
          <cell r="D6354" t="str">
            <v>CR</v>
          </cell>
          <cell r="E6354">
            <v>0.8</v>
          </cell>
        </row>
        <row r="6355">
          <cell r="A6355">
            <v>34784</v>
          </cell>
          <cell r="B6355" t="str">
            <v>MEIO BLOCO ESTRUTURAL CERAMICO 14 X 19 X 19 CM, 4,0 MPA (NBR 15270)</v>
          </cell>
          <cell r="C6355" t="str">
            <v>UN</v>
          </cell>
          <cell r="D6355" t="str">
            <v>CR</v>
          </cell>
          <cell r="E6355">
            <v>0.88</v>
          </cell>
        </row>
        <row r="6356">
          <cell r="A6356">
            <v>34781</v>
          </cell>
          <cell r="B6356" t="str">
            <v>MEIO BLOCO ESTRUTURAL CERAMICO 14 X 19 X 19 CM, 6,0 MPA (NBR 15270)</v>
          </cell>
          <cell r="C6356" t="str">
            <v>UN</v>
          </cell>
          <cell r="D6356" t="str">
            <v>CR</v>
          </cell>
          <cell r="E6356">
            <v>1</v>
          </cell>
        </row>
        <row r="6357">
          <cell r="A6357">
            <v>34774</v>
          </cell>
          <cell r="B6357" t="str">
            <v>MEIO BLOCO VEDACAO CONCRETO 14 X 19 X 19 CM (CLASSE D - NBR 6136)</v>
          </cell>
          <cell r="C6357" t="str">
            <v>UN</v>
          </cell>
          <cell r="D6357" t="str">
            <v>CR</v>
          </cell>
          <cell r="E6357">
            <v>1.32</v>
          </cell>
        </row>
        <row r="6358">
          <cell r="A6358">
            <v>34773</v>
          </cell>
          <cell r="B6358" t="str">
            <v>MEIO BLOCO VEDACAO CONCRETO 14 X 19 X 19 CM APARENTE (CLASSE D - NBR 6136)</v>
          </cell>
          <cell r="C6358" t="str">
            <v>UN</v>
          </cell>
          <cell r="D6358" t="str">
            <v>CR</v>
          </cell>
          <cell r="E6358">
            <v>1.47</v>
          </cell>
        </row>
        <row r="6359">
          <cell r="A6359">
            <v>34771</v>
          </cell>
          <cell r="B6359" t="str">
            <v>MEIO BLOCO VEDACAO CONCRETO 19 X 19 X 19 CM (CLASSE D - NBR 6136)</v>
          </cell>
          <cell r="C6359" t="str">
            <v>UN</v>
          </cell>
          <cell r="D6359" t="str">
            <v>CR</v>
          </cell>
          <cell r="E6359">
            <v>1.51</v>
          </cell>
        </row>
        <row r="6360">
          <cell r="A6360">
            <v>34769</v>
          </cell>
          <cell r="B6360" t="str">
            <v>MEIO BLOCO VEDACAO CONCRETO 19 X 19 X 19 CM APARENTE (CLASSE D - NBR 6136/07)</v>
          </cell>
          <cell r="C6360" t="str">
            <v>UN</v>
          </cell>
          <cell r="D6360" t="str">
            <v>CR</v>
          </cell>
          <cell r="E6360">
            <v>1.71</v>
          </cell>
        </row>
        <row r="6361">
          <cell r="A6361">
            <v>34764</v>
          </cell>
          <cell r="B6361" t="str">
            <v>MEIO BLOCO VEDACAO CONCRETO 9 X 19 X 19 CM (CLASSE D - NBR 6136)</v>
          </cell>
          <cell r="C6361" t="str">
            <v>UN</v>
          </cell>
          <cell r="D6361" t="str">
            <v>CR</v>
          </cell>
          <cell r="E6361">
            <v>0.92</v>
          </cell>
        </row>
        <row r="6362">
          <cell r="A6362">
            <v>34763</v>
          </cell>
          <cell r="B6362" t="str">
            <v>MEIO BLOCO VEDACAO CONCRETO 9 X 19 X 19 CM APARENTE (CLASSE D - NBR 6136)</v>
          </cell>
          <cell r="C6362" t="str">
            <v>UN</v>
          </cell>
          <cell r="D6362" t="str">
            <v>CR</v>
          </cell>
          <cell r="E6362">
            <v>0.99</v>
          </cell>
        </row>
        <row r="6363">
          <cell r="A6363">
            <v>4062</v>
          </cell>
          <cell r="B6363" t="str">
            <v>MEIO-FIO OU GUIA DE CONCRETO, PRE-MOLDADO, COMP 1 M, *30 X 15* CM (H X L)</v>
          </cell>
          <cell r="C6363" t="str">
            <v>UN</v>
          </cell>
          <cell r="D6363" t="str">
            <v>CR</v>
          </cell>
          <cell r="E6363">
            <v>17.59</v>
          </cell>
        </row>
        <row r="6364">
          <cell r="A6364">
            <v>4059</v>
          </cell>
          <cell r="B6364" t="str">
            <v>MEIO-FIO OU GUIA DE CONCRETO, PRE-MOLDADO, COMP 1 M, *30 X 15/ 12* CM (H X L1/L2)</v>
          </cell>
          <cell r="C6364" t="str">
            <v>M</v>
          </cell>
          <cell r="D6364" t="str">
            <v>C</v>
          </cell>
          <cell r="E6364">
            <v>21.33</v>
          </cell>
        </row>
        <row r="6365">
          <cell r="A6365">
            <v>4061</v>
          </cell>
          <cell r="B6365" t="str">
            <v>MEIO-FIO OU GUIA DE CONCRETO, PRE-MOLDADO, COMP 80 CM, *45 X 18 /12* CM (H X L1/L2)</v>
          </cell>
          <cell r="C6365" t="str">
            <v>UN</v>
          </cell>
          <cell r="D6365" t="str">
            <v>CR</v>
          </cell>
          <cell r="E6365">
            <v>17.059999999999999</v>
          </cell>
        </row>
        <row r="6366">
          <cell r="A6366">
            <v>10608</v>
          </cell>
          <cell r="B6366" t="str">
            <v>MESA VIBRATORIA COM DIMENSOES DE 2,0 X 1,0 M, COM MOTOR ELETRICO DE 2 POLOS E</v>
          </cell>
          <cell r="C6366" t="str">
            <v>UN</v>
          </cell>
          <cell r="D6366" t="str">
            <v>C</v>
          </cell>
          <cell r="E6366">
            <v>4280.6099999999997</v>
          </cell>
        </row>
        <row r="6367">
          <cell r="B6367" t="str">
            <v>POTENCIA DE 3 CV</v>
          </cell>
        </row>
        <row r="6368">
          <cell r="A6368">
            <v>4069</v>
          </cell>
          <cell r="B6368" t="str">
            <v>MESTRE DE OBRAS</v>
          </cell>
          <cell r="C6368" t="str">
            <v>H</v>
          </cell>
          <cell r="D6368" t="str">
            <v>CR</v>
          </cell>
          <cell r="E6368">
            <v>24.92</v>
          </cell>
        </row>
        <row r="6369">
          <cell r="A6369">
            <v>40819</v>
          </cell>
          <cell r="B6369" t="str">
            <v>MESTRE DE OBRAS (MENSALISTA)</v>
          </cell>
          <cell r="C6369" t="str">
            <v>MES</v>
          </cell>
          <cell r="D6369" t="str">
            <v>CR</v>
          </cell>
          <cell r="E6369">
            <v>4387.93</v>
          </cell>
        </row>
        <row r="6370">
          <cell r="A6370">
            <v>34361</v>
          </cell>
          <cell r="B6370" t="str">
            <v>METACAULIM DE ALTA REATIVIDADE/CAULIM CALCINADO</v>
          </cell>
          <cell r="C6370" t="str">
            <v>KG</v>
          </cell>
          <cell r="D6370" t="str">
            <v>CR</v>
          </cell>
          <cell r="E6370">
            <v>1.77</v>
          </cell>
        </row>
        <row r="6371">
          <cell r="A6371">
            <v>36512</v>
          </cell>
          <cell r="B6371" t="str">
            <v>MICRO-TRATOR CORTADOR DE GRAMA COM LARGURA DO CORTE DE 107 CM, COM  2</v>
          </cell>
          <cell r="C6371" t="str">
            <v>UN</v>
          </cell>
          <cell r="D6371" t="str">
            <v>CR</v>
          </cell>
          <cell r="E6371">
            <v>9629.7999999999993</v>
          </cell>
        </row>
        <row r="6372">
          <cell r="B6372" t="str">
            <v>LAMINAS E DESCARTE LATERAL</v>
          </cell>
        </row>
        <row r="6373">
          <cell r="A6373">
            <v>25972</v>
          </cell>
          <cell r="B6373" t="str">
            <v>MICROESFERAS DE VIDRO PARA SINALIZACAO HORIZONTAL VIARIA, TIPO I-B (PREMIX) - NBR</v>
          </cell>
          <cell r="C6373" t="str">
            <v>KG</v>
          </cell>
          <cell r="D6373" t="str">
            <v>CR</v>
          </cell>
          <cell r="E6373">
            <v>8.8800000000000008</v>
          </cell>
        </row>
        <row r="6374">
          <cell r="B6374">
            <v>16184</v>
          </cell>
        </row>
        <row r="6375">
          <cell r="A6375">
            <v>25973</v>
          </cell>
          <cell r="B6375" t="str">
            <v>MICROESFERAS DE VIDRO PARA SINALIZACAO HORIZONTAL VIARIA, TIPO II-A (DROP-ON) -</v>
          </cell>
          <cell r="C6375" t="str">
            <v>KG</v>
          </cell>
          <cell r="D6375" t="str">
            <v>CR</v>
          </cell>
          <cell r="E6375">
            <v>8.8800000000000008</v>
          </cell>
        </row>
        <row r="6376">
          <cell r="B6376" t="str">
            <v>NBR 16184</v>
          </cell>
        </row>
        <row r="6377">
          <cell r="A6377">
            <v>11697</v>
          </cell>
          <cell r="B6377" t="str">
            <v>MICTORIO COLETIVO ACO INOX (AISI 304), E = 0,8 MM, DE *100 X 40 X 30* CM (C X A X P)</v>
          </cell>
          <cell r="C6377" t="str">
            <v>UN</v>
          </cell>
          <cell r="D6377" t="str">
            <v>CR</v>
          </cell>
          <cell r="E6377">
            <v>429.35</v>
          </cell>
        </row>
        <row r="6378">
          <cell r="A6378">
            <v>11698</v>
          </cell>
          <cell r="B6378" t="str">
            <v>MICTORIO COLETIVO ACO INOX (AISI 304), E = 0,8 MM, DE *100 X 50 X 35* CM (C X A X P)</v>
          </cell>
          <cell r="C6378" t="str">
            <v>UN</v>
          </cell>
          <cell r="D6378" t="str">
            <v>CR</v>
          </cell>
          <cell r="E6378">
            <v>512.19000000000005</v>
          </cell>
        </row>
        <row r="6379">
          <cell r="A6379">
            <v>11699</v>
          </cell>
          <cell r="B6379" t="str">
            <v>MICTORIO INDIVIDUAL ACO INOX (AISI 304), E = 0,8 MM, DE *50  X 45  X 35* (C X A X P)</v>
          </cell>
          <cell r="C6379" t="str">
            <v>UN</v>
          </cell>
          <cell r="D6379" t="str">
            <v>CR</v>
          </cell>
          <cell r="E6379">
            <v>566.08000000000004</v>
          </cell>
        </row>
        <row r="6380">
          <cell r="A6380">
            <v>10432</v>
          </cell>
          <cell r="B6380" t="str">
            <v>MICTORIO SIFONADO LOUCA BRANCA SEM COMPLEMENTOS</v>
          </cell>
          <cell r="C6380" t="str">
            <v>UN</v>
          </cell>
          <cell r="D6380" t="str">
            <v>CR</v>
          </cell>
          <cell r="E6380">
            <v>264.16000000000003</v>
          </cell>
        </row>
        <row r="6381">
          <cell r="A6381">
            <v>10430</v>
          </cell>
          <cell r="B6381" t="str">
            <v>MICTORIO SIFONADO LOUCA COR SEM COMPLEMENTOS</v>
          </cell>
          <cell r="C6381" t="str">
            <v>UN</v>
          </cell>
          <cell r="D6381" t="str">
            <v>CR</v>
          </cell>
          <cell r="E6381">
            <v>284.5</v>
          </cell>
        </row>
        <row r="6382">
          <cell r="A6382">
            <v>37514</v>
          </cell>
          <cell r="B6382" t="str">
            <v>MINICARREGADEIRA SOBRE RODAS, POTENCIA LIQUIDA DE *47* HP, CAPACIDADE NOMINAL</v>
          </cell>
          <cell r="C6382" t="str">
            <v>UN</v>
          </cell>
          <cell r="D6382" t="str">
            <v>C</v>
          </cell>
          <cell r="E6382">
            <v>132500</v>
          </cell>
        </row>
        <row r="6383">
          <cell r="B6383" t="str">
            <v>DE OPERACAO DE *646* KG</v>
          </cell>
        </row>
        <row r="6384">
          <cell r="A6384">
            <v>37519</v>
          </cell>
          <cell r="B6384" t="str">
            <v>MINICARREGADEIRA SOBRE RODAS, POTENCIA LIQUIDA DE *72* HP, CAPACIDADE NOMINAL</v>
          </cell>
          <cell r="C6384" t="str">
            <v>UN</v>
          </cell>
          <cell r="D6384" t="str">
            <v>CR</v>
          </cell>
          <cell r="E6384">
            <v>204486.37</v>
          </cell>
        </row>
        <row r="6385">
          <cell r="B6385" t="str">
            <v>DE OPERACAO DE *1200* KG</v>
          </cell>
        </row>
        <row r="6386">
          <cell r="A6386">
            <v>37520</v>
          </cell>
          <cell r="B6386" t="str">
            <v>MINIESCAVADEIRA SOBRE ESTEIRAS, POTENCIA LIQUIDA DE *30* HP, PESO OPERACIONAL</v>
          </cell>
          <cell r="C6386" t="str">
            <v>UN</v>
          </cell>
          <cell r="D6386" t="str">
            <v>CR</v>
          </cell>
          <cell r="E6386">
            <v>201134.13</v>
          </cell>
        </row>
        <row r="6387">
          <cell r="B6387" t="str">
            <v>DE *3.500* KG</v>
          </cell>
        </row>
        <row r="6388">
          <cell r="A6388">
            <v>37521</v>
          </cell>
          <cell r="B6388" t="str">
            <v>MINIESCAVADEIRA SOBRE ESTEIRAS, POTENCIA LIQUIDA DE *42* HP, PESO OPERACIONAL</v>
          </cell>
          <cell r="C6388" t="str">
            <v>UN</v>
          </cell>
          <cell r="D6388" t="str">
            <v>CR</v>
          </cell>
          <cell r="E6388">
            <v>245383.65</v>
          </cell>
        </row>
        <row r="6389">
          <cell r="B6389" t="str">
            <v>DE *4.500* KG</v>
          </cell>
        </row>
        <row r="6390">
          <cell r="A6390">
            <v>37522</v>
          </cell>
          <cell r="B6390" t="str">
            <v>MINIESCAVADEIRA SOBRE ESTEIRAS, POTENCIA LIQUIDA DE *42* HP, PESO OPERACIONAL</v>
          </cell>
          <cell r="C6390" t="str">
            <v>UN</v>
          </cell>
          <cell r="D6390" t="str">
            <v>CR</v>
          </cell>
          <cell r="E6390">
            <v>252766.2</v>
          </cell>
        </row>
        <row r="6391">
          <cell r="B6391" t="str">
            <v>DE *5.300* KG</v>
          </cell>
        </row>
        <row r="6392">
          <cell r="A6392">
            <v>21109</v>
          </cell>
          <cell r="B6392" t="str">
            <v>MINUTERIA ELETRONICA COLETIVA COM POTENCIA MAXIMA RESISTIVA PARA LAMPADAS</v>
          </cell>
          <cell r="C6392" t="str">
            <v>UN</v>
          </cell>
          <cell r="D6392" t="str">
            <v>CR</v>
          </cell>
          <cell r="E6392">
            <v>60.51</v>
          </cell>
        </row>
        <row r="6393">
          <cell r="B6393" t="str">
            <v>FLUORESCENTES DE *300* W ( 110 V ) / *600* W ( 110 V )</v>
          </cell>
        </row>
        <row r="6394">
          <cell r="A6394">
            <v>36800</v>
          </cell>
          <cell r="B6394" t="str">
            <v>MISTURADOR BASE PARA CHUVEIRO/BANHEIRA, 1/2 " OU 3/4 ", SOLDAVEL OU ROSCAVEL</v>
          </cell>
          <cell r="C6394" t="str">
            <v>UN</v>
          </cell>
          <cell r="D6394" t="str">
            <v>CR</v>
          </cell>
          <cell r="E6394">
            <v>65.87</v>
          </cell>
        </row>
        <row r="6395">
          <cell r="A6395">
            <v>11769</v>
          </cell>
          <cell r="B6395" t="str">
            <v>MISTURADOR CROMADO DE MESA BICA BAIXA PARA LAVATORIO (REF 1875)</v>
          </cell>
          <cell r="C6395" t="str">
            <v>UN</v>
          </cell>
          <cell r="D6395" t="str">
            <v>CR</v>
          </cell>
          <cell r="E6395">
            <v>161.43</v>
          </cell>
        </row>
        <row r="6396">
          <cell r="A6396">
            <v>36793</v>
          </cell>
          <cell r="B6396" t="str">
            <v>MISTURADOR CROMADO DE PAREDE PARA LAVATORIO (REF 1178)</v>
          </cell>
          <cell r="C6396" t="str">
            <v>UN</v>
          </cell>
          <cell r="D6396" t="str">
            <v>CR</v>
          </cell>
          <cell r="E6396">
            <v>261.36</v>
          </cell>
        </row>
        <row r="6397">
          <cell r="A6397">
            <v>37546</v>
          </cell>
          <cell r="B6397" t="str">
            <v>MISTURADOR DE ARGAMASSA, EIXO HORIZONTAL, CAPACIDADE DE MISTURA 160 KG,</v>
          </cell>
          <cell r="C6397" t="str">
            <v>UN</v>
          </cell>
          <cell r="D6397" t="str">
            <v>CR</v>
          </cell>
          <cell r="E6397">
            <v>8321.7999999999993</v>
          </cell>
        </row>
        <row r="6398">
          <cell r="B6398" t="str">
            <v>MOTOR ELETRICO TRIFASICO 220/380 V, POTENCIA 3 CV</v>
          </cell>
        </row>
        <row r="6399">
          <cell r="A6399">
            <v>37544</v>
          </cell>
          <cell r="B6399" t="str">
            <v>MISTURADOR DE ARGAMASSA, EIXO HORIZONTAL, CAPACIDADE DE MISTURA 300 KG,</v>
          </cell>
          <cell r="C6399" t="str">
            <v>UN</v>
          </cell>
          <cell r="D6399" t="str">
            <v>CR</v>
          </cell>
          <cell r="E6399">
            <v>8801.7000000000007</v>
          </cell>
        </row>
        <row r="6400">
          <cell r="B6400" t="str">
            <v>MOTOR ELETRICO TRIFASICO 220/380 V, POTENCIA 5 CV</v>
          </cell>
        </row>
        <row r="6401">
          <cell r="A6401" t="str">
            <v>Obs: dimensões entre asteríscos (*) indicam a aceitação de medidas aproximadas.</v>
          </cell>
        </row>
        <row r="6403">
          <cell r="B6403" t="str">
            <v>PREÇOS DE INSUMOS</v>
          </cell>
          <cell r="D6403" t="str">
            <v>Página:</v>
          </cell>
          <cell r="E6403" t="str">
            <v>97 / 146</v>
          </cell>
        </row>
        <row r="6404">
          <cell r="A6404" t="str">
            <v>Indicação da origem do preço:</v>
          </cell>
        </row>
        <row r="6405">
          <cell r="A6405" t="str">
            <v>• C - para preço coletado pelo IBGE</v>
          </cell>
        </row>
        <row r="6406">
          <cell r="A6406" t="str">
            <v>• CR - para preço obtido por meio do coeficiente de representatividade do insumo (ver Manual de Metodologia e</v>
          </cell>
        </row>
        <row r="6407">
          <cell r="A6407" t="str">
            <v>Conceitos);</v>
          </cell>
        </row>
        <row r="6408">
          <cell r="A6408" t="str">
            <v>• AS - para preço atribuído com base no preço do insumo para a localidade de São Paulo.</v>
          </cell>
        </row>
        <row r="6409">
          <cell r="A6409" t="str">
            <v>Mês de Coleta:</v>
          </cell>
          <cell r="B6409" t="str">
            <v>06/2016 Pesquisa: IBGE</v>
          </cell>
        </row>
        <row r="6410">
          <cell r="B6410" t="str">
            <v>CUIABA</v>
          </cell>
          <cell r="C6410" t="str">
            <v>90,01</v>
          </cell>
          <cell r="E6410">
            <v>52.06</v>
          </cell>
        </row>
        <row r="6411">
          <cell r="A6411" t="str">
            <v>Localidade:</v>
          </cell>
          <cell r="B6411" t="str">
            <v>Encargos Sociais Desonerados(%) Horista:</v>
          </cell>
          <cell r="D6411" t="str">
            <v>Mensalista:</v>
          </cell>
        </row>
        <row r="6412">
          <cell r="A6412" t="str">
            <v>Código</v>
          </cell>
          <cell r="B6412" t="str">
            <v>Descriçao do Insumo</v>
          </cell>
          <cell r="C6412" t="str">
            <v>Unid</v>
          </cell>
          <cell r="D6412" t="str">
            <v>Origem</v>
          </cell>
          <cell r="E6412" t="str">
            <v>Preço</v>
          </cell>
        </row>
        <row r="6413">
          <cell r="D6413" t="str">
            <v>de Preço</v>
          </cell>
          <cell r="E6413" t="str">
            <v>Mediano (R$)</v>
          </cell>
        </row>
        <row r="6414">
          <cell r="B6414" t="str">
            <v>MISTURADOR DE ARGAMASSA, EIXO HORIZONTAL, CAPACIDADE DE MISTURA 300 KG,</v>
          </cell>
        </row>
        <row r="6415">
          <cell r="B6415" t="str">
            <v>MOTOR ELETRICO TRIFASICO 220/380 V, POTENCIA 5 CV</v>
          </cell>
        </row>
        <row r="6416">
          <cell r="A6416">
            <v>37545</v>
          </cell>
          <cell r="B6416" t="str">
            <v>MISTURADOR DE ARGAMASSA, EIXO HORIZONTAL, CAPACIDADE DE MISTURA 600 KG,</v>
          </cell>
          <cell r="C6416" t="str">
            <v>UN</v>
          </cell>
          <cell r="D6416" t="str">
            <v>CR</v>
          </cell>
          <cell r="E6416">
            <v>10472.84</v>
          </cell>
        </row>
        <row r="6417">
          <cell r="B6417" t="str">
            <v>MOTOR ELETRICO TRIFASICO 220/380 V, POTENCIA 7,5 CV</v>
          </cell>
        </row>
        <row r="6418">
          <cell r="A6418">
            <v>11771</v>
          </cell>
          <cell r="B6418" t="str">
            <v>MISTURADOR DE PAREDE CROMADO PARA COZINHA BICA MOVEL COM AREJADOR (REF</v>
          </cell>
          <cell r="C6418" t="str">
            <v>UN</v>
          </cell>
          <cell r="D6418" t="str">
            <v>CR</v>
          </cell>
          <cell r="E6418">
            <v>200.23</v>
          </cell>
        </row>
        <row r="6419">
          <cell r="B6419" t="str">
            <v>1258)</v>
          </cell>
        </row>
        <row r="6420">
          <cell r="A6420">
            <v>39919</v>
          </cell>
          <cell r="B6420" t="str">
            <v>MISTURADOR DUPLO HORIZONTAL DE ALTA TURBULENCIA, CAPACIDADE / VOLUME 2 X 500</v>
          </cell>
          <cell r="C6420" t="str">
            <v>UN</v>
          </cell>
          <cell r="D6420" t="str">
            <v>CR</v>
          </cell>
          <cell r="E6420">
            <v>41655.21</v>
          </cell>
        </row>
        <row r="6421">
          <cell r="B6421" t="str">
            <v>LITROS, MOTORES ELETRICOS MINIMO 5 CV CADA,  PARA NATA CIMENTO, ARGAMASSA E</v>
          </cell>
        </row>
        <row r="6422">
          <cell r="B6422" t="str">
            <v>OUTROS</v>
          </cell>
        </row>
        <row r="6423">
          <cell r="A6423">
            <v>37587</v>
          </cell>
          <cell r="B6423" t="str">
            <v>MISTURADOR MONOCOMANDO PARA CHUVEIRO, BASE BRUTA E ACABAMENTO CROMADO</v>
          </cell>
          <cell r="C6423" t="str">
            <v>UN</v>
          </cell>
          <cell r="D6423" t="str">
            <v>CR</v>
          </cell>
          <cell r="E6423">
            <v>182.12</v>
          </cell>
        </row>
        <row r="6424">
          <cell r="A6424">
            <v>11571</v>
          </cell>
          <cell r="B6424" t="str">
            <v>MOLA AEREA FECHA PORTA, PARA PORTAS COM LARGURA ACIMA DE 110 CM</v>
          </cell>
          <cell r="C6424" t="str">
            <v>UN</v>
          </cell>
          <cell r="D6424" t="str">
            <v>CR</v>
          </cell>
          <cell r="E6424">
            <v>164.06</v>
          </cell>
        </row>
        <row r="6425">
          <cell r="A6425">
            <v>11561</v>
          </cell>
          <cell r="B6425" t="str">
            <v>MOLA AEREA FECHA PORTA, PARA PORTAS COM LARGURA ATE 110 CM</v>
          </cell>
          <cell r="C6425" t="str">
            <v>UN</v>
          </cell>
          <cell r="D6425" t="str">
            <v>CR</v>
          </cell>
          <cell r="E6425">
            <v>126.89</v>
          </cell>
        </row>
        <row r="6426">
          <cell r="A6426">
            <v>11560</v>
          </cell>
          <cell r="B6426" t="str">
            <v>MOLA AEREA FECHA PORTA, PARA PORTAS COM LARGURA ATE 95 CM</v>
          </cell>
          <cell r="C6426" t="str">
            <v>UN</v>
          </cell>
          <cell r="D6426" t="str">
            <v>CR</v>
          </cell>
          <cell r="E6426">
            <v>108</v>
          </cell>
        </row>
        <row r="6427">
          <cell r="A6427">
            <v>11499</v>
          </cell>
          <cell r="B6427" t="str">
            <v>MOLA HIDRAULICA DE PISO P/ VIDRO TEMPERADO 10MM</v>
          </cell>
          <cell r="C6427" t="str">
            <v>UN</v>
          </cell>
          <cell r="D6427" t="str">
            <v>CR</v>
          </cell>
          <cell r="E6427">
            <v>1009.71</v>
          </cell>
        </row>
        <row r="6428">
          <cell r="A6428">
            <v>34761</v>
          </cell>
          <cell r="B6428" t="str">
            <v>MONTADOR DE ELETROELETRONICOS</v>
          </cell>
          <cell r="C6428" t="str">
            <v>H</v>
          </cell>
          <cell r="D6428" t="str">
            <v>CR</v>
          </cell>
          <cell r="E6428">
            <v>10.050000000000001</v>
          </cell>
        </row>
        <row r="6429">
          <cell r="A6429">
            <v>40924</v>
          </cell>
          <cell r="B6429" t="str">
            <v>MONTADOR DE ELETROELETRONICOS (MENSALISTA)</v>
          </cell>
          <cell r="C6429" t="str">
            <v>MES</v>
          </cell>
          <cell r="D6429" t="str">
            <v>CR</v>
          </cell>
          <cell r="E6429">
            <v>1772.07</v>
          </cell>
        </row>
        <row r="6430">
          <cell r="A6430">
            <v>25957</v>
          </cell>
          <cell r="B6430" t="str">
            <v>MONTADOR DE ESTRUTURA METALICA</v>
          </cell>
          <cell r="C6430" t="str">
            <v>H</v>
          </cell>
          <cell r="D6430" t="str">
            <v>CR</v>
          </cell>
          <cell r="E6430">
            <v>5.98</v>
          </cell>
        </row>
        <row r="6431">
          <cell r="A6431">
            <v>40983</v>
          </cell>
          <cell r="B6431" t="str">
            <v>MONTADOR DE ESTRUTURAS METALICAS (MENSALISTA)</v>
          </cell>
          <cell r="C6431" t="str">
            <v>MES</v>
          </cell>
          <cell r="D6431" t="str">
            <v>CR</v>
          </cell>
          <cell r="E6431">
            <v>1054</v>
          </cell>
        </row>
        <row r="6432">
          <cell r="A6432">
            <v>2437</v>
          </cell>
          <cell r="B6432" t="str">
            <v>MONTADOR DE MAQUINAS</v>
          </cell>
          <cell r="C6432" t="str">
            <v>H</v>
          </cell>
          <cell r="D6432" t="str">
            <v>CR</v>
          </cell>
          <cell r="E6432">
            <v>15.77</v>
          </cell>
        </row>
        <row r="6433">
          <cell r="A6433">
            <v>40921</v>
          </cell>
          <cell r="B6433" t="str">
            <v>MONTADOR DE MAQUINAS (MENSALISTA)</v>
          </cell>
          <cell r="C6433" t="str">
            <v>MES</v>
          </cell>
          <cell r="D6433" t="str">
            <v>CR</v>
          </cell>
          <cell r="E6433">
            <v>2774.88</v>
          </cell>
        </row>
        <row r="6434">
          <cell r="A6434">
            <v>40534</v>
          </cell>
          <cell r="B6434" t="str">
            <v>MONTANTE EM BARRA CHATA ACO GALVANIZADO, *65 X 8* MM, ALTURA *1420* MM, PINTURA</v>
          </cell>
          <cell r="C6434" t="str">
            <v>UN</v>
          </cell>
          <cell r="D6434" t="str">
            <v>AS</v>
          </cell>
          <cell r="E6434">
            <v>156.81</v>
          </cell>
        </row>
        <row r="6435">
          <cell r="B6435" t="str">
            <v>ELETROSTATICA, COR PRETA</v>
          </cell>
        </row>
        <row r="6436">
          <cell r="A6436">
            <v>14252</v>
          </cell>
          <cell r="B6436" t="str">
            <v>MOTOBOMBA AUTOESCORVANTE MOTOR A GASOLINA, POTENCIA 6,0HP, BOCAIS 3" X 3",</v>
          </cell>
          <cell r="C6436" t="str">
            <v>UN</v>
          </cell>
          <cell r="D6436" t="str">
            <v>CR</v>
          </cell>
          <cell r="E6436">
            <v>1512.19</v>
          </cell>
        </row>
        <row r="6437">
          <cell r="B6437" t="str">
            <v>HM/Q = 5 MCA / 24 M3/H A 52,5 MCA / 5,0 M3/H</v>
          </cell>
        </row>
        <row r="6438">
          <cell r="A6438">
            <v>730</v>
          </cell>
          <cell r="B6438" t="str">
            <v>MOTOBOMBA AUTOESCORVANTE MOTOR ELETRICO TRIFASICO 7,4HP BOCA DIAMETRO DE</v>
          </cell>
          <cell r="C6438" t="str">
            <v>UN</v>
          </cell>
          <cell r="D6438" t="str">
            <v>CR</v>
          </cell>
          <cell r="E6438">
            <v>4040.29</v>
          </cell>
        </row>
        <row r="6439">
          <cell r="B6439" t="str">
            <v>SUCCAO X RECLAQUE: 2"X2", HM/ Q = 10 M / 73,5 M3/H A 28 M / 8,2 M3 /H</v>
          </cell>
        </row>
        <row r="6440">
          <cell r="A6440">
            <v>723</v>
          </cell>
          <cell r="B6440" t="str">
            <v>MOTOBOMBA AUTOESCORVANTE POTENCIA 5,42 HP, BOCAIS SUCCAO X RECALQUE 2" X 2",</v>
          </cell>
          <cell r="C6440" t="str">
            <v>UN</v>
          </cell>
          <cell r="D6440" t="str">
            <v>CR</v>
          </cell>
          <cell r="E6440">
            <v>2008.17</v>
          </cell>
        </row>
        <row r="6441">
          <cell r="B6441" t="str">
            <v>A GASOLINA, DIAMETRO DO ROTOR 122 MM HM/Q = 6 MCA / 33,0 M3/H A 28 MCA / 8,0 M3/H</v>
          </cell>
        </row>
        <row r="6442">
          <cell r="A6442">
            <v>36502</v>
          </cell>
          <cell r="B6442" t="str">
            <v>MOTOBOMBA CENTRIFUGA, MOTOR A GASOLINA, POTENCIA 5,42 HP, BOCAIS 1 1/2" X 1",</v>
          </cell>
          <cell r="C6442" t="str">
            <v>UN</v>
          </cell>
          <cell r="D6442" t="str">
            <v>CR</v>
          </cell>
          <cell r="E6442">
            <v>1887.44</v>
          </cell>
        </row>
        <row r="6443">
          <cell r="B6443" t="str">
            <v>DIAMETRO ROTOR 143 MM HM/Q = 6 MCA / 16,8 M3/H A 38 MCA / 6,6 M3/H</v>
          </cell>
        </row>
        <row r="6444">
          <cell r="A6444">
            <v>36503</v>
          </cell>
          <cell r="B6444" t="str">
            <v>MOTOBOMBA TRASH (PARA AGUA SUJA) AUTO ESCORVANTE, MOTOR GASOLINA DE 6,41 HP,</v>
          </cell>
          <cell r="C6444" t="str">
            <v>UN</v>
          </cell>
          <cell r="D6444" t="str">
            <v>CR</v>
          </cell>
          <cell r="E6444">
            <v>2327.4299999999998</v>
          </cell>
        </row>
        <row r="6445">
          <cell r="B6445" t="str">
            <v>DIAMETROS DE SUCCAO X RECALQUE: 3" X 3", HM/Q: 10/60 A 23/0</v>
          </cell>
        </row>
        <row r="6446">
          <cell r="A6446">
            <v>4087</v>
          </cell>
          <cell r="B6446" t="str">
            <v>MOTOCICLETA COM MOTOR DE *125* CILINDRADAS, USO URBANO, COM BANCO ADAPTADO</v>
          </cell>
          <cell r="C6446" t="str">
            <v>UN</v>
          </cell>
          <cell r="D6446" t="str">
            <v>C</v>
          </cell>
          <cell r="E6446">
            <v>10372.5</v>
          </cell>
        </row>
        <row r="6447">
          <cell r="B6447" t="str">
            <v>PARA FIXACAO DE BAU</v>
          </cell>
        </row>
        <row r="6448">
          <cell r="A6448">
            <v>13227</v>
          </cell>
          <cell r="B6448" t="str">
            <v>MOTONIVELADORA - POTENCIA 177 HP PESO OPERACIONAL 14,7T.</v>
          </cell>
          <cell r="C6448" t="str">
            <v>UN</v>
          </cell>
          <cell r="D6448" t="str">
            <v>CR</v>
          </cell>
          <cell r="E6448">
            <v>584858.4</v>
          </cell>
        </row>
        <row r="6449">
          <cell r="A6449">
            <v>10597</v>
          </cell>
          <cell r="B6449" t="str">
            <v>MOTONIVELADORA - POTENCIA 185HP PESO OPERACIONAL 14,7T.</v>
          </cell>
          <cell r="C6449" t="str">
            <v>UN</v>
          </cell>
          <cell r="D6449" t="str">
            <v>CR</v>
          </cell>
          <cell r="E6449">
            <v>786996</v>
          </cell>
        </row>
        <row r="6450">
          <cell r="A6450">
            <v>4090</v>
          </cell>
          <cell r="B6450" t="str">
            <v>MOTONIVELADORA POTENCIA BASICA LIQUIDA (PRIMEIRA MARCHA) 125 HP , PESO BRUTO</v>
          </cell>
          <cell r="C6450" t="str">
            <v>UN</v>
          </cell>
          <cell r="D6450" t="str">
            <v>C</v>
          </cell>
          <cell r="E6450">
            <v>560000</v>
          </cell>
        </row>
        <row r="6451">
          <cell r="B6451" t="str">
            <v>13032 KG, LARGURA DA LAMINA DE 3,7 M</v>
          </cell>
        </row>
        <row r="6452">
          <cell r="A6452">
            <v>39628</v>
          </cell>
          <cell r="B6452" t="str">
            <v>MOTOR A DIESEL PARA VIBRADOR DE IMERSAO, DE *4,7* CV</v>
          </cell>
          <cell r="C6452" t="str">
            <v>UN</v>
          </cell>
          <cell r="D6452" t="str">
            <v>CR</v>
          </cell>
          <cell r="E6452">
            <v>2683.14</v>
          </cell>
        </row>
        <row r="6453">
          <cell r="A6453">
            <v>39404</v>
          </cell>
          <cell r="B6453" t="str">
            <v>MOTOR A GASOLINA PARA VIBRADOR DE IMERSAO, 4 TEMPOS, DE 5,5 CV</v>
          </cell>
          <cell r="C6453" t="str">
            <v>UN</v>
          </cell>
          <cell r="D6453" t="str">
            <v>CR</v>
          </cell>
          <cell r="E6453">
            <v>1330.48</v>
          </cell>
        </row>
        <row r="6454">
          <cell r="A6454">
            <v>39402</v>
          </cell>
          <cell r="B6454" t="str">
            <v>MOTOR ELETRICO PARA VIBRADOR DE IMERSAO, DE 2 CV, MONOFASICO, 110/220 V</v>
          </cell>
          <cell r="C6454" t="str">
            <v>UN</v>
          </cell>
          <cell r="D6454" t="str">
            <v>CR</v>
          </cell>
          <cell r="E6454">
            <v>1096.06</v>
          </cell>
        </row>
        <row r="6455">
          <cell r="A6455">
            <v>39403</v>
          </cell>
          <cell r="B6455" t="str">
            <v>MOTOR ELETRICO PARA VIBRADOR DE IMERSAO, DE 2 CV, TRIFASICO, 220/380 V</v>
          </cell>
          <cell r="C6455" t="str">
            <v>UN</v>
          </cell>
          <cell r="D6455" t="str">
            <v>CR</v>
          </cell>
          <cell r="E6455">
            <v>1072.22</v>
          </cell>
        </row>
        <row r="6456">
          <cell r="A6456">
            <v>4093</v>
          </cell>
          <cell r="B6456" t="str">
            <v>MOTORISTA DE CAMINHAO</v>
          </cell>
          <cell r="C6456" t="str">
            <v>H</v>
          </cell>
          <cell r="D6456" t="str">
            <v>CR</v>
          </cell>
          <cell r="E6456">
            <v>9.4600000000000009</v>
          </cell>
        </row>
        <row r="6457">
          <cell r="A6457">
            <v>10512</v>
          </cell>
          <cell r="B6457" t="str">
            <v>MOTORISTA DE CAMINHAO - PISO MENSAL (ENCARGO SOCIAL MENSALISTA)</v>
          </cell>
          <cell r="C6457" t="str">
            <v>MES</v>
          </cell>
          <cell r="D6457" t="str">
            <v>CR</v>
          </cell>
          <cell r="E6457">
            <v>1667</v>
          </cell>
        </row>
        <row r="6458">
          <cell r="A6458">
            <v>20020</v>
          </cell>
          <cell r="B6458" t="str">
            <v>MOTORISTA DE CAMINHAO-BASCULANTE</v>
          </cell>
          <cell r="C6458" t="str">
            <v>H</v>
          </cell>
          <cell r="D6458" t="str">
            <v>CR</v>
          </cell>
          <cell r="E6458">
            <v>9.4600000000000009</v>
          </cell>
        </row>
        <row r="6459">
          <cell r="A6459">
            <v>41038</v>
          </cell>
          <cell r="B6459" t="str">
            <v>MOTORISTA DE CAMINHAO-BASCULANTE (MENSALISTA)</v>
          </cell>
          <cell r="C6459" t="str">
            <v>MES</v>
          </cell>
          <cell r="D6459" t="str">
            <v>CR</v>
          </cell>
          <cell r="E6459">
            <v>1665.86</v>
          </cell>
        </row>
        <row r="6460">
          <cell r="A6460">
            <v>4094</v>
          </cell>
          <cell r="B6460" t="str">
            <v>MOTORISTA DE CAMINHAO-CARRETA</v>
          </cell>
          <cell r="C6460" t="str">
            <v>H</v>
          </cell>
          <cell r="D6460" t="str">
            <v>CR</v>
          </cell>
          <cell r="E6460">
            <v>9.4600000000000009</v>
          </cell>
        </row>
        <row r="6461">
          <cell r="A6461">
            <v>40988</v>
          </cell>
          <cell r="B6461" t="str">
            <v>MOTORISTA DE CAMINHAO-CARRETA (MENSALISTA)</v>
          </cell>
          <cell r="C6461" t="str">
            <v>MES</v>
          </cell>
          <cell r="D6461" t="str">
            <v>CR</v>
          </cell>
          <cell r="E6461">
            <v>1666.82</v>
          </cell>
        </row>
        <row r="6462">
          <cell r="A6462">
            <v>4095</v>
          </cell>
          <cell r="B6462" t="str">
            <v>MOTORISTA DE CARRO DE PASSEIO</v>
          </cell>
          <cell r="C6462" t="str">
            <v>H</v>
          </cell>
          <cell r="D6462" t="str">
            <v>CR</v>
          </cell>
          <cell r="E6462">
            <v>8.74</v>
          </cell>
        </row>
        <row r="6463">
          <cell r="A6463">
            <v>40990</v>
          </cell>
          <cell r="B6463" t="str">
            <v>MOTORISTA DE CARRO DE PASSEIO (MENSALISTA)</v>
          </cell>
          <cell r="C6463" t="str">
            <v>MES</v>
          </cell>
          <cell r="D6463" t="str">
            <v>CR</v>
          </cell>
          <cell r="E6463">
            <v>1539.31</v>
          </cell>
        </row>
        <row r="6464">
          <cell r="A6464">
            <v>40994</v>
          </cell>
          <cell r="B6464" t="str">
            <v>MOTORISTA DE ONIBUS / MICRO-ONIBUS (MENSALISTA)</v>
          </cell>
          <cell r="C6464" t="str">
            <v>MES</v>
          </cell>
          <cell r="D6464" t="str">
            <v>CR</v>
          </cell>
          <cell r="E6464">
            <v>1666.82</v>
          </cell>
        </row>
        <row r="6465">
          <cell r="A6465">
            <v>4097</v>
          </cell>
          <cell r="B6465" t="str">
            <v>MOTORISTA DE VEICULO PESADO</v>
          </cell>
          <cell r="C6465" t="str">
            <v>H</v>
          </cell>
          <cell r="D6465" t="str">
            <v>CR</v>
          </cell>
          <cell r="E6465">
            <v>9.4600000000000009</v>
          </cell>
        </row>
        <row r="6466">
          <cell r="A6466" t="str">
            <v>Obs: dimensões entre asteríscos (*) indicam a aceitação de medidas aproximadas.</v>
          </cell>
        </row>
        <row r="6468">
          <cell r="B6468" t="str">
            <v>PREÇOS DE INSUMOS</v>
          </cell>
          <cell r="D6468" t="str">
            <v>Página:</v>
          </cell>
          <cell r="E6468" t="str">
            <v>98 / 146</v>
          </cell>
        </row>
        <row r="6469">
          <cell r="A6469" t="str">
            <v>Indicação da origem do preço:</v>
          </cell>
        </row>
        <row r="6470">
          <cell r="A6470" t="str">
            <v>• C - para preço coletado pelo IBGE</v>
          </cell>
        </row>
        <row r="6471">
          <cell r="A6471" t="str">
            <v>• CR - para preço obtido por meio do coeficiente de representatividade do insumo (ver Manual de Metodologia e</v>
          </cell>
        </row>
        <row r="6472">
          <cell r="A6472" t="str">
            <v>Conceitos);</v>
          </cell>
        </row>
        <row r="6473">
          <cell r="A6473" t="str">
            <v>• AS - para preço atribuído com base no preço do insumo para a localidade de São Paulo.</v>
          </cell>
        </row>
        <row r="6474">
          <cell r="A6474" t="str">
            <v>Mês de Coleta:</v>
          </cell>
          <cell r="B6474" t="str">
            <v>06/2016 Pesquisa: IBGE</v>
          </cell>
        </row>
        <row r="6475">
          <cell r="B6475" t="str">
            <v>CUIABA</v>
          </cell>
          <cell r="C6475" t="str">
            <v>90,01</v>
          </cell>
          <cell r="E6475">
            <v>52.06</v>
          </cell>
        </row>
        <row r="6476">
          <cell r="A6476" t="str">
            <v>Localidade:</v>
          </cell>
          <cell r="B6476" t="str">
            <v>Encargos Sociais Desonerados(%) Horista:</v>
          </cell>
          <cell r="D6476" t="str">
            <v>Mensalista:</v>
          </cell>
        </row>
        <row r="6477">
          <cell r="A6477" t="str">
            <v>Código</v>
          </cell>
          <cell r="B6477" t="str">
            <v>Descriçao do Insumo</v>
          </cell>
          <cell r="C6477" t="str">
            <v>Unid</v>
          </cell>
          <cell r="D6477" t="str">
            <v>Origem</v>
          </cell>
          <cell r="E6477" t="str">
            <v>Preço</v>
          </cell>
        </row>
        <row r="6478">
          <cell r="D6478" t="str">
            <v>de Preço</v>
          </cell>
          <cell r="E6478" t="str">
            <v>Mediano (R$)</v>
          </cell>
        </row>
        <row r="6479">
          <cell r="A6479">
            <v>4096</v>
          </cell>
          <cell r="B6479" t="str">
            <v>MOTORISTA OPERADOR DE CAMINHAO COM MUNCK</v>
          </cell>
          <cell r="C6479" t="str">
            <v>H</v>
          </cell>
          <cell r="D6479" t="str">
            <v>CR</v>
          </cell>
          <cell r="E6479">
            <v>10.35</v>
          </cell>
        </row>
        <row r="6480">
          <cell r="A6480">
            <v>40992</v>
          </cell>
          <cell r="B6480" t="str">
            <v>MOTORISTA OPERADOR DE CAMINHAO COM MUNCK (MENSALISTA)</v>
          </cell>
          <cell r="C6480" t="str">
            <v>MES</v>
          </cell>
          <cell r="D6480" t="str">
            <v>CR</v>
          </cell>
          <cell r="E6480">
            <v>1824.65</v>
          </cell>
        </row>
        <row r="6481">
          <cell r="A6481">
            <v>13955</v>
          </cell>
          <cell r="B6481" t="str">
            <v>MOTOSSERRA PORTATIL COM MOTOR A GASOLINA DE *60* CC</v>
          </cell>
          <cell r="C6481" t="str">
            <v>UN</v>
          </cell>
          <cell r="D6481" t="str">
            <v>CR</v>
          </cell>
          <cell r="E6481">
            <v>2200.0700000000002</v>
          </cell>
        </row>
        <row r="6482">
          <cell r="A6482">
            <v>4114</v>
          </cell>
          <cell r="B6482" t="str">
            <v>MOURAO CONCRETO CURVO, SECAO "T", H = 2,80 M + CURVA COM 0,45 M, COM FUROS PARA</v>
          </cell>
          <cell r="C6482" t="str">
            <v>UN</v>
          </cell>
          <cell r="D6482" t="str">
            <v>CR</v>
          </cell>
          <cell r="E6482">
            <v>39.71</v>
          </cell>
        </row>
        <row r="6483">
          <cell r="B6483" t="str">
            <v>FIOS</v>
          </cell>
        </row>
        <row r="6484">
          <cell r="A6484">
            <v>36797</v>
          </cell>
          <cell r="B6484" t="str">
            <v>MOURAO DE CONCRETO CURVO,10 X 10 CM, H= *2,60* M + CURVA DE 0,40 M</v>
          </cell>
          <cell r="C6484" t="str">
            <v>UN</v>
          </cell>
          <cell r="D6484" t="str">
            <v>CR</v>
          </cell>
          <cell r="E6484">
            <v>34.729999999999997</v>
          </cell>
        </row>
        <row r="6485">
          <cell r="A6485">
            <v>4107</v>
          </cell>
          <cell r="B6485" t="str">
            <v>MOURAO DE CONCRETO RETO, *10 X 10* CM, H= 2,30 M</v>
          </cell>
          <cell r="C6485" t="str">
            <v>UN</v>
          </cell>
          <cell r="D6485" t="str">
            <v>CR</v>
          </cell>
          <cell r="E6485">
            <v>33.44</v>
          </cell>
        </row>
        <row r="6486">
          <cell r="A6486">
            <v>36799</v>
          </cell>
          <cell r="B6486" t="str">
            <v>MOURAO DE CONCRETO RETO, TIPO ESTICADOR, *10 X 10* CM, H= 2,50 M</v>
          </cell>
          <cell r="C6486" t="str">
            <v>UN</v>
          </cell>
          <cell r="D6486" t="str">
            <v>CR</v>
          </cell>
          <cell r="E6486">
            <v>31.93</v>
          </cell>
        </row>
        <row r="6487">
          <cell r="A6487">
            <v>4108</v>
          </cell>
          <cell r="B6487" t="str">
            <v>MOURAO DE CONCRETO RETO, 10 X 10 CM, H= 2,00 M</v>
          </cell>
          <cell r="C6487" t="str">
            <v>UN</v>
          </cell>
          <cell r="D6487" t="str">
            <v>CR</v>
          </cell>
          <cell r="E6487">
            <v>26.89</v>
          </cell>
        </row>
        <row r="6488">
          <cell r="A6488">
            <v>4102</v>
          </cell>
          <cell r="B6488" t="str">
            <v>MOURAO DE CONCRETO RETO, 10 X 10 CM, H= 3,00 M</v>
          </cell>
          <cell r="C6488" t="str">
            <v>UN</v>
          </cell>
          <cell r="D6488" t="str">
            <v>C</v>
          </cell>
          <cell r="E6488">
            <v>40</v>
          </cell>
        </row>
        <row r="6489">
          <cell r="A6489">
            <v>10826</v>
          </cell>
          <cell r="B6489" t="str">
            <v>MUDA DE ARBUSTO FLORIFERO, CLUSIA/GARDENIA/MOREIA BRANCA/ AZALEIA OU</v>
          </cell>
          <cell r="C6489" t="str">
            <v>UN</v>
          </cell>
          <cell r="D6489" t="str">
            <v>CR</v>
          </cell>
          <cell r="E6489">
            <v>71.83</v>
          </cell>
        </row>
        <row r="6490">
          <cell r="B6490" t="str">
            <v>EQUIVALENTE DA REGIAO, H= *50 A 70* CM</v>
          </cell>
        </row>
        <row r="6491">
          <cell r="A6491">
            <v>365</v>
          </cell>
          <cell r="B6491" t="str">
            <v>MUDA DE ARBUSTO FOLHAGEM, SANSAO-DO-CAMPO OU EQUIVALENTE DA REGIAO, H= *50 A</v>
          </cell>
          <cell r="C6491" t="str">
            <v>UN</v>
          </cell>
          <cell r="D6491" t="str">
            <v>CR</v>
          </cell>
          <cell r="E6491">
            <v>44.54</v>
          </cell>
        </row>
        <row r="6492">
          <cell r="B6492" t="str">
            <v>70* CM</v>
          </cell>
        </row>
        <row r="6493">
          <cell r="A6493">
            <v>38639</v>
          </cell>
          <cell r="B6493" t="str">
            <v>MUDA DE ARBUSTO, BUXINHO, H= *50* M</v>
          </cell>
          <cell r="C6493" t="str">
            <v>UN</v>
          </cell>
          <cell r="D6493" t="str">
            <v>CR</v>
          </cell>
          <cell r="E6493">
            <v>172.41</v>
          </cell>
        </row>
        <row r="6494">
          <cell r="A6494">
            <v>38640</v>
          </cell>
          <cell r="B6494" t="str">
            <v>MUDA DE ARBUSTO, PINGO DE OURO/ VIOLETEIRA, H = *10 A 20* CM</v>
          </cell>
          <cell r="C6494" t="str">
            <v>UN</v>
          </cell>
          <cell r="D6494" t="str">
            <v>CR</v>
          </cell>
          <cell r="E6494">
            <v>2.58</v>
          </cell>
        </row>
        <row r="6495">
          <cell r="A6495">
            <v>358</v>
          </cell>
          <cell r="B6495" t="str">
            <v>MUDA DE ARVORE ORNAMENTAL, OITI/AROEIRA SALSA/ANGICO/IPE/JACARANDA OU</v>
          </cell>
          <cell r="C6495" t="str">
            <v>UN</v>
          </cell>
          <cell r="D6495" t="str">
            <v>CR</v>
          </cell>
          <cell r="E6495">
            <v>53.16</v>
          </cell>
        </row>
        <row r="6496">
          <cell r="B6496" t="str">
            <v>EQUIVALENTE  DA REGIAO, H= *1* M</v>
          </cell>
        </row>
        <row r="6497">
          <cell r="A6497">
            <v>359</v>
          </cell>
          <cell r="B6497" t="str">
            <v>MUDA DE ARVORE ORNAMENTAL, OITI/AROEIRA SALSA/ANGICO/IPE/JACARANDA OU</v>
          </cell>
          <cell r="C6497" t="str">
            <v>UN</v>
          </cell>
          <cell r="D6497" t="str">
            <v>CR</v>
          </cell>
          <cell r="E6497">
            <v>109.19</v>
          </cell>
        </row>
        <row r="6498">
          <cell r="B6498" t="str">
            <v>EQUIVALENTE  DA REGIAO, H= *2* M</v>
          </cell>
        </row>
        <row r="6499">
          <cell r="A6499">
            <v>38641</v>
          </cell>
          <cell r="B6499" t="str">
            <v>MUDA DE PALMEIRA, ARECA, H= *1,50* CM</v>
          </cell>
          <cell r="C6499" t="str">
            <v>UN</v>
          </cell>
          <cell r="D6499" t="str">
            <v>CR</v>
          </cell>
          <cell r="E6499">
            <v>107.75</v>
          </cell>
        </row>
        <row r="6500">
          <cell r="A6500">
            <v>360</v>
          </cell>
          <cell r="B6500" t="str">
            <v>MUDA DE RASTEIRA/FORRACAO, AMENDOIM RASTEIRO/ONZE HORAS/AZULZINHA/IMPATIENS</v>
          </cell>
          <cell r="C6500" t="str">
            <v>UN</v>
          </cell>
          <cell r="D6500" t="str">
            <v>C</v>
          </cell>
          <cell r="E6500">
            <v>2.5</v>
          </cell>
        </row>
        <row r="6501">
          <cell r="B6501" t="str">
            <v>OU EQUIVALENTE DA REGIAO</v>
          </cell>
        </row>
        <row r="6502">
          <cell r="A6502">
            <v>4127</v>
          </cell>
          <cell r="B6502" t="str">
            <v>MUFLA TERMINAL PRIMARIA UNIPOLAR USO EXTERNO PARA CABO 25/70MM2 ISOL, 3,6/6KV</v>
          </cell>
          <cell r="C6502" t="str">
            <v>UN</v>
          </cell>
          <cell r="D6502" t="str">
            <v>CR</v>
          </cell>
          <cell r="E6502">
            <v>214.88</v>
          </cell>
        </row>
        <row r="6503">
          <cell r="B6503" t="str">
            <v>EM EPR - BORRACHA DE SILICONE</v>
          </cell>
        </row>
        <row r="6504">
          <cell r="A6504">
            <v>4135</v>
          </cell>
          <cell r="B6504" t="str">
            <v>MUFLA TERMINAL PRIMARIA UNIPOLAR USO EXTERNO PARA CABO 35/70MM2 ISOL. 20/35KV</v>
          </cell>
          <cell r="C6504" t="str">
            <v>UN</v>
          </cell>
          <cell r="D6504" t="str">
            <v>CR</v>
          </cell>
          <cell r="E6504">
            <v>324.06</v>
          </cell>
        </row>
        <row r="6505">
          <cell r="B6505" t="str">
            <v>EM EPR - BORRACHA DE SILICONE</v>
          </cell>
        </row>
        <row r="6506">
          <cell r="A6506">
            <v>4145</v>
          </cell>
          <cell r="B6506" t="str">
            <v>MUFLA TERMINAL PRIMARIA UNIPOLAR USO EXTERNO PARA CABO 50/185MM2 ISOL. 20/35KV</v>
          </cell>
          <cell r="C6506" t="str">
            <v>UN</v>
          </cell>
          <cell r="D6506" t="str">
            <v>CR</v>
          </cell>
          <cell r="E6506">
            <v>256.47000000000003</v>
          </cell>
        </row>
        <row r="6507">
          <cell r="B6507" t="str">
            <v>EM EPR</v>
          </cell>
        </row>
        <row r="6508">
          <cell r="A6508">
            <v>4154</v>
          </cell>
          <cell r="B6508" t="str">
            <v>MUFLA TERMINAL PRIMARIA UNIPOLAR USO INTERNO PARA CABO 25/70MM2 ISOL 6/10KV EM</v>
          </cell>
          <cell r="C6508" t="str">
            <v>UN</v>
          </cell>
          <cell r="D6508" t="str">
            <v>CR</v>
          </cell>
          <cell r="E6508">
            <v>262.54000000000002</v>
          </cell>
        </row>
        <row r="6509">
          <cell r="B6509" t="str">
            <v>EPR- BORRACHA DE SILICONE</v>
          </cell>
        </row>
        <row r="6510">
          <cell r="A6510">
            <v>4168</v>
          </cell>
          <cell r="B6510" t="str">
            <v>MUFLA TERMINAL PRIMARIA UNIPOLAR USO INTERNO PARA CABO 35/120MM2 ISOLACAO</v>
          </cell>
          <cell r="C6510" t="str">
            <v>UN</v>
          </cell>
          <cell r="D6510" t="str">
            <v>CR</v>
          </cell>
          <cell r="E6510">
            <v>277.27</v>
          </cell>
        </row>
        <row r="6511">
          <cell r="B6511" t="str">
            <v>15/25KV EM EPR - BORRACHA DE SILICONE</v>
          </cell>
        </row>
        <row r="6512">
          <cell r="A6512">
            <v>4161</v>
          </cell>
          <cell r="B6512" t="str">
            <v>MUFLA TERMINAL PRIMARIA UNIPOLAR USO INTERNO PARA CABO 35/70MM2 ISOLACAO</v>
          </cell>
          <cell r="C6512" t="str">
            <v>UN</v>
          </cell>
          <cell r="D6512" t="str">
            <v>CR</v>
          </cell>
          <cell r="E6512">
            <v>266.87</v>
          </cell>
        </row>
        <row r="6513">
          <cell r="B6513" t="str">
            <v>8,7/15KV EM EPR - BORRACHA DE SILICONE</v>
          </cell>
        </row>
        <row r="6514">
          <cell r="A6514">
            <v>4214</v>
          </cell>
          <cell r="B6514" t="str">
            <v>NIPEL PVC, ROSCAVEL, 1 1/2",  AGUA FRIA PREDIAL</v>
          </cell>
          <cell r="C6514" t="str">
            <v>UN</v>
          </cell>
          <cell r="D6514" t="str">
            <v>CR</v>
          </cell>
          <cell r="E6514">
            <v>4.9400000000000004</v>
          </cell>
        </row>
        <row r="6515">
          <cell r="A6515">
            <v>4215</v>
          </cell>
          <cell r="B6515" t="str">
            <v>NIPEL PVC, ROSCAVEL, 1 1/4",  AGUA FRIA PREDIAL</v>
          </cell>
          <cell r="C6515" t="str">
            <v>UN</v>
          </cell>
          <cell r="D6515" t="str">
            <v>CR</v>
          </cell>
          <cell r="E6515">
            <v>4.0999999999999996</v>
          </cell>
        </row>
        <row r="6516">
          <cell r="A6516">
            <v>4210</v>
          </cell>
          <cell r="B6516" t="str">
            <v>NIPEL PVC, ROSCAVEL, 1/2",  AGUA FRIA PREDIAL</v>
          </cell>
          <cell r="C6516" t="str">
            <v>UN</v>
          </cell>
          <cell r="D6516" t="str">
            <v>CR</v>
          </cell>
          <cell r="E6516">
            <v>0.63</v>
          </cell>
        </row>
        <row r="6517">
          <cell r="A6517">
            <v>4212</v>
          </cell>
          <cell r="B6517" t="str">
            <v>NIPEL PVC, ROSCAVEL, 1",  AGUA FRIA PREDIAL</v>
          </cell>
          <cell r="C6517" t="str">
            <v>UN</v>
          </cell>
          <cell r="D6517" t="str">
            <v>CR</v>
          </cell>
          <cell r="E6517">
            <v>1.65</v>
          </cell>
        </row>
        <row r="6518">
          <cell r="A6518">
            <v>4213</v>
          </cell>
          <cell r="B6518" t="str">
            <v>NIPEL PVC, ROSCAVEL, 2",  AGUA FRIA PREDIAL</v>
          </cell>
          <cell r="C6518" t="str">
            <v>UN</v>
          </cell>
          <cell r="D6518" t="str">
            <v>CR</v>
          </cell>
          <cell r="E6518">
            <v>8.92</v>
          </cell>
        </row>
        <row r="6519">
          <cell r="A6519">
            <v>4211</v>
          </cell>
          <cell r="B6519" t="str">
            <v>NIPEL PVC, ROSCAVEL, 3/4",  AGUA FRIA PREDIAL</v>
          </cell>
          <cell r="C6519" t="str">
            <v>UN</v>
          </cell>
          <cell r="D6519" t="str">
            <v>CR</v>
          </cell>
          <cell r="E6519">
            <v>0.93</v>
          </cell>
        </row>
        <row r="6520">
          <cell r="A6520">
            <v>4209</v>
          </cell>
          <cell r="B6520" t="str">
            <v>NIPLE DE FERRO GALVANIZADO, COM ROSCA BSP, DE 1 1/2"</v>
          </cell>
          <cell r="C6520" t="str">
            <v>UN</v>
          </cell>
          <cell r="D6520" t="str">
            <v>CR</v>
          </cell>
          <cell r="E6520">
            <v>13.14</v>
          </cell>
        </row>
        <row r="6521">
          <cell r="A6521">
            <v>4180</v>
          </cell>
          <cell r="B6521" t="str">
            <v>NIPLE DE FERRO GALVANIZADO, COM ROSCA BSP, DE 1 1/4"</v>
          </cell>
          <cell r="C6521" t="str">
            <v>UN</v>
          </cell>
          <cell r="D6521" t="str">
            <v>CR</v>
          </cell>
          <cell r="E6521">
            <v>11.59</v>
          </cell>
        </row>
        <row r="6522">
          <cell r="A6522">
            <v>4177</v>
          </cell>
          <cell r="B6522" t="str">
            <v>NIPLE DE FERRO GALVANIZADO, COM ROSCA BSP, DE 1/2"</v>
          </cell>
          <cell r="C6522" t="str">
            <v>UN</v>
          </cell>
          <cell r="D6522" t="str">
            <v>CR</v>
          </cell>
          <cell r="E6522">
            <v>3.44</v>
          </cell>
        </row>
        <row r="6523">
          <cell r="A6523">
            <v>4179</v>
          </cell>
          <cell r="B6523" t="str">
            <v>NIPLE DE FERRO GALVANIZADO, COM ROSCA BSP, DE 1"</v>
          </cell>
          <cell r="C6523" t="str">
            <v>UN</v>
          </cell>
          <cell r="D6523" t="str">
            <v>CR</v>
          </cell>
          <cell r="E6523">
            <v>8.32</v>
          </cell>
        </row>
        <row r="6524">
          <cell r="A6524">
            <v>4208</v>
          </cell>
          <cell r="B6524" t="str">
            <v>NIPLE DE FERRO GALVANIZADO, COM ROSCA BSP, DE 2 1/2"</v>
          </cell>
          <cell r="C6524" t="str">
            <v>UN</v>
          </cell>
          <cell r="D6524" t="str">
            <v>CR</v>
          </cell>
          <cell r="E6524">
            <v>40.86</v>
          </cell>
        </row>
        <row r="6525">
          <cell r="A6525">
            <v>4181</v>
          </cell>
          <cell r="B6525" t="str">
            <v>NIPLE DE FERRO GALVANIZADO, COM ROSCA BSP, DE 2"</v>
          </cell>
          <cell r="C6525" t="str">
            <v>UN</v>
          </cell>
          <cell r="D6525" t="str">
            <v>CR</v>
          </cell>
          <cell r="E6525">
            <v>28.6</v>
          </cell>
        </row>
        <row r="6526">
          <cell r="A6526">
            <v>4178</v>
          </cell>
          <cell r="B6526" t="str">
            <v>NIPLE DE FERRO GALVANIZADO, COM ROSCA BSP, DE 3/4"</v>
          </cell>
          <cell r="C6526" t="str">
            <v>UN</v>
          </cell>
          <cell r="D6526" t="str">
            <v>CR</v>
          </cell>
          <cell r="E6526">
            <v>4.93</v>
          </cell>
        </row>
        <row r="6527">
          <cell r="A6527">
            <v>4182</v>
          </cell>
          <cell r="B6527" t="str">
            <v>NIPLE DE FERRO GALVANIZADO, COM ROSCA BSP, DE 3"</v>
          </cell>
          <cell r="C6527" t="str">
            <v>UN</v>
          </cell>
          <cell r="D6527" t="str">
            <v>CR</v>
          </cell>
          <cell r="E6527">
            <v>58.05</v>
          </cell>
        </row>
        <row r="6528">
          <cell r="A6528">
            <v>4183</v>
          </cell>
          <cell r="B6528" t="str">
            <v>NIPLE DE FERRO GALVANIZADO, COM ROSCA BSP, DE 4"</v>
          </cell>
          <cell r="C6528" t="str">
            <v>UN</v>
          </cell>
          <cell r="D6528" t="str">
            <v>CR</v>
          </cell>
          <cell r="E6528">
            <v>91.18</v>
          </cell>
        </row>
        <row r="6529">
          <cell r="A6529">
            <v>4184</v>
          </cell>
          <cell r="B6529" t="str">
            <v>NIPLE DE FERRO GALVANIZADO, COM ROSCA BSP, DE 5"</v>
          </cell>
          <cell r="C6529" t="str">
            <v>UN</v>
          </cell>
          <cell r="D6529" t="str">
            <v>CR</v>
          </cell>
          <cell r="E6529">
            <v>163.74</v>
          </cell>
        </row>
        <row r="6530">
          <cell r="A6530" t="str">
            <v>Obs: dimensões entre asteríscos (*) indicam a aceitação de medidas aproximadas.</v>
          </cell>
        </row>
        <row r="6532">
          <cell r="B6532" t="str">
            <v>PREÇOS DE INSUMOS</v>
          </cell>
          <cell r="D6532" t="str">
            <v>Página:</v>
          </cell>
          <cell r="E6532" t="str">
            <v>99 / 146</v>
          </cell>
        </row>
        <row r="6533">
          <cell r="A6533" t="str">
            <v>Indicação da origem do preço:</v>
          </cell>
        </row>
        <row r="6534">
          <cell r="A6534" t="str">
            <v>• C - para preço coletado pelo IBGE</v>
          </cell>
        </row>
        <row r="6535">
          <cell r="A6535" t="str">
            <v>• CR - para preço obtido por meio do coeficiente de representatividade do insumo (ver Manual de Metodologia e</v>
          </cell>
        </row>
        <row r="6536">
          <cell r="A6536" t="str">
            <v>Conceitos);</v>
          </cell>
        </row>
        <row r="6537">
          <cell r="A6537" t="str">
            <v>• AS - para preço atribuído com base no preço do insumo para a localidade de São Paulo.</v>
          </cell>
        </row>
        <row r="6538">
          <cell r="A6538" t="str">
            <v>Mês de Coleta:</v>
          </cell>
          <cell r="B6538" t="str">
            <v>06/2016 Pesquisa: IBGE</v>
          </cell>
        </row>
        <row r="6539">
          <cell r="B6539" t="str">
            <v>CUIABA</v>
          </cell>
          <cell r="C6539" t="str">
            <v>90,01</v>
          </cell>
          <cell r="E6539">
            <v>52.06</v>
          </cell>
        </row>
        <row r="6540">
          <cell r="A6540" t="str">
            <v>Localidade:</v>
          </cell>
          <cell r="B6540" t="str">
            <v>Encargos Sociais Desonerados(%) Horista:</v>
          </cell>
          <cell r="D6540" t="str">
            <v>Mensalista:</v>
          </cell>
        </row>
        <row r="6541">
          <cell r="A6541" t="str">
            <v>Código</v>
          </cell>
          <cell r="B6541" t="str">
            <v>Descriçao do Insumo</v>
          </cell>
          <cell r="C6541" t="str">
            <v>Unid</v>
          </cell>
          <cell r="D6541" t="str">
            <v>Origem</v>
          </cell>
          <cell r="E6541" t="str">
            <v>Preço</v>
          </cell>
        </row>
        <row r="6542">
          <cell r="D6542" t="str">
            <v>de Preço</v>
          </cell>
          <cell r="E6542" t="str">
            <v>Mediano (R$)</v>
          </cell>
        </row>
        <row r="6543">
          <cell r="A6543">
            <v>4185</v>
          </cell>
          <cell r="B6543" t="str">
            <v>NIPLE DE FERRO GALVANIZADO, COM ROSCA BSP, DE 6"</v>
          </cell>
          <cell r="C6543" t="str">
            <v>UN</v>
          </cell>
          <cell r="D6543" t="str">
            <v>CR</v>
          </cell>
          <cell r="E6543">
            <v>200.08</v>
          </cell>
        </row>
        <row r="6544">
          <cell r="A6544">
            <v>4205</v>
          </cell>
          <cell r="B6544" t="str">
            <v>NIPLE DE REDUCAO DE FERRO GALVANIZADO, COM ROSCA BSP, DE 1 1/2" X 1 1/4"</v>
          </cell>
          <cell r="C6544" t="str">
            <v>UN</v>
          </cell>
          <cell r="D6544" t="str">
            <v>CR</v>
          </cell>
          <cell r="E6544">
            <v>13.08</v>
          </cell>
        </row>
        <row r="6545">
          <cell r="A6545">
            <v>4192</v>
          </cell>
          <cell r="B6545" t="str">
            <v>NIPLE DE REDUCAO DE FERRO GALVANIZADO, COM ROSCA BSP, DE 1 1/2" X 1"</v>
          </cell>
          <cell r="C6545" t="str">
            <v>UN</v>
          </cell>
          <cell r="D6545" t="str">
            <v>CR</v>
          </cell>
          <cell r="E6545">
            <v>12.96</v>
          </cell>
        </row>
        <row r="6546">
          <cell r="A6546">
            <v>4191</v>
          </cell>
          <cell r="B6546" t="str">
            <v>NIPLE DE REDUCAO DE FERRO GALVANIZADO, COM ROSCA BSP, DE 1 1/2" X 3/4"</v>
          </cell>
          <cell r="C6546" t="str">
            <v>UN</v>
          </cell>
          <cell r="D6546" t="str">
            <v>CR</v>
          </cell>
          <cell r="E6546">
            <v>12.96</v>
          </cell>
        </row>
        <row r="6547">
          <cell r="A6547">
            <v>4207</v>
          </cell>
          <cell r="B6547" t="str">
            <v>NIPLE DE REDUCAO DE FERRO GALVANIZADO, COM ROSCA BSP, DE 1 1/4" X 1/2"</v>
          </cell>
          <cell r="C6547" t="str">
            <v>UN</v>
          </cell>
          <cell r="D6547" t="str">
            <v>CR</v>
          </cell>
          <cell r="E6547">
            <v>10.88</v>
          </cell>
        </row>
        <row r="6548">
          <cell r="A6548">
            <v>4206</v>
          </cell>
          <cell r="B6548" t="str">
            <v>NIPLE DE REDUCAO DE FERRO GALVANIZADO, COM ROSCA BSP, DE 1 1/4" X 1"</v>
          </cell>
          <cell r="C6548" t="str">
            <v>UN</v>
          </cell>
          <cell r="D6548" t="str">
            <v>CR</v>
          </cell>
          <cell r="E6548">
            <v>11.47</v>
          </cell>
        </row>
        <row r="6549">
          <cell r="A6549">
            <v>4190</v>
          </cell>
          <cell r="B6549" t="str">
            <v>NIPLE DE REDUCAO DE FERRO GALVANIZADO, COM ROSCA BSP, DE 1 1/4" X 3/4"</v>
          </cell>
          <cell r="C6549" t="str">
            <v>UN</v>
          </cell>
          <cell r="D6549" t="str">
            <v>CR</v>
          </cell>
          <cell r="E6549">
            <v>11.18</v>
          </cell>
        </row>
        <row r="6550">
          <cell r="A6550">
            <v>4186</v>
          </cell>
          <cell r="B6550" t="str">
            <v>NIPLE DE REDUCAO DE FERRO GALVANIZADO, COM ROSCA BSP, DE 1/2" X 1/4"</v>
          </cell>
          <cell r="C6550" t="str">
            <v>UN</v>
          </cell>
          <cell r="D6550" t="str">
            <v>CR</v>
          </cell>
          <cell r="E6550">
            <v>3.44</v>
          </cell>
        </row>
        <row r="6551">
          <cell r="A6551">
            <v>4188</v>
          </cell>
          <cell r="B6551" t="str">
            <v>NIPLE DE REDUCAO DE FERRO GALVANIZADO, COM ROSCA BSP, DE 1" X 1/2"</v>
          </cell>
          <cell r="C6551" t="str">
            <v>UN</v>
          </cell>
          <cell r="D6551" t="str">
            <v>CR</v>
          </cell>
          <cell r="E6551">
            <v>8.1999999999999993</v>
          </cell>
        </row>
        <row r="6552">
          <cell r="A6552">
            <v>4189</v>
          </cell>
          <cell r="B6552" t="str">
            <v>NIPLE DE REDUCAO DE FERRO GALVANIZADO, COM ROSCA BSP, DE 1" X 3/4"</v>
          </cell>
          <cell r="C6552" t="str">
            <v>UN</v>
          </cell>
          <cell r="D6552" t="str">
            <v>CR</v>
          </cell>
          <cell r="E6552">
            <v>8.02</v>
          </cell>
        </row>
        <row r="6553">
          <cell r="A6553">
            <v>4197</v>
          </cell>
          <cell r="B6553" t="str">
            <v>NIPLE DE REDUCAO DE FERRO GALVANIZADO, COM ROSCA BSP, DE 2 1/2" X 2"</v>
          </cell>
          <cell r="C6553" t="str">
            <v>UN</v>
          </cell>
          <cell r="D6553" t="str">
            <v>CR</v>
          </cell>
          <cell r="E6553">
            <v>39.729999999999997</v>
          </cell>
        </row>
        <row r="6554">
          <cell r="A6554">
            <v>4194</v>
          </cell>
          <cell r="B6554" t="str">
            <v>NIPLE DE REDUCAO DE FERRO GALVANIZADO, COM ROSCA BSP, DE 2" X 1 1/2"</v>
          </cell>
          <cell r="C6554" t="str">
            <v>UN</v>
          </cell>
          <cell r="D6554" t="str">
            <v>CR</v>
          </cell>
          <cell r="E6554">
            <v>27.95</v>
          </cell>
        </row>
        <row r="6555">
          <cell r="A6555">
            <v>4193</v>
          </cell>
          <cell r="B6555" t="str">
            <v>NIPLE DE REDUCAO DE FERRO GALVANIZADO, COM ROSCA BSP, DE 2" X 1 1/4"</v>
          </cell>
          <cell r="C6555" t="str">
            <v>UN</v>
          </cell>
          <cell r="D6555" t="str">
            <v>CR</v>
          </cell>
          <cell r="E6555">
            <v>27.95</v>
          </cell>
        </row>
        <row r="6556">
          <cell r="A6556">
            <v>4204</v>
          </cell>
          <cell r="B6556" t="str">
            <v>NIPLE DE REDUCAO DE FERRO GALVANIZADO, COM ROSCA BSP, DE 2" X 1"</v>
          </cell>
          <cell r="C6556" t="str">
            <v>UN</v>
          </cell>
          <cell r="D6556" t="str">
            <v>CR</v>
          </cell>
          <cell r="E6556">
            <v>27.95</v>
          </cell>
        </row>
        <row r="6557">
          <cell r="A6557">
            <v>4187</v>
          </cell>
          <cell r="B6557" t="str">
            <v>NIPLE DE REDUCAO DE FERRO GALVANIZADO, COM ROSCA BSP, DE 3/4" X 1/2"</v>
          </cell>
          <cell r="C6557" t="str">
            <v>UN</v>
          </cell>
          <cell r="D6557" t="str">
            <v>CR</v>
          </cell>
          <cell r="E6557">
            <v>4.93</v>
          </cell>
        </row>
        <row r="6558">
          <cell r="A6558">
            <v>4202</v>
          </cell>
          <cell r="B6558" t="str">
            <v>NIPLE DE REDUCAO DE FERRO GALVANIZADO, COM ROSCA BSP, DE 3" X 2 1/2"</v>
          </cell>
          <cell r="C6558" t="str">
            <v>UN</v>
          </cell>
          <cell r="D6558" t="str">
            <v>CR</v>
          </cell>
          <cell r="E6558">
            <v>57.33</v>
          </cell>
        </row>
        <row r="6559">
          <cell r="A6559">
            <v>4203</v>
          </cell>
          <cell r="B6559" t="str">
            <v>NIPLE DE REDUCAO DE FERRO GALVANIZADO, COM ROSCA BSP, DE 3" X 2"</v>
          </cell>
          <cell r="C6559" t="str">
            <v>UN</v>
          </cell>
          <cell r="D6559" t="str">
            <v>CR</v>
          </cell>
          <cell r="E6559">
            <v>57.33</v>
          </cell>
        </row>
        <row r="6560">
          <cell r="A6560">
            <v>7252</v>
          </cell>
          <cell r="B6560" t="str">
            <v>NIVEL OPTICO, COM PRECISAO DE 0,7 MM, AUMENTO DE 32X (LOCACAO)</v>
          </cell>
          <cell r="C6560" t="str">
            <v>H</v>
          </cell>
          <cell r="D6560" t="str">
            <v>AS</v>
          </cell>
          <cell r="E6560">
            <v>2.25</v>
          </cell>
        </row>
        <row r="6561">
          <cell r="A6561">
            <v>7595</v>
          </cell>
          <cell r="B6561" t="str">
            <v>NIVELADOR</v>
          </cell>
          <cell r="C6561" t="str">
            <v>H</v>
          </cell>
          <cell r="D6561" t="str">
            <v>CR</v>
          </cell>
          <cell r="E6561">
            <v>9.08</v>
          </cell>
        </row>
        <row r="6562">
          <cell r="A6562">
            <v>41094</v>
          </cell>
          <cell r="B6562" t="str">
            <v>NIVELADOR (MENSALISTA)</v>
          </cell>
          <cell r="C6562" t="str">
            <v>MES</v>
          </cell>
          <cell r="D6562" t="str">
            <v>CR</v>
          </cell>
          <cell r="E6562">
            <v>1597.42</v>
          </cell>
        </row>
        <row r="6563">
          <cell r="A6563">
            <v>38175</v>
          </cell>
          <cell r="B6563" t="str">
            <v>NUMERO / ALGARISMO PARA PORTA, TAMANHO *40* MM, EM ZAMAC, (MODELO DE 0 A 9),</v>
          </cell>
          <cell r="C6563" t="str">
            <v>UN</v>
          </cell>
          <cell r="D6563" t="str">
            <v>CR</v>
          </cell>
          <cell r="E6563">
            <v>2.19</v>
          </cell>
        </row>
        <row r="6564">
          <cell r="B6564" t="str">
            <v>FIXACAO POR PARAFUSOS</v>
          </cell>
        </row>
        <row r="6565">
          <cell r="A6565">
            <v>38176</v>
          </cell>
          <cell r="B6565" t="str">
            <v>NUMERO / ALGARISMO PARA RESIDENCIA (FACHADA), TAMANHO *120* MM, EM ZAMAC,</v>
          </cell>
          <cell r="C6565" t="str">
            <v>UN</v>
          </cell>
          <cell r="D6565" t="str">
            <v>CR</v>
          </cell>
          <cell r="E6565">
            <v>5.93</v>
          </cell>
        </row>
        <row r="6566">
          <cell r="B6566" t="str">
            <v>(MODELO DE 0 A 9), FIXACAO POR PARAFUSOS</v>
          </cell>
        </row>
        <row r="6567">
          <cell r="A6567">
            <v>36152</v>
          </cell>
          <cell r="B6567" t="str">
            <v>OCULOS DE SEGURANCA CONTRA IMPACTOS COM LENTE INCOLOR, ARMACAO NYLON, COM</v>
          </cell>
          <cell r="C6567" t="str">
            <v>UN</v>
          </cell>
          <cell r="D6567" t="str">
            <v>CR</v>
          </cell>
          <cell r="E6567">
            <v>4.43</v>
          </cell>
        </row>
        <row r="6568">
          <cell r="B6568" t="str">
            <v>PROTECAO UVA E UVB</v>
          </cell>
        </row>
        <row r="6569">
          <cell r="A6569">
            <v>11138</v>
          </cell>
          <cell r="B6569" t="str">
            <v>OLEO COMBUSTIVEL BPF A GRANEL</v>
          </cell>
          <cell r="C6569" t="str">
            <v>L</v>
          </cell>
          <cell r="D6569" t="str">
            <v>CR</v>
          </cell>
          <cell r="E6569">
            <v>2.11</v>
          </cell>
        </row>
        <row r="6570">
          <cell r="A6570">
            <v>5333</v>
          </cell>
          <cell r="B6570" t="str">
            <v>OLEO DE LINHACA</v>
          </cell>
          <cell r="C6570" t="str">
            <v>L</v>
          </cell>
          <cell r="D6570" t="str">
            <v>CR</v>
          </cell>
          <cell r="E6570">
            <v>15.59</v>
          </cell>
        </row>
        <row r="6571">
          <cell r="A6571">
            <v>4221</v>
          </cell>
          <cell r="B6571" t="str">
            <v>OLEO DIESEL COMBUSTIVEL COMUM</v>
          </cell>
          <cell r="C6571" t="str">
            <v>L</v>
          </cell>
          <cell r="D6571" t="str">
            <v>C</v>
          </cell>
          <cell r="E6571">
            <v>3.28</v>
          </cell>
        </row>
        <row r="6572">
          <cell r="A6572">
            <v>4227</v>
          </cell>
          <cell r="B6572" t="str">
            <v>OLEO LUBRIFICANTE PARA MOTORES DE EQUIPAMENTOS PESADOS (CAMINHOES,</v>
          </cell>
          <cell r="C6572" t="str">
            <v>L</v>
          </cell>
          <cell r="D6572" t="str">
            <v>C</v>
          </cell>
          <cell r="E6572">
            <v>15</v>
          </cell>
        </row>
        <row r="6573">
          <cell r="B6573" t="str">
            <v>TRATORES, RETROS E ETC)</v>
          </cell>
        </row>
        <row r="6574">
          <cell r="A6574">
            <v>38170</v>
          </cell>
          <cell r="B6574" t="str">
            <v>OLHO MAGICO / VISOR PARA PORTA DE *25 A 46* MM DE ESPESSURA, ANGULO DE VISAO</v>
          </cell>
          <cell r="C6574" t="str">
            <v>UN</v>
          </cell>
          <cell r="D6574" t="str">
            <v>CR</v>
          </cell>
          <cell r="E6574">
            <v>9.99</v>
          </cell>
        </row>
        <row r="6575">
          <cell r="B6575" t="str">
            <v>APROXIMADO DE 200 GRAUS, LATAO CROMADO, COM FECHO JANELA</v>
          </cell>
        </row>
        <row r="6576">
          <cell r="A6576">
            <v>4252</v>
          </cell>
          <cell r="B6576" t="str">
            <v>OPERADOR DE BATE-ESTACAS</v>
          </cell>
          <cell r="C6576" t="str">
            <v>H</v>
          </cell>
          <cell r="D6576" t="str">
            <v>CR</v>
          </cell>
          <cell r="E6576">
            <v>7.12</v>
          </cell>
        </row>
        <row r="6577">
          <cell r="A6577">
            <v>40980</v>
          </cell>
          <cell r="B6577" t="str">
            <v>OPERADOR DE BATE-ESTACAS (MENSALISTA)</v>
          </cell>
          <cell r="C6577" t="str">
            <v>MES</v>
          </cell>
          <cell r="D6577" t="str">
            <v>CR</v>
          </cell>
          <cell r="E6577">
            <v>1254.72</v>
          </cell>
        </row>
        <row r="6578">
          <cell r="A6578">
            <v>4243</v>
          </cell>
          <cell r="B6578" t="str">
            <v>OPERADOR DE BETONEIRA (CAMINHAO)</v>
          </cell>
          <cell r="C6578" t="str">
            <v>H</v>
          </cell>
          <cell r="D6578" t="str">
            <v>CR</v>
          </cell>
          <cell r="E6578">
            <v>10.01</v>
          </cell>
        </row>
        <row r="6579">
          <cell r="A6579">
            <v>41031</v>
          </cell>
          <cell r="B6579" t="str">
            <v>OPERADOR DE BETONEIRA (CAMINHAO) (MENSALISTA)</v>
          </cell>
          <cell r="C6579" t="str">
            <v>MES</v>
          </cell>
          <cell r="D6579" t="str">
            <v>CR</v>
          </cell>
          <cell r="E6579">
            <v>1761.84</v>
          </cell>
        </row>
        <row r="6580">
          <cell r="A6580">
            <v>37623</v>
          </cell>
          <cell r="B6580" t="str">
            <v>OPERADOR DE BETONEIRA ESTACIONARIA/MISTURADOR (COLETADO CAIXA)</v>
          </cell>
          <cell r="C6580" t="str">
            <v>H</v>
          </cell>
          <cell r="D6580" t="str">
            <v>CR</v>
          </cell>
          <cell r="E6580">
            <v>9.1300000000000008</v>
          </cell>
        </row>
        <row r="6581">
          <cell r="A6581">
            <v>4250</v>
          </cell>
          <cell r="B6581" t="str">
            <v>OPERADOR DE COMPRESSOR DE AR OU COMPRESSORISTA</v>
          </cell>
          <cell r="C6581" t="str">
            <v>H</v>
          </cell>
          <cell r="D6581" t="str">
            <v>CR</v>
          </cell>
          <cell r="E6581">
            <v>6.09</v>
          </cell>
        </row>
        <row r="6582">
          <cell r="A6582">
            <v>40978</v>
          </cell>
          <cell r="B6582" t="str">
            <v>OPERADOR DE COMPRESSOR DE AR OU COMPRESSORISTA (MENSALISTA)</v>
          </cell>
          <cell r="C6582" t="str">
            <v>MES</v>
          </cell>
          <cell r="D6582" t="str">
            <v>CR</v>
          </cell>
          <cell r="E6582">
            <v>1071.1400000000001</v>
          </cell>
        </row>
        <row r="6583">
          <cell r="A6583">
            <v>25960</v>
          </cell>
          <cell r="B6583" t="str">
            <v>OPERADOR DE DEMARCADORA DE FAIXAS DE TRAFEGO</v>
          </cell>
          <cell r="C6583" t="str">
            <v>H</v>
          </cell>
          <cell r="D6583" t="str">
            <v>CR</v>
          </cell>
          <cell r="E6583">
            <v>10.37</v>
          </cell>
        </row>
        <row r="6584">
          <cell r="A6584">
            <v>41043</v>
          </cell>
          <cell r="B6584" t="str">
            <v>OPERADOR DE DEMARCADORA DE FAIXAS DE TRAFEGO (MENSALISTA)</v>
          </cell>
          <cell r="C6584" t="str">
            <v>MES</v>
          </cell>
          <cell r="D6584" t="str">
            <v>CR</v>
          </cell>
          <cell r="E6584">
            <v>1826.72</v>
          </cell>
        </row>
        <row r="6585">
          <cell r="A6585">
            <v>4234</v>
          </cell>
          <cell r="B6585" t="str">
            <v>OPERADOR DE ESCAVADEIRA</v>
          </cell>
          <cell r="C6585" t="str">
            <v>H</v>
          </cell>
          <cell r="D6585" t="str">
            <v>C</v>
          </cell>
          <cell r="E6585">
            <v>11.17</v>
          </cell>
        </row>
        <row r="6586">
          <cell r="A6586">
            <v>40987</v>
          </cell>
          <cell r="B6586" t="str">
            <v>OPERADOR DE ESCAVADEIRA (MENSALISTA)</v>
          </cell>
          <cell r="C6586" t="str">
            <v>MES</v>
          </cell>
          <cell r="D6586" t="str">
            <v>CR</v>
          </cell>
          <cell r="E6586">
            <v>1967.04</v>
          </cell>
        </row>
        <row r="6587">
          <cell r="A6587">
            <v>4253</v>
          </cell>
          <cell r="B6587" t="str">
            <v>OPERADOR DE GUINCHO OU GUINCHEIRO</v>
          </cell>
          <cell r="C6587" t="str">
            <v>H</v>
          </cell>
          <cell r="D6587" t="str">
            <v>CR</v>
          </cell>
          <cell r="E6587">
            <v>5.62</v>
          </cell>
        </row>
        <row r="6588">
          <cell r="A6588">
            <v>40981</v>
          </cell>
          <cell r="B6588" t="str">
            <v>OPERADOR DE GUINCHO OU GUINCHEIRO (MENSALISTA)</v>
          </cell>
          <cell r="C6588" t="str">
            <v>MES</v>
          </cell>
          <cell r="D6588" t="str">
            <v>CR</v>
          </cell>
          <cell r="E6588">
            <v>989.25</v>
          </cell>
        </row>
        <row r="6589">
          <cell r="A6589">
            <v>4254</v>
          </cell>
          <cell r="B6589" t="str">
            <v>OPERADOR DE GUINDASTE</v>
          </cell>
          <cell r="C6589" t="str">
            <v>H</v>
          </cell>
          <cell r="D6589" t="str">
            <v>CR</v>
          </cell>
          <cell r="E6589">
            <v>12.93</v>
          </cell>
        </row>
        <row r="6590">
          <cell r="A6590">
            <v>41036</v>
          </cell>
          <cell r="B6590" t="str">
            <v>OPERADOR DE GUINDASTE (MENSALISTA)</v>
          </cell>
          <cell r="C6590" t="str">
            <v>MES</v>
          </cell>
          <cell r="D6590" t="str">
            <v>CR</v>
          </cell>
          <cell r="E6590">
            <v>2279.33</v>
          </cell>
        </row>
        <row r="6591">
          <cell r="A6591" t="str">
            <v>Obs: dimensões entre asteríscos (*) indicam a aceitação de medidas aproximadas.</v>
          </cell>
        </row>
        <row r="6593">
          <cell r="B6593" t="str">
            <v>PREÇOS DE INSUMOS</v>
          </cell>
          <cell r="D6593" t="str">
            <v>Página:</v>
          </cell>
          <cell r="E6593" t="str">
            <v>100 / 146</v>
          </cell>
        </row>
        <row r="6594">
          <cell r="A6594" t="str">
            <v>Indicação da origem do preço:</v>
          </cell>
        </row>
        <row r="6595">
          <cell r="A6595" t="str">
            <v>• C - para preço coletado pelo IBGE</v>
          </cell>
        </row>
        <row r="6596">
          <cell r="A6596" t="str">
            <v>• CR - para preço obtido por meio do coeficiente de representatividade do insumo (ver Manual de Metodologia e</v>
          </cell>
        </row>
        <row r="6597">
          <cell r="A6597" t="str">
            <v>Conceitos);</v>
          </cell>
        </row>
        <row r="6598">
          <cell r="A6598" t="str">
            <v>• AS - para preço atribuído com base no preço do insumo para a localidade de São Paulo.</v>
          </cell>
        </row>
        <row r="6599">
          <cell r="A6599" t="str">
            <v>Mês de Coleta:</v>
          </cell>
          <cell r="B6599" t="str">
            <v>06/2016 Pesquisa: IBGE</v>
          </cell>
        </row>
        <row r="6600">
          <cell r="B6600" t="str">
            <v>CUIABA</v>
          </cell>
          <cell r="C6600" t="str">
            <v>90,01</v>
          </cell>
          <cell r="E6600">
            <v>52.06</v>
          </cell>
        </row>
        <row r="6601">
          <cell r="A6601" t="str">
            <v>Localidade:</v>
          </cell>
          <cell r="B6601" t="str">
            <v>Encargos Sociais Desonerados(%) Horista:</v>
          </cell>
          <cell r="D6601" t="str">
            <v>Mensalista:</v>
          </cell>
        </row>
        <row r="6602">
          <cell r="A6602" t="str">
            <v>Código</v>
          </cell>
          <cell r="B6602" t="str">
            <v>Descriçao do Insumo</v>
          </cell>
          <cell r="C6602" t="str">
            <v>Unid</v>
          </cell>
          <cell r="D6602" t="str">
            <v>Origem</v>
          </cell>
          <cell r="E6602" t="str">
            <v>Preço</v>
          </cell>
        </row>
        <row r="6603">
          <cell r="D6603" t="str">
            <v>de Preço</v>
          </cell>
          <cell r="E6603" t="str">
            <v>Mediano (R$)</v>
          </cell>
        </row>
        <row r="6604">
          <cell r="A6604">
            <v>4251</v>
          </cell>
          <cell r="B6604" t="str">
            <v>OPERADOR DE JATO ABRASIVO OU JATISTA</v>
          </cell>
          <cell r="C6604" t="str">
            <v>H</v>
          </cell>
          <cell r="D6604" t="str">
            <v>CR</v>
          </cell>
          <cell r="E6604">
            <v>6.02</v>
          </cell>
        </row>
        <row r="6605">
          <cell r="A6605">
            <v>40979</v>
          </cell>
          <cell r="B6605" t="str">
            <v>OPERADOR DE JATO ABRASIVO OU JATISTA (MENSALISTA)</v>
          </cell>
          <cell r="C6605" t="str">
            <v>MES</v>
          </cell>
          <cell r="D6605" t="str">
            <v>CR</v>
          </cell>
          <cell r="E6605">
            <v>1061.6199999999999</v>
          </cell>
        </row>
        <row r="6606">
          <cell r="A6606">
            <v>4230</v>
          </cell>
          <cell r="B6606" t="str">
            <v>OPERADOR DE MAQUINAS E TRATORES DIVERSOS (TERRAPLANAGEM)</v>
          </cell>
          <cell r="C6606" t="str">
            <v>H</v>
          </cell>
          <cell r="D6606" t="str">
            <v>CR</v>
          </cell>
          <cell r="E6606">
            <v>9.36</v>
          </cell>
        </row>
        <row r="6607">
          <cell r="A6607">
            <v>40998</v>
          </cell>
          <cell r="B6607" t="str">
            <v>OPERADOR DE MAQUINAS E TRATORES DIVERSOS (TERRAPLANAGEM) (MENSALISTA)</v>
          </cell>
          <cell r="C6607" t="str">
            <v>MES</v>
          </cell>
          <cell r="D6607" t="str">
            <v>CR</v>
          </cell>
          <cell r="E6607">
            <v>1649.42</v>
          </cell>
        </row>
        <row r="6608">
          <cell r="A6608">
            <v>4257</v>
          </cell>
          <cell r="B6608" t="str">
            <v>OPERADOR DE MARTELETE OU MARTELETEIRO</v>
          </cell>
          <cell r="C6608" t="str">
            <v>H</v>
          </cell>
          <cell r="D6608" t="str">
            <v>CR</v>
          </cell>
          <cell r="E6608">
            <v>5.64</v>
          </cell>
        </row>
        <row r="6609">
          <cell r="A6609">
            <v>40982</v>
          </cell>
          <cell r="B6609" t="str">
            <v>OPERADOR DE MARTELETE OU MARTELETEIRO (MENSALISTA)</v>
          </cell>
          <cell r="C6609" t="str">
            <v>MES</v>
          </cell>
          <cell r="D6609" t="str">
            <v>CR</v>
          </cell>
          <cell r="E6609">
            <v>994.62</v>
          </cell>
        </row>
        <row r="6610">
          <cell r="A6610">
            <v>4242</v>
          </cell>
          <cell r="B6610" t="str">
            <v>OPERADOR DE MESA VIBROACABADORA</v>
          </cell>
          <cell r="C6610" t="str">
            <v>H</v>
          </cell>
          <cell r="D6610" t="str">
            <v>CR</v>
          </cell>
          <cell r="E6610">
            <v>9.4600000000000009</v>
          </cell>
        </row>
        <row r="6611">
          <cell r="A6611">
            <v>41029</v>
          </cell>
          <cell r="B6611" t="str">
            <v>OPERADOR DE MESA VIBROACABADORA (MENSALISTA)</v>
          </cell>
          <cell r="C6611" t="str">
            <v>MES</v>
          </cell>
          <cell r="D6611" t="str">
            <v>CR</v>
          </cell>
          <cell r="E6611">
            <v>1665.86</v>
          </cell>
        </row>
        <row r="6612">
          <cell r="A6612">
            <v>4240</v>
          </cell>
          <cell r="B6612" t="str">
            <v>OPERADOR DE MOTO SCRAPER</v>
          </cell>
          <cell r="C6612" t="str">
            <v>H</v>
          </cell>
          <cell r="D6612" t="str">
            <v>CR</v>
          </cell>
          <cell r="E6612">
            <v>14.66</v>
          </cell>
        </row>
        <row r="6613">
          <cell r="A6613">
            <v>41026</v>
          </cell>
          <cell r="B6613" t="str">
            <v>OPERADOR DE MOTO SCRAPER (MENSALISTA)</v>
          </cell>
          <cell r="C6613" t="str">
            <v>MES</v>
          </cell>
          <cell r="D6613" t="str">
            <v>CR</v>
          </cell>
          <cell r="E6613">
            <v>2582.6999999999998</v>
          </cell>
        </row>
        <row r="6614">
          <cell r="A6614">
            <v>4239</v>
          </cell>
          <cell r="B6614" t="str">
            <v>OPERADOR DE MOTONIVELADORA</v>
          </cell>
          <cell r="C6614" t="str">
            <v>H</v>
          </cell>
          <cell r="D6614" t="str">
            <v>CR</v>
          </cell>
          <cell r="E6614">
            <v>14.66</v>
          </cell>
        </row>
        <row r="6615">
          <cell r="A6615">
            <v>41024</v>
          </cell>
          <cell r="B6615" t="str">
            <v>OPERADOR DE MOTONIVELADORA (MENSALISTA)</v>
          </cell>
          <cell r="C6615" t="str">
            <v>MES</v>
          </cell>
          <cell r="D6615" t="str">
            <v>CR</v>
          </cell>
          <cell r="E6615">
            <v>2582.6999999999998</v>
          </cell>
        </row>
        <row r="6616">
          <cell r="A6616">
            <v>4248</v>
          </cell>
          <cell r="B6616" t="str">
            <v>OPERADOR DE PA CARREGADEIRA</v>
          </cell>
          <cell r="C6616" t="str">
            <v>H</v>
          </cell>
          <cell r="D6616" t="str">
            <v>CR</v>
          </cell>
          <cell r="E6616">
            <v>10.5</v>
          </cell>
        </row>
        <row r="6617">
          <cell r="A6617">
            <v>41033</v>
          </cell>
          <cell r="B6617" t="str">
            <v>OPERADOR DE PA CARREGADEIRA (MENSALISTA)</v>
          </cell>
          <cell r="C6617" t="str">
            <v>MES</v>
          </cell>
          <cell r="D6617" t="str">
            <v>CR</v>
          </cell>
          <cell r="E6617">
            <v>1848.3</v>
          </cell>
        </row>
        <row r="6618">
          <cell r="A6618">
            <v>25959</v>
          </cell>
          <cell r="B6618" t="str">
            <v>OPERADOR DE PAVIMENTADORA</v>
          </cell>
          <cell r="C6618" t="str">
            <v>H</v>
          </cell>
          <cell r="D6618" t="str">
            <v>CR</v>
          </cell>
          <cell r="E6618">
            <v>10.37</v>
          </cell>
        </row>
        <row r="6619">
          <cell r="A6619">
            <v>41040</v>
          </cell>
          <cell r="B6619" t="str">
            <v>OPERADOR DE PAVIMENTADORA (MENSALISTA)</v>
          </cell>
          <cell r="C6619" t="str">
            <v>MES</v>
          </cell>
          <cell r="D6619" t="str">
            <v>CR</v>
          </cell>
          <cell r="E6619">
            <v>1826.72</v>
          </cell>
        </row>
        <row r="6620">
          <cell r="A6620">
            <v>4238</v>
          </cell>
          <cell r="B6620" t="str">
            <v>OPERADOR DE ROLO COMPACTADOR</v>
          </cell>
          <cell r="C6620" t="str">
            <v>H</v>
          </cell>
          <cell r="D6620" t="str">
            <v>CR</v>
          </cell>
          <cell r="E6620">
            <v>9.0399999999999991</v>
          </cell>
        </row>
        <row r="6621">
          <cell r="A6621">
            <v>41012</v>
          </cell>
          <cell r="B6621" t="str">
            <v>OPERADOR DE ROLO COMPACTADOR (MENSALISTA)</v>
          </cell>
          <cell r="C6621" t="str">
            <v>MES</v>
          </cell>
          <cell r="D6621" t="str">
            <v>CR</v>
          </cell>
          <cell r="E6621">
            <v>1592.37</v>
          </cell>
        </row>
        <row r="6622">
          <cell r="A6622">
            <v>4237</v>
          </cell>
          <cell r="B6622" t="str">
            <v>OPERADOR DE TRATOR - EXCLUSIVE AGROPECUARIA</v>
          </cell>
          <cell r="C6622" t="str">
            <v>H</v>
          </cell>
          <cell r="D6622" t="str">
            <v>CR</v>
          </cell>
          <cell r="E6622">
            <v>9.89</v>
          </cell>
        </row>
        <row r="6623">
          <cell r="A6623">
            <v>41002</v>
          </cell>
          <cell r="B6623" t="str">
            <v>OPERADOR DE TRATOR - EXCLUSIVE AGROPECUARIA (MENSALISTA)</v>
          </cell>
          <cell r="C6623" t="str">
            <v>MES</v>
          </cell>
          <cell r="D6623" t="str">
            <v>CR</v>
          </cell>
          <cell r="E6623">
            <v>1740.41</v>
          </cell>
        </row>
        <row r="6624">
          <cell r="A6624">
            <v>4233</v>
          </cell>
          <cell r="B6624" t="str">
            <v>OPERADOR DE USINA DE ASFALTO, DE SOLOS OU DE CONCRETO</v>
          </cell>
          <cell r="C6624" t="str">
            <v>H</v>
          </cell>
          <cell r="D6624" t="str">
            <v>CR</v>
          </cell>
          <cell r="E6624">
            <v>9.4600000000000009</v>
          </cell>
        </row>
        <row r="6625">
          <cell r="A6625">
            <v>41001</v>
          </cell>
          <cell r="B6625" t="str">
            <v>OPERADOR DE USINA DE ASFALTO, DE SOLOS OU DE CONCRETO (MENSALISTA)</v>
          </cell>
          <cell r="C6625" t="str">
            <v>MES</v>
          </cell>
          <cell r="D6625" t="str">
            <v>CR</v>
          </cell>
          <cell r="E6625">
            <v>1665.87</v>
          </cell>
        </row>
        <row r="6626">
          <cell r="A6626">
            <v>2</v>
          </cell>
          <cell r="B6626" t="str">
            <v>OXIGENIO, RECARGA PARA CILINDRO DE CONJUNTO OXICORTE GRANDE</v>
          </cell>
          <cell r="C6626" t="str">
            <v>M3</v>
          </cell>
          <cell r="D6626" t="str">
            <v>CR</v>
          </cell>
          <cell r="E6626">
            <v>10.08</v>
          </cell>
        </row>
        <row r="6627">
          <cell r="A6627">
            <v>4261</v>
          </cell>
          <cell r="B6627" t="str">
            <v>PA CARREGADEIRA SOBRE PNEUS * 105 HP * CAP. 1,72M3 * PESO OPERACIONAL* 9 T * TIPO</v>
          </cell>
          <cell r="C6627" t="str">
            <v>H</v>
          </cell>
          <cell r="D6627" t="str">
            <v>CR</v>
          </cell>
          <cell r="E6627">
            <v>172.32</v>
          </cell>
        </row>
        <row r="6628">
          <cell r="B6628" t="str">
            <v>CATERPILAR 924 - F II NACIONAL OU EQUIV (INCL MANUTENCAO/OPERACAO)</v>
          </cell>
        </row>
        <row r="6629">
          <cell r="A6629">
            <v>36517</v>
          </cell>
          <cell r="B6629" t="str">
            <v>PA CARREGADEIRA SOBRE RODAS, POTENCIA BRUTA *127* CV, CAPACIDADE DA CACAMBA</v>
          </cell>
          <cell r="C6629" t="str">
            <v>UN</v>
          </cell>
          <cell r="D6629" t="str">
            <v>CR</v>
          </cell>
          <cell r="E6629">
            <v>208680</v>
          </cell>
        </row>
        <row r="6630">
          <cell r="B6630" t="str">
            <v>DE 2,0 A 2,4 M3, PESO OPERACIONAL DE 10330 KG</v>
          </cell>
        </row>
        <row r="6631">
          <cell r="A6631">
            <v>4262</v>
          </cell>
          <cell r="B6631" t="str">
            <v>PA CARREGADEIRA SOBRE RODAS, POTENCIA LIQUIDA 128 HP, CAPACIDADE DA CACAMBA</v>
          </cell>
          <cell r="C6631" t="str">
            <v>UN</v>
          </cell>
          <cell r="D6631" t="str">
            <v>C</v>
          </cell>
          <cell r="E6631">
            <v>235000</v>
          </cell>
        </row>
        <row r="6632">
          <cell r="B6632" t="str">
            <v>DE 1,7 A 2,8 M3, PESO OPERACIONAL DE 11632 KG</v>
          </cell>
        </row>
        <row r="6633">
          <cell r="A6633">
            <v>4263</v>
          </cell>
          <cell r="B6633" t="str">
            <v>PA CARREGADEIRA SOBRE RODAS, POTENCIA LIQUIDA 197 HP, CAPACIDADE DA CACAMBA</v>
          </cell>
          <cell r="C6633" t="str">
            <v>UN</v>
          </cell>
          <cell r="D6633" t="str">
            <v>CR</v>
          </cell>
          <cell r="E6633">
            <v>325866.65000000002</v>
          </cell>
        </row>
        <row r="6634">
          <cell r="B6634" t="str">
            <v>DE 2,5 A 3,5 M3, PESO OPERACIONAL DE 18338 KG</v>
          </cell>
        </row>
        <row r="6635">
          <cell r="A6635">
            <v>36518</v>
          </cell>
          <cell r="B6635" t="str">
            <v>PA CARREGADEIRA SOBRE RODAS, POTENCIA LIQUIDA 213 HP, CAPACIDADE DA CACAMBA</v>
          </cell>
          <cell r="C6635" t="str">
            <v>UN</v>
          </cell>
          <cell r="D6635" t="str">
            <v>CR</v>
          </cell>
          <cell r="E6635">
            <v>370986.65</v>
          </cell>
        </row>
        <row r="6636">
          <cell r="B6636" t="str">
            <v>DE 1,9 A 3,5 M3, PESO OPERACIONAL DE 19234 KG</v>
          </cell>
        </row>
        <row r="6637">
          <cell r="A6637">
            <v>14221</v>
          </cell>
          <cell r="B6637" t="str">
            <v>PA CARREGADEIRA SOBRE RODAS, POTENCIA 152 HP, CAPACIDADE DA CACAMBA DE 1,53 A</v>
          </cell>
          <cell r="C6637" t="str">
            <v>UN</v>
          </cell>
          <cell r="D6637" t="str">
            <v>CR</v>
          </cell>
          <cell r="E6637">
            <v>216513.32</v>
          </cell>
        </row>
        <row r="6638">
          <cell r="B6638" t="str">
            <v>2,30 M3, PESO OPERACIONAL DE 10216 KG</v>
          </cell>
        </row>
        <row r="6639">
          <cell r="A6639">
            <v>38402</v>
          </cell>
          <cell r="B6639" t="str">
            <v>PA DE LIXO PLASTICA, CABO LONGO</v>
          </cell>
          <cell r="C6639" t="str">
            <v>UN</v>
          </cell>
          <cell r="D6639" t="str">
            <v>CR</v>
          </cell>
          <cell r="E6639">
            <v>7.13</v>
          </cell>
        </row>
        <row r="6640">
          <cell r="A6640">
            <v>3412</v>
          </cell>
          <cell r="B6640" t="str">
            <v>PAINEL DE LA DE VIDRO SEM REVESTIMENTO PSI 20, E = 25 MM, DE 1200 X 600 MM</v>
          </cell>
          <cell r="C6640" t="str">
            <v>M2</v>
          </cell>
          <cell r="D6640" t="str">
            <v>CR</v>
          </cell>
          <cell r="E6640">
            <v>11.3</v>
          </cell>
        </row>
        <row r="6641">
          <cell r="A6641">
            <v>3413</v>
          </cell>
          <cell r="B6641" t="str">
            <v>PAINEL DE LA DE VIDRO SEM REVESTIMENTO PSI 20, E = 50 MM, DE 1200 X 600 MM</v>
          </cell>
          <cell r="C6641" t="str">
            <v>M2</v>
          </cell>
          <cell r="D6641" t="str">
            <v>CR</v>
          </cell>
          <cell r="E6641">
            <v>25.45</v>
          </cell>
        </row>
        <row r="6642">
          <cell r="A6642">
            <v>39744</v>
          </cell>
          <cell r="B6642" t="str">
            <v>PAINEL DE LA DE VIDRO SEM REVESTIMENTO PSI 40, E = 25 MM, DE 1200 X 600 MM</v>
          </cell>
          <cell r="C6642" t="str">
            <v>M2</v>
          </cell>
          <cell r="D6642" t="str">
            <v>CR</v>
          </cell>
          <cell r="E6642">
            <v>19.760000000000002</v>
          </cell>
        </row>
        <row r="6643">
          <cell r="A6643">
            <v>39745</v>
          </cell>
          <cell r="B6643" t="str">
            <v>PAINEL DE LA DE VIDRO SEM REVESTIMENTO PSI 40, E = 50 MM, DE 1200 X 600 MM</v>
          </cell>
          <cell r="C6643" t="str">
            <v>M2</v>
          </cell>
          <cell r="D6643" t="str">
            <v>CR</v>
          </cell>
          <cell r="E6643">
            <v>41.71</v>
          </cell>
        </row>
        <row r="6644">
          <cell r="A6644">
            <v>39637</v>
          </cell>
          <cell r="B6644" t="str">
            <v>PAINEL ESTRUTURAL PARA LAJE SECA REVESTIDO EM PLACA CIMENTICIA, DE 1,20 X 2,50 M,</v>
          </cell>
          <cell r="C6644" t="str">
            <v>M2</v>
          </cell>
          <cell r="D6644" t="str">
            <v>CR</v>
          </cell>
          <cell r="E6644">
            <v>58.47</v>
          </cell>
        </row>
        <row r="6645">
          <cell r="B6645" t="str">
            <v>E = 23 MM</v>
          </cell>
        </row>
        <row r="6646">
          <cell r="A6646">
            <v>39638</v>
          </cell>
          <cell r="B6646" t="str">
            <v>PAINEL ESTRUTURAL PARA LAJE SECA REVESTIDO EM PLACA CIMENTICIA, DE 1,20 X 2,50 M,</v>
          </cell>
          <cell r="C6646" t="str">
            <v>M2</v>
          </cell>
          <cell r="D6646" t="str">
            <v>CR</v>
          </cell>
          <cell r="E6646">
            <v>108.87</v>
          </cell>
        </row>
        <row r="6647">
          <cell r="B6647" t="str">
            <v>E = 40 MM</v>
          </cell>
        </row>
        <row r="6648">
          <cell r="A6648">
            <v>39639</v>
          </cell>
          <cell r="B6648" t="str">
            <v>PAINEL ESTRUTURAL PARA LAJE SECA REVESTIDO EM PLACA CIMENTICIA, DE 1,20 X 2,50 M,</v>
          </cell>
          <cell r="C6648" t="str">
            <v>M2</v>
          </cell>
          <cell r="D6648" t="str">
            <v>CR</v>
          </cell>
          <cell r="E6648">
            <v>143.54</v>
          </cell>
        </row>
        <row r="6649">
          <cell r="B6649" t="str">
            <v>E = 55 MM</v>
          </cell>
        </row>
        <row r="6650">
          <cell r="A6650">
            <v>39517</v>
          </cell>
          <cell r="B6650" t="str">
            <v>PAINEL ISOLANTE REVESTIDO EM ACO GALVALUME *0,5* MM COM PRE-PINTURA NAS DUAS</v>
          </cell>
          <cell r="C6650" t="str">
            <v>M2</v>
          </cell>
          <cell r="D6650" t="str">
            <v>AS</v>
          </cell>
          <cell r="E6650">
            <v>118.64</v>
          </cell>
        </row>
        <row r="6651">
          <cell r="B6651" t="str">
            <v>FACES, NUCLEO EM POLIURETANO (PUR), E = 40/50 MM, PARA FECHAMENTOS VERTICAIS</v>
          </cell>
        </row>
        <row r="6652">
          <cell r="B6652" t="str">
            <v>(INCLUI PARAFUSOS DE FIXACAO)</v>
          </cell>
        </row>
        <row r="6653">
          <cell r="A6653">
            <v>39518</v>
          </cell>
          <cell r="B6653" t="str">
            <v>PAINEL ISOLANTE REVESTIDO EM ACO GALVALUME *0,5* MM COM PRE-PINTURA NAS DUAS</v>
          </cell>
          <cell r="C6653" t="str">
            <v>M2</v>
          </cell>
          <cell r="D6653" t="str">
            <v>AS</v>
          </cell>
          <cell r="E6653">
            <v>140.33000000000001</v>
          </cell>
        </row>
        <row r="6654">
          <cell r="B6654" t="str">
            <v>FACES, NUCLEO EM POLIURETANO (PUR), E = 70/80 MM, PARA FECHAMENTOS VERTICAIS</v>
          </cell>
        </row>
        <row r="6655">
          <cell r="B6655" t="str">
            <v>(INCLUI PARAFUSOS DE FIXACAO)</v>
          </cell>
        </row>
        <row r="6656">
          <cell r="A6656" t="str">
            <v>Obs: dimensões entre asteríscos (*) indicam a aceitação de medidas aproximadas.</v>
          </cell>
        </row>
        <row r="6658">
          <cell r="B6658" t="str">
            <v>PREÇOS DE INSUMOS</v>
          </cell>
          <cell r="D6658" t="str">
            <v>Página:</v>
          </cell>
          <cell r="E6658" t="str">
            <v>101 / 146</v>
          </cell>
        </row>
        <row r="6659">
          <cell r="A6659" t="str">
            <v>Indicação da origem do preço:</v>
          </cell>
        </row>
        <row r="6660">
          <cell r="A6660" t="str">
            <v>• C - para preço coletado pelo IBGE</v>
          </cell>
        </row>
        <row r="6661">
          <cell r="A6661" t="str">
            <v>• CR - para preço obtido por meio do coeficiente de representatividade do insumo (ver Manual de Metodologia e</v>
          </cell>
        </row>
        <row r="6662">
          <cell r="A6662" t="str">
            <v>Conceitos);</v>
          </cell>
        </row>
        <row r="6663">
          <cell r="A6663" t="str">
            <v>• AS - para preço atribuído com base no preço do insumo para a localidade de São Paulo.</v>
          </cell>
        </row>
        <row r="6664">
          <cell r="A6664" t="str">
            <v>Mês de Coleta:</v>
          </cell>
          <cell r="B6664" t="str">
            <v>06/2016 Pesquisa: IBGE</v>
          </cell>
        </row>
        <row r="6665">
          <cell r="B6665" t="str">
            <v>CUIABA</v>
          </cell>
          <cell r="C6665" t="str">
            <v>90,01</v>
          </cell>
          <cell r="E6665">
            <v>52.06</v>
          </cell>
        </row>
        <row r="6666">
          <cell r="A6666" t="str">
            <v>Localidade:</v>
          </cell>
          <cell r="B6666" t="str">
            <v>Encargos Sociais Desonerados(%) Horista:</v>
          </cell>
          <cell r="D6666" t="str">
            <v>Mensalista:</v>
          </cell>
        </row>
        <row r="6667">
          <cell r="A6667" t="str">
            <v>Código</v>
          </cell>
          <cell r="B6667" t="str">
            <v>Descriçao do Insumo</v>
          </cell>
          <cell r="C6667" t="str">
            <v>Unid</v>
          </cell>
          <cell r="D6667" t="str">
            <v>Origem</v>
          </cell>
          <cell r="E6667" t="str">
            <v>Preço</v>
          </cell>
        </row>
        <row r="6668">
          <cell r="D6668" t="str">
            <v>de Preço</v>
          </cell>
          <cell r="E6668" t="str">
            <v>Mediano (R$)</v>
          </cell>
        </row>
        <row r="6669">
          <cell r="A6669">
            <v>40572</v>
          </cell>
          <cell r="B6669" t="str">
            <v>PAPEL MILIMETRADO OPACO, A 4, 70 G</v>
          </cell>
          <cell r="C6669" t="str">
            <v>FL</v>
          </cell>
          <cell r="D6669" t="str">
            <v>CR</v>
          </cell>
          <cell r="E6669">
            <v>0.15</v>
          </cell>
        </row>
        <row r="6670">
          <cell r="A6670">
            <v>11851</v>
          </cell>
          <cell r="B6670" t="str">
            <v>PAPEL SULFITE, BRANCO, A 4, 75 G</v>
          </cell>
          <cell r="C6670" t="str">
            <v>FL</v>
          </cell>
          <cell r="D6670" t="str">
            <v>C</v>
          </cell>
          <cell r="E6670">
            <v>0.04</v>
          </cell>
        </row>
        <row r="6671">
          <cell r="A6671">
            <v>40571</v>
          </cell>
          <cell r="B6671" t="str">
            <v>PAPEL VEGETAL, OFICIO, 90/95 G</v>
          </cell>
          <cell r="C6671" t="str">
            <v>FL</v>
          </cell>
          <cell r="D6671" t="str">
            <v>CR</v>
          </cell>
          <cell r="E6671">
            <v>0.4</v>
          </cell>
        </row>
        <row r="6672">
          <cell r="A6672">
            <v>11703</v>
          </cell>
          <cell r="B6672" t="str">
            <v>PAPELEIRA DE PAREDE EM METAL CROMADO SEM TAMPA</v>
          </cell>
          <cell r="C6672" t="str">
            <v>UN</v>
          </cell>
          <cell r="D6672" t="str">
            <v>CR</v>
          </cell>
          <cell r="E6672">
            <v>25.75</v>
          </cell>
        </row>
        <row r="6673">
          <cell r="A6673">
            <v>37400</v>
          </cell>
          <cell r="B6673" t="str">
            <v>PAPELEIRA PLASTICA TIPO DISPENSER PARA PAPEL HIGIENICO ROLAO</v>
          </cell>
          <cell r="C6673" t="str">
            <v>UN</v>
          </cell>
          <cell r="D6673" t="str">
            <v>CR</v>
          </cell>
          <cell r="E6673">
            <v>41.54</v>
          </cell>
        </row>
        <row r="6674">
          <cell r="A6674">
            <v>25400</v>
          </cell>
          <cell r="B6674" t="str">
            <v>PAR DE TABELAS DE BASQUETE EM COMPENSADO NAVAL DE *1,80 X 1,20* M, COM ARO DE</v>
          </cell>
          <cell r="C6674" t="str">
            <v>UN</v>
          </cell>
          <cell r="D6674" t="str">
            <v>CR</v>
          </cell>
          <cell r="E6674">
            <v>1003.71</v>
          </cell>
        </row>
        <row r="6675">
          <cell r="B6675" t="str">
            <v>METAL E REDE (SEM SUPORTE DE FIXACAO)</v>
          </cell>
        </row>
        <row r="6676">
          <cell r="A6676">
            <v>4272</v>
          </cell>
          <cell r="B6676" t="str">
            <v>PARA-RAIOS DE BAIXA TENSAO, TENSAO DE OPERACAO *280* V , CORRENTE MAXIMA *20* KA</v>
          </cell>
          <cell r="C6676" t="str">
            <v>UN</v>
          </cell>
          <cell r="D6676" t="str">
            <v>CR</v>
          </cell>
          <cell r="E6676">
            <v>68.3</v>
          </cell>
        </row>
        <row r="6677">
          <cell r="A6677">
            <v>4276</v>
          </cell>
          <cell r="B6677" t="str">
            <v>PARA-RAIOS DE DISTRIBUICAO, TENSAO NOMINAL 15 KV, CORRENTE NOMINAL DE</v>
          </cell>
          <cell r="C6677" t="str">
            <v>UN</v>
          </cell>
          <cell r="D6677" t="str">
            <v>CR</v>
          </cell>
          <cell r="E6677">
            <v>201.61</v>
          </cell>
        </row>
        <row r="6678">
          <cell r="B6678" t="str">
            <v>DESCARGA 5 KA</v>
          </cell>
        </row>
        <row r="6679">
          <cell r="A6679">
            <v>4273</v>
          </cell>
          <cell r="B6679" t="str">
            <v>PARA-RAIOS DE DISTRIBUICAO, TENSAO NOMINAL 30 KV, CORRENTE NOMINAL DE</v>
          </cell>
          <cell r="C6679" t="str">
            <v>UN</v>
          </cell>
          <cell r="D6679" t="str">
            <v>CR</v>
          </cell>
          <cell r="E6679">
            <v>334.91</v>
          </cell>
        </row>
        <row r="6680">
          <cell r="B6680" t="str">
            <v>DESCARGA 10 KA</v>
          </cell>
        </row>
        <row r="6681">
          <cell r="A6681">
            <v>4274</v>
          </cell>
          <cell r="B6681" t="str">
            <v>PARA-RAIOS TIPO FRANKLIN 350 MM, EM LATAO CROMADO, DUAS DESCIDAS, PARA</v>
          </cell>
          <cell r="C6681" t="str">
            <v>UN</v>
          </cell>
          <cell r="D6681" t="str">
            <v>C</v>
          </cell>
          <cell r="E6681">
            <v>77.66</v>
          </cell>
        </row>
        <row r="6682">
          <cell r="B6682" t="str">
            <v>PROTECAO DE EDIFICACOES CONTRA DESCARGAS ATMOSFERICAS</v>
          </cell>
        </row>
        <row r="6683">
          <cell r="A6683">
            <v>39438</v>
          </cell>
          <cell r="B6683" t="str">
            <v>PARAFUSO CABECA TROMBETA E PONTA AGULHA (GN55), COMPRIMENTO 55 MM, EM ACO</v>
          </cell>
          <cell r="C6683" t="str">
            <v>UN</v>
          </cell>
          <cell r="D6683" t="str">
            <v>CR</v>
          </cell>
          <cell r="E6683">
            <v>0.09</v>
          </cell>
        </row>
        <row r="6684">
          <cell r="B6684" t="str">
            <v>FOSFATIZADO, PARA FIXAR CHAPA DE GESSO EM PERFIL DRYWALL METALICO MAXIMO 0,7</v>
          </cell>
        </row>
        <row r="6685">
          <cell r="B6685" t="str">
            <v>MM</v>
          </cell>
        </row>
        <row r="6686">
          <cell r="A6686">
            <v>11963</v>
          </cell>
          <cell r="B6686" t="str">
            <v>PARAFUSO DE ACO TIPO CHUMBADOR PARABOLT, DIAMETRO 1/2", COMPRIMENTO 75 MM</v>
          </cell>
          <cell r="C6686" t="str">
            <v>UN</v>
          </cell>
          <cell r="D6686" t="str">
            <v>CR</v>
          </cell>
          <cell r="E6686">
            <v>3.49</v>
          </cell>
        </row>
        <row r="6687">
          <cell r="A6687">
            <v>11964</v>
          </cell>
          <cell r="B6687" t="str">
            <v>PARAFUSO DE ACO TIPO CHUMBADOR PARABOLT, DIAMETRO 3/8", COMPRIMENTO 75 MM</v>
          </cell>
          <cell r="C6687" t="str">
            <v>UN</v>
          </cell>
          <cell r="D6687" t="str">
            <v>CR</v>
          </cell>
          <cell r="E6687">
            <v>0.88</v>
          </cell>
        </row>
        <row r="6688">
          <cell r="A6688">
            <v>4379</v>
          </cell>
          <cell r="B6688" t="str">
            <v>PARAFUSO DE ACO ZINCADO COM ROSCA SOBERBA, CABECA CHATA E FENDA SIMPLES,</v>
          </cell>
          <cell r="C6688" t="str">
            <v>UN</v>
          </cell>
          <cell r="D6688" t="str">
            <v>CR</v>
          </cell>
          <cell r="E6688">
            <v>0.01</v>
          </cell>
        </row>
        <row r="6689">
          <cell r="B6689" t="str">
            <v>DIAMETRO 2,5 MM, COMPRIMENTO * 9,5 * MM</v>
          </cell>
        </row>
        <row r="6690">
          <cell r="A6690">
            <v>4377</v>
          </cell>
          <cell r="B6690" t="str">
            <v>PARAFUSO DE ACO ZINCADO COM ROSCA SOBERBA, CABECA CHATA E FENDA SIMPLES,</v>
          </cell>
          <cell r="C6690" t="str">
            <v>UN</v>
          </cell>
          <cell r="D6690" t="str">
            <v>CR</v>
          </cell>
          <cell r="E6690">
            <v>0.06</v>
          </cell>
        </row>
        <row r="6691">
          <cell r="B6691" t="str">
            <v>DIAMETRO 4,2 MM, COMPRIMENTO * 32 * MM</v>
          </cell>
        </row>
        <row r="6692">
          <cell r="A6692">
            <v>4356</v>
          </cell>
          <cell r="B6692" t="str">
            <v>PARAFUSO DE ACO ZINCADO COM ROSCA SOBERBA, CABECA CHATA E FENDA SIMPLES,</v>
          </cell>
          <cell r="C6692" t="str">
            <v>UN</v>
          </cell>
          <cell r="D6692" t="str">
            <v>CR</v>
          </cell>
          <cell r="E6692">
            <v>0.09</v>
          </cell>
        </row>
        <row r="6693">
          <cell r="B6693" t="str">
            <v>DIAMETRO 4,8 MM, COMPRIMENTO 45 MM</v>
          </cell>
        </row>
        <row r="6694">
          <cell r="A6694">
            <v>13246</v>
          </cell>
          <cell r="B6694" t="str">
            <v>PARAFUSO DE FERRO POLIDO, SEXTAVADO, COM ROSCA INTEIRA, DIAMETRO 5/16",</v>
          </cell>
          <cell r="C6694" t="str">
            <v>UN</v>
          </cell>
          <cell r="D6694" t="str">
            <v>CR</v>
          </cell>
          <cell r="E6694">
            <v>0.16</v>
          </cell>
        </row>
        <row r="6695">
          <cell r="B6695" t="str">
            <v>COMPRIMENTO 3/4", COM PORCA E ARRUELA LISA LEVE</v>
          </cell>
        </row>
        <row r="6696">
          <cell r="A6696">
            <v>4346</v>
          </cell>
          <cell r="B6696" t="str">
            <v>PARAFUSO DE FERRO POLIDO, SEXTAVADO, COM ROSCA PARCIAL, DIAMETRO 5/8",</v>
          </cell>
          <cell r="C6696" t="str">
            <v>UN</v>
          </cell>
          <cell r="D6696" t="str">
            <v>CR</v>
          </cell>
          <cell r="E6696">
            <v>3.74</v>
          </cell>
        </row>
        <row r="6697">
          <cell r="B6697" t="str">
            <v>COMPRIMENTO 6", COM PORCA E ARRUELA DE PRESSAO MEDIA</v>
          </cell>
        </row>
        <row r="6698">
          <cell r="A6698">
            <v>11955</v>
          </cell>
          <cell r="B6698" t="str">
            <v>PARAFUSO DE LATAO COM ACABAMENTO CROMADO PARA FIXAR PECA SANITARIA, INCLUI</v>
          </cell>
          <cell r="C6698" t="str">
            <v>UN</v>
          </cell>
          <cell r="D6698" t="str">
            <v>CR</v>
          </cell>
          <cell r="E6698">
            <v>1.64</v>
          </cell>
        </row>
        <row r="6699">
          <cell r="B6699" t="str">
            <v>PORCA CEGA, ARRUELA E BUCHA DE NYLON TAMANHO S-10</v>
          </cell>
        </row>
        <row r="6700">
          <cell r="A6700">
            <v>11960</v>
          </cell>
          <cell r="B6700" t="str">
            <v>PARAFUSO DE LATAO COM ROSCA SOBERBA, CABECA CHATA E FENDA SIMPLES, DIAMETRO</v>
          </cell>
          <cell r="C6700" t="str">
            <v>UN</v>
          </cell>
          <cell r="D6700" t="str">
            <v>CR</v>
          </cell>
          <cell r="E6700">
            <v>0.05</v>
          </cell>
        </row>
        <row r="6701">
          <cell r="B6701" t="str">
            <v>2,5 MM, COMPRIMENTO 12 MM</v>
          </cell>
        </row>
        <row r="6702">
          <cell r="A6702">
            <v>4333</v>
          </cell>
          <cell r="B6702" t="str">
            <v>PARAFUSO DE LATAO COM ROSCA SOBERBA, CABECA CHATA E FENDA SIMPLES, DIAMETRO</v>
          </cell>
          <cell r="C6702" t="str">
            <v>UN</v>
          </cell>
          <cell r="D6702" t="str">
            <v>CR</v>
          </cell>
          <cell r="E6702">
            <v>0.09</v>
          </cell>
        </row>
        <row r="6703">
          <cell r="B6703" t="str">
            <v>3,2 MM, COMPRIMENTO 16 MM</v>
          </cell>
        </row>
        <row r="6704">
          <cell r="A6704">
            <v>4358</v>
          </cell>
          <cell r="B6704" t="str">
            <v>PARAFUSO DE LATAO COM ROSCA SOBERBA, CABECA CHATA E FENDA SIMPLES, DIAMETRO</v>
          </cell>
          <cell r="C6704" t="str">
            <v>UN</v>
          </cell>
          <cell r="D6704" t="str">
            <v>CR</v>
          </cell>
          <cell r="E6704">
            <v>0.75</v>
          </cell>
        </row>
        <row r="6705">
          <cell r="B6705" t="str">
            <v>4,8 MM, COMPRIMENTO 65 MM</v>
          </cell>
        </row>
        <row r="6706">
          <cell r="A6706">
            <v>39435</v>
          </cell>
          <cell r="B6706" t="str">
            <v>PARAFUSO DRY WALL, EM ACO FOSFATIZADO, CABECA TROMBETA E PONTA AGULHA (TA),</v>
          </cell>
          <cell r="C6706" t="str">
            <v>UN</v>
          </cell>
          <cell r="D6706" t="str">
            <v>CR</v>
          </cell>
          <cell r="E6706">
            <v>0.03</v>
          </cell>
        </row>
        <row r="6707">
          <cell r="B6707" t="str">
            <v>COMPRIMENTO 25 MM</v>
          </cell>
        </row>
        <row r="6708">
          <cell r="A6708">
            <v>39436</v>
          </cell>
          <cell r="B6708" t="str">
            <v>PARAFUSO DRY WALL, EM ACO FOSFATIZADO, CABECA TROMBETA E PONTA AGULHA (TA),</v>
          </cell>
          <cell r="C6708" t="str">
            <v>UN</v>
          </cell>
          <cell r="D6708" t="str">
            <v>CR</v>
          </cell>
          <cell r="E6708">
            <v>0.06</v>
          </cell>
        </row>
        <row r="6709">
          <cell r="B6709" t="str">
            <v>COMPRIMENTO 35 MM</v>
          </cell>
        </row>
        <row r="6710">
          <cell r="A6710">
            <v>39437</v>
          </cell>
          <cell r="B6710" t="str">
            <v>PARAFUSO DRY WALL, EM ACO FOSFATIZADO, CABECA TROMBETA E PONTA AGULHA (TA),</v>
          </cell>
          <cell r="C6710" t="str">
            <v>UN</v>
          </cell>
          <cell r="D6710" t="str">
            <v>CR</v>
          </cell>
          <cell r="E6710">
            <v>0.08</v>
          </cell>
        </row>
        <row r="6711">
          <cell r="B6711" t="str">
            <v>COMPRIMENTO 45 MM</v>
          </cell>
        </row>
        <row r="6712">
          <cell r="A6712">
            <v>39439</v>
          </cell>
          <cell r="B6712" t="str">
            <v>PARAFUSO DRY WALL, EM ACO FOSFATIZADO, CABECA TROMBETA E PONTA BROCA (TB),</v>
          </cell>
          <cell r="C6712" t="str">
            <v>UN</v>
          </cell>
          <cell r="D6712" t="str">
            <v>CR</v>
          </cell>
          <cell r="E6712">
            <v>0.05</v>
          </cell>
        </row>
        <row r="6713">
          <cell r="B6713" t="str">
            <v>COMPRIMENTO 25 MM</v>
          </cell>
        </row>
        <row r="6714">
          <cell r="A6714">
            <v>39440</v>
          </cell>
          <cell r="B6714" t="str">
            <v>PARAFUSO DRY WALL, EM ACO FOSFATIZADO, CABECA TROMBETA E PONTA BROCA (TB),</v>
          </cell>
          <cell r="C6714" t="str">
            <v>UN</v>
          </cell>
          <cell r="D6714" t="str">
            <v>CR</v>
          </cell>
          <cell r="E6714">
            <v>7.0000000000000007E-2</v>
          </cell>
        </row>
        <row r="6715">
          <cell r="B6715" t="str">
            <v>COMPRIMENTO 35 MM</v>
          </cell>
        </row>
        <row r="6716">
          <cell r="A6716">
            <v>39441</v>
          </cell>
          <cell r="B6716" t="str">
            <v>PARAFUSO DRY WALL, EM ACO FOSFATIZADO, CABECA TROMBETA E PONTA BROCA (TB),</v>
          </cell>
          <cell r="C6716" t="str">
            <v>UN</v>
          </cell>
          <cell r="D6716" t="str">
            <v>CR</v>
          </cell>
          <cell r="E6716">
            <v>0.09</v>
          </cell>
        </row>
        <row r="6717">
          <cell r="B6717" t="str">
            <v>COMPRIMENTO 45 MM</v>
          </cell>
        </row>
        <row r="6718">
          <cell r="A6718">
            <v>39442</v>
          </cell>
          <cell r="B6718" t="str">
            <v>PARAFUSO DRY WALL, EM ACO ZINCADO, CABECA LENTILHA E PONTA AGULHA (LA),</v>
          </cell>
          <cell r="C6718" t="str">
            <v>UN</v>
          </cell>
          <cell r="D6718" t="str">
            <v>CR</v>
          </cell>
          <cell r="E6718">
            <v>0.06</v>
          </cell>
        </row>
        <row r="6719">
          <cell r="B6719" t="str">
            <v>LARGURA 4,2 MM, COMPRIMENTO 13 MM</v>
          </cell>
        </row>
        <row r="6720">
          <cell r="A6720">
            <v>39443</v>
          </cell>
          <cell r="B6720" t="str">
            <v>PARAFUSO DRY WALL, EM ACO ZINCADO, CABECA LENTILHA E PONTA BROCA (LB), LARGURA</v>
          </cell>
          <cell r="C6720" t="str">
            <v>UN</v>
          </cell>
          <cell r="D6720" t="str">
            <v>CR</v>
          </cell>
          <cell r="E6720">
            <v>0.09</v>
          </cell>
        </row>
        <row r="6721">
          <cell r="B6721" t="str">
            <v>4,2 MM, COMPRIMENTO 13 MM</v>
          </cell>
        </row>
        <row r="6722">
          <cell r="A6722">
            <v>4329</v>
          </cell>
          <cell r="B6722" t="str">
            <v>PARAFUSO EM ACO GALVANIZADO, TIPO MAQUINA, SEXTAVADO, SEM PORCA, DIAMETRO</v>
          </cell>
          <cell r="C6722" t="str">
            <v>UN</v>
          </cell>
          <cell r="D6722" t="str">
            <v>C</v>
          </cell>
          <cell r="E6722">
            <v>0.8</v>
          </cell>
        </row>
        <row r="6723">
          <cell r="B6723" t="str">
            <v>1/2", COMPRIMENTO 2"</v>
          </cell>
        </row>
        <row r="6724">
          <cell r="A6724">
            <v>4383</v>
          </cell>
          <cell r="B6724" t="str">
            <v>PARAFUSO FRANCES METRICO ZINCADO 12 X 140MM, INCL PORCA SEXT E ARRUELA DE</v>
          </cell>
          <cell r="C6724" t="str">
            <v>UN</v>
          </cell>
          <cell r="D6724" t="str">
            <v>CR</v>
          </cell>
          <cell r="E6724">
            <v>1.72</v>
          </cell>
        </row>
        <row r="6725">
          <cell r="B6725" t="str">
            <v>PRESSAO/MEDIA</v>
          </cell>
        </row>
        <row r="6726">
          <cell r="A6726" t="str">
            <v>Obs: dimensões entre asteríscos (*) indicam a aceitação de medidas aproximadas.</v>
          </cell>
        </row>
        <row r="6728">
          <cell r="B6728" t="str">
            <v>PREÇOS DE INSUMOS</v>
          </cell>
          <cell r="D6728" t="str">
            <v>Página:</v>
          </cell>
          <cell r="E6728" t="str">
            <v>102 / 146</v>
          </cell>
        </row>
        <row r="6729">
          <cell r="A6729" t="str">
            <v>Indicação da origem do preço:</v>
          </cell>
        </row>
        <row r="6730">
          <cell r="A6730" t="str">
            <v>• C - para preço coletado pelo IBGE</v>
          </cell>
        </row>
        <row r="6731">
          <cell r="A6731" t="str">
            <v>• CR - para preço obtido por meio do coeficiente de representatividade do insumo (ver Manual de Metodologia e</v>
          </cell>
        </row>
        <row r="6732">
          <cell r="A6732" t="str">
            <v>Conceitos);</v>
          </cell>
        </row>
        <row r="6733">
          <cell r="A6733" t="str">
            <v>• AS - para preço atribuído com base no preço do insumo para a localidade de São Paulo.</v>
          </cell>
        </row>
        <row r="6734">
          <cell r="A6734" t="str">
            <v>Mês de Coleta:</v>
          </cell>
          <cell r="B6734" t="str">
            <v>06/2016 Pesquisa: IBGE</v>
          </cell>
        </row>
        <row r="6735">
          <cell r="B6735" t="str">
            <v>CUIABA</v>
          </cell>
          <cell r="C6735" t="str">
            <v>90,01</v>
          </cell>
          <cell r="E6735">
            <v>52.06</v>
          </cell>
        </row>
        <row r="6736">
          <cell r="A6736" t="str">
            <v>Localidade:</v>
          </cell>
          <cell r="B6736" t="str">
            <v>Encargos Sociais Desonerados(%) Horista:</v>
          </cell>
          <cell r="D6736" t="str">
            <v>Mensalista:</v>
          </cell>
        </row>
        <row r="6737">
          <cell r="A6737" t="str">
            <v>Código</v>
          </cell>
          <cell r="B6737" t="str">
            <v>Descriçao do Insumo</v>
          </cell>
          <cell r="C6737" t="str">
            <v>Unid</v>
          </cell>
          <cell r="D6737" t="str">
            <v>Origem</v>
          </cell>
          <cell r="E6737" t="str">
            <v>Preço</v>
          </cell>
        </row>
        <row r="6738">
          <cell r="D6738" t="str">
            <v>de Preço</v>
          </cell>
          <cell r="E6738" t="str">
            <v>Mediano (R$)</v>
          </cell>
        </row>
        <row r="6739">
          <cell r="A6739">
            <v>4344</v>
          </cell>
          <cell r="B6739" t="str">
            <v>PARAFUSO FRANCES METRICO ZINCADO, DIAMETRO 12 MM, COMPRIEMNTO 150MM, COM</v>
          </cell>
          <cell r="C6739" t="str">
            <v>UN</v>
          </cell>
          <cell r="D6739" t="str">
            <v>CR</v>
          </cell>
          <cell r="E6739">
            <v>1.6</v>
          </cell>
        </row>
        <row r="6740">
          <cell r="B6740" t="str">
            <v>PORCA SEXTAVADA E ARRUELA DE PRESSAO MEDIA</v>
          </cell>
        </row>
        <row r="6741">
          <cell r="A6741">
            <v>436</v>
          </cell>
          <cell r="B6741" t="str">
            <v>PARAFUSO FRANCES M16 EM ACO GALVANIZADO, COMPRIMENTO = 150 MM, DIAMETRO = 16</v>
          </cell>
          <cell r="C6741" t="str">
            <v>UN</v>
          </cell>
          <cell r="D6741" t="str">
            <v>CR</v>
          </cell>
          <cell r="E6741">
            <v>3.21</v>
          </cell>
        </row>
        <row r="6742">
          <cell r="B6742" t="str">
            <v>MM, CABECA ABAULADA</v>
          </cell>
        </row>
        <row r="6743">
          <cell r="A6743">
            <v>442</v>
          </cell>
          <cell r="B6743" t="str">
            <v>PARAFUSO FRANCES M16 EM ACO GALVANIZADO, COMPRIMENTO = 45 MM, DIAMETRO = 16</v>
          </cell>
          <cell r="C6743" t="str">
            <v>UN</v>
          </cell>
          <cell r="D6743" t="str">
            <v>CR</v>
          </cell>
          <cell r="E6743">
            <v>1.9</v>
          </cell>
        </row>
        <row r="6744">
          <cell r="B6744" t="str">
            <v>MM, CABECA ABAULADA</v>
          </cell>
        </row>
        <row r="6745">
          <cell r="A6745">
            <v>4335</v>
          </cell>
          <cell r="B6745" t="str">
            <v>PARAFUSO FRANCES ZINCADO, DIAMETRO 1/2'', COMPRIEMNTO 12'', COM PORCA E ARRUELA</v>
          </cell>
          <cell r="C6745" t="str">
            <v>UN</v>
          </cell>
          <cell r="D6745" t="str">
            <v>CR</v>
          </cell>
          <cell r="E6745">
            <v>5.09</v>
          </cell>
        </row>
        <row r="6746">
          <cell r="B6746" t="str">
            <v>LISA MEDIA</v>
          </cell>
        </row>
        <row r="6747">
          <cell r="A6747">
            <v>4334</v>
          </cell>
          <cell r="B6747" t="str">
            <v>PARAFUSO FRANCES ZINCADO, DIAMETRO 1/2'', COMPRIEMNTO 15'', COM PORCA E ARRUELA</v>
          </cell>
          <cell r="C6747" t="str">
            <v>UN</v>
          </cell>
          <cell r="D6747" t="str">
            <v>CR</v>
          </cell>
          <cell r="E6747">
            <v>6.98</v>
          </cell>
        </row>
        <row r="6748">
          <cell r="B6748" t="str">
            <v>LISA MEDIA</v>
          </cell>
        </row>
        <row r="6749">
          <cell r="A6749">
            <v>4343</v>
          </cell>
          <cell r="B6749" t="str">
            <v>PARAFUSO FRANCES ZINCADO, DIAMETRO 1/2'', COMPRIEMNTO 4'', COM PORCA E ARRUELA</v>
          </cell>
          <cell r="C6749" t="str">
            <v>UN</v>
          </cell>
          <cell r="D6749" t="str">
            <v>CR</v>
          </cell>
          <cell r="E6749">
            <v>1.71</v>
          </cell>
        </row>
        <row r="6750">
          <cell r="A6750">
            <v>11953</v>
          </cell>
          <cell r="B6750" t="str">
            <v>PARAFUSO FRANCES ZINCADO, DIAMETRO 1/2'', COMPRIMENTO 2'', COM PORCA E ARRUELA</v>
          </cell>
          <cell r="C6750" t="str">
            <v>UN</v>
          </cell>
          <cell r="D6750" t="str">
            <v>CR</v>
          </cell>
          <cell r="E6750">
            <v>1.2</v>
          </cell>
        </row>
        <row r="6751">
          <cell r="A6751">
            <v>430</v>
          </cell>
          <cell r="B6751" t="str">
            <v>PARAFUSO M16 EM ACO GALVANIZADO, COMPRIMENTO = 125 MM, DIAMETRO = 16 MM,</v>
          </cell>
          <cell r="C6751" t="str">
            <v>UN</v>
          </cell>
          <cell r="D6751" t="str">
            <v>CR</v>
          </cell>
          <cell r="E6751">
            <v>2.88</v>
          </cell>
        </row>
        <row r="6752">
          <cell r="B6752" t="str">
            <v>ROSCA MAQUINA, CABECA QUADRADA</v>
          </cell>
        </row>
        <row r="6753">
          <cell r="A6753">
            <v>441</v>
          </cell>
          <cell r="B6753" t="str">
            <v>PARAFUSO M16 EM ACO GALVANIZADO, COMPRIMENTO = 150 MM, DIAMETRO = 16 MM,</v>
          </cell>
          <cell r="C6753" t="str">
            <v>UN</v>
          </cell>
          <cell r="D6753" t="str">
            <v>CR</v>
          </cell>
          <cell r="E6753">
            <v>3.17</v>
          </cell>
        </row>
        <row r="6754">
          <cell r="B6754" t="str">
            <v>ROSCA MAQUINA, CABECA QUADRADA</v>
          </cell>
        </row>
        <row r="6755">
          <cell r="A6755">
            <v>431</v>
          </cell>
          <cell r="B6755" t="str">
            <v>PARAFUSO M16 EM ACO GALVANIZADO, COMPRIMENTO = 200 MM, DIAMETRO = 16 MM,</v>
          </cell>
          <cell r="C6755" t="str">
            <v>UN</v>
          </cell>
          <cell r="D6755" t="str">
            <v>CR</v>
          </cell>
          <cell r="E6755">
            <v>3.82</v>
          </cell>
        </row>
        <row r="6756">
          <cell r="B6756" t="str">
            <v>ROSCA MAQUINA, CABECA QUADRADA</v>
          </cell>
        </row>
        <row r="6757">
          <cell r="A6757">
            <v>432</v>
          </cell>
          <cell r="B6757" t="str">
            <v>PARAFUSO M16 EM ACO GALVANIZADO, COMPRIMENTO = 250 MM, DIAMETRO = 16 MM,</v>
          </cell>
          <cell r="C6757" t="str">
            <v>UN</v>
          </cell>
          <cell r="D6757" t="str">
            <v>CR</v>
          </cell>
          <cell r="E6757">
            <v>4.22</v>
          </cell>
        </row>
        <row r="6758">
          <cell r="B6758" t="str">
            <v>ROSCA MAQUINA, CABECA QUADRADA</v>
          </cell>
        </row>
        <row r="6759">
          <cell r="A6759">
            <v>429</v>
          </cell>
          <cell r="B6759" t="str">
            <v>PARAFUSO M16 EM ACO GALVANIZADO, COMPRIMENTO = 300 MM, DIAMETRO = 16 MM,</v>
          </cell>
          <cell r="C6759" t="str">
            <v>UN</v>
          </cell>
          <cell r="D6759" t="str">
            <v>CR</v>
          </cell>
          <cell r="E6759">
            <v>5.69</v>
          </cell>
        </row>
        <row r="6760">
          <cell r="B6760" t="str">
            <v>ROSCA DUPLA</v>
          </cell>
        </row>
        <row r="6761">
          <cell r="A6761">
            <v>439</v>
          </cell>
          <cell r="B6761" t="str">
            <v>PARAFUSO M16 EM ACO GALVANIZADO, COMPRIMENTO = 300 MM, DIAMETRO = 16 MM,</v>
          </cell>
          <cell r="C6761" t="str">
            <v>UN</v>
          </cell>
          <cell r="D6761" t="str">
            <v>CR</v>
          </cell>
          <cell r="E6761">
            <v>4.8499999999999996</v>
          </cell>
        </row>
        <row r="6762">
          <cell r="B6762" t="str">
            <v>ROSCA MAQUINA, CABECA QUADRADA</v>
          </cell>
        </row>
        <row r="6763">
          <cell r="A6763">
            <v>433</v>
          </cell>
          <cell r="B6763" t="str">
            <v>PARAFUSO M16 EM ACO GALVANIZADO, COMPRIMENTO = 350 MM, DIAMETRO = 16 MM,</v>
          </cell>
          <cell r="C6763" t="str">
            <v>UN</v>
          </cell>
          <cell r="D6763" t="str">
            <v>CR</v>
          </cell>
          <cell r="E6763">
            <v>5.66</v>
          </cell>
        </row>
        <row r="6764">
          <cell r="B6764" t="str">
            <v>ROSCA MAQUINA, CABECA QUADRADA</v>
          </cell>
        </row>
        <row r="6765">
          <cell r="A6765">
            <v>437</v>
          </cell>
          <cell r="B6765" t="str">
            <v>PARAFUSO M16 EM ACO GALVANIZADO, COMPRIMENTO = 400 MM, DIAMETRO = 16 MM,</v>
          </cell>
          <cell r="C6765" t="str">
            <v>UN</v>
          </cell>
          <cell r="D6765" t="str">
            <v>CR</v>
          </cell>
          <cell r="E6765">
            <v>7.52</v>
          </cell>
        </row>
        <row r="6766">
          <cell r="B6766" t="str">
            <v>ROSCA DUPLA</v>
          </cell>
        </row>
        <row r="6767">
          <cell r="A6767">
            <v>11790</v>
          </cell>
          <cell r="B6767" t="str">
            <v>PARAFUSO M16 EM ACO GALVANIZADO, COMPRIMENTO = 450 MM, DIAMETRO = 16 MM,</v>
          </cell>
          <cell r="C6767" t="str">
            <v>UN</v>
          </cell>
          <cell r="D6767" t="str">
            <v>CR</v>
          </cell>
          <cell r="E6767">
            <v>8.5299999999999994</v>
          </cell>
        </row>
        <row r="6768">
          <cell r="B6768" t="str">
            <v>ROSCA MAQUINA, CABECA QUADRADA</v>
          </cell>
        </row>
        <row r="6769">
          <cell r="A6769">
            <v>428</v>
          </cell>
          <cell r="B6769" t="str">
            <v>PARAFUSO M16 EM ACO GALVANIZADO, COMPRIMENTO = 500 MM, DIAMETRO = 16 MM,</v>
          </cell>
          <cell r="C6769" t="str">
            <v>UN</v>
          </cell>
          <cell r="D6769" t="str">
            <v>C</v>
          </cell>
          <cell r="E6769">
            <v>9.2799999999999994</v>
          </cell>
        </row>
        <row r="6770">
          <cell r="B6770" t="str">
            <v>ROSCA MAQUINA, COM CABECA SEXTAVADA E PORCA</v>
          </cell>
        </row>
        <row r="6771">
          <cell r="A6771">
            <v>4384</v>
          </cell>
          <cell r="B6771" t="str">
            <v>PARAFUSO NIQUELADO COM ACABAMENTO CROMADO PARA FIXAR PECA SANITARIA, INCLUI</v>
          </cell>
          <cell r="C6771" t="str">
            <v>UN</v>
          </cell>
          <cell r="D6771" t="str">
            <v>CR</v>
          </cell>
          <cell r="E6771">
            <v>8.31</v>
          </cell>
        </row>
        <row r="6772">
          <cell r="B6772" t="str">
            <v>PORCA CEGA, ARRUELA E BUCHA DE NYLON TAMANHO S-10</v>
          </cell>
        </row>
        <row r="6773">
          <cell r="A6773">
            <v>4351</v>
          </cell>
          <cell r="B6773" t="str">
            <v>PARAFUSO NIQUELADO P/ FIXAR PECA SANITARIA - INCL PORCA CEGA, ARRUELA E BUCHA</v>
          </cell>
          <cell r="C6773" t="str">
            <v>UN</v>
          </cell>
          <cell r="D6773" t="str">
            <v>CR</v>
          </cell>
          <cell r="E6773">
            <v>1.53</v>
          </cell>
        </row>
        <row r="6774">
          <cell r="B6774" t="str">
            <v>DE NYLON S-8</v>
          </cell>
        </row>
        <row r="6775">
          <cell r="A6775">
            <v>11054</v>
          </cell>
          <cell r="B6775" t="str">
            <v>PARAFUSO ROSCA SOBERBA ZINCADO CABECA CHATA FENDA SIMPLES 3,2 X 20 MM (3/4 ")</v>
          </cell>
          <cell r="C6775" t="str">
            <v>UN</v>
          </cell>
          <cell r="D6775" t="str">
            <v>CR</v>
          </cell>
          <cell r="E6775">
            <v>0.02</v>
          </cell>
        </row>
        <row r="6776">
          <cell r="A6776">
            <v>11055</v>
          </cell>
          <cell r="B6776" t="str">
            <v>PARAFUSO ROSCA SOBERBA ZINCADO CABECA CHATA FENDA SIMPLES 3,5 X 25 MM (1 ")</v>
          </cell>
          <cell r="C6776" t="str">
            <v>UN</v>
          </cell>
          <cell r="D6776" t="str">
            <v>CR</v>
          </cell>
          <cell r="E6776">
            <v>0.03</v>
          </cell>
        </row>
        <row r="6777">
          <cell r="A6777">
            <v>11056</v>
          </cell>
          <cell r="B6777" t="str">
            <v>PARAFUSO ROSCA SOBERBA ZINCADO CABECA CHATA FENDA SIMPLES 3,8 X 30 MM (1.1/4 ")</v>
          </cell>
          <cell r="C6777" t="str">
            <v>UN</v>
          </cell>
          <cell r="D6777" t="str">
            <v>CR</v>
          </cell>
          <cell r="E6777">
            <v>0.04</v>
          </cell>
        </row>
        <row r="6778">
          <cell r="A6778">
            <v>11057</v>
          </cell>
          <cell r="B6778" t="str">
            <v>PARAFUSO ROSCA SOBERBA ZINCADO CABECA CHATA FENDA SIMPLES 4,8 X 40 MM (1.1/2 ")</v>
          </cell>
          <cell r="C6778" t="str">
            <v>UN</v>
          </cell>
          <cell r="D6778" t="str">
            <v>CR</v>
          </cell>
          <cell r="E6778">
            <v>0.08</v>
          </cell>
        </row>
        <row r="6779">
          <cell r="A6779">
            <v>11059</v>
          </cell>
          <cell r="B6779" t="str">
            <v>PARAFUSO ROSCA SOBERBA ZINCADO CABECA CHATA FENDA SIMPLES 5,5 X 50 MM (2 ")</v>
          </cell>
          <cell r="C6779" t="str">
            <v>UN</v>
          </cell>
          <cell r="D6779" t="str">
            <v>CR</v>
          </cell>
          <cell r="E6779">
            <v>0.15</v>
          </cell>
        </row>
        <row r="6780">
          <cell r="A6780">
            <v>11058</v>
          </cell>
          <cell r="B6780" t="str">
            <v>PARAFUSO ROSCA SOBERBA ZINCADO CABECA CHATA FENDA SIMPLES 5,5 X 65 MM (2.1/2 ")</v>
          </cell>
          <cell r="C6780" t="str">
            <v>UN</v>
          </cell>
          <cell r="D6780" t="str">
            <v>CR</v>
          </cell>
          <cell r="E6780">
            <v>0.2</v>
          </cell>
        </row>
        <row r="6781">
          <cell r="A6781">
            <v>4354</v>
          </cell>
          <cell r="B6781" t="str">
            <v>PARAFUSO SEXTAVADO ZINCADO GRAU 5 ROSCA INTEIRA 1.1/2" X 4" "</v>
          </cell>
          <cell r="C6781" t="str">
            <v>UN</v>
          </cell>
          <cell r="D6781" t="str">
            <v>CR</v>
          </cell>
          <cell r="E6781">
            <v>0.83</v>
          </cell>
        </row>
        <row r="6782">
          <cell r="A6782">
            <v>4380</v>
          </cell>
          <cell r="B6782" t="str">
            <v>PARAFUSO ZINCADO ROSCA SOBERBA 5/16 " X 120 MM PARA TELHA FIBROCIMENTO</v>
          </cell>
          <cell r="C6782" t="str">
            <v>UN</v>
          </cell>
          <cell r="D6782" t="str">
            <v>CR</v>
          </cell>
          <cell r="E6782">
            <v>0.69</v>
          </cell>
        </row>
        <row r="6783">
          <cell r="A6783">
            <v>4299</v>
          </cell>
          <cell r="B6783" t="str">
            <v>PARAFUSO ZINCADO ROSCA SOBERBA, CABECA SEXTAVADA, 5/16 " X 110 MM, PARA</v>
          </cell>
          <cell r="C6783" t="str">
            <v>UN</v>
          </cell>
          <cell r="D6783" t="str">
            <v>C</v>
          </cell>
          <cell r="E6783">
            <v>0.65</v>
          </cell>
        </row>
        <row r="6784">
          <cell r="B6784" t="str">
            <v>FIXACAO DE TELHA EM MADEIRA</v>
          </cell>
        </row>
        <row r="6785">
          <cell r="A6785">
            <v>4304</v>
          </cell>
          <cell r="B6785" t="str">
            <v>PARAFUSO ZINCADO ROSCA SOBERBA, CABECA SEXTAVADA, 5/16 " X 150 MM, PARA</v>
          </cell>
          <cell r="C6785" t="str">
            <v>UN</v>
          </cell>
          <cell r="D6785" t="str">
            <v>CR</v>
          </cell>
          <cell r="E6785">
            <v>0.88</v>
          </cell>
        </row>
        <row r="6786">
          <cell r="B6786" t="str">
            <v>FIXACAO DE TELHA EM MADEIRA</v>
          </cell>
        </row>
        <row r="6787">
          <cell r="A6787">
            <v>4305</v>
          </cell>
          <cell r="B6787" t="str">
            <v>PARAFUSO ZINCADO ROSCA SOBERBA, CABECA SEXTAVADA, 5/16 " X 180 MM, PARA</v>
          </cell>
          <cell r="C6787" t="str">
            <v>UN</v>
          </cell>
          <cell r="D6787" t="str">
            <v>CR</v>
          </cell>
          <cell r="E6787">
            <v>1.03</v>
          </cell>
        </row>
        <row r="6788">
          <cell r="B6788" t="str">
            <v>FIXACAO DE TELHA EM MADEIRA</v>
          </cell>
        </row>
        <row r="6789">
          <cell r="A6789">
            <v>4306</v>
          </cell>
          <cell r="B6789" t="str">
            <v>PARAFUSO ZINCADO ROSCA SOBERBA, CABECA SEXTAVADA, 5/16 " X 200 MM, PARA</v>
          </cell>
          <cell r="C6789" t="str">
            <v>UN</v>
          </cell>
          <cell r="D6789" t="str">
            <v>CR</v>
          </cell>
          <cell r="E6789">
            <v>1.19</v>
          </cell>
        </row>
        <row r="6790">
          <cell r="B6790" t="str">
            <v>FIXACAO DE TELHA EM MADEIRA</v>
          </cell>
        </row>
        <row r="6791">
          <cell r="A6791">
            <v>4308</v>
          </cell>
          <cell r="B6791" t="str">
            <v>PARAFUSO ZINCADO ROSCA SOBERBA, CABECA SEXTAVADA, 5/16 " X 230 MM, PARA</v>
          </cell>
          <cell r="C6791" t="str">
            <v>UN</v>
          </cell>
          <cell r="D6791" t="str">
            <v>CR</v>
          </cell>
          <cell r="E6791">
            <v>2.4700000000000002</v>
          </cell>
        </row>
        <row r="6792">
          <cell r="B6792" t="str">
            <v>FIXACAO DE TELHA EM MADEIRA</v>
          </cell>
        </row>
        <row r="6793">
          <cell r="A6793">
            <v>4302</v>
          </cell>
          <cell r="B6793" t="str">
            <v>PARAFUSO ZINCADO ROSCA SOBERBA, CABECA SEXTAVADA, 5/16 " X 250 MM, PARA</v>
          </cell>
          <cell r="C6793" t="str">
            <v>UN</v>
          </cell>
          <cell r="D6793" t="str">
            <v>CR</v>
          </cell>
          <cell r="E6793">
            <v>1.85</v>
          </cell>
        </row>
        <row r="6794">
          <cell r="B6794" t="str">
            <v>FIXACAO DE TELHA EM MADEIRA</v>
          </cell>
        </row>
        <row r="6795">
          <cell r="A6795">
            <v>4300</v>
          </cell>
          <cell r="B6795" t="str">
            <v>PARAFUSO ZINCADO ROSCA SOBERBA, CABECA SEXTAVADA, 5/16 " X 50 MM, PARA FIXACAO</v>
          </cell>
          <cell r="C6795" t="str">
            <v>UN</v>
          </cell>
          <cell r="D6795" t="str">
            <v>CR</v>
          </cell>
          <cell r="E6795">
            <v>0.44</v>
          </cell>
        </row>
        <row r="6796">
          <cell r="A6796" t="str">
            <v>Obs: dimensões entre asteríscos (*) indicam a aceitação de medidas aproximadas.</v>
          </cell>
        </row>
        <row r="6798">
          <cell r="B6798" t="str">
            <v>PREÇOS DE INSUMOS</v>
          </cell>
          <cell r="D6798" t="str">
            <v>Página:</v>
          </cell>
          <cell r="E6798" t="str">
            <v>103 / 146</v>
          </cell>
        </row>
        <row r="6799">
          <cell r="A6799" t="str">
            <v>Indicação da origem do preço:</v>
          </cell>
        </row>
        <row r="6800">
          <cell r="A6800" t="str">
            <v>• C - para preço coletado pelo IBGE</v>
          </cell>
        </row>
        <row r="6801">
          <cell r="A6801" t="str">
            <v>• CR - para preço obtido por meio do coeficiente de representatividade do insumo (ver Manual de Metodologia e</v>
          </cell>
        </row>
        <row r="6802">
          <cell r="A6802" t="str">
            <v>Conceitos);</v>
          </cell>
        </row>
        <row r="6803">
          <cell r="A6803" t="str">
            <v>• AS - para preço atribuído com base no preço do insumo para a localidade de São Paulo.</v>
          </cell>
        </row>
        <row r="6804">
          <cell r="A6804" t="str">
            <v>Mês de Coleta:</v>
          </cell>
          <cell r="B6804" t="str">
            <v>06/2016 Pesquisa: IBGE</v>
          </cell>
        </row>
        <row r="6805">
          <cell r="B6805" t="str">
            <v>CUIABA</v>
          </cell>
          <cell r="C6805" t="str">
            <v>90,01</v>
          </cell>
          <cell r="E6805">
            <v>52.06</v>
          </cell>
        </row>
        <row r="6806">
          <cell r="A6806" t="str">
            <v>Localidade:</v>
          </cell>
          <cell r="B6806" t="str">
            <v>Encargos Sociais Desonerados(%) Horista:</v>
          </cell>
          <cell r="D6806" t="str">
            <v>Mensalista:</v>
          </cell>
        </row>
        <row r="6807">
          <cell r="A6807" t="str">
            <v>Código</v>
          </cell>
          <cell r="B6807" t="str">
            <v>Descriçao do Insumo</v>
          </cell>
          <cell r="C6807" t="str">
            <v>Unid</v>
          </cell>
          <cell r="D6807" t="str">
            <v>Origem</v>
          </cell>
          <cell r="E6807" t="str">
            <v>Preço</v>
          </cell>
        </row>
        <row r="6808">
          <cell r="D6808" t="str">
            <v>de Preço</v>
          </cell>
          <cell r="E6808" t="str">
            <v>Mediano (R$)</v>
          </cell>
        </row>
        <row r="6809">
          <cell r="B6809" t="str">
            <v>DE TELHA EM MADEIRA</v>
          </cell>
        </row>
        <row r="6810">
          <cell r="A6810">
            <v>4301</v>
          </cell>
          <cell r="B6810" t="str">
            <v>PARAFUSO ZINCADO ROSCA SOBERBA, CABECA SEXTAVADA, 5/16 " X 85 MM, PARA FIXACAO</v>
          </cell>
          <cell r="C6810" t="str">
            <v>UN</v>
          </cell>
          <cell r="D6810" t="str">
            <v>CR</v>
          </cell>
          <cell r="E6810">
            <v>0.54</v>
          </cell>
        </row>
        <row r="6811">
          <cell r="B6811" t="str">
            <v>DE TELHA EM MADEIRA</v>
          </cell>
        </row>
        <row r="6812">
          <cell r="A6812">
            <v>4320</v>
          </cell>
          <cell r="B6812" t="str">
            <v>PARAFUSO ZINCADO 5/16 " X 250 MM PARA FIXACAO DE TELHA DE FIBROCIMENTO CANALETE</v>
          </cell>
          <cell r="C6812" t="str">
            <v>UN</v>
          </cell>
          <cell r="D6812" t="str">
            <v>CR</v>
          </cell>
          <cell r="E6812">
            <v>1.64</v>
          </cell>
        </row>
        <row r="6813">
          <cell r="B6813" t="str">
            <v>49, INCLUI BUCHA NYLON S-10</v>
          </cell>
        </row>
        <row r="6814">
          <cell r="A6814">
            <v>4318</v>
          </cell>
          <cell r="B6814" t="str">
            <v>PARAFUSO ZINCADO 5/16 " X 85 MM PARA FIXACAO DE TELHA DE FIBROCIMENTO CANALETE</v>
          </cell>
          <cell r="C6814" t="str">
            <v>UN</v>
          </cell>
          <cell r="D6814" t="str">
            <v>CR</v>
          </cell>
          <cell r="E6814">
            <v>0.79</v>
          </cell>
        </row>
        <row r="6815">
          <cell r="B6815" t="str">
            <v>90, INCLUI BUCHA NYLON S-10</v>
          </cell>
        </row>
        <row r="6816">
          <cell r="A6816">
            <v>40577</v>
          </cell>
          <cell r="B6816" t="str">
            <v>PARAFUSO ZINCADO, SEXTAVADO, AUTOBROCANTE, FLANGEADO, 4,2 X 19 (COLETADO</v>
          </cell>
          <cell r="C6816" t="str">
            <v>CENTO</v>
          </cell>
          <cell r="D6816" t="str">
            <v>CR</v>
          </cell>
          <cell r="E6816">
            <v>7.6</v>
          </cell>
        </row>
        <row r="6817">
          <cell r="B6817" t="str">
            <v>CAIXA)</v>
          </cell>
        </row>
        <row r="6818">
          <cell r="A6818">
            <v>11962</v>
          </cell>
          <cell r="B6818" t="str">
            <v>PARAFUSO ZINCADO, SEXTAVADO, COM ROSCA INTEIRA, DIAMETRO 1/4", COMPRIMENTO 1/2"</v>
          </cell>
          <cell r="C6818" t="str">
            <v>UN</v>
          </cell>
          <cell r="D6818" t="str">
            <v>CR</v>
          </cell>
          <cell r="E6818">
            <v>0.08</v>
          </cell>
        </row>
        <row r="6819">
          <cell r="A6819">
            <v>4332</v>
          </cell>
          <cell r="B6819" t="str">
            <v>PARAFUSO ZINCADO, SEXTAVADO, COM ROSCA INTEIRA, DIAMETRO 3/8", COMPRIMENTO 2"</v>
          </cell>
          <cell r="C6819" t="str">
            <v>UN</v>
          </cell>
          <cell r="D6819" t="str">
            <v>CR</v>
          </cell>
          <cell r="E6819">
            <v>0.4</v>
          </cell>
        </row>
        <row r="6820">
          <cell r="A6820">
            <v>4331</v>
          </cell>
          <cell r="B6820" t="str">
            <v>PARAFUSO ZINCADO, SEXTAVADO, COM ROSCA INTEIRA, DIAMETRO 5/8", COMPRIMENTO 2 -</v>
          </cell>
          <cell r="C6820" t="str">
            <v>UN</v>
          </cell>
          <cell r="D6820" t="str">
            <v>CR</v>
          </cell>
          <cell r="E6820">
            <v>1.51</v>
          </cell>
        </row>
        <row r="6821">
          <cell r="B6821" t="str">
            <v>1/4"</v>
          </cell>
        </row>
        <row r="6822">
          <cell r="A6822">
            <v>4336</v>
          </cell>
          <cell r="B6822" t="str">
            <v>PARAFUSO ZINCADO, SEXTAVADO, COM ROSCA INTEIRA, DIAMETRO 5/8", COMPRIMENTO 3",</v>
          </cell>
          <cell r="C6822" t="str">
            <v>UN</v>
          </cell>
          <cell r="D6822" t="str">
            <v>CR</v>
          </cell>
          <cell r="E6822">
            <v>1.94</v>
          </cell>
        </row>
        <row r="6823">
          <cell r="B6823" t="str">
            <v>COM PORCA E ARRUELA DE PRESSAO MEDIA</v>
          </cell>
        </row>
        <row r="6824">
          <cell r="A6824">
            <v>13294</v>
          </cell>
          <cell r="B6824" t="str">
            <v>PARAFUSO ZINCADO, SEXTAVADO, COM ROSCA SOBERBA, DIAMETRO 3/8", COMPRIMENTO</v>
          </cell>
          <cell r="C6824" t="str">
            <v>UN</v>
          </cell>
          <cell r="D6824" t="str">
            <v>CR</v>
          </cell>
          <cell r="E6824">
            <v>0.55000000000000004</v>
          </cell>
        </row>
        <row r="6825">
          <cell r="B6825" t="str">
            <v>80 MM</v>
          </cell>
        </row>
        <row r="6826">
          <cell r="A6826">
            <v>11948</v>
          </cell>
          <cell r="B6826" t="str">
            <v>PARAFUSO ZINCADO, SEXTAVADO, COM ROSCA SOBERBA, DIAMETRO 5/16", COMPRIMENTO</v>
          </cell>
          <cell r="C6826" t="str">
            <v>UN</v>
          </cell>
          <cell r="D6826" t="str">
            <v>CR</v>
          </cell>
          <cell r="E6826">
            <v>0.25</v>
          </cell>
        </row>
        <row r="6827">
          <cell r="B6827" t="str">
            <v>40 MM</v>
          </cell>
        </row>
        <row r="6828">
          <cell r="A6828">
            <v>4382</v>
          </cell>
          <cell r="B6828" t="str">
            <v>PARAFUSO ZINCADO, SEXTAVADO, COM ROSCA SOBERBA, DIAMETRO 5/16", COMPRIMENTO</v>
          </cell>
          <cell r="C6828" t="str">
            <v>UN</v>
          </cell>
          <cell r="D6828" t="str">
            <v>CR</v>
          </cell>
          <cell r="E6828">
            <v>0.41</v>
          </cell>
        </row>
        <row r="6829">
          <cell r="B6829" t="str">
            <v>80 MM</v>
          </cell>
        </row>
        <row r="6830">
          <cell r="A6830">
            <v>40843</v>
          </cell>
          <cell r="B6830" t="str">
            <v>PARAFUSO, ASTM A307 - GRAU A, SEXTAVADO, ZINCADO, DIAMETRO 3/8" X 1" (9,52 MM X 25,4</v>
          </cell>
          <cell r="C6830" t="str">
            <v>CENTO</v>
          </cell>
          <cell r="D6830" t="str">
            <v>CR</v>
          </cell>
          <cell r="E6830">
            <v>20.9</v>
          </cell>
        </row>
        <row r="6831">
          <cell r="B6831" t="str">
            <v>MM)</v>
          </cell>
        </row>
        <row r="6832">
          <cell r="A6832">
            <v>40580</v>
          </cell>
          <cell r="B6832" t="str">
            <v>PARAFUSO, AUTO ATARRACHANTE, CABECA CHATA, FENDA SIMPLES, 1/4" (6,35 MM) X 25 MM</v>
          </cell>
          <cell r="C6832" t="str">
            <v>CENTO</v>
          </cell>
          <cell r="D6832" t="str">
            <v>CR</v>
          </cell>
          <cell r="E6832">
            <v>25.5</v>
          </cell>
        </row>
        <row r="6833">
          <cell r="B6833" t="str">
            <v>(COLETADO CAIXA)</v>
          </cell>
        </row>
        <row r="6834">
          <cell r="A6834">
            <v>40578</v>
          </cell>
          <cell r="B6834" t="str">
            <v>PARAFUSO, COMUM, ASTM A307, SEXTAVADO, DIAMETRO 1/2" (12,7 MM) X 25,4 MM (1")</v>
          </cell>
          <cell r="C6834" t="str">
            <v>CENTO</v>
          </cell>
          <cell r="D6834" t="str">
            <v>CR</v>
          </cell>
          <cell r="E6834">
            <v>52.32</v>
          </cell>
        </row>
        <row r="6835">
          <cell r="B6835" t="str">
            <v>(COLETADO CAIXA)</v>
          </cell>
        </row>
        <row r="6836">
          <cell r="A6836">
            <v>40579</v>
          </cell>
          <cell r="B6836" t="str">
            <v>PARAFUSO, COMUM, ASTM A307, SEXTAVADO, DIAMETRO 1/4Â (6,3 MM) X 25,4 MM (1Â)</v>
          </cell>
          <cell r="C6836" t="str">
            <v>CENTO</v>
          </cell>
          <cell r="D6836" t="str">
            <v>CR</v>
          </cell>
          <cell r="E6836">
            <v>22</v>
          </cell>
        </row>
        <row r="6837">
          <cell r="B6837" t="str">
            <v>(COLETADO CAIXA).</v>
          </cell>
        </row>
        <row r="6838">
          <cell r="A6838">
            <v>4386</v>
          </cell>
          <cell r="B6838" t="str">
            <v>PARALELEPIPEDO GRANITICO OU BASALTICO, PARA PAVIMENTACAO, SEM FRETE,  *30 A 35*</v>
          </cell>
          <cell r="C6838" t="str">
            <v>M2</v>
          </cell>
          <cell r="D6838" t="str">
            <v>AS</v>
          </cell>
          <cell r="E6838">
            <v>55.81</v>
          </cell>
        </row>
        <row r="6839">
          <cell r="B6839" t="str">
            <v>PECAS POR M2</v>
          </cell>
        </row>
        <row r="6840">
          <cell r="A6840">
            <v>4385</v>
          </cell>
          <cell r="B6840" t="str">
            <v>PARALELEPIPEDO GRANITICO OU BASALTICO, PARA PAVIMENTACAO, SEM FRETE,  *30 A 35*</v>
          </cell>
          <cell r="C6840" t="str">
            <v>MIL</v>
          </cell>
          <cell r="D6840" t="str">
            <v>AS</v>
          </cell>
          <cell r="E6840">
            <v>1320</v>
          </cell>
        </row>
        <row r="6841">
          <cell r="B6841" t="str">
            <v>PECAS POR M2</v>
          </cell>
        </row>
        <row r="6842">
          <cell r="A6842">
            <v>38397</v>
          </cell>
          <cell r="B6842" t="str">
            <v>PASTA DESENGRAXANTE PARA MAOS</v>
          </cell>
          <cell r="C6842" t="str">
            <v>KG</v>
          </cell>
          <cell r="D6842" t="str">
            <v>CR</v>
          </cell>
          <cell r="E6842">
            <v>3.89</v>
          </cell>
        </row>
        <row r="6843">
          <cell r="A6843">
            <v>20078</v>
          </cell>
          <cell r="B6843" t="str">
            <v>PASTA LUBRIFICANTE PARA TUBOS E CONEXOES COM JUNTA ELASTICA (USO EM PVC, ACO,</v>
          </cell>
          <cell r="C6843" t="str">
            <v>UN</v>
          </cell>
          <cell r="D6843" t="str">
            <v>CR</v>
          </cell>
          <cell r="E6843">
            <v>17.03</v>
          </cell>
        </row>
        <row r="6844">
          <cell r="B6844" t="str">
            <v>POLIETILENO E OUTROS) ( DE *400* G)</v>
          </cell>
        </row>
        <row r="6845">
          <cell r="A6845">
            <v>20079</v>
          </cell>
          <cell r="B6845" t="str">
            <v>PASTA LUBRIFICANTE PARA TUBOS E CONEXOES COM JUNTA ELASTICA (USO EM PVC, ACO,</v>
          </cell>
          <cell r="C6845" t="str">
            <v>UN</v>
          </cell>
          <cell r="D6845" t="str">
            <v>CR</v>
          </cell>
          <cell r="E6845">
            <v>106.24</v>
          </cell>
        </row>
        <row r="6846">
          <cell r="B6846" t="str">
            <v>POLIETILENO E OUTROS) (POTE DE 3.500* G)</v>
          </cell>
        </row>
        <row r="6847">
          <cell r="A6847">
            <v>39897</v>
          </cell>
          <cell r="B6847" t="str">
            <v>PASTA PARA SOLDA DE TUBOS E CONEXOES DE COBRE</v>
          </cell>
          <cell r="C6847" t="str">
            <v>250G</v>
          </cell>
          <cell r="D6847" t="str">
            <v>CR</v>
          </cell>
          <cell r="E6847">
            <v>20.71</v>
          </cell>
        </row>
        <row r="6848">
          <cell r="A6848">
            <v>118</v>
          </cell>
          <cell r="B6848" t="str">
            <v>PASTA VEDA JUNTAS/ROSCA, LATA DE *500* G, PARA INSTALACOES DE GAS E OUTROS</v>
          </cell>
          <cell r="C6848" t="str">
            <v>UN</v>
          </cell>
          <cell r="D6848" t="str">
            <v>CR</v>
          </cell>
          <cell r="E6848">
            <v>64.39</v>
          </cell>
        </row>
        <row r="6849">
          <cell r="A6849">
            <v>4396</v>
          </cell>
          <cell r="B6849" t="str">
            <v>PASTILHA CERAMICA/PORCELANA, REVEST INT/EXT E  PISCINA, CORES BRANCA OU FRIAS,</v>
          </cell>
          <cell r="C6849" t="str">
            <v>M2</v>
          </cell>
          <cell r="D6849" t="str">
            <v>C</v>
          </cell>
          <cell r="E6849">
            <v>102.11</v>
          </cell>
        </row>
        <row r="6850">
          <cell r="B6850" t="str">
            <v>*2,5 X 2,5* CM</v>
          </cell>
        </row>
        <row r="6851">
          <cell r="A6851">
            <v>36881</v>
          </cell>
          <cell r="B6851" t="str">
            <v>PASTILHA CERAMICA/PORCELANA, REVEST INT/EXT E  PISCINA, CORES FRIAS *5 X 5* CM</v>
          </cell>
          <cell r="C6851" t="str">
            <v>M2</v>
          </cell>
          <cell r="D6851" t="str">
            <v>CR</v>
          </cell>
          <cell r="E6851">
            <v>91.24</v>
          </cell>
        </row>
        <row r="6852">
          <cell r="A6852">
            <v>36882</v>
          </cell>
          <cell r="B6852" t="str">
            <v>PASTILHA CERAMICA/PORCELANA, REVEST INT/EXT E  PISCINA, CORES QUENTES *5 X 5* CM</v>
          </cell>
          <cell r="C6852" t="str">
            <v>M2</v>
          </cell>
          <cell r="D6852" t="str">
            <v>CR</v>
          </cell>
          <cell r="E6852">
            <v>106.45</v>
          </cell>
        </row>
        <row r="6853">
          <cell r="A6853">
            <v>4397</v>
          </cell>
          <cell r="B6853" t="str">
            <v>PASTILHA CERAMICA/PORCELANA, REVEST INT/EXT E  PISCINA, CORES QUENTES, *2,5 X 2,5*</v>
          </cell>
          <cell r="C6853" t="str">
            <v>M2</v>
          </cell>
          <cell r="D6853" t="str">
            <v>CR</v>
          </cell>
          <cell r="E6853">
            <v>165.58</v>
          </cell>
        </row>
        <row r="6854">
          <cell r="B6854" t="str">
            <v>CM</v>
          </cell>
        </row>
        <row r="6855">
          <cell r="A6855">
            <v>34754</v>
          </cell>
          <cell r="B6855" t="str">
            <v>PASTILHA DE VIDRO CRISTAL, NACIONAL, REVEST INT/EXT E PISCINA, TODAS AS CORES, E</v>
          </cell>
          <cell r="C6855" t="str">
            <v>M2</v>
          </cell>
          <cell r="D6855" t="str">
            <v>CR</v>
          </cell>
          <cell r="E6855">
            <v>306.60000000000002</v>
          </cell>
        </row>
        <row r="6856">
          <cell r="B6856" t="str">
            <v>MAIOR OU IGUAL A 5 MM  *2,0 X 2,0* CM</v>
          </cell>
        </row>
        <row r="6857">
          <cell r="A6857">
            <v>25962</v>
          </cell>
          <cell r="B6857" t="str">
            <v>PASTILHA DE VIDRO PIGMENTADA *2,0 X 2,0* CM, NACIONAL, PARA REVESTIMENTO</v>
          </cell>
          <cell r="C6857" t="str">
            <v>M2</v>
          </cell>
          <cell r="D6857" t="str">
            <v>CR</v>
          </cell>
          <cell r="E6857">
            <v>194.19</v>
          </cell>
        </row>
        <row r="6858">
          <cell r="B6858" t="str">
            <v>INTERNO/EXTERNO E PISCINA, BRANCA OU CORES FRIAS, ESPESSURA MAIOR OU IGUAL A 5</v>
          </cell>
        </row>
        <row r="6859">
          <cell r="B6859" t="str">
            <v>MM</v>
          </cell>
        </row>
        <row r="6860">
          <cell r="A6860">
            <v>34752</v>
          </cell>
          <cell r="B6860" t="str">
            <v>PASTILHA DE VIDRO PIGMENTADA, NACIONAL, REVEST INT/EXT E PISCINA, CORES QUENTES,</v>
          </cell>
          <cell r="C6860" t="str">
            <v>M2</v>
          </cell>
          <cell r="D6860" t="str">
            <v>CR</v>
          </cell>
          <cell r="E6860">
            <v>341.96</v>
          </cell>
        </row>
        <row r="6861">
          <cell r="B6861" t="str">
            <v>E MAIOR OU IGUAL A 5 MM  *2,0 X 2,0* CM</v>
          </cell>
        </row>
        <row r="6862">
          <cell r="A6862">
            <v>4751</v>
          </cell>
          <cell r="B6862" t="str">
            <v>PASTILHEIRO</v>
          </cell>
          <cell r="C6862" t="str">
            <v>H</v>
          </cell>
          <cell r="D6862" t="str">
            <v>CR</v>
          </cell>
          <cell r="E6862">
            <v>13.47</v>
          </cell>
        </row>
        <row r="6863">
          <cell r="A6863">
            <v>41066</v>
          </cell>
          <cell r="B6863" t="str">
            <v>PASTILHEIRO (MENSALISTA)</v>
          </cell>
          <cell r="C6863" t="str">
            <v>MES</v>
          </cell>
          <cell r="D6863" t="str">
            <v>CR</v>
          </cell>
          <cell r="E6863">
            <v>2374.52</v>
          </cell>
        </row>
        <row r="6864">
          <cell r="A6864">
            <v>13186</v>
          </cell>
          <cell r="B6864" t="str">
            <v>PAVIMENTACAO OU CALCAMENTO POLIEDRICO, COM PEDRAS IRREGULARES</v>
          </cell>
          <cell r="C6864" t="str">
            <v>M3</v>
          </cell>
          <cell r="D6864" t="str">
            <v>AS</v>
          </cell>
          <cell r="E6864">
            <v>78.5</v>
          </cell>
        </row>
        <row r="6865">
          <cell r="A6865">
            <v>20205</v>
          </cell>
          <cell r="B6865" t="str">
            <v>PECA DE MADEIRA LEI APARELHADA 1,5 X 4CM</v>
          </cell>
          <cell r="C6865" t="str">
            <v>M</v>
          </cell>
          <cell r="D6865" t="str">
            <v>CR</v>
          </cell>
          <cell r="E6865">
            <v>0.79</v>
          </cell>
        </row>
        <row r="6866">
          <cell r="A6866" t="str">
            <v>Obs: dimensões entre asteríscos (*) indicam a aceitação de medidas aproximadas.</v>
          </cell>
        </row>
        <row r="6868">
          <cell r="B6868" t="str">
            <v>PREÇOS DE INSUMOS</v>
          </cell>
          <cell r="D6868" t="str">
            <v>Página:</v>
          </cell>
          <cell r="E6868" t="str">
            <v>104 / 146</v>
          </cell>
        </row>
        <row r="6869">
          <cell r="A6869" t="str">
            <v>Indicação da origem do preço:</v>
          </cell>
        </row>
        <row r="6870">
          <cell r="A6870" t="str">
            <v>• C - para preço coletado pelo IBGE</v>
          </cell>
        </row>
        <row r="6871">
          <cell r="A6871" t="str">
            <v>• CR - para preço obtido por meio do coeficiente de representatividade do insumo (ver Manual de Metodologia e</v>
          </cell>
        </row>
        <row r="6872">
          <cell r="A6872" t="str">
            <v>Conceitos);</v>
          </cell>
        </row>
        <row r="6873">
          <cell r="A6873" t="str">
            <v>• AS - para preço atribuído com base no preço do insumo para a localidade de São Paulo.</v>
          </cell>
        </row>
        <row r="6874">
          <cell r="A6874" t="str">
            <v>Mês de Coleta:</v>
          </cell>
          <cell r="B6874" t="str">
            <v>06/2016 Pesquisa: IBGE</v>
          </cell>
        </row>
        <row r="6875">
          <cell r="B6875" t="str">
            <v>CUIABA</v>
          </cell>
          <cell r="C6875" t="str">
            <v>90,01</v>
          </cell>
          <cell r="E6875">
            <v>52.06</v>
          </cell>
        </row>
        <row r="6876">
          <cell r="A6876" t="str">
            <v>Localidade:</v>
          </cell>
          <cell r="B6876" t="str">
            <v>Encargos Sociais Desonerados(%) Horista:</v>
          </cell>
          <cell r="D6876" t="str">
            <v>Mensalista:</v>
          </cell>
        </row>
        <row r="6877">
          <cell r="A6877" t="str">
            <v>Código</v>
          </cell>
          <cell r="B6877" t="str">
            <v>Descriçao do Insumo</v>
          </cell>
          <cell r="C6877" t="str">
            <v>Unid</v>
          </cell>
          <cell r="D6877" t="str">
            <v>Origem</v>
          </cell>
          <cell r="E6877" t="str">
            <v>Preço</v>
          </cell>
        </row>
        <row r="6878">
          <cell r="D6878" t="str">
            <v>de Preço</v>
          </cell>
          <cell r="E6878" t="str">
            <v>Mediano (R$)</v>
          </cell>
        </row>
        <row r="6879">
          <cell r="A6879">
            <v>20206</v>
          </cell>
          <cell r="B6879" t="str">
            <v>PECA DE MADEIRA LEI APARELHADA 2 X 10CM</v>
          </cell>
          <cell r="C6879" t="str">
            <v>M</v>
          </cell>
          <cell r="D6879" t="str">
            <v>CR</v>
          </cell>
          <cell r="E6879">
            <v>2.65</v>
          </cell>
        </row>
        <row r="6880">
          <cell r="A6880">
            <v>20208</v>
          </cell>
          <cell r="B6880" t="str">
            <v>PECA DE MADEIRA LEI APARELHADA 3 X 12" (7,5 X 30CM)</v>
          </cell>
          <cell r="C6880" t="str">
            <v>M</v>
          </cell>
          <cell r="D6880" t="str">
            <v>CR</v>
          </cell>
          <cell r="E6880">
            <v>30.01</v>
          </cell>
        </row>
        <row r="6881">
          <cell r="A6881">
            <v>20209</v>
          </cell>
          <cell r="B6881" t="str">
            <v>PECA DE MADEIRA LEI APARELHADA 3 X 3" (7,5 X 7,5CM)</v>
          </cell>
          <cell r="C6881" t="str">
            <v>M</v>
          </cell>
          <cell r="D6881" t="str">
            <v>CR</v>
          </cell>
          <cell r="E6881">
            <v>7.49</v>
          </cell>
        </row>
        <row r="6882">
          <cell r="A6882">
            <v>20211</v>
          </cell>
          <cell r="B6882" t="str">
            <v>PECA DE MADEIRA LEI APARELHADA 3 X 6" (7,5 X 15CM)</v>
          </cell>
          <cell r="C6882" t="str">
            <v>M</v>
          </cell>
          <cell r="D6882" t="str">
            <v>CR</v>
          </cell>
          <cell r="E6882">
            <v>15.01</v>
          </cell>
        </row>
        <row r="6883">
          <cell r="A6883">
            <v>20204</v>
          </cell>
          <cell r="B6883" t="str">
            <v>PECA DE MADEIRA LEI APARELHADA 3 X 9" (7,5 X 23CM)</v>
          </cell>
          <cell r="C6883" t="str">
            <v>M</v>
          </cell>
          <cell r="D6883" t="str">
            <v>CR</v>
          </cell>
          <cell r="E6883">
            <v>23</v>
          </cell>
        </row>
        <row r="6884">
          <cell r="A6884">
            <v>20213</v>
          </cell>
          <cell r="B6884" t="str">
            <v>PECA DE MADEIRA LEI APARELHADA 6 X 12CM</v>
          </cell>
          <cell r="C6884" t="str">
            <v>M</v>
          </cell>
          <cell r="D6884" t="str">
            <v>CR</v>
          </cell>
          <cell r="E6884">
            <v>8.73</v>
          </cell>
        </row>
        <row r="6885">
          <cell r="A6885">
            <v>11844</v>
          </cell>
          <cell r="B6885" t="str">
            <v>PECA DE MADEIRA LEI 4 X 30CM APARELHADA</v>
          </cell>
          <cell r="C6885" t="str">
            <v>M</v>
          </cell>
          <cell r="D6885" t="str">
            <v>CR</v>
          </cell>
          <cell r="E6885">
            <v>16</v>
          </cell>
        </row>
        <row r="6886">
          <cell r="A6886">
            <v>4433</v>
          </cell>
          <cell r="B6886" t="str">
            <v>PECA DE MADEIRA NAO APARELHADA *7,5 X 7,5* CM (3 X 3 ") MACARANDUBA, ANGELIM OU</v>
          </cell>
          <cell r="C6886" t="str">
            <v>M</v>
          </cell>
          <cell r="D6886" t="str">
            <v>CR</v>
          </cell>
          <cell r="E6886">
            <v>5.62</v>
          </cell>
        </row>
        <row r="6887">
          <cell r="B6887" t="str">
            <v>EQUIVALENTE DA REGIAO</v>
          </cell>
        </row>
        <row r="6888">
          <cell r="A6888">
            <v>4491</v>
          </cell>
          <cell r="B6888" t="str">
            <v>PECA DE MADEIRA NATIVA / REGIONAL 7,5 X 7,5CM (3X3) NAO APARELHADA (P/FORMA)</v>
          </cell>
          <cell r="C6888" t="str">
            <v>M</v>
          </cell>
          <cell r="D6888" t="str">
            <v>CR</v>
          </cell>
          <cell r="E6888">
            <v>4.32</v>
          </cell>
        </row>
        <row r="6889">
          <cell r="A6889">
            <v>4505</v>
          </cell>
          <cell r="B6889" t="str">
            <v>PECA DE MADEIRA NATIVA/REGIONAL 1 X 7CM NAO APARELHADA (P/FORMA)</v>
          </cell>
          <cell r="C6889" t="str">
            <v>M</v>
          </cell>
          <cell r="D6889" t="str">
            <v>CR</v>
          </cell>
          <cell r="E6889">
            <v>1.7</v>
          </cell>
        </row>
        <row r="6890">
          <cell r="A6890">
            <v>4517</v>
          </cell>
          <cell r="B6890" t="str">
            <v>PECA DE MADEIRA NATIVA/REGIONAL 2,5 X 7,0 CM (SARRAFO-P/FORMA)</v>
          </cell>
          <cell r="C6890" t="str">
            <v>M</v>
          </cell>
          <cell r="D6890" t="str">
            <v>CR</v>
          </cell>
          <cell r="E6890">
            <v>1.21</v>
          </cell>
        </row>
        <row r="6891">
          <cell r="A6891">
            <v>4448</v>
          </cell>
          <cell r="B6891" t="str">
            <v>PECA DE MADEIRA NATIVA/REGIONAL 7,5 X 12,50 CM (3X5") NAO APARELHADA (P/FORMA)</v>
          </cell>
          <cell r="C6891" t="str">
            <v>M</v>
          </cell>
          <cell r="D6891" t="str">
            <v>CR</v>
          </cell>
          <cell r="E6891">
            <v>7.89</v>
          </cell>
        </row>
        <row r="6892">
          <cell r="A6892">
            <v>14439</v>
          </cell>
          <cell r="B6892" t="str">
            <v>PECA DE MADEIRA ROLICA, SEM TRATAMENTO  (EUCALIPTO OU REGIONAL EQUIVALENTE) D</v>
          </cell>
          <cell r="C6892" t="str">
            <v>M</v>
          </cell>
          <cell r="D6892" t="str">
            <v>AS</v>
          </cell>
          <cell r="E6892">
            <v>1.99</v>
          </cell>
        </row>
        <row r="6893">
          <cell r="B6893" t="str">
            <v>= 8 A 11 CM, P/ ESCORAMENTOS, H = 6 M</v>
          </cell>
        </row>
        <row r="6894">
          <cell r="A6894">
            <v>6194</v>
          </cell>
          <cell r="B6894" t="str">
            <v>PECA DE MADEIRA 2A QUALIDADE 2,5 X 15CM (1X6") NAO APARELHADA</v>
          </cell>
          <cell r="C6894" t="str">
            <v>M</v>
          </cell>
          <cell r="D6894" t="str">
            <v>CR</v>
          </cell>
          <cell r="E6894">
            <v>2.9</v>
          </cell>
        </row>
        <row r="6895">
          <cell r="A6895">
            <v>4509</v>
          </cell>
          <cell r="B6895" t="str">
            <v>PECA DE MADEIRA 3A QUALIDADE 2,5 X 10CM NAO APARELHADA</v>
          </cell>
          <cell r="C6895" t="str">
            <v>M</v>
          </cell>
          <cell r="D6895" t="str">
            <v>CR</v>
          </cell>
          <cell r="E6895">
            <v>2.2200000000000002</v>
          </cell>
        </row>
        <row r="6896">
          <cell r="A6896">
            <v>4513</v>
          </cell>
          <cell r="B6896" t="str">
            <v>PECA DE MADEIRA 3A/4A NATIVA/REGIONAL 5 X 5 CM</v>
          </cell>
          <cell r="C6896" t="str">
            <v>M</v>
          </cell>
          <cell r="D6896" t="str">
            <v>CR</v>
          </cell>
          <cell r="E6896">
            <v>1.75</v>
          </cell>
        </row>
        <row r="6897">
          <cell r="A6897">
            <v>4512</v>
          </cell>
          <cell r="B6897" t="str">
            <v>PECA DE MADEIRA 3A/4A QUALIDADE 2,5 X 5CM NAO APARELHADA</v>
          </cell>
          <cell r="C6897" t="str">
            <v>M</v>
          </cell>
          <cell r="D6897" t="str">
            <v>CR</v>
          </cell>
          <cell r="E6897">
            <v>1.36</v>
          </cell>
        </row>
        <row r="6898">
          <cell r="A6898">
            <v>4500</v>
          </cell>
          <cell r="B6898" t="str">
            <v>PECA DE MADEIRA 3A/4A QUALIDADE 7,5 X 10CM NAO APARELHADA</v>
          </cell>
          <cell r="C6898" t="str">
            <v>M</v>
          </cell>
          <cell r="D6898" t="str">
            <v>CR</v>
          </cell>
          <cell r="E6898">
            <v>6.69</v>
          </cell>
        </row>
        <row r="6899">
          <cell r="A6899">
            <v>10731</v>
          </cell>
          <cell r="B6899" t="str">
            <v>PEDRA ARDOSIA, CINZA, *40 X 40* CM, E= *1 CM</v>
          </cell>
          <cell r="C6899" t="str">
            <v>M2</v>
          </cell>
          <cell r="D6899" t="str">
            <v>C</v>
          </cell>
          <cell r="E6899">
            <v>60</v>
          </cell>
        </row>
        <row r="6900">
          <cell r="A6900">
            <v>4704</v>
          </cell>
          <cell r="B6900" t="str">
            <v>PEDRA ARDOSIA, CINZA, 20  X  40 CM,  E=  *1 CM</v>
          </cell>
          <cell r="C6900" t="str">
            <v>M2</v>
          </cell>
          <cell r="D6900" t="str">
            <v>CR</v>
          </cell>
          <cell r="E6900">
            <v>54.14</v>
          </cell>
        </row>
        <row r="6901">
          <cell r="A6901">
            <v>10730</v>
          </cell>
          <cell r="B6901" t="str">
            <v>PEDRA ARDOSIA, CINZA, 30  X  30,  E= *1 CM</v>
          </cell>
          <cell r="C6901" t="str">
            <v>M2</v>
          </cell>
          <cell r="D6901" t="str">
            <v>CR</v>
          </cell>
          <cell r="E6901">
            <v>58.01</v>
          </cell>
        </row>
        <row r="6902">
          <cell r="A6902">
            <v>4729</v>
          </cell>
          <cell r="B6902" t="str">
            <v>PEDRA BRITADA GRADUADA, CLASSIFICADA (POSTO PEDREIRA/FORNECEDOR, SEM FRETE)</v>
          </cell>
          <cell r="C6902" t="str">
            <v>M3</v>
          </cell>
          <cell r="D6902" t="str">
            <v>CR</v>
          </cell>
          <cell r="E6902">
            <v>59.69</v>
          </cell>
        </row>
        <row r="6903">
          <cell r="A6903">
            <v>4720</v>
          </cell>
          <cell r="B6903" t="str">
            <v>PEDRA BRITADA N. 0, OU PEDRISCO (4,8 A 9,5 MM) POSTO PEDREIRA/FORNECEDOR, SEM</v>
          </cell>
          <cell r="C6903" t="str">
            <v>M3</v>
          </cell>
          <cell r="D6903" t="str">
            <v>CR</v>
          </cell>
          <cell r="E6903">
            <v>65.27</v>
          </cell>
        </row>
        <row r="6904">
          <cell r="B6904" t="str">
            <v>FRETE</v>
          </cell>
        </row>
        <row r="6905">
          <cell r="A6905">
            <v>4721</v>
          </cell>
          <cell r="B6905" t="str">
            <v>PEDRA BRITADA N. 1 (9,5 a 19 MM) POSTO PEDREIRA/FORNECEDOR, SEM FRETE.</v>
          </cell>
          <cell r="C6905" t="str">
            <v>M3</v>
          </cell>
          <cell r="D6905" t="str">
            <v>CR</v>
          </cell>
          <cell r="E6905">
            <v>51.12</v>
          </cell>
        </row>
        <row r="6906">
          <cell r="A6906">
            <v>4718</v>
          </cell>
          <cell r="B6906" t="str">
            <v>PEDRA BRITADA N. 2 (19 A 38 MM) POSTO PEDREIRA/FORNECEDOR, SEM FRETE</v>
          </cell>
          <cell r="C6906" t="str">
            <v>M3</v>
          </cell>
          <cell r="D6906" t="str">
            <v>C</v>
          </cell>
          <cell r="E6906">
            <v>51.12</v>
          </cell>
        </row>
        <row r="6907">
          <cell r="A6907">
            <v>4722</v>
          </cell>
          <cell r="B6907" t="str">
            <v>PEDRA BRITADA N. 3 (38 A 50 MM) POSTO PEDREIRA/FORNECEDOR, SEM FRETE</v>
          </cell>
          <cell r="C6907" t="str">
            <v>M3</v>
          </cell>
          <cell r="D6907" t="str">
            <v>CR</v>
          </cell>
          <cell r="E6907">
            <v>51.12</v>
          </cell>
        </row>
        <row r="6908">
          <cell r="A6908">
            <v>4723</v>
          </cell>
          <cell r="B6908" t="str">
            <v>PEDRA BRITADA N. 4 (50 A 76 MM) POSTO PEDREIRA/FORNECEDOR, SEM FRETE</v>
          </cell>
          <cell r="C6908" t="str">
            <v>M3</v>
          </cell>
          <cell r="D6908" t="str">
            <v>CR</v>
          </cell>
          <cell r="E6908">
            <v>55.77</v>
          </cell>
        </row>
        <row r="6909">
          <cell r="A6909">
            <v>4727</v>
          </cell>
          <cell r="B6909" t="str">
            <v>PEDRA BRITADA N. 5 (76 A 100 MM) POSTO PEDREIRA/FORNECEDOR, SEM FRETE</v>
          </cell>
          <cell r="C6909" t="str">
            <v>M3</v>
          </cell>
          <cell r="D6909" t="str">
            <v>CR</v>
          </cell>
          <cell r="E6909">
            <v>57.32</v>
          </cell>
        </row>
        <row r="6910">
          <cell r="A6910">
            <v>4748</v>
          </cell>
          <cell r="B6910" t="str">
            <v>PEDRA BRITADA OU BICA CORRIDA, NAO CLASSIFICADA (POSTO PEDREIRA/FORNECEDOR,</v>
          </cell>
          <cell r="C6910" t="str">
            <v>M3</v>
          </cell>
          <cell r="D6910" t="str">
            <v>CR</v>
          </cell>
          <cell r="E6910">
            <v>55.3</v>
          </cell>
        </row>
        <row r="6911">
          <cell r="B6911" t="str">
            <v>SEM FRETE)</v>
          </cell>
        </row>
        <row r="6912">
          <cell r="A6912">
            <v>4730</v>
          </cell>
          <cell r="B6912" t="str">
            <v>PEDRA DE MAO OU PEDRA RACHAO PARA ARRIMO/FUNDACAO (POSTO</v>
          </cell>
          <cell r="C6912" t="str">
            <v>M3</v>
          </cell>
          <cell r="D6912" t="str">
            <v>CR</v>
          </cell>
          <cell r="E6912">
            <v>53.44</v>
          </cell>
        </row>
        <row r="6913">
          <cell r="B6913" t="str">
            <v>PEDREIRA/FORNECEDOR, SEM FRETE)</v>
          </cell>
        </row>
        <row r="6914">
          <cell r="A6914">
            <v>10737</v>
          </cell>
          <cell r="B6914" t="str">
            <v>PEDRA GRANITICA OU BASALTO, CACO, RETALHO, CAVACO, TIPO MIRACEMA, MADEIRA,</v>
          </cell>
          <cell r="C6914" t="str">
            <v>M2</v>
          </cell>
          <cell r="D6914" t="str">
            <v>CR</v>
          </cell>
          <cell r="E6914">
            <v>188.55</v>
          </cell>
        </row>
        <row r="6915">
          <cell r="B6915" t="str">
            <v>PADUANA, RACHINHA, SANTA ISABEL OU OUTRAS SIMILARES, E=  *1,0 A *2,0 CM</v>
          </cell>
        </row>
        <row r="6916">
          <cell r="A6916">
            <v>10734</v>
          </cell>
          <cell r="B6916" t="str">
            <v>PEDRA GRANITICA, SERRADA, TIPO MIRACEMA, MADEIRA, PADUANA, RACHINHA, SANTA</v>
          </cell>
          <cell r="C6916" t="str">
            <v>M2</v>
          </cell>
          <cell r="D6916" t="str">
            <v>CR</v>
          </cell>
          <cell r="E6916">
            <v>112.16</v>
          </cell>
        </row>
        <row r="6917">
          <cell r="B6917" t="str">
            <v>ISABEL OU OUTRAS SIMILARES, *11,5 X  *23 CM, E=  *1,0 A *2,0 CM</v>
          </cell>
        </row>
        <row r="6918">
          <cell r="A6918">
            <v>4717</v>
          </cell>
          <cell r="B6918" t="str">
            <v>PEDRA PORTUGUESA OU PETIT PAVE, BRANCA.</v>
          </cell>
          <cell r="C6918" t="str">
            <v>M2</v>
          </cell>
          <cell r="D6918" t="str">
            <v>CR</v>
          </cell>
          <cell r="E6918">
            <v>217.56</v>
          </cell>
        </row>
        <row r="6919">
          <cell r="A6919">
            <v>4708</v>
          </cell>
          <cell r="B6919" t="str">
            <v>PEDRA PORTUGUESA OU PETIT PAVE, PRETA.</v>
          </cell>
          <cell r="C6919" t="str">
            <v>M2</v>
          </cell>
          <cell r="D6919" t="str">
            <v>CR</v>
          </cell>
          <cell r="E6919">
            <v>217.56</v>
          </cell>
        </row>
        <row r="6920">
          <cell r="A6920">
            <v>4712</v>
          </cell>
          <cell r="B6920" t="str">
            <v>PEDRA QUARTZITO OU CALCARIO LAMINADO, CACO, TIPO CARIRI, ITACOLOMI, LAGOA</v>
          </cell>
          <cell r="C6920" t="str">
            <v>M2</v>
          </cell>
          <cell r="D6920" t="str">
            <v>CR</v>
          </cell>
          <cell r="E6920">
            <v>106.36</v>
          </cell>
        </row>
        <row r="6921">
          <cell r="B6921" t="str">
            <v>SANTA, LUMINARIA, PIRENOPOLIS, SAO TOME OU OUTRAS SIMILARES DA REGIAO, E=  *1,5 A</v>
          </cell>
        </row>
        <row r="6922">
          <cell r="B6922" t="str">
            <v>*2,5 CM</v>
          </cell>
        </row>
        <row r="6923">
          <cell r="A6923">
            <v>4710</v>
          </cell>
          <cell r="B6923" t="str">
            <v>PEDRA QUARTZITO OU CALCARIO LAMINADO, SERRADA, TIPO CARIRI, ITACOLOMI, LAGOA</v>
          </cell>
          <cell r="C6923" t="str">
            <v>M2</v>
          </cell>
          <cell r="D6923" t="str">
            <v>CR</v>
          </cell>
          <cell r="E6923">
            <v>341.09</v>
          </cell>
        </row>
        <row r="6924">
          <cell r="B6924" t="str">
            <v>SANTA, LUMINARIA, PIRENOPOLIS, SAO TOME OU OUTRAS SIMILARES DA REGIAO, *20 X *40</v>
          </cell>
        </row>
        <row r="6925">
          <cell r="B6925" t="str">
            <v>CM, E=  *1,5 A *2,5 CM</v>
          </cell>
        </row>
        <row r="6926">
          <cell r="A6926">
            <v>4746</v>
          </cell>
          <cell r="B6926" t="str">
            <v>PEDREGULHO OU PICARRA DE JAZIDA, AO NATURAL, PARA BASE DE PAVIMENTACAO</v>
          </cell>
          <cell r="C6926" t="str">
            <v>M3</v>
          </cell>
          <cell r="D6926" t="str">
            <v>CR</v>
          </cell>
          <cell r="E6926">
            <v>49.57</v>
          </cell>
        </row>
        <row r="6927">
          <cell r="B6927" t="str">
            <v>(RETIRADO NA JAZIDA, SEM TRANSPORTE)</v>
          </cell>
        </row>
        <row r="6928">
          <cell r="A6928">
            <v>4750</v>
          </cell>
          <cell r="B6928" t="str">
            <v>PEDREIRO</v>
          </cell>
          <cell r="C6928" t="str">
            <v>H</v>
          </cell>
          <cell r="D6928" t="str">
            <v>C</v>
          </cell>
          <cell r="E6928">
            <v>11.17</v>
          </cell>
        </row>
        <row r="6929">
          <cell r="A6929">
            <v>41065</v>
          </cell>
          <cell r="B6929" t="str">
            <v>PEDREIRO (MENSALISTA)</v>
          </cell>
          <cell r="C6929" t="str">
            <v>MES</v>
          </cell>
          <cell r="D6929" t="str">
            <v>CR</v>
          </cell>
          <cell r="E6929">
            <v>1967.04</v>
          </cell>
        </row>
        <row r="6930">
          <cell r="A6930" t="str">
            <v>Obs: dimensões entre asteríscos (*) indicam a aceitação de medidas aproximadas.</v>
          </cell>
        </row>
        <row r="6932">
          <cell r="B6932" t="str">
            <v>PREÇOS DE INSUMOS</v>
          </cell>
          <cell r="D6932" t="str">
            <v>Página:</v>
          </cell>
          <cell r="E6932" t="str">
            <v>105 / 146</v>
          </cell>
        </row>
        <row r="6933">
          <cell r="A6933" t="str">
            <v>Indicação da origem do preço:</v>
          </cell>
        </row>
        <row r="6934">
          <cell r="A6934" t="str">
            <v>• C - para preço coletado pelo IBGE</v>
          </cell>
        </row>
        <row r="6935">
          <cell r="A6935" t="str">
            <v>• CR - para preço obtido por meio do coeficiente de representatividade do insumo (ver Manual de Metodologia e</v>
          </cell>
        </row>
        <row r="6936">
          <cell r="A6936" t="str">
            <v>Conceitos);</v>
          </cell>
        </row>
        <row r="6937">
          <cell r="A6937" t="str">
            <v>• AS - para preço atribuído com base no preço do insumo para a localidade de São Paulo.</v>
          </cell>
        </row>
        <row r="6938">
          <cell r="A6938" t="str">
            <v>Mês de Coleta:</v>
          </cell>
          <cell r="B6938" t="str">
            <v>06/2016 Pesquisa: IBGE</v>
          </cell>
        </row>
        <row r="6939">
          <cell r="B6939" t="str">
            <v>CUIABA</v>
          </cell>
          <cell r="C6939" t="str">
            <v>90,01</v>
          </cell>
          <cell r="E6939">
            <v>52.06</v>
          </cell>
        </row>
        <row r="6940">
          <cell r="A6940" t="str">
            <v>Localidade:</v>
          </cell>
          <cell r="B6940" t="str">
            <v>Encargos Sociais Desonerados(%) Horista:</v>
          </cell>
          <cell r="D6940" t="str">
            <v>Mensalista:</v>
          </cell>
        </row>
        <row r="6941">
          <cell r="A6941" t="str">
            <v>Código</v>
          </cell>
          <cell r="B6941" t="str">
            <v>Descriçao do Insumo</v>
          </cell>
          <cell r="C6941" t="str">
            <v>Unid</v>
          </cell>
          <cell r="D6941" t="str">
            <v>Origem</v>
          </cell>
          <cell r="E6941" t="str">
            <v>Preço</v>
          </cell>
        </row>
        <row r="6942">
          <cell r="D6942" t="str">
            <v>de Preço</v>
          </cell>
          <cell r="E6942" t="str">
            <v>Mediano (R$)</v>
          </cell>
        </row>
        <row r="6943">
          <cell r="A6943">
            <v>34747</v>
          </cell>
          <cell r="B6943" t="str">
            <v>PEITORIL EM MARMORE, POLIDO, BRANCO COMUM, L= *15* CM, E=  *2,0* CM, COM</v>
          </cell>
          <cell r="C6943" t="str">
            <v>M</v>
          </cell>
          <cell r="D6943" t="str">
            <v>CR</v>
          </cell>
          <cell r="E6943">
            <v>28.33</v>
          </cell>
        </row>
        <row r="6944">
          <cell r="B6944" t="str">
            <v>PINGADEIRA</v>
          </cell>
        </row>
        <row r="6945">
          <cell r="A6945">
            <v>4826</v>
          </cell>
          <cell r="B6945" t="str">
            <v>PEITORIL EM MARMORE, POLIDO, BRANCO COMUM, L= *15* CM, E=  *3* CM, CORTE RETO</v>
          </cell>
          <cell r="C6945" t="str">
            <v>M</v>
          </cell>
          <cell r="D6945" t="str">
            <v>CR</v>
          </cell>
          <cell r="E6945">
            <v>30.47</v>
          </cell>
        </row>
        <row r="6946">
          <cell r="A6946">
            <v>10855</v>
          </cell>
          <cell r="B6946" t="str">
            <v>PEITORIL PRE-MOLDADO EM GRANILITE, MARMORITE OU GRANITINA,  L = *15* CM</v>
          </cell>
          <cell r="C6946" t="str">
            <v>M</v>
          </cell>
          <cell r="D6946" t="str">
            <v>AS</v>
          </cell>
          <cell r="E6946">
            <v>43.27</v>
          </cell>
        </row>
        <row r="6947">
          <cell r="A6947">
            <v>4825</v>
          </cell>
          <cell r="B6947" t="str">
            <v>PEITORIL/ SOLEIRA EM MARMORE, POLIDO, BRANCO COMUM, L= *25* CM, E=  *3* CM, CORTE</v>
          </cell>
          <cell r="C6947" t="str">
            <v>M</v>
          </cell>
          <cell r="D6947" t="str">
            <v>CR</v>
          </cell>
          <cell r="E6947">
            <v>42.17</v>
          </cell>
        </row>
        <row r="6948">
          <cell r="B6948" t="str">
            <v>RETO</v>
          </cell>
        </row>
        <row r="6949">
          <cell r="A6949">
            <v>34744</v>
          </cell>
          <cell r="B6949" t="str">
            <v>PELICULA REFLETIVA, GT 7 ANOS PARA SINALIZACAO VERTICAL</v>
          </cell>
          <cell r="C6949" t="str">
            <v>M2</v>
          </cell>
          <cell r="D6949" t="str">
            <v>CR</v>
          </cell>
          <cell r="E6949">
            <v>32.549999999999997</v>
          </cell>
        </row>
        <row r="6950">
          <cell r="A6950">
            <v>38410</v>
          </cell>
          <cell r="B6950" t="str">
            <v>PENEIRA ROTATIVA COM MOTOR ELETRICO TRIFASICO DE 2 CV, CILINDRO DE 1 M X 0,60 M,</v>
          </cell>
          <cell r="C6950" t="str">
            <v>UN</v>
          </cell>
          <cell r="D6950" t="str">
            <v>CR</v>
          </cell>
          <cell r="E6950">
            <v>9744.7099999999991</v>
          </cell>
        </row>
        <row r="6951">
          <cell r="B6951" t="str">
            <v>COM FUROS DE 3,17 MM</v>
          </cell>
        </row>
        <row r="6952">
          <cell r="A6952">
            <v>4765</v>
          </cell>
          <cell r="B6952" t="str">
            <v>PERFIL "I" DE ACO LAMINADO, "I" 102 X 12,7</v>
          </cell>
          <cell r="C6952" t="str">
            <v>M</v>
          </cell>
          <cell r="D6952" t="str">
            <v>CR</v>
          </cell>
          <cell r="E6952">
            <v>51.23</v>
          </cell>
        </row>
        <row r="6953">
          <cell r="A6953">
            <v>4767</v>
          </cell>
          <cell r="B6953" t="str">
            <v>PERFIL "I" DE ACO LAMINADO, "I" 152 X 22</v>
          </cell>
          <cell r="C6953" t="str">
            <v>M</v>
          </cell>
          <cell r="D6953" t="str">
            <v>CR</v>
          </cell>
          <cell r="E6953">
            <v>88.28</v>
          </cell>
        </row>
        <row r="6954">
          <cell r="A6954">
            <v>4766</v>
          </cell>
          <cell r="B6954" t="str">
            <v>PERFIL "I" DE ACO LAMINADO, "I" 152 X 22</v>
          </cell>
          <cell r="C6954" t="str">
            <v>KG</v>
          </cell>
          <cell r="D6954" t="str">
            <v>CR</v>
          </cell>
          <cell r="E6954">
            <v>4.07</v>
          </cell>
        </row>
        <row r="6955">
          <cell r="A6955">
            <v>10962</v>
          </cell>
          <cell r="B6955" t="str">
            <v>PERFIL "I" DE ACO LAMINADO, "W" 150 X 22,5</v>
          </cell>
          <cell r="C6955" t="str">
            <v>KG</v>
          </cell>
          <cell r="D6955" t="str">
            <v>CR</v>
          </cell>
          <cell r="E6955">
            <v>4.33</v>
          </cell>
        </row>
        <row r="6956">
          <cell r="A6956">
            <v>34742</v>
          </cell>
          <cell r="B6956" t="str">
            <v>PERFIL "I" DE ACO LAMINADO, "W" 250 X 32,7</v>
          </cell>
          <cell r="C6956" t="str">
            <v>KG</v>
          </cell>
          <cell r="D6956" t="str">
            <v>CR</v>
          </cell>
          <cell r="E6956">
            <v>4.07</v>
          </cell>
        </row>
        <row r="6957">
          <cell r="A6957">
            <v>4773</v>
          </cell>
          <cell r="B6957" t="str">
            <v>PERFIL "I" DE ACO LAMINADO, "W" 250 X 44,8</v>
          </cell>
          <cell r="C6957" t="str">
            <v>M</v>
          </cell>
          <cell r="D6957" t="str">
            <v>CR</v>
          </cell>
          <cell r="E6957">
            <v>176.62</v>
          </cell>
        </row>
        <row r="6958">
          <cell r="A6958">
            <v>34740</v>
          </cell>
          <cell r="B6958" t="str">
            <v>PERFIL "I" DE ACO LAMINADO, "W" 310 X 52,0</v>
          </cell>
          <cell r="C6958" t="str">
            <v>KG</v>
          </cell>
          <cell r="D6958" t="str">
            <v>CR</v>
          </cell>
          <cell r="E6958">
            <v>4.07</v>
          </cell>
        </row>
        <row r="6959">
          <cell r="A6959">
            <v>4774</v>
          </cell>
          <cell r="B6959" t="str">
            <v>PERFIL "I" DE ACO LAMINADO, "W" 410 X 67</v>
          </cell>
          <cell r="C6959" t="str">
            <v>KG</v>
          </cell>
          <cell r="D6959" t="str">
            <v>CR</v>
          </cell>
          <cell r="E6959">
            <v>4.07</v>
          </cell>
        </row>
        <row r="6960">
          <cell r="A6960">
            <v>4776</v>
          </cell>
          <cell r="B6960" t="str">
            <v>PERFIL "I" DE ACO LAMINADO, "W" 410 X 67</v>
          </cell>
          <cell r="C6960" t="str">
            <v>M</v>
          </cell>
          <cell r="D6960" t="str">
            <v>CR</v>
          </cell>
          <cell r="E6960">
            <v>273.83</v>
          </cell>
        </row>
        <row r="6961">
          <cell r="A6961">
            <v>40313</v>
          </cell>
          <cell r="B6961" t="str">
            <v>PERFIL "I" DE ACO LAMINADO, W 250 X 38,50</v>
          </cell>
          <cell r="C6961" t="str">
            <v>KG</v>
          </cell>
          <cell r="D6961" t="str">
            <v>C</v>
          </cell>
          <cell r="E6961">
            <v>4.07</v>
          </cell>
        </row>
        <row r="6962">
          <cell r="A6962">
            <v>13340</v>
          </cell>
          <cell r="B6962" t="str">
            <v>PERFIL "U" CHAPA ACO DOBRADA,  E = 3,04 MM , H = 20 CM, ABAS = 5 CM (4,47 KG/M)</v>
          </cell>
          <cell r="C6962" t="str">
            <v>M</v>
          </cell>
          <cell r="D6962" t="str">
            <v>CR</v>
          </cell>
          <cell r="E6962">
            <v>17.260000000000002</v>
          </cell>
        </row>
        <row r="6963">
          <cell r="A6963">
            <v>10965</v>
          </cell>
          <cell r="B6963" t="str">
            <v>PERFIL "U" DE ACO LAMINADO, "U" 102 X 9,3</v>
          </cell>
          <cell r="C6963" t="str">
            <v>M</v>
          </cell>
          <cell r="D6963" t="str">
            <v>CR</v>
          </cell>
          <cell r="E6963">
            <v>36.82</v>
          </cell>
        </row>
        <row r="6964">
          <cell r="A6964">
            <v>10966</v>
          </cell>
          <cell r="B6964" t="str">
            <v>PERFIL "U" DE ACO LAMINADO, "U" 152 X 15,6</v>
          </cell>
          <cell r="C6964" t="str">
            <v>KG</v>
          </cell>
          <cell r="D6964" t="str">
            <v>CR</v>
          </cell>
          <cell r="E6964">
            <v>4.0999999999999996</v>
          </cell>
        </row>
        <row r="6965">
          <cell r="A6965">
            <v>40537</v>
          </cell>
          <cell r="B6965" t="str">
            <v>PERFIL "U" ENRIJECIDO DE  ACO GALVANIZADO, DOBRADO, 200 X 75 X 25 MM, E = 3,75 MM</v>
          </cell>
          <cell r="C6965" t="str">
            <v>KG</v>
          </cell>
          <cell r="D6965" t="str">
            <v>CR</v>
          </cell>
          <cell r="E6965">
            <v>4.49</v>
          </cell>
        </row>
        <row r="6966">
          <cell r="A6966">
            <v>40536</v>
          </cell>
          <cell r="B6966" t="str">
            <v>PERFIL "U" ENRIJECIDO DE ACO GALVANIZADO, DOBRADO, 150 X 60 X 20 MM, E = 3,00 MM</v>
          </cell>
          <cell r="C6966" t="str">
            <v>KG</v>
          </cell>
          <cell r="D6966" t="str">
            <v>CR</v>
          </cell>
          <cell r="E6966">
            <v>4.49</v>
          </cell>
        </row>
        <row r="6967">
          <cell r="A6967">
            <v>40535</v>
          </cell>
          <cell r="B6967" t="str">
            <v>PERFIL "U" SIMPLES DE ACO GALVANIZADO DOBRADO 75 X *40* MM, E = 2,65 MM</v>
          </cell>
          <cell r="C6967" t="str">
            <v>KG</v>
          </cell>
          <cell r="D6967" t="str">
            <v>CR</v>
          </cell>
          <cell r="E6967">
            <v>4.49</v>
          </cell>
        </row>
        <row r="6968">
          <cell r="A6968">
            <v>40619</v>
          </cell>
          <cell r="B6968" t="str">
            <v>PERFIL "U" UDC (U DOBRADO DE CHAPA) DE ACO LAMINADO, GALVANIZADO, ASTM A36, 127 X</v>
          </cell>
          <cell r="C6968" t="str">
            <v>KG</v>
          </cell>
          <cell r="D6968" t="str">
            <v>CR</v>
          </cell>
          <cell r="E6968">
            <v>4.8600000000000003</v>
          </cell>
        </row>
        <row r="6969">
          <cell r="B6969" t="str">
            <v>50, E= 3 MM (COLETADO CAIXA)</v>
          </cell>
        </row>
        <row r="6970">
          <cell r="A6970">
            <v>40664</v>
          </cell>
          <cell r="B6970" t="str">
            <v>PERFIL CARTOLA DE ACO GALVANIZADO, *20 X 30 X 10* MM, E =  0,8 MM</v>
          </cell>
          <cell r="C6970" t="str">
            <v>KG</v>
          </cell>
          <cell r="D6970" t="str">
            <v>CR</v>
          </cell>
          <cell r="E6970">
            <v>3.86</v>
          </cell>
        </row>
        <row r="6971">
          <cell r="A6971">
            <v>40656</v>
          </cell>
          <cell r="B6971" t="str">
            <v>PERFIL CARTOLA DE ACO GALVANIZADO, *20 X 30 X 10* MM, E =  0,8 MM (COLETADO CAIXA)</v>
          </cell>
          <cell r="C6971" t="str">
            <v>KG</v>
          </cell>
          <cell r="D6971" t="str">
            <v>CR</v>
          </cell>
          <cell r="E6971">
            <v>5.26</v>
          </cell>
        </row>
        <row r="6972">
          <cell r="A6972">
            <v>34360</v>
          </cell>
          <cell r="B6972" t="str">
            <v>PERFIL DE ALUMINIO ANODIZADO</v>
          </cell>
          <cell r="C6972" t="str">
            <v>KG</v>
          </cell>
          <cell r="D6972" t="str">
            <v>CR</v>
          </cell>
          <cell r="E6972">
            <v>38.07</v>
          </cell>
        </row>
        <row r="6973">
          <cell r="A6973">
            <v>20259</v>
          </cell>
          <cell r="B6973" t="str">
            <v>PERFIL DE BORRACHA EPDM MACICO *12 X 15* MM PARA ESQUADRIAS</v>
          </cell>
          <cell r="C6973" t="str">
            <v>M</v>
          </cell>
          <cell r="D6973" t="str">
            <v>AS</v>
          </cell>
          <cell r="E6973">
            <v>7.5</v>
          </cell>
        </row>
        <row r="6974">
          <cell r="A6974">
            <v>14077</v>
          </cell>
          <cell r="B6974" t="str">
            <v>PERFIL ELASTOMERICO PRE-FORMADO EM EPMD, PARA JUNTA DE DILATACAO DE PISOS</v>
          </cell>
          <cell r="C6974" t="str">
            <v>M</v>
          </cell>
          <cell r="D6974" t="str">
            <v>AS</v>
          </cell>
          <cell r="E6974">
            <v>114.79</v>
          </cell>
        </row>
        <row r="6975">
          <cell r="B6975" t="str">
            <v>COM POUCA SOLICITACAO, 15 MM DE LARGURA, MOVIMENTACAO DE *11 A 19* MM</v>
          </cell>
        </row>
        <row r="6976">
          <cell r="A6976">
            <v>3678</v>
          </cell>
          <cell r="B6976" t="str">
            <v>PERFIL ELASTOMERICO PRE-FORMADO EM EPMD, PARA JUNTA DE DILATACAO DE USO</v>
          </cell>
          <cell r="C6976" t="str">
            <v>M</v>
          </cell>
          <cell r="D6976" t="str">
            <v>AS</v>
          </cell>
          <cell r="E6976">
            <v>51.88</v>
          </cell>
        </row>
        <row r="6977">
          <cell r="B6977" t="str">
            <v>GERAL EM MEDIAS SOLICITACOES, 8 MM DE LARGURA, MOVIMENTACAO DE *5 A 11* MM</v>
          </cell>
        </row>
        <row r="6978">
          <cell r="A6978">
            <v>40570</v>
          </cell>
          <cell r="B6978" t="str">
            <v>PERFIL U  SIMPLES DE ACO GALVANIZADO, 75 X *40*, E = 2,6 MM (COLETADO CAIXA)</v>
          </cell>
          <cell r="C6978" t="str">
            <v>KG</v>
          </cell>
          <cell r="D6978" t="str">
            <v>CR</v>
          </cell>
          <cell r="E6978">
            <v>5.0599999999999996</v>
          </cell>
        </row>
        <row r="6979">
          <cell r="A6979">
            <v>11552</v>
          </cell>
          <cell r="B6979" t="str">
            <v>PERFIL U / CANALETA DE ALUMINIO, DE ABAS IGUAIS, 1/2" (1,27 X 1,27 CM), PARA PORTA OU</v>
          </cell>
          <cell r="C6979" t="str">
            <v>M</v>
          </cell>
          <cell r="D6979" t="str">
            <v>CR</v>
          </cell>
          <cell r="E6979">
            <v>7.55</v>
          </cell>
        </row>
        <row r="6980">
          <cell r="B6980" t="str">
            <v>JANELA DE CORRER</v>
          </cell>
        </row>
        <row r="6981">
          <cell r="A6981">
            <v>40598</v>
          </cell>
          <cell r="B6981" t="str">
            <v>PERFIL UDC ("U" DOBRADO DE CHAPA) SIMPLES DE ACO LAMINADO, GALVANIZADO, ASTM</v>
          </cell>
          <cell r="C6981" t="str">
            <v>KG</v>
          </cell>
          <cell r="D6981" t="str">
            <v>CR</v>
          </cell>
          <cell r="E6981">
            <v>4.49</v>
          </cell>
        </row>
        <row r="6982">
          <cell r="B6982" t="str">
            <v>A36, 127 X 50 MM, E= 3 MM</v>
          </cell>
        </row>
        <row r="6983">
          <cell r="A6983">
            <v>40573</v>
          </cell>
          <cell r="B6983" t="str">
            <v>PERFIL UE  ENRIJECIDO DE  ACO GALVANIZADO, 200 X 75 X 25, E = 3,75 M (COLETADO CAIXA)</v>
          </cell>
          <cell r="C6983" t="str">
            <v>KG</v>
          </cell>
          <cell r="D6983" t="str">
            <v>CR</v>
          </cell>
          <cell r="E6983">
            <v>5.25</v>
          </cell>
        </row>
        <row r="6984">
          <cell r="A6984">
            <v>40574</v>
          </cell>
          <cell r="B6984" t="str">
            <v>PERFIL UE ENRIJECIDO DE ACO GALVANIZADO, 150 X 60 X 20, E = 3,00 MM (COLETADO CAIXA)</v>
          </cell>
          <cell r="C6984" t="str">
            <v>KG</v>
          </cell>
          <cell r="D6984" t="str">
            <v>CR</v>
          </cell>
          <cell r="E6984">
            <v>5.25</v>
          </cell>
        </row>
        <row r="6985">
          <cell r="A6985">
            <v>39958</v>
          </cell>
          <cell r="B6985" t="str">
            <v>PERFILADO PERFURADO DUPLO 38 X 76 MM,  CHAPA 22 (COLETADO CAIXA)</v>
          </cell>
          <cell r="C6985" t="str">
            <v>M</v>
          </cell>
          <cell r="D6985" t="str">
            <v>CR</v>
          </cell>
          <cell r="E6985">
            <v>18.77</v>
          </cell>
        </row>
        <row r="6986">
          <cell r="A6986">
            <v>39957</v>
          </cell>
          <cell r="B6986" t="str">
            <v>PERFILADO PERFURADO SIMPLES 38 X 38 MM,  CHAPA 22 (COLETADO CAIXA)</v>
          </cell>
          <cell r="C6986" t="str">
            <v>M</v>
          </cell>
          <cell r="D6986" t="str">
            <v>CR</v>
          </cell>
          <cell r="E6986">
            <v>10.38</v>
          </cell>
        </row>
        <row r="6987">
          <cell r="A6987">
            <v>38541</v>
          </cell>
          <cell r="B6987" t="str">
            <v>PERFURATRIZ COM TORRE METALICA PARA EXECUCAO DE ESTACA HELICE CONTINUA,</v>
          </cell>
          <cell r="C6987" t="str">
            <v>UN</v>
          </cell>
          <cell r="D6987" t="str">
            <v>CR</v>
          </cell>
          <cell r="E6987">
            <v>1977390.77</v>
          </cell>
        </row>
        <row r="6988">
          <cell r="B6988" t="str">
            <v>PROFUNDIDADE MAXIMA DE 30 M, DIAMETRO MAXIMO DE 800 MM, POTENCIA INSTALADA DE</v>
          </cell>
        </row>
        <row r="6989">
          <cell r="B6989" t="str">
            <v>268 HP, MESA ROTATIVA COM TORQUE MAXIMO DE 170 KNM</v>
          </cell>
        </row>
        <row r="6990">
          <cell r="A6990">
            <v>38542</v>
          </cell>
          <cell r="B6990" t="str">
            <v>PERFURATRIZ COM TORRE METALICA PARA EXECUCAO DE ESTACA HELICE CONTINUA,</v>
          </cell>
          <cell r="C6990" t="str">
            <v>UN</v>
          </cell>
          <cell r="D6990" t="str">
            <v>CR</v>
          </cell>
          <cell r="E6990">
            <v>3074763.13</v>
          </cell>
        </row>
        <row r="6991">
          <cell r="B6991" t="str">
            <v>PROFUNDIDADE MAXIMA DE 32 M, DIAMETRO MAXIMO DE 1000 MM, POTENCIA INSTALADA DE</v>
          </cell>
        </row>
        <row r="6992">
          <cell r="B6992" t="str">
            <v>350 HP, MESA ROTATIVA COM TORQUE MAXIMO DE 263 KNM</v>
          </cell>
        </row>
        <row r="6993">
          <cell r="A6993">
            <v>38543</v>
          </cell>
          <cell r="B6993" t="str">
            <v>PERFURATRIZ HIDRAULICA COM TRADO CURTO ACOPLADO, PROFUNDIDADE MAXIMA DE 20</v>
          </cell>
          <cell r="C6993" t="str">
            <v>UN</v>
          </cell>
          <cell r="D6993" t="str">
            <v>CR</v>
          </cell>
          <cell r="E6993">
            <v>752786.86</v>
          </cell>
        </row>
        <row r="6994">
          <cell r="B6994" t="str">
            <v>M, DIAMETRO MAXIMO DE 1500 MM, POTENCIA INSTALADA DE 137 HP, MESA ROTATIVA COM</v>
          </cell>
        </row>
        <row r="6995">
          <cell r="A6995" t="str">
            <v>Obs: dimensões entre asteríscos (*) indicam a aceitação de medidas aproximadas.</v>
          </cell>
        </row>
        <row r="6997">
          <cell r="B6997" t="str">
            <v>PREÇOS DE INSUMOS</v>
          </cell>
          <cell r="D6997" t="str">
            <v>Página:</v>
          </cell>
          <cell r="E6997" t="str">
            <v>106 / 146</v>
          </cell>
        </row>
        <row r="6998">
          <cell r="A6998" t="str">
            <v>Indicação da origem do preço:</v>
          </cell>
        </row>
        <row r="6999">
          <cell r="A6999" t="str">
            <v>• C - para preço coletado pelo IBGE</v>
          </cell>
        </row>
        <row r="7000">
          <cell r="A7000" t="str">
            <v>• CR - para preço obtido por meio do coeficiente de representatividade do insumo (ver Manual de Metodologia e</v>
          </cell>
        </row>
        <row r="7001">
          <cell r="A7001" t="str">
            <v>Conceitos);</v>
          </cell>
        </row>
        <row r="7002">
          <cell r="A7002" t="str">
            <v>• AS - para preço atribuído com base no preço do insumo para a localidade de São Paulo.</v>
          </cell>
        </row>
        <row r="7003">
          <cell r="A7003" t="str">
            <v>Mês de Coleta:</v>
          </cell>
          <cell r="B7003" t="str">
            <v>06/2016 Pesquisa: IBGE</v>
          </cell>
        </row>
        <row r="7004">
          <cell r="B7004" t="str">
            <v>CUIABA</v>
          </cell>
          <cell r="C7004" t="str">
            <v>90,01</v>
          </cell>
          <cell r="E7004">
            <v>52.06</v>
          </cell>
        </row>
        <row r="7005">
          <cell r="A7005" t="str">
            <v>Localidade:</v>
          </cell>
          <cell r="B7005" t="str">
            <v>Encargos Sociais Desonerados(%) Horista:</v>
          </cell>
          <cell r="D7005" t="str">
            <v>Mensalista:</v>
          </cell>
        </row>
        <row r="7006">
          <cell r="A7006" t="str">
            <v>Código</v>
          </cell>
          <cell r="B7006" t="str">
            <v>Descriçao do Insumo</v>
          </cell>
          <cell r="C7006" t="str">
            <v>Unid</v>
          </cell>
          <cell r="D7006" t="str">
            <v>Origem</v>
          </cell>
          <cell r="E7006" t="str">
            <v>Preço</v>
          </cell>
        </row>
        <row r="7007">
          <cell r="D7007" t="str">
            <v>de Preço</v>
          </cell>
          <cell r="E7007" t="str">
            <v>Mediano (R$)</v>
          </cell>
        </row>
        <row r="7008">
          <cell r="B7008" t="str">
            <v>TORQUE MAXIMO DE 30 KNM (INCLUI MONTAGEM, NAO INCLUI CAM</v>
          </cell>
        </row>
        <row r="7009">
          <cell r="A7009">
            <v>40789</v>
          </cell>
          <cell r="B7009" t="str">
            <v>PERFURATRIZ MANUAL, TORQUE MAXIMO 83 N.M, POTENCIA 5 CV, COM DIAMETRO MAXIMO</v>
          </cell>
          <cell r="C7009" t="str">
            <v>UN</v>
          </cell>
          <cell r="D7009" t="str">
            <v>CR</v>
          </cell>
          <cell r="E7009">
            <v>6567.59</v>
          </cell>
        </row>
        <row r="7010">
          <cell r="B7010" t="str">
            <v>4" (NAO INCLUI SUPORTE / CHASSI)</v>
          </cell>
        </row>
        <row r="7011">
          <cell r="A7011">
            <v>39947</v>
          </cell>
          <cell r="B7011" t="str">
            <v>PERFURATRIZ MANUAL, TORQUE MAXIMO 83 N.M, POTENCIA 5 CV, COM DIAMETRO MAXIMO</v>
          </cell>
          <cell r="C7011" t="str">
            <v>UN</v>
          </cell>
          <cell r="D7011" t="str">
            <v>CR</v>
          </cell>
          <cell r="E7011">
            <v>31340.68</v>
          </cell>
        </row>
        <row r="7012">
          <cell r="B7012" t="str">
            <v>4", PARA SOLO GRAMPEADO (INCLUI SUPORTE OU CHASSI TIPO MESA) (COLETADO CAIXA)</v>
          </cell>
        </row>
        <row r="7013">
          <cell r="A7013">
            <v>4778</v>
          </cell>
          <cell r="B7013" t="str">
            <v>PERFURATRIZ PNEUMATICA DE PESO MEDIO, * 18 * KG, PARA ROCHA (LOCACAO)</v>
          </cell>
          <cell r="C7013" t="str">
            <v>H</v>
          </cell>
          <cell r="D7013" t="str">
            <v>C</v>
          </cell>
          <cell r="E7013">
            <v>2.25</v>
          </cell>
        </row>
        <row r="7014">
          <cell r="A7014">
            <v>4780</v>
          </cell>
          <cell r="B7014" t="str">
            <v>PERFURATRIZ PNEUMATICA DE PESO MEDIO, * 24 * KG, PARA ROCHA (LOCACAO)</v>
          </cell>
          <cell r="C7014" t="str">
            <v>H</v>
          </cell>
          <cell r="D7014" t="str">
            <v>CR</v>
          </cell>
          <cell r="E7014">
            <v>2.4300000000000002</v>
          </cell>
        </row>
        <row r="7015">
          <cell r="A7015">
            <v>11651</v>
          </cell>
          <cell r="B7015" t="str">
            <v>PERFURATRIZ PNEUMATICA MANUAL DE PESO MEDIO, 18KG, COMPRIMENTO DE CURSO DE 6</v>
          </cell>
          <cell r="C7015" t="str">
            <v>UN</v>
          </cell>
          <cell r="D7015" t="str">
            <v>CR</v>
          </cell>
          <cell r="E7015">
            <v>6572.13</v>
          </cell>
        </row>
        <row r="7016">
          <cell r="B7016" t="str">
            <v>M, DIAMETRO DO PISTAO DE 5,5 CM</v>
          </cell>
        </row>
        <row r="7017">
          <cell r="A7017">
            <v>40435</v>
          </cell>
          <cell r="B7017" t="str">
            <v>PERFURATRIZ SOBRE ESTEIRA, TORQUE MAXIMO DE 600 KGF, POTENCIA ENTRE 50 E 60 HP,</v>
          </cell>
          <cell r="C7017" t="str">
            <v>UN</v>
          </cell>
          <cell r="D7017" t="str">
            <v>CR</v>
          </cell>
          <cell r="E7017">
            <v>412972.5</v>
          </cell>
        </row>
        <row r="7018">
          <cell r="B7018" t="str">
            <v>DIAMETRO MAXIMO DE 10"</v>
          </cell>
        </row>
        <row r="7019">
          <cell r="A7019">
            <v>39012</v>
          </cell>
          <cell r="B7019" t="str">
            <v>PERFURATRIZ SOBRE ESTEIRA, TORQUE MAXIMO 600 KGF, PESO MEDIO 1000 KG, POTENCIA</v>
          </cell>
          <cell r="C7019" t="str">
            <v>UN</v>
          </cell>
          <cell r="D7019" t="str">
            <v>CR</v>
          </cell>
          <cell r="E7019">
            <v>430879.71</v>
          </cell>
        </row>
        <row r="7020">
          <cell r="B7020" t="str">
            <v>20 HP, DIAMETRO MAXIMO 10"</v>
          </cell>
        </row>
        <row r="7021">
          <cell r="A7021">
            <v>5327</v>
          </cell>
          <cell r="B7021" t="str">
            <v>PIGMENTO EM PO PARA ARGAMASSAS, CIMENTOS E OUTROS</v>
          </cell>
          <cell r="C7021" t="str">
            <v>KG</v>
          </cell>
          <cell r="D7021" t="str">
            <v>CR</v>
          </cell>
          <cell r="E7021">
            <v>24.73</v>
          </cell>
        </row>
        <row r="7022">
          <cell r="A7022">
            <v>35274</v>
          </cell>
          <cell r="B7022" t="str">
            <v>PILAR DE MADEIRA NAO APARELHADA *10 X 10* CM, MACARANDUBA, ANGELIM OU</v>
          </cell>
          <cell r="C7022" t="str">
            <v>M</v>
          </cell>
          <cell r="D7022" t="str">
            <v>CR</v>
          </cell>
          <cell r="E7022">
            <v>17.29</v>
          </cell>
        </row>
        <row r="7023">
          <cell r="B7023" t="str">
            <v>EQUIVALENTE DA REGIAO</v>
          </cell>
        </row>
        <row r="7024">
          <cell r="A7024">
            <v>35275</v>
          </cell>
          <cell r="B7024" t="str">
            <v>PILAR DE MADEIRA NAO APARELHADA *15 X 15* CM, MACARANDUBA, ANGELIM OU</v>
          </cell>
          <cell r="C7024" t="str">
            <v>M</v>
          </cell>
          <cell r="D7024" t="str">
            <v>CR</v>
          </cell>
          <cell r="E7024">
            <v>36.92</v>
          </cell>
        </row>
        <row r="7025">
          <cell r="B7025" t="str">
            <v>EQUIVALENTE DA REGIAO</v>
          </cell>
        </row>
        <row r="7026">
          <cell r="A7026">
            <v>35276</v>
          </cell>
          <cell r="B7026" t="str">
            <v>PILAR DE MADEIRA NAO APARELHADA *20 X 20* CM, MACARANDUBA, ANGELIM OU</v>
          </cell>
          <cell r="C7026" t="str">
            <v>M</v>
          </cell>
          <cell r="D7026" t="str">
            <v>CR</v>
          </cell>
          <cell r="E7026">
            <v>60.38</v>
          </cell>
        </row>
        <row r="7027">
          <cell r="B7027" t="str">
            <v>EQUIVALENTE DA REGIAO</v>
          </cell>
        </row>
        <row r="7028">
          <cell r="A7028">
            <v>11091</v>
          </cell>
          <cell r="B7028" t="str">
            <v>PINGADEIRA PLASTICA PARA TELHA DE FIBROCIMENTO CANALETE 49 OU KALHETA</v>
          </cell>
          <cell r="C7028" t="str">
            <v>UN</v>
          </cell>
          <cell r="D7028" t="str">
            <v>CR</v>
          </cell>
          <cell r="E7028">
            <v>0.79</v>
          </cell>
        </row>
        <row r="7029">
          <cell r="A7029">
            <v>11092</v>
          </cell>
          <cell r="B7029" t="str">
            <v>PINGADEIRA PLASTICA PARA TELHA FIBROCIMENTO CANALETE 90</v>
          </cell>
          <cell r="C7029" t="str">
            <v>UN</v>
          </cell>
          <cell r="D7029" t="str">
            <v>CR</v>
          </cell>
          <cell r="E7029">
            <v>0.79</v>
          </cell>
        </row>
        <row r="7030">
          <cell r="A7030">
            <v>37586</v>
          </cell>
          <cell r="B7030" t="str">
            <v>PINO DE ACO COM ARRUELA CONICA, DIAMETRO ARRUELA = *23* MM E COMP HASTE = *27*</v>
          </cell>
          <cell r="C7030" t="str">
            <v>CENTO</v>
          </cell>
          <cell r="D7030" t="str">
            <v>CR</v>
          </cell>
          <cell r="E7030">
            <v>54.67</v>
          </cell>
        </row>
        <row r="7031">
          <cell r="B7031" t="str">
            <v>MM (ACAO INDIRETA)</v>
          </cell>
        </row>
        <row r="7032">
          <cell r="A7032">
            <v>37395</v>
          </cell>
          <cell r="B7032" t="str">
            <v>PINO DE ACO COM FURO, HASTE = 27 MM (ACAO DIRETA)</v>
          </cell>
          <cell r="C7032" t="str">
            <v>CENTO</v>
          </cell>
          <cell r="D7032" t="str">
            <v>CR</v>
          </cell>
          <cell r="E7032">
            <v>47.01</v>
          </cell>
        </row>
        <row r="7033">
          <cell r="A7033">
            <v>14147</v>
          </cell>
          <cell r="B7033" t="str">
            <v>PINO DE ACO COM ROSCA 1/4 ", COMPRIMENTO DA HASTE = 30 MM E ROSCA = 20 MM (ACAO</v>
          </cell>
          <cell r="C7033" t="str">
            <v>CENTO</v>
          </cell>
          <cell r="D7033" t="str">
            <v>CR</v>
          </cell>
          <cell r="E7033">
            <v>62.36</v>
          </cell>
        </row>
        <row r="7034">
          <cell r="B7034" t="str">
            <v>DIRETA)</v>
          </cell>
        </row>
        <row r="7035">
          <cell r="A7035">
            <v>37396</v>
          </cell>
          <cell r="B7035" t="str">
            <v>PINO DE ACO LISO 1/4 ", HASTE = *36,5* MM (ACAO DIRETA)</v>
          </cell>
          <cell r="C7035" t="str">
            <v>CENTO</v>
          </cell>
          <cell r="D7035" t="str">
            <v>CR</v>
          </cell>
          <cell r="E7035">
            <v>38.46</v>
          </cell>
        </row>
        <row r="7036">
          <cell r="A7036">
            <v>37397</v>
          </cell>
          <cell r="B7036" t="str">
            <v>PINO DE ACO LISO 1/4 ", HASTE = *53* MM (ACAO DIRETA)</v>
          </cell>
          <cell r="C7036" t="str">
            <v>CENTO</v>
          </cell>
          <cell r="D7036" t="str">
            <v>CR</v>
          </cell>
          <cell r="E7036">
            <v>40.29</v>
          </cell>
        </row>
        <row r="7037">
          <cell r="A7037">
            <v>11559</v>
          </cell>
          <cell r="B7037" t="str">
            <v>PINO GUIA, RETO, COM CHAPA DE LATAO CROMADO, 3/4", PARA PORTA / JANELA DE</v>
          </cell>
          <cell r="C7037" t="str">
            <v>UN</v>
          </cell>
          <cell r="D7037" t="str">
            <v>CR</v>
          </cell>
          <cell r="E7037">
            <v>3.47</v>
          </cell>
        </row>
        <row r="7038">
          <cell r="B7038" t="str">
            <v>CORRER</v>
          </cell>
        </row>
        <row r="7039">
          <cell r="A7039">
            <v>444</v>
          </cell>
          <cell r="B7039" t="str">
            <v>PINO ROSCA EXTERNA, EM ACO GALVANIZADO, PARA ISOLADOR DE 15KV, DIAMETRO 25 MM,</v>
          </cell>
          <cell r="C7039" t="str">
            <v>UN</v>
          </cell>
          <cell r="D7039" t="str">
            <v>CR</v>
          </cell>
          <cell r="E7039">
            <v>15.4</v>
          </cell>
        </row>
        <row r="7040">
          <cell r="B7040" t="str">
            <v>COMPRIMENTO *290* MM</v>
          </cell>
        </row>
        <row r="7041">
          <cell r="A7041">
            <v>445</v>
          </cell>
          <cell r="B7041" t="str">
            <v>PINO ROSCA EXTERNA, EM ACO GALVANIZADO, PARA ISOLADOR DE 25KV, DIAMETRO 35MM,</v>
          </cell>
          <cell r="C7041" t="str">
            <v>UN</v>
          </cell>
          <cell r="D7041" t="str">
            <v>CR</v>
          </cell>
          <cell r="E7041">
            <v>21.09</v>
          </cell>
        </row>
        <row r="7042">
          <cell r="B7042" t="str">
            <v>COMPRIMENTO *320* MM</v>
          </cell>
        </row>
        <row r="7043">
          <cell r="A7043">
            <v>4783</v>
          </cell>
          <cell r="B7043" t="str">
            <v>PINTOR</v>
          </cell>
          <cell r="C7043" t="str">
            <v>H</v>
          </cell>
          <cell r="D7043" t="str">
            <v>C</v>
          </cell>
          <cell r="E7043">
            <v>11.17</v>
          </cell>
        </row>
        <row r="7044">
          <cell r="A7044">
            <v>41079</v>
          </cell>
          <cell r="B7044" t="str">
            <v>PINTOR (MENSALISTA)</v>
          </cell>
          <cell r="C7044" t="str">
            <v>MES</v>
          </cell>
          <cell r="D7044" t="str">
            <v>CR</v>
          </cell>
          <cell r="E7044">
            <v>1967.04</v>
          </cell>
        </row>
        <row r="7045">
          <cell r="A7045">
            <v>12874</v>
          </cell>
          <cell r="B7045" t="str">
            <v>PINTOR DE LETREIROS</v>
          </cell>
          <cell r="C7045" t="str">
            <v>H</v>
          </cell>
          <cell r="D7045" t="str">
            <v>CR</v>
          </cell>
          <cell r="E7045">
            <v>11.79</v>
          </cell>
        </row>
        <row r="7046">
          <cell r="A7046">
            <v>41082</v>
          </cell>
          <cell r="B7046" t="str">
            <v>PINTOR DE LETREIROS (MENSALISTA)</v>
          </cell>
          <cell r="C7046" t="str">
            <v>MES</v>
          </cell>
          <cell r="D7046" t="str">
            <v>CR</v>
          </cell>
          <cell r="E7046">
            <v>2079.16</v>
          </cell>
        </row>
        <row r="7047">
          <cell r="A7047">
            <v>4785</v>
          </cell>
          <cell r="B7047" t="str">
            <v>PINTOR PARA TINTA EPOXI</v>
          </cell>
          <cell r="C7047" t="str">
            <v>H</v>
          </cell>
          <cell r="D7047" t="str">
            <v>CR</v>
          </cell>
          <cell r="E7047">
            <v>13.3</v>
          </cell>
        </row>
        <row r="7048">
          <cell r="A7048">
            <v>41081</v>
          </cell>
          <cell r="B7048" t="str">
            <v>PINTOR PARA TINTA EPOXI (MENSALISTA)</v>
          </cell>
          <cell r="C7048" t="str">
            <v>MES</v>
          </cell>
          <cell r="D7048" t="str">
            <v>CR</v>
          </cell>
          <cell r="E7048">
            <v>2342.4299999999998</v>
          </cell>
        </row>
        <row r="7049">
          <cell r="A7049">
            <v>4801</v>
          </cell>
          <cell r="B7049" t="str">
            <v>PISO DE BORRACHA CANELADO EM PLACAS 50 X 50 CM, E = *3,5* MM, PARA COLA</v>
          </cell>
          <cell r="C7049" t="str">
            <v>M2</v>
          </cell>
          <cell r="D7049" t="str">
            <v>CR</v>
          </cell>
          <cell r="E7049">
            <v>44.73</v>
          </cell>
        </row>
        <row r="7050">
          <cell r="A7050">
            <v>4794</v>
          </cell>
          <cell r="B7050" t="str">
            <v>PISO DE BORRACHA ESPORTIVO EM PLACAS 50 X 50 CM, E = 15 MM, PARA ARGAMASSA,</v>
          </cell>
          <cell r="C7050" t="str">
            <v>M2</v>
          </cell>
          <cell r="D7050" t="str">
            <v>CR</v>
          </cell>
          <cell r="E7050">
            <v>203.72</v>
          </cell>
        </row>
        <row r="7051">
          <cell r="B7051" t="str">
            <v>PRETO</v>
          </cell>
        </row>
        <row r="7052">
          <cell r="A7052">
            <v>4796</v>
          </cell>
          <cell r="B7052" t="str">
            <v>PISO DE BORRACHA FRISADO EM PLACAS 50 X 50 CM, E = 7 MM, PARA ARGAMASSA, PRETO</v>
          </cell>
          <cell r="C7052" t="str">
            <v>M2</v>
          </cell>
          <cell r="D7052" t="str">
            <v>CR</v>
          </cell>
          <cell r="E7052">
            <v>123.74</v>
          </cell>
        </row>
        <row r="7053">
          <cell r="A7053">
            <v>4800</v>
          </cell>
          <cell r="B7053" t="str">
            <v>PISO DE BORRACHA PASTILHADO EM PLACAS 50 X 50 CM, E = *3,5* MM, PARA COLA, PRETO</v>
          </cell>
          <cell r="C7053" t="str">
            <v>M2</v>
          </cell>
          <cell r="D7053" t="str">
            <v>CR</v>
          </cell>
          <cell r="E7053">
            <v>34.03</v>
          </cell>
        </row>
        <row r="7054">
          <cell r="A7054">
            <v>4795</v>
          </cell>
          <cell r="B7054" t="str">
            <v>PISO DE BORRACHA PASTILHADO EM PLACAS 50 X 50 CM, E = 15 MM, PARA ARGAMASSA,</v>
          </cell>
          <cell r="C7054" t="str">
            <v>M2</v>
          </cell>
          <cell r="D7054" t="str">
            <v>CR</v>
          </cell>
          <cell r="E7054">
            <v>198.31</v>
          </cell>
        </row>
        <row r="7055">
          <cell r="B7055" t="str">
            <v>PRETO</v>
          </cell>
        </row>
        <row r="7056">
          <cell r="A7056">
            <v>4797</v>
          </cell>
          <cell r="B7056" t="str">
            <v>PISO DE BORRACHA PASTILHADO EM PLACAS 50 X 50 CM, E = 7 MM, PARA ARGAMASSA,</v>
          </cell>
          <cell r="C7056" t="str">
            <v>M2</v>
          </cell>
          <cell r="D7056" t="str">
            <v>CR</v>
          </cell>
          <cell r="E7056">
            <v>123.74</v>
          </cell>
        </row>
        <row r="7057">
          <cell r="B7057" t="str">
            <v>PRETO</v>
          </cell>
        </row>
        <row r="7058">
          <cell r="A7058">
            <v>40581</v>
          </cell>
          <cell r="B7058" t="str">
            <v>PISO DE CONCRETO - MODELO BLOCO UNIEURO 2 FUROS/PISOGRAMA/CONCREGRAMA, *35</v>
          </cell>
          <cell r="C7058" t="str">
            <v>M2</v>
          </cell>
          <cell r="D7058" t="str">
            <v>CR</v>
          </cell>
          <cell r="E7058">
            <v>32.79</v>
          </cell>
        </row>
        <row r="7059">
          <cell r="B7059" t="str">
            <v>CM X 25* CM, E =  *6* CM, COR NATURAL (COLETADO CAIXA)</v>
          </cell>
        </row>
        <row r="7060">
          <cell r="A7060">
            <v>1292</v>
          </cell>
          <cell r="B7060" t="str">
            <v>PISO EM CERAMICA ESMALTADA EXTRA, PEI MAIOR OU IGUAL A 4, FORMATO MAIOR QUE</v>
          </cell>
          <cell r="C7060" t="str">
            <v>M2</v>
          </cell>
          <cell r="D7060" t="str">
            <v>CR</v>
          </cell>
          <cell r="E7060">
            <v>32.43</v>
          </cell>
        </row>
        <row r="7061">
          <cell r="B7061" t="str">
            <v>2025 CM2</v>
          </cell>
        </row>
        <row r="7062">
          <cell r="A7062" t="str">
            <v>Obs: dimensões entre asteríscos (*) indicam a aceitação de medidas aproximadas.</v>
          </cell>
        </row>
        <row r="7064">
          <cell r="B7064" t="str">
            <v>PREÇOS DE INSUMOS</v>
          </cell>
          <cell r="D7064" t="str">
            <v>Página:</v>
          </cell>
          <cell r="E7064" t="str">
            <v>107 / 146</v>
          </cell>
        </row>
        <row r="7065">
          <cell r="A7065" t="str">
            <v>Indicação da origem do preço:</v>
          </cell>
        </row>
        <row r="7066">
          <cell r="A7066" t="str">
            <v>• C - para preço coletado pelo IBGE</v>
          </cell>
        </row>
        <row r="7067">
          <cell r="A7067" t="str">
            <v>• CR - para preço obtido por meio do coeficiente de representatividade do insumo (ver Manual de Metodologia e</v>
          </cell>
        </row>
        <row r="7068">
          <cell r="A7068" t="str">
            <v>Conceitos);</v>
          </cell>
        </row>
        <row r="7069">
          <cell r="A7069" t="str">
            <v>• AS - para preço atribuído com base no preço do insumo para a localidade de São Paulo.</v>
          </cell>
        </row>
        <row r="7070">
          <cell r="A7070" t="str">
            <v>Mês de Coleta:</v>
          </cell>
          <cell r="B7070" t="str">
            <v>06/2016 Pesquisa: IBGE</v>
          </cell>
        </row>
        <row r="7071">
          <cell r="B7071" t="str">
            <v>CUIABA</v>
          </cell>
          <cell r="C7071" t="str">
            <v>90,01</v>
          </cell>
          <cell r="E7071">
            <v>52.06</v>
          </cell>
        </row>
        <row r="7072">
          <cell r="A7072" t="str">
            <v>Localidade:</v>
          </cell>
          <cell r="B7072" t="str">
            <v>Encargos Sociais Desonerados(%) Horista:</v>
          </cell>
          <cell r="D7072" t="str">
            <v>Mensalista:</v>
          </cell>
        </row>
        <row r="7073">
          <cell r="A7073" t="str">
            <v>Código</v>
          </cell>
          <cell r="B7073" t="str">
            <v>Descriçao do Insumo</v>
          </cell>
          <cell r="C7073" t="str">
            <v>Unid</v>
          </cell>
          <cell r="D7073" t="str">
            <v>Origem</v>
          </cell>
          <cell r="E7073" t="str">
            <v>Preço</v>
          </cell>
        </row>
        <row r="7074">
          <cell r="D7074" t="str">
            <v>de Preço</v>
          </cell>
          <cell r="E7074" t="str">
            <v>Mediano (R$)</v>
          </cell>
        </row>
        <row r="7075">
          <cell r="A7075">
            <v>1287</v>
          </cell>
          <cell r="B7075" t="str">
            <v>PISO EM CERAMICA ESMALTADA EXTRA, PEI MAIOR OU IGUAL A 4, FORMATO MENOR OU</v>
          </cell>
          <cell r="C7075" t="str">
            <v>M2</v>
          </cell>
          <cell r="D7075" t="str">
            <v>C</v>
          </cell>
          <cell r="E7075">
            <v>15.91</v>
          </cell>
        </row>
        <row r="7076">
          <cell r="B7076" t="str">
            <v>IGUAL A 2025 CM2</v>
          </cell>
        </row>
        <row r="7077">
          <cell r="A7077">
            <v>1297</v>
          </cell>
          <cell r="B7077" t="str">
            <v>PISO EM CERAMICA ESMALTADA, COMERCIAL (PADRAO POPULAR), PEI MAIOR OU IGUAL A 3,</v>
          </cell>
          <cell r="C7077" t="str">
            <v>M2</v>
          </cell>
          <cell r="D7077" t="str">
            <v>CR</v>
          </cell>
          <cell r="E7077">
            <v>13.19</v>
          </cell>
        </row>
        <row r="7078">
          <cell r="B7078" t="str">
            <v>FORMATO MENOR OU IGUAL A  2025 CM2</v>
          </cell>
        </row>
        <row r="7079">
          <cell r="A7079">
            <v>4786</v>
          </cell>
          <cell r="B7079" t="str">
            <v>PISO EM GRANILITE, MARMORITE OU GRANITINA, AGREGADO COR PRETO, CINZA, PALHA OU</v>
          </cell>
          <cell r="C7079" t="str">
            <v>M2</v>
          </cell>
          <cell r="D7079" t="str">
            <v>AS</v>
          </cell>
          <cell r="E7079">
            <v>51.5</v>
          </cell>
        </row>
        <row r="7080">
          <cell r="B7080" t="str">
            <v>BRANCO, E=  *8 MM</v>
          </cell>
        </row>
        <row r="7081">
          <cell r="A7081">
            <v>25980</v>
          </cell>
          <cell r="B7081" t="str">
            <v>PISO EM GRANITO BRANCO QUARTZ  E=2CM LEVIGADO</v>
          </cell>
          <cell r="C7081" t="str">
            <v>M2</v>
          </cell>
          <cell r="D7081" t="str">
            <v>CR</v>
          </cell>
          <cell r="E7081">
            <v>154.32</v>
          </cell>
        </row>
        <row r="7082">
          <cell r="A7082">
            <v>25981</v>
          </cell>
          <cell r="B7082" t="str">
            <v>PISO EM GRANITO BRANCO QUARTZ 30X30CM E=2CM LEVIGADO</v>
          </cell>
          <cell r="C7082" t="str">
            <v>M2</v>
          </cell>
          <cell r="D7082" t="str">
            <v>CR</v>
          </cell>
          <cell r="E7082">
            <v>186.12</v>
          </cell>
        </row>
        <row r="7083">
          <cell r="A7083">
            <v>21108</v>
          </cell>
          <cell r="B7083" t="str">
            <v>PISO EM PORCELANATO RETIFICADO EXTRA, FORMATO MENOR OU IGUAL A 2025 CM2</v>
          </cell>
          <cell r="C7083" t="str">
            <v>M2</v>
          </cell>
          <cell r="D7083" t="str">
            <v>CR</v>
          </cell>
          <cell r="E7083">
            <v>43.22</v>
          </cell>
        </row>
        <row r="7084">
          <cell r="A7084">
            <v>38180</v>
          </cell>
          <cell r="B7084" t="str">
            <v>PISO EM REGUA VINILICA SEMIFLEXIVEL, ENCAIXE CLICADO, E = 4 MM (SEM COLOCACAO)</v>
          </cell>
          <cell r="C7084" t="str">
            <v>M2</v>
          </cell>
          <cell r="D7084" t="str">
            <v>CR</v>
          </cell>
          <cell r="E7084">
            <v>99.62</v>
          </cell>
        </row>
        <row r="7085">
          <cell r="A7085">
            <v>40582</v>
          </cell>
          <cell r="B7085" t="str">
            <v>PISO INTERTRAVADO DE CONCRETO - MODELO BLOCO UNIEURO 2</v>
          </cell>
          <cell r="C7085" t="str">
            <v>M2</v>
          </cell>
          <cell r="D7085" t="str">
            <v>CR</v>
          </cell>
          <cell r="E7085">
            <v>36.89</v>
          </cell>
        </row>
        <row r="7086">
          <cell r="B7086" t="str">
            <v>FUROS/PISOGRAMA/CONCREGRAMA, *35  CM X 25* CM, E =  *8* CM, COR NATURAL</v>
          </cell>
        </row>
        <row r="7087">
          <cell r="B7087" t="str">
            <v>(COLETADO CAIXA)</v>
          </cell>
        </row>
        <row r="7088">
          <cell r="A7088">
            <v>40588</v>
          </cell>
          <cell r="B7088" t="str">
            <v>PISO INTERTRAVADO DE CONCRETO - MODELO ONDA/16 FACES/UNISTEIN/PAVIS, *22 CM X</v>
          </cell>
          <cell r="C7088" t="str">
            <v>M2</v>
          </cell>
          <cell r="D7088" t="str">
            <v>CR</v>
          </cell>
          <cell r="E7088">
            <v>46.88</v>
          </cell>
        </row>
        <row r="7089">
          <cell r="B7089" t="str">
            <v>*11 CM, E = 10 CM, RESISTENCIA DE 35 MPA (NBR 9781), COR NATURAL (COLETADO CAIXA)</v>
          </cell>
        </row>
        <row r="7090">
          <cell r="A7090">
            <v>40585</v>
          </cell>
          <cell r="B7090" t="str">
            <v>PISO INTERTRAVADO DE CONCRETO - MODELO</v>
          </cell>
          <cell r="C7090" t="str">
            <v>M2</v>
          </cell>
          <cell r="D7090" t="str">
            <v>CR</v>
          </cell>
          <cell r="E7090">
            <v>45.09</v>
          </cell>
        </row>
        <row r="7091">
          <cell r="B7091" t="str">
            <v>RETANGULAR/TIJOLINHO/PAVER/HOLANDES/PARALELEPIPEDO, 20 CM X 10 CM, E = 10 CM,</v>
          </cell>
        </row>
        <row r="7092">
          <cell r="B7092" t="str">
            <v>RESISTENCIA DE 35 MPA (NBR 9781), COR NATURAL (COLETADO CAIXA)</v>
          </cell>
        </row>
        <row r="7093">
          <cell r="A7093">
            <v>36178</v>
          </cell>
          <cell r="B7093" t="str">
            <v>PISO PODOTATIL DE CONCRETO - DIRECIONAL E ALERTA, *40 X 40 X 2,5*CM</v>
          </cell>
          <cell r="C7093" t="str">
            <v>UN</v>
          </cell>
          <cell r="D7093" t="str">
            <v>CR</v>
          </cell>
          <cell r="E7093">
            <v>4.4000000000000004</v>
          </cell>
        </row>
        <row r="7094">
          <cell r="A7094">
            <v>38195</v>
          </cell>
          <cell r="B7094" t="str">
            <v>PISO PORCELANATO, BORDA RETA, EXTRA, FORMATO MAIOR QUE 2025 CM2</v>
          </cell>
          <cell r="C7094" t="str">
            <v>M2</v>
          </cell>
          <cell r="D7094" t="str">
            <v>CR</v>
          </cell>
          <cell r="E7094">
            <v>51.05</v>
          </cell>
        </row>
        <row r="7095">
          <cell r="A7095">
            <v>38188</v>
          </cell>
          <cell r="B7095" t="str">
            <v>PISO TATIL DE ALERTA DE BORRACHA, 25 X 25 CM, E = 12 MM, PARA ARGAMASSA, CORES</v>
          </cell>
          <cell r="C7095" t="str">
            <v>M2</v>
          </cell>
          <cell r="D7095" t="str">
            <v>CR</v>
          </cell>
          <cell r="E7095">
            <v>336.76</v>
          </cell>
        </row>
        <row r="7096">
          <cell r="A7096">
            <v>38187</v>
          </cell>
          <cell r="B7096" t="str">
            <v>PISO TATIL DE ALERTA DE BORRACHA, 25 X 25 CM, E = 12 MM, PARA ARGAMASSA, PRETO</v>
          </cell>
          <cell r="C7096" t="str">
            <v>M2</v>
          </cell>
          <cell r="D7096" t="str">
            <v>CR</v>
          </cell>
          <cell r="E7096">
            <v>299.82</v>
          </cell>
        </row>
        <row r="7097">
          <cell r="A7097">
            <v>38183</v>
          </cell>
          <cell r="B7097" t="str">
            <v>PISO TATIL DE ALERTA DE BORRACHA, 25 X 25 CM, E = 5 MM, PARA COLA, CORES</v>
          </cell>
          <cell r="C7097" t="str">
            <v>M2</v>
          </cell>
          <cell r="D7097" t="str">
            <v>CR</v>
          </cell>
          <cell r="E7097">
            <v>136</v>
          </cell>
        </row>
        <row r="7098">
          <cell r="A7098">
            <v>38184</v>
          </cell>
          <cell r="B7098" t="str">
            <v>PISO TATIL DE ALERTA DE BORRACHA, 25 X 25 CM, E = 5 MM, PARA COLA, PRETO</v>
          </cell>
          <cell r="C7098" t="str">
            <v>M2</v>
          </cell>
          <cell r="D7098" t="str">
            <v>CR</v>
          </cell>
          <cell r="E7098">
            <v>129.55000000000001</v>
          </cell>
        </row>
        <row r="7099">
          <cell r="A7099">
            <v>38186</v>
          </cell>
          <cell r="B7099" t="str">
            <v>PISO TATIL DIRECIONAL DE BORRACHA, 25 X 25 CM, E = 12 MM, PARA ARGAMASSA, CORES</v>
          </cell>
          <cell r="C7099" t="str">
            <v>M2</v>
          </cell>
          <cell r="D7099" t="str">
            <v>CR</v>
          </cell>
          <cell r="E7099">
            <v>336.74</v>
          </cell>
        </row>
        <row r="7100">
          <cell r="A7100">
            <v>38185</v>
          </cell>
          <cell r="B7100" t="str">
            <v>PISO TATIL DIRECIONAL DE BORRACHA, 25 X 25 CM, E = 12 MM, PARA ARGAMASSA, PRETO</v>
          </cell>
          <cell r="C7100" t="str">
            <v>M2</v>
          </cell>
          <cell r="D7100" t="str">
            <v>CR</v>
          </cell>
          <cell r="E7100">
            <v>299.82</v>
          </cell>
        </row>
        <row r="7101">
          <cell r="A7101">
            <v>38181</v>
          </cell>
          <cell r="B7101" t="str">
            <v>PISO TATIL DIRECIONAL DE BORRACHA, 25 X 25 CM, E = 5 MM, PARA COLA, CORES</v>
          </cell>
          <cell r="C7101" t="str">
            <v>M2</v>
          </cell>
          <cell r="D7101" t="str">
            <v>CR</v>
          </cell>
          <cell r="E7101">
            <v>136</v>
          </cell>
        </row>
        <row r="7102">
          <cell r="A7102">
            <v>38182</v>
          </cell>
          <cell r="B7102" t="str">
            <v>PISO TATIL DIRECIONAL DE BORRACHA, 25 X 25 CM, E = 5 MM, PARA COLA, PRETO</v>
          </cell>
          <cell r="C7102" t="str">
            <v>M2</v>
          </cell>
          <cell r="D7102" t="str">
            <v>CR</v>
          </cell>
          <cell r="E7102">
            <v>129.55000000000001</v>
          </cell>
        </row>
        <row r="7103">
          <cell r="A7103">
            <v>4822</v>
          </cell>
          <cell r="B7103" t="str">
            <v>PISO/ REVESTIMENTO EM MARMORE, POLIDO, BRANCO COMUM, FORMATO MAIOR OU IGUAL</v>
          </cell>
          <cell r="C7103" t="str">
            <v>M2</v>
          </cell>
          <cell r="D7103" t="str">
            <v>CR</v>
          </cell>
          <cell r="E7103">
            <v>116.74</v>
          </cell>
        </row>
        <row r="7104">
          <cell r="B7104" t="str">
            <v>A 3025 CM2, E = *2* CM</v>
          </cell>
        </row>
        <row r="7105">
          <cell r="A7105">
            <v>4818</v>
          </cell>
          <cell r="B7105" t="str">
            <v>PISO/ REVESTIMENTO EM MARMORE, POLIDO, BRANCO COMUM, FORMATO MENOR OU</v>
          </cell>
          <cell r="C7105" t="str">
            <v>M2</v>
          </cell>
          <cell r="D7105" t="str">
            <v>C</v>
          </cell>
          <cell r="E7105">
            <v>120</v>
          </cell>
        </row>
        <row r="7106">
          <cell r="B7106" t="str">
            <v>IGUAL A 3025 CM2, E = *2* CM</v>
          </cell>
        </row>
        <row r="7107">
          <cell r="A7107">
            <v>39567</v>
          </cell>
          <cell r="B7107" t="str">
            <v>PLACA / CHAPA DE GESSO ACARTONADO, ACABAMENTO VINILICO LISO EM UMA DAS FACES,</v>
          </cell>
          <cell r="C7107" t="str">
            <v>M2</v>
          </cell>
          <cell r="D7107" t="str">
            <v>CR</v>
          </cell>
          <cell r="E7107">
            <v>43.65</v>
          </cell>
        </row>
        <row r="7108">
          <cell r="B7108" t="str">
            <v>COR BRANCA, BORDA QUADRADA, E = 9,5 MM, 625 X 1250 MM (L X C), PARA FORRO</v>
          </cell>
        </row>
        <row r="7109">
          <cell r="B7109" t="str">
            <v>REMOVIVEL</v>
          </cell>
        </row>
        <row r="7110">
          <cell r="A7110">
            <v>39566</v>
          </cell>
          <cell r="B7110" t="str">
            <v>PLACA / CHAPA DE GESSO ACARTONADO, ACABAMENTO VINILICO LISO EM UMA DAS FACES,</v>
          </cell>
          <cell r="C7110" t="str">
            <v>M2</v>
          </cell>
          <cell r="D7110" t="str">
            <v>CR</v>
          </cell>
          <cell r="E7110">
            <v>50.41</v>
          </cell>
        </row>
        <row r="7111">
          <cell r="B7111" t="str">
            <v>COR BRANCA, BORDA QUADRADA, E = 9,5 MM, 625 X 625 MM (L X C), PARA FORRO</v>
          </cell>
        </row>
        <row r="7112">
          <cell r="B7112" t="str">
            <v>REMOVIVEL</v>
          </cell>
        </row>
        <row r="7113">
          <cell r="A7113">
            <v>13521</v>
          </cell>
          <cell r="B7113" t="str">
            <v>PLACA DE ACO ESMALTADA PARA  IDENTIFICACAO DE RUA, *45 CM X 20* CM</v>
          </cell>
          <cell r="C7113" t="str">
            <v>UN</v>
          </cell>
          <cell r="D7113" t="str">
            <v>CR</v>
          </cell>
          <cell r="E7113">
            <v>115.5</v>
          </cell>
        </row>
        <row r="7114">
          <cell r="A7114">
            <v>10851</v>
          </cell>
          <cell r="B7114" t="str">
            <v>PLACA DE ACRILICO TRANSPARENTE ADESIVADA PARA SINALIZACAO DE PORTAS, BORDA</v>
          </cell>
          <cell r="C7114" t="str">
            <v>UN</v>
          </cell>
          <cell r="D7114" t="str">
            <v>CR</v>
          </cell>
          <cell r="E7114">
            <v>35.270000000000003</v>
          </cell>
        </row>
        <row r="7115">
          <cell r="B7115" t="str">
            <v>POLIDA, DE *25 X 8*, E = 6 MM (NAO INCLUI ACESSORIOS PARA FIXACAO)</v>
          </cell>
        </row>
        <row r="7116">
          <cell r="A7116">
            <v>4812</v>
          </cell>
          <cell r="B7116" t="str">
            <v>PLACA DE GESSO PARA FORRO, DE  *60 X 60* CM E ESPESSURA DE 12 MM (30 MM NAS</v>
          </cell>
          <cell r="C7116" t="str">
            <v>M2</v>
          </cell>
          <cell r="D7116" t="str">
            <v>C</v>
          </cell>
          <cell r="E7116">
            <v>12.06</v>
          </cell>
        </row>
        <row r="7117">
          <cell r="B7117" t="str">
            <v>BORDAS) SEM COLOCACAO</v>
          </cell>
        </row>
        <row r="7118">
          <cell r="A7118">
            <v>10849</v>
          </cell>
          <cell r="B7118" t="str">
            <v>PLACA DE INAUGURACAO EM BRONZE *35X 50*CM</v>
          </cell>
          <cell r="C7118" t="str">
            <v>UN</v>
          </cell>
          <cell r="D7118" t="str">
            <v>CR</v>
          </cell>
          <cell r="E7118">
            <v>1680.01</v>
          </cell>
        </row>
        <row r="7119">
          <cell r="A7119">
            <v>10848</v>
          </cell>
          <cell r="B7119" t="str">
            <v>PLACA DE INAUGURACAO METALICA, 40*CM X 60*CM.</v>
          </cell>
          <cell r="C7119" t="str">
            <v>UN</v>
          </cell>
          <cell r="D7119" t="str">
            <v>CR</v>
          </cell>
          <cell r="E7119">
            <v>1055.26</v>
          </cell>
        </row>
        <row r="7120">
          <cell r="A7120">
            <v>4813</v>
          </cell>
          <cell r="B7120" t="str">
            <v>PLACA DE OBRA (PARA CONSTRUCAO CIVIL) EM CHAPA GALVANIZADA *NÂº 22*, DE *2,0 X</v>
          </cell>
          <cell r="C7120" t="str">
            <v>M2</v>
          </cell>
          <cell r="D7120" t="str">
            <v>C</v>
          </cell>
          <cell r="E7120">
            <v>350</v>
          </cell>
        </row>
        <row r="7121">
          <cell r="B7121" t="str">
            <v>1,125* M.</v>
          </cell>
        </row>
        <row r="7122">
          <cell r="A7122">
            <v>37560</v>
          </cell>
          <cell r="B7122" t="str">
            <v>PLACA DE SINALIZACAO DE SEGURANCA CONTRA INCENDIO - ALERTA, TRIANGULAR, BASE</v>
          </cell>
          <cell r="C7122" t="str">
            <v>UN</v>
          </cell>
          <cell r="D7122" t="str">
            <v>AS</v>
          </cell>
          <cell r="E7122">
            <v>35.43</v>
          </cell>
        </row>
        <row r="7123">
          <cell r="B7123" t="str">
            <v>DE *30* CM, EM PVC *2* MM ANTI-CHAMAS (SIMBOLOS, CORES E PICTOGRAMAS CONFORME</v>
          </cell>
        </row>
        <row r="7124">
          <cell r="B7124" t="str">
            <v>NBR 13434)</v>
          </cell>
        </row>
        <row r="7125">
          <cell r="A7125">
            <v>37557</v>
          </cell>
          <cell r="B7125" t="str">
            <v>PLACA DE SINALIZACAO DE SEGURANCA CONTRA INCENDIO, FOTOLUMINESCENTE,</v>
          </cell>
          <cell r="C7125" t="str">
            <v>UN</v>
          </cell>
          <cell r="D7125" t="str">
            <v>AS</v>
          </cell>
          <cell r="E7125">
            <v>10.76</v>
          </cell>
        </row>
        <row r="7126">
          <cell r="B7126" t="str">
            <v>QUADRADA, *14 X 14* CM, EM PVC *2* MM ANTI-CHAMAS (SIMBOLOS, CORES E PICTOGRAMAS</v>
          </cell>
        </row>
        <row r="7127">
          <cell r="B7127" t="str">
            <v>CONFORME NBR 13434)</v>
          </cell>
        </row>
        <row r="7128">
          <cell r="A7128">
            <v>37556</v>
          </cell>
          <cell r="B7128" t="str">
            <v>PLACA DE SINALIZACAO DE SEGURANCA CONTRA INCENDIO, FOTOLUMINESCENTE,</v>
          </cell>
          <cell r="C7128" t="str">
            <v>UN</v>
          </cell>
          <cell r="D7128" t="str">
            <v>AS</v>
          </cell>
          <cell r="E7128">
            <v>20.82</v>
          </cell>
        </row>
        <row r="7129">
          <cell r="B7129" t="str">
            <v>QUADRADA, *20 X 20* CM, EM PVC *2* MM ANTI-CHAMAS (SIMBOLOS, CORES E PICTOGRAMAS</v>
          </cell>
        </row>
        <row r="7130">
          <cell r="B7130" t="str">
            <v>CONFORME NBR 13434)</v>
          </cell>
        </row>
        <row r="7131">
          <cell r="A7131" t="str">
            <v>Obs: dimensões entre asteríscos (*) indicam a aceitação de medidas aproximadas.</v>
          </cell>
        </row>
        <row r="7133">
          <cell r="B7133" t="str">
            <v>PREÇOS DE INSUMOS</v>
          </cell>
          <cell r="D7133" t="str">
            <v>Página:</v>
          </cell>
          <cell r="E7133" t="str">
            <v>108 / 146</v>
          </cell>
        </row>
        <row r="7134">
          <cell r="A7134" t="str">
            <v>Indicação da origem do preço:</v>
          </cell>
        </row>
        <row r="7135">
          <cell r="A7135" t="str">
            <v>• C - para preço coletado pelo IBGE</v>
          </cell>
        </row>
        <row r="7136">
          <cell r="A7136" t="str">
            <v>• CR - para preço obtido por meio do coeficiente de representatividade do insumo (ver Manual de Metodologia e</v>
          </cell>
        </row>
        <row r="7137">
          <cell r="A7137" t="str">
            <v>Conceitos);</v>
          </cell>
        </row>
        <row r="7138">
          <cell r="A7138" t="str">
            <v>• AS - para preço atribuído com base no preço do insumo para a localidade de São Paulo.</v>
          </cell>
        </row>
        <row r="7139">
          <cell r="A7139" t="str">
            <v>Mês de Coleta:</v>
          </cell>
          <cell r="B7139" t="str">
            <v>06/2016 Pesquisa: IBGE</v>
          </cell>
        </row>
        <row r="7140">
          <cell r="B7140" t="str">
            <v>CUIABA</v>
          </cell>
          <cell r="C7140" t="str">
            <v>90,01</v>
          </cell>
          <cell r="E7140">
            <v>52.06</v>
          </cell>
        </row>
        <row r="7141">
          <cell r="A7141" t="str">
            <v>Localidade:</v>
          </cell>
          <cell r="B7141" t="str">
            <v>Encargos Sociais Desonerados(%) Horista:</v>
          </cell>
          <cell r="D7141" t="str">
            <v>Mensalista:</v>
          </cell>
        </row>
        <row r="7142">
          <cell r="A7142" t="str">
            <v>Código</v>
          </cell>
          <cell r="B7142" t="str">
            <v>Descriçao do Insumo</v>
          </cell>
          <cell r="C7142" t="str">
            <v>Unid</v>
          </cell>
          <cell r="D7142" t="str">
            <v>Origem</v>
          </cell>
          <cell r="E7142" t="str">
            <v>Preço</v>
          </cell>
        </row>
        <row r="7143">
          <cell r="D7143" t="str">
            <v>de Preço</v>
          </cell>
          <cell r="E7143" t="str">
            <v>Mediano (R$)</v>
          </cell>
        </row>
        <row r="7144">
          <cell r="A7144">
            <v>37559</v>
          </cell>
          <cell r="B7144" t="str">
            <v>PLACA DE SINALIZACAO DE SEGURANCA CONTRA INCENDIO, FOTOLUMINESCENTE,</v>
          </cell>
          <cell r="C7144" t="str">
            <v>UN</v>
          </cell>
          <cell r="D7144" t="str">
            <v>AS</v>
          </cell>
          <cell r="E7144">
            <v>25.54</v>
          </cell>
        </row>
        <row r="7145">
          <cell r="B7145" t="str">
            <v>RETANGULAR, *12 X 40* CM, EM PVC *2* MM ANTI-CHAMAS (SIMBOLOS, CORES E</v>
          </cell>
        </row>
        <row r="7146">
          <cell r="B7146" t="str">
            <v>PICTOGRAMAS CONFORME NBR 13434)</v>
          </cell>
        </row>
        <row r="7147">
          <cell r="A7147">
            <v>37539</v>
          </cell>
          <cell r="B7147" t="str">
            <v>PLACA DE SINALIZACAO DE SEGURANCA CONTRA INCENDIO, FOTOLUMINESCENTE,</v>
          </cell>
          <cell r="C7147" t="str">
            <v>UN</v>
          </cell>
          <cell r="D7147" t="str">
            <v>AS</v>
          </cell>
          <cell r="E7147">
            <v>18</v>
          </cell>
        </row>
        <row r="7148">
          <cell r="B7148" t="str">
            <v>RETANGULAR, *13 X 26* CM, EM PVC *2* MM ANTI-CHAMAS (SIMBOLOS, CORES E</v>
          </cell>
        </row>
        <row r="7149">
          <cell r="B7149" t="str">
            <v>PICTOGRAMAS CONFORME NBR 13434)</v>
          </cell>
        </row>
        <row r="7150">
          <cell r="A7150">
            <v>37558</v>
          </cell>
          <cell r="B7150" t="str">
            <v>PLACA DE SINALIZACAO DE SEGURANCA CONTRA INCENDIO, FOTOLUMINESCENTE,</v>
          </cell>
          <cell r="C7150" t="str">
            <v>UN</v>
          </cell>
          <cell r="D7150" t="str">
            <v>AS</v>
          </cell>
          <cell r="E7150">
            <v>33.56</v>
          </cell>
        </row>
        <row r="7151">
          <cell r="B7151" t="str">
            <v>RETANGULAR, *20 X 40* CM, EM PVC *2* MM ANTI-CHAMAS (SIMBOLOS, CORES E</v>
          </cell>
        </row>
        <row r="7152">
          <cell r="B7152" t="str">
            <v>PICTOGRAMAS CONFORME NBR 13434)</v>
          </cell>
        </row>
        <row r="7153">
          <cell r="A7153">
            <v>34723</v>
          </cell>
          <cell r="B7153" t="str">
            <v>PLACA DE SINALIZACAO EM CHAPA DE ACO NUM 16 COM PINTURA REFLETIVA</v>
          </cell>
          <cell r="C7153" t="str">
            <v>M2</v>
          </cell>
          <cell r="D7153" t="str">
            <v>CR</v>
          </cell>
          <cell r="E7153">
            <v>808.5</v>
          </cell>
        </row>
        <row r="7154">
          <cell r="A7154">
            <v>34721</v>
          </cell>
          <cell r="B7154" t="str">
            <v>PLACA DE SINALIZACAO EM CHAPA DE ALUMINIO COM PINTURA REFLETIVA, E = 2 MM</v>
          </cell>
          <cell r="C7154" t="str">
            <v>M2</v>
          </cell>
          <cell r="D7154" t="str">
            <v>CR</v>
          </cell>
          <cell r="E7154">
            <v>1008.01</v>
          </cell>
        </row>
        <row r="7155">
          <cell r="A7155">
            <v>4309</v>
          </cell>
          <cell r="B7155" t="str">
            <v>PLACA DE VENTILACAO PARA TELHA DE FIBROCIMENTO CANALETE 49 KALHETA</v>
          </cell>
          <cell r="C7155" t="str">
            <v>UN</v>
          </cell>
          <cell r="D7155" t="str">
            <v>CR</v>
          </cell>
          <cell r="E7155">
            <v>3.55</v>
          </cell>
        </row>
        <row r="7156">
          <cell r="A7156">
            <v>4307</v>
          </cell>
          <cell r="B7156" t="str">
            <v>PLACA DE VENTILACAO PARA TELHA DE FIBROCIMENTO, CANALETE 90 OU KALHETAO</v>
          </cell>
          <cell r="C7156" t="str">
            <v>UN</v>
          </cell>
          <cell r="D7156" t="str">
            <v>CR</v>
          </cell>
          <cell r="E7156">
            <v>6.08</v>
          </cell>
        </row>
        <row r="7157">
          <cell r="A7157">
            <v>10850</v>
          </cell>
          <cell r="B7157" t="str">
            <v>PLACA NUMERACAO RESIDENCIAL EM CHAPA GALVANIZADA ESMALTADA 12 X 18 CM</v>
          </cell>
          <cell r="C7157" t="str">
            <v>UN</v>
          </cell>
          <cell r="D7157" t="str">
            <v>CR</v>
          </cell>
          <cell r="E7157">
            <v>52.5</v>
          </cell>
        </row>
        <row r="7158">
          <cell r="A7158">
            <v>13457</v>
          </cell>
          <cell r="B7158" t="str">
            <v>PLACA VIBRATORIA REVERSIVEL COM MOTOR A DIESEL DE 7 HP (7 CV), FORCA DE IMPACTO</v>
          </cell>
          <cell r="C7158" t="str">
            <v>UN</v>
          </cell>
          <cell r="D7158" t="str">
            <v>CR</v>
          </cell>
          <cell r="E7158">
            <v>10695.79</v>
          </cell>
        </row>
        <row r="7159">
          <cell r="B7159" t="str">
            <v>MAXIMO DE *30,5* KN (*3050* KGF)</v>
          </cell>
        </row>
        <row r="7160">
          <cell r="A7160">
            <v>4792</v>
          </cell>
          <cell r="B7160" t="str">
            <v>PLACA VINILICA SEMIFLEXIVEL PARA PISOS, E = 3,2 MM, 30 X 30 CM (SEM COLOCACAO)</v>
          </cell>
          <cell r="C7160" t="str">
            <v>M2</v>
          </cell>
          <cell r="D7160" t="str">
            <v>CR</v>
          </cell>
          <cell r="E7160">
            <v>95.63</v>
          </cell>
        </row>
        <row r="7161">
          <cell r="A7161">
            <v>4790</v>
          </cell>
          <cell r="B7161" t="str">
            <v>PLACA VINILICA SEMIFLEXIVEL PARA REVESTIMENTO DE PISOS E PAREDES, E = 2 MM (SEM</v>
          </cell>
          <cell r="C7161" t="str">
            <v>M2</v>
          </cell>
          <cell r="D7161" t="str">
            <v>C</v>
          </cell>
          <cell r="E7161">
            <v>57.5</v>
          </cell>
        </row>
        <row r="7162">
          <cell r="B7162" t="str">
            <v>COLOCACAO)</v>
          </cell>
        </row>
        <row r="7163">
          <cell r="A7163">
            <v>4893</v>
          </cell>
          <cell r="B7163" t="str">
            <v>PLUG OU BUJAO FERRO GALV 1 1/2"</v>
          </cell>
          <cell r="C7163" t="str">
            <v>UN</v>
          </cell>
          <cell r="D7163" t="str">
            <v>CR</v>
          </cell>
          <cell r="E7163">
            <v>9.6300000000000008</v>
          </cell>
        </row>
        <row r="7164">
          <cell r="A7164">
            <v>4894</v>
          </cell>
          <cell r="B7164" t="str">
            <v>PLUG OU BUJAO FERRO GALV 1 1/4"</v>
          </cell>
          <cell r="C7164" t="str">
            <v>UN</v>
          </cell>
          <cell r="D7164" t="str">
            <v>CR</v>
          </cell>
          <cell r="E7164">
            <v>7.43</v>
          </cell>
        </row>
        <row r="7165">
          <cell r="A7165">
            <v>4888</v>
          </cell>
          <cell r="B7165" t="str">
            <v>PLUG OU BUJAO FERRO GALV 1/2"</v>
          </cell>
          <cell r="C7165" t="str">
            <v>UN</v>
          </cell>
          <cell r="D7165" t="str">
            <v>CR</v>
          </cell>
          <cell r="E7165">
            <v>2.2000000000000002</v>
          </cell>
        </row>
        <row r="7166">
          <cell r="A7166">
            <v>4890</v>
          </cell>
          <cell r="B7166" t="str">
            <v>PLUG OU BUJAO FERRO GALV 1"</v>
          </cell>
          <cell r="C7166" t="str">
            <v>UN</v>
          </cell>
          <cell r="D7166" t="str">
            <v>CR</v>
          </cell>
          <cell r="E7166">
            <v>4.93</v>
          </cell>
        </row>
        <row r="7167">
          <cell r="A7167">
            <v>12411</v>
          </cell>
          <cell r="B7167" t="str">
            <v>PLUG OU BUJAO FERRO GALV 2 1/2"</v>
          </cell>
          <cell r="C7167" t="str">
            <v>UN</v>
          </cell>
          <cell r="D7167" t="str">
            <v>CR</v>
          </cell>
          <cell r="E7167">
            <v>27.53</v>
          </cell>
        </row>
        <row r="7168">
          <cell r="A7168">
            <v>4891</v>
          </cell>
          <cell r="B7168" t="str">
            <v>PLUG OU BUJAO FERRO GALV 2"</v>
          </cell>
          <cell r="C7168" t="str">
            <v>UN</v>
          </cell>
          <cell r="D7168" t="str">
            <v>CR</v>
          </cell>
          <cell r="E7168">
            <v>14.63</v>
          </cell>
        </row>
        <row r="7169">
          <cell r="A7169">
            <v>4889</v>
          </cell>
          <cell r="B7169" t="str">
            <v>PLUG OU BUJAO FERRO GALV 3/4"</v>
          </cell>
          <cell r="C7169" t="str">
            <v>UN</v>
          </cell>
          <cell r="D7169" t="str">
            <v>CR</v>
          </cell>
          <cell r="E7169">
            <v>3.44</v>
          </cell>
        </row>
        <row r="7170">
          <cell r="A7170">
            <v>4892</v>
          </cell>
          <cell r="B7170" t="str">
            <v>PLUG OU BUJAO FERRO GALV 3"</v>
          </cell>
          <cell r="C7170" t="str">
            <v>UN</v>
          </cell>
          <cell r="D7170" t="str">
            <v>CR</v>
          </cell>
          <cell r="E7170">
            <v>37.82</v>
          </cell>
        </row>
        <row r="7171">
          <cell r="A7171">
            <v>12412</v>
          </cell>
          <cell r="B7171" t="str">
            <v>PLUG OU BUJAO FERRO GALV 4"</v>
          </cell>
          <cell r="C7171" t="str">
            <v>UN</v>
          </cell>
          <cell r="D7171" t="str">
            <v>CR</v>
          </cell>
          <cell r="E7171">
            <v>73.989999999999995</v>
          </cell>
        </row>
        <row r="7172">
          <cell r="A7172">
            <v>11073</v>
          </cell>
          <cell r="B7172" t="str">
            <v>PLUG PVC P/ ESG PREDIAL  75MM</v>
          </cell>
          <cell r="C7172" t="str">
            <v>UN</v>
          </cell>
          <cell r="D7172" t="str">
            <v>CR</v>
          </cell>
          <cell r="E7172">
            <v>8.93</v>
          </cell>
        </row>
        <row r="7173">
          <cell r="A7173">
            <v>11071</v>
          </cell>
          <cell r="B7173" t="str">
            <v>PLUG PVC P/ ESG PREDIAL 100MM</v>
          </cell>
          <cell r="C7173" t="str">
            <v>UN</v>
          </cell>
          <cell r="D7173" t="str">
            <v>CR</v>
          </cell>
          <cell r="E7173">
            <v>10.66</v>
          </cell>
        </row>
        <row r="7174">
          <cell r="A7174">
            <v>11072</v>
          </cell>
          <cell r="B7174" t="str">
            <v>PLUG PVC P/ ESG PREDIAL 50MM</v>
          </cell>
          <cell r="C7174" t="str">
            <v>UN</v>
          </cell>
          <cell r="D7174" t="str">
            <v>CR</v>
          </cell>
          <cell r="E7174">
            <v>3.9</v>
          </cell>
        </row>
        <row r="7175">
          <cell r="A7175">
            <v>4895</v>
          </cell>
          <cell r="B7175" t="str">
            <v>PLUG PVC ROSCAVEL,  1/2",  AGUA FRIA PREDIAL (NBR 5648)</v>
          </cell>
          <cell r="C7175" t="str">
            <v>UN</v>
          </cell>
          <cell r="D7175" t="str">
            <v>C</v>
          </cell>
          <cell r="E7175">
            <v>0.65</v>
          </cell>
        </row>
        <row r="7176">
          <cell r="A7176">
            <v>4907</v>
          </cell>
          <cell r="B7176" t="str">
            <v>PLUG PVC,  JE, DN 100 MM, PARA REDE COLETORA ESGOTO (NBR 10569)</v>
          </cell>
          <cell r="C7176" t="str">
            <v>UN</v>
          </cell>
          <cell r="D7176" t="str">
            <v>AS</v>
          </cell>
          <cell r="E7176">
            <v>19.89</v>
          </cell>
        </row>
        <row r="7177">
          <cell r="A7177">
            <v>4904</v>
          </cell>
          <cell r="B7177" t="str">
            <v>PLUG PVC,  JE, DN 300 MM, PARA REDE COLETORA ESGOTO (NBR 10569)</v>
          </cell>
          <cell r="C7177" t="str">
            <v>UN</v>
          </cell>
          <cell r="D7177" t="str">
            <v>AS</v>
          </cell>
          <cell r="E7177">
            <v>160.55000000000001</v>
          </cell>
        </row>
        <row r="7178">
          <cell r="A7178">
            <v>4905</v>
          </cell>
          <cell r="B7178" t="str">
            <v>PLUG PVC,  JE, DN 400 MM, PARA REDE COLETORA ESGOTO ( NBR 10569)</v>
          </cell>
          <cell r="C7178" t="str">
            <v>UN</v>
          </cell>
          <cell r="D7178" t="str">
            <v>AS</v>
          </cell>
          <cell r="E7178">
            <v>261.86</v>
          </cell>
        </row>
        <row r="7179">
          <cell r="A7179">
            <v>4902</v>
          </cell>
          <cell r="B7179" t="str">
            <v>PLUG PVC, JE, DN 150 MM, PARA REDE COLETORA ESGOTO (NBR 10569)</v>
          </cell>
          <cell r="C7179" t="str">
            <v>UN</v>
          </cell>
          <cell r="D7179" t="str">
            <v>AS</v>
          </cell>
          <cell r="E7179">
            <v>45.03</v>
          </cell>
        </row>
        <row r="7180">
          <cell r="A7180">
            <v>4908</v>
          </cell>
          <cell r="B7180" t="str">
            <v>PLUG PVC, JE, DN 200 MM, PARA REDE COLETORA ESGOTO (NBR 10569)</v>
          </cell>
          <cell r="C7180" t="str">
            <v>UN</v>
          </cell>
          <cell r="D7180" t="str">
            <v>AS</v>
          </cell>
          <cell r="E7180">
            <v>64.81</v>
          </cell>
        </row>
        <row r="7181">
          <cell r="A7181">
            <v>4909</v>
          </cell>
          <cell r="B7181" t="str">
            <v>PLUG PVC, JE, DN 250 MM, PARA REDE COLETORA ESGOTO (NBR 10569)</v>
          </cell>
          <cell r="C7181" t="str">
            <v>UN</v>
          </cell>
          <cell r="D7181" t="str">
            <v>AS</v>
          </cell>
          <cell r="E7181">
            <v>118.81</v>
          </cell>
        </row>
        <row r="7182">
          <cell r="A7182">
            <v>4903</v>
          </cell>
          <cell r="B7182" t="str">
            <v>PLUG PVC, JE, DN 350 MM, PARA REDE COLETORA ESGOTO (NBR 10569)</v>
          </cell>
          <cell r="C7182" t="str">
            <v>UN</v>
          </cell>
          <cell r="D7182" t="str">
            <v>AS</v>
          </cell>
          <cell r="E7182">
            <v>233.66</v>
          </cell>
        </row>
        <row r="7183">
          <cell r="A7183">
            <v>4897</v>
          </cell>
          <cell r="B7183" t="str">
            <v>PLUG PVC, ROSCAVEL 1", PARA AGUA FRIA PREDIAL</v>
          </cell>
          <cell r="C7183" t="str">
            <v>UN</v>
          </cell>
          <cell r="D7183" t="str">
            <v>CR</v>
          </cell>
          <cell r="E7183">
            <v>1.37</v>
          </cell>
        </row>
        <row r="7184">
          <cell r="A7184">
            <v>4896</v>
          </cell>
          <cell r="B7184" t="str">
            <v>PLUG PVC, ROSCAVEL 3/4", PARA  AGUA FRIA PREDIAL</v>
          </cell>
          <cell r="C7184" t="str">
            <v>UN</v>
          </cell>
          <cell r="D7184" t="str">
            <v>CR</v>
          </cell>
          <cell r="E7184">
            <v>0.57999999999999996</v>
          </cell>
        </row>
        <row r="7185">
          <cell r="A7185">
            <v>4900</v>
          </cell>
          <cell r="B7185" t="str">
            <v>PLUG PVC, ROSCAVEL, 1 1/2",  AGUA FRIA PREDIAL</v>
          </cell>
          <cell r="C7185" t="str">
            <v>UN</v>
          </cell>
          <cell r="D7185" t="str">
            <v>CR</v>
          </cell>
          <cell r="E7185">
            <v>3.97</v>
          </cell>
        </row>
        <row r="7186">
          <cell r="A7186">
            <v>4898</v>
          </cell>
          <cell r="B7186" t="str">
            <v>PLUG PVC, ROSCAVEL, 1 1/4",  AGUA FRIA PREDIAL</v>
          </cell>
          <cell r="C7186" t="str">
            <v>UN</v>
          </cell>
          <cell r="D7186" t="str">
            <v>CR</v>
          </cell>
          <cell r="E7186">
            <v>1.73</v>
          </cell>
        </row>
        <row r="7187">
          <cell r="A7187">
            <v>4899</v>
          </cell>
          <cell r="B7187" t="str">
            <v>PLUG PVC, ROSCAVEL, 2",  AGUA FRIA PREDIAL</v>
          </cell>
          <cell r="C7187" t="str">
            <v>UN</v>
          </cell>
          <cell r="D7187" t="str">
            <v>CR</v>
          </cell>
          <cell r="E7187">
            <v>5.41</v>
          </cell>
        </row>
        <row r="7188">
          <cell r="A7188">
            <v>13946</v>
          </cell>
          <cell r="B7188" t="str">
            <v>PNEU TIPO DIAGONAL COM CAMARA,  6.0 X 16,  2, 6 LONAS, PARA TRATOR</v>
          </cell>
          <cell r="C7188" t="str">
            <v>UN</v>
          </cell>
          <cell r="D7188" t="str">
            <v>CR</v>
          </cell>
          <cell r="E7188">
            <v>361.01</v>
          </cell>
        </row>
        <row r="7189">
          <cell r="A7189">
            <v>13942</v>
          </cell>
          <cell r="B7189" t="str">
            <v>PNEU TIPO DIAGONAL COM CAMARA,  6.00 X 9,  10 LONAS, PARA DISTRIBUIDOR DE</v>
          </cell>
          <cell r="C7189" t="str">
            <v>UN</v>
          </cell>
          <cell r="D7189" t="str">
            <v>CR</v>
          </cell>
          <cell r="E7189">
            <v>412.37</v>
          </cell>
        </row>
        <row r="7190">
          <cell r="B7190" t="str">
            <v>AGREGADOS</v>
          </cell>
        </row>
        <row r="7191">
          <cell r="A7191">
            <v>36505</v>
          </cell>
          <cell r="B7191" t="str">
            <v>PNEU TIPO DIAGONAL COM CAMARA, 12.4 X 24 R, 6 L (LONAS), PARA TRATOR</v>
          </cell>
          <cell r="C7191" t="str">
            <v>UN</v>
          </cell>
          <cell r="D7191" t="str">
            <v>CR</v>
          </cell>
          <cell r="E7191">
            <v>1443.87</v>
          </cell>
        </row>
        <row r="7192">
          <cell r="A7192">
            <v>36507</v>
          </cell>
          <cell r="B7192" t="str">
            <v>PNEU TIPO DIAGONAL COM CAMARA, 14.9 X 24R, 8 L (LONAS), PARA TRATOR</v>
          </cell>
          <cell r="C7192" t="str">
            <v>UN</v>
          </cell>
          <cell r="D7192" t="str">
            <v>CR</v>
          </cell>
          <cell r="E7192">
            <v>1964.69</v>
          </cell>
        </row>
        <row r="7193">
          <cell r="A7193">
            <v>36506</v>
          </cell>
          <cell r="B7193" t="str">
            <v>PNEU TIPO DIAGONAL COM CAMARA,13.6 X 38R, 6 L (LONAS), PARA TRATOR</v>
          </cell>
          <cell r="C7193" t="str">
            <v>UN</v>
          </cell>
          <cell r="D7193" t="str">
            <v>CR</v>
          </cell>
          <cell r="E7193">
            <v>2208.71</v>
          </cell>
        </row>
        <row r="7194">
          <cell r="A7194" t="str">
            <v>Obs: dimensões entre asteríscos (*) indicam a aceitação de medidas aproximadas.</v>
          </cell>
        </row>
        <row r="7196">
          <cell r="B7196" t="str">
            <v>PREÇOS DE INSUMOS</v>
          </cell>
          <cell r="D7196" t="str">
            <v>Página:</v>
          </cell>
          <cell r="E7196" t="str">
            <v>109 / 146</v>
          </cell>
        </row>
        <row r="7197">
          <cell r="A7197" t="str">
            <v>Indicação da origem do preço:</v>
          </cell>
        </row>
        <row r="7198">
          <cell r="A7198" t="str">
            <v>• C - para preço coletado pelo IBGE</v>
          </cell>
        </row>
        <row r="7199">
          <cell r="A7199" t="str">
            <v>• CR - para preço obtido por meio do coeficiente de representatividade do insumo (ver Manual de Metodologia e</v>
          </cell>
        </row>
        <row r="7200">
          <cell r="A7200" t="str">
            <v>Conceitos);</v>
          </cell>
        </row>
        <row r="7201">
          <cell r="A7201" t="str">
            <v>• AS - para preço atribuído com base no preço do insumo para a localidade de São Paulo.</v>
          </cell>
        </row>
        <row r="7202">
          <cell r="A7202" t="str">
            <v>Mês de Coleta:</v>
          </cell>
          <cell r="B7202" t="str">
            <v>06/2016 Pesquisa: IBGE</v>
          </cell>
        </row>
        <row r="7203">
          <cell r="B7203" t="str">
            <v>CUIABA</v>
          </cell>
          <cell r="C7203" t="str">
            <v>90,01</v>
          </cell>
          <cell r="E7203">
            <v>52.06</v>
          </cell>
        </row>
        <row r="7204">
          <cell r="A7204" t="str">
            <v>Localidade:</v>
          </cell>
          <cell r="B7204" t="str">
            <v>Encargos Sociais Desonerados(%) Horista:</v>
          </cell>
          <cell r="D7204" t="str">
            <v>Mensalista:</v>
          </cell>
        </row>
        <row r="7205">
          <cell r="A7205" t="str">
            <v>Código</v>
          </cell>
          <cell r="B7205" t="str">
            <v>Descriçao do Insumo</v>
          </cell>
          <cell r="C7205" t="str">
            <v>Unid</v>
          </cell>
          <cell r="D7205" t="str">
            <v>Origem</v>
          </cell>
          <cell r="E7205" t="str">
            <v>Preço</v>
          </cell>
        </row>
        <row r="7206">
          <cell r="D7206" t="str">
            <v>de Preço</v>
          </cell>
          <cell r="E7206" t="str">
            <v>Mediano (R$)</v>
          </cell>
        </row>
        <row r="7207">
          <cell r="A7207">
            <v>13940</v>
          </cell>
          <cell r="B7207" t="str">
            <v>PNEU 14.00 X 24, 12 LONAS, G2, ARO 24", SEM CAMARA, PARA MOTONIVELADORA</v>
          </cell>
          <cell r="C7207" t="str">
            <v>UN</v>
          </cell>
          <cell r="D7207" t="str">
            <v>CR</v>
          </cell>
          <cell r="E7207">
            <v>2504.7800000000002</v>
          </cell>
        </row>
        <row r="7208">
          <cell r="A7208">
            <v>13950</v>
          </cell>
          <cell r="B7208" t="str">
            <v>PNEU 215/75R 17.5, 12 LONAS, ARO 17.5", PARA  CAMINHAO TOCO</v>
          </cell>
          <cell r="C7208" t="str">
            <v>UN</v>
          </cell>
          <cell r="D7208" t="str">
            <v>C</v>
          </cell>
          <cell r="E7208">
            <v>880</v>
          </cell>
        </row>
        <row r="7209">
          <cell r="A7209">
            <v>36504</v>
          </cell>
          <cell r="B7209" t="str">
            <v>PNEU 275/80R 22.5, 16 LONAS, ARO 22.5", PARA  CAMINHAO TOCO</v>
          </cell>
          <cell r="C7209" t="str">
            <v>UN</v>
          </cell>
          <cell r="D7209" t="str">
            <v>CR</v>
          </cell>
          <cell r="E7209">
            <v>1587.8</v>
          </cell>
        </row>
        <row r="7210">
          <cell r="A7210">
            <v>11096</v>
          </cell>
          <cell r="B7210" t="str">
            <v>PO DE MARMORE (POSTO PEDREIRA/FORNECEDOR, SEM FRETE)</v>
          </cell>
          <cell r="C7210" t="str">
            <v>KG</v>
          </cell>
          <cell r="D7210" t="str">
            <v>CR</v>
          </cell>
          <cell r="E7210">
            <v>0.26</v>
          </cell>
        </row>
        <row r="7211">
          <cell r="A7211">
            <v>4741</v>
          </cell>
          <cell r="B7211" t="str">
            <v>PO DE PEDRA (POSTO PEDREIRA/FORNECEDOR, SEM FRETE)</v>
          </cell>
          <cell r="C7211" t="str">
            <v>M3</v>
          </cell>
          <cell r="D7211" t="str">
            <v>CR</v>
          </cell>
          <cell r="E7211">
            <v>48.8</v>
          </cell>
        </row>
        <row r="7212">
          <cell r="A7212">
            <v>4752</v>
          </cell>
          <cell r="B7212" t="str">
            <v>POCEIRO / ESCAVADOR DE VALAS E TUBULOES</v>
          </cell>
          <cell r="C7212" t="str">
            <v>H</v>
          </cell>
          <cell r="D7212" t="str">
            <v>CR</v>
          </cell>
          <cell r="E7212">
            <v>11.89</v>
          </cell>
        </row>
        <row r="7213">
          <cell r="A7213">
            <v>41091</v>
          </cell>
          <cell r="B7213" t="str">
            <v>POCEIRO / ESCAVADOR DE VALAS E TUBULOES (MENSALISTA)</v>
          </cell>
          <cell r="C7213" t="str">
            <v>MES</v>
          </cell>
          <cell r="D7213" t="str">
            <v>CR</v>
          </cell>
          <cell r="E7213">
            <v>2095.75</v>
          </cell>
        </row>
        <row r="7214">
          <cell r="A7214">
            <v>13954</v>
          </cell>
          <cell r="B7214" t="str">
            <v>POLIDORA DE PISO (POLITRIZ) ELETRICA, MOTOR MONOFASICO DE 4 HP, PESO DE 100 KG,</v>
          </cell>
          <cell r="C7214" t="str">
            <v>UN</v>
          </cell>
          <cell r="D7214" t="str">
            <v>CR</v>
          </cell>
          <cell r="E7214">
            <v>9069.16</v>
          </cell>
        </row>
        <row r="7215">
          <cell r="B7215" t="str">
            <v>DIAMETRO DO TRABALHO DE 450 MM</v>
          </cell>
        </row>
        <row r="7216">
          <cell r="A7216">
            <v>3411</v>
          </cell>
          <cell r="B7216" t="str">
            <v>POLIESTIRENO EXPANDIDO/EPS (ISOPOR), PEROLAS, PARA CONCRETO LEVE</v>
          </cell>
          <cell r="C7216" t="str">
            <v>KG</v>
          </cell>
          <cell r="D7216" t="str">
            <v>CR</v>
          </cell>
          <cell r="E7216">
            <v>31.73</v>
          </cell>
        </row>
        <row r="7217">
          <cell r="A7217">
            <v>39995</v>
          </cell>
          <cell r="B7217" t="str">
            <v>POLIESTIRENO EXPANDIDO/EPS (ISOPOR), TIPO 2F, BLOCO</v>
          </cell>
          <cell r="C7217" t="str">
            <v>M3</v>
          </cell>
          <cell r="D7217" t="str">
            <v>CR</v>
          </cell>
          <cell r="E7217">
            <v>244.15</v>
          </cell>
        </row>
        <row r="7218">
          <cell r="A7218">
            <v>11615</v>
          </cell>
          <cell r="B7218" t="str">
            <v>POLIESTIRENO EXPANDIDO/EPS (ISOPOR), TIPO 2F, PLACA, ISOLAMENTO TERMOACUSTICO,</v>
          </cell>
          <cell r="C7218" t="str">
            <v>M2</v>
          </cell>
          <cell r="D7218" t="str">
            <v>CR</v>
          </cell>
          <cell r="E7218">
            <v>2.0699999999999998</v>
          </cell>
        </row>
        <row r="7219">
          <cell r="B7219" t="str">
            <v>E = 10 MM, 1000 X 500 MM</v>
          </cell>
        </row>
        <row r="7220">
          <cell r="A7220">
            <v>3408</v>
          </cell>
          <cell r="B7220" t="str">
            <v>POLIESTIRENO EXPANDIDO/EPS (ISOPOR), TIPO 2F, PLACA, ISOLAMENTO TERMOACUSTICO,</v>
          </cell>
          <cell r="C7220" t="str">
            <v>M2</v>
          </cell>
          <cell r="D7220" t="str">
            <v>C</v>
          </cell>
          <cell r="E7220">
            <v>5.5</v>
          </cell>
        </row>
        <row r="7221">
          <cell r="B7221" t="str">
            <v>E = 20 MM, 1000 X 500 MM</v>
          </cell>
        </row>
        <row r="7222">
          <cell r="A7222">
            <v>3409</v>
          </cell>
          <cell r="B7222" t="str">
            <v>POLIESTIRENO EXPANDIDO/EPS (ISOPOR), TIPO 2F, PLACA, ISOLAMENTO TERMOACUSTICO,</v>
          </cell>
          <cell r="C7222" t="str">
            <v>M2</v>
          </cell>
          <cell r="D7222" t="str">
            <v>CR</v>
          </cell>
          <cell r="E7222">
            <v>13.75</v>
          </cell>
        </row>
        <row r="7223">
          <cell r="B7223" t="str">
            <v>E = 50 MM, 1000 X 500 MM</v>
          </cell>
        </row>
        <row r="7224">
          <cell r="A7224">
            <v>11427</v>
          </cell>
          <cell r="B7224" t="str">
            <v>POLVORA NEGRA</v>
          </cell>
          <cell r="C7224" t="str">
            <v>KG</v>
          </cell>
          <cell r="D7224" t="str">
            <v>AS</v>
          </cell>
          <cell r="E7224">
            <v>57.79</v>
          </cell>
        </row>
        <row r="7225">
          <cell r="A7225">
            <v>26022</v>
          </cell>
          <cell r="B7225" t="str">
            <v>PONTEIRO PARA MARTELO ROMPEDOR, DIAMETRO = *28* MM, COMPRIMENTO = *520* MM,</v>
          </cell>
          <cell r="C7225" t="str">
            <v>UN</v>
          </cell>
          <cell r="D7225" t="str">
            <v>CR</v>
          </cell>
          <cell r="E7225">
            <v>100.93</v>
          </cell>
        </row>
        <row r="7226">
          <cell r="B7226" t="str">
            <v>ENCAIXE SEXTAVADO</v>
          </cell>
        </row>
        <row r="7227">
          <cell r="A7227">
            <v>421</v>
          </cell>
          <cell r="B7227" t="str">
            <v>PORCA OLHAL EM ACO GALVANIZADO, DIAMETRO NOMINAL DE 16 MM</v>
          </cell>
          <cell r="C7227" t="str">
            <v>UN</v>
          </cell>
          <cell r="D7227" t="str">
            <v>CR</v>
          </cell>
          <cell r="E7227">
            <v>5.6</v>
          </cell>
        </row>
        <row r="7228">
          <cell r="A7228">
            <v>12362</v>
          </cell>
          <cell r="B7228" t="str">
            <v>PORCA OLHAL EM ACO GALVANIZADO, ESPESSURA 16MM, ABERTURA 21MM</v>
          </cell>
          <cell r="C7228" t="str">
            <v>UN</v>
          </cell>
          <cell r="D7228" t="str">
            <v>CR</v>
          </cell>
          <cell r="E7228">
            <v>8.3699999999999992</v>
          </cell>
        </row>
        <row r="7229">
          <cell r="A7229">
            <v>14148</v>
          </cell>
          <cell r="B7229" t="str">
            <v>PORCA UNIAO/JUNCAO ZINCADA SEXTAVADA 1/4 ", CHAVE 7/16 ", COMPRIMENTO = 25 MM</v>
          </cell>
          <cell r="C7229" t="str">
            <v>UN</v>
          </cell>
          <cell r="D7229" t="str">
            <v>CR</v>
          </cell>
          <cell r="E7229">
            <v>1.06</v>
          </cell>
        </row>
        <row r="7230">
          <cell r="A7230">
            <v>4341</v>
          </cell>
          <cell r="B7230" t="str">
            <v>PORCA ZINCADA, QUADRADA, DIAMETRO 3/8"</v>
          </cell>
          <cell r="C7230" t="str">
            <v>UN</v>
          </cell>
          <cell r="D7230" t="str">
            <v>CR</v>
          </cell>
          <cell r="E7230">
            <v>0.37</v>
          </cell>
        </row>
        <row r="7231">
          <cell r="A7231">
            <v>4337</v>
          </cell>
          <cell r="B7231" t="str">
            <v>PORCA ZINCADA, QUADRADA, DIAMETRO 5/8"</v>
          </cell>
          <cell r="C7231" t="str">
            <v>UN</v>
          </cell>
          <cell r="D7231" t="str">
            <v>CR</v>
          </cell>
          <cell r="E7231">
            <v>0.94</v>
          </cell>
        </row>
        <row r="7232">
          <cell r="A7232">
            <v>4339</v>
          </cell>
          <cell r="B7232" t="str">
            <v>PORCA ZINCADA, SEXTAVADA, DIAMETRO 1/2"</v>
          </cell>
          <cell r="C7232" t="str">
            <v>UN</v>
          </cell>
          <cell r="D7232" t="str">
            <v>CR</v>
          </cell>
          <cell r="E7232">
            <v>0.2</v>
          </cell>
        </row>
        <row r="7233">
          <cell r="A7233">
            <v>39997</v>
          </cell>
          <cell r="B7233" t="str">
            <v>PORCA ZINCADA, SEXTAVADA, DIAMETRO 1/4"</v>
          </cell>
          <cell r="C7233" t="str">
            <v>UN</v>
          </cell>
          <cell r="D7233" t="str">
            <v>CR</v>
          </cell>
          <cell r="E7233">
            <v>0.11</v>
          </cell>
        </row>
        <row r="7234">
          <cell r="A7234">
            <v>11971</v>
          </cell>
          <cell r="B7234" t="str">
            <v>PORCA ZINCADA, SEXTAVADA, DIAMETRO 1"</v>
          </cell>
          <cell r="C7234" t="str">
            <v>UN</v>
          </cell>
          <cell r="D7234" t="str">
            <v>CR</v>
          </cell>
          <cell r="E7234">
            <v>1.56</v>
          </cell>
        </row>
        <row r="7235">
          <cell r="A7235">
            <v>4342</v>
          </cell>
          <cell r="B7235" t="str">
            <v>PORCA ZINCADA, SEXTAVADA, DIAMETRO 3/8"</v>
          </cell>
          <cell r="C7235" t="str">
            <v>UN</v>
          </cell>
          <cell r="D7235" t="str">
            <v>CR</v>
          </cell>
          <cell r="E7235">
            <v>0.08</v>
          </cell>
        </row>
        <row r="7236">
          <cell r="A7236">
            <v>4330</v>
          </cell>
          <cell r="B7236" t="str">
            <v>PORCA ZINCADA, SEXTAVADA, DIAMETRO 5/16"</v>
          </cell>
          <cell r="C7236" t="str">
            <v>UN</v>
          </cell>
          <cell r="D7236" t="str">
            <v>CR</v>
          </cell>
          <cell r="E7236">
            <v>0.05</v>
          </cell>
        </row>
        <row r="7237">
          <cell r="A7237">
            <v>4340</v>
          </cell>
          <cell r="B7237" t="str">
            <v>PORCA ZINCADA, SEXTAVADA, DIAMETRO 5/8"</v>
          </cell>
          <cell r="C7237" t="str">
            <v>UN</v>
          </cell>
          <cell r="D7237" t="str">
            <v>CR</v>
          </cell>
          <cell r="E7237">
            <v>0.43</v>
          </cell>
        </row>
        <row r="7238">
          <cell r="A7238">
            <v>5088</v>
          </cell>
          <cell r="B7238" t="str">
            <v>PORTA CADEADO ZINCADO OXIDADO PRETO</v>
          </cell>
          <cell r="C7238" t="str">
            <v>UN</v>
          </cell>
          <cell r="D7238" t="str">
            <v>CR</v>
          </cell>
          <cell r="E7238">
            <v>6.33</v>
          </cell>
        </row>
        <row r="7239">
          <cell r="A7239">
            <v>11154</v>
          </cell>
          <cell r="B7239" t="str">
            <v>PORTA CORTA-FOGO PARA SAIDA DE EMERGENCIA, COM FECHADURA, VAO LUZ DE 90 X 210</v>
          </cell>
          <cell r="C7239" t="str">
            <v>UN</v>
          </cell>
          <cell r="D7239" t="str">
            <v>AS</v>
          </cell>
          <cell r="E7239">
            <v>1093</v>
          </cell>
        </row>
        <row r="7240">
          <cell r="B7240" t="str">
            <v>CM, CLASSE P-90 (NBR 11742)</v>
          </cell>
        </row>
        <row r="7241">
          <cell r="A7241">
            <v>39021</v>
          </cell>
          <cell r="B7241" t="str">
            <v>PORTA DE ABRIR EM ACO COM DIVISAO HORIZONTAL  PARA VIDROS, COM FUNDO</v>
          </cell>
          <cell r="C7241" t="str">
            <v>UN</v>
          </cell>
          <cell r="D7241" t="str">
            <v>AS</v>
          </cell>
          <cell r="E7241">
            <v>429.42</v>
          </cell>
        </row>
        <row r="7242">
          <cell r="B7242" t="str">
            <v>ANTICORROSIVO/PRIMER DE PROTECAO, SEM GUARNICAO/ALIZAR/VISTA, VIDROS NAO</v>
          </cell>
        </row>
        <row r="7243">
          <cell r="B7243" t="str">
            <v>INCLUSOS, 87 X 210 CM</v>
          </cell>
        </row>
        <row r="7244">
          <cell r="A7244">
            <v>39022</v>
          </cell>
          <cell r="B7244" t="str">
            <v>PORTA DE ABRIR EM ACO TIPO VENEZIANA, COM PINTURA PRIMER DE PROTECAO, SEM</v>
          </cell>
          <cell r="C7244" t="str">
            <v>UN</v>
          </cell>
          <cell r="D7244" t="str">
            <v>AS</v>
          </cell>
          <cell r="E7244">
            <v>531.05999999999995</v>
          </cell>
        </row>
        <row r="7245">
          <cell r="B7245" t="str">
            <v>GUARNICAO, 87 X 210 CM</v>
          </cell>
        </row>
        <row r="7246">
          <cell r="A7246">
            <v>39024</v>
          </cell>
          <cell r="B7246" t="str">
            <v>PORTA DE ABRIR EM ALUMINIO COM DIVISAO HORIZONTAL  PARA VIDROS,  ACABAMENTO</v>
          </cell>
          <cell r="C7246" t="str">
            <v>UN</v>
          </cell>
          <cell r="D7246" t="str">
            <v>CR</v>
          </cell>
          <cell r="E7246">
            <v>1052.3900000000001</v>
          </cell>
        </row>
        <row r="7247">
          <cell r="B7247" t="str">
            <v>ANODIZADO NATURAL, VIDROS INCLUSOS, SEM GUARNICAO/ALIZAR/VISTA , 87 X 210 CM</v>
          </cell>
        </row>
        <row r="7248">
          <cell r="A7248">
            <v>4914</v>
          </cell>
          <cell r="B7248" t="str">
            <v>PORTA DE ABRIR EM ALUMINIO COM LAMBRI HORIZONTAL/LAMINADA, ACABAMENTO</v>
          </cell>
          <cell r="C7248" t="str">
            <v>M2</v>
          </cell>
          <cell r="D7248" t="str">
            <v>CR</v>
          </cell>
          <cell r="E7248">
            <v>853.3</v>
          </cell>
        </row>
        <row r="7249">
          <cell r="B7249" t="str">
            <v>ANODIZADO NATURAL, SEM GUARNICAO</v>
          </cell>
        </row>
        <row r="7250">
          <cell r="A7250">
            <v>4917</v>
          </cell>
          <cell r="B7250" t="str">
            <v>PORTA DE ABRIR EM ALUMINIO TIPO VENEZIANA, ACABAMENTO ANODIZADO NATURAL, SEM</v>
          </cell>
          <cell r="C7250" t="str">
            <v>M2</v>
          </cell>
          <cell r="D7250" t="str">
            <v>C</v>
          </cell>
          <cell r="E7250">
            <v>589.29999999999995</v>
          </cell>
        </row>
        <row r="7251">
          <cell r="B7251" t="str">
            <v>GUARNICAO</v>
          </cell>
        </row>
        <row r="7252">
          <cell r="A7252">
            <v>39025</v>
          </cell>
          <cell r="B7252" t="str">
            <v>PORTA DE ABRIR EM ALUMINIO TIPO VENEZIANA, ACABAMENTO ANODIZADO NATURAL, SEM</v>
          </cell>
          <cell r="C7252" t="str">
            <v>UN</v>
          </cell>
          <cell r="D7252" t="str">
            <v>CR</v>
          </cell>
          <cell r="E7252">
            <v>1079.1199999999999</v>
          </cell>
        </row>
        <row r="7253">
          <cell r="B7253" t="str">
            <v>GUARNICAO/ALIZAR/VISTA, 87 X 210 CM</v>
          </cell>
        </row>
        <row r="7254">
          <cell r="A7254">
            <v>4930</v>
          </cell>
          <cell r="B7254" t="str">
            <v>PORTA DE ABRIR EM GRADIL COM BARRA CHATA 3 CM X 1/4", COM REQUADRO E</v>
          </cell>
          <cell r="C7254" t="str">
            <v>M2</v>
          </cell>
          <cell r="D7254" t="str">
            <v>AS</v>
          </cell>
          <cell r="E7254">
            <v>351.75</v>
          </cell>
        </row>
        <row r="7255">
          <cell r="B7255" t="str">
            <v>GUARNICAO - COMPLETO - ACABAMENTO NATURAL</v>
          </cell>
        </row>
        <row r="7256">
          <cell r="A7256">
            <v>4922</v>
          </cell>
          <cell r="B7256" t="str">
            <v>PORTA DE CORRER EM ALUMINIO, DUAS FOLHAS MOVEIS COM VIDRO, FECHADURA E</v>
          </cell>
          <cell r="C7256" t="str">
            <v>M2</v>
          </cell>
          <cell r="D7256" t="str">
            <v>CR</v>
          </cell>
          <cell r="E7256">
            <v>546.63</v>
          </cell>
        </row>
        <row r="7257">
          <cell r="B7257" t="str">
            <v>PUXADOR EMBUTIDO, ACABAMENTO ANODIZADO NATURAL, SEM GUARNICAO</v>
          </cell>
        </row>
        <row r="7258">
          <cell r="A7258">
            <v>4911</v>
          </cell>
          <cell r="B7258" t="str">
            <v>PORTA DE ENROLAR MANUAL COMPLETA, ARTICULADA RAIADA LARGA, EM ACO</v>
          </cell>
          <cell r="C7258" t="str">
            <v>M2</v>
          </cell>
          <cell r="D7258" t="str">
            <v>CR</v>
          </cell>
          <cell r="E7258">
            <v>250</v>
          </cell>
        </row>
        <row r="7259">
          <cell r="B7259" t="str">
            <v>GALVANIZADO NATURAL, CHAPA NUMERO 24 (SEM INSTALACAO)</v>
          </cell>
        </row>
        <row r="7260">
          <cell r="A7260" t="str">
            <v>Obs: dimensões entre asteríscos (*) indicam a aceitação de medidas aproximadas.</v>
          </cell>
        </row>
        <row r="7262">
          <cell r="B7262" t="str">
            <v>PREÇOS DE INSUMOS</v>
          </cell>
          <cell r="D7262" t="str">
            <v>Página:</v>
          </cell>
          <cell r="E7262" t="str">
            <v>110 / 146</v>
          </cell>
        </row>
        <row r="7263">
          <cell r="A7263" t="str">
            <v>Indicação da origem do preço:</v>
          </cell>
        </row>
        <row r="7264">
          <cell r="A7264" t="str">
            <v>• C - para preço coletado pelo IBGE</v>
          </cell>
        </row>
        <row r="7265">
          <cell r="A7265" t="str">
            <v>• CR - para preço obtido por meio do coeficiente de representatividade do insumo (ver Manual de Metodologia e</v>
          </cell>
        </row>
        <row r="7266">
          <cell r="A7266" t="str">
            <v>Conceitos);</v>
          </cell>
        </row>
        <row r="7267">
          <cell r="A7267" t="str">
            <v>• AS - para preço atribuído com base no preço do insumo para a localidade de São Paulo.</v>
          </cell>
        </row>
        <row r="7268">
          <cell r="A7268" t="str">
            <v>Mês de Coleta:</v>
          </cell>
          <cell r="B7268" t="str">
            <v>06/2016 Pesquisa: IBGE</v>
          </cell>
        </row>
        <row r="7269">
          <cell r="B7269" t="str">
            <v>CUIABA</v>
          </cell>
          <cell r="C7269" t="str">
            <v>90,01</v>
          </cell>
          <cell r="E7269">
            <v>52.06</v>
          </cell>
        </row>
        <row r="7270">
          <cell r="A7270" t="str">
            <v>Localidade:</v>
          </cell>
          <cell r="B7270" t="str">
            <v>Encargos Sociais Desonerados(%) Horista:</v>
          </cell>
          <cell r="D7270" t="str">
            <v>Mensalista:</v>
          </cell>
        </row>
        <row r="7271">
          <cell r="A7271" t="str">
            <v>Código</v>
          </cell>
          <cell r="B7271" t="str">
            <v>Descriçao do Insumo</v>
          </cell>
          <cell r="C7271" t="str">
            <v>Unid</v>
          </cell>
          <cell r="D7271" t="str">
            <v>Origem</v>
          </cell>
          <cell r="E7271" t="str">
            <v>Preço</v>
          </cell>
        </row>
        <row r="7272">
          <cell r="D7272" t="str">
            <v>de Preço</v>
          </cell>
          <cell r="E7272" t="str">
            <v>Mediano (R$)</v>
          </cell>
        </row>
        <row r="7273">
          <cell r="A7273">
            <v>37518</v>
          </cell>
          <cell r="B7273" t="str">
            <v>PORTA DE ENROLAR MANUAL COMPLETA, PERFIL MEIA CANA CEGA, EM ACO GALVANIZADO</v>
          </cell>
          <cell r="C7273" t="str">
            <v>M2</v>
          </cell>
          <cell r="D7273" t="str">
            <v>CR</v>
          </cell>
          <cell r="E7273">
            <v>319.14</v>
          </cell>
        </row>
        <row r="7274">
          <cell r="B7274" t="str">
            <v>COM PINTURA ELETROSTATICA, CHAPA NUMERO 24 " (SEM INSTALACAO)</v>
          </cell>
        </row>
        <row r="7275">
          <cell r="A7275">
            <v>4910</v>
          </cell>
          <cell r="B7275" t="str">
            <v>PORTA DE ENROLAR MANUAL COMPLETA, PERFIL MEIA CANA CEGA, EM ACO GALVANIZADO</v>
          </cell>
          <cell r="C7275" t="str">
            <v>M2</v>
          </cell>
          <cell r="D7275" t="str">
            <v>C</v>
          </cell>
          <cell r="E7275">
            <v>250</v>
          </cell>
        </row>
        <row r="7276">
          <cell r="B7276" t="str">
            <v>NATURAL, CHAPA NUMERO 24 (SEM INSTALACAO)</v>
          </cell>
        </row>
        <row r="7277">
          <cell r="A7277">
            <v>4943</v>
          </cell>
          <cell r="B7277" t="str">
            <v>PORTA DE ENROLAR MANUAL COMPLETA, PERFIL MEIA CANA VAZADA TIJOLINHO, EM ACO</v>
          </cell>
          <cell r="C7277" t="str">
            <v>M2</v>
          </cell>
          <cell r="D7277" t="str">
            <v>CR</v>
          </cell>
          <cell r="E7277">
            <v>396.8</v>
          </cell>
        </row>
        <row r="7278">
          <cell r="B7278" t="str">
            <v>GALVANIZADO NATURAL, CHAPA NUMERO 24 (SEM INSTALACAO)</v>
          </cell>
        </row>
        <row r="7279">
          <cell r="A7279">
            <v>4989</v>
          </cell>
          <cell r="B7279" t="str">
            <v>PORTA DE MADEIRA SEMI-OCA ENCABECADA, FOLHA LISA PARA VERNIZ, *100 X 210 X 3,5* CM</v>
          </cell>
          <cell r="C7279" t="str">
            <v>UN</v>
          </cell>
          <cell r="D7279" t="str">
            <v>CR</v>
          </cell>
          <cell r="E7279">
            <v>181.67</v>
          </cell>
        </row>
        <row r="7280">
          <cell r="A7280">
            <v>5020</v>
          </cell>
          <cell r="B7280" t="str">
            <v>PORTA DE MADEIRA SEMI-OCA ENCABECADA, FOLHA LISA PARA VERNIZ, *60 X 210 X 3,5* CM</v>
          </cell>
          <cell r="C7280" t="str">
            <v>UN</v>
          </cell>
          <cell r="D7280" t="str">
            <v>CR</v>
          </cell>
          <cell r="E7280">
            <v>122.27</v>
          </cell>
        </row>
        <row r="7281">
          <cell r="A7281">
            <v>4981</v>
          </cell>
          <cell r="B7281" t="str">
            <v>PORTA DE MADEIRA SEMI-OCA ENCABECADA, FOLHA LISA PARA VERNIZ, *70 X 210 X 3,5* CM</v>
          </cell>
          <cell r="C7281" t="str">
            <v>UN</v>
          </cell>
          <cell r="D7281" t="str">
            <v>C</v>
          </cell>
          <cell r="E7281">
            <v>133.5</v>
          </cell>
        </row>
        <row r="7282">
          <cell r="A7282">
            <v>4987</v>
          </cell>
          <cell r="B7282" t="str">
            <v>PORTA DE MADEIRA SEMI-OCA ENCABECADA, FOLHA LISA PARA VERNIZ, *90 X 210 X 3,5* CM</v>
          </cell>
          <cell r="C7282" t="str">
            <v>UN</v>
          </cell>
          <cell r="D7282" t="str">
            <v>CR</v>
          </cell>
          <cell r="E7282">
            <v>160.36000000000001</v>
          </cell>
        </row>
        <row r="7283">
          <cell r="A7283">
            <v>4982</v>
          </cell>
          <cell r="B7283" t="str">
            <v>PORTA DE MADEIRA SEMI-OCA, FOLHA LISA PARA PINTURA *100 X 210 X 3,5* CM</v>
          </cell>
          <cell r="C7283" t="str">
            <v>UN</v>
          </cell>
          <cell r="D7283" t="str">
            <v>CR</v>
          </cell>
          <cell r="E7283">
            <v>129.37</v>
          </cell>
        </row>
        <row r="7284">
          <cell r="A7284">
            <v>10553</v>
          </cell>
          <cell r="B7284" t="str">
            <v>PORTA DE MADEIRA SEMI-OCA, FOLHA LISA PARA PINTURA *60 X 210 X 3,5* CM</v>
          </cell>
          <cell r="C7284" t="str">
            <v>UN</v>
          </cell>
          <cell r="D7284" t="str">
            <v>CR</v>
          </cell>
          <cell r="E7284">
            <v>82.65</v>
          </cell>
        </row>
        <row r="7285">
          <cell r="A7285">
            <v>10554</v>
          </cell>
          <cell r="B7285" t="str">
            <v>PORTA DE MADEIRA SEMI-OCA, FOLHA LISA PARA PINTURA *70 X 210 X 3,5* CM</v>
          </cell>
          <cell r="C7285" t="str">
            <v>UN</v>
          </cell>
          <cell r="D7285" t="str">
            <v>CR</v>
          </cell>
          <cell r="E7285">
            <v>85.39</v>
          </cell>
        </row>
        <row r="7286">
          <cell r="A7286">
            <v>10555</v>
          </cell>
          <cell r="B7286" t="str">
            <v>PORTA DE MADEIRA SEMI-OCA, FOLHA LISA PARA PINTURA *80 X 210 X 3,5* CM</v>
          </cell>
          <cell r="C7286" t="str">
            <v>UN</v>
          </cell>
          <cell r="D7286" t="str">
            <v>CR</v>
          </cell>
          <cell r="E7286">
            <v>88.13</v>
          </cell>
        </row>
        <row r="7287">
          <cell r="A7287">
            <v>10556</v>
          </cell>
          <cell r="B7287" t="str">
            <v>PORTA DE MADEIRA SEMI-OCA, FOLHA LISA PARA PINTURA *90 X 210 X 3,5* CM</v>
          </cell>
          <cell r="C7287" t="str">
            <v>UN</v>
          </cell>
          <cell r="D7287" t="str">
            <v>CR</v>
          </cell>
          <cell r="E7287">
            <v>100.49</v>
          </cell>
        </row>
        <row r="7288">
          <cell r="A7288">
            <v>4977</v>
          </cell>
          <cell r="B7288" t="str">
            <v>PORTA DE MADEIRA TIPO VENEZIANA, EUCALIPTO OU SIMILAR DA REGIAO, E = *3,5* CM</v>
          </cell>
          <cell r="C7288" t="str">
            <v>M2</v>
          </cell>
          <cell r="D7288" t="str">
            <v>CR</v>
          </cell>
          <cell r="E7288">
            <v>253.2</v>
          </cell>
        </row>
        <row r="7289">
          <cell r="A7289">
            <v>25969</v>
          </cell>
          <cell r="B7289" t="str">
            <v>PORTA DENTE PARA FRESADORA</v>
          </cell>
          <cell r="C7289" t="str">
            <v>UN</v>
          </cell>
          <cell r="D7289" t="str">
            <v>CR</v>
          </cell>
          <cell r="E7289">
            <v>211.48</v>
          </cell>
        </row>
        <row r="7290">
          <cell r="A7290">
            <v>11367</v>
          </cell>
          <cell r="B7290" t="str">
            <v>PORTA EUCAPLAC CHAPA PINTADA COR 80X210CM E=35MM - EUCATEX</v>
          </cell>
          <cell r="C7290" t="str">
            <v>M2</v>
          </cell>
          <cell r="D7290" t="str">
            <v>CR</v>
          </cell>
          <cell r="E7290">
            <v>213.09</v>
          </cell>
        </row>
        <row r="7291">
          <cell r="A7291">
            <v>11364</v>
          </cell>
          <cell r="B7291" t="str">
            <v>PORTA EUCATEX EUCADUR PRONTA PARA PINTURA 60 X 210 X 3,5CM</v>
          </cell>
          <cell r="C7291" t="str">
            <v>UN</v>
          </cell>
          <cell r="D7291" t="str">
            <v>CR</v>
          </cell>
          <cell r="E7291">
            <v>169.44</v>
          </cell>
        </row>
        <row r="7292">
          <cell r="A7292">
            <v>11365</v>
          </cell>
          <cell r="B7292" t="str">
            <v>PORTA EUCATEX EUCADUR PRONTA PARA PINTURA 70 X 210 X 3,5CM</v>
          </cell>
          <cell r="C7292" t="str">
            <v>UN</v>
          </cell>
          <cell r="D7292" t="str">
            <v>CR</v>
          </cell>
          <cell r="E7292">
            <v>174.13</v>
          </cell>
        </row>
        <row r="7293">
          <cell r="A7293">
            <v>11366</v>
          </cell>
          <cell r="B7293" t="str">
            <v>PORTA EUCATEX EUCADUR PRONTA PARA PINTURA 80 X 210 X 3,5CM</v>
          </cell>
          <cell r="C7293" t="str">
            <v>UN</v>
          </cell>
          <cell r="D7293" t="str">
            <v>CR</v>
          </cell>
          <cell r="E7293">
            <v>113.68</v>
          </cell>
        </row>
        <row r="7294">
          <cell r="A7294">
            <v>4944</v>
          </cell>
          <cell r="B7294" t="str">
            <v>PORTA GRADE DE ENROLAR MANUAL COMPLETA, PERFIL TUBULAR TIJOLINHO 3/4 ", EM ACO</v>
          </cell>
          <cell r="C7294" t="str">
            <v>M2</v>
          </cell>
          <cell r="D7294" t="str">
            <v>CR</v>
          </cell>
          <cell r="E7294">
            <v>486.63</v>
          </cell>
        </row>
        <row r="7295">
          <cell r="B7295" t="str">
            <v>GALVANIZADO NATURAL (SEM INSTALACAO)</v>
          </cell>
        </row>
        <row r="7296">
          <cell r="A7296">
            <v>4992</v>
          </cell>
          <cell r="B7296" t="str">
            <v>PORTA MADEIRA COMPENSADA LISA PARA CERA OU VERNIZ 80 X 210 X 3,5CM</v>
          </cell>
          <cell r="C7296" t="str">
            <v>UN</v>
          </cell>
          <cell r="D7296" t="str">
            <v>CR</v>
          </cell>
          <cell r="E7296">
            <v>138.97</v>
          </cell>
        </row>
        <row r="7297">
          <cell r="A7297">
            <v>4969</v>
          </cell>
          <cell r="B7297" t="str">
            <v>PORTA MADEIRA REGIONAL 1A VENEZIANA 80 X 210 X 3CM</v>
          </cell>
          <cell r="C7297" t="str">
            <v>M2</v>
          </cell>
          <cell r="D7297" t="str">
            <v>CR</v>
          </cell>
          <cell r="E7297">
            <v>462.86</v>
          </cell>
        </row>
        <row r="7298">
          <cell r="A7298">
            <v>5002</v>
          </cell>
          <cell r="B7298" t="str">
            <v>PORTA MADEIRA REGIONAL 3A CORRER P/ VIDRO E = 3CM</v>
          </cell>
          <cell r="C7298" t="str">
            <v>M2</v>
          </cell>
          <cell r="D7298" t="str">
            <v>CR</v>
          </cell>
          <cell r="E7298">
            <v>468.21</v>
          </cell>
        </row>
        <row r="7299">
          <cell r="A7299">
            <v>4962</v>
          </cell>
          <cell r="B7299" t="str">
            <v>PORTA MADEIRA SEMI-OCA ALMOFADADA REGIONAL 1A 70 X 210 X 3CM</v>
          </cell>
          <cell r="C7299" t="str">
            <v>UN</v>
          </cell>
          <cell r="D7299" t="str">
            <v>CR</v>
          </cell>
          <cell r="E7299">
            <v>361.2</v>
          </cell>
        </row>
        <row r="7300">
          <cell r="A7300">
            <v>20322</v>
          </cell>
          <cell r="B7300" t="str">
            <v>PORTA MADEIRA SEMI-OCA ALMOFADADA REGIONAL 1A 60 X 210 X 3CM</v>
          </cell>
          <cell r="C7300" t="str">
            <v>UN</v>
          </cell>
          <cell r="D7300" t="str">
            <v>CR</v>
          </cell>
          <cell r="E7300">
            <v>347.81</v>
          </cell>
        </row>
        <row r="7301">
          <cell r="A7301">
            <v>4958</v>
          </cell>
          <cell r="B7301" t="str">
            <v>PORTA MADEIRA SEMI-OCA ALMOFADADA REGIONAL 2A 80 X 210 X 3,5</v>
          </cell>
          <cell r="C7301" t="str">
            <v>M2</v>
          </cell>
          <cell r="D7301" t="str">
            <v>CR</v>
          </cell>
          <cell r="E7301">
            <v>374.71</v>
          </cell>
        </row>
        <row r="7302">
          <cell r="A7302">
            <v>4964</v>
          </cell>
          <cell r="B7302" t="str">
            <v>PORTA MADEIRA SEMI-OCA FRISADA NAS 2 FACES *80 X 210 X 3,5* CM</v>
          </cell>
          <cell r="C7302" t="str">
            <v>UN</v>
          </cell>
          <cell r="D7302" t="str">
            <v>CR</v>
          </cell>
          <cell r="E7302">
            <v>241.07</v>
          </cell>
        </row>
        <row r="7303">
          <cell r="A7303">
            <v>5028</v>
          </cell>
          <cell r="B7303" t="str">
            <v>PORTA QUADRICULADA DE MADEIRA-DE-LEI (ANGELIM OU EQUIVALENTE REGIONAL), DE</v>
          </cell>
          <cell r="C7303" t="str">
            <v>M2</v>
          </cell>
          <cell r="D7303" t="str">
            <v>CR</v>
          </cell>
          <cell r="E7303">
            <v>388.01</v>
          </cell>
        </row>
        <row r="7304">
          <cell r="B7304" t="str">
            <v>CORRER PARA VIDRO E = *3,5* CM</v>
          </cell>
        </row>
        <row r="7305">
          <cell r="A7305">
            <v>4998</v>
          </cell>
          <cell r="B7305" t="str">
            <v>PORTA TIPO MEXICANA DE MADEIRA MACICA DE 1A. QUALIDADE, DE *0,80 X 2,10 X 0,035* M</v>
          </cell>
          <cell r="C7305" t="str">
            <v>M2</v>
          </cell>
          <cell r="D7305" t="str">
            <v>C</v>
          </cell>
          <cell r="E7305">
            <v>476.16</v>
          </cell>
        </row>
        <row r="7306">
          <cell r="A7306">
            <v>21102</v>
          </cell>
          <cell r="B7306" t="str">
            <v>PORTA TOALHA BANHO EM METAL CROMADO, TIPO BARRA</v>
          </cell>
          <cell r="C7306" t="str">
            <v>UN</v>
          </cell>
          <cell r="D7306" t="str">
            <v>CR</v>
          </cell>
          <cell r="E7306">
            <v>30.63</v>
          </cell>
        </row>
        <row r="7307">
          <cell r="A7307">
            <v>21101</v>
          </cell>
          <cell r="B7307" t="str">
            <v>PORTA TOALHA ROSTO EM METAL CROMADO, TIPO ARGOLA</v>
          </cell>
          <cell r="C7307" t="str">
            <v>UN</v>
          </cell>
          <cell r="D7307" t="str">
            <v>CR</v>
          </cell>
          <cell r="E7307">
            <v>19.670000000000002</v>
          </cell>
        </row>
        <row r="7308">
          <cell r="A7308">
            <v>34713</v>
          </cell>
          <cell r="B7308" t="str">
            <v>PORTA VIDRO TEMPERADO INCOLOR, 2 FOLHAS DE CORRER, E = 10 MM (SEM FERRAGENS E</v>
          </cell>
          <cell r="C7308" t="str">
            <v>M2</v>
          </cell>
          <cell r="D7308" t="str">
            <v>CR</v>
          </cell>
          <cell r="E7308">
            <v>203.81</v>
          </cell>
        </row>
        <row r="7309">
          <cell r="B7309" t="str">
            <v>SEM COLOCACAO)</v>
          </cell>
        </row>
        <row r="7310">
          <cell r="A7310">
            <v>4947</v>
          </cell>
          <cell r="B7310" t="str">
            <v>PORTAO BASCULANTE MANUAL EM ACO GALVANIZADO NATURAL, TIPO LAMBRIL COM</v>
          </cell>
          <cell r="C7310" t="str">
            <v>M2</v>
          </cell>
          <cell r="D7310" t="str">
            <v>AS</v>
          </cell>
          <cell r="E7310">
            <v>481.78</v>
          </cell>
        </row>
        <row r="7311">
          <cell r="B7311" t="str">
            <v>REQUADRO/BATENTE, CHAPA NUMERO 26 (SEM INSTALACAO)</v>
          </cell>
        </row>
        <row r="7312">
          <cell r="A7312">
            <v>37563</v>
          </cell>
          <cell r="B7312" t="str">
            <v>PORTAO BASCULANTE, MANUAL, EM CHAPA TIPO LAMBRIL QUADRADO, COM REQUADRO,</v>
          </cell>
          <cell r="C7312" t="str">
            <v>M2</v>
          </cell>
          <cell r="D7312" t="str">
            <v>AS</v>
          </cell>
          <cell r="E7312">
            <v>347.09</v>
          </cell>
        </row>
        <row r="7313">
          <cell r="B7313" t="str">
            <v>ACABAMENTO NATURAL</v>
          </cell>
        </row>
        <row r="7314">
          <cell r="A7314">
            <v>4948</v>
          </cell>
          <cell r="B7314" t="str">
            <v>PORTAO DE ABRIR EM GRADIL DE METALON REDONDO DE 3/4"  VERTICAL, COM REQUADRO,</v>
          </cell>
          <cell r="C7314" t="str">
            <v>M2</v>
          </cell>
          <cell r="D7314" t="str">
            <v>AS</v>
          </cell>
          <cell r="E7314">
            <v>315</v>
          </cell>
        </row>
        <row r="7315">
          <cell r="B7315" t="str">
            <v>ACABAMENTO NATURAL - COMPLETO</v>
          </cell>
        </row>
        <row r="7316">
          <cell r="A7316">
            <v>37561</v>
          </cell>
          <cell r="B7316" t="str">
            <v>PORTAO DE CORRER EM CHAPA TIPO PAINEL LAMBRIL QUADRADO, COM PORTA SOCIAL</v>
          </cell>
          <cell r="C7316" t="str">
            <v>M2</v>
          </cell>
          <cell r="D7316" t="str">
            <v>AS</v>
          </cell>
          <cell r="E7316">
            <v>504.22</v>
          </cell>
        </row>
        <row r="7317">
          <cell r="B7317" t="str">
            <v>COMPLETA INCLUIDA, COM REQUADRO, ACABAMENTO NATURAL, COM TRILHOS E</v>
          </cell>
        </row>
        <row r="7318">
          <cell r="B7318" t="str">
            <v>ROLDANAS</v>
          </cell>
        </row>
        <row r="7319">
          <cell r="A7319">
            <v>37562</v>
          </cell>
          <cell r="B7319" t="str">
            <v>PORTAO DE CORRER EM GRADIL FIXO DE BARRA DE FERRO CHATA DE 3 X 1/4" NA VERTICAL,</v>
          </cell>
          <cell r="C7319" t="str">
            <v>M2</v>
          </cell>
          <cell r="D7319" t="str">
            <v>AS</v>
          </cell>
          <cell r="E7319">
            <v>323.39999999999998</v>
          </cell>
        </row>
        <row r="7320">
          <cell r="B7320" t="str">
            <v>SEM REQUADRO, ACABAMENTO NATURAL, COM TRILHOS E ROLDANAS</v>
          </cell>
        </row>
        <row r="7321">
          <cell r="A7321">
            <v>37585</v>
          </cell>
          <cell r="B7321" t="str">
            <v>PORTINHOLA DE ABRIR EM ALUMINIO DE 60 X 80 CM, VENEZIANA VENTILADA 1 FOLHA,</v>
          </cell>
          <cell r="C7321" t="str">
            <v>UN</v>
          </cell>
          <cell r="D7321" t="str">
            <v>CR</v>
          </cell>
          <cell r="E7321">
            <v>293.83</v>
          </cell>
        </row>
        <row r="7322">
          <cell r="B7322" t="str">
            <v>ACABAMENTO ANODIZADO NATURAL</v>
          </cell>
        </row>
        <row r="7323">
          <cell r="A7323">
            <v>14164</v>
          </cell>
          <cell r="B7323" t="str">
            <v>POSTE CONICO CONTINUO EM ACO GALVANIZADO, CURVO, BRACO DUPLO, ENGASTADO,  H</v>
          </cell>
          <cell r="C7323" t="str">
            <v>UN</v>
          </cell>
          <cell r="D7323" t="str">
            <v>CR</v>
          </cell>
          <cell r="E7323">
            <v>1259.6500000000001</v>
          </cell>
        </row>
        <row r="7324">
          <cell r="B7324" t="str">
            <v>= 9 M, DIAMETRO INFERIOR = *135* MM</v>
          </cell>
        </row>
        <row r="7325">
          <cell r="A7325" t="str">
            <v>Obs: dimensões entre asteríscos (*) indicam a aceitação de medidas aproximadas.</v>
          </cell>
        </row>
        <row r="7327">
          <cell r="B7327" t="str">
            <v>PREÇOS DE INSUMOS</v>
          </cell>
          <cell r="D7327" t="str">
            <v>Página:</v>
          </cell>
          <cell r="E7327" t="str">
            <v>111 / 146</v>
          </cell>
        </row>
        <row r="7328">
          <cell r="A7328" t="str">
            <v>Indicação da origem do preço:</v>
          </cell>
        </row>
        <row r="7329">
          <cell r="A7329" t="str">
            <v>• C - para preço coletado pelo IBGE</v>
          </cell>
        </row>
        <row r="7330">
          <cell r="A7330" t="str">
            <v>• CR - para preço obtido por meio do coeficiente de representatividade do insumo (ver Manual de Metodologia e</v>
          </cell>
        </row>
        <row r="7331">
          <cell r="A7331" t="str">
            <v>Conceitos);</v>
          </cell>
        </row>
        <row r="7332">
          <cell r="A7332" t="str">
            <v>• AS - para preço atribuído com base no preço do insumo para a localidade de São Paulo.</v>
          </cell>
        </row>
        <row r="7333">
          <cell r="A7333" t="str">
            <v>Mês de Coleta:</v>
          </cell>
          <cell r="B7333" t="str">
            <v>06/2016 Pesquisa: IBGE</v>
          </cell>
        </row>
        <row r="7334">
          <cell r="B7334" t="str">
            <v>CUIABA</v>
          </cell>
          <cell r="C7334" t="str">
            <v>90,01</v>
          </cell>
          <cell r="E7334">
            <v>52.06</v>
          </cell>
        </row>
        <row r="7335">
          <cell r="A7335" t="str">
            <v>Localidade:</v>
          </cell>
          <cell r="B7335" t="str">
            <v>Encargos Sociais Desonerados(%) Horista:</v>
          </cell>
          <cell r="D7335" t="str">
            <v>Mensalista:</v>
          </cell>
        </row>
        <row r="7336">
          <cell r="A7336" t="str">
            <v>Código</v>
          </cell>
          <cell r="B7336" t="str">
            <v>Descriçao do Insumo</v>
          </cell>
          <cell r="C7336" t="str">
            <v>Unid</v>
          </cell>
          <cell r="D7336" t="str">
            <v>Origem</v>
          </cell>
          <cell r="E7336" t="str">
            <v>Preço</v>
          </cell>
        </row>
        <row r="7337">
          <cell r="D7337" t="str">
            <v>de Preço</v>
          </cell>
          <cell r="E7337" t="str">
            <v>Mediano (R$)</v>
          </cell>
        </row>
        <row r="7338">
          <cell r="A7338">
            <v>14163</v>
          </cell>
          <cell r="B7338" t="str">
            <v>POSTE CONICO CONTINUO EM ACO GALVANIZADO, CURVO, BRACO DUPLO, FLANGEADO,  H</v>
          </cell>
          <cell r="C7338" t="str">
            <v>UN</v>
          </cell>
          <cell r="D7338" t="str">
            <v>CR</v>
          </cell>
          <cell r="E7338">
            <v>1431.68</v>
          </cell>
        </row>
        <row r="7339">
          <cell r="B7339" t="str">
            <v>= 9 M, DIAMETRO INFERIOR = *135* MM</v>
          </cell>
        </row>
        <row r="7340">
          <cell r="A7340">
            <v>5051</v>
          </cell>
          <cell r="B7340" t="str">
            <v>POSTE CONICO CONTINUO EM ACO GALVANIZADO, CURVO, BRACO SIMPLES, ENGASTADO,</v>
          </cell>
          <cell r="C7340" t="str">
            <v>UN</v>
          </cell>
          <cell r="D7340" t="str">
            <v>CR</v>
          </cell>
          <cell r="E7340">
            <v>1217.6199999999999</v>
          </cell>
        </row>
        <row r="7341">
          <cell r="B7341" t="str">
            <v>H = 9 M, DIAMETRO INFERIOR = *135* MM</v>
          </cell>
        </row>
        <row r="7342">
          <cell r="A7342">
            <v>14162</v>
          </cell>
          <cell r="B7342" t="str">
            <v>POSTE CONICO CONTINUO EM ACO GALVANIZADO, CURVO, BRACO SIMPLES, FLANGEADO,</v>
          </cell>
          <cell r="C7342" t="str">
            <v>UN</v>
          </cell>
          <cell r="D7342" t="str">
            <v>CR</v>
          </cell>
          <cell r="E7342">
            <v>1215.8499999999999</v>
          </cell>
        </row>
        <row r="7343">
          <cell r="B7343" t="str">
            <v>H = 9 M, DIAMETRO INFERIOR = *135* MM</v>
          </cell>
        </row>
        <row r="7344">
          <cell r="A7344">
            <v>5052</v>
          </cell>
          <cell r="B7344" t="str">
            <v>POSTE CONICO CONTINUO EM ACO GALVANIZADO, CURVO, BRACO SIMPLES, FLANGEADO, H</v>
          </cell>
          <cell r="C7344" t="str">
            <v>UN</v>
          </cell>
          <cell r="D7344" t="str">
            <v>C</v>
          </cell>
          <cell r="E7344">
            <v>907.2</v>
          </cell>
        </row>
        <row r="7345">
          <cell r="B7345" t="str">
            <v>= 7 M, DIAMETRO INFERIOR = *125* MM</v>
          </cell>
        </row>
        <row r="7346">
          <cell r="A7346">
            <v>14166</v>
          </cell>
          <cell r="B7346" t="str">
            <v>POSTE CONICO CONTINUO EM ACO GALVANIZADO, RETO, ENGASTADO,  H = 7 M, DIAMETRO</v>
          </cell>
          <cell r="C7346" t="str">
            <v>UN</v>
          </cell>
          <cell r="D7346" t="str">
            <v>CR</v>
          </cell>
          <cell r="E7346">
            <v>918.72</v>
          </cell>
        </row>
        <row r="7347">
          <cell r="B7347" t="str">
            <v>INFERIOR = *125* MM</v>
          </cell>
        </row>
        <row r="7348">
          <cell r="A7348">
            <v>14165</v>
          </cell>
          <cell r="B7348" t="str">
            <v>POSTE CONICO CONTINUO EM ACO GALVANIZADO, RETO, ENGASTADO,  H = 9 M, DIAMETRO</v>
          </cell>
          <cell r="C7348" t="str">
            <v>UN</v>
          </cell>
          <cell r="D7348" t="str">
            <v>CR</v>
          </cell>
          <cell r="E7348">
            <v>1272.75</v>
          </cell>
        </row>
        <row r="7349">
          <cell r="B7349" t="str">
            <v>INFERIOR = *145* MM</v>
          </cell>
        </row>
        <row r="7350">
          <cell r="A7350">
            <v>5050</v>
          </cell>
          <cell r="B7350" t="str">
            <v>POSTE CONICO CONTINUO EM ACO GALVANIZADO, RETO, FLANGEADO,  H = 3 M, DIAMETRO</v>
          </cell>
          <cell r="C7350" t="str">
            <v>UN</v>
          </cell>
          <cell r="D7350" t="str">
            <v>CR</v>
          </cell>
          <cell r="E7350">
            <v>313.25</v>
          </cell>
        </row>
        <row r="7351">
          <cell r="B7351" t="str">
            <v>INFERIOR = *95* MM</v>
          </cell>
        </row>
        <row r="7352">
          <cell r="A7352">
            <v>12378</v>
          </cell>
          <cell r="B7352" t="str">
            <v>POSTE CONICO CONTINUO EM ACO GALVANIZADO, RETO, FLANGEADO, H = 6 M, DIAMETRO</v>
          </cell>
          <cell r="C7352" t="str">
            <v>UN</v>
          </cell>
          <cell r="D7352" t="str">
            <v>CR</v>
          </cell>
          <cell r="E7352">
            <v>744.59</v>
          </cell>
        </row>
        <row r="7353">
          <cell r="B7353" t="str">
            <v>INFERIOR = *90* CM</v>
          </cell>
        </row>
        <row r="7354">
          <cell r="A7354">
            <v>5040</v>
          </cell>
          <cell r="B7354" t="str">
            <v>POSTE DE CONCRETO CIRCULAR, 100 KG, H = 5 M (NBR 8451)</v>
          </cell>
          <cell r="C7354" t="str">
            <v>UN</v>
          </cell>
          <cell r="D7354" t="str">
            <v>CR</v>
          </cell>
          <cell r="E7354">
            <v>212.7</v>
          </cell>
        </row>
        <row r="7355">
          <cell r="A7355">
            <v>5054</v>
          </cell>
          <cell r="B7355" t="str">
            <v>POSTE DE CONCRETO CIRCULAR, 100 KG, H = 7 M (NBR 8451)</v>
          </cell>
          <cell r="C7355" t="str">
            <v>UN</v>
          </cell>
          <cell r="D7355" t="str">
            <v>CR</v>
          </cell>
          <cell r="E7355">
            <v>310.29000000000002</v>
          </cell>
        </row>
        <row r="7356">
          <cell r="A7356">
            <v>12366</v>
          </cell>
          <cell r="B7356" t="str">
            <v>POSTE DE CONCRETO CIRCULAR, 150 KG, H = 10 M (NBR 8451)</v>
          </cell>
          <cell r="C7356" t="str">
            <v>UN</v>
          </cell>
          <cell r="D7356" t="str">
            <v>CR</v>
          </cell>
          <cell r="E7356">
            <v>552.42999999999995</v>
          </cell>
        </row>
        <row r="7357">
          <cell r="A7357">
            <v>5045</v>
          </cell>
          <cell r="B7357" t="str">
            <v>POSTE DE CONCRETO CIRCULAR, 200 KG, H = 11 M (NBR 8451)</v>
          </cell>
          <cell r="C7357" t="str">
            <v>UN</v>
          </cell>
          <cell r="D7357" t="str">
            <v>CR</v>
          </cell>
          <cell r="E7357">
            <v>769.28</v>
          </cell>
        </row>
        <row r="7358">
          <cell r="A7358">
            <v>12367</v>
          </cell>
          <cell r="B7358" t="str">
            <v>POSTE DE CONCRETO CIRCULAR, 200 KG, H = 17 M (NBR 8451)</v>
          </cell>
          <cell r="C7358" t="str">
            <v>UN</v>
          </cell>
          <cell r="D7358" t="str">
            <v>CR</v>
          </cell>
          <cell r="E7358">
            <v>2355.15</v>
          </cell>
        </row>
        <row r="7359">
          <cell r="A7359">
            <v>12368</v>
          </cell>
          <cell r="B7359" t="str">
            <v>POSTE DE CONCRETO CIRCULAR, 200 KG, H = 22,5 M (NBR 8451)</v>
          </cell>
          <cell r="C7359" t="str">
            <v>UN</v>
          </cell>
          <cell r="D7359" t="str">
            <v>CR</v>
          </cell>
          <cell r="E7359">
            <v>4659.87</v>
          </cell>
        </row>
        <row r="7360">
          <cell r="A7360">
            <v>5042</v>
          </cell>
          <cell r="B7360" t="str">
            <v>POSTE DE CONCRETO CIRCULAR, 200 KG, H = 7 M (NBR 8451)</v>
          </cell>
          <cell r="C7360" t="str">
            <v>UN</v>
          </cell>
          <cell r="D7360" t="str">
            <v>CR</v>
          </cell>
          <cell r="E7360">
            <v>401.29</v>
          </cell>
        </row>
        <row r="7361">
          <cell r="A7361">
            <v>5044</v>
          </cell>
          <cell r="B7361" t="str">
            <v>POSTE DE CONCRETO CIRCULAR, 200 KG, H = 9 M (NBR 8451)</v>
          </cell>
          <cell r="C7361" t="str">
            <v>UN</v>
          </cell>
          <cell r="D7361" t="str">
            <v>CR</v>
          </cell>
          <cell r="E7361">
            <v>542.73</v>
          </cell>
        </row>
        <row r="7362">
          <cell r="A7362">
            <v>5055</v>
          </cell>
          <cell r="B7362" t="str">
            <v>POSTE DE CONCRETO CIRCULAR, 300 KG, H = 11 M (NBR 8451)</v>
          </cell>
          <cell r="C7362" t="str">
            <v>UN</v>
          </cell>
          <cell r="D7362" t="str">
            <v>CR</v>
          </cell>
          <cell r="E7362">
            <v>771.63</v>
          </cell>
        </row>
        <row r="7363">
          <cell r="A7363">
            <v>5041</v>
          </cell>
          <cell r="B7363" t="str">
            <v>POSTE DE CONCRETO CIRCULAR, 300 KG, H = 5 M (NBR 8451)</v>
          </cell>
          <cell r="C7363" t="str">
            <v>UN</v>
          </cell>
          <cell r="D7363" t="str">
            <v>CR</v>
          </cell>
          <cell r="E7363">
            <v>285.07</v>
          </cell>
        </row>
        <row r="7364">
          <cell r="A7364">
            <v>5043</v>
          </cell>
          <cell r="B7364" t="str">
            <v>POSTE DE CONCRETO CIRCULAR, 300 KG, H = 7 M (NBR 8451)</v>
          </cell>
          <cell r="C7364" t="str">
            <v>UN</v>
          </cell>
          <cell r="D7364" t="str">
            <v>CR</v>
          </cell>
          <cell r="E7364">
            <v>492.3</v>
          </cell>
        </row>
        <row r="7365">
          <cell r="A7365">
            <v>5053</v>
          </cell>
          <cell r="B7365" t="str">
            <v>POSTE DE CONCRETO CIRCULAR, 300 KG, H = 9 M (NBR 8451)</v>
          </cell>
          <cell r="C7365" t="str">
            <v>UN</v>
          </cell>
          <cell r="D7365" t="str">
            <v>CR</v>
          </cell>
          <cell r="E7365">
            <v>600.58000000000004</v>
          </cell>
        </row>
        <row r="7366">
          <cell r="A7366">
            <v>5035</v>
          </cell>
          <cell r="B7366" t="str">
            <v>POSTE DE CONCRETO CIRCULAR, 400 KG, H = 11 M (NBR 8451)</v>
          </cell>
          <cell r="C7366" t="str">
            <v>UN</v>
          </cell>
          <cell r="D7366" t="str">
            <v>CR</v>
          </cell>
          <cell r="E7366">
            <v>981.93</v>
          </cell>
        </row>
        <row r="7367">
          <cell r="A7367">
            <v>5036</v>
          </cell>
          <cell r="B7367" t="str">
            <v>POSTE DE CONCRETO CIRCULAR, 400 KG, H = 14 M (NBR 8451)</v>
          </cell>
          <cell r="C7367" t="str">
            <v>UN</v>
          </cell>
          <cell r="D7367" t="str">
            <v>CR</v>
          </cell>
          <cell r="E7367">
            <v>1639.17</v>
          </cell>
        </row>
        <row r="7368">
          <cell r="A7368">
            <v>5059</v>
          </cell>
          <cell r="B7368" t="str">
            <v>POSTE DE CONCRETO CIRCULAR, 400 KG, H = 9 M (NBR 8451)</v>
          </cell>
          <cell r="C7368" t="str">
            <v>UN</v>
          </cell>
          <cell r="D7368" t="str">
            <v>CR</v>
          </cell>
          <cell r="E7368">
            <v>767.96</v>
          </cell>
        </row>
        <row r="7369">
          <cell r="A7369">
            <v>5034</v>
          </cell>
          <cell r="B7369" t="str">
            <v>POSTE DE CONCRETO CIRCULAR, 600 KG, H = 10 M (NBR 8451)</v>
          </cell>
          <cell r="C7369" t="str">
            <v>UN</v>
          </cell>
          <cell r="D7369" t="str">
            <v>CR</v>
          </cell>
          <cell r="E7369">
            <v>1059.72</v>
          </cell>
        </row>
        <row r="7370">
          <cell r="A7370">
            <v>5056</v>
          </cell>
          <cell r="B7370" t="str">
            <v>POSTE DE CONCRETO DUPLO T ,TIPO B, 500 KG, H = 9 M (NBR 8451)</v>
          </cell>
          <cell r="C7370" t="str">
            <v>UN</v>
          </cell>
          <cell r="D7370" t="str">
            <v>CR</v>
          </cell>
          <cell r="E7370">
            <v>823.42</v>
          </cell>
        </row>
        <row r="7371">
          <cell r="A7371">
            <v>5057</v>
          </cell>
          <cell r="B7371" t="str">
            <v>POSTE DE CONCRETO DUPLO T, TIPO B, 300 KG, H = 10 M (NBR 8451)</v>
          </cell>
          <cell r="C7371" t="str">
            <v>UN</v>
          </cell>
          <cell r="D7371" t="str">
            <v>CR</v>
          </cell>
          <cell r="E7371">
            <v>660.38</v>
          </cell>
        </row>
        <row r="7372">
          <cell r="A7372">
            <v>5033</v>
          </cell>
          <cell r="B7372" t="str">
            <v>POSTE DE CONCRETO DUPLO T, TIPO B, 300 KG, H = 9 M (NBR 8451)</v>
          </cell>
          <cell r="C7372" t="str">
            <v>UN</v>
          </cell>
          <cell r="D7372" t="str">
            <v>C</v>
          </cell>
          <cell r="E7372">
            <v>548.22</v>
          </cell>
        </row>
        <row r="7373">
          <cell r="A7373">
            <v>5037</v>
          </cell>
          <cell r="B7373" t="str">
            <v>POSTE DE CONCRETO DUPLO T, TIPO D, 100 KG, H = 7 M (NBR 8451)</v>
          </cell>
          <cell r="C7373" t="str">
            <v>UN</v>
          </cell>
          <cell r="D7373" t="str">
            <v>CR</v>
          </cell>
          <cell r="E7373">
            <v>278.13</v>
          </cell>
        </row>
        <row r="7374">
          <cell r="A7374">
            <v>5038</v>
          </cell>
          <cell r="B7374" t="str">
            <v>POSTE DE CONCRETO DUPLO T, TIPO D, 200 KG, H = 9 M (NBR 8451)</v>
          </cell>
          <cell r="C7374" t="str">
            <v>UN</v>
          </cell>
          <cell r="D7374" t="str">
            <v>CR</v>
          </cell>
          <cell r="E7374">
            <v>446.79</v>
          </cell>
        </row>
        <row r="7375">
          <cell r="A7375">
            <v>12374</v>
          </cell>
          <cell r="B7375" t="str">
            <v>POSTE DE CONCRETO DUPLO T, 100 KG, H = 6 M, (NBR 8451)</v>
          </cell>
          <cell r="C7375" t="str">
            <v>UN</v>
          </cell>
          <cell r="D7375" t="str">
            <v>CR</v>
          </cell>
          <cell r="E7375">
            <v>274.11</v>
          </cell>
        </row>
        <row r="7376">
          <cell r="A7376">
            <v>12372</v>
          </cell>
          <cell r="B7376" t="str">
            <v>POSTE DE CONCRETO DUPLO T, 200 KG, H = 11 M (NBR 8451)</v>
          </cell>
          <cell r="C7376" t="str">
            <v>UN</v>
          </cell>
          <cell r="D7376" t="str">
            <v>CR</v>
          </cell>
          <cell r="E7376">
            <v>588.78</v>
          </cell>
        </row>
        <row r="7377">
          <cell r="A7377">
            <v>13335</v>
          </cell>
          <cell r="B7377" t="str">
            <v>POSTE DE CONCRETO DUPLO T, 200 KG, H = 8 M (NBR 8451)</v>
          </cell>
          <cell r="C7377" t="str">
            <v>UN</v>
          </cell>
          <cell r="D7377" t="str">
            <v>CR</v>
          </cell>
          <cell r="E7377">
            <v>354.57</v>
          </cell>
        </row>
        <row r="7378">
          <cell r="A7378">
            <v>13339</v>
          </cell>
          <cell r="B7378" t="str">
            <v>POSTE DE CONCRETO DUPLO T, 300 KG, H = 12 M (NBR 8451)</v>
          </cell>
          <cell r="C7378" t="str">
            <v>UN</v>
          </cell>
          <cell r="D7378" t="str">
            <v>CR</v>
          </cell>
          <cell r="E7378">
            <v>875.29</v>
          </cell>
        </row>
        <row r="7379">
          <cell r="A7379">
            <v>12373</v>
          </cell>
          <cell r="B7379" t="str">
            <v>POSTE DE CONCRETO DUPLO T, 400 KG,H = 12 M (NBR 8451)</v>
          </cell>
          <cell r="C7379" t="str">
            <v>UN</v>
          </cell>
          <cell r="D7379" t="str">
            <v>CR</v>
          </cell>
          <cell r="E7379">
            <v>916.62</v>
          </cell>
        </row>
        <row r="7380">
          <cell r="A7380">
            <v>34712</v>
          </cell>
          <cell r="B7380" t="str">
            <v>POSTE DE CONCRETO PADRAO, 1 CAIXA, H = 7,5 M</v>
          </cell>
          <cell r="C7380" t="str">
            <v>UN</v>
          </cell>
          <cell r="D7380" t="str">
            <v>CR</v>
          </cell>
          <cell r="E7380">
            <v>668.82</v>
          </cell>
        </row>
        <row r="7381">
          <cell r="A7381">
            <v>34711</v>
          </cell>
          <cell r="B7381" t="str">
            <v>POSTE DE CONCRETO PADRAO, 2 CAIXAS, H = 7,5 M</v>
          </cell>
          <cell r="C7381" t="str">
            <v>UN</v>
          </cell>
          <cell r="D7381" t="str">
            <v>CR</v>
          </cell>
          <cell r="E7381">
            <v>877.15</v>
          </cell>
        </row>
        <row r="7382">
          <cell r="A7382">
            <v>34706</v>
          </cell>
          <cell r="B7382" t="str">
            <v>POSTE DE CONCRETO PADRAO, 3 CAIXAS , H = 7,5 M</v>
          </cell>
          <cell r="C7382" t="str">
            <v>UN</v>
          </cell>
          <cell r="D7382" t="str">
            <v>CR</v>
          </cell>
          <cell r="E7382">
            <v>1503.21</v>
          </cell>
        </row>
        <row r="7383">
          <cell r="A7383">
            <v>34703</v>
          </cell>
          <cell r="B7383" t="str">
            <v>POSTE DE CONCRETO PADRAO, 4 CAIXAS , H = 7,5 M</v>
          </cell>
          <cell r="C7383" t="str">
            <v>UN</v>
          </cell>
          <cell r="D7383" t="str">
            <v>CR</v>
          </cell>
          <cell r="E7383">
            <v>2521.81</v>
          </cell>
        </row>
        <row r="7384">
          <cell r="A7384">
            <v>12388</v>
          </cell>
          <cell r="B7384" t="str">
            <v>POSTE DECORATIVO PARA JARDIM EM ACO TUBULAR, SEM LUMINARIA, H = *2,5* M</v>
          </cell>
          <cell r="C7384" t="str">
            <v>UN</v>
          </cell>
          <cell r="D7384" t="str">
            <v>CR</v>
          </cell>
          <cell r="E7384">
            <v>185.42</v>
          </cell>
        </row>
        <row r="7385">
          <cell r="A7385">
            <v>34695</v>
          </cell>
          <cell r="B7385" t="str">
            <v>POSTE PADRAO SUBTERRANEO 100 A, H = 2,5 M</v>
          </cell>
          <cell r="C7385" t="str">
            <v>UN</v>
          </cell>
          <cell r="D7385" t="str">
            <v>CR</v>
          </cell>
          <cell r="E7385">
            <v>630.45000000000005</v>
          </cell>
        </row>
        <row r="7386">
          <cell r="A7386">
            <v>34692</v>
          </cell>
          <cell r="B7386" t="str">
            <v>POSTE PADRAO SUBTERRANEO 200 A, H = 2,5 M</v>
          </cell>
          <cell r="C7386" t="str">
            <v>UN</v>
          </cell>
          <cell r="D7386" t="str">
            <v>CR</v>
          </cell>
          <cell r="E7386">
            <v>1513.08</v>
          </cell>
        </row>
        <row r="7387">
          <cell r="A7387">
            <v>26028</v>
          </cell>
          <cell r="B7387" t="str">
            <v>POZOLANA DE CLASSE C</v>
          </cell>
          <cell r="C7387" t="str">
            <v>T</v>
          </cell>
          <cell r="D7387" t="str">
            <v>CR</v>
          </cell>
          <cell r="E7387">
            <v>261.14999999999998</v>
          </cell>
        </row>
        <row r="7388">
          <cell r="A7388" t="str">
            <v>Obs: dimensões entre asteríscos (*) indicam a aceitação de medidas aproximadas.</v>
          </cell>
        </row>
        <row r="7390">
          <cell r="B7390" t="str">
            <v>PREÇOS DE INSUMOS</v>
          </cell>
          <cell r="D7390" t="str">
            <v>Página:</v>
          </cell>
          <cell r="E7390" t="str">
            <v>112 / 146</v>
          </cell>
        </row>
        <row r="7391">
          <cell r="A7391" t="str">
            <v>Indicação da origem do preço:</v>
          </cell>
        </row>
        <row r="7392">
          <cell r="A7392" t="str">
            <v>• C - para preço coletado pelo IBGE</v>
          </cell>
        </row>
        <row r="7393">
          <cell r="A7393" t="str">
            <v>• CR - para preço obtido por meio do coeficiente de representatividade do insumo (ver Manual de Metodologia e</v>
          </cell>
        </row>
        <row r="7394">
          <cell r="A7394" t="str">
            <v>Conceitos);</v>
          </cell>
        </row>
        <row r="7395">
          <cell r="A7395" t="str">
            <v>• AS - para preço atribuído com base no preço do insumo para a localidade de São Paulo.</v>
          </cell>
        </row>
        <row r="7396">
          <cell r="A7396" t="str">
            <v>Mês de Coleta:</v>
          </cell>
          <cell r="B7396" t="str">
            <v>06/2016 Pesquisa: IBGE</v>
          </cell>
        </row>
        <row r="7397">
          <cell r="B7397" t="str">
            <v>CUIABA</v>
          </cell>
          <cell r="C7397" t="str">
            <v>90,01</v>
          </cell>
          <cell r="E7397">
            <v>52.06</v>
          </cell>
        </row>
        <row r="7398">
          <cell r="A7398" t="str">
            <v>Localidade:</v>
          </cell>
          <cell r="B7398" t="str">
            <v>Encargos Sociais Desonerados(%) Horista:</v>
          </cell>
          <cell r="D7398" t="str">
            <v>Mensalista:</v>
          </cell>
        </row>
        <row r="7399">
          <cell r="A7399" t="str">
            <v>Código</v>
          </cell>
          <cell r="B7399" t="str">
            <v>Descriçao do Insumo</v>
          </cell>
          <cell r="C7399" t="str">
            <v>Unid</v>
          </cell>
          <cell r="D7399" t="str">
            <v>Origem</v>
          </cell>
          <cell r="E7399" t="str">
            <v>Preço</v>
          </cell>
        </row>
        <row r="7400">
          <cell r="D7400" t="str">
            <v>de Preço</v>
          </cell>
          <cell r="E7400" t="str">
            <v>Mediano (R$)</v>
          </cell>
        </row>
        <row r="7401">
          <cell r="A7401">
            <v>4465</v>
          </cell>
          <cell r="B7401" t="str">
            <v>PRANCHA DE MADEIRA NAO APARELHADA *6 X 25* CM, MACARANDUBA, ANGELIM OU</v>
          </cell>
          <cell r="C7401" t="str">
            <v>M</v>
          </cell>
          <cell r="D7401" t="str">
            <v>CR</v>
          </cell>
          <cell r="E7401">
            <v>22.5</v>
          </cell>
        </row>
        <row r="7402">
          <cell r="B7402" t="str">
            <v>EQUIVALENTE DA REGIAO</v>
          </cell>
        </row>
        <row r="7403">
          <cell r="A7403">
            <v>35273</v>
          </cell>
          <cell r="B7403" t="str">
            <v>PRANCHA DE MADEIRA NAO APARELHADA *6 X 30* CM, MACARANDUBA, ANGELIM OU</v>
          </cell>
          <cell r="C7403" t="str">
            <v>M</v>
          </cell>
          <cell r="D7403" t="str">
            <v>CR</v>
          </cell>
          <cell r="E7403">
            <v>24.86</v>
          </cell>
        </row>
        <row r="7404">
          <cell r="B7404" t="str">
            <v>EQUIVALENTE DA REGIAO</v>
          </cell>
        </row>
        <row r="7405">
          <cell r="A7405">
            <v>4470</v>
          </cell>
          <cell r="B7405" t="str">
            <v>PRANCHA DE MADEIRA NAO APARELHADA *6 X 40* CM, MACARANDUBA, ANGELIM OU</v>
          </cell>
          <cell r="C7405" t="str">
            <v>M</v>
          </cell>
          <cell r="D7405" t="str">
            <v>CR</v>
          </cell>
          <cell r="E7405">
            <v>37.14</v>
          </cell>
        </row>
        <row r="7406">
          <cell r="B7406" t="str">
            <v>EQUIVALENTE DA REGIAO</v>
          </cell>
        </row>
        <row r="7407">
          <cell r="A7407">
            <v>4437</v>
          </cell>
          <cell r="B7407" t="str">
            <v>PRANCHAO DE MADEIRA NAO APARELHADA *7,5 X 23* CM (3 x 9 ") MACARANDUBA, ANGELIM</v>
          </cell>
          <cell r="C7407" t="str">
            <v>M</v>
          </cell>
          <cell r="D7407" t="str">
            <v>CR</v>
          </cell>
          <cell r="E7407">
            <v>26.9</v>
          </cell>
        </row>
        <row r="7408">
          <cell r="B7408" t="str">
            <v>OU EQUIVALENTE DA REGIAO.</v>
          </cell>
        </row>
        <row r="7409">
          <cell r="A7409">
            <v>14580</v>
          </cell>
          <cell r="B7409" t="str">
            <v>PRANCHAO DE MADEIRA NAO APARELHADA *8 X 30* CM, MACARANDUBA, ANGELIM OU</v>
          </cell>
          <cell r="C7409" t="str">
            <v>M</v>
          </cell>
          <cell r="D7409" t="str">
            <v>CR</v>
          </cell>
          <cell r="E7409">
            <v>29.29</v>
          </cell>
        </row>
        <row r="7410">
          <cell r="B7410" t="str">
            <v>EQUIVALENTE DA REGIAO</v>
          </cell>
        </row>
        <row r="7411">
          <cell r="A7411">
            <v>40304</v>
          </cell>
          <cell r="B7411" t="str">
            <v>PREGO DE ACO POLIDO COM CABECA DUPLA 17 X 27 (2 1/2 X 11)</v>
          </cell>
          <cell r="C7411" t="str">
            <v>KG</v>
          </cell>
          <cell r="D7411" t="str">
            <v>CR</v>
          </cell>
          <cell r="E7411">
            <v>10.24</v>
          </cell>
        </row>
        <row r="7412">
          <cell r="A7412">
            <v>40605</v>
          </cell>
          <cell r="B7412" t="str">
            <v>PREGO DE ACO POLIDO COM CABECA DUPLA 17 X 27 (2 1/2 X 11) (COLETADO CAIXA)</v>
          </cell>
          <cell r="C7412" t="str">
            <v>KG</v>
          </cell>
          <cell r="D7412" t="str">
            <v>CR</v>
          </cell>
          <cell r="E7412">
            <v>8.5</v>
          </cell>
        </row>
        <row r="7413">
          <cell r="A7413">
            <v>5065</v>
          </cell>
          <cell r="B7413" t="str">
            <v>PREGO DE ACO POLIDO COM CABECA 10 X 10 (7/8 X 17)</v>
          </cell>
          <cell r="C7413" t="str">
            <v>KG</v>
          </cell>
          <cell r="D7413" t="str">
            <v>CR</v>
          </cell>
          <cell r="E7413">
            <v>15.79</v>
          </cell>
        </row>
        <row r="7414">
          <cell r="A7414">
            <v>5072</v>
          </cell>
          <cell r="B7414" t="str">
            <v>PREGO DE ACO POLIDO COM CABECA 10 X 11 (1 X 17)</v>
          </cell>
          <cell r="C7414" t="str">
            <v>KG</v>
          </cell>
          <cell r="D7414" t="str">
            <v>CR</v>
          </cell>
          <cell r="E7414">
            <v>14.6</v>
          </cell>
        </row>
        <row r="7415">
          <cell r="A7415">
            <v>5066</v>
          </cell>
          <cell r="B7415" t="str">
            <v>PREGO DE ACO POLIDO COM CABECA 12 X 12</v>
          </cell>
          <cell r="C7415" t="str">
            <v>KG</v>
          </cell>
          <cell r="D7415" t="str">
            <v>CR</v>
          </cell>
          <cell r="E7415">
            <v>10.93</v>
          </cell>
        </row>
        <row r="7416">
          <cell r="A7416">
            <v>5063</v>
          </cell>
          <cell r="B7416" t="str">
            <v>PREGO DE ACO POLIDO COM CABECA 14 X 18 (1 1/2 X 14)</v>
          </cell>
          <cell r="C7416" t="str">
            <v>KG</v>
          </cell>
          <cell r="D7416" t="str">
            <v>CR</v>
          </cell>
          <cell r="E7416">
            <v>9.9</v>
          </cell>
        </row>
        <row r="7417">
          <cell r="A7417">
            <v>20247</v>
          </cell>
          <cell r="B7417" t="str">
            <v>PREGO DE ACO POLIDO COM CABECA 15 X 15 (1 1/4 X 13)</v>
          </cell>
          <cell r="C7417" t="str">
            <v>KG</v>
          </cell>
          <cell r="D7417" t="str">
            <v>CR</v>
          </cell>
          <cell r="E7417">
            <v>9.19</v>
          </cell>
        </row>
        <row r="7418">
          <cell r="A7418">
            <v>5074</v>
          </cell>
          <cell r="B7418" t="str">
            <v>PREGO DE ACO POLIDO COM CABECA 15 X 18 (1 1/2 X 13)</v>
          </cell>
          <cell r="C7418" t="str">
            <v>KG</v>
          </cell>
          <cell r="D7418" t="str">
            <v>CR</v>
          </cell>
          <cell r="E7418">
            <v>9.3000000000000007</v>
          </cell>
        </row>
        <row r="7419">
          <cell r="A7419">
            <v>5067</v>
          </cell>
          <cell r="B7419" t="str">
            <v>PREGO DE ACO POLIDO COM CABECA 16 X 24 (2 1/4 X 12)</v>
          </cell>
          <cell r="C7419" t="str">
            <v>KG</v>
          </cell>
          <cell r="D7419" t="str">
            <v>CR</v>
          </cell>
          <cell r="E7419">
            <v>8.84</v>
          </cell>
        </row>
        <row r="7420">
          <cell r="A7420">
            <v>5078</v>
          </cell>
          <cell r="B7420" t="str">
            <v>PREGO DE ACO POLIDO COM CABECA 16 X 27 (2 1/2 X 12)</v>
          </cell>
          <cell r="C7420" t="str">
            <v>KG</v>
          </cell>
          <cell r="D7420" t="str">
            <v>CR</v>
          </cell>
          <cell r="E7420">
            <v>8.74</v>
          </cell>
        </row>
        <row r="7421">
          <cell r="A7421">
            <v>5068</v>
          </cell>
          <cell r="B7421" t="str">
            <v>PREGO DE ACO POLIDO COM CABECA 17 X 21 (2 X 11)</v>
          </cell>
          <cell r="C7421" t="str">
            <v>KG</v>
          </cell>
          <cell r="D7421" t="str">
            <v>CR</v>
          </cell>
          <cell r="E7421">
            <v>8.3000000000000007</v>
          </cell>
        </row>
        <row r="7422">
          <cell r="A7422">
            <v>5073</v>
          </cell>
          <cell r="B7422" t="str">
            <v>PREGO DE ACO POLIDO COM CABECA 17 X 24 (2 1/4 X 11)</v>
          </cell>
          <cell r="C7422" t="str">
            <v>KG</v>
          </cell>
          <cell r="D7422" t="str">
            <v>CR</v>
          </cell>
          <cell r="E7422">
            <v>8.4600000000000009</v>
          </cell>
        </row>
        <row r="7423">
          <cell r="A7423">
            <v>5069</v>
          </cell>
          <cell r="B7423" t="str">
            <v>PREGO DE ACO POLIDO COM CABECA 17 X 27 (2 1/2 X 11)</v>
          </cell>
          <cell r="C7423" t="str">
            <v>KG</v>
          </cell>
          <cell r="D7423" t="str">
            <v>CR</v>
          </cell>
          <cell r="E7423">
            <v>8.4600000000000009</v>
          </cell>
        </row>
        <row r="7424">
          <cell r="A7424">
            <v>5070</v>
          </cell>
          <cell r="B7424" t="str">
            <v>PREGO DE ACO POLIDO COM CABECA 17 X 30 (2 3/4 X 11)</v>
          </cell>
          <cell r="C7424" t="str">
            <v>KG</v>
          </cell>
          <cell r="D7424" t="str">
            <v>CR</v>
          </cell>
          <cell r="E7424">
            <v>8.5500000000000007</v>
          </cell>
        </row>
        <row r="7425">
          <cell r="A7425">
            <v>5071</v>
          </cell>
          <cell r="B7425" t="str">
            <v>PREGO DE ACO POLIDO COM CABECA 18 X 24 (2 1/4 X 10)</v>
          </cell>
          <cell r="C7425" t="str">
            <v>KG</v>
          </cell>
          <cell r="D7425" t="str">
            <v>CR</v>
          </cell>
          <cell r="E7425">
            <v>8.3000000000000007</v>
          </cell>
        </row>
        <row r="7426">
          <cell r="A7426">
            <v>5061</v>
          </cell>
          <cell r="B7426" t="str">
            <v>PREGO DE ACO POLIDO COM CABECA 18 X 27 (2 1/2 X 10)</v>
          </cell>
          <cell r="C7426" t="str">
            <v>KG</v>
          </cell>
          <cell r="D7426" t="str">
            <v>C</v>
          </cell>
          <cell r="E7426">
            <v>8.16</v>
          </cell>
        </row>
        <row r="7427">
          <cell r="A7427">
            <v>5075</v>
          </cell>
          <cell r="B7427" t="str">
            <v>PREGO DE ACO POLIDO COM CABECA 18 X 30 (2 3/4 X 10)</v>
          </cell>
          <cell r="C7427" t="str">
            <v>KG</v>
          </cell>
          <cell r="D7427" t="str">
            <v>CR</v>
          </cell>
          <cell r="E7427">
            <v>8.3000000000000007</v>
          </cell>
        </row>
        <row r="7428">
          <cell r="A7428">
            <v>39027</v>
          </cell>
          <cell r="B7428" t="str">
            <v>PREGO DE ACO POLIDO COM CABECA 19  X 36 (3 1/4  X  9)</v>
          </cell>
          <cell r="C7428" t="str">
            <v>KG</v>
          </cell>
          <cell r="D7428" t="str">
            <v>CR</v>
          </cell>
          <cell r="E7428">
            <v>8.2899999999999991</v>
          </cell>
        </row>
        <row r="7429">
          <cell r="A7429">
            <v>5062</v>
          </cell>
          <cell r="B7429" t="str">
            <v>PREGO DE ACO POLIDO COM CABECA 19 X 33 (3 X 9)</v>
          </cell>
          <cell r="C7429" t="str">
            <v>KG</v>
          </cell>
          <cell r="D7429" t="str">
            <v>CR</v>
          </cell>
          <cell r="E7429">
            <v>8.41</v>
          </cell>
        </row>
        <row r="7430">
          <cell r="A7430">
            <v>40568</v>
          </cell>
          <cell r="B7430" t="str">
            <v>PREGO DE ACO POLIDO COM CABECA 22 X 48 (4 1/4 X 5)</v>
          </cell>
          <cell r="C7430" t="str">
            <v>KG</v>
          </cell>
          <cell r="D7430" t="str">
            <v>CR</v>
          </cell>
          <cell r="E7430">
            <v>8.36</v>
          </cell>
        </row>
        <row r="7431">
          <cell r="A7431">
            <v>40620</v>
          </cell>
          <cell r="B7431" t="str">
            <v>PREGO DE ACO POLIDO COM CABECA 22 X 48 (4 1/4 X 5) (COLETADO CAIXA)</v>
          </cell>
          <cell r="C7431" t="str">
            <v>KG</v>
          </cell>
          <cell r="D7431" t="str">
            <v>CR</v>
          </cell>
          <cell r="E7431">
            <v>7.13</v>
          </cell>
        </row>
        <row r="7432">
          <cell r="A7432">
            <v>39026</v>
          </cell>
          <cell r="B7432" t="str">
            <v>PREGO DE ACO POLIDO SEM CABECA 15 X 15 (1 1/4 X 13)</v>
          </cell>
          <cell r="C7432" t="str">
            <v>KG</v>
          </cell>
          <cell r="D7432" t="str">
            <v>CR</v>
          </cell>
          <cell r="E7432">
            <v>9.33</v>
          </cell>
        </row>
        <row r="7433">
          <cell r="A7433">
            <v>11572</v>
          </cell>
          <cell r="B7433" t="str">
            <v>PRENDEDOR / TRAVA DE PORTA, MONTAGEM PISO / PORTA, EM LATAO / ZAMAC, CROMADO</v>
          </cell>
          <cell r="C7433" t="str">
            <v>UN</v>
          </cell>
          <cell r="D7433" t="str">
            <v>CR</v>
          </cell>
          <cell r="E7433">
            <v>13.92</v>
          </cell>
        </row>
        <row r="7434">
          <cell r="A7434">
            <v>38959</v>
          </cell>
          <cell r="B7434" t="str">
            <v>PRENSA DE MONTAGEM PARA TUBO PEX</v>
          </cell>
          <cell r="C7434" t="str">
            <v>UN</v>
          </cell>
          <cell r="D7434" t="str">
            <v>CR</v>
          </cell>
          <cell r="E7434">
            <v>512.14</v>
          </cell>
        </row>
        <row r="7435">
          <cell r="A7435">
            <v>11149</v>
          </cell>
          <cell r="B7435" t="str">
            <v>PRIMER EPOXI</v>
          </cell>
          <cell r="C7435" t="str">
            <v>GL</v>
          </cell>
          <cell r="D7435" t="str">
            <v>CR</v>
          </cell>
          <cell r="E7435">
            <v>145.13999999999999</v>
          </cell>
        </row>
        <row r="7436">
          <cell r="A7436">
            <v>511</v>
          </cell>
          <cell r="B7436" t="str">
            <v>PRIMER PARA MANTA ASFALTICA A BASE DE ASFALTO MODIFICADO DILUIDO EM SOLVENTE,</v>
          </cell>
          <cell r="C7436" t="str">
            <v>L</v>
          </cell>
          <cell r="D7436" t="str">
            <v>CR</v>
          </cell>
          <cell r="E7436">
            <v>11.48</v>
          </cell>
        </row>
        <row r="7437">
          <cell r="B7437" t="str">
            <v>APLICACAO A FRIO</v>
          </cell>
        </row>
        <row r="7438">
          <cell r="A7438">
            <v>11174</v>
          </cell>
          <cell r="B7438" t="str">
            <v>PRIMER UNIVERSAL, FUNDO ANTICORROSIVO TIPO ZARCAO</v>
          </cell>
          <cell r="C7438" t="str">
            <v>18L</v>
          </cell>
          <cell r="D7438" t="str">
            <v>CR</v>
          </cell>
          <cell r="E7438">
            <v>412.11</v>
          </cell>
        </row>
        <row r="7439">
          <cell r="A7439">
            <v>37540</v>
          </cell>
          <cell r="B7439" t="str">
            <v>PROJETOR DE ARGAMASSA, CAPACIDADE DE PROJECAO 1,5 M3/H, ALCANCE DA PROJECAO</v>
          </cell>
          <cell r="C7439" t="str">
            <v>UN</v>
          </cell>
          <cell r="D7439" t="str">
            <v>CR</v>
          </cell>
          <cell r="E7439">
            <v>54146.6</v>
          </cell>
        </row>
        <row r="7440">
          <cell r="B7440" t="str">
            <v>30 ATE 60 M, MOTOR ELETRICO TRIFASICO</v>
          </cell>
        </row>
        <row r="7441">
          <cell r="A7441">
            <v>37548</v>
          </cell>
          <cell r="B7441" t="str">
            <v>PROJETOR DE ARGAMASSA, CAPACIDADE DE PROJECAO 2,0 M3/H, ALCANCE DA PROJECAO</v>
          </cell>
          <cell r="C7441" t="str">
            <v>UN</v>
          </cell>
          <cell r="D7441" t="str">
            <v>CR</v>
          </cell>
          <cell r="E7441">
            <v>71771.05</v>
          </cell>
        </row>
        <row r="7442">
          <cell r="B7442" t="str">
            <v>ATE 50 M, MOTOR ELETRICO TRIFASICO</v>
          </cell>
        </row>
        <row r="7443">
          <cell r="A7443">
            <v>39828</v>
          </cell>
          <cell r="B7443" t="str">
            <v>PROJETOR PNEUMATICO DE ARGAMASSA PARA CHAPISCO E REBOCO COM RECIPIENTE</v>
          </cell>
          <cell r="C7443" t="str">
            <v>UN</v>
          </cell>
          <cell r="D7443" t="str">
            <v>CR</v>
          </cell>
          <cell r="E7443">
            <v>430.55</v>
          </cell>
        </row>
        <row r="7444">
          <cell r="B7444" t="str">
            <v>ACOPLADO, TIPO CANEQUNHA, COM VOLUME DE 1,50 L, SEM COMPRESSOR</v>
          </cell>
        </row>
        <row r="7445">
          <cell r="A7445">
            <v>12273</v>
          </cell>
          <cell r="B7445" t="str">
            <v>PROJETOR RETANGULAR FECHADO PARA LAMPADA VAPOR DE MERCURIO/SODIO 250 W A</v>
          </cell>
          <cell r="C7445" t="str">
            <v>UN</v>
          </cell>
          <cell r="D7445" t="str">
            <v>CR</v>
          </cell>
          <cell r="E7445">
            <v>41.98</v>
          </cell>
        </row>
        <row r="7446">
          <cell r="B7446" t="str">
            <v>500 W, CABECEIRAS EM ALUMINIO FUNDIDO, CORPO EM ALUMINIO ANODIZADO, PARA</v>
          </cell>
        </row>
        <row r="7447">
          <cell r="B7447" t="str">
            <v>LAMPADA E40 FECHAMENTO EM VIDRO TEMPERADO.</v>
          </cell>
        </row>
        <row r="7448">
          <cell r="A7448">
            <v>11735</v>
          </cell>
          <cell r="B7448" t="str">
            <v>PROLONGAMENTO PVC PARA CAIXA SIFONADA  100 MM X 200 MM (NBR 5688)</v>
          </cell>
          <cell r="C7448" t="str">
            <v>UN</v>
          </cell>
          <cell r="D7448" t="str">
            <v>CR</v>
          </cell>
          <cell r="E7448">
            <v>3.18</v>
          </cell>
        </row>
        <row r="7449">
          <cell r="A7449">
            <v>11733</v>
          </cell>
          <cell r="B7449" t="str">
            <v>PROLONGAMENTO PVC PARA CAIXA SIFONADA 100 MM X 100 MM (NBR 5688)</v>
          </cell>
          <cell r="C7449" t="str">
            <v>UN</v>
          </cell>
          <cell r="D7449" t="str">
            <v>CR</v>
          </cell>
          <cell r="E7449">
            <v>1.56</v>
          </cell>
        </row>
        <row r="7450">
          <cell r="A7450">
            <v>11734</v>
          </cell>
          <cell r="B7450" t="str">
            <v>PROLONGAMENTO PVC PARA CAIXA SIFONADA, 100 MM X 150 MM (NBR 5688)</v>
          </cell>
          <cell r="C7450" t="str">
            <v>UN</v>
          </cell>
          <cell r="D7450" t="str">
            <v>CR</v>
          </cell>
          <cell r="E7450">
            <v>2.4</v>
          </cell>
        </row>
        <row r="7451">
          <cell r="A7451">
            <v>11737</v>
          </cell>
          <cell r="B7451" t="str">
            <v>PROLONGAMENTO PVC PARA CAIXA SIFONADA, 150 MM X 150 MM (NBR 5688)</v>
          </cell>
          <cell r="C7451" t="str">
            <v>UN</v>
          </cell>
          <cell r="D7451" t="str">
            <v>CR</v>
          </cell>
          <cell r="E7451">
            <v>4.25</v>
          </cell>
        </row>
        <row r="7452">
          <cell r="A7452" t="str">
            <v>Obs: dimensões entre asteríscos (*) indicam a aceitação de medidas aproximadas.</v>
          </cell>
        </row>
        <row r="7454">
          <cell r="B7454" t="str">
            <v>PREÇOS DE INSUMOS</v>
          </cell>
          <cell r="D7454" t="str">
            <v>Página:</v>
          </cell>
          <cell r="E7454" t="str">
            <v>113 / 146</v>
          </cell>
        </row>
        <row r="7455">
          <cell r="A7455" t="str">
            <v>Indicação da origem do preço:</v>
          </cell>
        </row>
        <row r="7456">
          <cell r="A7456" t="str">
            <v>• C - para preço coletado pelo IBGE</v>
          </cell>
        </row>
        <row r="7457">
          <cell r="A7457" t="str">
            <v>• CR - para preço obtido por meio do coeficiente de representatividade do insumo (ver Manual de Metodologia e</v>
          </cell>
        </row>
        <row r="7458">
          <cell r="A7458" t="str">
            <v>Conceitos);</v>
          </cell>
        </row>
        <row r="7459">
          <cell r="A7459" t="str">
            <v>• AS - para preço atribuído com base no preço do insumo para a localidade de São Paulo.</v>
          </cell>
        </row>
        <row r="7460">
          <cell r="A7460" t="str">
            <v>Mês de Coleta:</v>
          </cell>
          <cell r="B7460" t="str">
            <v>06/2016 Pesquisa: IBGE</v>
          </cell>
        </row>
        <row r="7461">
          <cell r="B7461" t="str">
            <v>CUIABA</v>
          </cell>
          <cell r="C7461" t="str">
            <v>90,01</v>
          </cell>
          <cell r="E7461">
            <v>52.06</v>
          </cell>
        </row>
        <row r="7462">
          <cell r="A7462" t="str">
            <v>Localidade:</v>
          </cell>
          <cell r="B7462" t="str">
            <v>Encargos Sociais Desonerados(%) Horista:</v>
          </cell>
          <cell r="D7462" t="str">
            <v>Mensalista:</v>
          </cell>
        </row>
        <row r="7463">
          <cell r="A7463" t="str">
            <v>Código</v>
          </cell>
          <cell r="B7463" t="str">
            <v>Descriçao do Insumo</v>
          </cell>
          <cell r="C7463" t="str">
            <v>Unid</v>
          </cell>
          <cell r="D7463" t="str">
            <v>Origem</v>
          </cell>
          <cell r="E7463" t="str">
            <v>Preço</v>
          </cell>
        </row>
        <row r="7464">
          <cell r="D7464" t="str">
            <v>de Preço</v>
          </cell>
          <cell r="E7464" t="str">
            <v>Mediano (R$)</v>
          </cell>
        </row>
        <row r="7465">
          <cell r="A7465">
            <v>11738</v>
          </cell>
          <cell r="B7465" t="str">
            <v>PROLONGAMENTO PVC PARA CAIXA SIFONADA, 150 MM X 200 MM (NBR 5688)</v>
          </cell>
          <cell r="C7465" t="str">
            <v>UN</v>
          </cell>
          <cell r="D7465" t="str">
            <v>CR</v>
          </cell>
          <cell r="E7465">
            <v>6.92</v>
          </cell>
        </row>
        <row r="7466">
          <cell r="A7466">
            <v>36143</v>
          </cell>
          <cell r="B7466" t="str">
            <v>PROTETOR AUDITIVO TIPO CONCHA COM ABAFADOR DE RUIDOS, ATENUACAO ACIMA DE 22</v>
          </cell>
          <cell r="C7466" t="str">
            <v>UN</v>
          </cell>
          <cell r="D7466" t="str">
            <v>CR</v>
          </cell>
          <cell r="E7466">
            <v>23.32</v>
          </cell>
        </row>
        <row r="7467">
          <cell r="B7467" t="str">
            <v>DB</v>
          </cell>
        </row>
        <row r="7468">
          <cell r="A7468">
            <v>36142</v>
          </cell>
          <cell r="B7468" t="str">
            <v>PROTETOR AUDITIVO TIPO PLUG DE INSERCAO COM CORDAO, ATENUACAO SUPERIOR A 15</v>
          </cell>
          <cell r="C7468" t="str">
            <v>UN</v>
          </cell>
          <cell r="D7468" t="str">
            <v>CR</v>
          </cell>
          <cell r="E7468">
            <v>1.7</v>
          </cell>
        </row>
        <row r="7469">
          <cell r="B7469" t="str">
            <v>DB</v>
          </cell>
        </row>
        <row r="7470">
          <cell r="A7470">
            <v>36146</v>
          </cell>
          <cell r="B7470" t="str">
            <v>PROTETOR SOLAR FPS 30, EMBALAGEM 2 LITROS</v>
          </cell>
          <cell r="C7470" t="str">
            <v>UN</v>
          </cell>
          <cell r="D7470" t="str">
            <v>CR</v>
          </cell>
          <cell r="E7470">
            <v>193.46</v>
          </cell>
        </row>
        <row r="7471">
          <cell r="A7471">
            <v>38377</v>
          </cell>
          <cell r="B7471" t="str">
            <v>PRUMO DE CENTRO EM ACO *400* G</v>
          </cell>
          <cell r="C7471" t="str">
            <v>UN</v>
          </cell>
          <cell r="D7471" t="str">
            <v>CR</v>
          </cell>
          <cell r="E7471">
            <v>19.940000000000001</v>
          </cell>
        </row>
        <row r="7472">
          <cell r="A7472">
            <v>38376</v>
          </cell>
          <cell r="B7472" t="str">
            <v>PRUMO DE PAREDE EM ACO 700 A 750 G</v>
          </cell>
          <cell r="C7472" t="str">
            <v>UN</v>
          </cell>
          <cell r="D7472" t="str">
            <v>CR</v>
          </cell>
          <cell r="E7472">
            <v>22.73</v>
          </cell>
        </row>
        <row r="7473">
          <cell r="A7473">
            <v>41757</v>
          </cell>
          <cell r="B7473" t="str">
            <v>PULVERIZADOOR DE TINTA ELETRICO / MAQUINA DE PINTURA AIRLESS, VAZAO *2* L/MIN</v>
          </cell>
          <cell r="C7473" t="str">
            <v>UN</v>
          </cell>
          <cell r="D7473" t="str">
            <v>CR</v>
          </cell>
          <cell r="E7473">
            <v>11174.87</v>
          </cell>
        </row>
        <row r="7474">
          <cell r="B7474" t="str">
            <v>(COLETADO CAIXA)</v>
          </cell>
        </row>
        <row r="7475">
          <cell r="A7475">
            <v>5080</v>
          </cell>
          <cell r="B7475" t="str">
            <v>PUXADOR CENTRAL, TIPO ALCA, EM ZAMAC CROMADO, COM ROSETAS, COMPRIMENTO *100*</v>
          </cell>
          <cell r="C7475" t="str">
            <v>UN</v>
          </cell>
          <cell r="D7475" t="str">
            <v>CR</v>
          </cell>
          <cell r="E7475">
            <v>9.8699999999999992</v>
          </cell>
        </row>
        <row r="7476">
          <cell r="B7476" t="str">
            <v>MM, PARA PORTA / JANELA EM MADEIRA OU METALICA - INCLUI PARAFUSOS</v>
          </cell>
        </row>
        <row r="7477">
          <cell r="A7477">
            <v>11522</v>
          </cell>
          <cell r="B7477" t="str">
            <v>PUXADOR CONCHA DE EMBUTIR PARA JANELA / PORTA DE CORRER, EM LATAO CROMADO,</v>
          </cell>
          <cell r="C7477" t="str">
            <v>UN</v>
          </cell>
          <cell r="D7477" t="str">
            <v>CR</v>
          </cell>
          <cell r="E7477">
            <v>12.34</v>
          </cell>
        </row>
        <row r="7478">
          <cell r="B7478" t="str">
            <v>COM FURO CENTRAL PARA CHAVE E FUROS PARA PARAFUSOS, *40 X 100* MM  (LARGURA X</v>
          </cell>
        </row>
        <row r="7479">
          <cell r="B7479" t="str">
            <v>ALTURA) - SEM FECHADURA</v>
          </cell>
        </row>
        <row r="7480">
          <cell r="A7480">
            <v>11523</v>
          </cell>
          <cell r="B7480" t="str">
            <v>PUXADOR CONCHA DE EMBUTIR, EM LATAO CROMADO, PARA PORTA / JANELA DE CORRER,</v>
          </cell>
          <cell r="C7480" t="str">
            <v>UN</v>
          </cell>
          <cell r="D7480" t="str">
            <v>CR</v>
          </cell>
          <cell r="E7480">
            <v>11.55</v>
          </cell>
        </row>
        <row r="7481">
          <cell r="B7481" t="str">
            <v>LISO, SEM FURO PARA CHAVE, COM FUROS PARA FIXAR PARAFUSOS, *30 X 90* MM</v>
          </cell>
        </row>
        <row r="7482">
          <cell r="B7482" t="str">
            <v>(LARGURA X ALTURA)</v>
          </cell>
        </row>
        <row r="7483">
          <cell r="A7483">
            <v>11524</v>
          </cell>
          <cell r="B7483" t="str">
            <v>PUXADOR TIPO PUNHO REDONDO, CENTRAL, EM LATAO CROMADO, COMPRIMENTO DE *110*</v>
          </cell>
          <cell r="C7483" t="str">
            <v>UN</v>
          </cell>
          <cell r="D7483" t="str">
            <v>CR</v>
          </cell>
          <cell r="E7483">
            <v>23.78</v>
          </cell>
        </row>
        <row r="7484">
          <cell r="B7484" t="str">
            <v>MM, PARA JANELAS / PORTAS DE CORRER - INCLUI PARAFUSOS</v>
          </cell>
        </row>
        <row r="7485">
          <cell r="A7485">
            <v>38168</v>
          </cell>
          <cell r="B7485" t="str">
            <v>PUXADOR TUBULAR RETO, DUPLO, EM ALUMINIO POLIDO, DIAMETRO APROX.DE 1",</v>
          </cell>
          <cell r="C7485" t="str">
            <v>UN</v>
          </cell>
          <cell r="D7485" t="str">
            <v>CR</v>
          </cell>
          <cell r="E7485">
            <v>114.76</v>
          </cell>
        </row>
        <row r="7486">
          <cell r="B7486" t="str">
            <v>COMPRIMENTO APROX. DE 400 MM, PARA PORTAS DE MADEIRA OU VIDRO</v>
          </cell>
        </row>
        <row r="7487">
          <cell r="A7487">
            <v>13393</v>
          </cell>
          <cell r="B7487" t="str">
            <v>QUADRO DE DISTRIBUICAO DE EMBUTIR C/ BARRAMENTO TRIFASICO P/ 12 DISJUNTORES</v>
          </cell>
          <cell r="C7487" t="str">
            <v>UN</v>
          </cell>
          <cell r="D7487" t="str">
            <v>CR</v>
          </cell>
          <cell r="E7487">
            <v>236.6</v>
          </cell>
        </row>
        <row r="7488">
          <cell r="B7488" t="str">
            <v>UNIPOLARES EM CHAPA DE ACO GALV</v>
          </cell>
        </row>
        <row r="7489">
          <cell r="A7489">
            <v>13395</v>
          </cell>
          <cell r="B7489" t="str">
            <v>QUADRO DE DISTRIBUICAO DE EMBUTIR C/ BARRAMENTO TRIFASICO P/ 18 DISJUNTORES</v>
          </cell>
          <cell r="C7489" t="str">
            <v>UN</v>
          </cell>
          <cell r="D7489" t="str">
            <v>CR</v>
          </cell>
          <cell r="E7489">
            <v>319.23</v>
          </cell>
        </row>
        <row r="7490">
          <cell r="B7490" t="str">
            <v>UNIPOLARES EM CHAPA DE ACO GALV</v>
          </cell>
        </row>
        <row r="7491">
          <cell r="A7491">
            <v>12039</v>
          </cell>
          <cell r="B7491" t="str">
            <v>QUADRO DE DISTRIBUICAO DE EMBUTIR C/ BARRAMENTO TRIFASICO P/ 24 DISJUNTORES</v>
          </cell>
          <cell r="C7491" t="str">
            <v>UN</v>
          </cell>
          <cell r="D7491" t="str">
            <v>CR</v>
          </cell>
          <cell r="E7491">
            <v>394.42</v>
          </cell>
        </row>
        <row r="7492">
          <cell r="B7492" t="str">
            <v>UNIPOLARES EM CHAPA DE ACO GALV</v>
          </cell>
        </row>
        <row r="7493">
          <cell r="A7493">
            <v>13396</v>
          </cell>
          <cell r="B7493" t="str">
            <v>QUADRO DE DISTRIBUICAO DE EMBUTIR C/ BARRAMENTO TRIFASICO P/ 27 DISJUNTORES</v>
          </cell>
          <cell r="C7493" t="str">
            <v>UN</v>
          </cell>
          <cell r="D7493" t="str">
            <v>CR</v>
          </cell>
          <cell r="E7493">
            <v>393.89</v>
          </cell>
        </row>
        <row r="7494">
          <cell r="B7494" t="str">
            <v>UNIPOLARES EM CHAPA DE ACO GALV</v>
          </cell>
        </row>
        <row r="7495">
          <cell r="A7495">
            <v>13397</v>
          </cell>
          <cell r="B7495" t="str">
            <v>QUADRO DE DISTRIBUICAO DE EMBUTIR C/ BARRAMENTO TRIFASICO P/ 30 DISJUNTORES</v>
          </cell>
          <cell r="C7495" t="str">
            <v>UN</v>
          </cell>
          <cell r="D7495" t="str">
            <v>CR</v>
          </cell>
          <cell r="E7495">
            <v>403.45</v>
          </cell>
        </row>
        <row r="7496">
          <cell r="B7496" t="str">
            <v>UNIPOLARES EM CHAPA DE ACO GALV</v>
          </cell>
        </row>
        <row r="7497">
          <cell r="A7497">
            <v>12041</v>
          </cell>
          <cell r="B7497" t="str">
            <v>QUADRO DE DISTRIBUICAO DE EMBUTIR C/ BARRAMENTO TRIFASICO P/ 32 DISJUNTORES</v>
          </cell>
          <cell r="C7497" t="str">
            <v>UN</v>
          </cell>
          <cell r="D7497" t="str">
            <v>CR</v>
          </cell>
          <cell r="E7497">
            <v>617.61</v>
          </cell>
        </row>
        <row r="7498">
          <cell r="B7498" t="str">
            <v>UNIPOLARES EM CHAPA DE ACO GALV</v>
          </cell>
        </row>
        <row r="7499">
          <cell r="A7499">
            <v>12042</v>
          </cell>
          <cell r="B7499" t="str">
            <v>QUADRO DE DISTRIBUICAO DE EMBUTIR C/ BARRAMENTO TRIFASICO P/ 40 DISJUNTORES</v>
          </cell>
          <cell r="C7499" t="str">
            <v>UN</v>
          </cell>
          <cell r="D7499" t="str">
            <v>CR</v>
          </cell>
          <cell r="E7499">
            <v>695.17</v>
          </cell>
        </row>
        <row r="7500">
          <cell r="B7500" t="str">
            <v>UNIPOLARES EM CHAPA DE ACO GALV COM CHAVE GERAL TRIFASICA</v>
          </cell>
        </row>
        <row r="7501">
          <cell r="A7501">
            <v>12043</v>
          </cell>
          <cell r="B7501" t="str">
            <v>QUADRO DE DISTRIBUICAO DE EMBUTIR C/ BARRAMENTO TRIFASICO P/ 50 DISJUNTORES</v>
          </cell>
          <cell r="C7501" t="str">
            <v>UN</v>
          </cell>
          <cell r="D7501" t="str">
            <v>CR</v>
          </cell>
          <cell r="E7501">
            <v>971.53</v>
          </cell>
        </row>
        <row r="7502">
          <cell r="B7502" t="str">
            <v>UNIPOLARES EM CHAPA DE ACO GALV</v>
          </cell>
        </row>
        <row r="7503">
          <cell r="A7503">
            <v>13399</v>
          </cell>
          <cell r="B7503" t="str">
            <v>QUADRO DE DISTRIBUICAO DE EMBUTIR SEM BARRAMENTO P/ 3 DISJUNTORES</v>
          </cell>
          <cell r="C7503" t="str">
            <v>UN</v>
          </cell>
          <cell r="D7503" t="str">
            <v>CR</v>
          </cell>
          <cell r="E7503">
            <v>22.81</v>
          </cell>
        </row>
        <row r="7504">
          <cell r="B7504" t="str">
            <v>UNIPOLARES, COM PORTA EM CHAPA DE ACO GALV</v>
          </cell>
        </row>
        <row r="7505">
          <cell r="A7505">
            <v>12038</v>
          </cell>
          <cell r="B7505" t="str">
            <v>QUADRO DE DISTRIBUICAO DE SOBREPOR C/ BARRAMENTO TRIFASICO P/ 18 DISJUNTORES</v>
          </cell>
          <cell r="C7505" t="str">
            <v>UN</v>
          </cell>
          <cell r="D7505" t="str">
            <v>CR</v>
          </cell>
          <cell r="E7505">
            <v>365.06</v>
          </cell>
        </row>
        <row r="7506">
          <cell r="B7506" t="str">
            <v>UNIPOLARES, EM CHAPA DE ACO GALV</v>
          </cell>
        </row>
        <row r="7507">
          <cell r="A7507">
            <v>12040</v>
          </cell>
          <cell r="B7507" t="str">
            <v>QUADRO DE DISTRIBUICAO DE SOBREPOR C/ BARRAMENTO TRIFASICO P/ 24 DISJUNTORES</v>
          </cell>
          <cell r="C7507" t="str">
            <v>UN</v>
          </cell>
          <cell r="D7507" t="str">
            <v>CR</v>
          </cell>
          <cell r="E7507">
            <v>428.21</v>
          </cell>
        </row>
        <row r="7508">
          <cell r="B7508" t="str">
            <v>UNIPOLARES, EM CHAPA DE ACO GALV</v>
          </cell>
        </row>
        <row r="7509">
          <cell r="A7509">
            <v>4224</v>
          </cell>
          <cell r="B7509" t="str">
            <v>QUEROSENE</v>
          </cell>
          <cell r="C7509" t="str">
            <v>L</v>
          </cell>
          <cell r="D7509" t="str">
            <v>CR</v>
          </cell>
          <cell r="E7509">
            <v>10.79</v>
          </cell>
        </row>
        <row r="7510">
          <cell r="A7510">
            <v>21059</v>
          </cell>
          <cell r="B7510" t="str">
            <v>RALO FOFO COM REQUADRO, QUADRADO 150 X 150 MM</v>
          </cell>
          <cell r="C7510" t="str">
            <v>UN</v>
          </cell>
          <cell r="D7510" t="str">
            <v>AS</v>
          </cell>
          <cell r="E7510">
            <v>33</v>
          </cell>
        </row>
        <row r="7511">
          <cell r="A7511">
            <v>11234</v>
          </cell>
          <cell r="B7511" t="str">
            <v>RALO FOFO COM REQUADRO, QUADRADO 200 X 200 MM</v>
          </cell>
          <cell r="C7511" t="str">
            <v>UN</v>
          </cell>
          <cell r="D7511" t="str">
            <v>AS</v>
          </cell>
          <cell r="E7511">
            <v>49.74</v>
          </cell>
        </row>
        <row r="7512">
          <cell r="A7512">
            <v>21060</v>
          </cell>
          <cell r="B7512" t="str">
            <v>RALO FOFO COM REQUADRO, QUADRADO 250 X 250 MM</v>
          </cell>
          <cell r="C7512" t="str">
            <v>UN</v>
          </cell>
          <cell r="D7512" t="str">
            <v>AS</v>
          </cell>
          <cell r="E7512">
            <v>61.22</v>
          </cell>
        </row>
        <row r="7513">
          <cell r="A7513">
            <v>21061</v>
          </cell>
          <cell r="B7513" t="str">
            <v>RALO FOFO COM REQUADRO, QUADRADO 300 X 300 MM</v>
          </cell>
          <cell r="C7513" t="str">
            <v>UN</v>
          </cell>
          <cell r="D7513" t="str">
            <v>AS</v>
          </cell>
          <cell r="E7513">
            <v>76.52</v>
          </cell>
        </row>
        <row r="7514">
          <cell r="A7514">
            <v>21062</v>
          </cell>
          <cell r="B7514" t="str">
            <v>RALO FOFO COM REQUADRO, QUADRADO 400 X 400 MM</v>
          </cell>
          <cell r="C7514" t="str">
            <v>UN</v>
          </cell>
          <cell r="D7514" t="str">
            <v>AS</v>
          </cell>
          <cell r="E7514">
            <v>120.53</v>
          </cell>
        </row>
        <row r="7515">
          <cell r="A7515">
            <v>11708</v>
          </cell>
          <cell r="B7515" t="str">
            <v>RALO FOFO SEMIESFERICO, 100 MM, PARA LAJES/ CALHAS</v>
          </cell>
          <cell r="C7515" t="str">
            <v>UN</v>
          </cell>
          <cell r="D7515" t="str">
            <v>AS</v>
          </cell>
          <cell r="E7515">
            <v>13.15</v>
          </cell>
        </row>
        <row r="7516">
          <cell r="A7516">
            <v>11709</v>
          </cell>
          <cell r="B7516" t="str">
            <v>RALO FOFO SEMIESFERICO, 150 MM, PARA LAJES/ CALHAS</v>
          </cell>
          <cell r="C7516" t="str">
            <v>UN</v>
          </cell>
          <cell r="D7516" t="str">
            <v>AS</v>
          </cell>
          <cell r="E7516">
            <v>30.89</v>
          </cell>
        </row>
        <row r="7517">
          <cell r="A7517">
            <v>11710</v>
          </cell>
          <cell r="B7517" t="str">
            <v>RALO FOFO SEMIESFERICO, 200 MM, PARA LAJES/ CALHAS</v>
          </cell>
          <cell r="C7517" t="str">
            <v>UN</v>
          </cell>
          <cell r="D7517" t="str">
            <v>AS</v>
          </cell>
          <cell r="E7517">
            <v>71.02</v>
          </cell>
        </row>
        <row r="7518">
          <cell r="A7518">
            <v>11707</v>
          </cell>
          <cell r="B7518" t="str">
            <v>RALO FOFO SEMIESFERICO, 75 MM, PARA LAJES/ CALHAS</v>
          </cell>
          <cell r="C7518" t="str">
            <v>UN</v>
          </cell>
          <cell r="D7518" t="str">
            <v>AS</v>
          </cell>
          <cell r="E7518">
            <v>9.85</v>
          </cell>
        </row>
        <row r="7519">
          <cell r="A7519">
            <v>11739</v>
          </cell>
          <cell r="B7519" t="str">
            <v>RALO SECO PVC CONICO, 100 X 40 MM,  COM GRELHA REDONDA BRANCA</v>
          </cell>
          <cell r="C7519" t="str">
            <v>UN</v>
          </cell>
          <cell r="D7519" t="str">
            <v>CR</v>
          </cell>
          <cell r="E7519">
            <v>4.6399999999999997</v>
          </cell>
        </row>
        <row r="7520">
          <cell r="A7520" t="str">
            <v>Obs: dimensões entre asteríscos (*) indicam a aceitação de medidas aproximadas.</v>
          </cell>
        </row>
        <row r="7522">
          <cell r="B7522" t="str">
            <v>PREÇOS DE INSUMOS</v>
          </cell>
          <cell r="D7522" t="str">
            <v>Página:</v>
          </cell>
          <cell r="E7522" t="str">
            <v>114 / 146</v>
          </cell>
        </row>
        <row r="7523">
          <cell r="A7523" t="str">
            <v>Indicação da origem do preço:</v>
          </cell>
        </row>
        <row r="7524">
          <cell r="A7524" t="str">
            <v>• C - para preço coletado pelo IBGE</v>
          </cell>
        </row>
        <row r="7525">
          <cell r="A7525" t="str">
            <v>• CR - para preço obtido por meio do coeficiente de representatividade do insumo (ver Manual de Metodologia e</v>
          </cell>
        </row>
        <row r="7526">
          <cell r="A7526" t="str">
            <v>Conceitos);</v>
          </cell>
        </row>
        <row r="7527">
          <cell r="A7527" t="str">
            <v>• AS - para preço atribuído com base no preço do insumo para a localidade de São Paulo.</v>
          </cell>
        </row>
        <row r="7528">
          <cell r="A7528" t="str">
            <v>Mês de Coleta:</v>
          </cell>
          <cell r="B7528" t="str">
            <v>06/2016 Pesquisa: IBGE</v>
          </cell>
        </row>
        <row r="7529">
          <cell r="B7529" t="str">
            <v>CUIABA</v>
          </cell>
          <cell r="C7529" t="str">
            <v>90,01</v>
          </cell>
          <cell r="E7529">
            <v>52.06</v>
          </cell>
        </row>
        <row r="7530">
          <cell r="A7530" t="str">
            <v>Localidade:</v>
          </cell>
          <cell r="B7530" t="str">
            <v>Encargos Sociais Desonerados(%) Horista:</v>
          </cell>
          <cell r="D7530" t="str">
            <v>Mensalista:</v>
          </cell>
        </row>
        <row r="7531">
          <cell r="A7531" t="str">
            <v>Código</v>
          </cell>
          <cell r="B7531" t="str">
            <v>Descriçao do Insumo</v>
          </cell>
          <cell r="C7531" t="str">
            <v>Unid</v>
          </cell>
          <cell r="D7531" t="str">
            <v>Origem</v>
          </cell>
          <cell r="E7531" t="str">
            <v>Preço</v>
          </cell>
        </row>
        <row r="7532">
          <cell r="D7532" t="str">
            <v>de Preço</v>
          </cell>
          <cell r="E7532" t="str">
            <v>Mediano (R$)</v>
          </cell>
        </row>
        <row r="7533">
          <cell r="A7533">
            <v>11711</v>
          </cell>
          <cell r="B7533" t="str">
            <v>RALO SECO PVC CONICO, 100 X 40 MM, COM GRELHA QUADRADA</v>
          </cell>
          <cell r="C7533" t="str">
            <v>UN</v>
          </cell>
          <cell r="D7533" t="str">
            <v>CR</v>
          </cell>
          <cell r="E7533">
            <v>6.79</v>
          </cell>
        </row>
        <row r="7534">
          <cell r="A7534">
            <v>5102</v>
          </cell>
          <cell r="B7534" t="str">
            <v>RALO SECO PVC QUADRADO, 100 X 100 X 53 MM, SAIDA 40 MM, COM GRELHA BRANCA</v>
          </cell>
          <cell r="C7534" t="str">
            <v>UN</v>
          </cell>
          <cell r="D7534" t="str">
            <v>CR</v>
          </cell>
          <cell r="E7534">
            <v>6.57</v>
          </cell>
        </row>
        <row r="7535">
          <cell r="A7535">
            <v>11741</v>
          </cell>
          <cell r="B7535" t="str">
            <v>RALO SIFONADO PVC CILINDRICO, 100 X 40 MM,  COM GRELHA REDONDA BRANCA</v>
          </cell>
          <cell r="C7535" t="str">
            <v>UN</v>
          </cell>
          <cell r="D7535" t="str">
            <v>CR</v>
          </cell>
          <cell r="E7535">
            <v>4.78</v>
          </cell>
        </row>
        <row r="7536">
          <cell r="A7536">
            <v>11743</v>
          </cell>
          <cell r="B7536" t="str">
            <v>RALO SIFONADO PVC REDONDO CONICO, 100 X 40 MM, COM GRELHA  BRANCA REDONDA</v>
          </cell>
          <cell r="C7536" t="str">
            <v>UN</v>
          </cell>
          <cell r="D7536" t="str">
            <v>CR</v>
          </cell>
          <cell r="E7536">
            <v>4.34</v>
          </cell>
        </row>
        <row r="7537">
          <cell r="A7537">
            <v>11745</v>
          </cell>
          <cell r="B7537" t="str">
            <v>RALO SIFONADO PVC, QUADRADO, 100 X 100 X 53 MM, SAIDA 40 MM, COM GRELHA BRANCA</v>
          </cell>
          <cell r="C7537" t="str">
            <v>UN</v>
          </cell>
          <cell r="D7537" t="str">
            <v>CR</v>
          </cell>
          <cell r="E7537">
            <v>6.17</v>
          </cell>
        </row>
        <row r="7538">
          <cell r="A7538">
            <v>25961</v>
          </cell>
          <cell r="B7538" t="str">
            <v>RASTELEIRO</v>
          </cell>
          <cell r="C7538" t="str">
            <v>H</v>
          </cell>
          <cell r="D7538" t="str">
            <v>CR</v>
          </cell>
          <cell r="E7538">
            <v>4.0199999999999996</v>
          </cell>
        </row>
        <row r="7539">
          <cell r="A7539">
            <v>40985</v>
          </cell>
          <cell r="B7539" t="str">
            <v>RASTELEIRO (MENSALISTA)</v>
          </cell>
          <cell r="C7539" t="str">
            <v>MES</v>
          </cell>
          <cell r="D7539" t="str">
            <v>CR</v>
          </cell>
          <cell r="E7539">
            <v>711.92</v>
          </cell>
        </row>
        <row r="7540">
          <cell r="A7540">
            <v>1082</v>
          </cell>
          <cell r="B7540" t="str">
            <v>REATOR P/ LAMPADA VAPOR DE SODIO 250W USO EXT</v>
          </cell>
          <cell r="C7540" t="str">
            <v>UN</v>
          </cell>
          <cell r="D7540" t="str">
            <v>CR</v>
          </cell>
          <cell r="E7540">
            <v>95.16</v>
          </cell>
        </row>
        <row r="7541">
          <cell r="A7541">
            <v>12316</v>
          </cell>
          <cell r="B7541" t="str">
            <v>REATOR P/ 1 LAMPADA VAPOR DE MERCURIO 125W USO EXT</v>
          </cell>
          <cell r="C7541" t="str">
            <v>UN</v>
          </cell>
          <cell r="D7541" t="str">
            <v>CR</v>
          </cell>
          <cell r="E7541">
            <v>43.61</v>
          </cell>
        </row>
        <row r="7542">
          <cell r="A7542">
            <v>12317</v>
          </cell>
          <cell r="B7542" t="str">
            <v>REATOR P/ 1 LAMPADA VAPOR DE MERCURIO 250W USO EXT</v>
          </cell>
          <cell r="C7542" t="str">
            <v>UN</v>
          </cell>
          <cell r="D7542" t="str">
            <v>CR</v>
          </cell>
          <cell r="E7542">
            <v>52.01</v>
          </cell>
        </row>
        <row r="7543">
          <cell r="A7543">
            <v>12318</v>
          </cell>
          <cell r="B7543" t="str">
            <v>REATOR P/ 1 LAMPADA VAPOR DE MERCURIO 400W USO EXT</v>
          </cell>
          <cell r="C7543" t="str">
            <v>UN</v>
          </cell>
          <cell r="D7543" t="str">
            <v>CR</v>
          </cell>
          <cell r="E7543">
            <v>59.91</v>
          </cell>
        </row>
        <row r="7544">
          <cell r="A7544">
            <v>1088</v>
          </cell>
          <cell r="B7544" t="str">
            <v>REATOR PARTIDA RAPIDA P/ 1 LAMPADA FLUORESCENTE 20W/127V</v>
          </cell>
          <cell r="C7544" t="str">
            <v>UN</v>
          </cell>
          <cell r="D7544" t="str">
            <v>CR</v>
          </cell>
          <cell r="E7544">
            <v>18.54</v>
          </cell>
        </row>
        <row r="7545">
          <cell r="A7545">
            <v>1087</v>
          </cell>
          <cell r="B7545" t="str">
            <v>REATOR PARTIDA RAPIDA P/ 1 LAMPADA FLUORESCENTE 40W/127V</v>
          </cell>
          <cell r="C7545" t="str">
            <v>UN</v>
          </cell>
          <cell r="D7545" t="str">
            <v>CR</v>
          </cell>
          <cell r="E7545">
            <v>18.54</v>
          </cell>
        </row>
        <row r="7546">
          <cell r="A7546">
            <v>1086</v>
          </cell>
          <cell r="B7546" t="str">
            <v>REATOR PARTIDA RAPIDA P/ 2 LAMPADAS FLUORESCENTES 20W/127V</v>
          </cell>
          <cell r="C7546" t="str">
            <v>UN</v>
          </cell>
          <cell r="D7546" t="str">
            <v>CR</v>
          </cell>
          <cell r="E7546">
            <v>25.3</v>
          </cell>
        </row>
        <row r="7547">
          <cell r="A7547">
            <v>1079</v>
          </cell>
          <cell r="B7547" t="str">
            <v>REATOR PARTIDA RAPIDA P/ 2 LAMPADAS FLUORESCENTES 40W/127V</v>
          </cell>
          <cell r="C7547" t="str">
            <v>UN</v>
          </cell>
          <cell r="D7547" t="str">
            <v>CR</v>
          </cell>
          <cell r="E7547">
            <v>27.98</v>
          </cell>
        </row>
        <row r="7548">
          <cell r="A7548">
            <v>5104</v>
          </cell>
          <cell r="B7548" t="str">
            <v>REBITE DE ALUMINIO VAZADO DE REPUXO, 3,2 X 8 MM (1KG = 1025 UNIDADES)</v>
          </cell>
          <cell r="C7548" t="str">
            <v>KG</v>
          </cell>
          <cell r="D7548" t="str">
            <v>CR</v>
          </cell>
          <cell r="E7548">
            <v>62.08</v>
          </cell>
        </row>
        <row r="7549">
          <cell r="A7549">
            <v>26023</v>
          </cell>
          <cell r="B7549" t="str">
            <v>REBOLO ABRASIVO RETO DE USO GERAL GRAO 36, DE 6 X 1 " (DIAMETRO X ALTURA)</v>
          </cell>
          <cell r="C7549" t="str">
            <v>UN</v>
          </cell>
          <cell r="D7549" t="str">
            <v>CR</v>
          </cell>
          <cell r="E7549">
            <v>35.85</v>
          </cell>
        </row>
        <row r="7550">
          <cell r="A7550">
            <v>2710</v>
          </cell>
          <cell r="B7550" t="str">
            <v>REBOLO ABRASIVO RETO DE USO GERAL GRAO 36, DE 6 X 3/4 " (DIAMETRO X ALTURA)</v>
          </cell>
          <cell r="C7550" t="str">
            <v>UN</v>
          </cell>
          <cell r="D7550" t="str">
            <v>CR</v>
          </cell>
          <cell r="E7550">
            <v>28.63</v>
          </cell>
        </row>
        <row r="7551">
          <cell r="A7551">
            <v>14575</v>
          </cell>
          <cell r="B7551" t="str">
            <v>RECICLADORA DE ASFALTO A FRIO SOBRE RODAS, LARG. FRESAGEM 2,00 M, POT. 315</v>
          </cell>
          <cell r="C7551" t="str">
            <v>UN</v>
          </cell>
          <cell r="D7551" t="str">
            <v>CR</v>
          </cell>
          <cell r="E7551">
            <v>2136096.87</v>
          </cell>
        </row>
        <row r="7552">
          <cell r="B7552" t="str">
            <v>KW/422 HP</v>
          </cell>
        </row>
        <row r="7553">
          <cell r="A7553">
            <v>20053</v>
          </cell>
          <cell r="B7553" t="str">
            <v>REDUCAO EXCENTRICA PVC LEVE DN 200 X 150MM</v>
          </cell>
          <cell r="C7553" t="str">
            <v>UN</v>
          </cell>
          <cell r="D7553" t="str">
            <v>AS</v>
          </cell>
          <cell r="E7553">
            <v>42.92</v>
          </cell>
        </row>
        <row r="7554">
          <cell r="A7554">
            <v>20033</v>
          </cell>
          <cell r="B7554" t="str">
            <v>REDUCAO EXCENTRICA PVC NBR 10569 P/REDE COLET ESG PB JE 125 X 100MM</v>
          </cell>
          <cell r="C7554" t="str">
            <v>UN</v>
          </cell>
          <cell r="D7554" t="str">
            <v>AS</v>
          </cell>
          <cell r="E7554">
            <v>28.96</v>
          </cell>
        </row>
        <row r="7555">
          <cell r="A7555">
            <v>20034</v>
          </cell>
          <cell r="B7555" t="str">
            <v>REDUCAO EXCENTRICA PVC NBR 10569 P/REDE COLET ESG PB JE 150 X 100MM</v>
          </cell>
          <cell r="C7555" t="str">
            <v>UN</v>
          </cell>
          <cell r="D7555" t="str">
            <v>AS</v>
          </cell>
          <cell r="E7555">
            <v>47.46</v>
          </cell>
        </row>
        <row r="7556">
          <cell r="A7556">
            <v>20035</v>
          </cell>
          <cell r="B7556" t="str">
            <v>REDUCAO EXCENTRICA PVC NBR 10569 P/REDE COLET ESG PB JE 150 X 125MM</v>
          </cell>
          <cell r="C7556" t="str">
            <v>UN</v>
          </cell>
          <cell r="D7556" t="str">
            <v>AS</v>
          </cell>
          <cell r="E7556">
            <v>52.82</v>
          </cell>
        </row>
        <row r="7557">
          <cell r="A7557">
            <v>20036</v>
          </cell>
          <cell r="B7557" t="str">
            <v>REDUCAO EXCENTRICA PVC NBR 10569 P/REDE COLET ESG PB JE 200 X 150MM</v>
          </cell>
          <cell r="C7557" t="str">
            <v>UN</v>
          </cell>
          <cell r="D7557" t="str">
            <v>AS</v>
          </cell>
          <cell r="E7557">
            <v>76.39</v>
          </cell>
        </row>
        <row r="7558">
          <cell r="A7558">
            <v>20037</v>
          </cell>
          <cell r="B7558" t="str">
            <v>REDUCAO EXCENTRICA PVC NBR 10569 P/REDE COLET ESG PB JE 250 X 200MM</v>
          </cell>
          <cell r="C7558" t="str">
            <v>UN</v>
          </cell>
          <cell r="D7558" t="str">
            <v>AS</v>
          </cell>
          <cell r="E7558">
            <v>155.85</v>
          </cell>
        </row>
        <row r="7559">
          <cell r="A7559">
            <v>20038</v>
          </cell>
          <cell r="B7559" t="str">
            <v>REDUCAO EXCENTRICA PVC NBR 10569 P/REDE COLET ESG PB JE 300 X 250MM</v>
          </cell>
          <cell r="C7559" t="str">
            <v>UN</v>
          </cell>
          <cell r="D7559" t="str">
            <v>AS</v>
          </cell>
          <cell r="E7559">
            <v>287.57</v>
          </cell>
        </row>
        <row r="7560">
          <cell r="A7560">
            <v>20039</v>
          </cell>
          <cell r="B7560" t="str">
            <v>REDUCAO EXCENTRICA PVC NBR 10569 P/REDE COLET ESG PB JE 350 X 300MM</v>
          </cell>
          <cell r="C7560" t="str">
            <v>UN</v>
          </cell>
          <cell r="D7560" t="str">
            <v>AS</v>
          </cell>
          <cell r="E7560">
            <v>406.19</v>
          </cell>
        </row>
        <row r="7561">
          <cell r="A7561">
            <v>20040</v>
          </cell>
          <cell r="B7561" t="str">
            <v>REDUCAO EXCENTRICA PVC NBR 10569 P/REDE COLET ESG PB JE 400 X 300MM</v>
          </cell>
          <cell r="C7561" t="str">
            <v>UN</v>
          </cell>
          <cell r="D7561" t="str">
            <v>AS</v>
          </cell>
          <cell r="E7561">
            <v>518.04</v>
          </cell>
        </row>
        <row r="7562">
          <cell r="A7562">
            <v>20041</v>
          </cell>
          <cell r="B7562" t="str">
            <v>REDUCAO EXCENTRICA PVC NBR 10569 P/REDE COLET ESG PB JE 400 X 350MM</v>
          </cell>
          <cell r="C7562" t="str">
            <v>UN</v>
          </cell>
          <cell r="D7562" t="str">
            <v>AS</v>
          </cell>
          <cell r="E7562">
            <v>522.87</v>
          </cell>
        </row>
        <row r="7563">
          <cell r="A7563">
            <v>20043</v>
          </cell>
          <cell r="B7563" t="str">
            <v>REDUCAO EXCENTRICA PVC P/ ESG PREDIAL DN 100 X 50MM</v>
          </cell>
          <cell r="C7563" t="str">
            <v>UN</v>
          </cell>
          <cell r="D7563" t="str">
            <v>AS</v>
          </cell>
          <cell r="E7563">
            <v>2.86</v>
          </cell>
        </row>
        <row r="7564">
          <cell r="A7564">
            <v>20044</v>
          </cell>
          <cell r="B7564" t="str">
            <v>REDUCAO EXCENTRICA PVC P/ ESG PREDIAL DN 100 X 75MM</v>
          </cell>
          <cell r="C7564" t="str">
            <v>UN</v>
          </cell>
          <cell r="D7564" t="str">
            <v>AS</v>
          </cell>
          <cell r="E7564">
            <v>3.49</v>
          </cell>
        </row>
        <row r="7565">
          <cell r="A7565">
            <v>20042</v>
          </cell>
          <cell r="B7565" t="str">
            <v>REDUCAO EXCENTRICA PVC P/ ESG PREDIAL DN 75 X 50MM</v>
          </cell>
          <cell r="C7565" t="str">
            <v>UN</v>
          </cell>
          <cell r="D7565" t="str">
            <v>AS</v>
          </cell>
          <cell r="E7565">
            <v>2.63</v>
          </cell>
        </row>
        <row r="7566">
          <cell r="A7566">
            <v>20046</v>
          </cell>
          <cell r="B7566" t="str">
            <v>REDUCAO EXCENTRICA PVC, SERIE R, DN 100 X 75 MM, PARA ESGOTO PREDIAL</v>
          </cell>
          <cell r="C7566" t="str">
            <v>UN</v>
          </cell>
          <cell r="D7566" t="str">
            <v>CR</v>
          </cell>
          <cell r="E7566">
            <v>9.8800000000000008</v>
          </cell>
        </row>
        <row r="7567">
          <cell r="A7567">
            <v>20047</v>
          </cell>
          <cell r="B7567" t="str">
            <v>REDUCAO EXCENTRICA PVC, SERIE R, DN 150 X 100 MM, PARA ESGOTO PREDIAL</v>
          </cell>
          <cell r="C7567" t="str">
            <v>UN</v>
          </cell>
          <cell r="D7567" t="str">
            <v>CR</v>
          </cell>
          <cell r="E7567">
            <v>28.61</v>
          </cell>
        </row>
        <row r="7568">
          <cell r="A7568">
            <v>20045</v>
          </cell>
          <cell r="B7568" t="str">
            <v>REDUCAO EXCENTRICA PVC, SERIE R, DN 75 X 50 MM, PARA ESGOTO PREDIAL</v>
          </cell>
          <cell r="C7568" t="str">
            <v>UN</v>
          </cell>
          <cell r="D7568" t="str">
            <v>CR</v>
          </cell>
          <cell r="E7568">
            <v>4.68</v>
          </cell>
        </row>
        <row r="7569">
          <cell r="A7569">
            <v>20972</v>
          </cell>
          <cell r="B7569" t="str">
            <v>REDUCAO FIXA TIPO STORZ, ENGATE RAPIDO 2.1/2" X 1.1/2", EM LATAO, PARA INSTALACAO</v>
          </cell>
          <cell r="C7569" t="str">
            <v>UN</v>
          </cell>
          <cell r="D7569" t="str">
            <v>CR</v>
          </cell>
          <cell r="E7569">
            <v>92.85</v>
          </cell>
        </row>
        <row r="7570">
          <cell r="B7570" t="str">
            <v>PREDIAL COMBATE A INCENDIO PREDIAL</v>
          </cell>
        </row>
        <row r="7571">
          <cell r="A7571">
            <v>20032</v>
          </cell>
          <cell r="B7571" t="str">
            <v>REDUCAO PVC PBA, JE, BB, DN 75 X 50 / DE 85 X 60 MM, PARA REDE DE AGUA</v>
          </cell>
          <cell r="C7571" t="str">
            <v>UN</v>
          </cell>
          <cell r="D7571" t="str">
            <v>AS</v>
          </cell>
          <cell r="E7571">
            <v>32.43</v>
          </cell>
        </row>
        <row r="7572">
          <cell r="A7572">
            <v>11321</v>
          </cell>
          <cell r="B7572" t="str">
            <v>REDUCAO PVC PBA, JE, PB, DN 100 X 50 / DE 110 X 60 MM, PARA REDE DE AGUA</v>
          </cell>
          <cell r="C7572" t="str">
            <v>UN</v>
          </cell>
          <cell r="D7572" t="str">
            <v>AS</v>
          </cell>
          <cell r="E7572">
            <v>17.149999999999999</v>
          </cell>
        </row>
        <row r="7573">
          <cell r="A7573">
            <v>11323</v>
          </cell>
          <cell r="B7573" t="str">
            <v>REDUCAO PVC PBA, JE, PB, DN 100 X 75 / DE 110 X 85 MM, PARA REDE DE AGUA</v>
          </cell>
          <cell r="C7573" t="str">
            <v>UN</v>
          </cell>
          <cell r="D7573" t="str">
            <v>AS</v>
          </cell>
          <cell r="E7573">
            <v>20.5</v>
          </cell>
        </row>
        <row r="7574">
          <cell r="A7574">
            <v>20327</v>
          </cell>
          <cell r="B7574" t="str">
            <v>REDUCAO PVC PBA, JE, PB, DN 75 X 50 / DE 85 X 60 MM, PARA REDE DE AGUA</v>
          </cell>
          <cell r="C7574" t="str">
            <v>UN</v>
          </cell>
          <cell r="D7574" t="str">
            <v>AS</v>
          </cell>
          <cell r="E7574">
            <v>12.12</v>
          </cell>
        </row>
        <row r="7575">
          <cell r="A7575">
            <v>25966</v>
          </cell>
          <cell r="B7575" t="str">
            <v>REDUTOR TIPO THINNER PARA ACABAMENTO</v>
          </cell>
          <cell r="C7575" t="str">
            <v>L</v>
          </cell>
          <cell r="D7575" t="str">
            <v>CR</v>
          </cell>
          <cell r="E7575">
            <v>13.79</v>
          </cell>
        </row>
        <row r="7576">
          <cell r="A7576">
            <v>13390</v>
          </cell>
          <cell r="B7576" t="str">
            <v>REFLETOR REDONDO EM ALUMINIO ANODIZADO PARA LAMPADA VAPOR DE</v>
          </cell>
          <cell r="C7576" t="str">
            <v>UN</v>
          </cell>
          <cell r="D7576" t="str">
            <v>CR</v>
          </cell>
          <cell r="E7576">
            <v>55.04</v>
          </cell>
        </row>
        <row r="7577">
          <cell r="B7577" t="str">
            <v>MERCURIO/SODIO, CORPO EM ALUMINIO COM PINTURA EPOXI, PARA LAMPADA E-27 DE 300</v>
          </cell>
        </row>
        <row r="7578">
          <cell r="B7578" t="str">
            <v>W, COM SUPORTE REDONDO E ALCA REGULAVEL PARA FIXACAO.</v>
          </cell>
        </row>
        <row r="7579">
          <cell r="A7579">
            <v>6034</v>
          </cell>
          <cell r="B7579" t="str">
            <v>REGISTRO DE ESFERA DE PASSEIO, PVC PARA POLIETILENO, 20 MM</v>
          </cell>
          <cell r="C7579" t="str">
            <v>UN</v>
          </cell>
          <cell r="D7579" t="str">
            <v>CR</v>
          </cell>
          <cell r="E7579">
            <v>8.25</v>
          </cell>
        </row>
        <row r="7580">
          <cell r="A7580">
            <v>6036</v>
          </cell>
          <cell r="B7580" t="str">
            <v>REGISTRO DE ESFERA PVC, COM BORBOLETA, COM ROSCA EXTERNA, DE 1/2"</v>
          </cell>
          <cell r="C7580" t="str">
            <v>UN</v>
          </cell>
          <cell r="D7580" t="str">
            <v>CR</v>
          </cell>
          <cell r="E7580">
            <v>11.24</v>
          </cell>
        </row>
        <row r="7581">
          <cell r="A7581" t="str">
            <v>Obs: dimensões entre asteríscos (*) indicam a aceitação de medidas aproximadas.</v>
          </cell>
        </row>
        <row r="7583">
          <cell r="B7583" t="str">
            <v>PREÇOS DE INSUMOS</v>
          </cell>
          <cell r="D7583" t="str">
            <v>Página:</v>
          </cell>
          <cell r="E7583" t="str">
            <v>115 / 146</v>
          </cell>
        </row>
        <row r="7584">
          <cell r="A7584" t="str">
            <v>Indicação da origem do preço:</v>
          </cell>
        </row>
        <row r="7585">
          <cell r="A7585" t="str">
            <v>• C - para preço coletado pelo IBGE</v>
          </cell>
        </row>
        <row r="7586">
          <cell r="A7586" t="str">
            <v>• CR - para preço obtido por meio do coeficiente de representatividade do insumo (ver Manual de Metodologia e</v>
          </cell>
        </row>
        <row r="7587">
          <cell r="A7587" t="str">
            <v>Conceitos);</v>
          </cell>
        </row>
        <row r="7588">
          <cell r="A7588" t="str">
            <v>• AS - para preço atribuído com base no preço do insumo para a localidade de São Paulo.</v>
          </cell>
        </row>
        <row r="7589">
          <cell r="A7589" t="str">
            <v>Mês de Coleta:</v>
          </cell>
          <cell r="B7589" t="str">
            <v>06/2016 Pesquisa: IBGE</v>
          </cell>
        </row>
        <row r="7590">
          <cell r="B7590" t="str">
            <v>CUIABA</v>
          </cell>
          <cell r="C7590" t="str">
            <v>90,01</v>
          </cell>
          <cell r="E7590">
            <v>52.06</v>
          </cell>
        </row>
        <row r="7591">
          <cell r="A7591" t="str">
            <v>Localidade:</v>
          </cell>
          <cell r="B7591" t="str">
            <v>Encargos Sociais Desonerados(%) Horista:</v>
          </cell>
          <cell r="D7591" t="str">
            <v>Mensalista:</v>
          </cell>
        </row>
        <row r="7592">
          <cell r="A7592" t="str">
            <v>Código</v>
          </cell>
          <cell r="B7592" t="str">
            <v>Descriçao do Insumo</v>
          </cell>
          <cell r="C7592" t="str">
            <v>Unid</v>
          </cell>
          <cell r="D7592" t="str">
            <v>Origem</v>
          </cell>
          <cell r="E7592" t="str">
            <v>Preço</v>
          </cell>
        </row>
        <row r="7593">
          <cell r="D7593" t="str">
            <v>de Preço</v>
          </cell>
          <cell r="E7593" t="str">
            <v>Mediano (R$)</v>
          </cell>
        </row>
        <row r="7594">
          <cell r="A7594">
            <v>6031</v>
          </cell>
          <cell r="B7594" t="str">
            <v>REGISTRO DE ESFERA PVC, COM BORBOLETA, COM ROSCA EXTERNA, DE 3/4"</v>
          </cell>
          <cell r="C7594" t="str">
            <v>UN</v>
          </cell>
          <cell r="D7594" t="str">
            <v>CR</v>
          </cell>
          <cell r="E7594">
            <v>13.2</v>
          </cell>
        </row>
        <row r="7595">
          <cell r="A7595">
            <v>6029</v>
          </cell>
          <cell r="B7595" t="str">
            <v>REGISTRO DE ESFERA PVC, COM CABECA QUADRADA, COM ROSCA, 1/2"</v>
          </cell>
          <cell r="C7595" t="str">
            <v>UN</v>
          </cell>
          <cell r="D7595" t="str">
            <v>C</v>
          </cell>
          <cell r="E7595">
            <v>13.35</v>
          </cell>
        </row>
        <row r="7596">
          <cell r="A7596">
            <v>6033</v>
          </cell>
          <cell r="B7596" t="str">
            <v>REGISTRO DE ESFERA PVC, COM CABECA QUADRADA, COM ROSCA, 3/4"</v>
          </cell>
          <cell r="C7596" t="str">
            <v>UN</v>
          </cell>
          <cell r="D7596" t="str">
            <v>CR</v>
          </cell>
          <cell r="E7596">
            <v>17.59</v>
          </cell>
        </row>
        <row r="7597">
          <cell r="A7597">
            <v>11672</v>
          </cell>
          <cell r="B7597" t="str">
            <v>REGISTRO DE ESFERA, PVC, COM VOLANTE, VS, ROSCAVEL, DN 1 1/2", COM CORPO DIVIDIDO</v>
          </cell>
          <cell r="C7597" t="str">
            <v>UN</v>
          </cell>
          <cell r="D7597" t="str">
            <v>CR</v>
          </cell>
          <cell r="E7597">
            <v>38.270000000000003</v>
          </cell>
        </row>
        <row r="7598">
          <cell r="A7598">
            <v>11669</v>
          </cell>
          <cell r="B7598" t="str">
            <v>REGISTRO DE ESFERA, PVC, COM VOLANTE, VS, ROSCAVEL, DN 1 1/4", COM CORPO DIVIDIDO</v>
          </cell>
          <cell r="C7598" t="str">
            <v>UN</v>
          </cell>
          <cell r="D7598" t="str">
            <v>CR</v>
          </cell>
          <cell r="E7598">
            <v>36.44</v>
          </cell>
        </row>
        <row r="7599">
          <cell r="A7599">
            <v>11670</v>
          </cell>
          <cell r="B7599" t="str">
            <v>REGISTRO DE ESFERA, PVC, COM VOLANTE, VS, ROSCAVEL, DN 1/2", COM CORPO DIVIDIDO</v>
          </cell>
          <cell r="C7599" t="str">
            <v>UN</v>
          </cell>
          <cell r="D7599" t="str">
            <v>CR</v>
          </cell>
          <cell r="E7599">
            <v>13.96</v>
          </cell>
        </row>
        <row r="7600">
          <cell r="A7600">
            <v>20055</v>
          </cell>
          <cell r="B7600" t="str">
            <v>REGISTRO DE ESFERA, PVC, COM VOLANTE, VS, ROSCAVEL, DN 1", COM CORPO DIVIDIDO</v>
          </cell>
          <cell r="C7600" t="str">
            <v>UN</v>
          </cell>
          <cell r="D7600" t="str">
            <v>CR</v>
          </cell>
          <cell r="E7600">
            <v>27.29</v>
          </cell>
        </row>
        <row r="7601">
          <cell r="A7601">
            <v>11671</v>
          </cell>
          <cell r="B7601" t="str">
            <v>REGISTRO DE ESFERA, PVC, COM VOLANTE, VS, ROSCAVEL, DN 2", COM CORPO DIVIDIDO</v>
          </cell>
          <cell r="C7601" t="str">
            <v>UN</v>
          </cell>
          <cell r="D7601" t="str">
            <v>CR</v>
          </cell>
          <cell r="E7601">
            <v>58.57</v>
          </cell>
        </row>
        <row r="7602">
          <cell r="A7602">
            <v>6032</v>
          </cell>
          <cell r="B7602" t="str">
            <v>REGISTRO DE ESFERA, PVC, COM VOLANTE, VS, ROSCAVEL, DN 3/4", COM CORPO DIVIDIDO</v>
          </cell>
          <cell r="C7602" t="str">
            <v>UN</v>
          </cell>
          <cell r="D7602" t="str">
            <v>CR</v>
          </cell>
          <cell r="E7602">
            <v>16.73</v>
          </cell>
        </row>
        <row r="7603">
          <cell r="A7603">
            <v>11673</v>
          </cell>
          <cell r="B7603" t="str">
            <v>REGISTRO DE ESFERA, PVC, COM VOLANTE, VS, SOLDAVEL, DN 20 MM, COM CORPO</v>
          </cell>
          <cell r="C7603" t="str">
            <v>UN</v>
          </cell>
          <cell r="D7603" t="str">
            <v>CR</v>
          </cell>
          <cell r="E7603">
            <v>13.17</v>
          </cell>
        </row>
        <row r="7604">
          <cell r="B7604" t="str">
            <v>DIVIDIDO</v>
          </cell>
        </row>
        <row r="7605">
          <cell r="A7605">
            <v>11674</v>
          </cell>
          <cell r="B7605" t="str">
            <v>REGISTRO DE ESFERA, PVC, COM VOLANTE, VS, SOLDAVEL, DN 25 MM, COM CORPO</v>
          </cell>
          <cell r="C7605" t="str">
            <v>UN</v>
          </cell>
          <cell r="D7605" t="str">
            <v>CR</v>
          </cell>
          <cell r="E7605">
            <v>16.96</v>
          </cell>
        </row>
        <row r="7606">
          <cell r="B7606" t="str">
            <v>DIVIDIDO</v>
          </cell>
        </row>
        <row r="7607">
          <cell r="A7607">
            <v>11675</v>
          </cell>
          <cell r="B7607" t="str">
            <v>REGISTRO DE ESFERA, PVC, COM VOLANTE, VS, SOLDAVEL, DN 32 MM, COM CORPO</v>
          </cell>
          <cell r="C7607" t="str">
            <v>UN</v>
          </cell>
          <cell r="D7607" t="str">
            <v>CR</v>
          </cell>
          <cell r="E7607">
            <v>26.93</v>
          </cell>
        </row>
        <row r="7608">
          <cell r="B7608" t="str">
            <v>DIVIDIDO</v>
          </cell>
        </row>
        <row r="7609">
          <cell r="A7609">
            <v>11676</v>
          </cell>
          <cell r="B7609" t="str">
            <v>REGISTRO DE ESFERA, PVC, COM VOLANTE, VS, SOLDAVEL, DN 40 MM, COM CORPO</v>
          </cell>
          <cell r="C7609" t="str">
            <v>UN</v>
          </cell>
          <cell r="D7609" t="str">
            <v>CR</v>
          </cell>
          <cell r="E7609">
            <v>36.020000000000003</v>
          </cell>
        </row>
        <row r="7610">
          <cell r="B7610" t="str">
            <v>DIVIDIDO</v>
          </cell>
        </row>
        <row r="7611">
          <cell r="A7611">
            <v>11677</v>
          </cell>
          <cell r="B7611" t="str">
            <v>REGISTRO DE ESFERA, PVC, COM VOLANTE, VS, SOLDAVEL, DN 50 MM, COM CORPO</v>
          </cell>
          <cell r="C7611" t="str">
            <v>UN</v>
          </cell>
          <cell r="D7611" t="str">
            <v>CR</v>
          </cell>
          <cell r="E7611">
            <v>37.200000000000003</v>
          </cell>
        </row>
        <row r="7612">
          <cell r="B7612" t="str">
            <v>DIVIDIDO</v>
          </cell>
        </row>
        <row r="7613">
          <cell r="A7613">
            <v>11678</v>
          </cell>
          <cell r="B7613" t="str">
            <v>REGISTRO DE ESFERA, PVC, COM VOLANTE, VS, SOLDAVEL, DN 60 MM, COM CORPO</v>
          </cell>
          <cell r="C7613" t="str">
            <v>UN</v>
          </cell>
          <cell r="D7613" t="str">
            <v>CR</v>
          </cell>
          <cell r="E7613">
            <v>68.13</v>
          </cell>
        </row>
        <row r="7614">
          <cell r="B7614" t="str">
            <v>DIVIDIDO</v>
          </cell>
        </row>
        <row r="7615">
          <cell r="A7615">
            <v>6038</v>
          </cell>
          <cell r="B7615" t="str">
            <v>REGISTRO DE PRESSAO PVC, ROSCAVEL, VOLANTE SIMPLES, DE 1/2"</v>
          </cell>
          <cell r="C7615" t="str">
            <v>UN</v>
          </cell>
          <cell r="D7615" t="str">
            <v>CR</v>
          </cell>
          <cell r="E7615">
            <v>4.32</v>
          </cell>
        </row>
        <row r="7616">
          <cell r="A7616">
            <v>11718</v>
          </cell>
          <cell r="B7616" t="str">
            <v>REGISTRO DE PRESSAO PVC, ROSCAVEL, VOLANTE SIMPLES, DE 3/4"</v>
          </cell>
          <cell r="C7616" t="str">
            <v>UN</v>
          </cell>
          <cell r="D7616" t="str">
            <v>CR</v>
          </cell>
          <cell r="E7616">
            <v>12.32</v>
          </cell>
        </row>
        <row r="7617">
          <cell r="A7617">
            <v>6037</v>
          </cell>
          <cell r="B7617" t="str">
            <v>REGISTRO DE PRESSAO PVC, SOLDAVEL, VOLANTE SIMPLES, DE 20 MM</v>
          </cell>
          <cell r="C7617" t="str">
            <v>UN</v>
          </cell>
          <cell r="D7617" t="str">
            <v>CR</v>
          </cell>
          <cell r="E7617">
            <v>8.99</v>
          </cell>
        </row>
        <row r="7618">
          <cell r="A7618">
            <v>11719</v>
          </cell>
          <cell r="B7618" t="str">
            <v>REGISTRO DE PRESSAO PVC, SOLDAVEL, VOLANTE SIMPLES, DE 25 MM</v>
          </cell>
          <cell r="C7618" t="str">
            <v>UN</v>
          </cell>
          <cell r="D7618" t="str">
            <v>CR</v>
          </cell>
          <cell r="E7618">
            <v>10</v>
          </cell>
        </row>
        <row r="7619">
          <cell r="A7619">
            <v>6019</v>
          </cell>
          <cell r="B7619" t="str">
            <v>REGISTRO GAVETA BRUTO EM LATAO FORJADO, BITOLA 1 " (REF 1509)</v>
          </cell>
          <cell r="C7619" t="str">
            <v>UN</v>
          </cell>
          <cell r="D7619" t="str">
            <v>CR</v>
          </cell>
          <cell r="E7619">
            <v>29.58</v>
          </cell>
        </row>
        <row r="7620">
          <cell r="A7620">
            <v>6010</v>
          </cell>
          <cell r="B7620" t="str">
            <v>REGISTRO GAVETA BRUTO EM LATAO FORJADO, BITOLA 1 1/2 " (REF 1509)</v>
          </cell>
          <cell r="C7620" t="str">
            <v>UN</v>
          </cell>
          <cell r="D7620" t="str">
            <v>CR</v>
          </cell>
          <cell r="E7620">
            <v>50.9</v>
          </cell>
        </row>
        <row r="7621">
          <cell r="A7621">
            <v>6017</v>
          </cell>
          <cell r="B7621" t="str">
            <v>REGISTRO GAVETA BRUTO EM LATAO FORJADO, BITOLA 1 1/4 " (REF 1509)</v>
          </cell>
          <cell r="C7621" t="str">
            <v>UN</v>
          </cell>
          <cell r="D7621" t="str">
            <v>CR</v>
          </cell>
          <cell r="E7621">
            <v>40.31</v>
          </cell>
        </row>
        <row r="7622">
          <cell r="A7622">
            <v>6020</v>
          </cell>
          <cell r="B7622" t="str">
            <v>REGISTRO GAVETA BRUTO EM LATAO FORJADO, BITOLA 1/2 " (REF 1509)</v>
          </cell>
          <cell r="C7622" t="str">
            <v>UN</v>
          </cell>
          <cell r="D7622" t="str">
            <v>CR</v>
          </cell>
          <cell r="E7622">
            <v>17.760000000000002</v>
          </cell>
        </row>
        <row r="7623">
          <cell r="A7623">
            <v>6028</v>
          </cell>
          <cell r="B7623" t="str">
            <v>REGISTRO GAVETA BRUTO EM LATAO FORJADO, BITOLA 2 " (REF 1509)</v>
          </cell>
          <cell r="C7623" t="str">
            <v>UN</v>
          </cell>
          <cell r="D7623" t="str">
            <v>CR</v>
          </cell>
          <cell r="E7623">
            <v>70.89</v>
          </cell>
        </row>
        <row r="7624">
          <cell r="A7624">
            <v>6011</v>
          </cell>
          <cell r="B7624" t="str">
            <v>REGISTRO GAVETA BRUTO EM LATAO FORJADO, BITOLA 2 1/2 " (REF 1509)</v>
          </cell>
          <cell r="C7624" t="str">
            <v>UN</v>
          </cell>
          <cell r="D7624" t="str">
            <v>CR</v>
          </cell>
          <cell r="E7624">
            <v>147.03</v>
          </cell>
        </row>
        <row r="7625">
          <cell r="A7625">
            <v>6012</v>
          </cell>
          <cell r="B7625" t="str">
            <v>REGISTRO GAVETA BRUTO EM LATAO FORJADO, BITOLA 3 " (REF 1509)</v>
          </cell>
          <cell r="C7625" t="str">
            <v>UN</v>
          </cell>
          <cell r="D7625" t="str">
            <v>CR</v>
          </cell>
          <cell r="E7625">
            <v>271.86</v>
          </cell>
        </row>
        <row r="7626">
          <cell r="A7626">
            <v>6016</v>
          </cell>
          <cell r="B7626" t="str">
            <v>REGISTRO GAVETA BRUTO EM LATAO FORJADO, BITOLA 3/4 " (REF 1509)</v>
          </cell>
          <cell r="C7626" t="str">
            <v>UN</v>
          </cell>
          <cell r="D7626" t="str">
            <v>CR</v>
          </cell>
          <cell r="E7626">
            <v>18.739999999999998</v>
          </cell>
        </row>
        <row r="7627">
          <cell r="A7627">
            <v>6027</v>
          </cell>
          <cell r="B7627" t="str">
            <v>REGISTRO GAVETA BRUTO EM LATAO FORJADO, BITOLA 4 " (REF 1509)</v>
          </cell>
          <cell r="C7627" t="str">
            <v>UN</v>
          </cell>
          <cell r="D7627" t="str">
            <v>CR</v>
          </cell>
          <cell r="E7627">
            <v>463.29</v>
          </cell>
        </row>
        <row r="7628">
          <cell r="A7628">
            <v>6013</v>
          </cell>
          <cell r="B7628" t="str">
            <v>REGISTRO GAVETA COM ACABAMENTO E CANOPLA CROMADOS, SIMPLES, BITOLA 1 " (REF</v>
          </cell>
          <cell r="C7628" t="str">
            <v>UN</v>
          </cell>
          <cell r="D7628" t="str">
            <v>CR</v>
          </cell>
          <cell r="E7628">
            <v>55.96</v>
          </cell>
        </row>
        <row r="7629">
          <cell r="B7629" t="str">
            <v>1509)</v>
          </cell>
        </row>
        <row r="7630">
          <cell r="A7630">
            <v>6015</v>
          </cell>
          <cell r="B7630" t="str">
            <v>REGISTRO GAVETA COM ACABAMENTO E CANOPLA CROMADOS, SIMPLES, BITOLA 1 1/2 "</v>
          </cell>
          <cell r="C7630" t="str">
            <v>UN</v>
          </cell>
          <cell r="D7630" t="str">
            <v>CR</v>
          </cell>
          <cell r="E7630">
            <v>81.39</v>
          </cell>
        </row>
        <row r="7631">
          <cell r="B7631" t="str">
            <v>(REF 1509)</v>
          </cell>
        </row>
        <row r="7632">
          <cell r="A7632">
            <v>6014</v>
          </cell>
          <cell r="B7632" t="str">
            <v>REGISTRO GAVETA COM ACABAMENTO E CANOPLA CROMADOS, SIMPLES, BITOLA 1 1/4 "</v>
          </cell>
          <cell r="C7632" t="str">
            <v>UN</v>
          </cell>
          <cell r="D7632" t="str">
            <v>CR</v>
          </cell>
          <cell r="E7632">
            <v>77.81</v>
          </cell>
        </row>
        <row r="7633">
          <cell r="B7633" t="str">
            <v>(REF 1509)</v>
          </cell>
        </row>
        <row r="7634">
          <cell r="A7634">
            <v>6006</v>
          </cell>
          <cell r="B7634" t="str">
            <v>REGISTRO GAVETA COM ACABAMENTO E CANOPLA CROMADOS, SIMPLES, BITOLA 1/2 " (REF</v>
          </cell>
          <cell r="C7634" t="str">
            <v>UN</v>
          </cell>
          <cell r="D7634" t="str">
            <v>CR</v>
          </cell>
          <cell r="E7634">
            <v>40.53</v>
          </cell>
        </row>
        <row r="7635">
          <cell r="B7635" t="str">
            <v>1509)</v>
          </cell>
        </row>
        <row r="7636">
          <cell r="A7636">
            <v>6005</v>
          </cell>
          <cell r="B7636" t="str">
            <v>REGISTRO GAVETA COM ACABAMENTO E CANOPLA CROMADOS, SIMPLES, BITOLA 3/4 " (REF</v>
          </cell>
          <cell r="C7636" t="str">
            <v>UN</v>
          </cell>
          <cell r="D7636" t="str">
            <v>C</v>
          </cell>
          <cell r="E7636">
            <v>45.72</v>
          </cell>
        </row>
        <row r="7637">
          <cell r="B7637" t="str">
            <v>1509)</v>
          </cell>
        </row>
        <row r="7638">
          <cell r="A7638">
            <v>11756</v>
          </cell>
          <cell r="B7638" t="str">
            <v>REGISTRO OU REGULADOR DE GAS COZINHA, VAZAO DE 2 KG/H, 2,8 KPA</v>
          </cell>
          <cell r="C7638" t="str">
            <v>UN</v>
          </cell>
          <cell r="D7638" t="str">
            <v>CR</v>
          </cell>
          <cell r="E7638">
            <v>21.83</v>
          </cell>
        </row>
        <row r="7639">
          <cell r="A7639">
            <v>10904</v>
          </cell>
          <cell r="B7639" t="str">
            <v>REGISTRO OU VALVULA GLOBO ANGULAR DE LATAO, 45 GRAUS, D = 2 1/2", PARA HIDRANTES</v>
          </cell>
          <cell r="C7639" t="str">
            <v>UN</v>
          </cell>
          <cell r="D7639" t="str">
            <v>C</v>
          </cell>
          <cell r="E7639">
            <v>130</v>
          </cell>
        </row>
        <row r="7640">
          <cell r="B7640" t="str">
            <v>EM INSTALACAO PREDIAL DE INCENDIO</v>
          </cell>
        </row>
        <row r="7641">
          <cell r="A7641">
            <v>11752</v>
          </cell>
          <cell r="B7641" t="str">
            <v>REGISTRO PRESSAO BRUTO EM LATAO FORJADO, BITOLA 1/2 " (REF 1400)</v>
          </cell>
          <cell r="C7641" t="str">
            <v>UN</v>
          </cell>
          <cell r="D7641" t="str">
            <v>CR</v>
          </cell>
          <cell r="E7641">
            <v>12.59</v>
          </cell>
        </row>
        <row r="7642">
          <cell r="A7642">
            <v>11753</v>
          </cell>
          <cell r="B7642" t="str">
            <v>REGISTRO PRESSAO BRUTO EM LATAO FORJADO, BITOLA 3/4 " (REF 1400)</v>
          </cell>
          <cell r="C7642" t="str">
            <v>UN</v>
          </cell>
          <cell r="D7642" t="str">
            <v>CR</v>
          </cell>
          <cell r="E7642">
            <v>15.03</v>
          </cell>
        </row>
        <row r="7643">
          <cell r="A7643">
            <v>6021</v>
          </cell>
          <cell r="B7643" t="str">
            <v>REGISTRO PRESSAO COM ACABAMENTO E CANOPLA CROMADA, SIMPLES, BITOLA 1/2 " (REF</v>
          </cell>
          <cell r="C7643" t="str">
            <v>UN</v>
          </cell>
          <cell r="D7643" t="str">
            <v>CR</v>
          </cell>
          <cell r="E7643">
            <v>41.71</v>
          </cell>
        </row>
        <row r="7644">
          <cell r="B7644" t="str">
            <v>1416)</v>
          </cell>
        </row>
        <row r="7645">
          <cell r="A7645">
            <v>6024</v>
          </cell>
          <cell r="B7645" t="str">
            <v>REGISTRO PRESSAO COM ACABAMENTO E CANOPLA CROMADA, SIMPLES, BITOLA 3/4 " (REF</v>
          </cell>
          <cell r="C7645" t="str">
            <v>UN</v>
          </cell>
          <cell r="D7645" t="str">
            <v>CR</v>
          </cell>
          <cell r="E7645">
            <v>43.12</v>
          </cell>
        </row>
        <row r="7646">
          <cell r="B7646" t="str">
            <v>1416)</v>
          </cell>
        </row>
        <row r="7647">
          <cell r="A7647" t="str">
            <v>Obs: dimensões entre asteríscos (*) indicam a aceitação de medidas aproximadas.</v>
          </cell>
        </row>
        <row r="7649">
          <cell r="B7649" t="str">
            <v>PREÇOS DE INSUMOS</v>
          </cell>
          <cell r="D7649" t="str">
            <v>Página:</v>
          </cell>
          <cell r="E7649" t="str">
            <v>116 / 146</v>
          </cell>
        </row>
        <row r="7650">
          <cell r="A7650" t="str">
            <v>Indicação da origem do preço:</v>
          </cell>
        </row>
        <row r="7651">
          <cell r="A7651" t="str">
            <v>• C - para preço coletado pelo IBGE</v>
          </cell>
        </row>
        <row r="7652">
          <cell r="A7652" t="str">
            <v>• CR - para preço obtido por meio do coeficiente de representatividade do insumo (ver Manual de Metodologia e</v>
          </cell>
        </row>
        <row r="7653">
          <cell r="A7653" t="str">
            <v>Conceitos);</v>
          </cell>
        </row>
        <row r="7654">
          <cell r="A7654" t="str">
            <v>• AS - para preço atribuído com base no preço do insumo para a localidade de São Paulo.</v>
          </cell>
        </row>
        <row r="7655">
          <cell r="A7655" t="str">
            <v>Mês de Coleta:</v>
          </cell>
          <cell r="B7655" t="str">
            <v>06/2016 Pesquisa: IBGE</v>
          </cell>
        </row>
        <row r="7656">
          <cell r="B7656" t="str">
            <v>CUIABA</v>
          </cell>
          <cell r="C7656" t="str">
            <v>90,01</v>
          </cell>
          <cell r="E7656">
            <v>52.06</v>
          </cell>
        </row>
        <row r="7657">
          <cell r="A7657" t="str">
            <v>Localidade:</v>
          </cell>
          <cell r="B7657" t="str">
            <v>Encargos Sociais Desonerados(%) Horista:</v>
          </cell>
          <cell r="D7657" t="str">
            <v>Mensalista:</v>
          </cell>
        </row>
        <row r="7658">
          <cell r="A7658" t="str">
            <v>Código</v>
          </cell>
          <cell r="B7658" t="str">
            <v>Descriçao do Insumo</v>
          </cell>
          <cell r="C7658" t="str">
            <v>Unid</v>
          </cell>
          <cell r="D7658" t="str">
            <v>Origem</v>
          </cell>
          <cell r="E7658" t="str">
            <v>Preço</v>
          </cell>
        </row>
        <row r="7659">
          <cell r="D7659" t="str">
            <v>de Preço</v>
          </cell>
          <cell r="E7659" t="str">
            <v>Mediano (R$)</v>
          </cell>
        </row>
        <row r="7660">
          <cell r="B7660" t="str">
            <v>REGISTRO PRESSAO COM ACABAMENTO E CANOPLA CROMADA, SIMPLES, BITOLA 3/4 " (REF</v>
          </cell>
        </row>
        <row r="7661">
          <cell r="B7661" t="str">
            <v>1416)</v>
          </cell>
        </row>
        <row r="7662">
          <cell r="A7662">
            <v>38379</v>
          </cell>
          <cell r="B7662" t="str">
            <v>REGUA DE ALUMINIO PARA PEDREIRO 2 X 1 "</v>
          </cell>
          <cell r="C7662" t="str">
            <v>M</v>
          </cell>
          <cell r="D7662" t="str">
            <v>CR</v>
          </cell>
          <cell r="E7662">
            <v>26.67</v>
          </cell>
        </row>
        <row r="7663">
          <cell r="A7663">
            <v>13897</v>
          </cell>
          <cell r="B7663" t="str">
            <v>REGUA VIBRADORA DUPLA PARA CONCRETO A GASOLINA 5,5 HP, PESO DE 60 KG,</v>
          </cell>
          <cell r="C7663" t="str">
            <v>UN</v>
          </cell>
          <cell r="D7663" t="str">
            <v>CR</v>
          </cell>
          <cell r="E7663">
            <v>8271.08</v>
          </cell>
        </row>
        <row r="7664">
          <cell r="B7664" t="str">
            <v>COMPRIMENTO 4 M</v>
          </cell>
        </row>
        <row r="7665">
          <cell r="A7665">
            <v>10640</v>
          </cell>
          <cell r="B7665" t="str">
            <v>REGUA VIBRATORIA DE CONCRETO TRELICADA, EQUIPADA COM MOTOR A GASOLINA DE 9</v>
          </cell>
          <cell r="C7665" t="str">
            <v>UN</v>
          </cell>
          <cell r="D7665" t="str">
            <v>CR</v>
          </cell>
          <cell r="E7665">
            <v>17913.419999999998</v>
          </cell>
        </row>
        <row r="7666">
          <cell r="B7666" t="str">
            <v>HP</v>
          </cell>
        </row>
        <row r="7667">
          <cell r="A7667">
            <v>11086</v>
          </cell>
          <cell r="B7667" t="str">
            <v>REJEITO DE MINERIO DE FERRO PARA PAVIMENTACAO (POSTO PEDREIRA/FORNECEDOR,</v>
          </cell>
          <cell r="C7667" t="str">
            <v>M3</v>
          </cell>
          <cell r="D7667" t="str">
            <v>CR</v>
          </cell>
          <cell r="E7667">
            <v>45.96</v>
          </cell>
        </row>
        <row r="7668">
          <cell r="B7668" t="str">
            <v>SEM FRETE)</v>
          </cell>
        </row>
        <row r="7669">
          <cell r="A7669">
            <v>34356</v>
          </cell>
          <cell r="B7669" t="str">
            <v>REJUNTE BRANCO, CIMENTICIO</v>
          </cell>
          <cell r="C7669" t="str">
            <v>KG</v>
          </cell>
          <cell r="D7669" t="str">
            <v>CR</v>
          </cell>
          <cell r="E7669">
            <v>2.93</v>
          </cell>
        </row>
        <row r="7670">
          <cell r="A7670">
            <v>34357</v>
          </cell>
          <cell r="B7670" t="str">
            <v>REJUNTE COLORIDO, CIMENTICIO</v>
          </cell>
          <cell r="C7670" t="str">
            <v>KG</v>
          </cell>
          <cell r="D7670" t="str">
            <v>CR</v>
          </cell>
          <cell r="E7670">
            <v>3.25</v>
          </cell>
        </row>
        <row r="7671">
          <cell r="A7671">
            <v>37329</v>
          </cell>
          <cell r="B7671" t="str">
            <v>REJUNTE EPOXI BRANCO</v>
          </cell>
          <cell r="C7671" t="str">
            <v>KG</v>
          </cell>
          <cell r="D7671" t="str">
            <v>CR</v>
          </cell>
          <cell r="E7671">
            <v>44.86</v>
          </cell>
        </row>
        <row r="7672">
          <cell r="A7672">
            <v>37398</v>
          </cell>
          <cell r="B7672" t="str">
            <v>REJUNTE EPOXI COR</v>
          </cell>
          <cell r="C7672" t="str">
            <v>KG</v>
          </cell>
          <cell r="D7672" t="str">
            <v>CR</v>
          </cell>
          <cell r="E7672">
            <v>57.42</v>
          </cell>
        </row>
        <row r="7673">
          <cell r="A7673">
            <v>2510</v>
          </cell>
          <cell r="B7673" t="str">
            <v>RELE FOTOELETRICO 1000W/220V</v>
          </cell>
          <cell r="C7673" t="str">
            <v>UN</v>
          </cell>
          <cell r="D7673" t="str">
            <v>CR</v>
          </cell>
          <cell r="E7673">
            <v>25</v>
          </cell>
        </row>
        <row r="7674">
          <cell r="A7674">
            <v>12359</v>
          </cell>
          <cell r="B7674" t="str">
            <v>RELE TERMICO BIMETAL PARA USO EM MOTORES TRIFASICOS, TENSAO 380 V, POTENCIA</v>
          </cell>
          <cell r="C7674" t="str">
            <v>UN</v>
          </cell>
          <cell r="D7674" t="str">
            <v>CR</v>
          </cell>
          <cell r="E7674">
            <v>95.28</v>
          </cell>
        </row>
        <row r="7675">
          <cell r="B7675" t="str">
            <v>ATÃ 15 CV, CORRENTE NOMINAL MAXIMA 22 A</v>
          </cell>
        </row>
        <row r="7676">
          <cell r="A7676">
            <v>5320</v>
          </cell>
          <cell r="B7676" t="str">
            <v>REMOVEDOR DE TINTA OLEO/ESMALTE VERNIZ</v>
          </cell>
          <cell r="C7676" t="str">
            <v>L</v>
          </cell>
          <cell r="D7676" t="str">
            <v>CR</v>
          </cell>
          <cell r="E7676">
            <v>27.59</v>
          </cell>
        </row>
        <row r="7677">
          <cell r="A7677">
            <v>7353</v>
          </cell>
          <cell r="B7677" t="str">
            <v>RESINA ACRILICA BASE AGUA - COR BRANCA</v>
          </cell>
          <cell r="C7677" t="str">
            <v>L</v>
          </cell>
          <cell r="D7677" t="str">
            <v>CR</v>
          </cell>
          <cell r="E7677">
            <v>17.04</v>
          </cell>
        </row>
        <row r="7678">
          <cell r="A7678">
            <v>36144</v>
          </cell>
          <cell r="B7678" t="str">
            <v>RESPIRADOR DESCARTAVEL SEM VALVULA DE EXALACAO, PFF 1</v>
          </cell>
          <cell r="C7678" t="str">
            <v>UN</v>
          </cell>
          <cell r="D7678" t="str">
            <v>CR</v>
          </cell>
          <cell r="E7678">
            <v>1.27</v>
          </cell>
        </row>
        <row r="7679">
          <cell r="A7679">
            <v>10518</v>
          </cell>
          <cell r="B7679" t="str">
            <v>RETARDO PARA CORDEL DETONANTE</v>
          </cell>
          <cell r="C7679" t="str">
            <v>UN</v>
          </cell>
          <cell r="D7679" t="str">
            <v>CR</v>
          </cell>
          <cell r="E7679">
            <v>9.66</v>
          </cell>
        </row>
        <row r="7680">
          <cell r="A7680">
            <v>36530</v>
          </cell>
          <cell r="B7680" t="str">
            <v>RETROESCAVADEIRA SOBRE RODAS COM CARREGADEIRA, TRACAO 4 X 2, POTENCIA</v>
          </cell>
          <cell r="C7680" t="str">
            <v>UN</v>
          </cell>
          <cell r="D7680" t="str">
            <v>CR</v>
          </cell>
          <cell r="E7680">
            <v>205311.02</v>
          </cell>
        </row>
        <row r="7681">
          <cell r="B7681" t="str">
            <v>LIQUIDA 79 HP, PESO OPERACIONAL MINIMO DE 6570 KG, CAPACIDADE DA CARREGADEIRA</v>
          </cell>
        </row>
        <row r="7682">
          <cell r="B7682" t="str">
            <v>DE 1,00 M3 E DA  RETROESCAVADEIRA MINIMA DE 0,20 M3, PROFUNDID</v>
          </cell>
        </row>
        <row r="7683">
          <cell r="A7683">
            <v>6046</v>
          </cell>
          <cell r="B7683" t="str">
            <v>RETROESCAVADEIRA SOBRE RODAS COM CARREGADEIRA, TRACAO 4 X 4, POTENCIA</v>
          </cell>
          <cell r="C7683" t="str">
            <v>UN</v>
          </cell>
          <cell r="D7683" t="str">
            <v>C</v>
          </cell>
          <cell r="E7683">
            <v>222691.86</v>
          </cell>
        </row>
        <row r="7684">
          <cell r="B7684" t="str">
            <v>LIQUIDA 72 HP, PESO OPERACIONAL MINIMO DE 7140 KG, CAPACIDADE MINIMA DA</v>
          </cell>
        </row>
        <row r="7685">
          <cell r="B7685" t="str">
            <v>CARREGADEIRA DE 0,79 M3 E DA RETROESCAVADEIRA MINIMA DE 0,18 M3, PRO</v>
          </cell>
        </row>
        <row r="7686">
          <cell r="A7686">
            <v>36531</v>
          </cell>
          <cell r="B7686" t="str">
            <v>RETROESCAVADEIRA SOBRE RODAS COM CARREGADEIRA, TRACAO 4 X 4, POTENCIA</v>
          </cell>
          <cell r="C7686" t="str">
            <v>UN</v>
          </cell>
          <cell r="D7686" t="str">
            <v>CR</v>
          </cell>
          <cell r="E7686">
            <v>230839.1</v>
          </cell>
        </row>
        <row r="7687">
          <cell r="B7687" t="str">
            <v>LIQUIDA 88 HP, PESO OPERACIONAL MINIMO DE 6674 KG, CAPACIDADE DA CARREGADEIRA</v>
          </cell>
        </row>
        <row r="7688">
          <cell r="B7688" t="str">
            <v>DE 1,00 M3 E DA  RETROESCAVADEIRA MINIMA DE 0,26 M3, PROFUNDID</v>
          </cell>
        </row>
        <row r="7689">
          <cell r="A7689">
            <v>34684</v>
          </cell>
          <cell r="B7689" t="str">
            <v>REVESTIMENTO DE PAREDE EM GRANILITE, MARMORITE OU GRANITINA - ESP = 5 MM</v>
          </cell>
          <cell r="C7689" t="str">
            <v>M2</v>
          </cell>
          <cell r="D7689" t="str">
            <v>AS</v>
          </cell>
          <cell r="E7689">
            <v>121.8</v>
          </cell>
        </row>
        <row r="7690">
          <cell r="A7690">
            <v>34683</v>
          </cell>
          <cell r="B7690" t="str">
            <v>REVESTIMENTO DE PAREDE EM GRANILITE, MARMORITE OU GRANITINA COLORIDO - ESP = 5</v>
          </cell>
          <cell r="C7690" t="str">
            <v>M2</v>
          </cell>
          <cell r="D7690" t="str">
            <v>AS</v>
          </cell>
          <cell r="E7690">
            <v>76.13</v>
          </cell>
        </row>
        <row r="7691">
          <cell r="B7691" t="str">
            <v>MM</v>
          </cell>
        </row>
        <row r="7692">
          <cell r="A7692">
            <v>533</v>
          </cell>
          <cell r="B7692" t="str">
            <v>REVESTIMENTO EM CERAMICA ESMALTADA COMERCIAL, PEI MENOR OU IGUAL A 3,</v>
          </cell>
          <cell r="C7692" t="str">
            <v>M2</v>
          </cell>
          <cell r="D7692" t="str">
            <v>CR</v>
          </cell>
          <cell r="E7692">
            <v>16.489999999999998</v>
          </cell>
        </row>
        <row r="7693">
          <cell r="B7693" t="str">
            <v>FORMATO MENOR OU IGUAL A 2025 CM2</v>
          </cell>
        </row>
        <row r="7694">
          <cell r="A7694">
            <v>10515</v>
          </cell>
          <cell r="B7694" t="str">
            <v>REVESTIMENTO EM CERAMICA ESMALTADA EXTRA, PEI MAIOR OU IGUAL 4, FORMATO MAIOR</v>
          </cell>
          <cell r="C7694" t="str">
            <v>M2</v>
          </cell>
          <cell r="D7694" t="str">
            <v>CR</v>
          </cell>
          <cell r="E7694">
            <v>42.53</v>
          </cell>
        </row>
        <row r="7695">
          <cell r="B7695" t="str">
            <v>A 2025 CM2</v>
          </cell>
        </row>
        <row r="7696">
          <cell r="A7696">
            <v>536</v>
          </cell>
          <cell r="B7696" t="str">
            <v>REVESTIMENTO EM CERAMICA ESMALTADA EXTRA, PEI MENOR OU IGUAL A 3, FORMATO</v>
          </cell>
          <cell r="C7696" t="str">
            <v>M2</v>
          </cell>
          <cell r="D7696" t="str">
            <v>C</v>
          </cell>
          <cell r="E7696">
            <v>27.95</v>
          </cell>
        </row>
        <row r="7697">
          <cell r="B7697" t="str">
            <v>MENOR OU IGUAL A 2025 CM2</v>
          </cell>
        </row>
        <row r="7698">
          <cell r="A7698">
            <v>153</v>
          </cell>
          <cell r="B7698" t="str">
            <v>REVESTIMENTO EPOXI DE ALTA RESISTENCIA QUIMICA, ISENTO DE SOLVENTES,</v>
          </cell>
          <cell r="C7698" t="str">
            <v>L</v>
          </cell>
          <cell r="D7698" t="str">
            <v>CR</v>
          </cell>
          <cell r="E7698">
            <v>88.58</v>
          </cell>
        </row>
        <row r="7699">
          <cell r="B7699" t="str">
            <v>BICOMPONENTE</v>
          </cell>
        </row>
        <row r="7700">
          <cell r="A7700">
            <v>34682</v>
          </cell>
          <cell r="B7700" t="str">
            <v>REVESTIMENTO PARA ESCADA EM GRANILITE, MARMORITE OU GRANITINA ESP = 8 MM</v>
          </cell>
          <cell r="C7700" t="str">
            <v>M2</v>
          </cell>
          <cell r="D7700" t="str">
            <v>AS</v>
          </cell>
          <cell r="E7700">
            <v>58.21</v>
          </cell>
        </row>
        <row r="7701">
          <cell r="A7701">
            <v>4408</v>
          </cell>
          <cell r="B7701" t="str">
            <v>RIPA DE MADEIRA NAO APARELHADA *1,5 X 5* CM, MACARANDUBA, ANGELIM OU</v>
          </cell>
          <cell r="C7701" t="str">
            <v>M</v>
          </cell>
          <cell r="D7701" t="str">
            <v>CR</v>
          </cell>
          <cell r="E7701">
            <v>1.02</v>
          </cell>
        </row>
        <row r="7702">
          <cell r="B7702" t="str">
            <v>EQUIVALENTE DA REGIAO</v>
          </cell>
        </row>
        <row r="7703">
          <cell r="A7703">
            <v>4412</v>
          </cell>
          <cell r="B7703" t="str">
            <v>RIPA DE MADEIRA NAO APARELHADA 1 X 3* CM, MACARANDUBA, ANGELIM OU EQUIVALENTE</v>
          </cell>
          <cell r="C7703" t="str">
            <v>M</v>
          </cell>
          <cell r="D7703" t="str">
            <v>CR</v>
          </cell>
          <cell r="E7703">
            <v>0.75</v>
          </cell>
        </row>
        <row r="7704">
          <cell r="B7704" t="str">
            <v>DA REGIAO</v>
          </cell>
        </row>
        <row r="7705">
          <cell r="A7705">
            <v>10559</v>
          </cell>
          <cell r="B7705" t="str">
            <v>ROCADEIRA COSTAL COM MOTOR A GASOLINA DE *32* CC</v>
          </cell>
          <cell r="C7705" t="str">
            <v>UN</v>
          </cell>
          <cell r="D7705" t="str">
            <v>C</v>
          </cell>
          <cell r="E7705">
            <v>2245.3000000000002</v>
          </cell>
        </row>
        <row r="7706">
          <cell r="A7706">
            <v>10664</v>
          </cell>
          <cell r="B7706" t="str">
            <v>ROCADEIRA DESLOCAVEL, LARGURA DE TRABALHO DE 1,3 M</v>
          </cell>
          <cell r="C7706" t="str">
            <v>UN</v>
          </cell>
          <cell r="D7706" t="str">
            <v>CR</v>
          </cell>
          <cell r="E7706">
            <v>6102.24</v>
          </cell>
        </row>
        <row r="7707">
          <cell r="A7707">
            <v>10857</v>
          </cell>
          <cell r="B7707" t="str">
            <v>RODAPE ARDOSIA, CINZA, 10 CM, E= *1CM</v>
          </cell>
          <cell r="C7707" t="str">
            <v>M</v>
          </cell>
          <cell r="D7707" t="str">
            <v>CR</v>
          </cell>
          <cell r="E7707">
            <v>23.37</v>
          </cell>
        </row>
        <row r="7708">
          <cell r="A7708">
            <v>4803</v>
          </cell>
          <cell r="B7708" t="str">
            <v>RODAPE DE BORRACHA LISO, H = 70 MM, E = *2* MM, PARA ARGAMASSA, PRETO</v>
          </cell>
          <cell r="C7708" t="str">
            <v>M</v>
          </cell>
          <cell r="D7708" t="str">
            <v>CR</v>
          </cell>
          <cell r="E7708">
            <v>18.18</v>
          </cell>
        </row>
        <row r="7709">
          <cell r="A7709">
            <v>6186</v>
          </cell>
          <cell r="B7709" t="str">
            <v>RODAPE DE MADEIRA MACICA CUMARU/IPE CHAMPANHE OU EQUIVALENTE DA REGIAO, *1,5</v>
          </cell>
          <cell r="C7709" t="str">
            <v>M</v>
          </cell>
          <cell r="D7709" t="str">
            <v>CR</v>
          </cell>
          <cell r="E7709">
            <v>4.0999999999999996</v>
          </cell>
        </row>
        <row r="7710">
          <cell r="B7710" t="str">
            <v>X 7 CM</v>
          </cell>
        </row>
        <row r="7711">
          <cell r="A7711">
            <v>4829</v>
          </cell>
          <cell r="B7711" t="str">
            <v>RODAPE EM MARMORE, POLIDO, BRANCO COMUM, L= *7* CM, E=  *2* CM, CORTE RETO</v>
          </cell>
          <cell r="C7711" t="str">
            <v>M</v>
          </cell>
          <cell r="D7711" t="str">
            <v>CR</v>
          </cell>
          <cell r="E7711">
            <v>14.28</v>
          </cell>
        </row>
        <row r="7712">
          <cell r="A7712">
            <v>20231</v>
          </cell>
          <cell r="B7712" t="str">
            <v>RODAPE GRANITO 10 X 2CM</v>
          </cell>
          <cell r="C7712" t="str">
            <v>M</v>
          </cell>
          <cell r="D7712" t="str">
            <v>CR</v>
          </cell>
          <cell r="E7712">
            <v>28.95</v>
          </cell>
        </row>
        <row r="7713">
          <cell r="A7713">
            <v>4804</v>
          </cell>
          <cell r="B7713" t="str">
            <v>RODAPE PLANO PARA PISO VINILICO, H = 5 CM</v>
          </cell>
          <cell r="C7713" t="str">
            <v>M</v>
          </cell>
          <cell r="D7713" t="str">
            <v>CR</v>
          </cell>
          <cell r="E7713">
            <v>13.96</v>
          </cell>
        </row>
        <row r="7714">
          <cell r="A7714" t="str">
            <v>Obs: dimensões entre asteríscos (*) indicam a aceitação de medidas aproximadas.</v>
          </cell>
        </row>
        <row r="7716">
          <cell r="B7716" t="str">
            <v>PREÇOS DE INSUMOS</v>
          </cell>
          <cell r="D7716" t="str">
            <v>Página:</v>
          </cell>
          <cell r="E7716" t="str">
            <v>117 / 146</v>
          </cell>
        </row>
        <row r="7717">
          <cell r="A7717" t="str">
            <v>Indicação da origem do preço:</v>
          </cell>
        </row>
        <row r="7718">
          <cell r="A7718" t="str">
            <v>• C - para preço coletado pelo IBGE</v>
          </cell>
        </row>
        <row r="7719">
          <cell r="A7719" t="str">
            <v>• CR - para preço obtido por meio do coeficiente de representatividade do insumo (ver Manual de Metodologia e</v>
          </cell>
        </row>
        <row r="7720">
          <cell r="A7720" t="str">
            <v>Conceitos);</v>
          </cell>
        </row>
        <row r="7721">
          <cell r="A7721" t="str">
            <v>• AS - para preço atribuído com base no preço do insumo para a localidade de São Paulo.</v>
          </cell>
        </row>
        <row r="7722">
          <cell r="A7722" t="str">
            <v>Mês de Coleta:</v>
          </cell>
          <cell r="B7722" t="str">
            <v>06/2016 Pesquisa: IBGE</v>
          </cell>
        </row>
        <row r="7723">
          <cell r="B7723" t="str">
            <v>CUIABA</v>
          </cell>
          <cell r="C7723" t="str">
            <v>90,01</v>
          </cell>
          <cell r="E7723">
            <v>52.06</v>
          </cell>
        </row>
        <row r="7724">
          <cell r="A7724" t="str">
            <v>Localidade:</v>
          </cell>
          <cell r="B7724" t="str">
            <v>Encargos Sociais Desonerados(%) Horista:</v>
          </cell>
          <cell r="D7724" t="str">
            <v>Mensalista:</v>
          </cell>
        </row>
        <row r="7725">
          <cell r="A7725" t="str">
            <v>Código</v>
          </cell>
          <cell r="B7725" t="str">
            <v>Descriçao do Insumo</v>
          </cell>
          <cell r="C7725" t="str">
            <v>Unid</v>
          </cell>
          <cell r="D7725" t="str">
            <v>Origem</v>
          </cell>
          <cell r="E7725" t="str">
            <v>Preço</v>
          </cell>
        </row>
        <row r="7726">
          <cell r="D7726" t="str">
            <v>de Preço</v>
          </cell>
          <cell r="E7726" t="str">
            <v>Mediano (R$)</v>
          </cell>
        </row>
        <row r="7727">
          <cell r="A7727">
            <v>34680</v>
          </cell>
          <cell r="B7727" t="str">
            <v>RODAPE PRE-MOLDADO DE GRANILITE, MARMORITE OU GRANITINA L = 10 CM</v>
          </cell>
          <cell r="C7727" t="str">
            <v>M</v>
          </cell>
          <cell r="D7727" t="str">
            <v>AS</v>
          </cell>
          <cell r="E7727">
            <v>17.91</v>
          </cell>
        </row>
        <row r="7728">
          <cell r="A7728">
            <v>11573</v>
          </cell>
          <cell r="B7728" t="str">
            <v>RODIZIO PARA TRILHO (TIPO NAPOLEAO),  EM LATAO, COM ROLAMENTO EM ACO, 6 MM,</v>
          </cell>
          <cell r="C7728" t="str">
            <v>UN</v>
          </cell>
          <cell r="D7728" t="str">
            <v>CR</v>
          </cell>
          <cell r="E7728">
            <v>5.58</v>
          </cell>
        </row>
        <row r="7729">
          <cell r="B7729" t="str">
            <v>PARA JANELA DE CORRER</v>
          </cell>
        </row>
        <row r="7730">
          <cell r="A7730">
            <v>38401</v>
          </cell>
          <cell r="B7730" t="str">
            <v>RODO PARA CHAO 40 CM COM CABO</v>
          </cell>
          <cell r="C7730" t="str">
            <v>UN</v>
          </cell>
          <cell r="D7730" t="str">
            <v>CR</v>
          </cell>
          <cell r="E7730">
            <v>8.49</v>
          </cell>
        </row>
        <row r="7731">
          <cell r="A7731">
            <v>38179</v>
          </cell>
          <cell r="B7731" t="str">
            <v>ROLDANA CONCOVA DUPLA, EM CHAPA DE ACO, ROLAMENTO INTERNO BLINDADO DE ACO</v>
          </cell>
          <cell r="C7731" t="str">
            <v>UN</v>
          </cell>
          <cell r="D7731" t="str">
            <v>CR</v>
          </cell>
          <cell r="E7731">
            <v>24.48</v>
          </cell>
        </row>
        <row r="7732">
          <cell r="B7732" t="str">
            <v>REVESTIDO EM NYLON, PARA PORTA DE CORRER</v>
          </cell>
        </row>
        <row r="7733">
          <cell r="A7733">
            <v>11575</v>
          </cell>
          <cell r="B7733" t="str">
            <v>ROLDANA DUPLA, EM ZAMAC COM CHAPA DE LATAO, ROLAMENTOS EM ACO, PARA PORTA E</v>
          </cell>
          <cell r="C7733" t="str">
            <v>UN</v>
          </cell>
          <cell r="D7733" t="str">
            <v>CR</v>
          </cell>
          <cell r="E7733">
            <v>26.41</v>
          </cell>
        </row>
        <row r="7734">
          <cell r="B7734" t="str">
            <v>JANELA DE CORRER</v>
          </cell>
        </row>
        <row r="7735">
          <cell r="A7735">
            <v>20256</v>
          </cell>
          <cell r="B7735" t="str">
            <v>ROLDANA PLASTICA COM PREGO, TAMANHO 30 X 30 MM, PARA INSTALACAO ELETRICA</v>
          </cell>
          <cell r="C7735" t="str">
            <v>UN</v>
          </cell>
          <cell r="D7735" t="str">
            <v>CR</v>
          </cell>
          <cell r="E7735">
            <v>0.36</v>
          </cell>
        </row>
        <row r="7736">
          <cell r="B7736" t="str">
            <v>APARENTE</v>
          </cell>
        </row>
        <row r="7737">
          <cell r="A7737">
            <v>13470</v>
          </cell>
          <cell r="B7737" t="str">
            <v>ROLO COMPACTADOR DE PNEUS (7 PNEUS), ESTATICO, PRESSAO VARIAVEL, POTENCIA</v>
          </cell>
          <cell r="C7737" t="str">
            <v>UN</v>
          </cell>
          <cell r="D7737" t="str">
            <v>CR</v>
          </cell>
          <cell r="E7737">
            <v>311988.55</v>
          </cell>
        </row>
        <row r="7738">
          <cell r="B7738" t="str">
            <v>130CV, PESO OPERACIONAL SEM/COM LASTRO 8,5/25 T, LARGURA DE ROLAGEM 2,28 M</v>
          </cell>
        </row>
        <row r="7739">
          <cell r="A7739">
            <v>14511</v>
          </cell>
          <cell r="B7739" t="str">
            <v>ROLO COMPACTADOR DE PNEUS, ESTATICO, PRESSAO VARIAVEL, POTENCIA 110 HP, PESO</v>
          </cell>
          <cell r="C7739" t="str">
            <v>UN</v>
          </cell>
          <cell r="D7739" t="str">
            <v>CR</v>
          </cell>
          <cell r="E7739">
            <v>307839.75</v>
          </cell>
        </row>
        <row r="7740">
          <cell r="B7740" t="str">
            <v>SEM/COM LASTRO 10,8/27 T, LARGURA DE ROLAGEM 2,30 M</v>
          </cell>
        </row>
        <row r="7741">
          <cell r="A7741">
            <v>10642</v>
          </cell>
          <cell r="B7741" t="str">
            <v>ROLO COMPACTADOR DE PNEUS, ESTATICO, PRESSAO VARIAVEL, POTENCIA 111 HP, PESO</v>
          </cell>
          <cell r="C7741" t="str">
            <v>UN</v>
          </cell>
          <cell r="D7741" t="str">
            <v>C</v>
          </cell>
          <cell r="E7741">
            <v>290000</v>
          </cell>
        </row>
        <row r="7742">
          <cell r="B7742" t="str">
            <v>SEM/COM LASTRO 9,5/26,0 T, LARGURA DE ROLAGEM 1,90 M</v>
          </cell>
        </row>
        <row r="7743">
          <cell r="A7743">
            <v>6066</v>
          </cell>
          <cell r="B7743" t="str">
            <v>ROLO COMPACTADOR DE PNEUS, ESTATICO, PRESSAO VARIAVEL, POTENCIA 99 HP, PESO</v>
          </cell>
          <cell r="C7743" t="str">
            <v>UN</v>
          </cell>
          <cell r="D7743" t="str">
            <v>CR</v>
          </cell>
          <cell r="E7743">
            <v>280471.44</v>
          </cell>
        </row>
        <row r="7744">
          <cell r="B7744" t="str">
            <v>SEM/COM LASTRO 9,45/21,0 T, LARGURA DE ROLAGEM 2,265 M</v>
          </cell>
        </row>
        <row r="7745">
          <cell r="A7745">
            <v>13469</v>
          </cell>
          <cell r="B7745" t="str">
            <v>ROLO COMPACTADOR PE DE CARNEIRO VIBRATORIO PARA SOLOS, POTENCIA 110 HP, PESO</v>
          </cell>
          <cell r="C7745" t="str">
            <v>UN</v>
          </cell>
          <cell r="D7745" t="str">
            <v>CR</v>
          </cell>
          <cell r="E7745">
            <v>271745.34000000003</v>
          </cell>
        </row>
        <row r="7746">
          <cell r="B7746" t="str">
            <v>OPERACIONAL MAXIMO 13,05 T, IMPACTO DINAMICO 38,4 T, LARGURA DE TRABALHO 2,13 M</v>
          </cell>
        </row>
        <row r="7747">
          <cell r="A7747">
            <v>14489</v>
          </cell>
          <cell r="B7747" t="str">
            <v>ROLO COMPACTADOR PE DE CARNEIRO VIBRATORIO, POTENCIA 125 HP, PESO</v>
          </cell>
          <cell r="C7747" t="str">
            <v>UN</v>
          </cell>
          <cell r="D7747" t="str">
            <v>CR</v>
          </cell>
          <cell r="E7747">
            <v>257224.6</v>
          </cell>
        </row>
        <row r="7748">
          <cell r="B7748" t="str">
            <v>OPERACIONAL SEM/COM LASTRO 11,95/13,30 T, IMPACTO DINAMICO 38,5/22,5 T, LARGURA DE</v>
          </cell>
        </row>
        <row r="7749">
          <cell r="B7749" t="str">
            <v>TRABALHO 2,15 M</v>
          </cell>
        </row>
        <row r="7750">
          <cell r="A7750">
            <v>14513</v>
          </cell>
          <cell r="B7750" t="str">
            <v>ROLO COMPACTADOR PE DE CARNEIRO VIBRATORIO, POTENCIA 80 HP, PESO OPERACIONAL</v>
          </cell>
          <cell r="C7750" t="str">
            <v>UN</v>
          </cell>
          <cell r="D7750" t="str">
            <v>CR</v>
          </cell>
          <cell r="E7750">
            <v>192924.55</v>
          </cell>
        </row>
        <row r="7751">
          <cell r="B7751" t="str">
            <v>SEM/COM LASTRO 7,4/8,8 T, LARGURA DE TRABALHO 1,68 M</v>
          </cell>
        </row>
        <row r="7752">
          <cell r="A7752">
            <v>6068</v>
          </cell>
          <cell r="B7752" t="str">
            <v>ROLO COMPACTADOR VIBRATORIO DE UM CILINDRO DE ACO LISO, POTENCIA 80 HP, PESO</v>
          </cell>
          <cell r="C7752" t="str">
            <v>UN</v>
          </cell>
          <cell r="D7752" t="str">
            <v>CR</v>
          </cell>
          <cell r="E7752">
            <v>192891.44</v>
          </cell>
        </row>
        <row r="7753">
          <cell r="B7753" t="str">
            <v>SEM/COM LASTRO DE 7,4/8,1 T, LARGURA DE TRABALHO 1,676 M</v>
          </cell>
        </row>
        <row r="7754">
          <cell r="A7754">
            <v>13467</v>
          </cell>
          <cell r="B7754" t="str">
            <v>ROLO COMPACTADOR VIBRATORIO DE UM CILINDRO LISO DE ACO, POTENCIA 110 HP, PESO</v>
          </cell>
          <cell r="C7754" t="str">
            <v>UN</v>
          </cell>
          <cell r="D7754" t="str">
            <v>CR</v>
          </cell>
          <cell r="E7754">
            <v>265522.17</v>
          </cell>
        </row>
        <row r="7755">
          <cell r="B7755" t="str">
            <v>OPERACIONAL 13,3 T, LARGURA TRABALHO 2,13 M</v>
          </cell>
        </row>
        <row r="7756">
          <cell r="A7756">
            <v>13600</v>
          </cell>
          <cell r="B7756" t="str">
            <v>ROLO COMPACTADOR VIBRATORIO DE UM CILINDRO LISO DE ACO, POTENCIA 125 HP, PESO</v>
          </cell>
          <cell r="C7756" t="str">
            <v>UN</v>
          </cell>
          <cell r="D7756" t="str">
            <v>CR</v>
          </cell>
          <cell r="E7756">
            <v>248927.01</v>
          </cell>
        </row>
        <row r="7757">
          <cell r="B7757" t="str">
            <v>SEM/COM LASTRO 10,75/12,92 T, IMPACTO DINAMICO 31,5/18,5 T, LARGURA TRABALHO 2,15 M</v>
          </cell>
        </row>
        <row r="7758">
          <cell r="A7758">
            <v>36541</v>
          </cell>
          <cell r="B7758" t="str">
            <v>ROLO COMPACTADOR VIBRATORIO DE UM CILINDRO LISO DE ACO, POTENCIA 80 HP, PESO</v>
          </cell>
          <cell r="C7758" t="str">
            <v>UN</v>
          </cell>
          <cell r="D7758" t="str">
            <v>CR</v>
          </cell>
          <cell r="E7758">
            <v>193748.18</v>
          </cell>
        </row>
        <row r="7759">
          <cell r="B7759" t="str">
            <v>OPERACIONAL MAXIMO 8,5 T,  LARGURA TRABALHO 1,676 M</v>
          </cell>
        </row>
        <row r="7760">
          <cell r="A7760">
            <v>10646</v>
          </cell>
          <cell r="B7760" t="str">
            <v>ROLO COMPACTADOR VIBRATORIO DE UM CILINDRO, ACO LISO, POTENCIA 80 HP, PESO</v>
          </cell>
          <cell r="C7760" t="str">
            <v>UN</v>
          </cell>
          <cell r="D7760" t="str">
            <v>CR</v>
          </cell>
          <cell r="E7760">
            <v>185558.5</v>
          </cell>
        </row>
        <row r="7761">
          <cell r="B7761" t="str">
            <v>OPERACIONAL MAXIMO 8,1 T, IMPACTO DINAMICO 16,15/9,5 T, LARGURA TRABALHO 1,68 M</v>
          </cell>
        </row>
        <row r="7762">
          <cell r="A7762">
            <v>6070</v>
          </cell>
          <cell r="B7762" t="str">
            <v>ROLO COMPACTADOR VIBRATORIO PE DE CARNEIRO, COM CONTROLE REMOTO POR RADIO,</v>
          </cell>
          <cell r="C7762" t="str">
            <v>UN</v>
          </cell>
          <cell r="D7762" t="str">
            <v>CR</v>
          </cell>
          <cell r="E7762">
            <v>253542.85</v>
          </cell>
        </row>
        <row r="7763">
          <cell r="B7763" t="str">
            <v>POTENCIA  12,5 KW, PESO OPERACIONAL DE 1,675 T, LARGURA DE TRABALHO 0,85 M</v>
          </cell>
        </row>
        <row r="7764">
          <cell r="A7764">
            <v>6069</v>
          </cell>
          <cell r="B7764" t="str">
            <v>ROLO COMPACTADOR VIBRATORIO REBOCAVEL, CILINDRO DE ACO LISO, POTENCIA DE</v>
          </cell>
          <cell r="C7764" t="str">
            <v>UN</v>
          </cell>
          <cell r="D7764" t="str">
            <v>CR</v>
          </cell>
          <cell r="E7764">
            <v>56011.44</v>
          </cell>
        </row>
        <row r="7765">
          <cell r="B7765" t="str">
            <v>TRACAO DE 65 CV, PESO DE 4,7 T, IMPACTO DINAMICO TOTAL DE 18,3 T, LARGURA DO ROLO</v>
          </cell>
        </row>
        <row r="7766">
          <cell r="B7766" t="str">
            <v>1,67 M</v>
          </cell>
        </row>
        <row r="7767">
          <cell r="A7767">
            <v>14626</v>
          </cell>
          <cell r="B7767" t="str">
            <v>ROLO COMPACTADOR VIBRATORIO TANDEM, ACO LISO, POTENCIA 125 HP, PESO SEM/COM</v>
          </cell>
          <cell r="C7767" t="str">
            <v>UN</v>
          </cell>
          <cell r="D7767" t="str">
            <v>CR</v>
          </cell>
          <cell r="E7767">
            <v>277571.44</v>
          </cell>
        </row>
        <row r="7768">
          <cell r="B7768" t="str">
            <v>LASTRO 10,20/11,65 T, LARGURA DE TRABALHO 1,73 M</v>
          </cell>
        </row>
        <row r="7769">
          <cell r="A7769">
            <v>13881</v>
          </cell>
          <cell r="B7769" t="str">
            <v>ROLO COMPACTADOR VIBRATORIO TANDEM, ACO LISO, POTENCIA 15,2 HP, PESO</v>
          </cell>
          <cell r="C7769" t="str">
            <v>UN</v>
          </cell>
          <cell r="D7769" t="str">
            <v>CR</v>
          </cell>
          <cell r="E7769">
            <v>99570.8</v>
          </cell>
        </row>
        <row r="7770">
          <cell r="B7770" t="str">
            <v>OPERACIONAL 2,00 T, IMPACTO DINAMICO 4,24 T</v>
          </cell>
        </row>
        <row r="7771">
          <cell r="A7771">
            <v>13468</v>
          </cell>
          <cell r="B7771" t="str">
            <v>ROLO COMPACTADOR VIBRATORIO TANDEM, ACO LISO, POTENCIA 31 HP, PESO</v>
          </cell>
          <cell r="C7771" t="str">
            <v>UN</v>
          </cell>
          <cell r="D7771" t="str">
            <v>CR</v>
          </cell>
          <cell r="E7771">
            <v>138818.5</v>
          </cell>
        </row>
        <row r="7772">
          <cell r="B7772" t="str">
            <v>OPERACIONAL MAXIMO 2,46 T</v>
          </cell>
        </row>
        <row r="7773">
          <cell r="A7773">
            <v>13365</v>
          </cell>
          <cell r="B7773" t="str">
            <v>ROLO COMPACTADOR VIBRATORIO TANDEM, ACO LISO, POTENCIA 45 HP, PESO</v>
          </cell>
          <cell r="C7773" t="str">
            <v>UN</v>
          </cell>
          <cell r="D7773" t="str">
            <v>CR</v>
          </cell>
          <cell r="E7773">
            <v>156843.94</v>
          </cell>
        </row>
        <row r="7774">
          <cell r="B7774" t="str">
            <v>OPERACIONAL MAXIMO 4,0 T</v>
          </cell>
        </row>
        <row r="7775">
          <cell r="A7775">
            <v>6067</v>
          </cell>
          <cell r="B7775" t="str">
            <v>ROLO COMPACTADOR VIBRATORIO TANDEM, ACO LISO, POTENCIA 58 CV, PESO SEM/COM</v>
          </cell>
          <cell r="C7775" t="str">
            <v>UN</v>
          </cell>
          <cell r="D7775" t="str">
            <v>CR</v>
          </cell>
          <cell r="E7775">
            <v>227857.14</v>
          </cell>
        </row>
        <row r="7776">
          <cell r="B7776" t="str">
            <v>LASTRO 6,5/9,4 T, LARGURA DE TRABALHO 1,20 M</v>
          </cell>
        </row>
        <row r="7777">
          <cell r="A7777">
            <v>11282</v>
          </cell>
          <cell r="B7777" t="str">
            <v>ROLO COMPACTADOR VIBRATORIO TANDEM, CILINDROS EM ACO LISO, POTENCIA 23,5 HP,</v>
          </cell>
          <cell r="C7777" t="str">
            <v>UN</v>
          </cell>
          <cell r="D7777" t="str">
            <v>CR</v>
          </cell>
          <cell r="E7777">
            <v>103719.57</v>
          </cell>
        </row>
        <row r="7778">
          <cell r="B7778" t="str">
            <v>PESO OPERACIONAL 1,665 T, LARGURA DE TRABALHO 0,9 M</v>
          </cell>
        </row>
        <row r="7779">
          <cell r="A7779">
            <v>36532</v>
          </cell>
          <cell r="B7779" t="str">
            <v>ROMPEDOR ELETRICO PESO 26 KG, POTENCIA OPERACIONAL DE 2,5 KW</v>
          </cell>
          <cell r="C7779" t="str">
            <v>UN</v>
          </cell>
          <cell r="D7779" t="str">
            <v>CR</v>
          </cell>
          <cell r="E7779">
            <v>10277.790000000001</v>
          </cell>
        </row>
        <row r="7780">
          <cell r="A7780">
            <v>11578</v>
          </cell>
          <cell r="B7780" t="str">
            <v>ROSETA QUADRADA, SEM FUROS, EM ACO INOX POLIDO, LARGURA APROXIMADA DE 50 MM,</v>
          </cell>
          <cell r="C7780" t="str">
            <v>UN</v>
          </cell>
          <cell r="D7780" t="str">
            <v>CR</v>
          </cell>
          <cell r="E7780">
            <v>8.48</v>
          </cell>
        </row>
        <row r="7781">
          <cell r="B7781" t="str">
            <v>PARA FECHADURA DE PORTA - PARAFUSOS INCLUIDOS</v>
          </cell>
        </row>
        <row r="7782">
          <cell r="A7782">
            <v>11577</v>
          </cell>
          <cell r="B7782" t="str">
            <v>ROSETA REDONDA DE SOBREPOR, SEM FUROS, EM ACO INOX POLIDO, DIAMETRO</v>
          </cell>
          <cell r="C7782" t="str">
            <v>UN</v>
          </cell>
          <cell r="D7782" t="str">
            <v>CR</v>
          </cell>
          <cell r="E7782">
            <v>8.1</v>
          </cell>
        </row>
        <row r="7783">
          <cell r="B7783" t="str">
            <v>APROXIMADO DE 50 MM, PARA FECHADURA DE PORTA - PARAFUSOS INCLUIDOS</v>
          </cell>
        </row>
        <row r="7784">
          <cell r="A7784">
            <v>1116</v>
          </cell>
          <cell r="B7784" t="str">
            <v>RUFO EXTERNO DE CHAPA DE ACO GALVANIZADA NUM 26, CORTE 25 CM</v>
          </cell>
          <cell r="C7784" t="str">
            <v>M</v>
          </cell>
          <cell r="D7784" t="str">
            <v>CR</v>
          </cell>
          <cell r="E7784">
            <v>16.2</v>
          </cell>
        </row>
        <row r="7785">
          <cell r="A7785">
            <v>1115</v>
          </cell>
          <cell r="B7785" t="str">
            <v>RUFO EXTERNO DE CHAPA DE ACO GALVANIZADA NUM 26, CORTE 28 CM</v>
          </cell>
          <cell r="C7785" t="str">
            <v>M</v>
          </cell>
          <cell r="D7785" t="str">
            <v>CR</v>
          </cell>
          <cell r="E7785">
            <v>19.690000000000001</v>
          </cell>
        </row>
        <row r="7786">
          <cell r="A7786" t="str">
            <v>Obs: dimensões entre asteríscos (*) indicam a aceitação de medidas aproximadas.</v>
          </cell>
        </row>
        <row r="7788">
          <cell r="B7788" t="str">
            <v>PREÇOS DE INSUMOS</v>
          </cell>
          <cell r="D7788" t="str">
            <v>Página:</v>
          </cell>
          <cell r="E7788" t="str">
            <v>118 / 146</v>
          </cell>
        </row>
        <row r="7789">
          <cell r="A7789" t="str">
            <v>Indicação da origem do preço:</v>
          </cell>
        </row>
        <row r="7790">
          <cell r="A7790" t="str">
            <v>• C - para preço coletado pelo IBGE</v>
          </cell>
        </row>
        <row r="7791">
          <cell r="A7791" t="str">
            <v>• CR - para preço obtido por meio do coeficiente de representatividade do insumo (ver Manual de Metodologia e</v>
          </cell>
        </row>
        <row r="7792">
          <cell r="A7792" t="str">
            <v>Conceitos);</v>
          </cell>
        </row>
        <row r="7793">
          <cell r="A7793" t="str">
            <v>• AS - para preço atribuído com base no preço do insumo para a localidade de São Paulo.</v>
          </cell>
        </row>
        <row r="7794">
          <cell r="A7794" t="str">
            <v>Mês de Coleta:</v>
          </cell>
          <cell r="B7794" t="str">
            <v>06/2016 Pesquisa: IBGE</v>
          </cell>
        </row>
        <row r="7795">
          <cell r="B7795" t="str">
            <v>CUIABA</v>
          </cell>
          <cell r="C7795" t="str">
            <v>90,01</v>
          </cell>
          <cell r="E7795">
            <v>52.06</v>
          </cell>
        </row>
        <row r="7796">
          <cell r="A7796" t="str">
            <v>Localidade:</v>
          </cell>
          <cell r="B7796" t="str">
            <v>Encargos Sociais Desonerados(%) Horista:</v>
          </cell>
          <cell r="D7796" t="str">
            <v>Mensalista:</v>
          </cell>
        </row>
        <row r="7797">
          <cell r="A7797" t="str">
            <v>Código</v>
          </cell>
          <cell r="B7797" t="str">
            <v>Descriçao do Insumo</v>
          </cell>
          <cell r="C7797" t="str">
            <v>Unid</v>
          </cell>
          <cell r="D7797" t="str">
            <v>Origem</v>
          </cell>
          <cell r="E7797" t="str">
            <v>Preço</v>
          </cell>
        </row>
        <row r="7798">
          <cell r="D7798" t="str">
            <v>de Preço</v>
          </cell>
          <cell r="E7798" t="str">
            <v>Mediano (R$)</v>
          </cell>
        </row>
        <row r="7799">
          <cell r="A7799">
            <v>1113</v>
          </cell>
          <cell r="B7799" t="str">
            <v>RUFO EXTERNO DE CHAPA DE ACO GALVANIZADA NUM 26, CORTE 33 CM</v>
          </cell>
          <cell r="C7799" t="str">
            <v>M</v>
          </cell>
          <cell r="D7799" t="str">
            <v>CR</v>
          </cell>
          <cell r="E7799">
            <v>21.6</v>
          </cell>
        </row>
        <row r="7800">
          <cell r="A7800">
            <v>1111</v>
          </cell>
          <cell r="B7800" t="str">
            <v>RUFO INTERNO DE CHAPA DE ACO GALVANIZADA NUM 26, CORTE 33 CM</v>
          </cell>
          <cell r="C7800" t="str">
            <v>M</v>
          </cell>
          <cell r="D7800" t="str">
            <v>CR</v>
          </cell>
          <cell r="E7800">
            <v>21.52</v>
          </cell>
        </row>
        <row r="7801">
          <cell r="A7801">
            <v>1114</v>
          </cell>
          <cell r="B7801" t="str">
            <v>RUFO INTERNO DE CHAPA DE ACO GALVANIZADA NUM 26, CORTE 50 CM</v>
          </cell>
          <cell r="C7801" t="str">
            <v>M</v>
          </cell>
          <cell r="D7801" t="str">
            <v>CR</v>
          </cell>
          <cell r="E7801">
            <v>32.4</v>
          </cell>
        </row>
        <row r="7802">
          <cell r="A7802">
            <v>40872</v>
          </cell>
          <cell r="B7802" t="str">
            <v>RUFO INTERNO/EXTERNO DE CHAPA DE ACO GALVANIZADA NUM 24, CORTE 25 CM</v>
          </cell>
          <cell r="C7802" t="str">
            <v>M</v>
          </cell>
          <cell r="D7802" t="str">
            <v>CR</v>
          </cell>
          <cell r="E7802">
            <v>15.09</v>
          </cell>
        </row>
        <row r="7803">
          <cell r="B7803" t="str">
            <v>(COLETADO CAIXA)</v>
          </cell>
        </row>
        <row r="7804">
          <cell r="A7804">
            <v>7237</v>
          </cell>
          <cell r="B7804" t="str">
            <v>RUFO PARA TELHA DE FIBROCIMENTO ONDULADA (SEM AMIANTO)</v>
          </cell>
          <cell r="C7804" t="str">
            <v>UN</v>
          </cell>
          <cell r="D7804" t="str">
            <v>CR</v>
          </cell>
          <cell r="E7804">
            <v>15.89</v>
          </cell>
        </row>
        <row r="7805">
          <cell r="A7805">
            <v>20214</v>
          </cell>
          <cell r="B7805" t="str">
            <v>RUFO PARA TELHA ESTRUTURAL DE FIBROCIMENTO 1 ABA (SEM AMIANTO)</v>
          </cell>
          <cell r="C7805" t="str">
            <v>UN</v>
          </cell>
          <cell r="D7805" t="str">
            <v>CR</v>
          </cell>
          <cell r="E7805">
            <v>27.48</v>
          </cell>
        </row>
        <row r="7806">
          <cell r="A7806">
            <v>11064</v>
          </cell>
          <cell r="B7806" t="str">
            <v>RUFO PARA TELHA FIBROCIMENTO CANALETE 90 OU KALHETAO (SEM AMIANTO)</v>
          </cell>
          <cell r="C7806" t="str">
            <v>UN</v>
          </cell>
          <cell r="D7806" t="str">
            <v>CR</v>
          </cell>
          <cell r="E7806">
            <v>11.65</v>
          </cell>
        </row>
        <row r="7807">
          <cell r="A7807">
            <v>16</v>
          </cell>
          <cell r="B7807" t="str">
            <v>SABAO EM PO</v>
          </cell>
          <cell r="C7807" t="str">
            <v>KG</v>
          </cell>
          <cell r="D7807" t="str">
            <v>CR</v>
          </cell>
          <cell r="E7807">
            <v>5.35</v>
          </cell>
        </row>
        <row r="7808">
          <cell r="A7808">
            <v>11757</v>
          </cell>
          <cell r="B7808" t="str">
            <v>SABONETEIRA DE PAREDE EM METAL CROMADO</v>
          </cell>
          <cell r="C7808" t="str">
            <v>UN</v>
          </cell>
          <cell r="D7808" t="str">
            <v>C</v>
          </cell>
          <cell r="E7808">
            <v>25.1</v>
          </cell>
        </row>
        <row r="7809">
          <cell r="A7809">
            <v>11758</v>
          </cell>
          <cell r="B7809" t="str">
            <v>SABONETEIRA PLASTICA TIPO DISPENSER PARA SABONETE LIQUIDO COM RESERVATORIO</v>
          </cell>
          <cell r="C7809" t="str">
            <v>UN</v>
          </cell>
          <cell r="D7809" t="str">
            <v>C</v>
          </cell>
          <cell r="E7809">
            <v>39.9</v>
          </cell>
        </row>
        <row r="7810">
          <cell r="B7810" t="str">
            <v>800 A 1500 ML</v>
          </cell>
        </row>
        <row r="7811">
          <cell r="A7811">
            <v>37526</v>
          </cell>
          <cell r="B7811" t="str">
            <v>SACO DE RAFIA PARA ENTULHO, NOVO, LISO (SEM CLICHE), *60 x 90* CM.</v>
          </cell>
          <cell r="C7811" t="str">
            <v>UN</v>
          </cell>
          <cell r="D7811" t="str">
            <v>CR</v>
          </cell>
          <cell r="E7811">
            <v>1.44</v>
          </cell>
        </row>
        <row r="7812">
          <cell r="A7812">
            <v>6076</v>
          </cell>
          <cell r="B7812" t="str">
            <v>SAIBRO PARA ARGAMASSA (COLETADO NO COMERCIO)</v>
          </cell>
          <cell r="C7812" t="str">
            <v>M3</v>
          </cell>
          <cell r="D7812" t="str">
            <v>C</v>
          </cell>
          <cell r="E7812">
            <v>50.94</v>
          </cell>
        </row>
        <row r="7813">
          <cell r="A7813">
            <v>13109</v>
          </cell>
          <cell r="B7813" t="str">
            <v>SAPATA DE PVC ADITIVADO NERVURADO D = 6"</v>
          </cell>
          <cell r="C7813" t="str">
            <v>UN</v>
          </cell>
          <cell r="D7813" t="str">
            <v>CR</v>
          </cell>
          <cell r="E7813">
            <v>159.26</v>
          </cell>
        </row>
        <row r="7814">
          <cell r="A7814">
            <v>13110</v>
          </cell>
          <cell r="B7814" t="str">
            <v>SAPATA DE PVC ADITIVADO NERVURADO D = 8"</v>
          </cell>
          <cell r="C7814" t="str">
            <v>UN</v>
          </cell>
          <cell r="D7814" t="str">
            <v>CR</v>
          </cell>
          <cell r="E7814">
            <v>209.59</v>
          </cell>
        </row>
        <row r="7815">
          <cell r="A7815">
            <v>7581</v>
          </cell>
          <cell r="B7815" t="str">
            <v>SAPATILHA EM ACO GALVANIZADO PARA CABOS COM DIAMETRO NOMINAL ATE 5/8"</v>
          </cell>
          <cell r="C7815" t="str">
            <v>UN</v>
          </cell>
          <cell r="D7815" t="str">
            <v>CR</v>
          </cell>
          <cell r="E7815">
            <v>2.21</v>
          </cell>
        </row>
        <row r="7816">
          <cell r="A7816">
            <v>4460</v>
          </cell>
          <cell r="B7816" t="str">
            <v>SARRAFO DE MADEIRA NAO APARELHADA *2,5 X 10 CM, MACARANDUBA, ANGELIM OU</v>
          </cell>
          <cell r="C7816" t="str">
            <v>M</v>
          </cell>
          <cell r="D7816" t="str">
            <v>CR</v>
          </cell>
          <cell r="E7816">
            <v>4.25</v>
          </cell>
        </row>
        <row r="7817">
          <cell r="B7817" t="str">
            <v>EQUIVALENTE DA REGIAO</v>
          </cell>
        </row>
        <row r="7818">
          <cell r="A7818">
            <v>4417</v>
          </cell>
          <cell r="B7818" t="str">
            <v>SARRAFO DE MADEIRA NAO APARELHADA *2,5 X 7* CM, MACARANDUBA, ANGELIM OU</v>
          </cell>
          <cell r="C7818" t="str">
            <v>M</v>
          </cell>
          <cell r="D7818" t="str">
            <v>CR</v>
          </cell>
          <cell r="E7818">
            <v>2.44</v>
          </cell>
        </row>
        <row r="7819">
          <cell r="B7819" t="str">
            <v>EQUIVALENTE DA REGIAO</v>
          </cell>
        </row>
        <row r="7820">
          <cell r="A7820">
            <v>4415</v>
          </cell>
          <cell r="B7820" t="str">
            <v>SARRAFO DE MADEIRA NAO APARELHADA 2,5 X 5 CM, MACARANDUBA, ANGELIM OU</v>
          </cell>
          <cell r="C7820" t="str">
            <v>M</v>
          </cell>
          <cell r="D7820" t="str">
            <v>CR</v>
          </cell>
          <cell r="E7820">
            <v>2.0499999999999998</v>
          </cell>
        </row>
        <row r="7821">
          <cell r="B7821" t="str">
            <v>EQUIVALENTE DA REGIAO</v>
          </cell>
        </row>
        <row r="7822">
          <cell r="A7822">
            <v>37373</v>
          </cell>
          <cell r="B7822" t="str">
            <v>SEGURO - HORISTA (ENCARGOS COMPLEMENTARES) (COLETADO CAIXA)</v>
          </cell>
          <cell r="C7822" t="str">
            <v>H</v>
          </cell>
          <cell r="D7822" t="str">
            <v>C</v>
          </cell>
          <cell r="E7822">
            <v>7.0000000000000007E-2</v>
          </cell>
        </row>
        <row r="7823">
          <cell r="A7823">
            <v>40864</v>
          </cell>
          <cell r="B7823" t="str">
            <v>SEGURO - MENSALISTA (ENCARGOS COMPLEMENTARES) (COLETADO CAIXA)</v>
          </cell>
          <cell r="C7823" t="str">
            <v>MES</v>
          </cell>
          <cell r="D7823" t="str">
            <v>C</v>
          </cell>
          <cell r="E7823">
            <v>12.97</v>
          </cell>
        </row>
        <row r="7824">
          <cell r="A7824">
            <v>4734</v>
          </cell>
          <cell r="B7824" t="str">
            <v>SEIXO ROLADO PARA APLICACAO EM CONCRETO (POSTO PEDREIRA/FORNECEDOR, SEM</v>
          </cell>
          <cell r="C7824" t="str">
            <v>M3</v>
          </cell>
          <cell r="D7824" t="str">
            <v>CR</v>
          </cell>
          <cell r="E7824">
            <v>65.400000000000006</v>
          </cell>
        </row>
        <row r="7825">
          <cell r="B7825" t="str">
            <v>FRETE)</v>
          </cell>
        </row>
        <row r="7826">
          <cell r="A7826">
            <v>6085</v>
          </cell>
          <cell r="B7826" t="str">
            <v>SELADOR ACRILICO PAREDES INTERNAS/EXTERNAS</v>
          </cell>
          <cell r="C7826" t="str">
            <v>L</v>
          </cell>
          <cell r="D7826" t="str">
            <v>C</v>
          </cell>
          <cell r="E7826">
            <v>5.25</v>
          </cell>
        </row>
        <row r="7827">
          <cell r="A7827">
            <v>38396</v>
          </cell>
          <cell r="B7827" t="str">
            <v>SELADOR HORIZONTAL PARA FITA DE ACO 1 "</v>
          </cell>
          <cell r="C7827" t="str">
            <v>UN</v>
          </cell>
          <cell r="D7827" t="str">
            <v>CR</v>
          </cell>
          <cell r="E7827">
            <v>384.09</v>
          </cell>
        </row>
        <row r="7828">
          <cell r="A7828">
            <v>6090</v>
          </cell>
          <cell r="B7828" t="str">
            <v>SELADOR PVA PAREDES INTERNAS</v>
          </cell>
          <cell r="C7828" t="str">
            <v>L</v>
          </cell>
          <cell r="D7828" t="str">
            <v>CR</v>
          </cell>
          <cell r="E7828">
            <v>9.9700000000000006</v>
          </cell>
        </row>
        <row r="7829">
          <cell r="A7829">
            <v>11622</v>
          </cell>
          <cell r="B7829" t="str">
            <v>SELANTE A BASE DE ALCATRAO E POLIURETANO PARA JUNTAS HORIZONTAIS</v>
          </cell>
          <cell r="C7829" t="str">
            <v>KG</v>
          </cell>
          <cell r="D7829" t="str">
            <v>CR</v>
          </cell>
          <cell r="E7829">
            <v>57.29</v>
          </cell>
        </row>
        <row r="7830">
          <cell r="A7830">
            <v>6094</v>
          </cell>
          <cell r="B7830" t="str">
            <v>SELANTE A BASE DE RESINAS ACRILICAS PARA TRINCAS</v>
          </cell>
          <cell r="C7830" t="str">
            <v>KG</v>
          </cell>
          <cell r="D7830" t="str">
            <v>CR</v>
          </cell>
          <cell r="E7830">
            <v>16.86</v>
          </cell>
        </row>
        <row r="7831">
          <cell r="A7831">
            <v>7317</v>
          </cell>
          <cell r="B7831" t="str">
            <v>SELANTE DE BASE ASFALTICA PARA VEDACAO</v>
          </cell>
          <cell r="C7831" t="str">
            <v>KG</v>
          </cell>
          <cell r="D7831" t="str">
            <v>CR</v>
          </cell>
          <cell r="E7831">
            <v>23.18</v>
          </cell>
        </row>
        <row r="7832">
          <cell r="A7832">
            <v>142</v>
          </cell>
          <cell r="B7832" t="str">
            <v>SELANTE ELASTICO MONOCOMPONENTE A BASE DE POLIURETANO PARA JUNTAS DIVERSAS</v>
          </cell>
          <cell r="C7832" t="str">
            <v>310ML</v>
          </cell>
          <cell r="D7832" t="str">
            <v>CR</v>
          </cell>
          <cell r="E7832">
            <v>30.08</v>
          </cell>
        </row>
        <row r="7833">
          <cell r="A7833">
            <v>38123</v>
          </cell>
          <cell r="B7833" t="str">
            <v>SELANTE TIPO VEDA CALHA PARA METAL E FIBROCIMENTO</v>
          </cell>
          <cell r="C7833" t="str">
            <v>KG</v>
          </cell>
          <cell r="D7833" t="str">
            <v>C</v>
          </cell>
          <cell r="E7833">
            <v>50.73</v>
          </cell>
        </row>
        <row r="7834">
          <cell r="A7834">
            <v>37953</v>
          </cell>
          <cell r="B7834" t="str">
            <v>SELIM COMPACTO EM PVC, SEM TRAVAS,  DN 150 X 100 MM, PARA REDE COLETORA ESGOTO</v>
          </cell>
          <cell r="C7834" t="str">
            <v>UN</v>
          </cell>
          <cell r="D7834" t="str">
            <v>AS</v>
          </cell>
          <cell r="E7834">
            <v>3.9</v>
          </cell>
        </row>
        <row r="7835">
          <cell r="B7835" t="str">
            <v>(NBR 10569)</v>
          </cell>
        </row>
        <row r="7836">
          <cell r="A7836">
            <v>37954</v>
          </cell>
          <cell r="B7836" t="str">
            <v>SELIM COMPACTO EM PVC, SEM TRAVAS,  DN 200 X 100 MM, PARA REDE COLETORA ESGOTO</v>
          </cell>
          <cell r="C7836" t="str">
            <v>UN</v>
          </cell>
          <cell r="D7836" t="str">
            <v>AS</v>
          </cell>
          <cell r="E7836">
            <v>6.94</v>
          </cell>
        </row>
        <row r="7837">
          <cell r="B7837" t="str">
            <v>(NBR 10569)</v>
          </cell>
        </row>
        <row r="7838">
          <cell r="A7838">
            <v>37955</v>
          </cell>
          <cell r="B7838" t="str">
            <v>SELIM COMPACTO EM PVC, SEM TRAVAS,  DN 300 X 100 MM, PARA REDE COLETORA ESGOTO</v>
          </cell>
          <cell r="C7838" t="str">
            <v>UN</v>
          </cell>
          <cell r="D7838" t="str">
            <v>AS</v>
          </cell>
          <cell r="E7838">
            <v>9</v>
          </cell>
        </row>
        <row r="7839">
          <cell r="B7839" t="str">
            <v>(NBR 10569)</v>
          </cell>
        </row>
        <row r="7840">
          <cell r="A7840">
            <v>6105</v>
          </cell>
          <cell r="B7840" t="str">
            <v>SELIM PVC, COM TRAVAS, JE, 90 GRAUS,  DN 125 X 100 MM, PARA REDE COLETORA ESGOTO</v>
          </cell>
          <cell r="C7840" t="str">
            <v>UN</v>
          </cell>
          <cell r="D7840" t="str">
            <v>AS</v>
          </cell>
          <cell r="E7840">
            <v>2.93</v>
          </cell>
        </row>
        <row r="7841">
          <cell r="B7841" t="str">
            <v>(NBR 10569)</v>
          </cell>
        </row>
        <row r="7842">
          <cell r="A7842">
            <v>6106</v>
          </cell>
          <cell r="B7842" t="str">
            <v>SELIM PVC, COM TRAVAS, JE, 90 GRAUS,  DN 150 X 100 MM, PARA REDE COLETORA ESGOTO</v>
          </cell>
          <cell r="C7842" t="str">
            <v>UN</v>
          </cell>
          <cell r="D7842" t="str">
            <v>AS</v>
          </cell>
          <cell r="E7842">
            <v>2.94</v>
          </cell>
        </row>
        <row r="7843">
          <cell r="B7843" t="str">
            <v>(NBR 10569)</v>
          </cell>
        </row>
        <row r="7844">
          <cell r="A7844">
            <v>6107</v>
          </cell>
          <cell r="B7844" t="str">
            <v>SELIM PVC, SOLDAVEL, SEM TRAVAS, JE, 90 GRAUS,  DN 200 X 100 MM, PARA REDE</v>
          </cell>
          <cell r="C7844" t="str">
            <v>UN</v>
          </cell>
          <cell r="D7844" t="str">
            <v>AS</v>
          </cell>
          <cell r="E7844">
            <v>8.52</v>
          </cell>
        </row>
        <row r="7845">
          <cell r="B7845" t="str">
            <v>COLETORA ESGOTO (NBR 10569)</v>
          </cell>
        </row>
        <row r="7846">
          <cell r="A7846">
            <v>6108</v>
          </cell>
          <cell r="B7846" t="str">
            <v>SELIM PVC, SOLDAVEL, SEM TRAVAS, JE, 90 GRAUS,  DN 250 X 100 MM, PARA REDE</v>
          </cell>
          <cell r="C7846" t="str">
            <v>UN</v>
          </cell>
          <cell r="D7846" t="str">
            <v>AS</v>
          </cell>
          <cell r="E7846">
            <v>10.87</v>
          </cell>
        </row>
        <row r="7847">
          <cell r="B7847" t="str">
            <v>COLETORA ESGOTO (NBR 10569)</v>
          </cell>
        </row>
        <row r="7848">
          <cell r="A7848">
            <v>6109</v>
          </cell>
          <cell r="B7848" t="str">
            <v>SELIM PVC, SOLDAVEL, SEM TRAVAS, JE, 90 GRAUS,  DN 300 X 100 MM, PARA REDE</v>
          </cell>
          <cell r="C7848" t="str">
            <v>UN</v>
          </cell>
          <cell r="D7848" t="str">
            <v>AS</v>
          </cell>
          <cell r="E7848">
            <v>15.44</v>
          </cell>
        </row>
        <row r="7849">
          <cell r="B7849" t="str">
            <v>COLETORA ESGOTO (NBR 10569)</v>
          </cell>
        </row>
        <row r="7850">
          <cell r="A7850">
            <v>37743</v>
          </cell>
          <cell r="B7850" t="str">
            <v>SEMIRREBOQUE COM DOIS EIXOS EM TANDEM TIPO BASCULANTE COM CACAMBA METALICA</v>
          </cell>
          <cell r="C7850" t="str">
            <v>UN</v>
          </cell>
          <cell r="D7850" t="str">
            <v>CR</v>
          </cell>
          <cell r="E7850">
            <v>99916.08</v>
          </cell>
        </row>
        <row r="7851">
          <cell r="B7851" t="str">
            <v>14 M3  (INCLUI MONTAGEM, NAO INCLUI CAVALO MECANICO)</v>
          </cell>
        </row>
        <row r="7852">
          <cell r="A7852" t="str">
            <v>Obs: dimensões entre asteríscos (*) indicam a aceitação de medidas aproximadas.</v>
          </cell>
        </row>
        <row r="7854">
          <cell r="B7854" t="str">
            <v>PREÇOS DE INSUMOS</v>
          </cell>
          <cell r="D7854" t="str">
            <v>Página:</v>
          </cell>
          <cell r="E7854" t="str">
            <v>119 / 146</v>
          </cell>
        </row>
        <row r="7855">
          <cell r="A7855" t="str">
            <v>Indicação da origem do preço:</v>
          </cell>
        </row>
        <row r="7856">
          <cell r="A7856" t="str">
            <v>• C - para preço coletado pelo IBGE</v>
          </cell>
        </row>
        <row r="7857">
          <cell r="A7857" t="str">
            <v>• CR - para preço obtido por meio do coeficiente de representatividade do insumo (ver Manual de Metodologia e</v>
          </cell>
        </row>
        <row r="7858">
          <cell r="A7858" t="str">
            <v>Conceitos);</v>
          </cell>
        </row>
        <row r="7859">
          <cell r="A7859" t="str">
            <v>• AS - para preço atribuído com base no preço do insumo para a localidade de São Paulo.</v>
          </cell>
        </row>
        <row r="7860">
          <cell r="A7860" t="str">
            <v>Mês de Coleta:</v>
          </cell>
          <cell r="B7860" t="str">
            <v>06/2016 Pesquisa: IBGE</v>
          </cell>
        </row>
        <row r="7861">
          <cell r="B7861" t="str">
            <v>CUIABA</v>
          </cell>
          <cell r="C7861" t="str">
            <v>90,01</v>
          </cell>
          <cell r="E7861">
            <v>52.06</v>
          </cell>
        </row>
        <row r="7862">
          <cell r="A7862" t="str">
            <v>Localidade:</v>
          </cell>
          <cell r="B7862" t="str">
            <v>Encargos Sociais Desonerados(%) Horista:</v>
          </cell>
          <cell r="D7862" t="str">
            <v>Mensalista:</v>
          </cell>
        </row>
        <row r="7863">
          <cell r="A7863" t="str">
            <v>Código</v>
          </cell>
          <cell r="B7863" t="str">
            <v>Descriçao do Insumo</v>
          </cell>
          <cell r="C7863" t="str">
            <v>Unid</v>
          </cell>
          <cell r="D7863" t="str">
            <v>Origem</v>
          </cell>
          <cell r="E7863" t="str">
            <v>Preço</v>
          </cell>
        </row>
        <row r="7864">
          <cell r="D7864" t="str">
            <v>de Preço</v>
          </cell>
          <cell r="E7864" t="str">
            <v>Mediano (R$)</v>
          </cell>
        </row>
        <row r="7865">
          <cell r="A7865">
            <v>37744</v>
          </cell>
          <cell r="B7865" t="str">
            <v>SEMIRREBOQUE COM TRES EIXOS EM TANDEM TIPO BASCULANTE COM CACAMBA</v>
          </cell>
          <cell r="C7865" t="str">
            <v>UN</v>
          </cell>
          <cell r="D7865" t="str">
            <v>CR</v>
          </cell>
          <cell r="E7865">
            <v>117482.51</v>
          </cell>
        </row>
        <row r="7866">
          <cell r="B7866" t="str">
            <v>METALICA 18 M3 (INCLUI MONTAGEM, NAO INCLUI CAVALO MECANICO)</v>
          </cell>
        </row>
        <row r="7867">
          <cell r="A7867">
            <v>37741</v>
          </cell>
          <cell r="B7867" t="str">
            <v>SEMIRREBOQUE COM TRES EIXOS, PARA TRANSPORTE DE CARGA SECA, DIMENSOES</v>
          </cell>
          <cell r="C7867" t="str">
            <v>UN</v>
          </cell>
          <cell r="D7867" t="str">
            <v>CR</v>
          </cell>
          <cell r="E7867">
            <v>90853.14</v>
          </cell>
        </row>
        <row r="7868">
          <cell r="B7868" t="str">
            <v>APROXIMADAS 2,60 X 12,50 X 0,50 M (NAO INCLUI CAVALO MECANICO)</v>
          </cell>
        </row>
        <row r="7869">
          <cell r="A7869">
            <v>14618</v>
          </cell>
          <cell r="B7869" t="str">
            <v>SERRA CIRCULAR DE BANCADA COM MOTOR ELETRICO, POTENCIA DE *1600* W, PARA</v>
          </cell>
          <cell r="C7869" t="str">
            <v>UN</v>
          </cell>
          <cell r="D7869" t="str">
            <v>CR</v>
          </cell>
          <cell r="E7869">
            <v>1448.82</v>
          </cell>
        </row>
        <row r="7870">
          <cell r="B7870" t="str">
            <v>DISCO DE DIAMETRO DE 10" (250 MM)</v>
          </cell>
        </row>
        <row r="7871">
          <cell r="A7871">
            <v>40269</v>
          </cell>
          <cell r="B7871" t="str">
            <v>SERRA CIRCULAR DE BANCADA, MODELO PICA-PAU, DIAMETRO DE 350 MM.</v>
          </cell>
          <cell r="C7871" t="str">
            <v>UN</v>
          </cell>
          <cell r="D7871" t="str">
            <v>CR</v>
          </cell>
          <cell r="E7871">
            <v>5837.21</v>
          </cell>
        </row>
        <row r="7872">
          <cell r="B7872" t="str">
            <v>CARACTERISTICAS DO MOTOR: TRIFASICO, POTENCIA DE 5 HP, FREQUENCIA DE 60 HZ</v>
          </cell>
        </row>
        <row r="7873">
          <cell r="A7873">
            <v>6110</v>
          </cell>
          <cell r="B7873" t="str">
            <v>SERRALHEIRO</v>
          </cell>
          <cell r="C7873" t="str">
            <v>H</v>
          </cell>
          <cell r="D7873" t="str">
            <v>CR</v>
          </cell>
          <cell r="E7873">
            <v>10.54</v>
          </cell>
        </row>
        <row r="7874">
          <cell r="A7874">
            <v>40910</v>
          </cell>
          <cell r="B7874" t="str">
            <v>SERRALHEIRO (MENSALISTA)</v>
          </cell>
          <cell r="C7874" t="str">
            <v>MES</v>
          </cell>
          <cell r="D7874" t="str">
            <v>CR</v>
          </cell>
          <cell r="E7874">
            <v>1858.67</v>
          </cell>
        </row>
        <row r="7875">
          <cell r="A7875">
            <v>6111</v>
          </cell>
          <cell r="B7875" t="str">
            <v>SERVENTE</v>
          </cell>
          <cell r="C7875" t="str">
            <v>H</v>
          </cell>
          <cell r="D7875" t="str">
            <v>C</v>
          </cell>
          <cell r="E7875">
            <v>8.3000000000000007</v>
          </cell>
        </row>
        <row r="7876">
          <cell r="A7876">
            <v>41084</v>
          </cell>
          <cell r="B7876" t="str">
            <v>SERVENTE DE OBRAS (MENSALISTA)</v>
          </cell>
          <cell r="C7876" t="str">
            <v>MES</v>
          </cell>
          <cell r="D7876" t="str">
            <v>CR</v>
          </cell>
          <cell r="E7876">
            <v>1461.9</v>
          </cell>
        </row>
        <row r="7877">
          <cell r="A7877">
            <v>25950</v>
          </cell>
          <cell r="B7877" t="str">
            <v>SERVICO DE BOMBEAMENTO DE CONCRETO COM CONSUMO MINIMO DE 40 M3</v>
          </cell>
          <cell r="C7877" t="str">
            <v>M3</v>
          </cell>
          <cell r="D7877" t="str">
            <v>CR</v>
          </cell>
          <cell r="E7877">
            <v>36.840000000000003</v>
          </cell>
        </row>
        <row r="7878">
          <cell r="A7878">
            <v>38637</v>
          </cell>
          <cell r="B7878" t="str">
            <v>SIFAO EM METAL CROMADO PARA PIA AMERICANA, 1.1/2 X 1.1/2 "</v>
          </cell>
          <cell r="C7878" t="str">
            <v>UN</v>
          </cell>
          <cell r="D7878" t="str">
            <v>CR</v>
          </cell>
          <cell r="E7878">
            <v>154.57</v>
          </cell>
        </row>
        <row r="7879">
          <cell r="A7879">
            <v>6150</v>
          </cell>
          <cell r="B7879" t="str">
            <v>SIFAO EM METAL CROMADO PARA PIA AMERICANA, 1.1/2 X 2 "</v>
          </cell>
          <cell r="C7879" t="str">
            <v>UN</v>
          </cell>
          <cell r="D7879" t="str">
            <v>CR</v>
          </cell>
          <cell r="E7879">
            <v>156.46</v>
          </cell>
        </row>
        <row r="7880">
          <cell r="A7880">
            <v>6136</v>
          </cell>
          <cell r="B7880" t="str">
            <v>SIFAO EM METAL CROMADO PARA PIA OU LAVATORIO, 1 X 1.1/2 "</v>
          </cell>
          <cell r="C7880" t="str">
            <v>UN</v>
          </cell>
          <cell r="D7880" t="str">
            <v>C</v>
          </cell>
          <cell r="E7880">
            <v>122.99</v>
          </cell>
        </row>
        <row r="7881">
          <cell r="A7881">
            <v>38638</v>
          </cell>
          <cell r="B7881" t="str">
            <v>SIFAO EM METAL CROMADO PARA TANQUE, 1.1/4 X 1.1/2 "</v>
          </cell>
          <cell r="C7881" t="str">
            <v>UN</v>
          </cell>
          <cell r="D7881" t="str">
            <v>CR</v>
          </cell>
          <cell r="E7881">
            <v>130.25</v>
          </cell>
        </row>
        <row r="7882">
          <cell r="A7882">
            <v>38635</v>
          </cell>
          <cell r="B7882" t="str">
            <v>SIFAO PLASTICO EXTENSIVEL PARA LAVATORIO 1 X 1.1/2 "</v>
          </cell>
          <cell r="C7882" t="str">
            <v>UN</v>
          </cell>
          <cell r="D7882" t="str">
            <v>CR</v>
          </cell>
          <cell r="E7882">
            <v>4.34</v>
          </cell>
        </row>
        <row r="7883">
          <cell r="A7883">
            <v>20262</v>
          </cell>
          <cell r="B7883" t="str">
            <v>SIFAO PLASTICO EXTENSIVEL UNIVERSAL, TIPO COPO</v>
          </cell>
          <cell r="C7883" t="str">
            <v>UN</v>
          </cell>
          <cell r="D7883" t="str">
            <v>CR</v>
          </cell>
          <cell r="E7883">
            <v>6.01</v>
          </cell>
        </row>
        <row r="7884">
          <cell r="A7884">
            <v>6148</v>
          </cell>
          <cell r="B7884" t="str">
            <v>SIFAO PLASTICO FLEXIVEL SAIDA VERTICAL PARA COLUNA LAVATORIO, 1 X 1.1/2 "</v>
          </cell>
          <cell r="C7884" t="str">
            <v>UN</v>
          </cell>
          <cell r="D7884" t="str">
            <v>CR</v>
          </cell>
          <cell r="E7884">
            <v>6.46</v>
          </cell>
        </row>
        <row r="7885">
          <cell r="A7885">
            <v>6145</v>
          </cell>
          <cell r="B7885" t="str">
            <v>SIFAO PLASTICO TIPO COPO PARA PIA AMERICANA 1.1/2 X 1.1/2 "</v>
          </cell>
          <cell r="C7885" t="str">
            <v>UN</v>
          </cell>
          <cell r="D7885" t="str">
            <v>CR</v>
          </cell>
          <cell r="E7885">
            <v>11.59</v>
          </cell>
        </row>
        <row r="7886">
          <cell r="A7886">
            <v>6149</v>
          </cell>
          <cell r="B7886" t="str">
            <v>SIFAO PLASTICO TIPO COPO PARA PIA OU LAVATORIO, 1 X 1.1/2 "</v>
          </cell>
          <cell r="C7886" t="str">
            <v>UN</v>
          </cell>
          <cell r="D7886" t="str">
            <v>CR</v>
          </cell>
          <cell r="E7886">
            <v>10.93</v>
          </cell>
        </row>
        <row r="7887">
          <cell r="A7887">
            <v>6146</v>
          </cell>
          <cell r="B7887" t="str">
            <v>SIFAO PLASTICO TIPO COPO PARA TANQUE, 1.1/4 X 1.1/2 "</v>
          </cell>
          <cell r="C7887" t="str">
            <v>UN</v>
          </cell>
          <cell r="D7887" t="str">
            <v>CR</v>
          </cell>
          <cell r="E7887">
            <v>11.6</v>
          </cell>
        </row>
        <row r="7888">
          <cell r="A7888">
            <v>26026</v>
          </cell>
          <cell r="B7888" t="str">
            <v>SILICA ATIVA PARA ADICAO EM CONCRETO E ARGAMASSA</v>
          </cell>
          <cell r="C7888" t="str">
            <v>KG</v>
          </cell>
          <cell r="D7888" t="str">
            <v>CR</v>
          </cell>
          <cell r="E7888">
            <v>2.46</v>
          </cell>
        </row>
        <row r="7889">
          <cell r="A7889">
            <v>39961</v>
          </cell>
          <cell r="B7889" t="str">
            <v>SILICONE ACETICO USO GERAL INCOLOR 280 G</v>
          </cell>
          <cell r="C7889" t="str">
            <v>UN</v>
          </cell>
          <cell r="D7889" t="str">
            <v>CR</v>
          </cell>
          <cell r="E7889">
            <v>10.77</v>
          </cell>
        </row>
        <row r="7890">
          <cell r="A7890">
            <v>38061</v>
          </cell>
          <cell r="B7890" t="str">
            <v>SINALIZADOR NOTURNO SIMPLES PARA PARA-RAIOS, SEM RELE FOTOELETRICO</v>
          </cell>
          <cell r="C7890" t="str">
            <v>UN</v>
          </cell>
          <cell r="D7890" t="str">
            <v>CR</v>
          </cell>
          <cell r="E7890">
            <v>41.96</v>
          </cell>
        </row>
        <row r="7891">
          <cell r="A7891">
            <v>20250</v>
          </cell>
          <cell r="B7891" t="str">
            <v>SISAL EM FIBRA</v>
          </cell>
          <cell r="C7891" t="str">
            <v>KG</v>
          </cell>
          <cell r="D7891" t="str">
            <v>C</v>
          </cell>
          <cell r="E7891">
            <v>6.5</v>
          </cell>
        </row>
        <row r="7892">
          <cell r="A7892">
            <v>39965</v>
          </cell>
          <cell r="B7892" t="str">
            <v>SISTEMA DE FORMAS MANUSEAVEIS DE ALUMINIO, PARA BLOCO RESID. COM PAREDES DE</v>
          </cell>
          <cell r="C7892" t="str">
            <v>M2</v>
          </cell>
          <cell r="D7892" t="str">
            <v>AS</v>
          </cell>
          <cell r="E7892">
            <v>1201.92</v>
          </cell>
        </row>
        <row r="7893">
          <cell r="B7893" t="str">
            <v>CONCRETO MOLDADAS IN LOCO, EM CONFORMIDADE COM O ORCAMENTO REF. 9672:</v>
          </cell>
        </row>
        <row r="7894">
          <cell r="B7894" t="str">
            <v>BLOCO COM 4 PAV. E 4 UNIDADES POR PAV., UNIDADE HABITACIONALCOM</v>
          </cell>
        </row>
        <row r="7895">
          <cell r="A7895">
            <v>39964</v>
          </cell>
          <cell r="B7895" t="str">
            <v>SISTEMA DE FORMAS MANUSEAVEIS DE ALUMINIO, PARA EDIFICACAO RESIDENCIAL</v>
          </cell>
          <cell r="C7895" t="str">
            <v>M2</v>
          </cell>
          <cell r="D7895" t="str">
            <v>AS</v>
          </cell>
          <cell r="E7895">
            <v>988.95</v>
          </cell>
        </row>
        <row r="7896">
          <cell r="B7896" t="str">
            <v>UNIFAMILIAR COM PAREDES DE CONCRETO MOLDADAS IN LOCO, EM CONFORMIDADE COM</v>
          </cell>
        </row>
        <row r="7897">
          <cell r="B7897" t="str">
            <v>O ORCAMENTO REFERENCIAL 9658: NIDADE HABITACIONAL TERREA COM 38 M</v>
          </cell>
        </row>
        <row r="7898">
          <cell r="A7898">
            <v>7</v>
          </cell>
          <cell r="B7898" t="str">
            <v>SODA CAUSTICA EM ESCAMAS</v>
          </cell>
          <cell r="C7898" t="str">
            <v>KG</v>
          </cell>
          <cell r="D7898" t="str">
            <v>CR</v>
          </cell>
          <cell r="E7898">
            <v>8.89</v>
          </cell>
        </row>
        <row r="7899">
          <cell r="A7899">
            <v>39914</v>
          </cell>
          <cell r="B7899" t="str">
            <v>SOLDA EM VARETA FOSCOPER, D = *2,5* MM  X COMPRIMENTO 500 MM</v>
          </cell>
          <cell r="C7899" t="str">
            <v>KG</v>
          </cell>
          <cell r="D7899" t="str">
            <v>CR</v>
          </cell>
          <cell r="E7899">
            <v>97.91</v>
          </cell>
        </row>
        <row r="7900">
          <cell r="A7900">
            <v>13388</v>
          </cell>
          <cell r="B7900" t="str">
            <v>SOLDA 50/50</v>
          </cell>
          <cell r="C7900" t="str">
            <v>KG</v>
          </cell>
          <cell r="D7900" t="str">
            <v>CR</v>
          </cell>
          <cell r="E7900">
            <v>38.47</v>
          </cell>
        </row>
        <row r="7901">
          <cell r="A7901">
            <v>6160</v>
          </cell>
          <cell r="B7901" t="str">
            <v>SOLDADOR</v>
          </cell>
          <cell r="C7901" t="str">
            <v>H</v>
          </cell>
          <cell r="D7901" t="str">
            <v>C</v>
          </cell>
          <cell r="E7901">
            <v>11.17</v>
          </cell>
        </row>
        <row r="7902">
          <cell r="A7902">
            <v>41087</v>
          </cell>
          <cell r="B7902" t="str">
            <v>SOLDADOR (MENSALISTA)</v>
          </cell>
          <cell r="C7902" t="str">
            <v>MES</v>
          </cell>
          <cell r="D7902" t="str">
            <v>CR</v>
          </cell>
          <cell r="E7902">
            <v>1967.04</v>
          </cell>
        </row>
        <row r="7903">
          <cell r="A7903">
            <v>6166</v>
          </cell>
          <cell r="B7903" t="str">
            <v>SOLDADOR ELETRICO (PARA SOLDA A SER TESTADA COM RAIOS "X")</v>
          </cell>
          <cell r="C7903" t="str">
            <v>H</v>
          </cell>
          <cell r="D7903" t="str">
            <v>CR</v>
          </cell>
          <cell r="E7903">
            <v>12.19</v>
          </cell>
        </row>
        <row r="7904">
          <cell r="A7904">
            <v>41088</v>
          </cell>
          <cell r="B7904" t="str">
            <v>SOLDADOR ELETRICO (PARA SOLDA A SER TESTADA COM RAIOS "X") (MENSALISTA)</v>
          </cell>
          <cell r="C7904" t="str">
            <v>MES</v>
          </cell>
          <cell r="D7904" t="str">
            <v>CR</v>
          </cell>
          <cell r="E7904">
            <v>2148.2800000000002</v>
          </cell>
        </row>
        <row r="7905">
          <cell r="A7905">
            <v>20232</v>
          </cell>
          <cell r="B7905" t="str">
            <v>SOLEIRA GRANITO 15 X 3CM</v>
          </cell>
          <cell r="C7905" t="str">
            <v>M</v>
          </cell>
          <cell r="D7905" t="str">
            <v>CR</v>
          </cell>
          <cell r="E7905">
            <v>52.11</v>
          </cell>
        </row>
        <row r="7906">
          <cell r="A7906">
            <v>10856</v>
          </cell>
          <cell r="B7906" t="str">
            <v>SOLEIRA PRE-MOLDADA EM GRANILITE, MARMORITE OU GRANITINA, L = *15 CM</v>
          </cell>
          <cell r="C7906" t="str">
            <v>M</v>
          </cell>
          <cell r="D7906" t="str">
            <v>AS</v>
          </cell>
          <cell r="E7906">
            <v>49.26</v>
          </cell>
        </row>
        <row r="7907">
          <cell r="A7907">
            <v>4828</v>
          </cell>
          <cell r="B7907" t="str">
            <v>SOLEIRA/ PEITORIL EM MARMORE, POLIDO, BRANCO COMUM, L= *15* CM, E=  *2* CM,  CORTE</v>
          </cell>
          <cell r="C7907" t="str">
            <v>M</v>
          </cell>
          <cell r="D7907" t="str">
            <v>CR</v>
          </cell>
          <cell r="E7907">
            <v>21.32</v>
          </cell>
        </row>
        <row r="7908">
          <cell r="B7908" t="str">
            <v>RETO</v>
          </cell>
        </row>
        <row r="7909">
          <cell r="A7909">
            <v>20249</v>
          </cell>
          <cell r="B7909" t="str">
            <v>SOLEIRA/ TABEIRA EM MARMORE, POLIDO, BRANCO COMUM, L= 5 CM, E=  *2,0* CM</v>
          </cell>
          <cell r="C7909" t="str">
            <v>M</v>
          </cell>
          <cell r="D7909" t="str">
            <v>CR</v>
          </cell>
          <cell r="E7909">
            <v>11.67</v>
          </cell>
        </row>
        <row r="7910">
          <cell r="A7910">
            <v>11609</v>
          </cell>
          <cell r="B7910" t="str">
            <v>SOLUCAO ASFALTICA ELASTOMERICA PARA IMPRIMACAO, APLICACAO A FRIO</v>
          </cell>
          <cell r="C7910" t="str">
            <v>L</v>
          </cell>
          <cell r="D7910" t="str">
            <v>CR</v>
          </cell>
          <cell r="E7910">
            <v>9.93</v>
          </cell>
        </row>
        <row r="7911">
          <cell r="A7911">
            <v>20083</v>
          </cell>
          <cell r="B7911" t="str">
            <v>SOLUCAO LIMPADORA PARA PVC, FRASCO COM 1000 CM3</v>
          </cell>
          <cell r="C7911" t="str">
            <v>UN</v>
          </cell>
          <cell r="D7911" t="str">
            <v>CR</v>
          </cell>
          <cell r="E7911">
            <v>40.4</v>
          </cell>
        </row>
        <row r="7912">
          <cell r="A7912">
            <v>20082</v>
          </cell>
          <cell r="B7912" t="str">
            <v>SOLUCAO LIMPADORA PARA PVC, FRASCO COM 200 CM3</v>
          </cell>
          <cell r="C7912" t="str">
            <v>UN</v>
          </cell>
          <cell r="D7912" t="str">
            <v>CR</v>
          </cell>
          <cell r="E7912">
            <v>15.73</v>
          </cell>
        </row>
        <row r="7913">
          <cell r="A7913">
            <v>5318</v>
          </cell>
          <cell r="B7913" t="str">
            <v>SOLVENTE DILUENTE A BASE DE AGUARRAS</v>
          </cell>
          <cell r="C7913" t="str">
            <v>L</v>
          </cell>
          <cell r="D7913" t="str">
            <v>C</v>
          </cell>
          <cell r="E7913">
            <v>10.26</v>
          </cell>
        </row>
        <row r="7914">
          <cell r="A7914">
            <v>10691</v>
          </cell>
          <cell r="B7914" t="str">
            <v>SOLVENTE PARA COLA (PARA LAMINADO MELAMINICO) A BASE DE RESINA SINTETICA</v>
          </cell>
          <cell r="C7914" t="str">
            <v>L</v>
          </cell>
          <cell r="D7914" t="str">
            <v>CR</v>
          </cell>
          <cell r="E7914">
            <v>25.5</v>
          </cell>
        </row>
        <row r="7915">
          <cell r="A7915" t="str">
            <v>Obs: dimensões entre asteríscos (*) indicam a aceitação de medidas aproximadas.</v>
          </cell>
        </row>
        <row r="7917">
          <cell r="B7917" t="str">
            <v>PREÇOS DE INSUMOS</v>
          </cell>
          <cell r="D7917" t="str">
            <v>Página:</v>
          </cell>
          <cell r="E7917" t="str">
            <v>120 / 146</v>
          </cell>
        </row>
        <row r="7918">
          <cell r="A7918" t="str">
            <v>Indicação da origem do preço:</v>
          </cell>
        </row>
        <row r="7919">
          <cell r="A7919" t="str">
            <v>• C - para preço coletado pelo IBGE</v>
          </cell>
        </row>
        <row r="7920">
          <cell r="A7920" t="str">
            <v>• CR - para preço obtido por meio do coeficiente de representatividade do insumo (ver Manual de Metodologia e</v>
          </cell>
        </row>
        <row r="7921">
          <cell r="A7921" t="str">
            <v>Conceitos);</v>
          </cell>
        </row>
        <row r="7922">
          <cell r="A7922" t="str">
            <v>• AS - para preço atribuído com base no preço do insumo para a localidade de São Paulo.</v>
          </cell>
        </row>
        <row r="7923">
          <cell r="A7923" t="str">
            <v>Mês de Coleta:</v>
          </cell>
          <cell r="B7923" t="str">
            <v>06/2016 Pesquisa: IBGE</v>
          </cell>
        </row>
        <row r="7924">
          <cell r="B7924" t="str">
            <v>CUIABA</v>
          </cell>
          <cell r="C7924" t="str">
            <v>90,01</v>
          </cell>
          <cell r="E7924">
            <v>52.06</v>
          </cell>
        </row>
        <row r="7925">
          <cell r="A7925" t="str">
            <v>Localidade:</v>
          </cell>
          <cell r="B7925" t="str">
            <v>Encargos Sociais Desonerados(%) Horista:</v>
          </cell>
          <cell r="D7925" t="str">
            <v>Mensalista:</v>
          </cell>
        </row>
        <row r="7926">
          <cell r="A7926" t="str">
            <v>Código</v>
          </cell>
          <cell r="B7926" t="str">
            <v>Descriçao do Insumo</v>
          </cell>
          <cell r="C7926" t="str">
            <v>Unid</v>
          </cell>
          <cell r="D7926" t="str">
            <v>Origem</v>
          </cell>
          <cell r="E7926" t="str">
            <v>Preço</v>
          </cell>
        </row>
        <row r="7927">
          <cell r="D7927" t="str">
            <v>de Preço</v>
          </cell>
          <cell r="E7927" t="str">
            <v>Mediano (R$)</v>
          </cell>
        </row>
        <row r="7928">
          <cell r="A7928">
            <v>12295</v>
          </cell>
          <cell r="B7928" t="str">
            <v>SOQUETE DE BAQUELITE BASE E27, PARA LAMPADAS</v>
          </cell>
          <cell r="C7928" t="str">
            <v>UN</v>
          </cell>
          <cell r="D7928" t="str">
            <v>CR</v>
          </cell>
          <cell r="E7928">
            <v>3.07</v>
          </cell>
        </row>
        <row r="7929">
          <cell r="A7929">
            <v>12296</v>
          </cell>
          <cell r="B7929" t="str">
            <v>SOQUETE DE PORCELANA BASE E27, FIXO DE TETO, PARA LAMPADAS</v>
          </cell>
          <cell r="C7929" t="str">
            <v>UN</v>
          </cell>
          <cell r="D7929" t="str">
            <v>CR</v>
          </cell>
          <cell r="E7929">
            <v>3.97</v>
          </cell>
        </row>
        <row r="7930">
          <cell r="A7930">
            <v>12294</v>
          </cell>
          <cell r="B7930" t="str">
            <v>SOQUETE DE PORCELANA BASE E27, PARA USO AO TEMPO, PARA LAMPADAS</v>
          </cell>
          <cell r="C7930" t="str">
            <v>UN</v>
          </cell>
          <cell r="D7930" t="str">
            <v>CR</v>
          </cell>
          <cell r="E7930">
            <v>9.5399999999999991</v>
          </cell>
        </row>
        <row r="7931">
          <cell r="A7931">
            <v>14543</v>
          </cell>
          <cell r="B7931" t="str">
            <v>SOQUETE DE PVC / TERMOPLASTICO BASE E27, COM CHAVE, PARA LAMPADAS</v>
          </cell>
          <cell r="C7931" t="str">
            <v>UN</v>
          </cell>
          <cell r="D7931" t="str">
            <v>CR</v>
          </cell>
          <cell r="E7931">
            <v>6.81</v>
          </cell>
        </row>
        <row r="7932">
          <cell r="A7932">
            <v>13329</v>
          </cell>
          <cell r="B7932" t="str">
            <v>SOQUETE DE PVC / TERMOPLASTICO BASE E27, COM RABICHO, PARA LAMPADAS</v>
          </cell>
          <cell r="C7932" t="str">
            <v>UN</v>
          </cell>
          <cell r="D7932" t="str">
            <v>C</v>
          </cell>
          <cell r="E7932">
            <v>4</v>
          </cell>
        </row>
        <row r="7933">
          <cell r="A7933">
            <v>21044</v>
          </cell>
          <cell r="B7933" t="str">
            <v>SPRINKLER TIPO PENDENTE, 68 GRAUS CELSIUS (BULBO VERMELHO), ACABAMENTO</v>
          </cell>
          <cell r="C7933" t="str">
            <v>UN</v>
          </cell>
          <cell r="D7933" t="str">
            <v>CR</v>
          </cell>
          <cell r="E7933">
            <v>24.51</v>
          </cell>
        </row>
        <row r="7934">
          <cell r="B7934" t="str">
            <v>CROMADO, 1/2" - 15 MM</v>
          </cell>
        </row>
        <row r="7935">
          <cell r="A7935">
            <v>21045</v>
          </cell>
          <cell r="B7935" t="str">
            <v>SPRINKLER TIPO PENDENTE, 68 GRAUS CELSIUS (BULBO VERMELHO), ACABAMENTO</v>
          </cell>
          <cell r="C7935" t="str">
            <v>UN</v>
          </cell>
          <cell r="D7935" t="str">
            <v>CR</v>
          </cell>
          <cell r="E7935">
            <v>33.58</v>
          </cell>
        </row>
        <row r="7936">
          <cell r="B7936" t="str">
            <v>CROMADO, 3/4" - 20 MM</v>
          </cell>
        </row>
        <row r="7937">
          <cell r="A7937">
            <v>21040</v>
          </cell>
          <cell r="B7937" t="str">
            <v>SPRINKLER TIPO PENDENTE, 68 GRAUS CELSIUS (BULBO VERMELHO), ACABAMENTO</v>
          </cell>
          <cell r="C7937" t="str">
            <v>UN</v>
          </cell>
          <cell r="D7937" t="str">
            <v>C</v>
          </cell>
          <cell r="E7937">
            <v>23.99</v>
          </cell>
        </row>
        <row r="7938">
          <cell r="B7938" t="str">
            <v>NATURAL, 1/2" - 15 MM</v>
          </cell>
        </row>
        <row r="7939">
          <cell r="A7939">
            <v>21041</v>
          </cell>
          <cell r="B7939" t="str">
            <v>SPRINKLER TIPO PENDENTE, 68 GRAUS CELSIUS (BULBO VERMELHO), ACABAMENTO</v>
          </cell>
          <cell r="C7939" t="str">
            <v>UN</v>
          </cell>
          <cell r="D7939" t="str">
            <v>CR</v>
          </cell>
          <cell r="E7939">
            <v>28.96</v>
          </cell>
        </row>
        <row r="7940">
          <cell r="B7940" t="str">
            <v>NATURAL, 3/4" - 20 MM</v>
          </cell>
        </row>
        <row r="7941">
          <cell r="A7941">
            <v>21047</v>
          </cell>
          <cell r="B7941" t="str">
            <v>SPRINKLER TIPO PENDENTE, 79 GRAUS CELSIUS (BULBO AMARELO), ACABAMENTO</v>
          </cell>
          <cell r="C7941" t="str">
            <v>UN</v>
          </cell>
          <cell r="D7941" t="str">
            <v>CR</v>
          </cell>
          <cell r="E7941">
            <v>36.14</v>
          </cell>
        </row>
        <row r="7942">
          <cell r="B7942" t="str">
            <v>CROMADO, 3/4" - 20 MM</v>
          </cell>
        </row>
        <row r="7943">
          <cell r="A7943">
            <v>21042</v>
          </cell>
          <cell r="B7943" t="str">
            <v>SPRINKLER TIPO PENDENTE, 79 GRAUS CELSIUS (BULBO AMARELO), ACABAMENTO</v>
          </cell>
          <cell r="C7943" t="str">
            <v>UN</v>
          </cell>
          <cell r="D7943" t="str">
            <v>CR</v>
          </cell>
          <cell r="E7943">
            <v>27.86</v>
          </cell>
        </row>
        <row r="7944">
          <cell r="B7944" t="str">
            <v>NATURAL, 1/2" - 15 MM</v>
          </cell>
        </row>
        <row r="7945">
          <cell r="A7945">
            <v>21043</v>
          </cell>
          <cell r="B7945" t="str">
            <v>SPRINKLER TIPO PENDENTE, 79 GRAUS CELSIUS (BULBO AMARELO), ACABAMENTO</v>
          </cell>
          <cell r="C7945" t="str">
            <v>UN</v>
          </cell>
          <cell r="D7945" t="str">
            <v>CR</v>
          </cell>
          <cell r="E7945">
            <v>35.19</v>
          </cell>
        </row>
        <row r="7946">
          <cell r="B7946" t="str">
            <v>NATURAL, 3/4" - 20 MM</v>
          </cell>
        </row>
        <row r="7947">
          <cell r="A7947">
            <v>21046</v>
          </cell>
          <cell r="B7947" t="str">
            <v>SPRINKLER TIPO PENDENTE, 79 GRAUS CELSIUS (BULBO AMARELO,) ACABAMENTO</v>
          </cell>
          <cell r="C7947" t="str">
            <v>UN</v>
          </cell>
          <cell r="D7947" t="str">
            <v>CR</v>
          </cell>
          <cell r="E7947">
            <v>27.86</v>
          </cell>
        </row>
        <row r="7948">
          <cell r="B7948" t="str">
            <v>CROMADO, 1/2" - 15 MM</v>
          </cell>
        </row>
        <row r="7949">
          <cell r="A7949">
            <v>11895</v>
          </cell>
          <cell r="B7949" t="str">
            <v>SUMIDOURO CONCRETO PRE MOLDADO, COMPLETO, PARA 10 CONTRIBUINTES</v>
          </cell>
          <cell r="C7949" t="str">
            <v>UN</v>
          </cell>
          <cell r="D7949" t="str">
            <v>CR</v>
          </cell>
          <cell r="E7949">
            <v>516.03</v>
          </cell>
        </row>
        <row r="7950">
          <cell r="A7950">
            <v>11896</v>
          </cell>
          <cell r="B7950" t="str">
            <v>SUMIDOURO CONCRETO PRE MOLDADO, COMPLETO, PARA 100 CONTRIBUINTES</v>
          </cell>
          <cell r="C7950" t="str">
            <v>UN</v>
          </cell>
          <cell r="D7950" t="str">
            <v>CR</v>
          </cell>
          <cell r="E7950">
            <v>2704.72</v>
          </cell>
        </row>
        <row r="7951">
          <cell r="A7951">
            <v>11897</v>
          </cell>
          <cell r="B7951" t="str">
            <v>SUMIDOURO CONCRETO PRE MOLDADO, COMPLETO, PARA 150 CONTRIBUINTES</v>
          </cell>
          <cell r="C7951" t="str">
            <v>UN</v>
          </cell>
          <cell r="D7951" t="str">
            <v>CR</v>
          </cell>
          <cell r="E7951">
            <v>3529.18</v>
          </cell>
        </row>
        <row r="7952">
          <cell r="A7952">
            <v>11898</v>
          </cell>
          <cell r="B7952" t="str">
            <v>SUMIDOURO CONCRETO PRE MOLDADO, COMPLETO, PARA 200 CONTRIBUINTES</v>
          </cell>
          <cell r="C7952" t="str">
            <v>UN</v>
          </cell>
          <cell r="D7952" t="str">
            <v>CR</v>
          </cell>
          <cell r="E7952">
            <v>3707.12</v>
          </cell>
        </row>
        <row r="7953">
          <cell r="A7953">
            <v>3282</v>
          </cell>
          <cell r="B7953" t="str">
            <v>SUMIDOURO CONCRETO PRE MOLDADO, COMPLETO, PARA 5 CONTRIBUINTES</v>
          </cell>
          <cell r="C7953" t="str">
            <v>UN</v>
          </cell>
          <cell r="D7953" t="str">
            <v>CR</v>
          </cell>
          <cell r="E7953">
            <v>375.16</v>
          </cell>
        </row>
        <row r="7954">
          <cell r="A7954">
            <v>11899</v>
          </cell>
          <cell r="B7954" t="str">
            <v>SUMIDOURO CONCRETO PRE MOLDADO, COMPLETO, PARA 50 CONTRIBUINTES</v>
          </cell>
          <cell r="C7954" t="str">
            <v>UN</v>
          </cell>
          <cell r="D7954" t="str">
            <v>CR</v>
          </cell>
          <cell r="E7954">
            <v>1829.83</v>
          </cell>
        </row>
        <row r="7955">
          <cell r="A7955">
            <v>11900</v>
          </cell>
          <cell r="B7955" t="str">
            <v>SUMIDOURO CONCRETO PRE MOLDADO, COMPLETO, PARA 75 CONTRIBUINTES</v>
          </cell>
          <cell r="C7955" t="str">
            <v>UN</v>
          </cell>
          <cell r="D7955" t="str">
            <v>CR</v>
          </cell>
          <cell r="E7955">
            <v>2508.98</v>
          </cell>
        </row>
        <row r="7956">
          <cell r="A7956">
            <v>14149</v>
          </cell>
          <cell r="B7956" t="str">
            <v>SUPORTE "Y" PARA FITA PERFURADA</v>
          </cell>
          <cell r="C7956" t="str">
            <v>CENTO</v>
          </cell>
          <cell r="D7956" t="str">
            <v>CR</v>
          </cell>
          <cell r="E7956">
            <v>221.9</v>
          </cell>
        </row>
        <row r="7957">
          <cell r="A7957">
            <v>40615</v>
          </cell>
          <cell r="B7957" t="str">
            <v>SUPORTE DE FIXACAO PARA ESPELHO / PLACA 4" X 2", PARA 3 MODULOS, PARA INSTALACAO</v>
          </cell>
          <cell r="C7957" t="str">
            <v>UN</v>
          </cell>
          <cell r="D7957" t="str">
            <v>CR</v>
          </cell>
          <cell r="E7957">
            <v>0.9</v>
          </cell>
        </row>
        <row r="7958">
          <cell r="B7958" t="str">
            <v>DE TOMADAS E INTERRUPTORES (SOMENTE SUPORTE) (COLETADO CAIXA)</v>
          </cell>
        </row>
        <row r="7959">
          <cell r="A7959">
            <v>40617</v>
          </cell>
          <cell r="B7959" t="str">
            <v>SUPORTE DE FIXACAO PARA ESPELHO / PLACA 4" X 4", PARA 6 MODULOS, PARA INSTALACAO</v>
          </cell>
          <cell r="C7959" t="str">
            <v>UN</v>
          </cell>
          <cell r="D7959" t="str">
            <v>CR</v>
          </cell>
          <cell r="E7959">
            <v>1.93</v>
          </cell>
        </row>
        <row r="7960">
          <cell r="B7960" t="str">
            <v>DE TOMADAS E INTERRUPTORES (SOMENTE SUPORTE) (COLETADO CAIXA)</v>
          </cell>
        </row>
        <row r="7961">
          <cell r="A7961">
            <v>20061</v>
          </cell>
          <cell r="B7961" t="str">
            <v>SUPORTE DE PVC PARA CALHA PLUVIAL, DIAMETRO ENTRE 119 E 170 MM, PARA DRENAGEM</v>
          </cell>
          <cell r="C7961" t="str">
            <v>UN</v>
          </cell>
          <cell r="D7961" t="str">
            <v>CR</v>
          </cell>
          <cell r="E7961">
            <v>2.59</v>
          </cell>
        </row>
        <row r="7962">
          <cell r="B7962" t="str">
            <v>PREDIAL</v>
          </cell>
        </row>
        <row r="7963">
          <cell r="A7963">
            <v>7576</v>
          </cell>
          <cell r="B7963" t="str">
            <v>SUPORTE EM ACO GALVANIZADO PARA TRANSFORMADOR PARA POSTE DUPLO T 185 X 95</v>
          </cell>
          <cell r="C7963" t="str">
            <v>UN</v>
          </cell>
          <cell r="D7963" t="str">
            <v>CR</v>
          </cell>
          <cell r="E7963">
            <v>90.71</v>
          </cell>
        </row>
        <row r="7964">
          <cell r="B7964" t="str">
            <v>MM, CHAPA DE 5/16"</v>
          </cell>
        </row>
        <row r="7965">
          <cell r="A7965">
            <v>3384</v>
          </cell>
          <cell r="B7965" t="str">
            <v>SUPORTE GUIA SIMPLES COM ROLDANA EM POLIPROPILENO PARA CHUMBAR, H = 20 CM</v>
          </cell>
          <cell r="C7965" t="str">
            <v>UN</v>
          </cell>
          <cell r="D7965" t="str">
            <v>CR</v>
          </cell>
          <cell r="E7965">
            <v>3.95</v>
          </cell>
        </row>
        <row r="7966">
          <cell r="A7966">
            <v>7572</v>
          </cell>
          <cell r="B7966" t="str">
            <v>SUPORTE ISOLADOR REFORCADO DIAMETRO NOMINAL 5/16", COM ROSCA SOBERBA E</v>
          </cell>
          <cell r="C7966" t="str">
            <v>UN</v>
          </cell>
          <cell r="D7966" t="str">
            <v>CR</v>
          </cell>
          <cell r="E7966">
            <v>6.71</v>
          </cell>
        </row>
        <row r="7967">
          <cell r="B7967" t="str">
            <v>BUCHA</v>
          </cell>
        </row>
        <row r="7968">
          <cell r="A7968">
            <v>3396</v>
          </cell>
          <cell r="B7968" t="str">
            <v>SUPORTE ISOLADOR SIMPLES DIAMETRO NOMINAL 5/16", COM ROSCA SOBERBA E BUCHA</v>
          </cell>
          <cell r="C7968" t="str">
            <v>UN</v>
          </cell>
          <cell r="D7968" t="str">
            <v>CR</v>
          </cell>
          <cell r="E7968">
            <v>4.75</v>
          </cell>
        </row>
        <row r="7969">
          <cell r="A7969">
            <v>37590</v>
          </cell>
          <cell r="B7969" t="str">
            <v>SUPORTE MAO-FRANCESA EM ACO, ABAS IGUAIS 30 CM, CAPACIDADE MINIMA 60 KG,</v>
          </cell>
          <cell r="C7969" t="str">
            <v>UN</v>
          </cell>
          <cell r="D7969" t="str">
            <v>CR</v>
          </cell>
          <cell r="E7969">
            <v>22.25</v>
          </cell>
        </row>
        <row r="7970">
          <cell r="B7970" t="str">
            <v>BRANCO</v>
          </cell>
        </row>
        <row r="7971">
          <cell r="A7971">
            <v>37591</v>
          </cell>
          <cell r="B7971" t="str">
            <v>SUPORTE MAO-FRANCESA EM ACO, ABAS IGUAIS 40 CM, CAPACIDADE MINIMA 70 KG,</v>
          </cell>
          <cell r="C7971" t="str">
            <v>UN</v>
          </cell>
          <cell r="D7971" t="str">
            <v>CR</v>
          </cell>
          <cell r="E7971">
            <v>30.96</v>
          </cell>
        </row>
        <row r="7972">
          <cell r="B7972" t="str">
            <v>BRANCO</v>
          </cell>
        </row>
        <row r="7973">
          <cell r="A7973">
            <v>12626</v>
          </cell>
          <cell r="B7973" t="str">
            <v>SUPORTE METALICO PARA CALHA PLUVIAL,  ZINCADO, DOBRADO, DIAMETRO ENTRE 119 E</v>
          </cell>
          <cell r="C7973" t="str">
            <v>UN</v>
          </cell>
          <cell r="D7973" t="str">
            <v>CR</v>
          </cell>
          <cell r="E7973">
            <v>12.45</v>
          </cell>
        </row>
        <row r="7974">
          <cell r="B7974" t="str">
            <v>170 MM, PARA DRENAGEM PREDIAL</v>
          </cell>
        </row>
        <row r="7975">
          <cell r="A7975">
            <v>11033</v>
          </cell>
          <cell r="B7975" t="str">
            <v>SUPORTE PARA CALHA DE 150 MM EM FERRO GALVANIZADO</v>
          </cell>
          <cell r="C7975" t="str">
            <v>UN</v>
          </cell>
          <cell r="D7975" t="str">
            <v>CR</v>
          </cell>
          <cell r="E7975">
            <v>3.4</v>
          </cell>
        </row>
        <row r="7976">
          <cell r="A7976">
            <v>390</v>
          </cell>
          <cell r="B7976" t="str">
            <v>SUPORTE PARA TUBO DIAMETRO NOMINAL 2", COM ROSCA MECANICA</v>
          </cell>
          <cell r="C7976" t="str">
            <v>UN</v>
          </cell>
          <cell r="D7976" t="str">
            <v>CR</v>
          </cell>
          <cell r="E7976">
            <v>9.5399999999999991</v>
          </cell>
        </row>
        <row r="7977">
          <cell r="A7977">
            <v>6178</v>
          </cell>
          <cell r="B7977" t="str">
            <v>TABUA DE  MADEIRA PARA PISO, CUMARU/IPE CHAMPANHE OU EQUIVALENTE DA REGIAO,</v>
          </cell>
          <cell r="C7977" t="str">
            <v>M2</v>
          </cell>
          <cell r="D7977" t="str">
            <v>CR</v>
          </cell>
          <cell r="E7977">
            <v>68.47</v>
          </cell>
        </row>
        <row r="7978">
          <cell r="B7978" t="str">
            <v>ENCAIXE MACHO/FEMEA, *10 X 2* CM</v>
          </cell>
        </row>
        <row r="7979">
          <cell r="A7979">
            <v>6180</v>
          </cell>
          <cell r="B7979" t="str">
            <v>TABUA DE  MADEIRA PARA PISO, CUMARU/IPE CHAMPANHE OU EQUIVALENTE DA REGIAO,</v>
          </cell>
          <cell r="C7979" t="str">
            <v>M2</v>
          </cell>
          <cell r="D7979" t="str">
            <v>C</v>
          </cell>
          <cell r="E7979">
            <v>73.900000000000006</v>
          </cell>
        </row>
        <row r="7980">
          <cell r="B7980" t="str">
            <v>ENCAIXE MACHO/FEMEA, *15 X 2* CM</v>
          </cell>
        </row>
        <row r="7981">
          <cell r="A7981">
            <v>6182</v>
          </cell>
          <cell r="B7981" t="str">
            <v>TABUA DE  MADEIRA PARA PISO, IPE (CERNE) OU EQUIVALENTE DA REGIAO, ENCAIXE</v>
          </cell>
          <cell r="C7981" t="str">
            <v>M2</v>
          </cell>
          <cell r="D7981" t="str">
            <v>CR</v>
          </cell>
          <cell r="E7981">
            <v>91.72</v>
          </cell>
        </row>
        <row r="7982">
          <cell r="B7982" t="str">
            <v>MACHO/FEMEA, *20 X 2* CM</v>
          </cell>
        </row>
        <row r="7983">
          <cell r="A7983" t="str">
            <v>Obs: dimensões entre asteríscos (*) indicam a aceitação de medidas aproximadas.</v>
          </cell>
        </row>
        <row r="7985">
          <cell r="B7985" t="str">
            <v>PREÇOS DE INSUMOS</v>
          </cell>
          <cell r="D7985" t="str">
            <v>Página:</v>
          </cell>
          <cell r="E7985" t="str">
            <v>121 / 146</v>
          </cell>
        </row>
        <row r="7986">
          <cell r="A7986" t="str">
            <v>Indicação da origem do preço:</v>
          </cell>
        </row>
        <row r="7987">
          <cell r="A7987" t="str">
            <v>• C - para preço coletado pelo IBGE</v>
          </cell>
        </row>
        <row r="7988">
          <cell r="A7988" t="str">
            <v>• CR - para preço obtido por meio do coeficiente de representatividade do insumo (ver Manual de Metodologia e</v>
          </cell>
        </row>
        <row r="7989">
          <cell r="A7989" t="str">
            <v>Conceitos);</v>
          </cell>
        </row>
        <row r="7990">
          <cell r="A7990" t="str">
            <v>• AS - para preço atribuído com base no preço do insumo para a localidade de São Paulo.</v>
          </cell>
        </row>
        <row r="7991">
          <cell r="A7991" t="str">
            <v>Mês de Coleta:</v>
          </cell>
          <cell r="B7991" t="str">
            <v>06/2016 Pesquisa: IBGE</v>
          </cell>
        </row>
        <row r="7992">
          <cell r="B7992" t="str">
            <v>CUIABA</v>
          </cell>
          <cell r="C7992" t="str">
            <v>90,01</v>
          </cell>
          <cell r="E7992">
            <v>52.06</v>
          </cell>
        </row>
        <row r="7993">
          <cell r="A7993" t="str">
            <v>Localidade:</v>
          </cell>
          <cell r="B7993" t="str">
            <v>Encargos Sociais Desonerados(%) Horista:</v>
          </cell>
          <cell r="D7993" t="str">
            <v>Mensalista:</v>
          </cell>
        </row>
        <row r="7994">
          <cell r="A7994" t="str">
            <v>Código</v>
          </cell>
          <cell r="B7994" t="str">
            <v>Descriçao do Insumo</v>
          </cell>
          <cell r="C7994" t="str">
            <v>Unid</v>
          </cell>
          <cell r="D7994" t="str">
            <v>Origem</v>
          </cell>
          <cell r="E7994" t="str">
            <v>Preço</v>
          </cell>
        </row>
        <row r="7995">
          <cell r="D7995" t="str">
            <v>de Preço</v>
          </cell>
          <cell r="E7995" t="str">
            <v>Mediano (R$)</v>
          </cell>
        </row>
        <row r="7996">
          <cell r="A7996">
            <v>6204</v>
          </cell>
          <cell r="B7996" t="str">
            <v>TABUA DE MADEIRA DE LEI, *2,5 X 15* CM (1Â X 6Â) NAO APARELHADA, (TABEIRA-</v>
          </cell>
          <cell r="C7996" t="str">
            <v>M</v>
          </cell>
          <cell r="D7996" t="str">
            <v>C</v>
          </cell>
          <cell r="E7996">
            <v>4.6500000000000004</v>
          </cell>
        </row>
        <row r="7997">
          <cell r="B7997" t="str">
            <v>P/TELHADO).</v>
          </cell>
        </row>
        <row r="7998">
          <cell r="A7998">
            <v>3993</v>
          </cell>
          <cell r="B7998" t="str">
            <v>TABUA MADEIRA LEI  E = 2,5CM (1") APARELHADA</v>
          </cell>
          <cell r="C7998" t="str">
            <v>M2</v>
          </cell>
          <cell r="D7998" t="str">
            <v>CR</v>
          </cell>
          <cell r="E7998">
            <v>27.98</v>
          </cell>
        </row>
        <row r="7999">
          <cell r="A7999">
            <v>3992</v>
          </cell>
          <cell r="B7999" t="str">
            <v>TABUA MADEIRA LEI  2,5 X 30,0CM (1 X 12") APARELHADA</v>
          </cell>
          <cell r="C7999" t="str">
            <v>M</v>
          </cell>
          <cell r="D7999" t="str">
            <v>CR</v>
          </cell>
          <cell r="E7999">
            <v>8.4</v>
          </cell>
        </row>
        <row r="8000">
          <cell r="A8000">
            <v>3990</v>
          </cell>
          <cell r="B8000" t="str">
            <v>TABUA MADEIRA LEI 2,5 X 25,0CM (1 X 10") APARELHADA</v>
          </cell>
          <cell r="C8000" t="str">
            <v>M</v>
          </cell>
          <cell r="D8000" t="str">
            <v>CR</v>
          </cell>
          <cell r="E8000">
            <v>7</v>
          </cell>
        </row>
        <row r="8001">
          <cell r="A8001">
            <v>6193</v>
          </cell>
          <cell r="B8001" t="str">
            <v>TABUA MADEIRA 2A QUALIDADE 2,5 X 20,0CM (1 X 8") NAO APARELHADA</v>
          </cell>
          <cell r="C8001" t="str">
            <v>M</v>
          </cell>
          <cell r="D8001" t="str">
            <v>CR</v>
          </cell>
          <cell r="E8001">
            <v>4.16</v>
          </cell>
        </row>
        <row r="8002">
          <cell r="A8002">
            <v>6189</v>
          </cell>
          <cell r="B8002" t="str">
            <v>TABUA MADEIRA 2A QUALIDADE 2,5 X 30,0CM (1 X 12") NAO APARELHADA</v>
          </cell>
          <cell r="C8002" t="str">
            <v>M</v>
          </cell>
          <cell r="D8002" t="str">
            <v>CR</v>
          </cell>
          <cell r="E8002">
            <v>6.25</v>
          </cell>
        </row>
        <row r="8003">
          <cell r="A8003">
            <v>10567</v>
          </cell>
          <cell r="B8003" t="str">
            <v>TABUA MADEIRA 3A QUALIDADE 2,5 X 23,0CM (1 X 9") NAO APARELHADA</v>
          </cell>
          <cell r="C8003" t="str">
            <v>M</v>
          </cell>
          <cell r="D8003" t="str">
            <v>CR</v>
          </cell>
          <cell r="E8003">
            <v>4.24</v>
          </cell>
        </row>
        <row r="8004">
          <cell r="A8004">
            <v>6212</v>
          </cell>
          <cell r="B8004" t="str">
            <v>TABUA MADEIRA 3A QUALIDADE 2,5 X 30,0CM (1 X 12 ) NAO APARELHADA</v>
          </cell>
          <cell r="C8004" t="str">
            <v>M</v>
          </cell>
          <cell r="D8004" t="str">
            <v>CR</v>
          </cell>
          <cell r="E8004">
            <v>5.93</v>
          </cell>
        </row>
        <row r="8005">
          <cell r="A8005">
            <v>6188</v>
          </cell>
          <cell r="B8005" t="str">
            <v>TABUA MADEIRA 3A QUALIDADE 2,5 X 30CM (1 X 12 ) NAO APARELHADA</v>
          </cell>
          <cell r="C8005" t="str">
            <v>M2</v>
          </cell>
          <cell r="D8005" t="str">
            <v>CR</v>
          </cell>
          <cell r="E8005">
            <v>19.79</v>
          </cell>
        </row>
        <row r="8006">
          <cell r="A8006">
            <v>6214</v>
          </cell>
          <cell r="B8006" t="str">
            <v>TACO DE MADEIRA PARA PISO, IPE (CERNE) OU EQUIVALENTE DA REGIAO, 7 X 42 CM, E = 2</v>
          </cell>
          <cell r="C8006" t="str">
            <v>M2</v>
          </cell>
          <cell r="D8006" t="str">
            <v>CR</v>
          </cell>
          <cell r="E8006">
            <v>42.89</v>
          </cell>
        </row>
        <row r="8007">
          <cell r="B8007" t="str">
            <v>CM</v>
          </cell>
        </row>
        <row r="8008">
          <cell r="A8008">
            <v>36153</v>
          </cell>
          <cell r="B8008" t="str">
            <v>TALABARTE DE SEGURANCA, 2 MOSQUETOES TRAVA DUPLA *53* MM DE ABERTURA, COM</v>
          </cell>
          <cell r="C8008" t="str">
            <v>UN</v>
          </cell>
          <cell r="D8008" t="str">
            <v>CR</v>
          </cell>
          <cell r="E8008">
            <v>152.19999999999999</v>
          </cell>
        </row>
        <row r="8009">
          <cell r="B8009" t="str">
            <v>ABSORVEDOR DE ENERGIA</v>
          </cell>
        </row>
        <row r="8010">
          <cell r="A8010">
            <v>10740</v>
          </cell>
          <cell r="B8010" t="str">
            <v>TALHA ELETRICA 3 T, VELOCIDADE  2,1 M / MIN, POTENCIA 1,3 KW</v>
          </cell>
          <cell r="C8010" t="str">
            <v>UN</v>
          </cell>
          <cell r="D8010" t="str">
            <v>CR</v>
          </cell>
          <cell r="E8010">
            <v>9191.7900000000009</v>
          </cell>
        </row>
        <row r="8011">
          <cell r="A8011">
            <v>10809</v>
          </cell>
          <cell r="B8011" t="str">
            <v>TALHA ELETRICA 3 T, VELOCIDADE  2,1 M / MIN, POTENCIA 1,3 KW - (LOCACAO)</v>
          </cell>
          <cell r="C8011" t="str">
            <v>H</v>
          </cell>
          <cell r="D8011" t="str">
            <v>AS</v>
          </cell>
          <cell r="E8011">
            <v>1.1599999999999999</v>
          </cell>
        </row>
        <row r="8012">
          <cell r="A8012">
            <v>13914</v>
          </cell>
          <cell r="B8012" t="str">
            <v>TALHA MANUAL DE CORRENTE, CAPACIDADE DE 1 T COM ELEVACAO DE 3 M</v>
          </cell>
          <cell r="C8012" t="str">
            <v>UN</v>
          </cell>
          <cell r="D8012" t="str">
            <v>CR</v>
          </cell>
          <cell r="E8012">
            <v>665.06</v>
          </cell>
        </row>
        <row r="8013">
          <cell r="A8013">
            <v>10742</v>
          </cell>
          <cell r="B8013" t="str">
            <v>TALHA MANUAL DE CORRENTE, CAPACIDADE DE 2 T COM ELEVACAO DE 3 M</v>
          </cell>
          <cell r="C8013" t="str">
            <v>UN</v>
          </cell>
          <cell r="D8013" t="str">
            <v>C</v>
          </cell>
          <cell r="E8013">
            <v>970</v>
          </cell>
        </row>
        <row r="8014">
          <cell r="A8014">
            <v>10811</v>
          </cell>
          <cell r="B8014" t="str">
            <v>TALHA MANUAL DE CORRENTE, CAPACIDADE DE 2 T COM ELEVACAO DE 3 M - (LOCACAO)</v>
          </cell>
          <cell r="C8014" t="str">
            <v>H</v>
          </cell>
          <cell r="D8014" t="str">
            <v>AS</v>
          </cell>
          <cell r="E8014">
            <v>0.99</v>
          </cell>
        </row>
        <row r="8015">
          <cell r="A8015">
            <v>38465</v>
          </cell>
          <cell r="B8015" t="str">
            <v>TALHADEIRA COM PUNHO DE PROTECAO *20 X 250* MM</v>
          </cell>
          <cell r="C8015" t="str">
            <v>UN</v>
          </cell>
          <cell r="D8015" t="str">
            <v>CR</v>
          </cell>
          <cell r="E8015">
            <v>23.19</v>
          </cell>
        </row>
        <row r="8016">
          <cell r="A8016">
            <v>7552</v>
          </cell>
          <cell r="B8016" t="str">
            <v>TAMPA CEGA EM LATAO POLIDO PARA CONDULETE EM LIGA DE ALUMINIO 4 X 4"</v>
          </cell>
          <cell r="C8016" t="str">
            <v>UN</v>
          </cell>
          <cell r="D8016" t="str">
            <v>CR</v>
          </cell>
          <cell r="E8016">
            <v>9.25</v>
          </cell>
        </row>
        <row r="8017">
          <cell r="A8017">
            <v>7543</v>
          </cell>
          <cell r="B8017" t="str">
            <v>TAMPA CEGA EM PVC P/CONDULETE 4 X 2"</v>
          </cell>
          <cell r="C8017" t="str">
            <v>UN</v>
          </cell>
          <cell r="D8017" t="str">
            <v>CR</v>
          </cell>
          <cell r="E8017">
            <v>3.44</v>
          </cell>
        </row>
        <row r="8018">
          <cell r="A8018">
            <v>13255</v>
          </cell>
          <cell r="B8018" t="str">
            <v>TAMPA DE CONCRETO PARA PV OU CAIXA DE INSPECAO, DIMENSOES 600 X 600 X 50 MM</v>
          </cell>
          <cell r="C8018" t="str">
            <v>UN</v>
          </cell>
          <cell r="D8018" t="str">
            <v>CR</v>
          </cell>
          <cell r="E8018">
            <v>42.39</v>
          </cell>
        </row>
        <row r="8019">
          <cell r="A8019">
            <v>20964</v>
          </cell>
          <cell r="B8019" t="str">
            <v>TAMPAO COM CORRENTE, EM LATAO, ENGATE RAPIDO 1 1/2", PARA INSTALACAO PREDIAL</v>
          </cell>
          <cell r="C8019" t="str">
            <v>UN</v>
          </cell>
          <cell r="D8019" t="str">
            <v>CR</v>
          </cell>
          <cell r="E8019">
            <v>50.76</v>
          </cell>
        </row>
        <row r="8020">
          <cell r="B8020" t="str">
            <v>DE COMBATE A INCENDIO</v>
          </cell>
        </row>
        <row r="8021">
          <cell r="A8021">
            <v>10905</v>
          </cell>
          <cell r="B8021" t="str">
            <v>TAMPAO COM CORRENTE, EM LATAO, ENGATE RAPIDO 2 1/2", PARA INSTALACAO PREDIAL</v>
          </cell>
          <cell r="C8021" t="str">
            <v>UN</v>
          </cell>
          <cell r="D8021" t="str">
            <v>CR</v>
          </cell>
          <cell r="E8021">
            <v>68.09</v>
          </cell>
        </row>
        <row r="8022">
          <cell r="B8022" t="str">
            <v>DE COMBATE A INCENDIO</v>
          </cell>
        </row>
        <row r="8023">
          <cell r="A8023">
            <v>6249</v>
          </cell>
          <cell r="B8023" t="str">
            <v>TAMPAO COMPLETO PARA TIL, EM PVC,  DN 100 MM, PARA REDE COLETORA DE ESGOTO</v>
          </cell>
          <cell r="C8023" t="str">
            <v>UN</v>
          </cell>
          <cell r="D8023" t="str">
            <v>AS</v>
          </cell>
          <cell r="E8023">
            <v>45.1</v>
          </cell>
        </row>
        <row r="8024">
          <cell r="A8024">
            <v>6251</v>
          </cell>
          <cell r="B8024" t="str">
            <v>TAMPAO COMPLETO PARA TIL, EM PVC,  DN 150 MM, PARA REDE COLETORA DE ESGOTO</v>
          </cell>
          <cell r="C8024" t="str">
            <v>UN</v>
          </cell>
          <cell r="D8024" t="str">
            <v>AS</v>
          </cell>
          <cell r="E8024">
            <v>69.2</v>
          </cell>
        </row>
        <row r="8025">
          <cell r="A8025">
            <v>6252</v>
          </cell>
          <cell r="B8025" t="str">
            <v>TAMPAO COMPLETO PARA TIL, EM PVC,  DN 200 MM, PARA REDE COLETORA DE ESGOTO</v>
          </cell>
          <cell r="C8025" t="str">
            <v>UN</v>
          </cell>
          <cell r="D8025" t="str">
            <v>AS</v>
          </cell>
          <cell r="E8025">
            <v>88.32</v>
          </cell>
        </row>
        <row r="8026">
          <cell r="A8026">
            <v>6250</v>
          </cell>
          <cell r="B8026" t="str">
            <v>TAMPAO COMPLETO PARA TIL, EM PVC,  DN 250 MM, PARA REDE COLETORA DE ESGOTO</v>
          </cell>
          <cell r="C8026" t="str">
            <v>UN</v>
          </cell>
          <cell r="D8026" t="str">
            <v>AS</v>
          </cell>
          <cell r="E8026">
            <v>109.36</v>
          </cell>
        </row>
        <row r="8027">
          <cell r="A8027">
            <v>11289</v>
          </cell>
          <cell r="B8027" t="str">
            <v>TAMPAO FOFO ARTICULADO P/ REGISTRO, CLASSE A15 CARGA MAX 1,5 T, *200 X 200* MM</v>
          </cell>
          <cell r="C8027" t="str">
            <v>UN</v>
          </cell>
          <cell r="D8027" t="str">
            <v>AS</v>
          </cell>
          <cell r="E8027">
            <v>53.56</v>
          </cell>
        </row>
        <row r="8028">
          <cell r="A8028">
            <v>11241</v>
          </cell>
          <cell r="B8028" t="str">
            <v>TAMPAO FOFO ARTICULADO P/ REGISTRO, CLASSE A15 CARGA MAX 1,5 T, *400 X 400* MM</v>
          </cell>
          <cell r="C8028" t="str">
            <v>UN</v>
          </cell>
          <cell r="D8028" t="str">
            <v>AS</v>
          </cell>
          <cell r="E8028">
            <v>133.91999999999999</v>
          </cell>
        </row>
        <row r="8029">
          <cell r="A8029">
            <v>11301</v>
          </cell>
          <cell r="B8029" t="str">
            <v>TAMPAO FOFO ARTICULADO, CLASSE B125 CARGA MAX 12,5 T, REDONDO TAMPA 600 MM,</v>
          </cell>
          <cell r="C8029" t="str">
            <v>UN</v>
          </cell>
          <cell r="D8029" t="str">
            <v>AS</v>
          </cell>
          <cell r="E8029">
            <v>339.58</v>
          </cell>
        </row>
        <row r="8030">
          <cell r="B8030" t="str">
            <v>REDE PLUVIAL/ESGOTO</v>
          </cell>
        </row>
        <row r="8031">
          <cell r="A8031">
            <v>21090</v>
          </cell>
          <cell r="B8031" t="str">
            <v>TAMPAO FOFO ARTICULADO, CLASSE D400 CARGA MAX 40 T, REDONDO TAMPA *600 MM,</v>
          </cell>
          <cell r="C8031" t="str">
            <v>UN</v>
          </cell>
          <cell r="D8031" t="str">
            <v>AS</v>
          </cell>
          <cell r="E8031">
            <v>416.11</v>
          </cell>
        </row>
        <row r="8032">
          <cell r="B8032" t="str">
            <v>REDE PLUVIAL/ESGOTO</v>
          </cell>
        </row>
        <row r="8033">
          <cell r="A8033">
            <v>14112</v>
          </cell>
          <cell r="B8033" t="str">
            <v>TAMPAO FOFO SIMPLES COM BASE, CLASSE A15 CARGA MAX 1,5 T, *400 X 600* MM, REDE</v>
          </cell>
          <cell r="C8033" t="str">
            <v>UN</v>
          </cell>
          <cell r="D8033" t="str">
            <v>AS</v>
          </cell>
          <cell r="E8033">
            <v>173.62</v>
          </cell>
        </row>
        <row r="8034">
          <cell r="B8034" t="str">
            <v>TELEFONE</v>
          </cell>
        </row>
        <row r="8035">
          <cell r="A8035">
            <v>11315</v>
          </cell>
          <cell r="B8035" t="str">
            <v>TAMPAO FOFO SIMPLES COM BASE, CLASSE A15 CARGA MAX 1,5 T, 300 X 300 MM, REDE</v>
          </cell>
          <cell r="C8035" t="str">
            <v>UN</v>
          </cell>
          <cell r="D8035" t="str">
            <v>AS</v>
          </cell>
          <cell r="E8035">
            <v>81.31</v>
          </cell>
        </row>
        <row r="8036">
          <cell r="B8036" t="str">
            <v>PLUVIAL/ESGOTO</v>
          </cell>
        </row>
        <row r="8037">
          <cell r="A8037">
            <v>11292</v>
          </cell>
          <cell r="B8037" t="str">
            <v>TAMPAO FOFO SIMPLES COM BASE, CLASSE A15 CARGA MAX 1,5 T, 300 X 400 MM</v>
          </cell>
          <cell r="C8037" t="str">
            <v>UN</v>
          </cell>
          <cell r="D8037" t="str">
            <v>AS</v>
          </cell>
          <cell r="E8037">
            <v>190.36</v>
          </cell>
        </row>
        <row r="8038">
          <cell r="A8038">
            <v>21071</v>
          </cell>
          <cell r="B8038" t="str">
            <v>TAMPAO FOFO SIMPLES COM BASE, CLASSE A15 CARGA MAX 1,5 T, 400 X 400 MM, REDE</v>
          </cell>
          <cell r="C8038" t="str">
            <v>UN</v>
          </cell>
          <cell r="D8038" t="str">
            <v>AS</v>
          </cell>
          <cell r="E8038">
            <v>124.35</v>
          </cell>
        </row>
        <row r="8039">
          <cell r="B8039" t="str">
            <v>PLUVIAL/ESGOTO/ELETRICA</v>
          </cell>
        </row>
        <row r="8040">
          <cell r="A8040">
            <v>11293</v>
          </cell>
          <cell r="B8040" t="str">
            <v>TAMPAO FOFO SIMPLES COM BASE, CLASSE A15 CARGA MAX 1,5 T, 400 X 500 MM, COM</v>
          </cell>
          <cell r="C8040" t="str">
            <v>UN</v>
          </cell>
          <cell r="D8040" t="str">
            <v>AS</v>
          </cell>
          <cell r="E8040">
            <v>210.44</v>
          </cell>
        </row>
        <row r="8041">
          <cell r="B8041" t="str">
            <v>INSCRICAO INCENDIO</v>
          </cell>
        </row>
        <row r="8042">
          <cell r="A8042">
            <v>11316</v>
          </cell>
          <cell r="B8042" t="str">
            <v>TAMPAO FOFO SIMPLES COM BASE, CLASSE B125 CARGA MAX 12,5 T, REDONDO TAMPA 500</v>
          </cell>
          <cell r="C8042" t="str">
            <v>UN</v>
          </cell>
          <cell r="D8042" t="str">
            <v>AS</v>
          </cell>
          <cell r="E8042">
            <v>267.83999999999997</v>
          </cell>
        </row>
        <row r="8043">
          <cell r="B8043" t="str">
            <v>MM, REDE PLUVIAL/ESGOTO</v>
          </cell>
        </row>
        <row r="8044">
          <cell r="A8044">
            <v>6243</v>
          </cell>
          <cell r="B8044" t="str">
            <v>TAMPAO FOFO SIMPLES COM BASE, CLASSE B125 CARGA MAX 12,5 T, REDONDO TAMPA 600</v>
          </cell>
          <cell r="C8044" t="str">
            <v>UN</v>
          </cell>
          <cell r="D8044" t="str">
            <v>AS</v>
          </cell>
          <cell r="E8044">
            <v>308.5</v>
          </cell>
        </row>
        <row r="8045">
          <cell r="B8045" t="str">
            <v>MM, REDE PLUVIAL/ESGOTO</v>
          </cell>
        </row>
        <row r="8046">
          <cell r="A8046">
            <v>21079</v>
          </cell>
          <cell r="B8046" t="str">
            <v>TAMPAO FOFO SIMPLES COM BASE, CLASSE D400 CARGA MAX 40 T, REDONDO TAMPA 500</v>
          </cell>
          <cell r="C8046" t="str">
            <v>UN</v>
          </cell>
          <cell r="D8046" t="str">
            <v>AS</v>
          </cell>
          <cell r="E8046">
            <v>367.8</v>
          </cell>
        </row>
        <row r="8047">
          <cell r="B8047" t="str">
            <v>MM, REDE PLUVIAL/ESGOTO</v>
          </cell>
        </row>
        <row r="8048">
          <cell r="A8048" t="str">
            <v>Obs: dimensões entre asteríscos (*) indicam a aceitação de medidas aproximadas.</v>
          </cell>
        </row>
        <row r="8050">
          <cell r="B8050" t="str">
            <v>PREÇOS DE INSUMOS</v>
          </cell>
          <cell r="D8050" t="str">
            <v>Página:</v>
          </cell>
          <cell r="E8050" t="str">
            <v>122 / 146</v>
          </cell>
        </row>
        <row r="8051">
          <cell r="A8051" t="str">
            <v>Indicação da origem do preço:</v>
          </cell>
        </row>
        <row r="8052">
          <cell r="A8052" t="str">
            <v>• C - para preço coletado pelo IBGE</v>
          </cell>
        </row>
        <row r="8053">
          <cell r="A8053" t="str">
            <v>• CR - para preço obtido por meio do coeficiente de representatividade do insumo (ver Manual de Metodologia e</v>
          </cell>
        </row>
        <row r="8054">
          <cell r="A8054" t="str">
            <v>Conceitos);</v>
          </cell>
        </row>
        <row r="8055">
          <cell r="A8055" t="str">
            <v>• AS - para preço atribuído com base no preço do insumo para a localidade de São Paulo.</v>
          </cell>
        </row>
        <row r="8056">
          <cell r="A8056" t="str">
            <v>Mês de Coleta:</v>
          </cell>
          <cell r="B8056" t="str">
            <v>06/2016 Pesquisa: IBGE</v>
          </cell>
        </row>
        <row r="8057">
          <cell r="B8057" t="str">
            <v>CUIABA</v>
          </cell>
          <cell r="C8057" t="str">
            <v>90,01</v>
          </cell>
          <cell r="E8057">
            <v>52.06</v>
          </cell>
        </row>
        <row r="8058">
          <cell r="A8058" t="str">
            <v>Localidade:</v>
          </cell>
          <cell r="B8058" t="str">
            <v>Encargos Sociais Desonerados(%) Horista:</v>
          </cell>
          <cell r="D8058" t="str">
            <v>Mensalista:</v>
          </cell>
        </row>
        <row r="8059">
          <cell r="A8059" t="str">
            <v>Código</v>
          </cell>
          <cell r="B8059" t="str">
            <v>Descriçao do Insumo</v>
          </cell>
          <cell r="C8059" t="str">
            <v>Unid</v>
          </cell>
          <cell r="D8059" t="str">
            <v>Origem</v>
          </cell>
          <cell r="E8059" t="str">
            <v>Preço</v>
          </cell>
        </row>
        <row r="8060">
          <cell r="D8060" t="str">
            <v>de Preço</v>
          </cell>
          <cell r="E8060" t="str">
            <v>Mediano (R$)</v>
          </cell>
        </row>
        <row r="8061">
          <cell r="A8061">
            <v>6240</v>
          </cell>
          <cell r="B8061" t="str">
            <v>TAMPAO FOFO SIMPLES COM BASE, CLASSE D400 CARGA MAX 40 T, REDONDO TAMPA 600</v>
          </cell>
          <cell r="C8061" t="str">
            <v>UN</v>
          </cell>
          <cell r="D8061" t="str">
            <v>AS</v>
          </cell>
          <cell r="E8061">
            <v>408.46</v>
          </cell>
        </row>
        <row r="8062">
          <cell r="B8062" t="str">
            <v>MM, REDE PLUVIAL/ESGOTO</v>
          </cell>
        </row>
        <row r="8063">
          <cell r="A8063">
            <v>11296</v>
          </cell>
          <cell r="B8063" t="str">
            <v>TAMPAO FOFO SIMPLES COM BASE, CLASSE D400 CARGA MAX 40 T, REDONDO TAMPA 900</v>
          </cell>
          <cell r="C8063" t="str">
            <v>UN</v>
          </cell>
          <cell r="D8063" t="str">
            <v>AS</v>
          </cell>
          <cell r="E8063">
            <v>1301.43</v>
          </cell>
        </row>
        <row r="8064">
          <cell r="B8064" t="str">
            <v>MM, REDE PLUVIAL/ESGOTO</v>
          </cell>
        </row>
        <row r="8065">
          <cell r="A8065">
            <v>11299</v>
          </cell>
          <cell r="B8065" t="str">
            <v>TAMPAO FOFO SIMPLES, CLASSE A15 CARGA MAX 1,5 T, *550 X 1100* MM, REDE TELEFONE</v>
          </cell>
          <cell r="C8065" t="str">
            <v>UN</v>
          </cell>
          <cell r="D8065" t="str">
            <v>AS</v>
          </cell>
          <cell r="E8065">
            <v>440.5</v>
          </cell>
        </row>
        <row r="8066">
          <cell r="A8066">
            <v>11066</v>
          </cell>
          <cell r="B8066" t="str">
            <v>TAMPAO PARA TELHA DE FIBROCIMENTO TIPO CANALETE 49 OU KALHETA (SEM AMIANTO)</v>
          </cell>
          <cell r="C8066" t="str">
            <v>UN</v>
          </cell>
          <cell r="D8066" t="str">
            <v>CR</v>
          </cell>
          <cell r="E8066">
            <v>9.67</v>
          </cell>
        </row>
        <row r="8067">
          <cell r="A8067">
            <v>11065</v>
          </cell>
          <cell r="B8067" t="str">
            <v>TAMPAO PARA TELHA DE FIBROCIMENTO TIPO CANALETE 90 (SEM AMIANTO)</v>
          </cell>
          <cell r="C8067" t="str">
            <v>UN</v>
          </cell>
          <cell r="D8067" t="str">
            <v>CR</v>
          </cell>
          <cell r="E8067">
            <v>11.08</v>
          </cell>
        </row>
        <row r="8068">
          <cell r="A8068">
            <v>2666</v>
          </cell>
          <cell r="B8068" t="str">
            <v>TAMPAO/TERMINAL 1 1/4" P/ DUTOS TP KANAFLEX</v>
          </cell>
          <cell r="C8068" t="str">
            <v>UN</v>
          </cell>
          <cell r="D8068" t="str">
            <v>CR</v>
          </cell>
          <cell r="E8068">
            <v>2.77</v>
          </cell>
        </row>
        <row r="8069">
          <cell r="A8069">
            <v>2668</v>
          </cell>
          <cell r="B8069" t="str">
            <v>TAMPAO/TERMINAL 2" P/ DUTOS TP KANAFLEX</v>
          </cell>
          <cell r="C8069" t="str">
            <v>UN</v>
          </cell>
          <cell r="D8069" t="str">
            <v>CR</v>
          </cell>
          <cell r="E8069">
            <v>3.84</v>
          </cell>
        </row>
        <row r="8070">
          <cell r="A8070">
            <v>2664</v>
          </cell>
          <cell r="B8070" t="str">
            <v>TAMPAO/TERMINAL 3" P/ DUTOS TP KANAFLEX</v>
          </cell>
          <cell r="C8070" t="str">
            <v>UN</v>
          </cell>
          <cell r="D8070" t="str">
            <v>CR</v>
          </cell>
          <cell r="E8070">
            <v>5.35</v>
          </cell>
        </row>
        <row r="8071">
          <cell r="A8071">
            <v>2662</v>
          </cell>
          <cell r="B8071" t="str">
            <v>TAMPAO/TERMINAL 4" P/ DUTOS TP KANAFLEX</v>
          </cell>
          <cell r="C8071" t="str">
            <v>UN</v>
          </cell>
          <cell r="D8071" t="str">
            <v>CR</v>
          </cell>
          <cell r="E8071">
            <v>10.62</v>
          </cell>
        </row>
        <row r="8072">
          <cell r="A8072">
            <v>2663</v>
          </cell>
          <cell r="B8072" t="str">
            <v>TAMPAO/TERMINAL 5" P/ DUTOS TP KANAFLEX</v>
          </cell>
          <cell r="C8072" t="str">
            <v>UN</v>
          </cell>
          <cell r="D8072" t="str">
            <v>CR</v>
          </cell>
          <cell r="E8072">
            <v>16.010000000000002</v>
          </cell>
        </row>
        <row r="8073">
          <cell r="A8073">
            <v>2665</v>
          </cell>
          <cell r="B8073" t="str">
            <v>TAMPAO/TERMINAL 6" P/ DUTOS TP KANAFLEX</v>
          </cell>
          <cell r="C8073" t="str">
            <v>UN</v>
          </cell>
          <cell r="D8073" t="str">
            <v>CR</v>
          </cell>
          <cell r="E8073">
            <v>19.62</v>
          </cell>
        </row>
        <row r="8074">
          <cell r="A8074">
            <v>11688</v>
          </cell>
          <cell r="B8074" t="str">
            <v>TANQUE ACO INOXIDAVEL (ACO 304) COM ESFREGADOR E VALVULA, DE *50 X 40 X 22* CM</v>
          </cell>
          <cell r="C8074" t="str">
            <v>UN</v>
          </cell>
          <cell r="D8074" t="str">
            <v>CR</v>
          </cell>
          <cell r="E8074">
            <v>307.41000000000003</v>
          </cell>
        </row>
        <row r="8075">
          <cell r="A8075">
            <v>37736</v>
          </cell>
          <cell r="B8075" t="str">
            <v>TANQUE DE ACO CARBONO NAO REVESTIDO, PARA TRANSPORTE DE AGUA COM</v>
          </cell>
          <cell r="C8075" t="str">
            <v>UN</v>
          </cell>
          <cell r="D8075" t="str">
            <v>AS</v>
          </cell>
          <cell r="E8075">
            <v>33907.5</v>
          </cell>
        </row>
        <row r="8076">
          <cell r="B8076" t="str">
            <v>CAPACIDADE DE 10 M3, COM BOMBA CENTRIFUGA POR TOMADA DE FORCA, VAZAO MAXIMA</v>
          </cell>
        </row>
        <row r="8077">
          <cell r="B8077" t="str">
            <v>*75* M3/H (INCLUI MONTAGEM, NAO INCLUI CAMINHAO)</v>
          </cell>
        </row>
        <row r="8078">
          <cell r="A8078">
            <v>37739</v>
          </cell>
          <cell r="B8078" t="str">
            <v>TANQUE DE ACO PARA TRANSPORTE DE AGUA COM CAPACIDADE DE 14 M3 (INCLUI</v>
          </cell>
          <cell r="C8078" t="str">
            <v>UN</v>
          </cell>
          <cell r="D8078" t="str">
            <v>AS</v>
          </cell>
          <cell r="E8078">
            <v>41732.300000000003</v>
          </cell>
        </row>
        <row r="8079">
          <cell r="B8079" t="str">
            <v>MONTAGEM, NAO INCLUI CAMINHAO)</v>
          </cell>
        </row>
        <row r="8080">
          <cell r="A8080">
            <v>37740</v>
          </cell>
          <cell r="B8080" t="str">
            <v>TANQUE DE ACO PARA TRANSPORTE DE AGUA COM CAPACIDADE DE 4 M3 (INCLUI</v>
          </cell>
          <cell r="C8080" t="str">
            <v>UN</v>
          </cell>
          <cell r="D8080" t="str">
            <v>AS</v>
          </cell>
          <cell r="E8080">
            <v>23814.63</v>
          </cell>
        </row>
        <row r="8081">
          <cell r="B8081" t="str">
            <v>MONTAGEM, NAO INCLUI CAMINHAO)</v>
          </cell>
        </row>
        <row r="8082">
          <cell r="A8082">
            <v>37738</v>
          </cell>
          <cell r="B8082" t="str">
            <v>TANQUE DE ACO PARA TRANSPORTE DE AGUA COM CAPACIDADE DE 6 M3 (INCLUI</v>
          </cell>
          <cell r="C8082" t="str">
            <v>UN</v>
          </cell>
          <cell r="D8082" t="str">
            <v>AS</v>
          </cell>
          <cell r="E8082">
            <v>28294.05</v>
          </cell>
        </row>
        <row r="8083">
          <cell r="B8083" t="str">
            <v>MONTAGEM, NAO INCLUI CAMINHAO)</v>
          </cell>
        </row>
        <row r="8084">
          <cell r="A8084">
            <v>37737</v>
          </cell>
          <cell r="B8084" t="str">
            <v>TANQUE DE ACO PARA TRANSPORTE DE AGUA COM CAPACIDADE DE 8 M3 (INCLUI</v>
          </cell>
          <cell r="C8084" t="str">
            <v>UN</v>
          </cell>
          <cell r="D8084" t="str">
            <v>AS</v>
          </cell>
          <cell r="E8084">
            <v>22510.49</v>
          </cell>
        </row>
        <row r="8085">
          <cell r="B8085" t="str">
            <v>MONTAGEM, NAO INCLUI CAMINHAO)</v>
          </cell>
        </row>
        <row r="8086">
          <cell r="A8086">
            <v>25014</v>
          </cell>
          <cell r="B8086" t="str">
            <v>TANQUE DE ASFALTO ESTACIONARIO COM MACARICO, CAPACIDADE 20.000 L</v>
          </cell>
          <cell r="C8086" t="str">
            <v>UN</v>
          </cell>
          <cell r="D8086" t="str">
            <v>AS</v>
          </cell>
          <cell r="E8086">
            <v>47147.3</v>
          </cell>
        </row>
        <row r="8087">
          <cell r="A8087">
            <v>25013</v>
          </cell>
          <cell r="B8087" t="str">
            <v>TANQUE DE ASFALTO ESTACIONARIO COM SERPENTINA, CAPACIDADE 20.000 L</v>
          </cell>
          <cell r="C8087" t="str">
            <v>UN</v>
          </cell>
          <cell r="D8087" t="str">
            <v>AS</v>
          </cell>
          <cell r="E8087">
            <v>49415.360000000001</v>
          </cell>
        </row>
        <row r="8088">
          <cell r="A8088">
            <v>14405</v>
          </cell>
          <cell r="B8088" t="str">
            <v>TANQUE DE ASFALTO ESTACIONARIO COM SERPENTINA, CAPACIDADE 30.000 L</v>
          </cell>
          <cell r="C8088" t="str">
            <v>UN</v>
          </cell>
          <cell r="D8088" t="str">
            <v>AS</v>
          </cell>
          <cell r="E8088">
            <v>58005.63</v>
          </cell>
        </row>
        <row r="8089">
          <cell r="A8089">
            <v>6253</v>
          </cell>
          <cell r="B8089" t="str">
            <v>TANQUE DE LAVAR ROUPAS EM CONCRETO PRE-MOLDADO, 1 BOCA, COM APOIO/PES, DE *60</v>
          </cell>
          <cell r="C8089" t="str">
            <v>UN</v>
          </cell>
          <cell r="D8089" t="str">
            <v>C</v>
          </cell>
          <cell r="E8089">
            <v>110</v>
          </cell>
        </row>
        <row r="8090">
          <cell r="B8090" t="str">
            <v>X 65 X 80* CM (L X P X A)</v>
          </cell>
        </row>
        <row r="8091">
          <cell r="A8091">
            <v>36790</v>
          </cell>
          <cell r="B8091" t="str">
            <v>TANQUE DUPLO EM MARMORE SINTETICO COM CUBA LISA E ESFREGADOR, *110 X 60* CM</v>
          </cell>
          <cell r="C8091" t="str">
            <v>UN</v>
          </cell>
          <cell r="D8091" t="str">
            <v>CR</v>
          </cell>
          <cell r="E8091">
            <v>145.29</v>
          </cell>
        </row>
        <row r="8092">
          <cell r="A8092">
            <v>20271</v>
          </cell>
          <cell r="B8092" t="str">
            <v>TANQUE LOUCA BRANCA COM COLUNA *30* L</v>
          </cell>
          <cell r="C8092" t="str">
            <v>UN</v>
          </cell>
          <cell r="D8092" t="str">
            <v>CR</v>
          </cell>
          <cell r="E8092">
            <v>507.35</v>
          </cell>
        </row>
        <row r="8093">
          <cell r="A8093">
            <v>10423</v>
          </cell>
          <cell r="B8093" t="str">
            <v>TANQUE LOUCA BRANCA SUSPENSO *20* L</v>
          </cell>
          <cell r="C8093" t="str">
            <v>UN</v>
          </cell>
          <cell r="D8093" t="str">
            <v>CR</v>
          </cell>
          <cell r="E8093">
            <v>314.67</v>
          </cell>
        </row>
        <row r="8094">
          <cell r="A8094">
            <v>37589</v>
          </cell>
          <cell r="B8094" t="str">
            <v>TANQUE SIMPLES EM MARMORE SINTETICO COM COLUNA, CAPACIDADE *22* L, *60 X 46* CM</v>
          </cell>
          <cell r="C8094" t="str">
            <v>UN</v>
          </cell>
          <cell r="D8094" t="str">
            <v>CR</v>
          </cell>
          <cell r="E8094">
            <v>178.02</v>
          </cell>
        </row>
        <row r="8095">
          <cell r="A8095">
            <v>11690</v>
          </cell>
          <cell r="B8095" t="str">
            <v>TANQUE SIMPLES EM MARMORE SINTETICO DE FIXAR NA PAREDE, CAPACIDADE *22* L, *60 X</v>
          </cell>
          <cell r="C8095" t="str">
            <v>UN</v>
          </cell>
          <cell r="D8095" t="str">
            <v>CR</v>
          </cell>
          <cell r="E8095">
            <v>94.57</v>
          </cell>
        </row>
        <row r="8096">
          <cell r="B8096" t="str">
            <v>46* CM</v>
          </cell>
        </row>
        <row r="8097">
          <cell r="A8097">
            <v>20234</v>
          </cell>
          <cell r="B8097" t="str">
            <v>TANQUE SIMPLES EM MARMORE SINTETICO SUSPENSO, CAPACIDADE *38* L, *60 X 60* CM</v>
          </cell>
          <cell r="C8097" t="str">
            <v>UN</v>
          </cell>
          <cell r="D8097" t="str">
            <v>CR</v>
          </cell>
          <cell r="E8097">
            <v>119.68</v>
          </cell>
        </row>
        <row r="8098">
          <cell r="A8098">
            <v>4763</v>
          </cell>
          <cell r="B8098" t="str">
            <v>TAQUEADOR OU TAQUEIRO</v>
          </cell>
          <cell r="C8098" t="str">
            <v>H</v>
          </cell>
          <cell r="D8098" t="str">
            <v>CR</v>
          </cell>
          <cell r="E8098">
            <v>9.17</v>
          </cell>
        </row>
        <row r="8099">
          <cell r="A8099">
            <v>41070</v>
          </cell>
          <cell r="B8099" t="str">
            <v>TAQUEADOR OU TAQUEIRO (MENSALISTA)</v>
          </cell>
          <cell r="C8099" t="str">
            <v>MES</v>
          </cell>
          <cell r="D8099" t="str">
            <v>CR</v>
          </cell>
          <cell r="E8099">
            <v>1614.92</v>
          </cell>
        </row>
        <row r="8100">
          <cell r="A8100">
            <v>14583</v>
          </cell>
          <cell r="B8100" t="str">
            <v>TARIFA "A" ENTRE  0 E 20M3 FORNECIMENTO D'AGUA</v>
          </cell>
          <cell r="C8100" t="str">
            <v>M3</v>
          </cell>
          <cell r="D8100" t="str">
            <v>CR</v>
          </cell>
          <cell r="E8100">
            <v>8.6999999999999993</v>
          </cell>
        </row>
        <row r="8101">
          <cell r="A8101">
            <v>14250</v>
          </cell>
          <cell r="B8101" t="str">
            <v>TARIFA DE ENERGIA ELETRICA COMERCIAL, BAIXA TENSAO, RELATIVA AO CONSUMO DE ATE</v>
          </cell>
          <cell r="C8101" t="str">
            <v>KW/H</v>
          </cell>
          <cell r="D8101" t="str">
            <v>C</v>
          </cell>
          <cell r="E8101">
            <v>0.46</v>
          </cell>
        </row>
        <row r="8102">
          <cell r="B8102" t="str">
            <v>100 KWH, INCLUINDO ICMS, PIS/PASEP E COFINS</v>
          </cell>
        </row>
        <row r="8103">
          <cell r="A8103">
            <v>11457</v>
          </cell>
          <cell r="B8103" t="str">
            <v>TARJETA TIPO LIVRE / OCUPADO, CROMADA, PARA PORTA DE BANHEIRO</v>
          </cell>
          <cell r="C8103" t="str">
            <v>UN</v>
          </cell>
          <cell r="D8103" t="str">
            <v>CR</v>
          </cell>
          <cell r="E8103">
            <v>22.57</v>
          </cell>
        </row>
        <row r="8104">
          <cell r="A8104">
            <v>21121</v>
          </cell>
          <cell r="B8104" t="str">
            <v>TE CPVC, SOLDAVEL, 90 GRAUS, 15 MM, PARA AGUA QUENTE PREDIAL</v>
          </cell>
          <cell r="C8104" t="str">
            <v>UN</v>
          </cell>
          <cell r="D8104" t="str">
            <v>CR</v>
          </cell>
          <cell r="E8104">
            <v>2.76</v>
          </cell>
        </row>
        <row r="8105">
          <cell r="A8105">
            <v>38010</v>
          </cell>
          <cell r="B8105" t="str">
            <v>TE CPVC, SOLDAVEL, 90 GRAUS, 22 MM, PARA AGUA QUENTE PREDIAL</v>
          </cell>
          <cell r="C8105" t="str">
            <v>UN</v>
          </cell>
          <cell r="D8105" t="str">
            <v>CR</v>
          </cell>
          <cell r="E8105">
            <v>4.5199999999999996</v>
          </cell>
        </row>
        <row r="8106">
          <cell r="A8106">
            <v>38011</v>
          </cell>
          <cell r="B8106" t="str">
            <v>TE CPVC, SOLDAVEL, 90 GRAUS, 28 MM, PARA AGUA QUENTE PREDIAL</v>
          </cell>
          <cell r="C8106" t="str">
            <v>UN</v>
          </cell>
          <cell r="D8106" t="str">
            <v>CR</v>
          </cell>
          <cell r="E8106">
            <v>8.35</v>
          </cell>
        </row>
        <row r="8107">
          <cell r="A8107">
            <v>38012</v>
          </cell>
          <cell r="B8107" t="str">
            <v>TE CPVC, SOLDAVEL, 90 GRAUS, 35 MM, PARA AGUA QUENTE PREDIAL</v>
          </cell>
          <cell r="C8107" t="str">
            <v>UN</v>
          </cell>
          <cell r="D8107" t="str">
            <v>CR</v>
          </cell>
          <cell r="E8107">
            <v>28.53</v>
          </cell>
        </row>
        <row r="8108">
          <cell r="A8108">
            <v>38013</v>
          </cell>
          <cell r="B8108" t="str">
            <v>TE CPVC, SOLDAVEL, 90 GRAUS, 42 MM, PARA AGUA QUENTE PREDIAL</v>
          </cell>
          <cell r="C8108" t="str">
            <v>UN</v>
          </cell>
          <cell r="D8108" t="str">
            <v>CR</v>
          </cell>
          <cell r="E8108">
            <v>37.03</v>
          </cell>
        </row>
        <row r="8109">
          <cell r="A8109">
            <v>38014</v>
          </cell>
          <cell r="B8109" t="str">
            <v>TE CPVC, SOLDAVEL, 90 GRAUS, 54 MM, PARA AGUA QUENTE PREDIAL</v>
          </cell>
          <cell r="C8109" t="str">
            <v>UN</v>
          </cell>
          <cell r="D8109" t="str">
            <v>CR</v>
          </cell>
          <cell r="E8109">
            <v>60.27</v>
          </cell>
        </row>
        <row r="8110">
          <cell r="A8110">
            <v>38015</v>
          </cell>
          <cell r="B8110" t="str">
            <v>TE CPVC, SOLDAVEL, 90 GRAUS, 73 MM, PARA AGUA QUENTE PREDIAL</v>
          </cell>
          <cell r="C8110" t="str">
            <v>UN</v>
          </cell>
          <cell r="D8110" t="str">
            <v>CR</v>
          </cell>
          <cell r="E8110">
            <v>145.54</v>
          </cell>
        </row>
        <row r="8111">
          <cell r="A8111">
            <v>38016</v>
          </cell>
          <cell r="B8111" t="str">
            <v>TE CPVC, SOLDAVEL, 90 GRAUS, 89 MM, PARA AGUA QUENTE PREDIAL</v>
          </cell>
          <cell r="C8111" t="str">
            <v>UN</v>
          </cell>
          <cell r="D8111" t="str">
            <v>CR</v>
          </cell>
          <cell r="E8111">
            <v>177.08</v>
          </cell>
        </row>
        <row r="8112">
          <cell r="A8112" t="str">
            <v>Obs: dimensões entre asteríscos (*) indicam a aceitação de medidas aproximadas.</v>
          </cell>
        </row>
        <row r="8114">
          <cell r="B8114" t="str">
            <v>PREÇOS DE INSUMOS</v>
          </cell>
          <cell r="D8114" t="str">
            <v>Página:</v>
          </cell>
          <cell r="E8114" t="str">
            <v>123 / 146</v>
          </cell>
        </row>
        <row r="8115">
          <cell r="A8115" t="str">
            <v>Indicação da origem do preço:</v>
          </cell>
        </row>
        <row r="8116">
          <cell r="A8116" t="str">
            <v>• C - para preço coletado pelo IBGE</v>
          </cell>
        </row>
        <row r="8117">
          <cell r="A8117" t="str">
            <v>• CR - para preço obtido por meio do coeficiente de representatividade do insumo (ver Manual de Metodologia e</v>
          </cell>
        </row>
        <row r="8118">
          <cell r="A8118" t="str">
            <v>Conceitos);</v>
          </cell>
        </row>
        <row r="8119">
          <cell r="A8119" t="str">
            <v>• AS - para preço atribuído com base no preço do insumo para a localidade de São Paulo.</v>
          </cell>
        </row>
        <row r="8120">
          <cell r="A8120" t="str">
            <v>Mês de Coleta:</v>
          </cell>
          <cell r="B8120" t="str">
            <v>06/2016 Pesquisa: IBGE</v>
          </cell>
        </row>
        <row r="8121">
          <cell r="B8121" t="str">
            <v>CUIABA</v>
          </cell>
          <cell r="C8121" t="str">
            <v>90,01</v>
          </cell>
          <cell r="E8121">
            <v>52.06</v>
          </cell>
        </row>
        <row r="8122">
          <cell r="A8122" t="str">
            <v>Localidade:</v>
          </cell>
          <cell r="B8122" t="str">
            <v>Encargos Sociais Desonerados(%) Horista:</v>
          </cell>
          <cell r="D8122" t="str">
            <v>Mensalista:</v>
          </cell>
        </row>
        <row r="8123">
          <cell r="A8123" t="str">
            <v>Código</v>
          </cell>
          <cell r="B8123" t="str">
            <v>Descriçao do Insumo</v>
          </cell>
          <cell r="C8123" t="str">
            <v>Unid</v>
          </cell>
          <cell r="D8123" t="str">
            <v>Origem</v>
          </cell>
          <cell r="E8123" t="str">
            <v>Preço</v>
          </cell>
        </row>
        <row r="8124">
          <cell r="D8124" t="str">
            <v>de Preço</v>
          </cell>
          <cell r="E8124" t="str">
            <v>Mediano (R$)</v>
          </cell>
        </row>
        <row r="8125">
          <cell r="A8125">
            <v>12741</v>
          </cell>
          <cell r="B8125" t="str">
            <v>TE DE COBRE (REF 611) SEM ANEL DE SOLDA, BOLSA X BOLSA X BOLSA, 104 MM</v>
          </cell>
          <cell r="C8125" t="str">
            <v>UN</v>
          </cell>
          <cell r="D8125" t="str">
            <v>CR</v>
          </cell>
          <cell r="E8125">
            <v>542.51</v>
          </cell>
        </row>
        <row r="8126">
          <cell r="A8126">
            <v>12733</v>
          </cell>
          <cell r="B8126" t="str">
            <v>TE DE COBRE (REF 611) SEM ANEL DE SOLDA, BOLSA X BOLSA X BOLSA, 15 MM</v>
          </cell>
          <cell r="C8126" t="str">
            <v>UN</v>
          </cell>
          <cell r="D8126" t="str">
            <v>CR</v>
          </cell>
          <cell r="E8126">
            <v>2.73</v>
          </cell>
        </row>
        <row r="8127">
          <cell r="A8127">
            <v>12734</v>
          </cell>
          <cell r="B8127" t="str">
            <v>TE DE COBRE (REF 611) SEM ANEL DE SOLDA, BOLSA X BOLSA X BOLSA, 22 MM</v>
          </cell>
          <cell r="C8127" t="str">
            <v>UN</v>
          </cell>
          <cell r="D8127" t="str">
            <v>CR</v>
          </cell>
          <cell r="E8127">
            <v>5.81</v>
          </cell>
        </row>
        <row r="8128">
          <cell r="A8128">
            <v>12735</v>
          </cell>
          <cell r="B8128" t="str">
            <v>TE DE COBRE (REF 611) SEM ANEL DE SOLDA, BOLSA X BOLSA X BOLSA, 28 MM</v>
          </cell>
          <cell r="C8128" t="str">
            <v>UN</v>
          </cell>
          <cell r="D8128" t="str">
            <v>CR</v>
          </cell>
          <cell r="E8128">
            <v>9.57</v>
          </cell>
        </row>
        <row r="8129">
          <cell r="A8129">
            <v>12736</v>
          </cell>
          <cell r="B8129" t="str">
            <v>TE DE COBRE (REF 611) SEM ANEL DE SOLDA, BOLSA X BOLSA X BOLSA, 35 MM</v>
          </cell>
          <cell r="C8129" t="str">
            <v>UN</v>
          </cell>
          <cell r="D8129" t="str">
            <v>CR</v>
          </cell>
          <cell r="E8129">
            <v>21.88</v>
          </cell>
        </row>
        <row r="8130">
          <cell r="A8130">
            <v>12737</v>
          </cell>
          <cell r="B8130" t="str">
            <v>TE DE COBRE (REF 611) SEM ANEL DE SOLDA, BOLSA X BOLSA X BOLSA, 42 MM</v>
          </cell>
          <cell r="C8130" t="str">
            <v>UN</v>
          </cell>
          <cell r="D8130" t="str">
            <v>CR</v>
          </cell>
          <cell r="E8130">
            <v>28.18</v>
          </cell>
        </row>
        <row r="8131">
          <cell r="A8131">
            <v>12738</v>
          </cell>
          <cell r="B8131" t="str">
            <v>TE DE COBRE (REF 611) SEM ANEL DE SOLDA, BOLSA X BOLSA X BOLSA, 54 MM</v>
          </cell>
          <cell r="C8131" t="str">
            <v>UN</v>
          </cell>
          <cell r="D8131" t="str">
            <v>CR</v>
          </cell>
          <cell r="E8131">
            <v>55.71</v>
          </cell>
        </row>
        <row r="8132">
          <cell r="A8132">
            <v>12739</v>
          </cell>
          <cell r="B8132" t="str">
            <v>TE DE COBRE (REF 611) SEM ANEL DE SOLDA, BOLSA X BOLSA X BOLSA, 66 MM</v>
          </cell>
          <cell r="C8132" t="str">
            <v>UN</v>
          </cell>
          <cell r="D8132" t="str">
            <v>CR</v>
          </cell>
          <cell r="E8132">
            <v>158.59</v>
          </cell>
        </row>
        <row r="8133">
          <cell r="A8133">
            <v>12740</v>
          </cell>
          <cell r="B8133" t="str">
            <v>TE DE COBRE (REF 611) SEM ANEL DE SOLDA, BOLSA X BOLSA X BOLSA, 79 MM</v>
          </cell>
          <cell r="C8133" t="str">
            <v>UN</v>
          </cell>
          <cell r="D8133" t="str">
            <v>CR</v>
          </cell>
          <cell r="E8133">
            <v>248.12</v>
          </cell>
        </row>
        <row r="8134">
          <cell r="A8134">
            <v>7105</v>
          </cell>
          <cell r="B8134" t="str">
            <v>TE DE INSPECAO, PVC,  100 X 75 MM, SERIE NORMAL PARA ESGOTO PREDIAL</v>
          </cell>
          <cell r="C8134" t="str">
            <v>UN</v>
          </cell>
          <cell r="D8134" t="str">
            <v>CR</v>
          </cell>
          <cell r="E8134">
            <v>30.05</v>
          </cell>
        </row>
        <row r="8135">
          <cell r="A8135">
            <v>20183</v>
          </cell>
          <cell r="B8135" t="str">
            <v>TE DE INSPECAO, PVC, SERIE R, 100 X 75 MM, PARA ESGOTO PREDIAL</v>
          </cell>
          <cell r="C8135" t="str">
            <v>UN</v>
          </cell>
          <cell r="D8135" t="str">
            <v>CR</v>
          </cell>
          <cell r="E8135">
            <v>26.95</v>
          </cell>
        </row>
        <row r="8136">
          <cell r="A8136">
            <v>38448</v>
          </cell>
          <cell r="B8136" t="str">
            <v>TE DE INSPECAO, PVC, SERIE R, 150 X 100 MM, PARA ESGOTO PREDIAL</v>
          </cell>
          <cell r="C8136" t="str">
            <v>UN</v>
          </cell>
          <cell r="D8136" t="str">
            <v>CR</v>
          </cell>
          <cell r="E8136">
            <v>143.01</v>
          </cell>
        </row>
        <row r="8137">
          <cell r="A8137">
            <v>20182</v>
          </cell>
          <cell r="B8137" t="str">
            <v>TE DE INSPECAO, PVC, SERIE R, 75 X 75 MM, PARA ESGOTO PREDIAL</v>
          </cell>
          <cell r="C8137" t="str">
            <v>UN</v>
          </cell>
          <cell r="D8137" t="str">
            <v>CR</v>
          </cell>
          <cell r="E8137">
            <v>19.87</v>
          </cell>
        </row>
        <row r="8138">
          <cell r="A8138">
            <v>7119</v>
          </cell>
          <cell r="B8138" t="str">
            <v>TE DE REDUCAO COM ROSCA, PVC, 90 GRAUS, 1 X 3/4", PARA AGUA FRIA PREDIAL</v>
          </cell>
          <cell r="C8138" t="str">
            <v>UN</v>
          </cell>
          <cell r="D8138" t="str">
            <v>CR</v>
          </cell>
          <cell r="E8138">
            <v>6.63</v>
          </cell>
        </row>
        <row r="8139">
          <cell r="A8139">
            <v>7120</v>
          </cell>
          <cell r="B8139" t="str">
            <v>TE DE REDUCAO COM ROSCA, PVC, 90 GRAUS, 3/4 X 1/2", PARA AGUA FRIA PREDIAL</v>
          </cell>
          <cell r="C8139" t="str">
            <v>UN</v>
          </cell>
          <cell r="D8139" t="str">
            <v>CR</v>
          </cell>
          <cell r="E8139">
            <v>3.92</v>
          </cell>
        </row>
        <row r="8140">
          <cell r="A8140">
            <v>6319</v>
          </cell>
          <cell r="B8140" t="str">
            <v>TE DE REDUCAO DE FERRO GALVANIZADO, COM ROSCA BSP, DE 1 1/2" X 1"</v>
          </cell>
          <cell r="C8140" t="str">
            <v>UN</v>
          </cell>
          <cell r="D8140" t="str">
            <v>CR</v>
          </cell>
          <cell r="E8140">
            <v>27.95</v>
          </cell>
        </row>
        <row r="8141">
          <cell r="A8141">
            <v>6304</v>
          </cell>
          <cell r="B8141" t="str">
            <v>TE DE REDUCAO DE FERRO GALVANIZADO, COM ROSCA BSP, DE 1 1/2" X 3/4"</v>
          </cell>
          <cell r="C8141" t="str">
            <v>UN</v>
          </cell>
          <cell r="D8141" t="str">
            <v>CR</v>
          </cell>
          <cell r="E8141">
            <v>27.3</v>
          </cell>
        </row>
        <row r="8142">
          <cell r="A8142">
            <v>21116</v>
          </cell>
          <cell r="B8142" t="str">
            <v>TE DE REDUCAO DE FERRO GALVANIZADO, COM ROSCA BSP, DE 1 1/4" X 3/4"</v>
          </cell>
          <cell r="C8142" t="str">
            <v>UN</v>
          </cell>
          <cell r="D8142" t="str">
            <v>CR</v>
          </cell>
          <cell r="E8142">
            <v>25.93</v>
          </cell>
        </row>
        <row r="8143">
          <cell r="A8143">
            <v>6320</v>
          </cell>
          <cell r="B8143" t="str">
            <v>TE DE REDUCAO DE FERRO GALVANIZADO, COM ROSCA BSP, DE 1" X 1/2"</v>
          </cell>
          <cell r="C8143" t="str">
            <v>UN</v>
          </cell>
          <cell r="D8143" t="str">
            <v>CR</v>
          </cell>
          <cell r="E8143">
            <v>15.52</v>
          </cell>
        </row>
        <row r="8144">
          <cell r="A8144">
            <v>6303</v>
          </cell>
          <cell r="B8144" t="str">
            <v>TE DE REDUCAO DE FERRO GALVANIZADO, COM ROSCA BSP, DE 1" X 3/4"</v>
          </cell>
          <cell r="C8144" t="str">
            <v>UN</v>
          </cell>
          <cell r="D8144" t="str">
            <v>CR</v>
          </cell>
          <cell r="E8144">
            <v>15.88</v>
          </cell>
        </row>
        <row r="8145">
          <cell r="A8145">
            <v>6308</v>
          </cell>
          <cell r="B8145" t="str">
            <v>TE DE REDUCAO DE FERRO GALVANIZADO, COM ROSCA BSP, DE 2 1/2" X 1 1/2"</v>
          </cell>
          <cell r="C8145" t="str">
            <v>UN</v>
          </cell>
          <cell r="D8145" t="str">
            <v>CR</v>
          </cell>
          <cell r="E8145">
            <v>90.1</v>
          </cell>
        </row>
        <row r="8146">
          <cell r="A8146">
            <v>6317</v>
          </cell>
          <cell r="B8146" t="str">
            <v>TE DE REDUCAO DE FERRO GALVANIZADO, COM ROSCA BSP, DE 2 1/2" X 1 1/4"</v>
          </cell>
          <cell r="C8146" t="str">
            <v>UN</v>
          </cell>
          <cell r="D8146" t="str">
            <v>CR</v>
          </cell>
          <cell r="E8146">
            <v>89.03</v>
          </cell>
        </row>
        <row r="8147">
          <cell r="A8147">
            <v>6307</v>
          </cell>
          <cell r="B8147" t="str">
            <v>TE DE REDUCAO DE FERRO GALVANIZADO, COM ROSCA BSP, DE 2 1/2" X 1"</v>
          </cell>
          <cell r="C8147" t="str">
            <v>UN</v>
          </cell>
          <cell r="D8147" t="str">
            <v>CR</v>
          </cell>
          <cell r="E8147">
            <v>89.75</v>
          </cell>
        </row>
        <row r="8148">
          <cell r="A8148">
            <v>6309</v>
          </cell>
          <cell r="B8148" t="str">
            <v>TE DE REDUCAO DE FERRO GALVANIZADO, COM ROSCA BSP, DE 2 1/2" X 2"</v>
          </cell>
          <cell r="C8148" t="str">
            <v>UN</v>
          </cell>
          <cell r="D8148" t="str">
            <v>CR</v>
          </cell>
          <cell r="E8148">
            <v>89.75</v>
          </cell>
        </row>
        <row r="8149">
          <cell r="A8149">
            <v>6318</v>
          </cell>
          <cell r="B8149" t="str">
            <v>TE DE REDUCAO DE FERRO GALVANIZADO, COM ROSCA BSP, DE 2" X 1 1/2"</v>
          </cell>
          <cell r="C8149" t="str">
            <v>UN</v>
          </cell>
          <cell r="D8149" t="str">
            <v>CR</v>
          </cell>
          <cell r="E8149">
            <v>50.73</v>
          </cell>
        </row>
        <row r="8150">
          <cell r="A8150">
            <v>6306</v>
          </cell>
          <cell r="B8150" t="str">
            <v>TE DE REDUCAO DE FERRO GALVANIZADO, COM ROSCA BSP, DE 2" X 1 1/4"</v>
          </cell>
          <cell r="C8150" t="str">
            <v>UN</v>
          </cell>
          <cell r="D8150" t="str">
            <v>CR</v>
          </cell>
          <cell r="E8150">
            <v>49.9</v>
          </cell>
        </row>
        <row r="8151">
          <cell r="A8151">
            <v>6305</v>
          </cell>
          <cell r="B8151" t="str">
            <v>TE DE REDUCAO DE FERRO GALVANIZADO, COM ROSCA BSP, DE 2" X 1"</v>
          </cell>
          <cell r="C8151" t="str">
            <v>UN</v>
          </cell>
          <cell r="D8151" t="str">
            <v>CR</v>
          </cell>
          <cell r="E8151">
            <v>49.3</v>
          </cell>
        </row>
        <row r="8152">
          <cell r="A8152">
            <v>6302</v>
          </cell>
          <cell r="B8152" t="str">
            <v>TE DE REDUCAO DE FERRO GALVANIZADO, COM ROSCA BSP, DE 3/4" X 1/2"</v>
          </cell>
          <cell r="C8152" t="str">
            <v>UN</v>
          </cell>
          <cell r="D8152" t="str">
            <v>CR</v>
          </cell>
          <cell r="E8152">
            <v>9.51</v>
          </cell>
        </row>
        <row r="8153">
          <cell r="A8153">
            <v>6312</v>
          </cell>
          <cell r="B8153" t="str">
            <v>TE DE REDUCAO DE FERRO GALVANIZADO, COM ROSCA BSP, DE 3" X 1 1/2"</v>
          </cell>
          <cell r="C8153" t="str">
            <v>UN</v>
          </cell>
          <cell r="D8153" t="str">
            <v>CR</v>
          </cell>
          <cell r="E8153">
            <v>116.45</v>
          </cell>
        </row>
        <row r="8154">
          <cell r="A8154">
            <v>6311</v>
          </cell>
          <cell r="B8154" t="str">
            <v>TE DE REDUCAO DE FERRO GALVANIZADO, COM ROSCA BSP, DE 3" X 1 1/4"</v>
          </cell>
          <cell r="C8154" t="str">
            <v>UN</v>
          </cell>
          <cell r="D8154" t="str">
            <v>CR</v>
          </cell>
          <cell r="E8154">
            <v>115.03</v>
          </cell>
        </row>
        <row r="8155">
          <cell r="A8155">
            <v>6310</v>
          </cell>
          <cell r="B8155" t="str">
            <v>TE DE REDUCAO DE FERRO GALVANIZADO, COM ROSCA BSP, DE 3" X 1"</v>
          </cell>
          <cell r="C8155" t="str">
            <v>UN</v>
          </cell>
          <cell r="D8155" t="str">
            <v>CR</v>
          </cell>
          <cell r="E8155">
            <v>113.6</v>
          </cell>
        </row>
        <row r="8156">
          <cell r="A8156">
            <v>6314</v>
          </cell>
          <cell r="B8156" t="str">
            <v>TE DE REDUCAO DE FERRO GALVANIZADO, COM ROSCA BSP, DE 3" X 2 1/2"</v>
          </cell>
          <cell r="C8156" t="str">
            <v>UN</v>
          </cell>
          <cell r="D8156" t="str">
            <v>CR</v>
          </cell>
          <cell r="E8156">
            <v>117.41</v>
          </cell>
        </row>
        <row r="8157">
          <cell r="A8157">
            <v>6313</v>
          </cell>
          <cell r="B8157" t="str">
            <v>TE DE REDUCAO DE FERRO GALVANIZADO, COM ROSCA BSP, DE 3" X 2"</v>
          </cell>
          <cell r="C8157" t="str">
            <v>UN</v>
          </cell>
          <cell r="D8157" t="str">
            <v>CR</v>
          </cell>
          <cell r="E8157">
            <v>116.45</v>
          </cell>
        </row>
        <row r="8158">
          <cell r="A8158">
            <v>6315</v>
          </cell>
          <cell r="B8158" t="str">
            <v>TE DE REDUCAO DE FERRO GALVANIZADO, COM ROSCA BSP, DE 4" X 2"</v>
          </cell>
          <cell r="C8158" t="str">
            <v>UN</v>
          </cell>
          <cell r="D8158" t="str">
            <v>CR</v>
          </cell>
          <cell r="E8158">
            <v>218.22</v>
          </cell>
        </row>
        <row r="8159">
          <cell r="A8159">
            <v>6316</v>
          </cell>
          <cell r="B8159" t="str">
            <v>TE DE REDUCAO DE FERRO GALVANIZADO, COM ROSCA BSP, DE 4" X 3"</v>
          </cell>
          <cell r="C8159" t="str">
            <v>UN</v>
          </cell>
          <cell r="D8159" t="str">
            <v>CR</v>
          </cell>
          <cell r="E8159">
            <v>218.22</v>
          </cell>
        </row>
        <row r="8160">
          <cell r="A8160">
            <v>39324</v>
          </cell>
          <cell r="B8160" t="str">
            <v>TE DE REDUCAO, CPVC, 22 X 15 MM, PARA AGUA QUENTE PREDIAL</v>
          </cell>
          <cell r="C8160" t="str">
            <v>UN</v>
          </cell>
          <cell r="D8160" t="str">
            <v>CR</v>
          </cell>
          <cell r="E8160">
            <v>6.13</v>
          </cell>
        </row>
        <row r="8161">
          <cell r="A8161">
            <v>39325</v>
          </cell>
          <cell r="B8161" t="str">
            <v>TE DE REDUCAO, CPVC, 28 X 22 MM, PARA AGUA QUENTE PREDIAL</v>
          </cell>
          <cell r="C8161" t="str">
            <v>UN</v>
          </cell>
          <cell r="D8161" t="str">
            <v>CR</v>
          </cell>
          <cell r="E8161">
            <v>9.2799999999999994</v>
          </cell>
        </row>
        <row r="8162">
          <cell r="A8162">
            <v>39326</v>
          </cell>
          <cell r="B8162" t="str">
            <v>TE DE REDUCAO, CPVC, 35 X 28 MM, PARA AGUA QUENTE PREDIAL</v>
          </cell>
          <cell r="C8162" t="str">
            <v>UN</v>
          </cell>
          <cell r="D8162" t="str">
            <v>CR</v>
          </cell>
          <cell r="E8162">
            <v>23.9</v>
          </cell>
        </row>
        <row r="8163">
          <cell r="A8163">
            <v>39327</v>
          </cell>
          <cell r="B8163" t="str">
            <v>TE DE REDUCAO, CPVC, 42 X 35 MM, PARA AGUA QUENTE PREDIAL</v>
          </cell>
          <cell r="C8163" t="str">
            <v>UN</v>
          </cell>
          <cell r="D8163" t="str">
            <v>CR</v>
          </cell>
          <cell r="E8163">
            <v>36.21</v>
          </cell>
        </row>
        <row r="8164">
          <cell r="A8164">
            <v>20176</v>
          </cell>
          <cell r="B8164" t="str">
            <v>TE DE REDUCAO, PVC LEVE, CURTO, 90 GRAUS, COM BOLSA PARA ANEL, 150 X 100 MM,</v>
          </cell>
          <cell r="C8164" t="str">
            <v>UN</v>
          </cell>
          <cell r="D8164" t="str">
            <v>CR</v>
          </cell>
          <cell r="E8164">
            <v>60.92</v>
          </cell>
        </row>
        <row r="8165">
          <cell r="B8165" t="str">
            <v>PARA ESGOTO</v>
          </cell>
        </row>
        <row r="8166">
          <cell r="A8166">
            <v>11378</v>
          </cell>
          <cell r="B8166" t="str">
            <v>TE DE REDUCAO, PVC PBA, BBB, JE, DN 100 X 150 / DE 110 X 60 MM, PARA REDE AGUA (NBR</v>
          </cell>
          <cell r="C8166" t="str">
            <v>UN</v>
          </cell>
          <cell r="D8166" t="str">
            <v>AS</v>
          </cell>
          <cell r="E8166">
            <v>65.17</v>
          </cell>
        </row>
        <row r="8167">
          <cell r="B8167" t="str">
            <v>10351)</v>
          </cell>
        </row>
        <row r="8168">
          <cell r="A8168">
            <v>11379</v>
          </cell>
          <cell r="B8168" t="str">
            <v>TE DE REDUCAO, PVC PBA, BBB, JE, DN 100 X 75 / DE 110 X 85 MM, PARA REDE AGUA (NBR</v>
          </cell>
          <cell r="C8168" t="str">
            <v>UN</v>
          </cell>
          <cell r="D8168" t="str">
            <v>AS</v>
          </cell>
          <cell r="E8168">
            <v>70.16</v>
          </cell>
        </row>
        <row r="8169">
          <cell r="B8169" t="str">
            <v>10351)</v>
          </cell>
        </row>
        <row r="8170">
          <cell r="A8170">
            <v>11493</v>
          </cell>
          <cell r="B8170" t="str">
            <v>TE DE REDUCAO, PVC PBA, BBB, JE, DN 75 X 50 / DE 85 X 60 MM, PARA REDE AGUA (NBR</v>
          </cell>
          <cell r="C8170" t="str">
            <v>UN</v>
          </cell>
          <cell r="D8170" t="str">
            <v>AS</v>
          </cell>
          <cell r="E8170">
            <v>34.92</v>
          </cell>
        </row>
        <row r="8171">
          <cell r="B8171" t="str">
            <v>10351)</v>
          </cell>
        </row>
        <row r="8172">
          <cell r="A8172">
            <v>7066</v>
          </cell>
          <cell r="B8172" t="str">
            <v>TE DE REDUCAO, PVC, BBB, JE, 90 GRAUS, DN 200 X 150 MM, PARA REDE COLETORA</v>
          </cell>
          <cell r="C8172" t="str">
            <v>UN</v>
          </cell>
          <cell r="D8172" t="str">
            <v>AS</v>
          </cell>
          <cell r="E8172">
            <v>536.27</v>
          </cell>
        </row>
        <row r="8173">
          <cell r="A8173" t="str">
            <v>Obs: dimensões entre asteríscos (*) indicam a aceitação de medidas aproximadas.</v>
          </cell>
        </row>
        <row r="8175">
          <cell r="B8175" t="str">
            <v>PREÇOS DE INSUMOS</v>
          </cell>
          <cell r="D8175" t="str">
            <v>Página:</v>
          </cell>
          <cell r="E8175" t="str">
            <v>124 / 146</v>
          </cell>
        </row>
        <row r="8176">
          <cell r="A8176" t="str">
            <v>Indicação da origem do preço:</v>
          </cell>
        </row>
        <row r="8177">
          <cell r="A8177" t="str">
            <v>• C - para preço coletado pelo IBGE</v>
          </cell>
        </row>
        <row r="8178">
          <cell r="A8178" t="str">
            <v>• CR - para preço obtido por meio do coeficiente de representatividade do insumo (ver Manual de Metodologia e</v>
          </cell>
        </row>
        <row r="8179">
          <cell r="A8179" t="str">
            <v>Conceitos);</v>
          </cell>
        </row>
        <row r="8180">
          <cell r="A8180" t="str">
            <v>• AS - para preço atribuído com base no preço do insumo para a localidade de São Paulo.</v>
          </cell>
        </row>
        <row r="8181">
          <cell r="A8181" t="str">
            <v>Mês de Coleta:</v>
          </cell>
          <cell r="B8181" t="str">
            <v>06/2016 Pesquisa: IBGE</v>
          </cell>
        </row>
        <row r="8182">
          <cell r="B8182" t="str">
            <v>CUIABA</v>
          </cell>
          <cell r="C8182" t="str">
            <v>90,01</v>
          </cell>
          <cell r="E8182">
            <v>52.06</v>
          </cell>
        </row>
        <row r="8183">
          <cell r="A8183" t="str">
            <v>Localidade:</v>
          </cell>
          <cell r="B8183" t="str">
            <v>Encargos Sociais Desonerados(%) Horista:</v>
          </cell>
          <cell r="D8183" t="str">
            <v>Mensalista:</v>
          </cell>
        </row>
        <row r="8184">
          <cell r="A8184" t="str">
            <v>Código</v>
          </cell>
          <cell r="B8184" t="str">
            <v>Descriçao do Insumo</v>
          </cell>
          <cell r="C8184" t="str">
            <v>Unid</v>
          </cell>
          <cell r="D8184" t="str">
            <v>Origem</v>
          </cell>
          <cell r="E8184" t="str">
            <v>Preço</v>
          </cell>
        </row>
        <row r="8185">
          <cell r="D8185" t="str">
            <v>de Preço</v>
          </cell>
          <cell r="E8185" t="str">
            <v>Mediano (R$)</v>
          </cell>
        </row>
        <row r="8186">
          <cell r="B8186" t="str">
            <v>ESGOTO (NBR 10569)</v>
          </cell>
        </row>
        <row r="8187">
          <cell r="A8187">
            <v>7068</v>
          </cell>
          <cell r="B8187" t="str">
            <v>TE DE REDUCAO, PVC, BBB, JE, 90 GRAUS, DN 250 X 150 MM, PARA REDE COLETORA</v>
          </cell>
          <cell r="C8187" t="str">
            <v>UN</v>
          </cell>
          <cell r="D8187" t="str">
            <v>AS</v>
          </cell>
          <cell r="E8187">
            <v>595.30999999999995</v>
          </cell>
        </row>
        <row r="8188">
          <cell r="B8188" t="str">
            <v>ESGOTO (NBR 10569)</v>
          </cell>
        </row>
        <row r="8189">
          <cell r="A8189">
            <v>7106</v>
          </cell>
          <cell r="B8189" t="str">
            <v>TE DE REDUCAO, PVC, SOLDAVEL, 90 GRAUS, 110 MM X 60 MM, PARA AGUA FRIA PREDIAL</v>
          </cell>
          <cell r="C8189" t="str">
            <v>UN</v>
          </cell>
          <cell r="D8189" t="str">
            <v>CR</v>
          </cell>
          <cell r="E8189">
            <v>89.72</v>
          </cell>
        </row>
        <row r="8190">
          <cell r="A8190">
            <v>7104</v>
          </cell>
          <cell r="B8190" t="str">
            <v>TE DE REDUCAO, PVC, SOLDAVEL, 90 GRAUS, 25 MM X 20 MM, PARA AGUA FRIA PREDIAL</v>
          </cell>
          <cell r="C8190" t="str">
            <v>UN</v>
          </cell>
          <cell r="D8190" t="str">
            <v>CR</v>
          </cell>
          <cell r="E8190">
            <v>2.46</v>
          </cell>
        </row>
        <row r="8191">
          <cell r="A8191">
            <v>7136</v>
          </cell>
          <cell r="B8191" t="str">
            <v>TE DE REDUCAO, PVC, SOLDAVEL, 90 GRAUS, 32 MM X 25 MM, PARA AGUA FRIA PREDIAL</v>
          </cell>
          <cell r="C8191" t="str">
            <v>UN</v>
          </cell>
          <cell r="D8191" t="str">
            <v>CR</v>
          </cell>
          <cell r="E8191">
            <v>4.8</v>
          </cell>
        </row>
        <row r="8192">
          <cell r="A8192">
            <v>7128</v>
          </cell>
          <cell r="B8192" t="str">
            <v>TE DE REDUCAO, PVC, SOLDAVEL, 90 GRAUS, 40 MM X 32 MM, PARA AGUA FRIA PREDIAL</v>
          </cell>
          <cell r="C8192" t="str">
            <v>UN</v>
          </cell>
          <cell r="D8192" t="str">
            <v>CR</v>
          </cell>
          <cell r="E8192">
            <v>6.54</v>
          </cell>
        </row>
        <row r="8193">
          <cell r="A8193">
            <v>7108</v>
          </cell>
          <cell r="B8193" t="str">
            <v>TE DE REDUCAO, PVC, SOLDAVEL, 90 GRAUS, 50 MM X 20 MM, PARA AGUA FRIA PREDIAL</v>
          </cell>
          <cell r="C8193" t="str">
            <v>UN</v>
          </cell>
          <cell r="D8193" t="str">
            <v>CR</v>
          </cell>
          <cell r="E8193">
            <v>7.25</v>
          </cell>
        </row>
        <row r="8194">
          <cell r="A8194">
            <v>7129</v>
          </cell>
          <cell r="B8194" t="str">
            <v>TE DE REDUCAO, PVC, SOLDAVEL, 90 GRAUS, 50 MM X 25 MM, PARA AGUA FRIA PREDIAL</v>
          </cell>
          <cell r="C8194" t="str">
            <v>UN</v>
          </cell>
          <cell r="D8194" t="str">
            <v>CR</v>
          </cell>
          <cell r="E8194">
            <v>7.28</v>
          </cell>
        </row>
        <row r="8195">
          <cell r="A8195">
            <v>7130</v>
          </cell>
          <cell r="B8195" t="str">
            <v>TE DE REDUCAO, PVC, SOLDAVEL, 90 GRAUS, 50 MM X 32 MM, PARA AGUA FRIA PREDIAL</v>
          </cell>
          <cell r="C8195" t="str">
            <v>UN</v>
          </cell>
          <cell r="D8195" t="str">
            <v>CR</v>
          </cell>
          <cell r="E8195">
            <v>9.8699999999999992</v>
          </cell>
        </row>
        <row r="8196">
          <cell r="A8196">
            <v>7131</v>
          </cell>
          <cell r="B8196" t="str">
            <v>TE DE REDUCAO, PVC, SOLDAVEL, 90 GRAUS, 50 MM X 40 MM, PARA AGUA FRIA PREDIAL</v>
          </cell>
          <cell r="C8196" t="str">
            <v>UN</v>
          </cell>
          <cell r="D8196" t="str">
            <v>CR</v>
          </cell>
          <cell r="E8196">
            <v>11.34</v>
          </cell>
        </row>
        <row r="8197">
          <cell r="A8197">
            <v>7132</v>
          </cell>
          <cell r="B8197" t="str">
            <v>TE DE REDUCAO, PVC, SOLDAVEL, 90 GRAUS, 75 MM X 50 MM, PARA AGUA FRIA PREDIAL</v>
          </cell>
          <cell r="C8197" t="str">
            <v>UN</v>
          </cell>
          <cell r="D8197" t="str">
            <v>CR</v>
          </cell>
          <cell r="E8197">
            <v>33.81</v>
          </cell>
        </row>
        <row r="8198">
          <cell r="A8198">
            <v>7133</v>
          </cell>
          <cell r="B8198" t="str">
            <v>TE DE REDUCAO, PVC, SOLDAVEL, 90 GRAUS, 85 MM X 60 MM, PARA AGUA FRIA PREDIAL</v>
          </cell>
          <cell r="C8198" t="str">
            <v>UN</v>
          </cell>
          <cell r="D8198" t="str">
            <v>CR</v>
          </cell>
          <cell r="E8198">
            <v>53.65</v>
          </cell>
        </row>
        <row r="8199">
          <cell r="A8199">
            <v>37420</v>
          </cell>
          <cell r="B8199" t="str">
            <v>TE DE SERVICO INTEGRADO, EM POLIPROPILENO (PP), PARA TUBOS EM PEAD/PVC, 60 X 20</v>
          </cell>
          <cell r="C8199" t="str">
            <v>UN</v>
          </cell>
          <cell r="D8199" t="str">
            <v>CR</v>
          </cell>
          <cell r="E8199">
            <v>19.59</v>
          </cell>
        </row>
        <row r="8200">
          <cell r="B8200" t="str">
            <v>MM - LIGACAO PREDIAL DE AGUA</v>
          </cell>
        </row>
        <row r="8201">
          <cell r="A8201">
            <v>37421</v>
          </cell>
          <cell r="B8201" t="str">
            <v>TE DE SERVICO INTEGRADO, EM POLIPROPILENO (PP), PARA TUBOS EM PEAD/PVC, 60 X 32</v>
          </cell>
          <cell r="C8201" t="str">
            <v>UN</v>
          </cell>
          <cell r="D8201" t="str">
            <v>CR</v>
          </cell>
          <cell r="E8201">
            <v>26.77</v>
          </cell>
        </row>
        <row r="8202">
          <cell r="B8202" t="str">
            <v>MM - LIGACAO PREDIAL DE AGUA</v>
          </cell>
        </row>
        <row r="8203">
          <cell r="A8203">
            <v>37422</v>
          </cell>
          <cell r="B8203" t="str">
            <v>TE DE SERVICO INTEGRADO, EM POLIPROPILENO (PP), PARA TUBOS EM PEAD, 63 X 20 MM -</v>
          </cell>
          <cell r="C8203" t="str">
            <v>UN</v>
          </cell>
          <cell r="D8203" t="str">
            <v>CR</v>
          </cell>
          <cell r="E8203">
            <v>25.06</v>
          </cell>
        </row>
        <row r="8204">
          <cell r="B8204" t="str">
            <v>LIGACAO PREDIAL DE AGUA</v>
          </cell>
        </row>
        <row r="8205">
          <cell r="A8205">
            <v>37443</v>
          </cell>
          <cell r="B8205" t="str">
            <v>TE DE SERVICO, PEAD PE 100, DE 125 X 20 MM, PARA ELETROFUSAO</v>
          </cell>
          <cell r="C8205" t="str">
            <v>UN</v>
          </cell>
          <cell r="D8205" t="str">
            <v>CR</v>
          </cell>
          <cell r="E8205">
            <v>115.21</v>
          </cell>
        </row>
        <row r="8206">
          <cell r="A8206">
            <v>37444</v>
          </cell>
          <cell r="B8206" t="str">
            <v>TE DE SERVICO, PEAD PE 100, DE 125 X 32 MM, PARA ELETROFUSAO</v>
          </cell>
          <cell r="C8206" t="str">
            <v>UN</v>
          </cell>
          <cell r="D8206" t="str">
            <v>CR</v>
          </cell>
          <cell r="E8206">
            <v>117.16</v>
          </cell>
        </row>
        <row r="8207">
          <cell r="A8207">
            <v>37445</v>
          </cell>
          <cell r="B8207" t="str">
            <v>TE DE SERVICO, PEAD PE 100, DE 125 X 63 MM, PARA ELETROFUSAO</v>
          </cell>
          <cell r="C8207" t="str">
            <v>UN</v>
          </cell>
          <cell r="D8207" t="str">
            <v>CR</v>
          </cell>
          <cell r="E8207">
            <v>177.59</v>
          </cell>
        </row>
        <row r="8208">
          <cell r="A8208">
            <v>37446</v>
          </cell>
          <cell r="B8208" t="str">
            <v>TE DE SERVICO, PEAD PE 100, DE 200 X 20 MM, PARA ELETROFUSAO</v>
          </cell>
          <cell r="C8208" t="str">
            <v>UN</v>
          </cell>
          <cell r="D8208" t="str">
            <v>CR</v>
          </cell>
          <cell r="E8208">
            <v>193.6</v>
          </cell>
        </row>
        <row r="8209">
          <cell r="A8209">
            <v>37447</v>
          </cell>
          <cell r="B8209" t="str">
            <v>TE DE SERVICO, PEAD PE 100, DE 200 X 32 MM, PARA ELETROFUSAO</v>
          </cell>
          <cell r="C8209" t="str">
            <v>UN</v>
          </cell>
          <cell r="D8209" t="str">
            <v>CR</v>
          </cell>
          <cell r="E8209">
            <v>196.63</v>
          </cell>
        </row>
        <row r="8210">
          <cell r="A8210">
            <v>37448</v>
          </cell>
          <cell r="B8210" t="str">
            <v>TE DE SERVICO, PEAD PE 100, DE 200 X 63 MM, PARA ELETROFUSAO</v>
          </cell>
          <cell r="C8210" t="str">
            <v>UN</v>
          </cell>
          <cell r="D8210" t="str">
            <v>CR</v>
          </cell>
          <cell r="E8210">
            <v>269.70999999999998</v>
          </cell>
        </row>
        <row r="8211">
          <cell r="A8211">
            <v>37440</v>
          </cell>
          <cell r="B8211" t="str">
            <v>TE DE SERVICO, PEAD PE 100, DE 63 X 20 MM, PARA ELETROFUSAO</v>
          </cell>
          <cell r="C8211" t="str">
            <v>UN</v>
          </cell>
          <cell r="D8211" t="str">
            <v>CR</v>
          </cell>
          <cell r="E8211">
            <v>91.44</v>
          </cell>
        </row>
        <row r="8212">
          <cell r="A8212">
            <v>37441</v>
          </cell>
          <cell r="B8212" t="str">
            <v>TE DE SERVICO, PEAD PE 100, DE 63 X 32 MM, PARA ELETROFUSAO</v>
          </cell>
          <cell r="C8212" t="str">
            <v>UN</v>
          </cell>
          <cell r="D8212" t="str">
            <v>CR</v>
          </cell>
          <cell r="E8212">
            <v>91.44</v>
          </cell>
        </row>
        <row r="8213">
          <cell r="A8213">
            <v>37442</v>
          </cell>
          <cell r="B8213" t="str">
            <v>TE DE SERVICO, PEAD PE 100, DE 63 X 63 MM, PARA ELETROFUSAO</v>
          </cell>
          <cell r="C8213" t="str">
            <v>UN</v>
          </cell>
          <cell r="D8213" t="str">
            <v>CR</v>
          </cell>
          <cell r="E8213">
            <v>110.14</v>
          </cell>
        </row>
        <row r="8214">
          <cell r="A8214">
            <v>38017</v>
          </cell>
          <cell r="B8214" t="str">
            <v>TE DE TRANSICAO, CPVC, SOLDAVEL, 15 MM X 1/2", PARA AGUA QUENTE</v>
          </cell>
          <cell r="C8214" t="str">
            <v>UN</v>
          </cell>
          <cell r="D8214" t="str">
            <v>CR</v>
          </cell>
          <cell r="E8214">
            <v>8.7200000000000006</v>
          </cell>
        </row>
        <row r="8215">
          <cell r="A8215">
            <v>38018</v>
          </cell>
          <cell r="B8215" t="str">
            <v>TE DE TRANSICAO, CPVC, SOLDAVEL, 22 MM X 1/2", PARA AGUA QUENTE</v>
          </cell>
          <cell r="C8215" t="str">
            <v>UN</v>
          </cell>
          <cell r="D8215" t="str">
            <v>CR</v>
          </cell>
          <cell r="E8215">
            <v>9.6199999999999992</v>
          </cell>
        </row>
        <row r="8216">
          <cell r="A8216">
            <v>38432</v>
          </cell>
          <cell r="B8216" t="str">
            <v>TE DE TRANSICAO, CPVC, SOLDAVEL, 22 MM X 3/4", PARA AGUA QUENTE</v>
          </cell>
          <cell r="C8216" t="str">
            <v>UN</v>
          </cell>
          <cell r="D8216" t="str">
            <v>CR</v>
          </cell>
          <cell r="E8216">
            <v>13.47</v>
          </cell>
        </row>
        <row r="8217">
          <cell r="A8217">
            <v>39895</v>
          </cell>
          <cell r="B8217" t="str">
            <v>TE DUPLA CURVA BRONZE/LATAO (REF 764) SEM ANEL DE SOLDA, ROSCA F X BOLSA X</v>
          </cell>
          <cell r="C8217" t="str">
            <v>UN</v>
          </cell>
          <cell r="D8217" t="str">
            <v>CR</v>
          </cell>
          <cell r="E8217">
            <v>19.7</v>
          </cell>
        </row>
        <row r="8218">
          <cell r="B8218" t="str">
            <v>ROSCA F, 1/2" X 15 X 1/2"</v>
          </cell>
        </row>
        <row r="8219">
          <cell r="A8219">
            <v>39896</v>
          </cell>
          <cell r="B8219" t="str">
            <v>TE DUPLA CURVA BRONZE/LATAO (REF 764) SEM ANEL DE SOLDA, ROSCA F X BOLSA X</v>
          </cell>
          <cell r="C8219" t="str">
            <v>UN</v>
          </cell>
          <cell r="D8219" t="str">
            <v>CR</v>
          </cell>
          <cell r="E8219">
            <v>28.88</v>
          </cell>
        </row>
        <row r="8220">
          <cell r="B8220" t="str">
            <v>ROSCA F, 3/4" X 22 X 3/4"</v>
          </cell>
        </row>
        <row r="8221">
          <cell r="A8221">
            <v>6297</v>
          </cell>
          <cell r="B8221" t="str">
            <v>TE FERRO GALVANIZADO 90G 1.1/2"</v>
          </cell>
          <cell r="C8221" t="str">
            <v>UN</v>
          </cell>
          <cell r="D8221" t="str">
            <v>CR</v>
          </cell>
          <cell r="E8221">
            <v>28.07</v>
          </cell>
        </row>
        <row r="8222">
          <cell r="A8222">
            <v>6296</v>
          </cell>
          <cell r="B8222" t="str">
            <v>TE FERRO GALVANIZADO 90G 1.1/4"</v>
          </cell>
          <cell r="C8222" t="str">
            <v>UN</v>
          </cell>
          <cell r="D8222" t="str">
            <v>CR</v>
          </cell>
          <cell r="E8222">
            <v>24.62</v>
          </cell>
        </row>
        <row r="8223">
          <cell r="A8223">
            <v>6294</v>
          </cell>
          <cell r="B8223" t="str">
            <v>TE FERRO GALVANIZADO 90G 1/2"</v>
          </cell>
          <cell r="C8223" t="str">
            <v>UN</v>
          </cell>
          <cell r="D8223" t="str">
            <v>CR</v>
          </cell>
          <cell r="E8223">
            <v>6.24</v>
          </cell>
        </row>
        <row r="8224">
          <cell r="A8224">
            <v>6323</v>
          </cell>
          <cell r="B8224" t="str">
            <v>TE FERRO GALVANIZADO 90G 1"</v>
          </cell>
          <cell r="C8224" t="str">
            <v>UN</v>
          </cell>
          <cell r="D8224" t="str">
            <v>CR</v>
          </cell>
          <cell r="E8224">
            <v>15.94</v>
          </cell>
        </row>
        <row r="8225">
          <cell r="A8225">
            <v>6299</v>
          </cell>
          <cell r="B8225" t="str">
            <v>TE FERRO GALVANIZADO 90G 2.1/2"</v>
          </cell>
          <cell r="C8225" t="str">
            <v>UN</v>
          </cell>
          <cell r="D8225" t="str">
            <v>CR</v>
          </cell>
          <cell r="E8225">
            <v>89.75</v>
          </cell>
        </row>
        <row r="8226">
          <cell r="A8226">
            <v>6298</v>
          </cell>
          <cell r="B8226" t="str">
            <v>TE FERRO GALVANIZADO 90G 2"</v>
          </cell>
          <cell r="C8226" t="str">
            <v>UN</v>
          </cell>
          <cell r="D8226" t="str">
            <v>CR</v>
          </cell>
          <cell r="E8226">
            <v>50.97</v>
          </cell>
        </row>
        <row r="8227">
          <cell r="A8227">
            <v>6295</v>
          </cell>
          <cell r="B8227" t="str">
            <v>TE FERRO GALVANIZADO 90G 3/4"</v>
          </cell>
          <cell r="C8227" t="str">
            <v>UN</v>
          </cell>
          <cell r="D8227" t="str">
            <v>CR</v>
          </cell>
          <cell r="E8227">
            <v>9.4499999999999993</v>
          </cell>
        </row>
        <row r="8228">
          <cell r="A8228">
            <v>6322</v>
          </cell>
          <cell r="B8228" t="str">
            <v>TE FERRO GALVANIZADO 90G 3"</v>
          </cell>
          <cell r="C8228" t="str">
            <v>UN</v>
          </cell>
          <cell r="D8228" t="str">
            <v>CR</v>
          </cell>
          <cell r="E8228">
            <v>116.45</v>
          </cell>
        </row>
        <row r="8229">
          <cell r="A8229">
            <v>6300</v>
          </cell>
          <cell r="B8229" t="str">
            <v>TE FERRO GALVANIZADO 90G 4"</v>
          </cell>
          <cell r="C8229" t="str">
            <v>UN</v>
          </cell>
          <cell r="D8229" t="str">
            <v>CR</v>
          </cell>
          <cell r="E8229">
            <v>221.79</v>
          </cell>
        </row>
        <row r="8230">
          <cell r="A8230">
            <v>6321</v>
          </cell>
          <cell r="B8230" t="str">
            <v>TE FERRO GALVANIZADO 90G 5"</v>
          </cell>
          <cell r="C8230" t="str">
            <v>UN</v>
          </cell>
          <cell r="D8230" t="str">
            <v>CR</v>
          </cell>
          <cell r="E8230">
            <v>417</v>
          </cell>
        </row>
        <row r="8231">
          <cell r="A8231">
            <v>6301</v>
          </cell>
          <cell r="B8231" t="str">
            <v>TE FERRO GALVANIZADO 90G 6"</v>
          </cell>
          <cell r="C8231" t="str">
            <v>UN</v>
          </cell>
          <cell r="D8231" t="str">
            <v>CR</v>
          </cell>
          <cell r="E8231">
            <v>597.22</v>
          </cell>
        </row>
        <row r="8232">
          <cell r="A8232">
            <v>38675</v>
          </cell>
          <cell r="B8232" t="str">
            <v>TE MISTURADOR DE TRANSICAO, CPVC, COM ROSCA, 15 MM X 1/2", PARA AGUA QUENTE</v>
          </cell>
          <cell r="C8232" t="str">
            <v>UN</v>
          </cell>
          <cell r="D8232" t="str">
            <v>CR</v>
          </cell>
          <cell r="E8232">
            <v>21.19</v>
          </cell>
        </row>
        <row r="8233">
          <cell r="A8233">
            <v>38674</v>
          </cell>
          <cell r="B8233" t="str">
            <v>TE MISTURADOR DE TRANSICAO, CPVC, COM ROSCA, 22 MM X 3/4", PARA AGUA QUENTE</v>
          </cell>
          <cell r="C8233" t="str">
            <v>UN</v>
          </cell>
          <cell r="D8233" t="str">
            <v>CR</v>
          </cell>
          <cell r="E8233">
            <v>30.33</v>
          </cell>
        </row>
        <row r="8234">
          <cell r="A8234">
            <v>38019</v>
          </cell>
          <cell r="B8234" t="str">
            <v>TE MISTURADOR, CPVC, SOLDAVEL, 15 MM, PARA AGUA QUENTE</v>
          </cell>
          <cell r="C8234" t="str">
            <v>UN</v>
          </cell>
          <cell r="D8234" t="str">
            <v>CR</v>
          </cell>
          <cell r="E8234">
            <v>7.6</v>
          </cell>
        </row>
        <row r="8235">
          <cell r="A8235" t="str">
            <v>Obs: dimensões entre asteríscos (*) indicam a aceitação de medidas aproximadas.</v>
          </cell>
        </row>
        <row r="8237">
          <cell r="B8237" t="str">
            <v>PREÇOS DE INSUMOS</v>
          </cell>
          <cell r="D8237" t="str">
            <v>Página:</v>
          </cell>
          <cell r="E8237" t="str">
            <v>125 / 146</v>
          </cell>
        </row>
        <row r="8238">
          <cell r="A8238" t="str">
            <v>Indicação da origem do preço:</v>
          </cell>
        </row>
        <row r="8239">
          <cell r="A8239" t="str">
            <v>• C - para preço coletado pelo IBGE</v>
          </cell>
        </row>
        <row r="8240">
          <cell r="A8240" t="str">
            <v>• CR - para preço obtido por meio do coeficiente de representatividade do insumo (ver Manual de Metodologia e</v>
          </cell>
        </row>
        <row r="8241">
          <cell r="A8241" t="str">
            <v>Conceitos);</v>
          </cell>
        </row>
        <row r="8242">
          <cell r="A8242" t="str">
            <v>• AS - para preço atribuído com base no preço do insumo para a localidade de São Paulo.</v>
          </cell>
        </row>
        <row r="8243">
          <cell r="A8243" t="str">
            <v>Mês de Coleta:</v>
          </cell>
          <cell r="B8243" t="str">
            <v>06/2016 Pesquisa: IBGE</v>
          </cell>
        </row>
        <row r="8244">
          <cell r="B8244" t="str">
            <v>CUIABA</v>
          </cell>
          <cell r="C8244" t="str">
            <v>90,01</v>
          </cell>
          <cell r="E8244">
            <v>52.06</v>
          </cell>
        </row>
        <row r="8245">
          <cell r="A8245" t="str">
            <v>Localidade:</v>
          </cell>
          <cell r="B8245" t="str">
            <v>Encargos Sociais Desonerados(%) Horista:</v>
          </cell>
          <cell r="D8245" t="str">
            <v>Mensalista:</v>
          </cell>
        </row>
        <row r="8246">
          <cell r="A8246" t="str">
            <v>Código</v>
          </cell>
          <cell r="B8246" t="str">
            <v>Descriçao do Insumo</v>
          </cell>
          <cell r="C8246" t="str">
            <v>Unid</v>
          </cell>
          <cell r="D8246" t="str">
            <v>Origem</v>
          </cell>
          <cell r="E8246" t="str">
            <v>Preço</v>
          </cell>
        </row>
        <row r="8247">
          <cell r="D8247" t="str">
            <v>de Preço</v>
          </cell>
          <cell r="E8247" t="str">
            <v>Mediano (R$)</v>
          </cell>
        </row>
        <row r="8248">
          <cell r="A8248">
            <v>38020</v>
          </cell>
          <cell r="B8248" t="str">
            <v>TE MISTURADOR, CPVC, SOLDAVEL, 22 MM, PARA AGUA QUENTE</v>
          </cell>
          <cell r="C8248" t="str">
            <v>UN</v>
          </cell>
          <cell r="D8248" t="str">
            <v>CR</v>
          </cell>
          <cell r="E8248">
            <v>9.6199999999999992</v>
          </cell>
        </row>
        <row r="8249">
          <cell r="A8249">
            <v>7094</v>
          </cell>
          <cell r="B8249" t="str">
            <v>TE PVC ROSCAVEL 90 GRAUS, 1", PARA  AGUA FRIA PREDIAL</v>
          </cell>
          <cell r="C8249" t="str">
            <v>UN</v>
          </cell>
          <cell r="D8249" t="str">
            <v>CR</v>
          </cell>
          <cell r="E8249">
            <v>6.85</v>
          </cell>
        </row>
        <row r="8250">
          <cell r="A8250">
            <v>7117</v>
          </cell>
          <cell r="B8250" t="str">
            <v>TE PVC ROSCAVEL, 90 GRAUS, 1 1/4",  AGUA FRIA PREDIAL</v>
          </cell>
          <cell r="C8250" t="str">
            <v>UN</v>
          </cell>
          <cell r="D8250" t="str">
            <v>CR</v>
          </cell>
          <cell r="E8250">
            <v>11.66</v>
          </cell>
        </row>
        <row r="8251">
          <cell r="A8251">
            <v>7116</v>
          </cell>
          <cell r="B8251" t="str">
            <v>TE PVC SOLDAVEL, BBB, 90 GRAUS, DN 40 MM, PARA ESGOTO SECUNDARIO PREDIAL</v>
          </cell>
          <cell r="C8251" t="str">
            <v>UN</v>
          </cell>
          <cell r="D8251" t="str">
            <v>CR</v>
          </cell>
          <cell r="E8251">
            <v>2.23</v>
          </cell>
        </row>
        <row r="8252">
          <cell r="A8252">
            <v>7118</v>
          </cell>
          <cell r="B8252" t="str">
            <v>TE PVC, ROSCAVEL, 90 GRAUS, 1 1/2", AGUA FRIA PREDIAL</v>
          </cell>
          <cell r="C8252" t="str">
            <v>UN</v>
          </cell>
          <cell r="D8252" t="str">
            <v>CR</v>
          </cell>
          <cell r="E8252">
            <v>15.32</v>
          </cell>
        </row>
        <row r="8253">
          <cell r="A8253">
            <v>7098</v>
          </cell>
          <cell r="B8253" t="str">
            <v>TE PVC, ROSCAVEL, 90 GRAUS, 1/2",  AGUA FRIA PREDIAL</v>
          </cell>
          <cell r="C8253" t="str">
            <v>UN</v>
          </cell>
          <cell r="D8253" t="str">
            <v>CR</v>
          </cell>
          <cell r="E8253">
            <v>1.93</v>
          </cell>
        </row>
        <row r="8254">
          <cell r="A8254">
            <v>7110</v>
          </cell>
          <cell r="B8254" t="str">
            <v>TE PVC, ROSCAVEL, 90 GRAUS, 2",  AGUA FRIA PREDIAL</v>
          </cell>
          <cell r="C8254" t="str">
            <v>UN</v>
          </cell>
          <cell r="D8254" t="str">
            <v>CR</v>
          </cell>
          <cell r="E8254">
            <v>27.68</v>
          </cell>
        </row>
        <row r="8255">
          <cell r="A8255">
            <v>7123</v>
          </cell>
          <cell r="B8255" t="str">
            <v>TE PVC, ROSCAVEL, 90 GRAUS, 3/4", AGUA FRIA PREDIAL</v>
          </cell>
          <cell r="C8255" t="str">
            <v>UN</v>
          </cell>
          <cell r="D8255" t="str">
            <v>CR</v>
          </cell>
          <cell r="E8255">
            <v>2.5499999999999998</v>
          </cell>
        </row>
        <row r="8256">
          <cell r="A8256">
            <v>7121</v>
          </cell>
          <cell r="B8256" t="str">
            <v>TE PVC, SOLDAVEL, COM BUCHA DE LATAO NA BOLSA CENTRAL, 90 GRAUS, 20 MM X 1/2",</v>
          </cell>
          <cell r="C8256" t="str">
            <v>UN</v>
          </cell>
          <cell r="D8256" t="str">
            <v>CR</v>
          </cell>
          <cell r="E8256">
            <v>7.15</v>
          </cell>
        </row>
        <row r="8257">
          <cell r="B8257" t="str">
            <v>PARA AGUA FRIA PREDIAL</v>
          </cell>
        </row>
        <row r="8258">
          <cell r="A8258">
            <v>7137</v>
          </cell>
          <cell r="B8258" t="str">
            <v>TE PVC, SOLDAVEL, COM BUCHA DE LATAO NA BOLSA CENTRAL, 90 GRAUS, 25 MM X 1/2",</v>
          </cell>
          <cell r="C8258" t="str">
            <v>UN</v>
          </cell>
          <cell r="D8258" t="str">
            <v>CR</v>
          </cell>
          <cell r="E8258">
            <v>7.82</v>
          </cell>
        </row>
        <row r="8259">
          <cell r="B8259" t="str">
            <v>PARA AGUA FRIA PREDIAL</v>
          </cell>
        </row>
        <row r="8260">
          <cell r="A8260">
            <v>7122</v>
          </cell>
          <cell r="B8260" t="str">
            <v>TE PVC, SOLDAVEL, COM BUCHA DE LATAO NA BOLSA CENTRAL, 90 GRAUS, 25 MM X 3/4",</v>
          </cell>
          <cell r="C8260" t="str">
            <v>UN</v>
          </cell>
          <cell r="D8260" t="str">
            <v>CR</v>
          </cell>
          <cell r="E8260">
            <v>8.0500000000000007</v>
          </cell>
        </row>
        <row r="8261">
          <cell r="B8261" t="str">
            <v>PARA AGUA FRIA PREDIAL</v>
          </cell>
        </row>
        <row r="8262">
          <cell r="A8262">
            <v>7114</v>
          </cell>
          <cell r="B8262" t="str">
            <v>TE PVC, SOLDAVEL, COM BUCHA DE LATAO NA BOLSA CENTRAL, 90 GRAUS, 32 MM X 3/4",</v>
          </cell>
          <cell r="C8262" t="str">
            <v>UN</v>
          </cell>
          <cell r="D8262" t="str">
            <v>CR</v>
          </cell>
          <cell r="E8262">
            <v>13.44</v>
          </cell>
        </row>
        <row r="8263">
          <cell r="B8263" t="str">
            <v>PARA AGUA FRIA PREDIAL</v>
          </cell>
        </row>
        <row r="8264">
          <cell r="A8264">
            <v>7109</v>
          </cell>
          <cell r="B8264" t="str">
            <v>TE PVC, SOLDAVEL, COM ROSCA NA BOLSA CENTRAL, 90 GRAUS, 20 MM X 1/2", PARA AGUA</v>
          </cell>
          <cell r="C8264" t="str">
            <v>UN</v>
          </cell>
          <cell r="D8264" t="str">
            <v>CR</v>
          </cell>
          <cell r="E8264">
            <v>1.91</v>
          </cell>
        </row>
        <row r="8265">
          <cell r="B8265" t="str">
            <v>FRIA PREDIAL</v>
          </cell>
        </row>
        <row r="8266">
          <cell r="A8266">
            <v>7135</v>
          </cell>
          <cell r="B8266" t="str">
            <v>TE PVC, SOLDAVEL, COM ROSCA NA BOLSA CENTRAL, 90 GRAUS, 25 MM X 1/2", PARA AGUA</v>
          </cell>
          <cell r="C8266" t="str">
            <v>UN</v>
          </cell>
          <cell r="D8266" t="str">
            <v>CR</v>
          </cell>
          <cell r="E8266">
            <v>3.03</v>
          </cell>
        </row>
        <row r="8267">
          <cell r="B8267" t="str">
            <v>FRIA PREDIAL</v>
          </cell>
        </row>
        <row r="8268">
          <cell r="A8268">
            <v>37947</v>
          </cell>
          <cell r="B8268" t="str">
            <v>TE PVC, SOLDAVEL, COM ROSCA NA BOLSA CENTRAL, 90 GRAUS, 25 MM X 3/4", PARA AGUA</v>
          </cell>
          <cell r="C8268" t="str">
            <v>UN</v>
          </cell>
          <cell r="D8268" t="str">
            <v>CR</v>
          </cell>
          <cell r="E8268">
            <v>2.95</v>
          </cell>
        </row>
        <row r="8269">
          <cell r="B8269" t="str">
            <v>FRIA PREDIAL</v>
          </cell>
        </row>
        <row r="8270">
          <cell r="A8270">
            <v>7103</v>
          </cell>
          <cell r="B8270" t="str">
            <v>TE PVC, SOLDAVEL, COM ROSCA NA BOLSA CENTRAL, 90 GRAUS, 32 MM X 3/4", PARA AGUA</v>
          </cell>
          <cell r="C8270" t="str">
            <v>UN</v>
          </cell>
          <cell r="D8270" t="str">
            <v>CR</v>
          </cell>
          <cell r="E8270">
            <v>13.44</v>
          </cell>
        </row>
        <row r="8271">
          <cell r="B8271" t="str">
            <v>FRIA PREDIAL</v>
          </cell>
        </row>
        <row r="8272">
          <cell r="A8272">
            <v>7126</v>
          </cell>
          <cell r="B8272" t="str">
            <v>TE REDUCAO PVC, ROSCAVEL, 90 GRAUS,  1.1/2" X 3/4",  AGUA FRIA PREDIAL</v>
          </cell>
          <cell r="C8272" t="str">
            <v>UN</v>
          </cell>
          <cell r="D8272" t="str">
            <v>CR</v>
          </cell>
          <cell r="E8272">
            <v>12.26</v>
          </cell>
        </row>
        <row r="8273">
          <cell r="A8273">
            <v>7091</v>
          </cell>
          <cell r="B8273" t="str">
            <v>TE SANITARIO, PVC, DN 100 X 100 MM, SERIE NORMAL, PARA ESGOTO PREDIAL</v>
          </cell>
          <cell r="C8273" t="str">
            <v>UN</v>
          </cell>
          <cell r="D8273" t="str">
            <v>CR</v>
          </cell>
          <cell r="E8273">
            <v>12.12</v>
          </cell>
        </row>
        <row r="8274">
          <cell r="A8274">
            <v>11655</v>
          </cell>
          <cell r="B8274" t="str">
            <v>TE SANITARIO, PVC, DN 100 X 50 MM, SERIE NORMAL, PARA ESGOTO PREDIAL</v>
          </cell>
          <cell r="C8274" t="str">
            <v>UN</v>
          </cell>
          <cell r="D8274" t="str">
            <v>CR</v>
          </cell>
          <cell r="E8274">
            <v>10.84</v>
          </cell>
        </row>
        <row r="8275">
          <cell r="A8275">
            <v>11656</v>
          </cell>
          <cell r="B8275" t="str">
            <v>TE SANITARIO, PVC, DN 100 X 75 MM, SERIE NORMAL PARA ESGOTO PREDIAL</v>
          </cell>
          <cell r="C8275" t="str">
            <v>UN</v>
          </cell>
          <cell r="D8275" t="str">
            <v>CR</v>
          </cell>
          <cell r="E8275">
            <v>11.16</v>
          </cell>
        </row>
        <row r="8276">
          <cell r="A8276">
            <v>37948</v>
          </cell>
          <cell r="B8276" t="str">
            <v>TE SANITARIO, PVC, DN 40 X 40 MM, SERIE NORMAL, PARA ESGOTO PREDIAL</v>
          </cell>
          <cell r="C8276" t="str">
            <v>UN</v>
          </cell>
          <cell r="D8276" t="str">
            <v>CR</v>
          </cell>
          <cell r="E8276">
            <v>2.41</v>
          </cell>
        </row>
        <row r="8277">
          <cell r="A8277">
            <v>7097</v>
          </cell>
          <cell r="B8277" t="str">
            <v>TE SANITARIO, PVC, DN 50 X 50 MM, SERIE NORMAL, PARA ESGOTO PREDIAL</v>
          </cell>
          <cell r="C8277" t="str">
            <v>UN</v>
          </cell>
          <cell r="D8277" t="str">
            <v>CR</v>
          </cell>
          <cell r="E8277">
            <v>5.38</v>
          </cell>
        </row>
        <row r="8278">
          <cell r="A8278">
            <v>11657</v>
          </cell>
          <cell r="B8278" t="str">
            <v>TE SANITARIO, PVC, DN 75 X 50 MM, SERIE NORMAL PARA ESGOTO PREDIAL</v>
          </cell>
          <cell r="C8278" t="str">
            <v>UN</v>
          </cell>
          <cell r="D8278" t="str">
            <v>CR</v>
          </cell>
          <cell r="E8278">
            <v>9.41</v>
          </cell>
        </row>
        <row r="8279">
          <cell r="A8279">
            <v>11658</v>
          </cell>
          <cell r="B8279" t="str">
            <v>TE SANITARIO, PVC, DN 75 X 75 MM, SERIE NORMAL PARA ESGOTO PREDIAL</v>
          </cell>
          <cell r="C8279" t="str">
            <v>UN</v>
          </cell>
          <cell r="D8279" t="str">
            <v>CR</v>
          </cell>
          <cell r="E8279">
            <v>10.64</v>
          </cell>
        </row>
        <row r="8280">
          <cell r="A8280">
            <v>7146</v>
          </cell>
          <cell r="B8280" t="str">
            <v>TE SOLDAVEL, PVC, 90 GRAUS, 110 MM, PARA AGUA FRIA PREDIAL (NBR 5648)</v>
          </cell>
          <cell r="C8280" t="str">
            <v>UN</v>
          </cell>
          <cell r="D8280" t="str">
            <v>CR</v>
          </cell>
          <cell r="E8280">
            <v>121.5</v>
          </cell>
        </row>
        <row r="8281">
          <cell r="A8281">
            <v>7138</v>
          </cell>
          <cell r="B8281" t="str">
            <v>TE SOLDAVEL, PVC, 90 GRAUS, 20 MM, PARA AGUA FRIA PREDIAL (NBR 5648)</v>
          </cell>
          <cell r="C8281" t="str">
            <v>UN</v>
          </cell>
          <cell r="D8281" t="str">
            <v>CR</v>
          </cell>
          <cell r="E8281">
            <v>0.75</v>
          </cell>
        </row>
        <row r="8282">
          <cell r="A8282">
            <v>7139</v>
          </cell>
          <cell r="B8282" t="str">
            <v>TE SOLDAVEL, PVC, 90 GRAUS, 25 MM, PARA AGUA FRIA PREDIAL (NBR 5648)</v>
          </cell>
          <cell r="C8282" t="str">
            <v>UN</v>
          </cell>
          <cell r="D8282" t="str">
            <v>CR</v>
          </cell>
          <cell r="E8282">
            <v>1.04</v>
          </cell>
        </row>
        <row r="8283">
          <cell r="A8283">
            <v>7140</v>
          </cell>
          <cell r="B8283" t="str">
            <v>TE SOLDAVEL, PVC, 90 GRAUS, 32 MM, PARA AGUA FRIA PREDIAL (NBR 5648)</v>
          </cell>
          <cell r="C8283" t="str">
            <v>UN</v>
          </cell>
          <cell r="D8283" t="str">
            <v>CR</v>
          </cell>
          <cell r="E8283">
            <v>2.58</v>
          </cell>
        </row>
        <row r="8284">
          <cell r="A8284">
            <v>7141</v>
          </cell>
          <cell r="B8284" t="str">
            <v>TE SOLDAVEL, PVC, 90 GRAUS, 40 MM, PARA AGUA FRIA PREDIAL (NBR 5648)</v>
          </cell>
          <cell r="C8284" t="str">
            <v>UN</v>
          </cell>
          <cell r="D8284" t="str">
            <v>CR</v>
          </cell>
          <cell r="E8284">
            <v>6.66</v>
          </cell>
        </row>
        <row r="8285">
          <cell r="A8285">
            <v>7143</v>
          </cell>
          <cell r="B8285" t="str">
            <v>TE SOLDAVEL, PVC, 90 GRAUS, 60 MM, PARA AGUA FRIA PREDIAL (NBR 5648)</v>
          </cell>
          <cell r="C8285" t="str">
            <v>UN</v>
          </cell>
          <cell r="D8285" t="str">
            <v>CR</v>
          </cell>
          <cell r="E8285">
            <v>21.6</v>
          </cell>
        </row>
        <row r="8286">
          <cell r="A8286">
            <v>7144</v>
          </cell>
          <cell r="B8286" t="str">
            <v>TE SOLDAVEL, PVC, 90 GRAUS, 75 MM, PARA AGUA FRIA PREDIAL (NBR 5648)</v>
          </cell>
          <cell r="C8286" t="str">
            <v>UN</v>
          </cell>
          <cell r="D8286" t="str">
            <v>CR</v>
          </cell>
          <cell r="E8286">
            <v>41.42</v>
          </cell>
        </row>
        <row r="8287">
          <cell r="A8287">
            <v>7145</v>
          </cell>
          <cell r="B8287" t="str">
            <v>TE SOLDAVEL, PVC, 90 GRAUS, 85 MM, PARA AGUA FRIA PREDIAL (NBR 5648)</v>
          </cell>
          <cell r="C8287" t="str">
            <v>UN</v>
          </cell>
          <cell r="D8287" t="str">
            <v>CR</v>
          </cell>
          <cell r="E8287">
            <v>64.95</v>
          </cell>
        </row>
        <row r="8288">
          <cell r="A8288">
            <v>7142</v>
          </cell>
          <cell r="B8288" t="str">
            <v>TE SOLDAVEL, PVC, 90 GRAUS,50 MM, PARA AGUA FRIA PREDIAL (NBR 5648)</v>
          </cell>
          <cell r="C8288" t="str">
            <v>UN</v>
          </cell>
          <cell r="D8288" t="str">
            <v>CR</v>
          </cell>
          <cell r="E8288">
            <v>7.53</v>
          </cell>
        </row>
        <row r="8289">
          <cell r="A8289">
            <v>20174</v>
          </cell>
          <cell r="B8289" t="str">
            <v>TE, PVC LEVE, CURTO, 90 GRAUS, 150 MM, PARA ESGOTO</v>
          </cell>
          <cell r="C8289" t="str">
            <v>UN</v>
          </cell>
          <cell r="D8289" t="str">
            <v>CR</v>
          </cell>
          <cell r="E8289">
            <v>52.26</v>
          </cell>
        </row>
        <row r="8290">
          <cell r="A8290">
            <v>20175</v>
          </cell>
          <cell r="B8290" t="str">
            <v>TE, PVC LEVE, CURTO, 90 GRAUS, 200 MM, PARA ESGOTO</v>
          </cell>
          <cell r="C8290" t="str">
            <v>UN</v>
          </cell>
          <cell r="D8290" t="str">
            <v>CR</v>
          </cell>
          <cell r="E8290">
            <v>117.82</v>
          </cell>
        </row>
        <row r="8291">
          <cell r="A8291">
            <v>7049</v>
          </cell>
          <cell r="B8291" t="str">
            <v>TE, PVC PBA, BBB, 90 GRAUS, DN 100 / DE 110 MM, PARA REDE AGUA (NBR 10351)</v>
          </cell>
          <cell r="C8291" t="str">
            <v>UN</v>
          </cell>
          <cell r="D8291" t="str">
            <v>AS</v>
          </cell>
          <cell r="E8291">
            <v>79.459999999999994</v>
          </cell>
        </row>
        <row r="8292">
          <cell r="A8292">
            <v>7048</v>
          </cell>
          <cell r="B8292" t="str">
            <v>TE, PVC PBA, BBB, 90 GRAUS, DN 50 / DE 60 MM, PARA REDE AGUA (NBR 10351)</v>
          </cell>
          <cell r="C8292" t="str">
            <v>UN</v>
          </cell>
          <cell r="D8292" t="str">
            <v>AS</v>
          </cell>
          <cell r="E8292">
            <v>16.809999999999999</v>
          </cell>
        </row>
        <row r="8293">
          <cell r="A8293">
            <v>7088</v>
          </cell>
          <cell r="B8293" t="str">
            <v>TE, PVC PBA, BBB, 90 GRAUS, DN 75 / DE 85 MM, PARA REDE AGUA (NBR 10351)</v>
          </cell>
          <cell r="C8293" t="str">
            <v>UN</v>
          </cell>
          <cell r="D8293" t="str">
            <v>AS</v>
          </cell>
          <cell r="E8293">
            <v>41.08</v>
          </cell>
        </row>
        <row r="8294">
          <cell r="A8294">
            <v>20179</v>
          </cell>
          <cell r="B8294" t="str">
            <v>TE, PVC, SERIE R, 100 X 100 MM, PARA ESGOTO PREDIAL</v>
          </cell>
          <cell r="C8294" t="str">
            <v>UN</v>
          </cell>
          <cell r="D8294" t="str">
            <v>C</v>
          </cell>
          <cell r="E8294">
            <v>28.42</v>
          </cell>
        </row>
        <row r="8295">
          <cell r="A8295">
            <v>20178</v>
          </cell>
          <cell r="B8295" t="str">
            <v>TE, PVC, SERIE R, 100 X 75 MM, PARA ESGOTO PREDIAL</v>
          </cell>
          <cell r="C8295" t="str">
            <v>UN</v>
          </cell>
          <cell r="D8295" t="str">
            <v>CR</v>
          </cell>
          <cell r="E8295">
            <v>20.64</v>
          </cell>
        </row>
        <row r="8296">
          <cell r="A8296">
            <v>20180</v>
          </cell>
          <cell r="B8296" t="str">
            <v>TE, PVC, SERIE R, 150 X 100 MM, PARA ESGOTO PREDIAL</v>
          </cell>
          <cell r="C8296" t="str">
            <v>UN</v>
          </cell>
          <cell r="D8296" t="str">
            <v>CR</v>
          </cell>
          <cell r="E8296">
            <v>48.52</v>
          </cell>
        </row>
        <row r="8297">
          <cell r="A8297">
            <v>20181</v>
          </cell>
          <cell r="B8297" t="str">
            <v>TE, PVC, SERIE R, 150 X 150 MM, PARA ESGOTO PREDIAL</v>
          </cell>
          <cell r="C8297" t="str">
            <v>UN</v>
          </cell>
          <cell r="D8297" t="str">
            <v>CR</v>
          </cell>
          <cell r="E8297">
            <v>71.510000000000005</v>
          </cell>
        </row>
        <row r="8298">
          <cell r="A8298" t="str">
            <v>Obs: dimensões entre asteríscos (*) indicam a aceitação de medidas aproximadas.</v>
          </cell>
        </row>
        <row r="8300">
          <cell r="B8300" t="str">
            <v>PREÇOS DE INSUMOS</v>
          </cell>
          <cell r="D8300" t="str">
            <v>Página:</v>
          </cell>
          <cell r="E8300" t="str">
            <v>126 / 146</v>
          </cell>
        </row>
        <row r="8301">
          <cell r="A8301" t="str">
            <v>Indicação da origem do preço:</v>
          </cell>
        </row>
        <row r="8302">
          <cell r="A8302" t="str">
            <v>• C - para preço coletado pelo IBGE</v>
          </cell>
        </row>
        <row r="8303">
          <cell r="A8303" t="str">
            <v>• CR - para preço obtido por meio do coeficiente de representatividade do insumo (ver Manual de Metodologia e</v>
          </cell>
        </row>
        <row r="8304">
          <cell r="A8304" t="str">
            <v>Conceitos);</v>
          </cell>
        </row>
        <row r="8305">
          <cell r="A8305" t="str">
            <v>• AS - para preço atribuído com base no preço do insumo para a localidade de São Paulo.</v>
          </cell>
        </row>
        <row r="8306">
          <cell r="A8306" t="str">
            <v>Mês de Coleta:</v>
          </cell>
          <cell r="B8306" t="str">
            <v>06/2016 Pesquisa: IBGE</v>
          </cell>
        </row>
        <row r="8307">
          <cell r="B8307" t="str">
            <v>CUIABA</v>
          </cell>
          <cell r="C8307" t="str">
            <v>90,01</v>
          </cell>
          <cell r="E8307">
            <v>52.06</v>
          </cell>
        </row>
        <row r="8308">
          <cell r="A8308" t="str">
            <v>Localidade:</v>
          </cell>
          <cell r="B8308" t="str">
            <v>Encargos Sociais Desonerados(%) Horista:</v>
          </cell>
          <cell r="D8308" t="str">
            <v>Mensalista:</v>
          </cell>
        </row>
        <row r="8309">
          <cell r="A8309" t="str">
            <v>Código</v>
          </cell>
          <cell r="B8309" t="str">
            <v>Descriçao do Insumo</v>
          </cell>
          <cell r="C8309" t="str">
            <v>Unid</v>
          </cell>
          <cell r="D8309" t="str">
            <v>Origem</v>
          </cell>
          <cell r="E8309" t="str">
            <v>Preço</v>
          </cell>
        </row>
        <row r="8310">
          <cell r="D8310" t="str">
            <v>de Preço</v>
          </cell>
          <cell r="E8310" t="str">
            <v>Mediano (R$)</v>
          </cell>
        </row>
        <row r="8311">
          <cell r="A8311">
            <v>38419</v>
          </cell>
          <cell r="B8311" t="str">
            <v>TE, PVC, SERIE R, 40 X 40 MM, PARA ESGOTO PREDIAL</v>
          </cell>
          <cell r="C8311" t="str">
            <v>UN</v>
          </cell>
          <cell r="D8311" t="str">
            <v>CR</v>
          </cell>
          <cell r="E8311">
            <v>4.88</v>
          </cell>
        </row>
        <row r="8312">
          <cell r="A8312">
            <v>38420</v>
          </cell>
          <cell r="B8312" t="str">
            <v>TE, PVC, SERIE R, 50 X 50 MM, PARA ESGOTO PREDIAL</v>
          </cell>
          <cell r="C8312" t="str">
            <v>UN</v>
          </cell>
          <cell r="D8312" t="str">
            <v>CR</v>
          </cell>
          <cell r="E8312">
            <v>10.98</v>
          </cell>
        </row>
        <row r="8313">
          <cell r="A8313">
            <v>20177</v>
          </cell>
          <cell r="B8313" t="str">
            <v>TE, PVC, SERIE R, 75 X 75 MM, PARA ESGOTO PREDIAL</v>
          </cell>
          <cell r="C8313" t="str">
            <v>UN</v>
          </cell>
          <cell r="D8313" t="str">
            <v>CR</v>
          </cell>
          <cell r="E8313">
            <v>16.329999999999998</v>
          </cell>
        </row>
        <row r="8314">
          <cell r="A8314">
            <v>7082</v>
          </cell>
          <cell r="B8314" t="str">
            <v>TE, PVC, 90 GRAUS, BBB, JE, DN 100 MM, PARA REDE COLETORA ESGOTO (NBR 10569)</v>
          </cell>
          <cell r="C8314" t="str">
            <v>UN</v>
          </cell>
          <cell r="D8314" t="str">
            <v>AS</v>
          </cell>
          <cell r="E8314">
            <v>167.67</v>
          </cell>
        </row>
        <row r="8315">
          <cell r="A8315">
            <v>7069</v>
          </cell>
          <cell r="B8315" t="str">
            <v>TE, PVC, 90 GRAUS, BBB, JE, DN 150 MM, PARA REDE COLETORA ESGOTO (NBR 10569)</v>
          </cell>
          <cell r="C8315" t="str">
            <v>UN</v>
          </cell>
          <cell r="D8315" t="str">
            <v>AS</v>
          </cell>
          <cell r="E8315">
            <v>411.8</v>
          </cell>
        </row>
        <row r="8316">
          <cell r="A8316">
            <v>7070</v>
          </cell>
          <cell r="B8316" t="str">
            <v>TE, PVC, 90 GRAUS, BBB, JE, DN 200 MM, PARA REDE COLETORA ESGOTO (NBR 10569)</v>
          </cell>
          <cell r="C8316" t="str">
            <v>UN</v>
          </cell>
          <cell r="D8316" t="str">
            <v>AS</v>
          </cell>
          <cell r="E8316">
            <v>615.80999999999995</v>
          </cell>
        </row>
        <row r="8317">
          <cell r="A8317">
            <v>7060</v>
          </cell>
          <cell r="B8317" t="str">
            <v>TE, PVC, 90 GRAUS, BBB, JE, DN 250 MM, PARA REDE COLETORA ESGOTO (NBR 10569)</v>
          </cell>
          <cell r="C8317" t="str">
            <v>UN</v>
          </cell>
          <cell r="D8317" t="str">
            <v>AS</v>
          </cell>
          <cell r="E8317">
            <v>1770.18</v>
          </cell>
        </row>
        <row r="8318">
          <cell r="A8318">
            <v>7061</v>
          </cell>
          <cell r="B8318" t="str">
            <v>TE, PVC, 90 GRAUS, BBB, JE, DN 300 MM, PARA REDE COLETORA ESGOTO (NBR 10569)</v>
          </cell>
          <cell r="C8318" t="str">
            <v>UN</v>
          </cell>
          <cell r="D8318" t="str">
            <v>AS</v>
          </cell>
          <cell r="E8318">
            <v>2203.3200000000002</v>
          </cell>
        </row>
        <row r="8319">
          <cell r="A8319">
            <v>7065</v>
          </cell>
          <cell r="B8319" t="str">
            <v>TE, PVC, 90 GRAUS, BBB, JE, DN 400 MM, PARA REDE COLETORA ESGOTO (NBR 10569)</v>
          </cell>
          <cell r="C8319" t="str">
            <v>UN</v>
          </cell>
          <cell r="D8319" t="str">
            <v>AS</v>
          </cell>
          <cell r="E8319">
            <v>4012.33</v>
          </cell>
        </row>
        <row r="8320">
          <cell r="A8320">
            <v>20172</v>
          </cell>
          <cell r="B8320" t="str">
            <v>TE, PVC, 90 GRAUS, BBP, JE, DN 100 MM, PARA REDE COLETORA ESGOTO (NBR 10569)</v>
          </cell>
          <cell r="C8320" t="str">
            <v>UN</v>
          </cell>
          <cell r="D8320" t="str">
            <v>AS</v>
          </cell>
          <cell r="E8320">
            <v>44.03</v>
          </cell>
        </row>
        <row r="8321">
          <cell r="A8321">
            <v>7153</v>
          </cell>
          <cell r="B8321" t="str">
            <v>TECNICO EM LABORATORIO E CAMPO DE CONSTRUCAO CIVIL</v>
          </cell>
          <cell r="C8321" t="str">
            <v>H</v>
          </cell>
          <cell r="D8321" t="str">
            <v>CR</v>
          </cell>
          <cell r="E8321">
            <v>18.350000000000001</v>
          </cell>
        </row>
        <row r="8322">
          <cell r="A8322">
            <v>41089</v>
          </cell>
          <cell r="B8322" t="str">
            <v>TECNICO EM LABORATORIO E CAMPO DE CONSTRUCAO CIVIL (MENSALISTA)</v>
          </cell>
          <cell r="C8322" t="str">
            <v>MES</v>
          </cell>
          <cell r="D8322" t="str">
            <v>CR</v>
          </cell>
          <cell r="E8322">
            <v>3232.35</v>
          </cell>
        </row>
        <row r="8323">
          <cell r="A8323">
            <v>6175</v>
          </cell>
          <cell r="B8323" t="str">
            <v>TECNICO EM SONDAGEM</v>
          </cell>
          <cell r="C8323" t="str">
            <v>H</v>
          </cell>
          <cell r="D8323" t="str">
            <v>CR</v>
          </cell>
          <cell r="E8323">
            <v>22.06</v>
          </cell>
        </row>
        <row r="8324">
          <cell r="A8324">
            <v>41092</v>
          </cell>
          <cell r="B8324" t="str">
            <v>TECNICO EM SONDAGEM (MENSALISTA)</v>
          </cell>
          <cell r="C8324" t="str">
            <v>MES</v>
          </cell>
          <cell r="D8324" t="str">
            <v>CR</v>
          </cell>
          <cell r="E8324">
            <v>3882.89</v>
          </cell>
        </row>
        <row r="8325">
          <cell r="A8325">
            <v>37712</v>
          </cell>
          <cell r="B8325" t="str">
            <v>TELA ARAME GALVANIZADO REVESTIDO COM PVC, MALHA HEXAGONAL DUPLA TORCAO, 8 X</v>
          </cell>
          <cell r="C8325" t="str">
            <v>M2</v>
          </cell>
          <cell r="D8325" t="str">
            <v>AS</v>
          </cell>
          <cell r="E8325">
            <v>33.270000000000003</v>
          </cell>
        </row>
        <row r="8326">
          <cell r="B8326" t="str">
            <v>10 CM (ZN/AL + PVC), FIO *2,4* MM</v>
          </cell>
        </row>
        <row r="8327">
          <cell r="A8327">
            <v>37411</v>
          </cell>
          <cell r="B8327" t="str">
            <v>TELA DE ACO SOLDADA GALVANIZADA/ZINCADA PARA ALVENARIA, FIO  D = *1,24 MM, MALHA</v>
          </cell>
          <cell r="C8327" t="str">
            <v>M2</v>
          </cell>
          <cell r="D8327" t="str">
            <v>CR</v>
          </cell>
          <cell r="E8327">
            <v>10.58</v>
          </cell>
        </row>
        <row r="8328">
          <cell r="B8328" t="str">
            <v>25 X 25 MM</v>
          </cell>
        </row>
        <row r="8329">
          <cell r="A8329">
            <v>34558</v>
          </cell>
          <cell r="B8329" t="str">
            <v>TELA DE ACO SOLDADA GALVANIZADA/ZINCADA PARA ALVENARIA, FIO D = *1,20 a 1,70* MM,</v>
          </cell>
          <cell r="C8329" t="str">
            <v>M</v>
          </cell>
          <cell r="D8329" t="str">
            <v>CR</v>
          </cell>
          <cell r="E8329">
            <v>1.41</v>
          </cell>
        </row>
        <row r="8330">
          <cell r="B8330" t="str">
            <v>MALHA 15 X 15 MM, (C X L) *50 X 10,5* CM.</v>
          </cell>
        </row>
        <row r="8331">
          <cell r="A8331">
            <v>34547</v>
          </cell>
          <cell r="B8331" t="str">
            <v>TELA DE ACO SOLDADA GALVANIZADA/ZINCADA PARA ALVENARIA, FIO D = *1,20 a 1,70* MM,</v>
          </cell>
          <cell r="C8331" t="str">
            <v>M</v>
          </cell>
          <cell r="D8331" t="str">
            <v>CR</v>
          </cell>
          <cell r="E8331">
            <v>2.16</v>
          </cell>
        </row>
        <row r="8332">
          <cell r="B8332" t="str">
            <v>MALHA 15 X 15 MM, (C X L) *50 X 12* CM.</v>
          </cell>
        </row>
        <row r="8333">
          <cell r="A8333">
            <v>34548</v>
          </cell>
          <cell r="B8333" t="str">
            <v>TELA DE ACO SOLDADA GALVANIZADA/ZINCADA PARA ALVENARIA, FIO D = *1,20 a 1,70* MM,</v>
          </cell>
          <cell r="C8333" t="str">
            <v>M</v>
          </cell>
          <cell r="D8333" t="str">
            <v>CR</v>
          </cell>
          <cell r="E8333">
            <v>2.1</v>
          </cell>
        </row>
        <row r="8334">
          <cell r="B8334" t="str">
            <v>MALHA 15 X 15 MM, (C X L) *50 X 17,5* CM.</v>
          </cell>
        </row>
        <row r="8335">
          <cell r="A8335">
            <v>34550</v>
          </cell>
          <cell r="B8335" t="str">
            <v>TELA DE ACO SOLDADA GALVANIZADA/ZINCADA PARA ALVENARIA, FIO D = *1,20 a 1,70* MM,</v>
          </cell>
          <cell r="C8335" t="str">
            <v>M</v>
          </cell>
          <cell r="D8335" t="str">
            <v>CR</v>
          </cell>
          <cell r="E8335">
            <v>0.75</v>
          </cell>
        </row>
        <row r="8336">
          <cell r="B8336" t="str">
            <v>MALHA 15 X 15 MM, (C X L) *50 X 6* CM.</v>
          </cell>
        </row>
        <row r="8337">
          <cell r="A8337">
            <v>34557</v>
          </cell>
          <cell r="B8337" t="str">
            <v>TELA DE ACO SOLDADA GALVANIZADA/ZINCADA PARA ALVENARIA, FIO D = *1,20 a 1,70* MM,</v>
          </cell>
          <cell r="C8337" t="str">
            <v>M</v>
          </cell>
          <cell r="D8337" t="str">
            <v>CR</v>
          </cell>
          <cell r="E8337">
            <v>1.32</v>
          </cell>
        </row>
        <row r="8338">
          <cell r="B8338" t="str">
            <v>MALHA 15 X 15 MM, (C X L) *50 X 7,5* CM.</v>
          </cell>
        </row>
        <row r="8339">
          <cell r="A8339">
            <v>7155</v>
          </cell>
          <cell r="B8339" t="str">
            <v>TELA DE ACO SOLDADA NERVURADA CA-60, Q-138, (2,20 KG/M2), DIAMETRO DO FIO = 4,2 MM,</v>
          </cell>
          <cell r="C8339" t="str">
            <v>M2</v>
          </cell>
          <cell r="D8339" t="str">
            <v>CR</v>
          </cell>
          <cell r="E8339">
            <v>12.19</v>
          </cell>
        </row>
        <row r="8340">
          <cell r="B8340" t="str">
            <v>LARGURA =  2,45 X 120 M DE COMPRIMENTO, ESPACAMENTO DA MALHA = 10  X 10 CM</v>
          </cell>
        </row>
        <row r="8341">
          <cell r="A8341">
            <v>7154</v>
          </cell>
          <cell r="B8341" t="str">
            <v>TELA DE ACO SOLDADA NERVURADA CA-60, Q-138, (2,20 KG/M2), DIAMETRO DO FIO = 4,2 MM,</v>
          </cell>
          <cell r="C8341" t="str">
            <v>KG</v>
          </cell>
          <cell r="D8341" t="str">
            <v>CR</v>
          </cell>
          <cell r="E8341">
            <v>5.48</v>
          </cell>
        </row>
        <row r="8342">
          <cell r="B8342" t="str">
            <v>LARGURA =  2,45 X 120 M DE COMPRIMENTO, ESPACAMENTO DA MALHA = 10 X 10 CM</v>
          </cell>
        </row>
        <row r="8343">
          <cell r="A8343">
            <v>10915</v>
          </cell>
          <cell r="B8343" t="str">
            <v>TELA DE ACO SOLDADA NERVURADA CA-60, Q-61, (0,97 KG/M2), DIAMETRO DO FIO = 3,4 MM,</v>
          </cell>
          <cell r="C8343" t="str">
            <v>KG</v>
          </cell>
          <cell r="D8343" t="str">
            <v>CR</v>
          </cell>
          <cell r="E8343">
            <v>5.7</v>
          </cell>
        </row>
        <row r="8344">
          <cell r="B8344" t="str">
            <v>LARGURA =  2,45 X 120 M DE COMPRIMENTO, ESPACAMENTO DA MALHA = 15  X 15 CM</v>
          </cell>
        </row>
        <row r="8345">
          <cell r="A8345">
            <v>10917</v>
          </cell>
          <cell r="B8345" t="str">
            <v>TELA DE ACO SOLDADA NERVURADA CA-60, Q-61, (0,97 KG/M2), DIAMETRO DO FIO = 3,4 MM,</v>
          </cell>
          <cell r="C8345" t="str">
            <v>M2</v>
          </cell>
          <cell r="D8345" t="str">
            <v>CR</v>
          </cell>
          <cell r="E8345">
            <v>5.53</v>
          </cell>
        </row>
        <row r="8346">
          <cell r="B8346" t="str">
            <v>LARGURA =  2,45 X 120 M DE COMPRIMENTO, ESPACAMENTO DA MALHA = 15 X 15 CM</v>
          </cell>
        </row>
        <row r="8347">
          <cell r="A8347">
            <v>21141</v>
          </cell>
          <cell r="B8347" t="str">
            <v>TELA DE ACO SOLDADA NERVURADA CA-60, Q-92, (1,48 KG/M2), DIAMETRO DO FIO = 4,2 MM,</v>
          </cell>
          <cell r="C8347" t="str">
            <v>M2</v>
          </cell>
          <cell r="D8347" t="str">
            <v>CR</v>
          </cell>
          <cell r="E8347">
            <v>8.19</v>
          </cell>
        </row>
        <row r="8348">
          <cell r="B8348" t="str">
            <v>LARGURA =  2,45 X 60 M DE COMPRIMENTO, ESPACAMENTO DA MALHA = 15  X 15 CM</v>
          </cell>
        </row>
        <row r="8349">
          <cell r="A8349">
            <v>10916</v>
          </cell>
          <cell r="B8349" t="str">
            <v>TELA DE ACO SOLDADA NERVURADA CA-60, Q-92, (1,48 KG/M2), DIAMETRO DO FIO = 4,2 MM,</v>
          </cell>
          <cell r="C8349" t="str">
            <v>KG</v>
          </cell>
          <cell r="D8349" t="str">
            <v>CR</v>
          </cell>
          <cell r="E8349">
            <v>5.53</v>
          </cell>
        </row>
        <row r="8350">
          <cell r="B8350" t="str">
            <v>LARGURA =  2,45 X 60 M DE COMPRIMENTO, ESPACAMENTO DA MALHA = 15 X 15 CM</v>
          </cell>
        </row>
        <row r="8351">
          <cell r="A8351">
            <v>39508</v>
          </cell>
          <cell r="B8351" t="str">
            <v>TELA DE ACO SOLDADA NERVURADA, CA-60, L-159, (1,69 KG/M2), DIAMETRO DO FIO = 4,5 MM,</v>
          </cell>
          <cell r="C8351" t="str">
            <v>M2</v>
          </cell>
          <cell r="D8351" t="str">
            <v>CR</v>
          </cell>
          <cell r="E8351">
            <v>9.73</v>
          </cell>
        </row>
        <row r="8352">
          <cell r="B8352" t="str">
            <v>LARGURA =  2,45 M, ESPACAMENTO DA MALHA = 30 X 10 CM</v>
          </cell>
        </row>
        <row r="8353">
          <cell r="A8353">
            <v>39507</v>
          </cell>
          <cell r="B8353" t="str">
            <v>TELA DE ACO SOLDADA NERVURADA, CA-60, Q-113, (1,8 KG/M2), DIAMETRO DO FIO = 3,8 MM,</v>
          </cell>
          <cell r="C8353" t="str">
            <v>M2</v>
          </cell>
          <cell r="D8353" t="str">
            <v>CR</v>
          </cell>
          <cell r="E8353">
            <v>9.5299999999999994</v>
          </cell>
        </row>
        <row r="8354">
          <cell r="B8354" t="str">
            <v>LARGURA =  2,45 M, ESPACAMENTO DA MALHA = 10 X 10 CM</v>
          </cell>
        </row>
        <row r="8355">
          <cell r="A8355">
            <v>7156</v>
          </cell>
          <cell r="B8355" t="str">
            <v>TELA DE ACO SOLDADA NERVURADA, CA-60, Q-196, (3,11 KG/M2), DIAMETRO DO FIO = 5,0 MM,</v>
          </cell>
          <cell r="C8355" t="str">
            <v>M2</v>
          </cell>
          <cell r="D8355" t="str">
            <v>C</v>
          </cell>
          <cell r="E8355">
            <v>16.48</v>
          </cell>
        </row>
        <row r="8356">
          <cell r="B8356" t="str">
            <v>LARGURA =  2,45 M, ESPACAMENTO DA MALHA = 10 X 10 CM</v>
          </cell>
        </row>
        <row r="8357">
          <cell r="A8357">
            <v>39509</v>
          </cell>
          <cell r="B8357" t="str">
            <v>TELA DE ACO SOLDADA NERVURADA, CA-60, T-196, (2,11 KG/M2), DIAMETRO DO FIO = 5,0 MM,</v>
          </cell>
          <cell r="C8357" t="str">
            <v>M2</v>
          </cell>
          <cell r="D8357" t="str">
            <v>CR</v>
          </cell>
          <cell r="E8357">
            <v>7.67</v>
          </cell>
        </row>
        <row r="8358">
          <cell r="B8358" t="str">
            <v>LARGURA =  2,45 M, ESPACAMENTO DA MALHA = 30 X 10 CM</v>
          </cell>
        </row>
        <row r="8359">
          <cell r="A8359">
            <v>25988</v>
          </cell>
          <cell r="B8359" t="str">
            <v>TELA DE ANIAGEM (JUTA)</v>
          </cell>
          <cell r="C8359" t="str">
            <v>M2</v>
          </cell>
          <cell r="D8359" t="str">
            <v>CR</v>
          </cell>
          <cell r="E8359">
            <v>5.83</v>
          </cell>
        </row>
        <row r="8360">
          <cell r="A8360">
            <v>10928</v>
          </cell>
          <cell r="B8360" t="str">
            <v>TELA DE ARAME GALV QUADRANGULAR / LOSANGULAR,  FIO 2,11 MM (14  BWG), MALHA  8 X 8</v>
          </cell>
          <cell r="C8360" t="str">
            <v>M2</v>
          </cell>
          <cell r="D8360" t="str">
            <v>CR</v>
          </cell>
          <cell r="E8360">
            <v>11.08</v>
          </cell>
        </row>
        <row r="8361">
          <cell r="B8361" t="str">
            <v>CM, H = 2 M</v>
          </cell>
        </row>
        <row r="8362">
          <cell r="A8362">
            <v>7167</v>
          </cell>
          <cell r="B8362" t="str">
            <v>TELA DE ARAME GALV QUADRANGULAR / LOSANGULAR,  FIO 2,11 MM (14 BWG), MALHA  5 X 5</v>
          </cell>
          <cell r="C8362" t="str">
            <v>M2</v>
          </cell>
          <cell r="D8362" t="str">
            <v>CR</v>
          </cell>
          <cell r="E8362">
            <v>15.14</v>
          </cell>
        </row>
        <row r="8363">
          <cell r="B8363" t="str">
            <v>CM, H = 2 M</v>
          </cell>
        </row>
        <row r="8364">
          <cell r="A8364">
            <v>10933</v>
          </cell>
          <cell r="B8364" t="str">
            <v>TELA DE ARAME GALV QUADRANGULAR / LOSANGULAR,  FIO 2,77 MM (12  BWG), MALHA  10 X</v>
          </cell>
          <cell r="C8364" t="str">
            <v>M2</v>
          </cell>
          <cell r="D8364" t="str">
            <v>CR</v>
          </cell>
          <cell r="E8364">
            <v>13.54</v>
          </cell>
        </row>
        <row r="8365">
          <cell r="B8365" t="str">
            <v>10 CM, H = 2 M</v>
          </cell>
        </row>
        <row r="8366">
          <cell r="A8366" t="str">
            <v>Obs: dimensões entre asteríscos (*) indicam a aceitação de medidas aproximadas.</v>
          </cell>
        </row>
        <row r="8368">
          <cell r="B8368" t="str">
            <v>PREÇOS DE INSUMOS</v>
          </cell>
          <cell r="D8368" t="str">
            <v>Página:</v>
          </cell>
          <cell r="E8368" t="str">
            <v>127 / 146</v>
          </cell>
        </row>
        <row r="8369">
          <cell r="A8369" t="str">
            <v>Indicação da origem do preço:</v>
          </cell>
        </row>
        <row r="8370">
          <cell r="A8370" t="str">
            <v>• C - para preço coletado pelo IBGE</v>
          </cell>
        </row>
        <row r="8371">
          <cell r="A8371" t="str">
            <v>• CR - para preço obtido por meio do coeficiente de representatividade do insumo (ver Manual de Metodologia e</v>
          </cell>
        </row>
        <row r="8372">
          <cell r="A8372" t="str">
            <v>Conceitos);</v>
          </cell>
        </row>
        <row r="8373">
          <cell r="A8373" t="str">
            <v>• AS - para preço atribuído com base no preço do insumo para a localidade de São Paulo.</v>
          </cell>
        </row>
        <row r="8374">
          <cell r="A8374" t="str">
            <v>Mês de Coleta:</v>
          </cell>
          <cell r="B8374" t="str">
            <v>06/2016 Pesquisa: IBGE</v>
          </cell>
        </row>
        <row r="8375">
          <cell r="B8375" t="str">
            <v>CUIABA</v>
          </cell>
          <cell r="C8375" t="str">
            <v>90,01</v>
          </cell>
          <cell r="E8375">
            <v>52.06</v>
          </cell>
        </row>
        <row r="8376">
          <cell r="A8376" t="str">
            <v>Localidade:</v>
          </cell>
          <cell r="B8376" t="str">
            <v>Encargos Sociais Desonerados(%) Horista:</v>
          </cell>
          <cell r="D8376" t="str">
            <v>Mensalista:</v>
          </cell>
        </row>
        <row r="8377">
          <cell r="A8377" t="str">
            <v>Código</v>
          </cell>
          <cell r="B8377" t="str">
            <v>Descriçao do Insumo</v>
          </cell>
          <cell r="C8377" t="str">
            <v>Unid</v>
          </cell>
          <cell r="D8377" t="str">
            <v>Origem</v>
          </cell>
          <cell r="E8377" t="str">
            <v>Preço</v>
          </cell>
        </row>
        <row r="8378">
          <cell r="D8378" t="str">
            <v>de Preço</v>
          </cell>
          <cell r="E8378" t="str">
            <v>Mediano (R$)</v>
          </cell>
        </row>
        <row r="8379">
          <cell r="A8379">
            <v>10927</v>
          </cell>
          <cell r="B8379" t="str">
            <v>TELA DE ARAME GALV QUADRANGULAR / LOSANGULAR,  FIO 2,77 MM (12  BWG), MALHA  8 X 8</v>
          </cell>
          <cell r="C8379" t="str">
            <v>M2</v>
          </cell>
          <cell r="D8379" t="str">
            <v>CR</v>
          </cell>
          <cell r="E8379">
            <v>16.350000000000001</v>
          </cell>
        </row>
        <row r="8380">
          <cell r="B8380" t="str">
            <v>CM, H = 2 M</v>
          </cell>
        </row>
        <row r="8381">
          <cell r="A8381">
            <v>7158</v>
          </cell>
          <cell r="B8381" t="str">
            <v>TELA DE ARAME GALV QUADRANGULAR / LOSANGULAR,  FIO 2,77 MM (12 BWG), MALHA  5 X 5</v>
          </cell>
          <cell r="C8381" t="str">
            <v>M2</v>
          </cell>
          <cell r="D8381" t="str">
            <v>C</v>
          </cell>
          <cell r="E8381">
            <v>22.82</v>
          </cell>
        </row>
        <row r="8382">
          <cell r="B8382" t="str">
            <v>CM, H = 2 M</v>
          </cell>
        </row>
        <row r="8383">
          <cell r="A8383">
            <v>7162</v>
          </cell>
          <cell r="B8383" t="str">
            <v>TELA DE ARAME GALV QUADRANGULAR / LOSANGULAR,  FIO 3,4 MM (10  BWG), MALHA  5 X 5</v>
          </cell>
          <cell r="C8383" t="str">
            <v>M2</v>
          </cell>
          <cell r="D8383" t="str">
            <v>CR</v>
          </cell>
          <cell r="E8383">
            <v>34.31</v>
          </cell>
        </row>
        <row r="8384">
          <cell r="B8384" t="str">
            <v>CM, H = 2 M</v>
          </cell>
        </row>
        <row r="8385">
          <cell r="A8385">
            <v>10932</v>
          </cell>
          <cell r="B8385" t="str">
            <v>TELA DE ARAME GALV QUADRANGULAR / LOSANGULAR,  FIO 4,19 MM (8 BWG), MALHA  5 X 5</v>
          </cell>
          <cell r="C8385" t="str">
            <v>M2</v>
          </cell>
          <cell r="D8385" t="str">
            <v>CR</v>
          </cell>
          <cell r="E8385">
            <v>60.76</v>
          </cell>
        </row>
        <row r="8386">
          <cell r="B8386" t="str">
            <v>CM, H = 2 M</v>
          </cell>
        </row>
        <row r="8387">
          <cell r="A8387">
            <v>40706</v>
          </cell>
          <cell r="B8387" t="str">
            <v>TELA DE ARAME GALV REVESTIDO EM PVC, QUADRANGULAR / LOSANGULAR,  FIO 1,24 MM</v>
          </cell>
          <cell r="C8387" t="str">
            <v>M2</v>
          </cell>
          <cell r="D8387" t="str">
            <v>CR</v>
          </cell>
          <cell r="E8387">
            <v>36.43</v>
          </cell>
        </row>
        <row r="8388">
          <cell r="B8388" t="str">
            <v>(18 BWG), BITOLA FINAL = *1,9* MM, MALHA  1,9 X 1,9  CM, H = 2 M</v>
          </cell>
        </row>
        <row r="8389">
          <cell r="A8389">
            <v>10937</v>
          </cell>
          <cell r="B8389" t="str">
            <v>TELA DE ARAME GALV REVESTIDO EM PVC, QUADRANGULAR / LOSANGULAR,  FIO 2,11 MM</v>
          </cell>
          <cell r="C8389" t="str">
            <v>M2</v>
          </cell>
          <cell r="D8389" t="str">
            <v>CR</v>
          </cell>
          <cell r="E8389">
            <v>23.88</v>
          </cell>
        </row>
        <row r="8390">
          <cell r="B8390" t="str">
            <v>(14 BWG), BITOLA FINAL = *2,8* MM, MALHA  *8 X 8* CM, H = 2 M</v>
          </cell>
        </row>
        <row r="8391">
          <cell r="A8391">
            <v>40707</v>
          </cell>
          <cell r="B8391" t="str">
            <v>TELA DE ARAME GALV REVESTIDO EM PVC, QUADRANGULAR / LOSANGULAR,  FIO 2,77 MM</v>
          </cell>
          <cell r="C8391" t="str">
            <v>M2</v>
          </cell>
          <cell r="D8391" t="str">
            <v>CR</v>
          </cell>
          <cell r="E8391">
            <v>72.400000000000006</v>
          </cell>
        </row>
        <row r="8392">
          <cell r="B8392" t="str">
            <v>(12  BWG), MALHA  3 X 3 CM, H = 2 M</v>
          </cell>
        </row>
        <row r="8393">
          <cell r="A8393">
            <v>10935</v>
          </cell>
          <cell r="B8393" t="str">
            <v>TELA DE ARAME GALV REVESTIDO EM PVC, QUADRANGULAR / LOSANGULAR,  FIO 2,77 MM</v>
          </cell>
          <cell r="C8393" t="str">
            <v>M2</v>
          </cell>
          <cell r="D8393" t="str">
            <v>CR</v>
          </cell>
          <cell r="E8393">
            <v>31.45</v>
          </cell>
        </row>
        <row r="8394">
          <cell r="B8394" t="str">
            <v>(12 BWG), BITOLA FINAL = *3,8* MM, MALHA  7,5 X 7,5 CM, H = 2 M</v>
          </cell>
        </row>
        <row r="8395">
          <cell r="A8395">
            <v>10931</v>
          </cell>
          <cell r="B8395" t="str">
            <v>TELA DE ARAME GALV, HEXAGONAL,  FIO 0,56 MM (24  BWG), MALHA  1/2", H = 1 M</v>
          </cell>
          <cell r="C8395" t="str">
            <v>M2</v>
          </cell>
          <cell r="D8395" t="str">
            <v>CR</v>
          </cell>
          <cell r="E8395">
            <v>10.119999999999999</v>
          </cell>
        </row>
        <row r="8396">
          <cell r="A8396">
            <v>7164</v>
          </cell>
          <cell r="B8396" t="str">
            <v>TELA DE ARAME ONDULADA,  FIO *2,77* MM (10  BWG), MALHA  5 X 5 CM, H = 2 M</v>
          </cell>
          <cell r="C8396" t="str">
            <v>M2</v>
          </cell>
          <cell r="D8396" t="str">
            <v>CR</v>
          </cell>
          <cell r="E8396">
            <v>28.35</v>
          </cell>
        </row>
        <row r="8397">
          <cell r="A8397">
            <v>36887</v>
          </cell>
          <cell r="B8397" t="str">
            <v>TELA DE FIBRA DE VIDRO, ACABAMENTO ANTI-ALCALINO, MALHA 10 X 10 MM</v>
          </cell>
          <cell r="C8397" t="str">
            <v>M2</v>
          </cell>
          <cell r="D8397" t="str">
            <v>AS</v>
          </cell>
          <cell r="E8397">
            <v>13.65</v>
          </cell>
        </row>
        <row r="8398">
          <cell r="A8398">
            <v>34614</v>
          </cell>
          <cell r="B8398" t="str">
            <v>TELA EM MALHA HEXAGONAL DUPLA TORCAO 8 X 10 CM (ZN/AL + PVC), FIO 2,7 MM,</v>
          </cell>
          <cell r="C8398" t="str">
            <v>UN</v>
          </cell>
          <cell r="D8398" t="str">
            <v>AS</v>
          </cell>
          <cell r="E8398">
            <v>492.02</v>
          </cell>
        </row>
        <row r="8399">
          <cell r="B8399" t="str">
            <v>DIMENSOES 0,5 X 1,0 X 4,0 M (SOLO REFORCÂADO).</v>
          </cell>
        </row>
        <row r="8400">
          <cell r="A8400">
            <v>7161</v>
          </cell>
          <cell r="B8400" t="str">
            <v>TELA EM METAL PARA ESTUQUE (DEPLOYE)</v>
          </cell>
          <cell r="C8400" t="str">
            <v>M2</v>
          </cell>
          <cell r="D8400" t="str">
            <v>CR</v>
          </cell>
          <cell r="E8400">
            <v>4.3</v>
          </cell>
        </row>
        <row r="8401">
          <cell r="A8401">
            <v>7170</v>
          </cell>
          <cell r="B8401" t="str">
            <v>TELA FACHADEIRA EM POLIETILENO, ROLO DE 3 X 100 M (L X C), COR BRANCA, SEM</v>
          </cell>
          <cell r="C8401" t="str">
            <v>M2</v>
          </cell>
          <cell r="D8401" t="str">
            <v>AS</v>
          </cell>
          <cell r="E8401">
            <v>1.94</v>
          </cell>
        </row>
        <row r="8402">
          <cell r="B8402" t="str">
            <v>LOGOMARCA - PARA PROTECAO DE OBRAS</v>
          </cell>
        </row>
        <row r="8403">
          <cell r="A8403">
            <v>37524</v>
          </cell>
          <cell r="B8403" t="str">
            <v>TELA PLASTICA LARANJA, TIPO TAPUME PARA SINALIZACAO, MALHA RETANGULAR, ROLO</v>
          </cell>
          <cell r="C8403" t="str">
            <v>M</v>
          </cell>
          <cell r="D8403" t="str">
            <v>AS</v>
          </cell>
          <cell r="E8403">
            <v>1.85</v>
          </cell>
        </row>
        <row r="8404">
          <cell r="B8404" t="str">
            <v>1.20 X 50 M (L X C)</v>
          </cell>
        </row>
        <row r="8405">
          <cell r="A8405">
            <v>37525</v>
          </cell>
          <cell r="B8405" t="str">
            <v>TELA PLASTICA TECIDA LISTRADA BRANCA E LARANJA, TIPO GUARDA CORPO, EM</v>
          </cell>
          <cell r="C8405" t="str">
            <v>M</v>
          </cell>
          <cell r="D8405" t="str">
            <v>AS</v>
          </cell>
          <cell r="E8405">
            <v>2.21</v>
          </cell>
        </row>
        <row r="8406">
          <cell r="B8406" t="str">
            <v>POLIETILENO MONOFILADO, ROLO 1,20 X 50 M (L X C)</v>
          </cell>
        </row>
        <row r="8407">
          <cell r="A8407">
            <v>10920</v>
          </cell>
          <cell r="B8407" t="str">
            <v>TELA SOLDADA ARAME GALVANIZADO 12 BWG (2,77MM), MALHA 15 X 5 CM</v>
          </cell>
          <cell r="C8407" t="str">
            <v>M2</v>
          </cell>
          <cell r="D8407" t="str">
            <v>CR</v>
          </cell>
          <cell r="E8407">
            <v>10.98</v>
          </cell>
        </row>
        <row r="8408">
          <cell r="A8408">
            <v>7238</v>
          </cell>
          <cell r="B8408" t="str">
            <v>TELHA ALUMINIO ONDULADA, ALTURA = *18* MM, E = 0,5 MM</v>
          </cell>
          <cell r="C8408" t="str">
            <v>M2</v>
          </cell>
          <cell r="D8408" t="str">
            <v>CR</v>
          </cell>
          <cell r="E8408">
            <v>36.450000000000003</v>
          </cell>
        </row>
        <row r="8409">
          <cell r="A8409">
            <v>7239</v>
          </cell>
          <cell r="B8409" t="str">
            <v>TELHA ALUMINIO ONDULADA, ALTURA = *18* MM, E = 0,6 MM</v>
          </cell>
          <cell r="C8409" t="str">
            <v>M2</v>
          </cell>
          <cell r="D8409" t="str">
            <v>CR</v>
          </cell>
          <cell r="E8409">
            <v>45.32</v>
          </cell>
        </row>
        <row r="8410">
          <cell r="A8410">
            <v>7240</v>
          </cell>
          <cell r="B8410" t="str">
            <v>TELHA ALUMINIO ONDULADA, ALTURA = *18* MM, E = 0,7 MM</v>
          </cell>
          <cell r="C8410" t="str">
            <v>M2</v>
          </cell>
          <cell r="D8410" t="str">
            <v>CR</v>
          </cell>
          <cell r="E8410">
            <v>52.04</v>
          </cell>
        </row>
        <row r="8411">
          <cell r="A8411">
            <v>36789</v>
          </cell>
          <cell r="B8411" t="str">
            <v>TELHA CERAMICA TIPO AMERICANA, COMPRIMENTO DE *45* CM, RENDIMENTO DE *12*</v>
          </cell>
          <cell r="C8411" t="str">
            <v>UN</v>
          </cell>
          <cell r="D8411" t="str">
            <v>CR</v>
          </cell>
          <cell r="E8411">
            <v>2.78</v>
          </cell>
        </row>
        <row r="8412">
          <cell r="B8412" t="str">
            <v>TELHAS/M2</v>
          </cell>
        </row>
        <row r="8413">
          <cell r="A8413">
            <v>7176</v>
          </cell>
          <cell r="B8413" t="str">
            <v>TELHA CERAMICA TIPO COLONIAL, COMPRIMENTO DE *44* CM, RENDIMENTO DE *26*</v>
          </cell>
          <cell r="C8413" t="str">
            <v>UN</v>
          </cell>
          <cell r="D8413" t="str">
            <v>CR</v>
          </cell>
          <cell r="E8413">
            <v>1.8</v>
          </cell>
        </row>
        <row r="8414">
          <cell r="B8414" t="str">
            <v>TELHAS/M2</v>
          </cell>
        </row>
        <row r="8415">
          <cell r="A8415">
            <v>7173</v>
          </cell>
          <cell r="B8415" t="str">
            <v>TELHA CERAMICA TIPO COLONIAL, COMPRIMENTO DE *44* CM, RENDIMENTO DE *26*</v>
          </cell>
          <cell r="C8415" t="str">
            <v>MIL</v>
          </cell>
          <cell r="D8415" t="str">
            <v>C</v>
          </cell>
          <cell r="E8415">
            <v>1800</v>
          </cell>
        </row>
        <row r="8416">
          <cell r="B8416" t="str">
            <v>TELHAS/M2</v>
          </cell>
        </row>
        <row r="8417">
          <cell r="A8417">
            <v>7183</v>
          </cell>
          <cell r="B8417" t="str">
            <v>TELHA CERAMICA TIPO FRANCESA, COMPRIMENTO DE *40* CM, RENDIMENTO DE *16*</v>
          </cell>
          <cell r="C8417" t="str">
            <v>UN</v>
          </cell>
          <cell r="D8417" t="str">
            <v>CR</v>
          </cell>
          <cell r="E8417">
            <v>2.89</v>
          </cell>
        </row>
        <row r="8418">
          <cell r="B8418" t="str">
            <v>TELHAS/M2</v>
          </cell>
        </row>
        <row r="8419">
          <cell r="A8419">
            <v>7180</v>
          </cell>
          <cell r="B8419" t="str">
            <v>TELHA CERAMICA TIPO PAULISTA, COMPRIMENTO DE *48* CM, RENDIMENTO DE *26*</v>
          </cell>
          <cell r="C8419" t="str">
            <v>UN</v>
          </cell>
          <cell r="D8419" t="str">
            <v>AS</v>
          </cell>
          <cell r="E8419">
            <v>1.18</v>
          </cell>
        </row>
        <row r="8420">
          <cell r="B8420" t="str">
            <v>TELHAS/M2</v>
          </cell>
        </row>
        <row r="8421">
          <cell r="A8421">
            <v>11088</v>
          </cell>
          <cell r="B8421" t="str">
            <v>TELHA CERAMICA TIPO PLAN, COMPRIMENTO DE *47* CM, RENDIMENTO DE *26* TELHAS/M2</v>
          </cell>
          <cell r="C8421" t="str">
            <v>UN</v>
          </cell>
          <cell r="D8421" t="str">
            <v>CR</v>
          </cell>
          <cell r="E8421">
            <v>1.62</v>
          </cell>
        </row>
        <row r="8422">
          <cell r="A8422">
            <v>36788</v>
          </cell>
          <cell r="B8422" t="str">
            <v>TELHA CERAMICA TIPO PORTUGUESA, COMPRIMENTO DE *40* CM, RENDIMENTO DE *16*</v>
          </cell>
          <cell r="C8422" t="str">
            <v>UN</v>
          </cell>
          <cell r="D8422" t="str">
            <v>CR</v>
          </cell>
          <cell r="E8422">
            <v>1.85</v>
          </cell>
        </row>
        <row r="8423">
          <cell r="B8423" t="str">
            <v>TELHAS/M2</v>
          </cell>
        </row>
        <row r="8424">
          <cell r="A8424">
            <v>7175</v>
          </cell>
          <cell r="B8424" t="str">
            <v>TELHA CERAMICA TIPO ROMANA, COMPRIMENTO DE *41* CM,  RENDIMENTO DE *16*</v>
          </cell>
          <cell r="C8424" t="str">
            <v>UN</v>
          </cell>
          <cell r="D8424" t="str">
            <v>CR</v>
          </cell>
          <cell r="E8424">
            <v>2.0299999999999998</v>
          </cell>
        </row>
        <row r="8425">
          <cell r="B8425" t="str">
            <v>TELHAS/M2</v>
          </cell>
        </row>
        <row r="8426">
          <cell r="A8426">
            <v>25007</v>
          </cell>
          <cell r="B8426" t="str">
            <v>TELHA DE ACO ZINCADO ONDULADA, A = *17* MM, E = 0,5 MM, SEM PINTURA</v>
          </cell>
          <cell r="C8426" t="str">
            <v>M2</v>
          </cell>
          <cell r="D8426" t="str">
            <v>AS</v>
          </cell>
          <cell r="E8426">
            <v>23.42</v>
          </cell>
        </row>
        <row r="8427">
          <cell r="A8427">
            <v>14171</v>
          </cell>
          <cell r="B8427" t="str">
            <v>TELHA DE ACO ZINCADO TRAPEZOIDAL AUTOPORTANTE, A = 120 MM, E = 0,95 MM, COM</v>
          </cell>
          <cell r="C8427" t="str">
            <v>M2</v>
          </cell>
          <cell r="D8427" t="str">
            <v>AS</v>
          </cell>
          <cell r="E8427">
            <v>62.62</v>
          </cell>
        </row>
        <row r="8428">
          <cell r="B8428" t="str">
            <v>PINTURA ELETROSTATICA BRANCA EM 1 FACE</v>
          </cell>
        </row>
        <row r="8429">
          <cell r="A8429">
            <v>14170</v>
          </cell>
          <cell r="B8429" t="str">
            <v>TELHA DE ACO ZINCADO TRAPEZOIDAL AUTOPORTANTE, A = 120 MM, E = 0,95 MM, SEM</v>
          </cell>
          <cell r="C8429" t="str">
            <v>M2</v>
          </cell>
          <cell r="D8429" t="str">
            <v>AS</v>
          </cell>
          <cell r="E8429">
            <v>55.33</v>
          </cell>
        </row>
        <row r="8430">
          <cell r="B8430" t="str">
            <v>PINTURA</v>
          </cell>
        </row>
        <row r="8431">
          <cell r="A8431">
            <v>14173</v>
          </cell>
          <cell r="B8431" t="str">
            <v>TELHA DE ACO ZINCADO TRAPEZOIDAL AUTOPORTANTE, A = 259 MM, E = 0,95 MM, COM</v>
          </cell>
          <cell r="C8431" t="str">
            <v>M2</v>
          </cell>
          <cell r="D8431" t="str">
            <v>AS</v>
          </cell>
          <cell r="E8431">
            <v>72.95</v>
          </cell>
        </row>
        <row r="8432">
          <cell r="B8432" t="str">
            <v>PINTURA ELETROSTATICA BRANCA EM 1 FACE</v>
          </cell>
        </row>
        <row r="8433">
          <cell r="A8433">
            <v>14172</v>
          </cell>
          <cell r="B8433" t="str">
            <v>TELHA DE ACO ZINCADO TRAPEZOIDAL AUTOPORTANTE, A = 259 MM, E = 0,95 MM, SEM</v>
          </cell>
          <cell r="C8433" t="str">
            <v>M2</v>
          </cell>
          <cell r="D8433" t="str">
            <v>AS</v>
          </cell>
          <cell r="E8433">
            <v>59.05</v>
          </cell>
        </row>
        <row r="8434">
          <cell r="B8434" t="str">
            <v>PINTURA</v>
          </cell>
        </row>
        <row r="8435">
          <cell r="A8435">
            <v>7243</v>
          </cell>
          <cell r="B8435" t="str">
            <v>TELHA DE ACO ZINCADO TRAPEZOIDAL, A = *40* MM, E = 0,5 MM, SEM PINTURA</v>
          </cell>
          <cell r="C8435" t="str">
            <v>M2</v>
          </cell>
          <cell r="D8435" t="str">
            <v>AS</v>
          </cell>
          <cell r="E8435">
            <v>23.16</v>
          </cell>
        </row>
        <row r="8436">
          <cell r="A8436" t="str">
            <v>Obs: dimensões entre asteríscos (*) indicam a aceitação de medidas aproximadas.</v>
          </cell>
        </row>
        <row r="8438">
          <cell r="B8438" t="str">
            <v>PREÇOS DE INSUMOS</v>
          </cell>
          <cell r="D8438" t="str">
            <v>Página:</v>
          </cell>
          <cell r="E8438" t="str">
            <v>128 / 146</v>
          </cell>
        </row>
        <row r="8439">
          <cell r="A8439" t="str">
            <v>Indicação da origem do preço:</v>
          </cell>
        </row>
        <row r="8440">
          <cell r="A8440" t="str">
            <v>• C - para preço coletado pelo IBGE</v>
          </cell>
        </row>
        <row r="8441">
          <cell r="A8441" t="str">
            <v>• CR - para preço obtido por meio do coeficiente de representatividade do insumo (ver Manual de Metodologia e</v>
          </cell>
        </row>
        <row r="8442">
          <cell r="A8442" t="str">
            <v>Conceitos);</v>
          </cell>
        </row>
        <row r="8443">
          <cell r="A8443" t="str">
            <v>• AS - para preço atribuído com base no preço do insumo para a localidade de São Paulo.</v>
          </cell>
        </row>
        <row r="8444">
          <cell r="A8444" t="str">
            <v>Mês de Coleta:</v>
          </cell>
          <cell r="B8444" t="str">
            <v>06/2016 Pesquisa: IBGE</v>
          </cell>
        </row>
        <row r="8445">
          <cell r="B8445" t="str">
            <v>CUIABA</v>
          </cell>
          <cell r="C8445" t="str">
            <v>90,01</v>
          </cell>
          <cell r="E8445">
            <v>52.06</v>
          </cell>
        </row>
        <row r="8446">
          <cell r="A8446" t="str">
            <v>Localidade:</v>
          </cell>
          <cell r="B8446" t="str">
            <v>Encargos Sociais Desonerados(%) Horista:</v>
          </cell>
          <cell r="D8446" t="str">
            <v>Mensalista:</v>
          </cell>
        </row>
        <row r="8447">
          <cell r="A8447" t="str">
            <v>Código</v>
          </cell>
          <cell r="B8447" t="str">
            <v>Descriçao do Insumo</v>
          </cell>
          <cell r="C8447" t="str">
            <v>Unid</v>
          </cell>
          <cell r="D8447" t="str">
            <v>Origem</v>
          </cell>
          <cell r="E8447" t="str">
            <v>Preço</v>
          </cell>
        </row>
        <row r="8448">
          <cell r="D8448" t="str">
            <v>de Preço</v>
          </cell>
          <cell r="E8448" t="str">
            <v>Mediano (R$)</v>
          </cell>
        </row>
        <row r="8449">
          <cell r="A8449">
            <v>40867</v>
          </cell>
          <cell r="B8449" t="str">
            <v>TELHA DE ALUMINIO COM ISOLAMENTO TERMOACUSTICO EM ESPUMA RIGIDA DE</v>
          </cell>
          <cell r="C8449" t="str">
            <v>M2</v>
          </cell>
          <cell r="D8449" t="str">
            <v>CR</v>
          </cell>
          <cell r="E8449">
            <v>83.94</v>
          </cell>
        </row>
        <row r="8450">
          <cell r="B8450" t="str">
            <v>POLIURETANO (PU) INJETADO, E = 30 MM, DENSIDADE 35 KG/M3, COM DUAS FACES</v>
          </cell>
        </row>
        <row r="8451">
          <cell r="B8451" t="str">
            <v>TRAPEZOIDAIS (NAO INCLUI ACESSORIOS DE FIXACAO) (COLETADO CAIXA)</v>
          </cell>
        </row>
        <row r="8452">
          <cell r="A8452">
            <v>11067</v>
          </cell>
          <cell r="B8452" t="str">
            <v>TELHA DE ALUMINIO TRAPEZOIDAL, ALTURA = 38 MM, E = 0,5 MM (LARGURA = 1056 MM E</v>
          </cell>
          <cell r="C8452" t="str">
            <v>UN</v>
          </cell>
          <cell r="D8452" t="str">
            <v>CR</v>
          </cell>
          <cell r="E8452">
            <v>181.32</v>
          </cell>
        </row>
        <row r="8453">
          <cell r="B8453" t="str">
            <v>COMPRIMENTO = 5000 MM)</v>
          </cell>
        </row>
        <row r="8454">
          <cell r="A8454">
            <v>11068</v>
          </cell>
          <cell r="B8454" t="str">
            <v>TELHA DE ALUMINIO TRAPEZOIDAL, ALTURA = 38 MM, E = 0,7 MM (LARGURA = 1056 MM E</v>
          </cell>
          <cell r="C8454" t="str">
            <v>UN</v>
          </cell>
          <cell r="D8454" t="str">
            <v>CR</v>
          </cell>
          <cell r="E8454">
            <v>256.08999999999997</v>
          </cell>
        </row>
        <row r="8455">
          <cell r="B8455" t="str">
            <v>COMPRIMENTO = 5000 MM)</v>
          </cell>
        </row>
        <row r="8456">
          <cell r="A8456">
            <v>40865</v>
          </cell>
          <cell r="B8456" t="str">
            <v>TELHA DE CONCRETO TIPO CLASSICA, COR CINZA, COMPRIMENTO DE *42* CM,</v>
          </cell>
          <cell r="C8456" t="str">
            <v>UN</v>
          </cell>
          <cell r="D8456" t="str">
            <v>CR</v>
          </cell>
          <cell r="E8456">
            <v>2.2200000000000002</v>
          </cell>
        </row>
        <row r="8457">
          <cell r="B8457" t="str">
            <v>RENDIMENTO DE *10* TELHAS/M2 (COLETADO CAIXA)</v>
          </cell>
        </row>
        <row r="8458">
          <cell r="A8458">
            <v>7184</v>
          </cell>
          <cell r="B8458" t="str">
            <v>TELHA DE FIBRA DE VIDRO ONDULADA INCOLOR, E = 0,6 MM, DE *0,50 X 2,44* M</v>
          </cell>
          <cell r="C8458" t="str">
            <v>M2</v>
          </cell>
          <cell r="D8458" t="str">
            <v>C</v>
          </cell>
          <cell r="E8458">
            <v>22.45</v>
          </cell>
        </row>
        <row r="8459">
          <cell r="A8459">
            <v>34468</v>
          </cell>
          <cell r="B8459" t="str">
            <v>TELHA DE FIBROCIMENTO E = 6 MM, DE *4,60 X 1,06* M (SEM AMIANTO)</v>
          </cell>
          <cell r="C8459" t="str">
            <v>UN</v>
          </cell>
          <cell r="D8459" t="str">
            <v>CR</v>
          </cell>
          <cell r="E8459">
            <v>144.54</v>
          </cell>
        </row>
        <row r="8460">
          <cell r="A8460">
            <v>34473</v>
          </cell>
          <cell r="B8460" t="str">
            <v>TELHA DE FIBROCIMENTO E = 8 MM, DE *3,00 X 1,06* M (SEM AMIANTO)</v>
          </cell>
          <cell r="C8460" t="str">
            <v>UN</v>
          </cell>
          <cell r="D8460" t="str">
            <v>CR</v>
          </cell>
          <cell r="E8460">
            <v>118.21</v>
          </cell>
        </row>
        <row r="8461">
          <cell r="A8461">
            <v>34480</v>
          </cell>
          <cell r="B8461" t="str">
            <v>TELHA DE FIBROCIMENTO E = 8 MM, DE *4,10 X 1,06* M (SEM AMIANTO)</v>
          </cell>
          <cell r="C8461" t="str">
            <v>UN</v>
          </cell>
          <cell r="D8461" t="str">
            <v>CR</v>
          </cell>
          <cell r="E8461">
            <v>161.21</v>
          </cell>
        </row>
        <row r="8462">
          <cell r="A8462">
            <v>34486</v>
          </cell>
          <cell r="B8462" t="str">
            <v>TELHA DE FIBROCIMENTO E = 8 MM, DE *4,60 X 1,06* M (SEM AMIANTO)</v>
          </cell>
          <cell r="C8462" t="str">
            <v>UN</v>
          </cell>
          <cell r="D8462" t="str">
            <v>CR</v>
          </cell>
          <cell r="E8462">
            <v>180.55</v>
          </cell>
        </row>
        <row r="8463">
          <cell r="A8463">
            <v>7202</v>
          </cell>
          <cell r="B8463" t="str">
            <v>TELHA DE FIBROCIMENTO E= 8 MM, DE *3,70 X 1,06* M (SEM AMIANTO)</v>
          </cell>
          <cell r="C8463" t="str">
            <v>M2</v>
          </cell>
          <cell r="D8463" t="str">
            <v>CR</v>
          </cell>
          <cell r="E8463">
            <v>37</v>
          </cell>
        </row>
        <row r="8464">
          <cell r="A8464">
            <v>34417</v>
          </cell>
          <cell r="B8464" t="str">
            <v>TELHA DE FIBROCIMENTO ONDULADA E = 4 MM, DE *2,13 X 0,50* M (SEM AMIANTO)</v>
          </cell>
          <cell r="C8464" t="str">
            <v>UN</v>
          </cell>
          <cell r="D8464" t="str">
            <v>CR</v>
          </cell>
          <cell r="E8464">
            <v>11.03</v>
          </cell>
        </row>
        <row r="8465">
          <cell r="A8465">
            <v>7191</v>
          </cell>
          <cell r="B8465" t="str">
            <v>TELHA DE FIBROCIMENTO ONDULADA E = 4 MM, DE *2,44  X 0,50* M (SEM AMIANTO)</v>
          </cell>
          <cell r="C8465" t="str">
            <v>UN</v>
          </cell>
          <cell r="D8465" t="str">
            <v>CR</v>
          </cell>
          <cell r="E8465">
            <v>12.78</v>
          </cell>
        </row>
        <row r="8466">
          <cell r="A8466">
            <v>7213</v>
          </cell>
          <cell r="B8466" t="str">
            <v>TELHA DE FIBROCIMENTO ONDULADA E = 4 MM, DE *2,44  X 0,50* M (SEM AMIANTO)</v>
          </cell>
          <cell r="C8466" t="str">
            <v>M2</v>
          </cell>
          <cell r="D8466" t="str">
            <v>CR</v>
          </cell>
          <cell r="E8466">
            <v>10.48</v>
          </cell>
        </row>
        <row r="8467">
          <cell r="A8467">
            <v>7195</v>
          </cell>
          <cell r="B8467" t="str">
            <v>TELHA DE FIBROCIMENTO ONDULADA E = 6 MM, DE *1,53  X 1,10* M (SEM AMIANTO)</v>
          </cell>
          <cell r="C8467" t="str">
            <v>UN</v>
          </cell>
          <cell r="D8467" t="str">
            <v>CR</v>
          </cell>
          <cell r="E8467">
            <v>30.46</v>
          </cell>
        </row>
        <row r="8468">
          <cell r="A8468">
            <v>7207</v>
          </cell>
          <cell r="B8468" t="str">
            <v>TELHA DE FIBROCIMENTO ONDULADA E = 6 MM, DE *2,44  X 1,10* M (SEM AMIANTO)</v>
          </cell>
          <cell r="C8468" t="str">
            <v>UN</v>
          </cell>
          <cell r="D8468" t="str">
            <v>CR</v>
          </cell>
          <cell r="E8468">
            <v>48.51</v>
          </cell>
        </row>
        <row r="8469">
          <cell r="A8469">
            <v>7194</v>
          </cell>
          <cell r="B8469" t="str">
            <v>TELHA DE FIBROCIMENTO ONDULADA E = 6 MM, DE *2,44  X 1,10* M (SEM AMIANTO)</v>
          </cell>
          <cell r="C8469" t="str">
            <v>M2</v>
          </cell>
          <cell r="D8469" t="str">
            <v>CR</v>
          </cell>
          <cell r="E8469">
            <v>18.07</v>
          </cell>
        </row>
        <row r="8470">
          <cell r="A8470">
            <v>7197</v>
          </cell>
          <cell r="B8470" t="str">
            <v>TELHA DE FIBROCIMENTO ONDULADA E = 6 MM, DE *3,66  X 1,10* M (SEM AMIANTO)</v>
          </cell>
          <cell r="C8470" t="str">
            <v>UN</v>
          </cell>
          <cell r="D8470" t="str">
            <v>CR</v>
          </cell>
          <cell r="E8470">
            <v>72.88</v>
          </cell>
        </row>
        <row r="8471">
          <cell r="A8471">
            <v>7186</v>
          </cell>
          <cell r="B8471" t="str">
            <v>TELHA DE FIBROCIMENTO ONDULADA E = 6 MM, DE 1,83 X 1,10 M (SEM AMIANTO)</v>
          </cell>
          <cell r="C8471" t="str">
            <v>UN</v>
          </cell>
          <cell r="D8471" t="str">
            <v>C</v>
          </cell>
          <cell r="E8471">
            <v>36.450000000000003</v>
          </cell>
        </row>
        <row r="8472">
          <cell r="A8472">
            <v>7192</v>
          </cell>
          <cell r="B8472" t="str">
            <v>TELHA DE FIBROCIMENTO ONDULADA E = 8 MM, DE *1,53  X 1,10* M (SEM AMIANTO)</v>
          </cell>
          <cell r="C8472" t="str">
            <v>UN</v>
          </cell>
          <cell r="D8472" t="str">
            <v>CR</v>
          </cell>
          <cell r="E8472">
            <v>40.08</v>
          </cell>
        </row>
        <row r="8473">
          <cell r="A8473">
            <v>7193</v>
          </cell>
          <cell r="B8473" t="str">
            <v>TELHA DE FIBROCIMENTO ONDULADA E = 8 MM, DE *1,83  X 1,10* M (SEM AMIANTO)</v>
          </cell>
          <cell r="C8473" t="str">
            <v>UN</v>
          </cell>
          <cell r="D8473" t="str">
            <v>CR</v>
          </cell>
          <cell r="E8473">
            <v>47.85</v>
          </cell>
        </row>
        <row r="8474">
          <cell r="A8474">
            <v>7198</v>
          </cell>
          <cell r="B8474" t="str">
            <v>TELHA DE FIBROCIMENTO ONDULADA E = 8 MM, DE *3,66  X 1,10* M (SEM AMIANTO)</v>
          </cell>
          <cell r="C8474" t="str">
            <v>M2</v>
          </cell>
          <cell r="D8474" t="str">
            <v>CR</v>
          </cell>
          <cell r="E8474">
            <v>25.02</v>
          </cell>
        </row>
        <row r="8475">
          <cell r="A8475">
            <v>7189</v>
          </cell>
          <cell r="B8475" t="str">
            <v>TELHA DE FIBROCIMENTO ONDULADA E = 8 MM, DE 2,44 X 1,10 M (SEM AMIANTO)</v>
          </cell>
          <cell r="C8475" t="str">
            <v>UN</v>
          </cell>
          <cell r="D8475" t="str">
            <v>CR</v>
          </cell>
          <cell r="E8475">
            <v>67.209999999999994</v>
          </cell>
        </row>
        <row r="8476">
          <cell r="A8476">
            <v>7190</v>
          </cell>
          <cell r="B8476" t="str">
            <v>TELHA DE FIBROCIMENTO ONDULADA E= 4 MM, DE *1,22  X 0,50* M (SEM AMIANTO)</v>
          </cell>
          <cell r="C8476" t="str">
            <v>UN</v>
          </cell>
          <cell r="D8476" t="str">
            <v>CR</v>
          </cell>
          <cell r="E8476">
            <v>6.35</v>
          </cell>
        </row>
        <row r="8477">
          <cell r="A8477">
            <v>34458</v>
          </cell>
          <cell r="B8477" t="str">
            <v>TELHA DE FIBROCIMENTO, E = 6 MM, DE *3,00 X 1,06* M (SEM AMIANTO)</v>
          </cell>
          <cell r="C8477" t="str">
            <v>UN</v>
          </cell>
          <cell r="D8477" t="str">
            <v>CR</v>
          </cell>
          <cell r="E8477">
            <v>93.35</v>
          </cell>
        </row>
        <row r="8478">
          <cell r="A8478">
            <v>34464</v>
          </cell>
          <cell r="B8478" t="str">
            <v>TELHA DE FIBROCIMENTO, E = 6 MM, DE *4,10 X 1,06* M (SEM AMIANTO)</v>
          </cell>
          <cell r="C8478" t="str">
            <v>UN</v>
          </cell>
          <cell r="D8478" t="str">
            <v>CR</v>
          </cell>
          <cell r="E8478">
            <v>125.24</v>
          </cell>
        </row>
        <row r="8479">
          <cell r="A8479">
            <v>7245</v>
          </cell>
          <cell r="B8479" t="str">
            <v>TELHA DE VIDRO TIPO FRANCESA, *39 X 23* CM</v>
          </cell>
          <cell r="C8479" t="str">
            <v>UN</v>
          </cell>
          <cell r="D8479" t="str">
            <v>CR</v>
          </cell>
          <cell r="E8479">
            <v>24.45</v>
          </cell>
        </row>
        <row r="8480">
          <cell r="A8480">
            <v>7210</v>
          </cell>
          <cell r="B8480" t="str">
            <v>TELHA ESTRUTURAL DE FIBROCIMENTO 1 ABA, DE 0,52 X 4,50 M (SEM AMIANTO)</v>
          </cell>
          <cell r="C8480" t="str">
            <v>UN</v>
          </cell>
          <cell r="D8480" t="str">
            <v>CR</v>
          </cell>
          <cell r="E8480">
            <v>131.61000000000001</v>
          </cell>
        </row>
        <row r="8481">
          <cell r="A8481">
            <v>7212</v>
          </cell>
          <cell r="B8481" t="str">
            <v>TELHA ESTRUTURAL DE FIBROCIMENTO 1 ABA, DE 0,52 X 7,20 M (SEM AMIANTO)</v>
          </cell>
          <cell r="C8481" t="str">
            <v>UN</v>
          </cell>
          <cell r="D8481" t="str">
            <v>CR</v>
          </cell>
          <cell r="E8481">
            <v>210.53</v>
          </cell>
        </row>
        <row r="8482">
          <cell r="A8482">
            <v>34425</v>
          </cell>
          <cell r="B8482" t="str">
            <v>TELHA ESTRUTURAL DE FIBROCIMENTO, CANALETE 49 OU KALHETA, 1 ABA, C = 2,00 M (SEM</v>
          </cell>
          <cell r="C8482" t="str">
            <v>UN</v>
          </cell>
          <cell r="D8482" t="str">
            <v>CR</v>
          </cell>
          <cell r="E8482">
            <v>62.29</v>
          </cell>
        </row>
        <row r="8483">
          <cell r="B8483" t="str">
            <v>AMIANTO)</v>
          </cell>
        </row>
        <row r="8484">
          <cell r="A8484">
            <v>7223</v>
          </cell>
          <cell r="B8484" t="str">
            <v>TELHA ESTRUTURAL DE FIBROCIMENTO, CANALETE 49 OU KALHETA, 1 ABA, C = 2,50,M (SEM</v>
          </cell>
          <cell r="C8484" t="str">
            <v>UN</v>
          </cell>
          <cell r="D8484" t="str">
            <v>CR</v>
          </cell>
          <cell r="E8484">
            <v>72.599999999999994</v>
          </cell>
        </row>
        <row r="8485">
          <cell r="B8485" t="str">
            <v>AMIANTO)</v>
          </cell>
        </row>
        <row r="8486">
          <cell r="A8486">
            <v>7234</v>
          </cell>
          <cell r="B8486" t="str">
            <v>TELHA ESTRUTURAL DE FIBROCIMENTO, CANALETE 49 OU KALHETA, 1 ABA, C = 3,60 M (SEM</v>
          </cell>
          <cell r="C8486" t="str">
            <v>UN</v>
          </cell>
          <cell r="D8486" t="str">
            <v>CR</v>
          </cell>
          <cell r="E8486">
            <v>104.72</v>
          </cell>
        </row>
        <row r="8487">
          <cell r="B8487" t="str">
            <v>AMIANTO)</v>
          </cell>
        </row>
        <row r="8488">
          <cell r="A8488">
            <v>7224</v>
          </cell>
          <cell r="B8488" t="str">
            <v>TELHA ESTRUTURAL DE FIBROCIMENTO, CANALETE 49 OU KALHETA, 1 ABA, C = 4,00 M (SEM</v>
          </cell>
          <cell r="C8488" t="str">
            <v>UN</v>
          </cell>
          <cell r="D8488" t="str">
            <v>CR</v>
          </cell>
          <cell r="E8488">
            <v>115.67</v>
          </cell>
        </row>
        <row r="8489">
          <cell r="B8489" t="str">
            <v>AMIANTO)</v>
          </cell>
        </row>
        <row r="8490">
          <cell r="A8490">
            <v>7221</v>
          </cell>
          <cell r="B8490" t="str">
            <v>TELHA ESTRUTURAL DE FIBROCIMENTO, CANALETE 49 OU KALHETA, 1 ABA, C = 4,50 M (SEM</v>
          </cell>
          <cell r="C8490" t="str">
            <v>M2</v>
          </cell>
          <cell r="D8490" t="str">
            <v>CR</v>
          </cell>
          <cell r="E8490">
            <v>56.24</v>
          </cell>
        </row>
        <row r="8491">
          <cell r="B8491" t="str">
            <v>AMIANTO)</v>
          </cell>
        </row>
        <row r="8492">
          <cell r="A8492">
            <v>7225</v>
          </cell>
          <cell r="B8492" t="str">
            <v>TELHA ESTRUTURAL DE FIBROCIMENTO, CANALETE 49 OU KALHETA, 1 ABA, C = 5,00 M (SEM</v>
          </cell>
          <cell r="C8492" t="str">
            <v>UN</v>
          </cell>
          <cell r="D8492" t="str">
            <v>CR</v>
          </cell>
          <cell r="E8492">
            <v>146.24</v>
          </cell>
        </row>
        <row r="8493">
          <cell r="B8493" t="str">
            <v>AMIANTO)</v>
          </cell>
        </row>
        <row r="8494">
          <cell r="A8494">
            <v>7226</v>
          </cell>
          <cell r="B8494" t="str">
            <v>TELHA ESTRUTURAL DE FIBROCIMENTO, CANALETE 49 OU KALHETA, 1 ABA, C = 5,50 M (SEM</v>
          </cell>
          <cell r="C8494" t="str">
            <v>UN</v>
          </cell>
          <cell r="D8494" t="str">
            <v>CR</v>
          </cell>
          <cell r="E8494">
            <v>160.93</v>
          </cell>
        </row>
        <row r="8495">
          <cell r="B8495" t="str">
            <v>AMIANTO)</v>
          </cell>
        </row>
        <row r="8496">
          <cell r="A8496">
            <v>7236</v>
          </cell>
          <cell r="B8496" t="str">
            <v>TELHA ESTRUTURAL DE FIBROCIMENTO, CANALETE 49 OU KALHETA, 1 ABA, C = 6,00 M (SEM</v>
          </cell>
          <cell r="C8496" t="str">
            <v>UN</v>
          </cell>
          <cell r="D8496" t="str">
            <v>CR</v>
          </cell>
          <cell r="E8496">
            <v>175.51</v>
          </cell>
        </row>
        <row r="8497">
          <cell r="B8497" t="str">
            <v>AMIANTO)</v>
          </cell>
        </row>
        <row r="8498">
          <cell r="A8498">
            <v>7227</v>
          </cell>
          <cell r="B8498" t="str">
            <v>TELHA ESTRUTURAL DE FIBROCIMENTO, CANALETE 49 OU KALHETA, 1 ABA, C = 6,50 M (SEM</v>
          </cell>
          <cell r="C8498" t="str">
            <v>UN</v>
          </cell>
          <cell r="D8498" t="str">
            <v>CR</v>
          </cell>
          <cell r="E8498">
            <v>190.14</v>
          </cell>
        </row>
        <row r="8499">
          <cell r="B8499" t="str">
            <v>AMIANTO)</v>
          </cell>
        </row>
        <row r="8500">
          <cell r="A8500">
            <v>7229</v>
          </cell>
          <cell r="B8500" t="str">
            <v>TELHA ESTRUTURAL DE FIBROCIMENTO, CANALETE 90 OU KALHETAO, C = 3,00 M (SEM</v>
          </cell>
          <cell r="C8500" t="str">
            <v>UN</v>
          </cell>
          <cell r="D8500" t="str">
            <v>CR</v>
          </cell>
          <cell r="E8500">
            <v>139.22</v>
          </cell>
        </row>
        <row r="8501">
          <cell r="B8501" t="str">
            <v>AMIANTO)</v>
          </cell>
        </row>
        <row r="8502">
          <cell r="A8502" t="str">
            <v>Obs: dimensões entre asteríscos (*) indicam a aceitação de medidas aproximadas.</v>
          </cell>
        </row>
        <row r="8504">
          <cell r="B8504" t="str">
            <v>PREÇOS DE INSUMOS</v>
          </cell>
          <cell r="D8504" t="str">
            <v>Página:</v>
          </cell>
          <cell r="E8504" t="str">
            <v>129 / 146</v>
          </cell>
        </row>
        <row r="8505">
          <cell r="A8505" t="str">
            <v>Indicação da origem do preço:</v>
          </cell>
        </row>
        <row r="8506">
          <cell r="A8506" t="str">
            <v>• C - para preço coletado pelo IBGE</v>
          </cell>
        </row>
        <row r="8507">
          <cell r="A8507" t="str">
            <v>• CR - para preço obtido por meio do coeficiente de representatividade do insumo (ver Manual de Metodologia e</v>
          </cell>
        </row>
        <row r="8508">
          <cell r="A8508" t="str">
            <v>Conceitos);</v>
          </cell>
        </row>
        <row r="8509">
          <cell r="A8509" t="str">
            <v>• AS - para preço atribuído com base no preço do insumo para a localidade de São Paulo.</v>
          </cell>
        </row>
        <row r="8510">
          <cell r="A8510" t="str">
            <v>Mês de Coleta:</v>
          </cell>
          <cell r="B8510" t="str">
            <v>06/2016 Pesquisa: IBGE</v>
          </cell>
        </row>
        <row r="8511">
          <cell r="B8511" t="str">
            <v>CUIABA</v>
          </cell>
          <cell r="C8511" t="str">
            <v>90,01</v>
          </cell>
          <cell r="E8511">
            <v>52.06</v>
          </cell>
        </row>
        <row r="8512">
          <cell r="A8512" t="str">
            <v>Localidade:</v>
          </cell>
          <cell r="B8512" t="str">
            <v>Encargos Sociais Desonerados(%) Horista:</v>
          </cell>
          <cell r="D8512" t="str">
            <v>Mensalista:</v>
          </cell>
        </row>
        <row r="8513">
          <cell r="A8513" t="str">
            <v>Código</v>
          </cell>
          <cell r="B8513" t="str">
            <v>Descriçao do Insumo</v>
          </cell>
          <cell r="C8513" t="str">
            <v>Unid</v>
          </cell>
          <cell r="D8513" t="str">
            <v>Origem</v>
          </cell>
          <cell r="E8513" t="str">
            <v>Preço</v>
          </cell>
        </row>
        <row r="8514">
          <cell r="D8514" t="str">
            <v>de Preço</v>
          </cell>
          <cell r="E8514" t="str">
            <v>Mediano (R$)</v>
          </cell>
        </row>
        <row r="8515">
          <cell r="A8515">
            <v>7230</v>
          </cell>
          <cell r="B8515" t="str">
            <v>TELHA ESTRUTURAL DE FIBROCIMENTO, CANALETE 90 OU KALHETAO, C = 4,60 M (SEM</v>
          </cell>
          <cell r="C8515" t="str">
            <v>UN</v>
          </cell>
          <cell r="D8515" t="str">
            <v>CR</v>
          </cell>
          <cell r="E8515">
            <v>221.86</v>
          </cell>
        </row>
        <row r="8516">
          <cell r="B8516" t="str">
            <v>AMIANTO)</v>
          </cell>
        </row>
        <row r="8517">
          <cell r="A8517">
            <v>7231</v>
          </cell>
          <cell r="B8517" t="str">
            <v>TELHA ESTRUTURAL DE FIBROCIMENTO, CANALETE 90 OU KALHETAO, C = 6,00 M (SEM</v>
          </cell>
          <cell r="C8517" t="str">
            <v>UN</v>
          </cell>
          <cell r="D8517" t="str">
            <v>CR</v>
          </cell>
          <cell r="E8517">
            <v>291.37</v>
          </cell>
        </row>
        <row r="8518">
          <cell r="B8518" t="str">
            <v>AMIANTO)</v>
          </cell>
        </row>
        <row r="8519">
          <cell r="A8519">
            <v>7220</v>
          </cell>
          <cell r="B8519" t="str">
            <v>TELHA ESTRUTURAL DE FIBROCIMENTO, CANALETE 90 OU KALHETAO, C = 7,40 M (SEM</v>
          </cell>
          <cell r="C8519" t="str">
            <v>UN</v>
          </cell>
          <cell r="D8519" t="str">
            <v>CR</v>
          </cell>
          <cell r="E8519">
            <v>358.22</v>
          </cell>
        </row>
        <row r="8520">
          <cell r="B8520" t="str">
            <v>AMIANTO)</v>
          </cell>
        </row>
        <row r="8521">
          <cell r="A8521">
            <v>7233</v>
          </cell>
          <cell r="B8521" t="str">
            <v>TELHA ESTRUTURAL DE FIBROCIMENTO, CANALETE 90 OU KALHETAO, C = 9,20 M (SEM</v>
          </cell>
          <cell r="C8521" t="str">
            <v>UN</v>
          </cell>
          <cell r="D8521" t="str">
            <v>CR</v>
          </cell>
          <cell r="E8521">
            <v>446.37</v>
          </cell>
        </row>
        <row r="8522">
          <cell r="B8522" t="str">
            <v>AMIANTO)</v>
          </cell>
        </row>
        <row r="8523">
          <cell r="A8523">
            <v>34447</v>
          </cell>
          <cell r="B8523" t="str">
            <v>TELHA ESTRUTURAL FIBROCIMENTO CANALETE 90 OU KALHETAO, C = 8,20 M (SEM AMIANTO)</v>
          </cell>
          <cell r="C8523" t="str">
            <v>UN</v>
          </cell>
          <cell r="D8523" t="str">
            <v>CR</v>
          </cell>
          <cell r="E8523">
            <v>398.71</v>
          </cell>
        </row>
        <row r="8524">
          <cell r="A8524">
            <v>34402</v>
          </cell>
          <cell r="B8524" t="str">
            <v>TELHA FIBROCIMENTO ONDULADA E = 8 MM, DE *3,66 X 1,10* M (SEM AMIANTO)</v>
          </cell>
          <cell r="C8524" t="str">
            <v>UN</v>
          </cell>
          <cell r="D8524" t="str">
            <v>CR</v>
          </cell>
          <cell r="E8524">
            <v>100.74</v>
          </cell>
        </row>
        <row r="8525">
          <cell r="A8525">
            <v>39520</v>
          </cell>
          <cell r="B8525" t="str">
            <v>TELHA ISOLANTE COM NUCLEO EM POLIESTIRENO (EPS), E = 30 MM, REVESTIDA EM ACO</v>
          </cell>
          <cell r="C8525" t="str">
            <v>M2</v>
          </cell>
          <cell r="D8525" t="str">
            <v>AS</v>
          </cell>
          <cell r="E8525">
            <v>93.49</v>
          </cell>
        </row>
        <row r="8526">
          <cell r="B8526" t="str">
            <v>ZINCADO *0,5* MM COM PRE-PINTURA NAS DUAS FACES, FACE SUPERIOR EM TELHA</v>
          </cell>
        </row>
        <row r="8527">
          <cell r="B8527" t="str">
            <v>TRAPEZOIDAL E FACE INFERIOR EM CHAPA PLANA (NAO INCLUI ACESSO</v>
          </cell>
        </row>
        <row r="8528">
          <cell r="A8528">
            <v>39521</v>
          </cell>
          <cell r="B8528" t="str">
            <v>TELHA ISOLANTE COM NUCLEO EM POLIESTIRENO (EPS), E = 50 MM, REVESTIDA EM ACO</v>
          </cell>
          <cell r="C8528" t="str">
            <v>M2</v>
          </cell>
          <cell r="D8528" t="str">
            <v>AS</v>
          </cell>
          <cell r="E8528">
            <v>100.14</v>
          </cell>
        </row>
        <row r="8529">
          <cell r="B8529" t="str">
            <v>ZINCADO *0,5* MM COM PRE-PINTURA NAS DUAS FACES, FACE SUPERIOR EM TELHA</v>
          </cell>
        </row>
        <row r="8530">
          <cell r="B8530" t="str">
            <v>TRAPEZOIDAL E FACE INFERIOR EM CHAPA PLANA (NAO INCLUI ACESSO</v>
          </cell>
        </row>
        <row r="8531">
          <cell r="A8531">
            <v>39522</v>
          </cell>
          <cell r="B8531" t="str">
            <v>TELHA ISOLANTE COM NUCLEO EM POLIESTIRENO (EPS), E = 50 MM, REVESTIDA EM TELHA</v>
          </cell>
          <cell r="C8531" t="str">
            <v>M2</v>
          </cell>
          <cell r="D8531" t="str">
            <v>AS</v>
          </cell>
          <cell r="E8531">
            <v>80.069999999999993</v>
          </cell>
        </row>
        <row r="8532">
          <cell r="B8532" t="str">
            <v>TRAPEZOIDAL DE ACO ZINCADO *0,5* MM COM PRE-PINTURA NAS DUAS FACES (NAO INCLUI</v>
          </cell>
        </row>
        <row r="8533">
          <cell r="B8533" t="str">
            <v>ACESSORIOS DE FIXACAO)</v>
          </cell>
        </row>
        <row r="8534">
          <cell r="A8534">
            <v>7246</v>
          </cell>
          <cell r="B8534" t="str">
            <v>TELHA VIDRO TIPO CANAL OU COLONIAL, C = 46 A 50 CM</v>
          </cell>
          <cell r="C8534" t="str">
            <v>UN</v>
          </cell>
          <cell r="D8534" t="str">
            <v>CR</v>
          </cell>
          <cell r="E8534">
            <v>22.75</v>
          </cell>
        </row>
        <row r="8535">
          <cell r="A8535">
            <v>12869</v>
          </cell>
          <cell r="B8535" t="str">
            <v>TELHADISTA</v>
          </cell>
          <cell r="C8535" t="str">
            <v>H</v>
          </cell>
          <cell r="D8535" t="str">
            <v>CR</v>
          </cell>
          <cell r="E8535">
            <v>9.67</v>
          </cell>
        </row>
        <row r="8536">
          <cell r="A8536">
            <v>41097</v>
          </cell>
          <cell r="B8536" t="str">
            <v>TELHADOR ( MENSALISTA )</v>
          </cell>
          <cell r="C8536" t="str">
            <v>MES</v>
          </cell>
          <cell r="D8536" t="str">
            <v>CR</v>
          </cell>
          <cell r="E8536">
            <v>1700.76</v>
          </cell>
        </row>
        <row r="8537">
          <cell r="A8537">
            <v>7247</v>
          </cell>
          <cell r="B8537" t="str">
            <v>TEODOLITO ELETRONICO, PRECISAO ANGULAR DE 5 A 7 SEGUNDOS, INCLUINDO TRIPE</v>
          </cell>
          <cell r="C8537" t="str">
            <v>H</v>
          </cell>
          <cell r="D8537" t="str">
            <v>AS</v>
          </cell>
          <cell r="E8537">
            <v>2.25</v>
          </cell>
        </row>
        <row r="8538">
          <cell r="B8538" t="str">
            <v>(LOCACAO)</v>
          </cell>
        </row>
        <row r="8539">
          <cell r="A8539">
            <v>1574</v>
          </cell>
          <cell r="B8539" t="str">
            <v>TERMINAL A COMPRESSAO EM COBRE ESTANHADO PARA CABO 10 MM2, 1 FURO E 1</v>
          </cell>
          <cell r="C8539" t="str">
            <v>UN</v>
          </cell>
          <cell r="D8539" t="str">
            <v>CR</v>
          </cell>
          <cell r="E8539">
            <v>0.62</v>
          </cell>
        </row>
        <row r="8540">
          <cell r="B8540" t="str">
            <v>COMPRESSAO, PARA PARAFUSO DE FIXACAO M6</v>
          </cell>
        </row>
        <row r="8541">
          <cell r="A8541">
            <v>1581</v>
          </cell>
          <cell r="B8541" t="str">
            <v>TERMINAL A COMPRESSAO EM COBRE ESTANHADO PARA CABO 120 MM2, 1 FURO E 1</v>
          </cell>
          <cell r="C8541" t="str">
            <v>UN</v>
          </cell>
          <cell r="D8541" t="str">
            <v>CR</v>
          </cell>
          <cell r="E8541">
            <v>4.3</v>
          </cell>
        </row>
        <row r="8542">
          <cell r="B8542" t="str">
            <v>COMPRESSAO, PARA PARAFUSO DE FIXACAO M12</v>
          </cell>
        </row>
        <row r="8543">
          <cell r="A8543">
            <v>1575</v>
          </cell>
          <cell r="B8543" t="str">
            <v>TERMINAL A COMPRESSAO EM COBRE ESTANHADO PARA CABO 16 MM2, 1 FURO E 1</v>
          </cell>
          <cell r="C8543" t="str">
            <v>UN</v>
          </cell>
          <cell r="D8543" t="str">
            <v>CR</v>
          </cell>
          <cell r="E8543">
            <v>0.73</v>
          </cell>
        </row>
        <row r="8544">
          <cell r="B8544" t="str">
            <v>COMPRESSAO, PARA PARAFUSO DE FIXACAO M6</v>
          </cell>
        </row>
        <row r="8545">
          <cell r="A8545">
            <v>1570</v>
          </cell>
          <cell r="B8545" t="str">
            <v>TERMINAL A COMPRESSAO EM COBRE ESTANHADO PARA CABO 2,5 MM2, 1 FURO E 1</v>
          </cell>
          <cell r="C8545" t="str">
            <v>UN</v>
          </cell>
          <cell r="D8545" t="str">
            <v>CR</v>
          </cell>
          <cell r="E8545">
            <v>0.37</v>
          </cell>
        </row>
        <row r="8546">
          <cell r="B8546" t="str">
            <v>COMPRESSAO, PARA PARAFUSO DE FIXACAO M5</v>
          </cell>
        </row>
        <row r="8547">
          <cell r="A8547">
            <v>1576</v>
          </cell>
          <cell r="B8547" t="str">
            <v>TERMINAL A COMPRESSAO EM COBRE ESTANHADO PARA CABO 25 MM2, 1 FURO E 1</v>
          </cell>
          <cell r="C8547" t="str">
            <v>UN</v>
          </cell>
          <cell r="D8547" t="str">
            <v>CR</v>
          </cell>
          <cell r="E8547">
            <v>1.02</v>
          </cell>
        </row>
        <row r="8548">
          <cell r="B8548" t="str">
            <v>COMPRESSAO, PARA PARAFUSO DE FIXACAO M8</v>
          </cell>
        </row>
        <row r="8549">
          <cell r="A8549">
            <v>1577</v>
          </cell>
          <cell r="B8549" t="str">
            <v>TERMINAL A COMPRESSAO EM COBRE ESTANHADO PARA CABO 35 MM2, 1 FURO E 1</v>
          </cell>
          <cell r="C8549" t="str">
            <v>UN</v>
          </cell>
          <cell r="D8549" t="str">
            <v>CR</v>
          </cell>
          <cell r="E8549">
            <v>1.1499999999999999</v>
          </cell>
        </row>
        <row r="8550">
          <cell r="B8550" t="str">
            <v>COMPRESSAO, PARA PARAFUSO DE FIXACAO M8</v>
          </cell>
        </row>
        <row r="8551">
          <cell r="A8551">
            <v>1571</v>
          </cell>
          <cell r="B8551" t="str">
            <v>TERMINAL A COMPRESSAO EM COBRE ESTANHADO PARA CABO 4 MM2, 1 FURO E 1</v>
          </cell>
          <cell r="C8551" t="str">
            <v>UN</v>
          </cell>
          <cell r="D8551" t="str">
            <v>CR</v>
          </cell>
          <cell r="E8551">
            <v>0.48</v>
          </cell>
        </row>
        <row r="8552">
          <cell r="B8552" t="str">
            <v>COMPRESSAO, PARA PARAFUSO DE FIXACAO M5</v>
          </cell>
        </row>
        <row r="8553">
          <cell r="A8553">
            <v>1578</v>
          </cell>
          <cell r="B8553" t="str">
            <v>TERMINAL A COMPRESSAO EM COBRE ESTANHADO PARA CABO 50 MM2, 1 FURO E 1</v>
          </cell>
          <cell r="C8553" t="str">
            <v>UN</v>
          </cell>
          <cell r="D8553" t="str">
            <v>CR</v>
          </cell>
          <cell r="E8553">
            <v>1.99</v>
          </cell>
        </row>
        <row r="8554">
          <cell r="B8554" t="str">
            <v>COMPRESSAO, PARA PARAFUSO DE FIXACAO M8</v>
          </cell>
        </row>
        <row r="8555">
          <cell r="A8555">
            <v>1573</v>
          </cell>
          <cell r="B8555" t="str">
            <v>TERMINAL A COMPRESSAO EM COBRE ESTANHADO PARA CABO 6 MM2, 1 FURO E 1</v>
          </cell>
          <cell r="C8555" t="str">
            <v>UN</v>
          </cell>
          <cell r="D8555" t="str">
            <v>CR</v>
          </cell>
          <cell r="E8555">
            <v>0.56999999999999995</v>
          </cell>
        </row>
        <row r="8556">
          <cell r="B8556" t="str">
            <v>COMPRESSAO, PARA PARAFUSO DE FIXACAO M6</v>
          </cell>
        </row>
        <row r="8557">
          <cell r="A8557">
            <v>1579</v>
          </cell>
          <cell r="B8557" t="str">
            <v>TERMINAL A COMPRESSAO EM COBRE ESTANHADO PARA CABO 70 MM2, 1 FURO E 1</v>
          </cell>
          <cell r="C8557" t="str">
            <v>UN</v>
          </cell>
          <cell r="D8557" t="str">
            <v>CR</v>
          </cell>
          <cell r="E8557">
            <v>2.48</v>
          </cell>
        </row>
        <row r="8558">
          <cell r="B8558" t="str">
            <v>COMPRESSAO, PARA PARAFUSO DE FIXACAO M10</v>
          </cell>
        </row>
        <row r="8559">
          <cell r="A8559">
            <v>1580</v>
          </cell>
          <cell r="B8559" t="str">
            <v>TERMINAL A COMPRESSAO EM COBRE ESTANHADO PARA CABO 95 MM2, 1 FURO E 1</v>
          </cell>
          <cell r="C8559" t="str">
            <v>UN</v>
          </cell>
          <cell r="D8559" t="str">
            <v>CR</v>
          </cell>
          <cell r="E8559">
            <v>3.06</v>
          </cell>
        </row>
        <row r="8560">
          <cell r="B8560" t="str">
            <v>COMPRESSAO, PARA PARAFUSO DE FIXACAO M12</v>
          </cell>
        </row>
        <row r="8561">
          <cell r="A8561">
            <v>7571</v>
          </cell>
          <cell r="B8561" t="str">
            <v>TERMINAL AEREO EM ACO GALVANIZADO DN 5/16", COMPRIMENTO DE 350MM, COM BASE DE</v>
          </cell>
          <cell r="C8561" t="str">
            <v>UN</v>
          </cell>
          <cell r="D8561" t="str">
            <v>CR</v>
          </cell>
          <cell r="E8561">
            <v>8.18</v>
          </cell>
        </row>
        <row r="8562">
          <cell r="B8562" t="str">
            <v>FIXACAO HORIZONTAL</v>
          </cell>
        </row>
        <row r="8563">
          <cell r="A8563">
            <v>39321</v>
          </cell>
          <cell r="B8563" t="str">
            <v>TERMINAL DE VENTILACAO, 100 MM, SERIE NORMAL, ESGOTO PREDIAL</v>
          </cell>
          <cell r="C8563" t="str">
            <v>UN</v>
          </cell>
          <cell r="D8563" t="str">
            <v>CR</v>
          </cell>
          <cell r="E8563">
            <v>7.35</v>
          </cell>
        </row>
        <row r="8564">
          <cell r="A8564">
            <v>39319</v>
          </cell>
          <cell r="B8564" t="str">
            <v>TERMINAL DE VENTILACAO, 50 MM, SERIE NORMAL, ESGOTO PREDIAL</v>
          </cell>
          <cell r="C8564" t="str">
            <v>UN</v>
          </cell>
          <cell r="D8564" t="str">
            <v>CR</v>
          </cell>
          <cell r="E8564">
            <v>4.49</v>
          </cell>
        </row>
        <row r="8565">
          <cell r="A8565">
            <v>39320</v>
          </cell>
          <cell r="B8565" t="str">
            <v>TERMINAL DE VENTILACAO, 75 MM, SERIE NORMAL, ESGOTO PREDIAL</v>
          </cell>
          <cell r="C8565" t="str">
            <v>UN</v>
          </cell>
          <cell r="D8565" t="str">
            <v>CR</v>
          </cell>
          <cell r="E8565">
            <v>5.37</v>
          </cell>
        </row>
        <row r="8566">
          <cell r="A8566">
            <v>1591</v>
          </cell>
          <cell r="B8566" t="str">
            <v>TERMINAL METALICO A PRESSAO PARA 1 CABO DE 120 MM2, COM 1 FURO DE FIXACAO</v>
          </cell>
          <cell r="C8566" t="str">
            <v>UN</v>
          </cell>
          <cell r="D8566" t="str">
            <v>CR</v>
          </cell>
          <cell r="E8566">
            <v>9.48</v>
          </cell>
        </row>
        <row r="8567">
          <cell r="A8567">
            <v>1547</v>
          </cell>
          <cell r="B8567" t="str">
            <v>TERMINAL METALICO A PRESSAO PARA 1 CABO DE 150 A 185 MM2, COM 2 FUROS PARA</v>
          </cell>
          <cell r="C8567" t="str">
            <v>UN</v>
          </cell>
          <cell r="D8567" t="str">
            <v>CR</v>
          </cell>
          <cell r="E8567">
            <v>49.71</v>
          </cell>
        </row>
        <row r="8568">
          <cell r="B8568" t="str">
            <v>FIXACAO</v>
          </cell>
        </row>
        <row r="8569">
          <cell r="A8569">
            <v>38196</v>
          </cell>
          <cell r="B8569" t="str">
            <v>TERMINAL METALICO A PRESSAO PARA 1 CABO DE 150 MM2, COM 1 FURO DE FIXACAO</v>
          </cell>
          <cell r="C8569" t="str">
            <v>UN</v>
          </cell>
          <cell r="D8569" t="str">
            <v>CR</v>
          </cell>
          <cell r="E8569">
            <v>9.68</v>
          </cell>
        </row>
        <row r="8570">
          <cell r="A8570">
            <v>1543</v>
          </cell>
          <cell r="B8570" t="str">
            <v>TERMINAL METALICO A PRESSAO PARA 1 CABO DE 16 A 25 MM2, COM 2 FUROS PARA</v>
          </cell>
          <cell r="C8570" t="str">
            <v>UN</v>
          </cell>
          <cell r="D8570" t="str">
            <v>CR</v>
          </cell>
          <cell r="E8570">
            <v>10.29</v>
          </cell>
        </row>
        <row r="8571">
          <cell r="B8571" t="str">
            <v>FIXACAO</v>
          </cell>
        </row>
        <row r="8572">
          <cell r="A8572" t="str">
            <v>Obs: dimensões entre asteríscos (*) indicam a aceitação de medidas aproximadas.</v>
          </cell>
        </row>
        <row r="8574">
          <cell r="B8574" t="str">
            <v>PREÇOS DE INSUMOS</v>
          </cell>
          <cell r="D8574" t="str">
            <v>Página:</v>
          </cell>
          <cell r="E8574" t="str">
            <v>130 / 146</v>
          </cell>
        </row>
        <row r="8575">
          <cell r="A8575" t="str">
            <v>Indicação da origem do preço:</v>
          </cell>
        </row>
        <row r="8576">
          <cell r="A8576" t="str">
            <v>• C - para preço coletado pelo IBGE</v>
          </cell>
        </row>
        <row r="8577">
          <cell r="A8577" t="str">
            <v>• CR - para preço obtido por meio do coeficiente de representatividade do insumo (ver Manual de Metodologia e</v>
          </cell>
        </row>
        <row r="8578">
          <cell r="A8578" t="str">
            <v>Conceitos);</v>
          </cell>
        </row>
        <row r="8579">
          <cell r="A8579" t="str">
            <v>• AS - para preço atribuído com base no preço do insumo para a localidade de São Paulo.</v>
          </cell>
        </row>
        <row r="8580">
          <cell r="A8580" t="str">
            <v>Mês de Coleta:</v>
          </cell>
          <cell r="B8580" t="str">
            <v>06/2016 Pesquisa: IBGE</v>
          </cell>
        </row>
        <row r="8581">
          <cell r="B8581" t="str">
            <v>CUIABA</v>
          </cell>
          <cell r="C8581" t="str">
            <v>90,01</v>
          </cell>
          <cell r="E8581">
            <v>52.06</v>
          </cell>
        </row>
        <row r="8582">
          <cell r="A8582" t="str">
            <v>Localidade:</v>
          </cell>
          <cell r="B8582" t="str">
            <v>Encargos Sociais Desonerados(%) Horista:</v>
          </cell>
          <cell r="D8582" t="str">
            <v>Mensalista:</v>
          </cell>
        </row>
        <row r="8583">
          <cell r="A8583" t="str">
            <v>Código</v>
          </cell>
          <cell r="B8583" t="str">
            <v>Descriçao do Insumo</v>
          </cell>
          <cell r="C8583" t="str">
            <v>Unid</v>
          </cell>
          <cell r="D8583" t="str">
            <v>Origem</v>
          </cell>
          <cell r="E8583" t="str">
            <v>Preço</v>
          </cell>
        </row>
        <row r="8584">
          <cell r="D8584" t="str">
            <v>de Preço</v>
          </cell>
          <cell r="E8584" t="str">
            <v>Mediano (R$)</v>
          </cell>
        </row>
        <row r="8585">
          <cell r="A8585">
            <v>1585</v>
          </cell>
          <cell r="B8585" t="str">
            <v>TERMINAL METALICO A PRESSAO PARA 1 CABO DE 16 MM2, COM 1 FURO DE FIXACAO</v>
          </cell>
          <cell r="C8585" t="str">
            <v>UN</v>
          </cell>
          <cell r="D8585" t="str">
            <v>CR</v>
          </cell>
          <cell r="E8585">
            <v>1.99</v>
          </cell>
        </row>
        <row r="8586">
          <cell r="A8586">
            <v>1593</v>
          </cell>
          <cell r="B8586" t="str">
            <v>TERMINAL METALICO A PRESSAO PARA 1 CABO DE 185 MM2, COM 1 FURO DE FIXACAO</v>
          </cell>
          <cell r="C8586" t="str">
            <v>UN</v>
          </cell>
          <cell r="D8586" t="str">
            <v>CR</v>
          </cell>
          <cell r="E8586">
            <v>10.58</v>
          </cell>
        </row>
        <row r="8587">
          <cell r="A8587">
            <v>11838</v>
          </cell>
          <cell r="B8587" t="str">
            <v>TERMINAL METALICO A PRESSAO PARA 1 CABO DE 240 MM2, COM 1 FURO DE FIXACAO</v>
          </cell>
          <cell r="C8587" t="str">
            <v>UN</v>
          </cell>
          <cell r="D8587" t="str">
            <v>CR</v>
          </cell>
          <cell r="E8587">
            <v>13.96</v>
          </cell>
        </row>
        <row r="8588">
          <cell r="A8588">
            <v>1594</v>
          </cell>
          <cell r="B8588" t="str">
            <v>TERMINAL METALICO A PRESSAO PARA 1 CABO DE 25 A 35 MM2, COM 2 FUROS PARA</v>
          </cell>
          <cell r="C8588" t="str">
            <v>UN</v>
          </cell>
          <cell r="D8588" t="str">
            <v>CR</v>
          </cell>
          <cell r="E8588">
            <v>14.11</v>
          </cell>
        </row>
        <row r="8589">
          <cell r="B8589" t="str">
            <v>FIXACAO</v>
          </cell>
        </row>
        <row r="8590">
          <cell r="A8590">
            <v>1586</v>
          </cell>
          <cell r="B8590" t="str">
            <v>TERMINAL METALICO A PRESSAO PARA 1 CABO DE 25 MM2, COM 1 FURO DE FIXACAO</v>
          </cell>
          <cell r="C8590" t="str">
            <v>UN</v>
          </cell>
          <cell r="D8590" t="str">
            <v>CR</v>
          </cell>
          <cell r="E8590">
            <v>2.52</v>
          </cell>
        </row>
        <row r="8591">
          <cell r="A8591">
            <v>11839</v>
          </cell>
          <cell r="B8591" t="str">
            <v>TERMINAL METALICO A PRESSAO PARA 1 CABO DE 300 MM2, COM 1 FURO DE FIXACAO</v>
          </cell>
          <cell r="C8591" t="str">
            <v>UN</v>
          </cell>
          <cell r="D8591" t="str">
            <v>CR</v>
          </cell>
          <cell r="E8591">
            <v>20.309999999999999</v>
          </cell>
        </row>
        <row r="8592">
          <cell r="A8592">
            <v>1587</v>
          </cell>
          <cell r="B8592" t="str">
            <v>TERMINAL METALICO A PRESSAO PARA 1 CABO DE 35 MM2, COM 1 FURO DE FIXACAO</v>
          </cell>
          <cell r="C8592" t="str">
            <v>UN</v>
          </cell>
          <cell r="D8592" t="str">
            <v>CR</v>
          </cell>
          <cell r="E8592">
            <v>2.56</v>
          </cell>
        </row>
        <row r="8593">
          <cell r="A8593">
            <v>1545</v>
          </cell>
          <cell r="B8593" t="str">
            <v>TERMINAL METALICO A PRESSAO PARA 1 CABO DE 50 A 70 MM2, COM 2 FUROS PARA</v>
          </cell>
          <cell r="C8593" t="str">
            <v>UN</v>
          </cell>
          <cell r="D8593" t="str">
            <v>CR</v>
          </cell>
          <cell r="E8593">
            <v>24.37</v>
          </cell>
        </row>
        <row r="8594">
          <cell r="B8594" t="str">
            <v>FIXACAO</v>
          </cell>
        </row>
        <row r="8595">
          <cell r="A8595">
            <v>1588</v>
          </cell>
          <cell r="B8595" t="str">
            <v>TERMINAL METALICO A PRESSAO PARA 1 CABO DE 50 MM2, COM 1 FURO DE FIXACAO</v>
          </cell>
          <cell r="C8595" t="str">
            <v>UN</v>
          </cell>
          <cell r="D8595" t="str">
            <v>CR</v>
          </cell>
          <cell r="E8595">
            <v>3.52</v>
          </cell>
        </row>
        <row r="8596">
          <cell r="A8596">
            <v>1535</v>
          </cell>
          <cell r="B8596" t="str">
            <v>TERMINAL METALICO A PRESSAO PARA 1 CABO DE 6 A 10 MM2, COM 1 FURO DE FIXACAO</v>
          </cell>
          <cell r="C8596" t="str">
            <v>UN</v>
          </cell>
          <cell r="D8596" t="str">
            <v>CR</v>
          </cell>
          <cell r="E8596">
            <v>2.0299999999999998</v>
          </cell>
        </row>
        <row r="8597">
          <cell r="A8597">
            <v>1589</v>
          </cell>
          <cell r="B8597" t="str">
            <v>TERMINAL METALICO A PRESSAO PARA 1 CABO DE 70 MM2, COM 1 FURO DE FIXACAO</v>
          </cell>
          <cell r="C8597" t="str">
            <v>UN</v>
          </cell>
          <cell r="D8597" t="str">
            <v>CR</v>
          </cell>
          <cell r="E8597">
            <v>3.63</v>
          </cell>
        </row>
        <row r="8598">
          <cell r="A8598">
            <v>1546</v>
          </cell>
          <cell r="B8598" t="str">
            <v>TERMINAL METALICO A PRESSAO PARA 1 CABO DE 95 A 120 MM2, COM 2 FUROS PARA</v>
          </cell>
          <cell r="C8598" t="str">
            <v>UN</v>
          </cell>
          <cell r="D8598" t="str">
            <v>CR</v>
          </cell>
          <cell r="E8598">
            <v>41.13</v>
          </cell>
        </row>
        <row r="8599">
          <cell r="B8599" t="str">
            <v>FIXACAO</v>
          </cell>
        </row>
        <row r="8600">
          <cell r="A8600">
            <v>1590</v>
          </cell>
          <cell r="B8600" t="str">
            <v>TERMINAL METALICO A PRESSAO PARA 1 CABO DE 95 MM2, COM 1 FURO DE FIXACAO</v>
          </cell>
          <cell r="C8600" t="str">
            <v>UN</v>
          </cell>
          <cell r="D8600" t="str">
            <v>CR</v>
          </cell>
          <cell r="E8600">
            <v>6.39</v>
          </cell>
        </row>
        <row r="8601">
          <cell r="A8601">
            <v>1542</v>
          </cell>
          <cell r="B8601" t="str">
            <v>TERMINAL METALICO A PRESSAO 1 CABO, PARA CABOS DE 4 A 10 MM2, COM 2 FUROS PARA</v>
          </cell>
          <cell r="C8601" t="str">
            <v>UN</v>
          </cell>
          <cell r="D8601" t="str">
            <v>CR</v>
          </cell>
          <cell r="E8601">
            <v>8.4700000000000006</v>
          </cell>
        </row>
        <row r="8602">
          <cell r="B8602" t="str">
            <v>FIXACAO</v>
          </cell>
        </row>
        <row r="8603">
          <cell r="A8603">
            <v>38415</v>
          </cell>
          <cell r="B8603" t="str">
            <v>TERMOFUSORA PARA TUBOS E CONEXOES EM PPR COM DIAMETROS DE 20 A 63 MM,</v>
          </cell>
          <cell r="C8603" t="str">
            <v>UN</v>
          </cell>
          <cell r="D8603" t="str">
            <v>CR</v>
          </cell>
          <cell r="E8603">
            <v>1074.3699999999999</v>
          </cell>
        </row>
        <row r="8604">
          <cell r="B8604" t="str">
            <v>POTENCIA DE 800 W, TENSAO 220 V</v>
          </cell>
        </row>
        <row r="8605">
          <cell r="A8605">
            <v>38414</v>
          </cell>
          <cell r="B8605" t="str">
            <v>TERMOFUSORA PARA TUBOS E CONEXOES EM PPR COM DIAMETROS DE 75 A 110 MM,</v>
          </cell>
          <cell r="C8605" t="str">
            <v>UN</v>
          </cell>
          <cell r="D8605" t="str">
            <v>CR</v>
          </cell>
          <cell r="E8605">
            <v>1507.88</v>
          </cell>
        </row>
        <row r="8606">
          <cell r="B8606" t="str">
            <v>POTENCIA DE *1100* W, TENSAO 220 V</v>
          </cell>
        </row>
        <row r="8607">
          <cell r="A8607">
            <v>38128</v>
          </cell>
          <cell r="B8607" t="str">
            <v>TERRA VEGETAL (ENSACADA)</v>
          </cell>
          <cell r="C8607" t="str">
            <v>KG</v>
          </cell>
          <cell r="D8607" t="str">
            <v>C</v>
          </cell>
          <cell r="E8607">
            <v>0.21</v>
          </cell>
        </row>
        <row r="8608">
          <cell r="A8608">
            <v>7253</v>
          </cell>
          <cell r="B8608" t="str">
            <v>TERRA VEGETAL (GRANEL)</v>
          </cell>
          <cell r="C8608" t="str">
            <v>M3</v>
          </cell>
          <cell r="D8608" t="str">
            <v>CR</v>
          </cell>
          <cell r="E8608">
            <v>45</v>
          </cell>
        </row>
        <row r="8609">
          <cell r="A8609">
            <v>38955</v>
          </cell>
          <cell r="B8609" t="str">
            <v>TESOURA / CORTADOR DE TUBOS PEX</v>
          </cell>
          <cell r="C8609" t="str">
            <v>UN</v>
          </cell>
          <cell r="D8609" t="str">
            <v>CR</v>
          </cell>
          <cell r="E8609">
            <v>34.6</v>
          </cell>
        </row>
        <row r="8610">
          <cell r="A8610">
            <v>4806</v>
          </cell>
          <cell r="B8610" t="str">
            <v>TESTEIRA ANTIDERRAPANTE PARA PISO VINILICO *5 X 2,5* CM, E = 2 MM</v>
          </cell>
          <cell r="C8610" t="str">
            <v>M</v>
          </cell>
          <cell r="D8610" t="str">
            <v>CR</v>
          </cell>
          <cell r="E8610">
            <v>10.56</v>
          </cell>
        </row>
        <row r="8611">
          <cell r="A8611">
            <v>34401</v>
          </cell>
          <cell r="B8611" t="str">
            <v>TIJOLO CERAMICO LAMINADO 5,5 X 11 X 23 CM</v>
          </cell>
          <cell r="C8611" t="str">
            <v>UN</v>
          </cell>
          <cell r="D8611" t="str">
            <v>CR</v>
          </cell>
          <cell r="E8611">
            <v>0.94</v>
          </cell>
        </row>
        <row r="8612">
          <cell r="A8612">
            <v>7258</v>
          </cell>
          <cell r="B8612" t="str">
            <v>TIJOLO CERAMICO MACICO *5 X 10 X 20* CM</v>
          </cell>
          <cell r="C8612" t="str">
            <v>UN</v>
          </cell>
          <cell r="D8612" t="str">
            <v>CR</v>
          </cell>
          <cell r="E8612">
            <v>0.28999999999999998</v>
          </cell>
        </row>
        <row r="8613">
          <cell r="A8613">
            <v>7260</v>
          </cell>
          <cell r="B8613" t="str">
            <v>TIJOLO CERAMICO MACICO APARENTE *6 X 12 X 24* CM</v>
          </cell>
          <cell r="C8613" t="str">
            <v>UN</v>
          </cell>
          <cell r="D8613" t="str">
            <v>CR</v>
          </cell>
          <cell r="E8613">
            <v>0.91</v>
          </cell>
        </row>
        <row r="8614">
          <cell r="A8614">
            <v>7256</v>
          </cell>
          <cell r="B8614" t="str">
            <v>TIJOLO CERAMICO MACICO APARENTE 2 FUROS, *6,5 X 10 X 20* CM</v>
          </cell>
          <cell r="C8614" t="str">
            <v>UN</v>
          </cell>
          <cell r="D8614" t="str">
            <v>CR</v>
          </cell>
          <cell r="E8614">
            <v>0.53</v>
          </cell>
        </row>
        <row r="8615">
          <cell r="A8615">
            <v>34400</v>
          </cell>
          <cell r="B8615" t="str">
            <v>TIJOLO CERAMICO REFRATARIO 2,5 X 11,4 X 22,9 CM</v>
          </cell>
          <cell r="C8615" t="str">
            <v>UN</v>
          </cell>
          <cell r="D8615" t="str">
            <v>CR</v>
          </cell>
          <cell r="E8615">
            <v>2.29</v>
          </cell>
        </row>
        <row r="8616">
          <cell r="A8616">
            <v>10617</v>
          </cell>
          <cell r="B8616" t="str">
            <v>TIJOLO CERAMICO REFRATARIO 6,3 X 11,4 X 22,9 CM</v>
          </cell>
          <cell r="C8616" t="str">
            <v>UN</v>
          </cell>
          <cell r="D8616" t="str">
            <v>CR</v>
          </cell>
          <cell r="E8616">
            <v>3.2</v>
          </cell>
        </row>
        <row r="8617">
          <cell r="A8617">
            <v>7280</v>
          </cell>
          <cell r="B8617" t="str">
            <v>TIL DE PASSAGEM, EM PVC, JE, BBB, DN 100 X 100 MM, PARA REDE COLETORA DE ESGOTO</v>
          </cell>
          <cell r="C8617" t="str">
            <v>UN</v>
          </cell>
          <cell r="D8617" t="str">
            <v>CR</v>
          </cell>
          <cell r="E8617">
            <v>305.74</v>
          </cell>
        </row>
        <row r="8618">
          <cell r="B8618" t="str">
            <v>NBR 10569</v>
          </cell>
        </row>
        <row r="8619">
          <cell r="A8619">
            <v>7282</v>
          </cell>
          <cell r="B8619" t="str">
            <v>TIL DE PASSAGEM, EM PVC, JE, BBB, DN 150 X 150 MM, PARA REDE COLETORA DE ESGOTO</v>
          </cell>
          <cell r="C8619" t="str">
            <v>UN</v>
          </cell>
          <cell r="D8619" t="str">
            <v>CR</v>
          </cell>
          <cell r="E8619">
            <v>575.51</v>
          </cell>
        </row>
        <row r="8620">
          <cell r="B8620" t="str">
            <v>NBR 10569</v>
          </cell>
        </row>
        <row r="8621">
          <cell r="A8621">
            <v>7276</v>
          </cell>
          <cell r="B8621" t="str">
            <v>TIL DE PASSAGEM, EM PVC, JE, BBB, DN 200 X 150 MM, PARA REDE COLETORA DE ESGOTO</v>
          </cell>
          <cell r="C8621" t="str">
            <v>UN</v>
          </cell>
          <cell r="D8621" t="str">
            <v>CR</v>
          </cell>
          <cell r="E8621">
            <v>623.11</v>
          </cell>
        </row>
        <row r="8622">
          <cell r="B8622" t="str">
            <v>NBR 10569</v>
          </cell>
        </row>
        <row r="8623">
          <cell r="A8623">
            <v>7277</v>
          </cell>
          <cell r="B8623" t="str">
            <v>TIL DE PASSAGEM, EM PVC, JE, BBB, DN 250 X 150 MM, PARA REDE COLETORA DE ESGOTO</v>
          </cell>
          <cell r="C8623" t="str">
            <v>UN</v>
          </cell>
          <cell r="D8623" t="str">
            <v>CR</v>
          </cell>
          <cell r="E8623">
            <v>804.46</v>
          </cell>
        </row>
        <row r="8624">
          <cell r="B8624" t="str">
            <v>NBR 10569</v>
          </cell>
        </row>
        <row r="8625">
          <cell r="A8625">
            <v>7278</v>
          </cell>
          <cell r="B8625" t="str">
            <v>TIL DE PASSAGEM, EM PVC, JE, BBB, DN 300 X 150 MM, PARA REDE COLETORA DE ESGOTO</v>
          </cell>
          <cell r="C8625" t="str">
            <v>UN</v>
          </cell>
          <cell r="D8625" t="str">
            <v>CR</v>
          </cell>
          <cell r="E8625">
            <v>1031.1199999999999</v>
          </cell>
        </row>
        <row r="8626">
          <cell r="B8626" t="str">
            <v>NBR 10569</v>
          </cell>
        </row>
        <row r="8627">
          <cell r="A8627">
            <v>7274</v>
          </cell>
          <cell r="B8627" t="str">
            <v>TIL PARA LIGACAO PREDIAL, EM PVC, JE, BBB, DN 100 X 100 MM, PARA REDE COLETORA</v>
          </cell>
          <cell r="C8627" t="str">
            <v>UN</v>
          </cell>
          <cell r="D8627" t="str">
            <v>C</v>
          </cell>
          <cell r="E8627">
            <v>21.43</v>
          </cell>
        </row>
        <row r="8628">
          <cell r="B8628" t="str">
            <v>ESGOTO (NBR 10569)</v>
          </cell>
        </row>
        <row r="8629">
          <cell r="A8629">
            <v>7275</v>
          </cell>
          <cell r="B8629" t="str">
            <v>TIL RADIAL, PVC, JE, BBB, DN 150 X 200 MM, PARA REDE COLETORA DE ESGOTO (NBR 10569)</v>
          </cell>
          <cell r="C8629" t="str">
            <v>UN</v>
          </cell>
          <cell r="D8629" t="str">
            <v>CR</v>
          </cell>
          <cell r="E8629">
            <v>563.89</v>
          </cell>
        </row>
        <row r="8630">
          <cell r="A8630">
            <v>7284</v>
          </cell>
          <cell r="B8630" t="str">
            <v>TIL RADIAL, PVC, JE, BBB, DN 300 X 200 MM, PARA REDE COLETORA DE ESGOTO (NBR 10569)</v>
          </cell>
          <cell r="C8630" t="str">
            <v>UN</v>
          </cell>
          <cell r="D8630" t="str">
            <v>CR</v>
          </cell>
          <cell r="E8630">
            <v>1736.75</v>
          </cell>
        </row>
        <row r="8631">
          <cell r="A8631">
            <v>11663</v>
          </cell>
          <cell r="B8631" t="str">
            <v>TIL TUBO QUEDA, EM PVC, JE, BBB, DN 100 X 100 MM, PARA REDE COLETORA DE ESGOTO</v>
          </cell>
          <cell r="C8631" t="str">
            <v>UN</v>
          </cell>
          <cell r="D8631" t="str">
            <v>CR</v>
          </cell>
          <cell r="E8631">
            <v>209.87</v>
          </cell>
        </row>
        <row r="8632">
          <cell r="B8632" t="str">
            <v>(NBR 10569)</v>
          </cell>
        </row>
        <row r="8633">
          <cell r="A8633">
            <v>11665</v>
          </cell>
          <cell r="B8633" t="str">
            <v>TIL TUBO QUEDA, EM PVC, JE, BBB, DN 150 X 150 MM, PARA REDE COLETORA DE ESGOTO</v>
          </cell>
          <cell r="C8633" t="str">
            <v>UN</v>
          </cell>
          <cell r="D8633" t="str">
            <v>CR</v>
          </cell>
          <cell r="E8633">
            <v>927.98</v>
          </cell>
        </row>
        <row r="8634">
          <cell r="B8634" t="str">
            <v>(NBR 10569)</v>
          </cell>
        </row>
        <row r="8635">
          <cell r="A8635">
            <v>11666</v>
          </cell>
          <cell r="B8635" t="str">
            <v>TIL TUBO QUEDA, EM PVC, JE, BBB, DN 200 X 150 MM, PARA REDE COLETORA DE ESGOTO</v>
          </cell>
          <cell r="C8635" t="str">
            <v>UN</v>
          </cell>
          <cell r="D8635" t="str">
            <v>CR</v>
          </cell>
          <cell r="E8635">
            <v>935.36</v>
          </cell>
        </row>
        <row r="8636">
          <cell r="B8636" t="str">
            <v>(NBR 10569)</v>
          </cell>
        </row>
        <row r="8637">
          <cell r="A8637">
            <v>11667</v>
          </cell>
          <cell r="B8637" t="str">
            <v>TIL TUBO QUEDA, EM PVC, JE, BBB, DN 250 X 150 MM, PARA REDE COLETORA DE ESGOTO</v>
          </cell>
          <cell r="C8637" t="str">
            <v>UN</v>
          </cell>
          <cell r="D8637" t="str">
            <v>CR</v>
          </cell>
          <cell r="E8637">
            <v>1067.4100000000001</v>
          </cell>
        </row>
        <row r="8638">
          <cell r="A8638" t="str">
            <v>Obs: dimensões entre asteríscos (*) indicam a aceitação de medidas aproximadas.</v>
          </cell>
        </row>
        <row r="8640">
          <cell r="B8640" t="str">
            <v>PREÇOS DE INSUMOS</v>
          </cell>
          <cell r="D8640" t="str">
            <v>Página:</v>
          </cell>
          <cell r="E8640" t="str">
            <v>131 / 146</v>
          </cell>
        </row>
        <row r="8641">
          <cell r="A8641" t="str">
            <v>Indicação da origem do preço:</v>
          </cell>
        </row>
        <row r="8642">
          <cell r="A8642" t="str">
            <v>• C - para preço coletado pelo IBGE</v>
          </cell>
        </row>
        <row r="8643">
          <cell r="A8643" t="str">
            <v>• CR - para preço obtido por meio do coeficiente de representatividade do insumo (ver Manual de Metodologia e</v>
          </cell>
        </row>
        <row r="8644">
          <cell r="A8644" t="str">
            <v>Conceitos);</v>
          </cell>
        </row>
        <row r="8645">
          <cell r="A8645" t="str">
            <v>• AS - para preço atribuído com base no preço do insumo para a localidade de São Paulo.</v>
          </cell>
        </row>
        <row r="8646">
          <cell r="A8646" t="str">
            <v>Mês de Coleta:</v>
          </cell>
          <cell r="B8646" t="str">
            <v>06/2016 Pesquisa: IBGE</v>
          </cell>
        </row>
        <row r="8647">
          <cell r="B8647" t="str">
            <v>CUIABA</v>
          </cell>
          <cell r="C8647" t="str">
            <v>90,01</v>
          </cell>
          <cell r="E8647">
            <v>52.06</v>
          </cell>
        </row>
        <row r="8648">
          <cell r="A8648" t="str">
            <v>Localidade:</v>
          </cell>
          <cell r="B8648" t="str">
            <v>Encargos Sociais Desonerados(%) Horista:</v>
          </cell>
          <cell r="D8648" t="str">
            <v>Mensalista:</v>
          </cell>
        </row>
        <row r="8649">
          <cell r="A8649" t="str">
            <v>Código</v>
          </cell>
          <cell r="B8649" t="str">
            <v>Descriçao do Insumo</v>
          </cell>
          <cell r="C8649" t="str">
            <v>Unid</v>
          </cell>
          <cell r="D8649" t="str">
            <v>Origem</v>
          </cell>
          <cell r="E8649" t="str">
            <v>Preço</v>
          </cell>
        </row>
        <row r="8650">
          <cell r="D8650" t="str">
            <v>de Preço</v>
          </cell>
          <cell r="E8650" t="str">
            <v>Mediano (R$)</v>
          </cell>
        </row>
        <row r="8651">
          <cell r="B8651" t="str">
            <v>(NBR 10569)</v>
          </cell>
        </row>
        <row r="8652">
          <cell r="A8652">
            <v>11668</v>
          </cell>
          <cell r="B8652" t="str">
            <v>TIL TUBO QUEDA, EM PVC, JE, BBB, DN 300 X 150 MM, PARA REDE COLETORA DE ESGOTO</v>
          </cell>
          <cell r="C8652" t="str">
            <v>UN</v>
          </cell>
          <cell r="D8652" t="str">
            <v>CR</v>
          </cell>
          <cell r="E8652">
            <v>1149.49</v>
          </cell>
        </row>
        <row r="8653">
          <cell r="B8653" t="str">
            <v>(NBR 10569)</v>
          </cell>
        </row>
        <row r="8654">
          <cell r="A8654">
            <v>38121</v>
          </cell>
          <cell r="B8654" t="str">
            <v>TINTA A BASE DE RESINA ACRILICA EMULSIONADA EM AGUA, PARA SINALIZACAO</v>
          </cell>
          <cell r="C8654" t="str">
            <v>L</v>
          </cell>
          <cell r="D8654" t="str">
            <v>CR</v>
          </cell>
          <cell r="E8654">
            <v>9.48</v>
          </cell>
        </row>
        <row r="8655">
          <cell r="B8655" t="str">
            <v>HORIZONTAL VIARIA (NBR 13699)</v>
          </cell>
        </row>
        <row r="8656">
          <cell r="A8656">
            <v>7343</v>
          </cell>
          <cell r="B8656" t="str">
            <v>TINTA A BASE DE RESINA ACRILICA, PARA SINALIZACAO HORIZONTAL VIARIA (NBR 11862)</v>
          </cell>
          <cell r="C8656" t="str">
            <v>L</v>
          </cell>
          <cell r="D8656" t="str">
            <v>CR</v>
          </cell>
          <cell r="E8656">
            <v>9.6</v>
          </cell>
        </row>
        <row r="8657">
          <cell r="A8657">
            <v>7287</v>
          </cell>
          <cell r="B8657" t="str">
            <v>TINTA A OLEO BRILHANTE PARA MADEIRA E METAIS</v>
          </cell>
          <cell r="C8657" t="str">
            <v>GL</v>
          </cell>
          <cell r="D8657" t="str">
            <v>CR</v>
          </cell>
          <cell r="E8657">
            <v>57.6</v>
          </cell>
        </row>
        <row r="8658">
          <cell r="A8658">
            <v>7350</v>
          </cell>
          <cell r="B8658" t="str">
            <v>TINTA ACRILICA PARA CERAMICA</v>
          </cell>
          <cell r="C8658" t="str">
            <v>L</v>
          </cell>
          <cell r="D8658" t="str">
            <v>CR</v>
          </cell>
          <cell r="E8658">
            <v>17.5</v>
          </cell>
        </row>
        <row r="8659">
          <cell r="A8659">
            <v>7348</v>
          </cell>
          <cell r="B8659" t="str">
            <v>TINTA ACRILICA PREMIUM PARA  PISO</v>
          </cell>
          <cell r="C8659" t="str">
            <v>L</v>
          </cell>
          <cell r="D8659" t="str">
            <v>CR</v>
          </cell>
          <cell r="E8659">
            <v>9.82</v>
          </cell>
        </row>
        <row r="8660">
          <cell r="A8660">
            <v>7347</v>
          </cell>
          <cell r="B8660" t="str">
            <v>TINTA ACRILICA PREMIUM PARA PISO</v>
          </cell>
          <cell r="C8660" t="str">
            <v>GL</v>
          </cell>
          <cell r="D8660" t="str">
            <v>CR</v>
          </cell>
          <cell r="E8660">
            <v>35.35</v>
          </cell>
        </row>
        <row r="8661">
          <cell r="A8661">
            <v>7355</v>
          </cell>
          <cell r="B8661" t="str">
            <v>TINTA ACRILICA PREMIUM, COR BRANCO  FOSCO</v>
          </cell>
          <cell r="C8661" t="str">
            <v>GL</v>
          </cell>
          <cell r="D8661" t="str">
            <v>CR</v>
          </cell>
          <cell r="E8661">
            <v>52.98</v>
          </cell>
        </row>
        <row r="8662">
          <cell r="A8662">
            <v>7356</v>
          </cell>
          <cell r="B8662" t="str">
            <v>TINTA ACRILICA PREMIUM, COR BRANCO FOSCO</v>
          </cell>
          <cell r="C8662" t="str">
            <v>L</v>
          </cell>
          <cell r="D8662" t="str">
            <v>CR</v>
          </cell>
          <cell r="E8662">
            <v>14.71</v>
          </cell>
        </row>
        <row r="8663">
          <cell r="A8663">
            <v>7313</v>
          </cell>
          <cell r="B8663" t="str">
            <v>TINTA ASFALTICA IMPERMEABILIZANTE DILUIDA EM SOLVENTE, PARA MATERIAIS</v>
          </cell>
          <cell r="C8663" t="str">
            <v>L</v>
          </cell>
          <cell r="D8663" t="str">
            <v>CR</v>
          </cell>
          <cell r="E8663">
            <v>12.24</v>
          </cell>
        </row>
        <row r="8664">
          <cell r="B8664" t="str">
            <v>CIMENTICIOS, METAL E MADEIRA</v>
          </cell>
        </row>
        <row r="8665">
          <cell r="A8665">
            <v>7319</v>
          </cell>
          <cell r="B8665" t="str">
            <v>TINTA ASFALTICA IMPERMEABILIZANTE DISPERSA EM AGUA, PARA MATERIAIS CIMENTICIOS</v>
          </cell>
          <cell r="C8665" t="str">
            <v>L</v>
          </cell>
          <cell r="D8665" t="str">
            <v>CR</v>
          </cell>
          <cell r="E8665">
            <v>7</v>
          </cell>
        </row>
        <row r="8666">
          <cell r="A8666">
            <v>38119</v>
          </cell>
          <cell r="B8666" t="str">
            <v>TINTA BORRACHA CLORADA, ACABAMENTO SEMIBRILHO, BRANCA</v>
          </cell>
          <cell r="C8666" t="str">
            <v>L</v>
          </cell>
          <cell r="D8666" t="str">
            <v>CR</v>
          </cell>
          <cell r="E8666">
            <v>73.62</v>
          </cell>
        </row>
        <row r="8667">
          <cell r="A8667">
            <v>7314</v>
          </cell>
          <cell r="B8667" t="str">
            <v>TINTA BORRACHA CLORADA, ACABAMENTO SEMIBRILHO, CORES VIVAS</v>
          </cell>
          <cell r="C8667" t="str">
            <v>L</v>
          </cell>
          <cell r="D8667" t="str">
            <v>CR</v>
          </cell>
          <cell r="E8667">
            <v>79.34</v>
          </cell>
        </row>
        <row r="8668">
          <cell r="A8668">
            <v>38131</v>
          </cell>
          <cell r="B8668" t="str">
            <v>TINTA BORRACHA, CLORADA, ACABAMENTO SEMIBRILHO, PRETA</v>
          </cell>
          <cell r="C8668" t="str">
            <v>L</v>
          </cell>
          <cell r="D8668" t="str">
            <v>CR</v>
          </cell>
          <cell r="E8668">
            <v>74.28</v>
          </cell>
        </row>
        <row r="8669">
          <cell r="A8669">
            <v>7293</v>
          </cell>
          <cell r="B8669" t="str">
            <v>TINTA ESMALTE SINTETICO GRAFITE COM PROTECAO PARA METAIS FERROSOS</v>
          </cell>
          <cell r="C8669" t="str">
            <v>L</v>
          </cell>
          <cell r="D8669" t="str">
            <v>CR</v>
          </cell>
          <cell r="E8669">
            <v>19.27</v>
          </cell>
        </row>
        <row r="8670">
          <cell r="A8670">
            <v>7311</v>
          </cell>
          <cell r="B8670" t="str">
            <v>TINTA ESMALTE SINTETICO PREMIUM ACETINADO</v>
          </cell>
          <cell r="C8670" t="str">
            <v>L</v>
          </cell>
          <cell r="D8670" t="str">
            <v>CR</v>
          </cell>
          <cell r="E8670">
            <v>18.64</v>
          </cell>
        </row>
        <row r="8671">
          <cell r="A8671">
            <v>7292</v>
          </cell>
          <cell r="B8671" t="str">
            <v>TINTA ESMALTE SINTETICO PREMIUM BRILHANTE</v>
          </cell>
          <cell r="C8671" t="str">
            <v>L</v>
          </cell>
          <cell r="D8671" t="str">
            <v>C</v>
          </cell>
          <cell r="E8671">
            <v>18.100000000000001</v>
          </cell>
        </row>
        <row r="8672">
          <cell r="A8672">
            <v>7288</v>
          </cell>
          <cell r="B8672" t="str">
            <v>TINTA ESMALTE SINTETICO PREMIUM FOSCO</v>
          </cell>
          <cell r="C8672" t="str">
            <v>L</v>
          </cell>
          <cell r="D8672" t="str">
            <v>CR</v>
          </cell>
          <cell r="E8672">
            <v>20.51</v>
          </cell>
        </row>
        <row r="8673">
          <cell r="A8673">
            <v>35693</v>
          </cell>
          <cell r="B8673" t="str">
            <v>TINTA LATEX ACRILICA ECONOMICA, COR BRANCA</v>
          </cell>
          <cell r="C8673" t="str">
            <v>L</v>
          </cell>
          <cell r="D8673" t="str">
            <v>CR</v>
          </cell>
          <cell r="E8673">
            <v>6.75</v>
          </cell>
        </row>
        <row r="8674">
          <cell r="A8674">
            <v>35692</v>
          </cell>
          <cell r="B8674" t="str">
            <v>TINTA LATEX ACRILICA STANDARD, COR BRANCA</v>
          </cell>
          <cell r="C8674" t="str">
            <v>L</v>
          </cell>
          <cell r="D8674" t="str">
            <v>CR</v>
          </cell>
          <cell r="E8674">
            <v>36.19</v>
          </cell>
        </row>
        <row r="8675">
          <cell r="A8675">
            <v>7344</v>
          </cell>
          <cell r="B8675" t="str">
            <v>TINTA LATEX PVA PREMIUM,  COR BRANCA</v>
          </cell>
          <cell r="C8675" t="str">
            <v>GL</v>
          </cell>
          <cell r="D8675" t="str">
            <v>C</v>
          </cell>
          <cell r="E8675">
            <v>45.8</v>
          </cell>
        </row>
        <row r="8676">
          <cell r="A8676">
            <v>7345</v>
          </cell>
          <cell r="B8676" t="str">
            <v>TINTA LATEX PVA PREMIUM, COR BRANCA</v>
          </cell>
          <cell r="C8676" t="str">
            <v>L</v>
          </cell>
          <cell r="D8676" t="str">
            <v>CR</v>
          </cell>
          <cell r="E8676">
            <v>12.72</v>
          </cell>
        </row>
        <row r="8677">
          <cell r="A8677">
            <v>35691</v>
          </cell>
          <cell r="B8677" t="str">
            <v>TINTA LATEX PVA STANDARD, COR BRANCA</v>
          </cell>
          <cell r="C8677" t="str">
            <v>L</v>
          </cell>
          <cell r="D8677" t="str">
            <v>CR</v>
          </cell>
          <cell r="E8677">
            <v>10.050000000000001</v>
          </cell>
        </row>
        <row r="8678">
          <cell r="A8678">
            <v>7342</v>
          </cell>
          <cell r="B8678" t="str">
            <v>TINTA MINERAL IMPERMEAVEL EM PO, BRANCA</v>
          </cell>
          <cell r="C8678" t="str">
            <v>KG</v>
          </cell>
          <cell r="D8678" t="str">
            <v>CR</v>
          </cell>
          <cell r="E8678">
            <v>1.34</v>
          </cell>
        </row>
        <row r="8679">
          <cell r="A8679">
            <v>7306</v>
          </cell>
          <cell r="B8679" t="str">
            <v>TINTA PROTETORA SUPERFICIE METALICA ALUMINIO</v>
          </cell>
          <cell r="C8679" t="str">
            <v>L</v>
          </cell>
          <cell r="D8679" t="str">
            <v>CR</v>
          </cell>
          <cell r="E8679">
            <v>22.1</v>
          </cell>
        </row>
        <row r="8680">
          <cell r="A8680">
            <v>154</v>
          </cell>
          <cell r="B8680" t="str">
            <v>TINTA/REVESTIMENTO  A BASE DE RESINA EPOXI COM ALCATRAO, BICOMPONENTE</v>
          </cell>
          <cell r="C8680" t="str">
            <v>L</v>
          </cell>
          <cell r="D8680" t="str">
            <v>CR</v>
          </cell>
          <cell r="E8680">
            <v>40.51</v>
          </cell>
        </row>
        <row r="8681">
          <cell r="A8681">
            <v>7338</v>
          </cell>
          <cell r="B8681" t="str">
            <v>TINTA/REVESTIMENTO A BASE DE RESINA EPOXI COM ALCATRAO, BICOMPONENTE</v>
          </cell>
          <cell r="C8681" t="str">
            <v>KG</v>
          </cell>
          <cell r="D8681" t="str">
            <v>CR</v>
          </cell>
          <cell r="E8681">
            <v>27.01</v>
          </cell>
        </row>
        <row r="8682">
          <cell r="A8682">
            <v>11060</v>
          </cell>
          <cell r="B8682" t="str">
            <v>TIRANTE EM FERRO GALVANIZADO PARA CONTRAVENTAMENTO DE TELHA CANALETE 90, 1/4</v>
          </cell>
          <cell r="C8682" t="str">
            <v>UN</v>
          </cell>
          <cell r="D8682" t="str">
            <v>CR</v>
          </cell>
          <cell r="E8682">
            <v>20.170000000000002</v>
          </cell>
        </row>
        <row r="8683">
          <cell r="B8683" t="str">
            <v>" X 400 MM</v>
          </cell>
        </row>
        <row r="8684">
          <cell r="A8684">
            <v>37401</v>
          </cell>
          <cell r="B8684" t="str">
            <v>TOALHEIRO PLASTICO TIPO DISPENSER PARA PAPEL TOALHA INTERFOLHADO</v>
          </cell>
          <cell r="C8684" t="str">
            <v>UN</v>
          </cell>
          <cell r="D8684" t="str">
            <v>CR</v>
          </cell>
          <cell r="E8684">
            <v>41.54</v>
          </cell>
        </row>
        <row r="8685">
          <cell r="A8685">
            <v>7528</v>
          </cell>
          <cell r="B8685" t="str">
            <v>TOMADA DE EMBUTIR, 2 P + T, UNIVERSAL, DE 10 A / 250 V, COM PLACA</v>
          </cell>
          <cell r="C8685" t="str">
            <v>UN</v>
          </cell>
          <cell r="D8685" t="str">
            <v>C</v>
          </cell>
          <cell r="E8685">
            <v>5.39</v>
          </cell>
        </row>
        <row r="8686">
          <cell r="A8686">
            <v>7524</v>
          </cell>
          <cell r="B8686" t="str">
            <v>TOMADA EMBUTIR 3P + T 30A/440V REF 56403 USO INDUSTRIAL SEM PLACA, PIAL OU EQUIV</v>
          </cell>
          <cell r="C8686" t="str">
            <v>UN</v>
          </cell>
          <cell r="D8686" t="str">
            <v>CR</v>
          </cell>
          <cell r="E8686">
            <v>16.14</v>
          </cell>
        </row>
        <row r="8687">
          <cell r="A8687">
            <v>7525</v>
          </cell>
          <cell r="B8687" t="str">
            <v>TOMADA EMBUTIR 3P + T 30A/440V REF 56404 USO INDUSTRIAL C/ PLACA, PIAL OU EQUIV</v>
          </cell>
          <cell r="C8687" t="str">
            <v>UN</v>
          </cell>
          <cell r="D8687" t="str">
            <v>CR</v>
          </cell>
          <cell r="E8687">
            <v>20.68</v>
          </cell>
        </row>
        <row r="8688">
          <cell r="A8688">
            <v>12147</v>
          </cell>
          <cell r="B8688" t="str">
            <v>TOMADA SOBREPOR 2P UNIVERSAL 10A/250V, TIPO SILENTOQUE PIAL OU EQUIV</v>
          </cell>
          <cell r="C8688" t="str">
            <v>UN</v>
          </cell>
          <cell r="D8688" t="str">
            <v>CR</v>
          </cell>
          <cell r="E8688">
            <v>8.32</v>
          </cell>
        </row>
        <row r="8689">
          <cell r="A8689">
            <v>40613</v>
          </cell>
          <cell r="B8689" t="str">
            <v>TOMADA 2P+T 10A, 250V  (APENAS MODULO) (COLETADO CAIXA)</v>
          </cell>
          <cell r="C8689" t="str">
            <v>UN</v>
          </cell>
          <cell r="D8689" t="str">
            <v>CR</v>
          </cell>
          <cell r="E8689">
            <v>3.87</v>
          </cell>
        </row>
        <row r="8690">
          <cell r="A8690">
            <v>40614</v>
          </cell>
          <cell r="B8690" t="str">
            <v>TOMADA 2P+T 20A, 250V  (APENAS MODULO) (COLETADO CAIXA)</v>
          </cell>
          <cell r="C8690" t="str">
            <v>UN</v>
          </cell>
          <cell r="D8690" t="str">
            <v>CR</v>
          </cell>
          <cell r="E8690">
            <v>6.19</v>
          </cell>
        </row>
        <row r="8691">
          <cell r="A8691">
            <v>7592</v>
          </cell>
          <cell r="B8691" t="str">
            <v>TOPOGRAFO</v>
          </cell>
          <cell r="C8691" t="str">
            <v>H</v>
          </cell>
          <cell r="D8691" t="str">
            <v>C</v>
          </cell>
          <cell r="E8691">
            <v>11.17</v>
          </cell>
        </row>
        <row r="8692">
          <cell r="A8692">
            <v>40820</v>
          </cell>
          <cell r="B8692" t="str">
            <v>TOPOGRAFO (MENSALISTA)</v>
          </cell>
          <cell r="C8692" t="str">
            <v>MES</v>
          </cell>
          <cell r="D8692" t="str">
            <v>CR</v>
          </cell>
          <cell r="E8692">
            <v>1967.04</v>
          </cell>
        </row>
        <row r="8693">
          <cell r="A8693">
            <v>11762</v>
          </cell>
          <cell r="B8693" t="str">
            <v>TORNEIRA CROMADA COM BICO PARA JARDIM/TANQUE 1/2 " OU 3/4 " (REF 1153)</v>
          </cell>
          <cell r="C8693" t="str">
            <v>UN</v>
          </cell>
          <cell r="D8693" t="str">
            <v>CR</v>
          </cell>
          <cell r="E8693">
            <v>45.03</v>
          </cell>
        </row>
        <row r="8694">
          <cell r="A8694">
            <v>13418</v>
          </cell>
          <cell r="B8694" t="str">
            <v>TORNEIRA CROMADA CURTA SEM BICO PARA TANQUE, PADRAO POPULAR, 1/2 " OU 3/4 " (REF</v>
          </cell>
          <cell r="C8694" t="str">
            <v>UN</v>
          </cell>
          <cell r="D8694" t="str">
            <v>CR</v>
          </cell>
          <cell r="E8694">
            <v>12.58</v>
          </cell>
        </row>
        <row r="8695">
          <cell r="B8695" t="str">
            <v>1140)</v>
          </cell>
        </row>
        <row r="8696">
          <cell r="A8696">
            <v>13984</v>
          </cell>
          <cell r="B8696" t="str">
            <v>TORNEIRA CROMADA CURTA SEM BICO PARA USO GERAL  1/2 " OU 3/4 " (REF 1152)</v>
          </cell>
          <cell r="C8696" t="str">
            <v>UN</v>
          </cell>
          <cell r="D8696" t="str">
            <v>CR</v>
          </cell>
          <cell r="E8696">
            <v>31.46</v>
          </cell>
        </row>
        <row r="8697">
          <cell r="A8697">
            <v>11772</v>
          </cell>
          <cell r="B8697" t="str">
            <v>TORNEIRA CROMADA DE MESA PARA COZINHA BICA MOVEL COM AREJADOR 1/2 " OU 3/4 "</v>
          </cell>
          <cell r="C8697" t="str">
            <v>UN</v>
          </cell>
          <cell r="D8697" t="str">
            <v>CR</v>
          </cell>
          <cell r="E8697">
            <v>76.42</v>
          </cell>
        </row>
        <row r="8698">
          <cell r="B8698" t="str">
            <v>(REF 1167)</v>
          </cell>
        </row>
        <row r="8699">
          <cell r="A8699">
            <v>36795</v>
          </cell>
          <cell r="B8699" t="str">
            <v>TORNEIRA CROMADA DE MESA PARA LAVATORIO COM SENSOR DE PRESENCA</v>
          </cell>
          <cell r="C8699" t="str">
            <v>UN</v>
          </cell>
          <cell r="D8699" t="str">
            <v>CR</v>
          </cell>
          <cell r="E8699">
            <v>491.5</v>
          </cell>
        </row>
        <row r="8700">
          <cell r="A8700" t="str">
            <v>Obs: dimensões entre asteríscos (*) indicam a aceitação de medidas aproximadas.</v>
          </cell>
        </row>
        <row r="8702">
          <cell r="B8702" t="str">
            <v>PREÇOS DE INSUMOS</v>
          </cell>
          <cell r="D8702" t="str">
            <v>Página:</v>
          </cell>
          <cell r="E8702" t="str">
            <v>132 / 146</v>
          </cell>
        </row>
        <row r="8703">
          <cell r="A8703" t="str">
            <v>Indicação da origem do preço:</v>
          </cell>
        </row>
        <row r="8704">
          <cell r="A8704" t="str">
            <v>• C - para preço coletado pelo IBGE</v>
          </cell>
        </row>
        <row r="8705">
          <cell r="A8705" t="str">
            <v>• CR - para preço obtido por meio do coeficiente de representatividade do insumo (ver Manual de Metodologia e</v>
          </cell>
        </row>
        <row r="8706">
          <cell r="A8706" t="str">
            <v>Conceitos);</v>
          </cell>
        </row>
        <row r="8707">
          <cell r="A8707" t="str">
            <v>• AS - para preço atribuído com base no preço do insumo para a localidade de São Paulo.</v>
          </cell>
        </row>
        <row r="8708">
          <cell r="A8708" t="str">
            <v>Mês de Coleta:</v>
          </cell>
          <cell r="B8708" t="str">
            <v>06/2016 Pesquisa: IBGE</v>
          </cell>
        </row>
        <row r="8709">
          <cell r="B8709" t="str">
            <v>CUIABA</v>
          </cell>
          <cell r="C8709" t="str">
            <v>90,01</v>
          </cell>
          <cell r="E8709">
            <v>52.06</v>
          </cell>
        </row>
        <row r="8710">
          <cell r="A8710" t="str">
            <v>Localidade:</v>
          </cell>
          <cell r="B8710" t="str">
            <v>Encargos Sociais Desonerados(%) Horista:</v>
          </cell>
          <cell r="D8710" t="str">
            <v>Mensalista:</v>
          </cell>
        </row>
        <row r="8711">
          <cell r="A8711" t="str">
            <v>Código</v>
          </cell>
          <cell r="B8711" t="str">
            <v>Descriçao do Insumo</v>
          </cell>
          <cell r="C8711" t="str">
            <v>Unid</v>
          </cell>
          <cell r="D8711" t="str">
            <v>Origem</v>
          </cell>
          <cell r="E8711" t="str">
            <v>Preço</v>
          </cell>
        </row>
        <row r="8712">
          <cell r="D8712" t="str">
            <v>de Preço</v>
          </cell>
          <cell r="E8712" t="str">
            <v>Mediano (R$)</v>
          </cell>
        </row>
        <row r="8713">
          <cell r="A8713">
            <v>36796</v>
          </cell>
          <cell r="B8713" t="str">
            <v>TORNEIRA CROMADA DE MESA PARA LAVATORIO TEMPORIZADA PRESSAO BICA BAIXA</v>
          </cell>
          <cell r="C8713" t="str">
            <v>UN</v>
          </cell>
          <cell r="D8713" t="str">
            <v>CR</v>
          </cell>
          <cell r="E8713">
            <v>126.55</v>
          </cell>
        </row>
        <row r="8714">
          <cell r="A8714">
            <v>36791</v>
          </cell>
          <cell r="B8714" t="str">
            <v>TORNEIRA CROMADA DE MESA PARA LAVATORIO, BICA ALTA (REF 1195)</v>
          </cell>
          <cell r="C8714" t="str">
            <v>UN</v>
          </cell>
          <cell r="D8714" t="str">
            <v>CR</v>
          </cell>
          <cell r="E8714">
            <v>65.2</v>
          </cell>
        </row>
        <row r="8715">
          <cell r="A8715">
            <v>13415</v>
          </cell>
          <cell r="B8715" t="str">
            <v>TORNEIRA CROMADA DE MESA PARA LAVATORIO, PADRAO POPULAR, 1/2 " OU 3/4 " (REF</v>
          </cell>
          <cell r="C8715" t="str">
            <v>UN</v>
          </cell>
          <cell r="D8715" t="str">
            <v>C</v>
          </cell>
          <cell r="E8715">
            <v>37.9</v>
          </cell>
        </row>
        <row r="8716">
          <cell r="B8716" t="str">
            <v>1193)</v>
          </cell>
        </row>
        <row r="8717">
          <cell r="A8717">
            <v>36792</v>
          </cell>
          <cell r="B8717" t="str">
            <v>TORNEIRA CROMADA DE PAREDE LONGA PARA LAVATORIO (REF 1178)</v>
          </cell>
          <cell r="C8717" t="str">
            <v>UN</v>
          </cell>
          <cell r="D8717" t="str">
            <v>CR</v>
          </cell>
          <cell r="E8717">
            <v>124.63</v>
          </cell>
        </row>
        <row r="8718">
          <cell r="A8718">
            <v>11773</v>
          </cell>
          <cell r="B8718" t="str">
            <v>TORNEIRA CROMADA DE PAREDE PARA COZINHA BICA MOVEL COM AREJADOR 1/2 " OU 3/4 "</v>
          </cell>
          <cell r="C8718" t="str">
            <v>UN</v>
          </cell>
          <cell r="D8718" t="str">
            <v>CR</v>
          </cell>
          <cell r="E8718">
            <v>72.95</v>
          </cell>
        </row>
        <row r="8719">
          <cell r="B8719" t="str">
            <v>(REF 1168)</v>
          </cell>
        </row>
        <row r="8720">
          <cell r="A8720">
            <v>11775</v>
          </cell>
          <cell r="B8720" t="str">
            <v>TORNEIRA CROMADA DE PAREDE PARA COZINHA COM AREJADOR 1/2 " OU 3/4 " (REF 1157)</v>
          </cell>
          <cell r="C8720" t="str">
            <v>UN</v>
          </cell>
          <cell r="D8720" t="str">
            <v>CR</v>
          </cell>
          <cell r="E8720">
            <v>76.180000000000007</v>
          </cell>
        </row>
        <row r="8721">
          <cell r="A8721">
            <v>13983</v>
          </cell>
          <cell r="B8721" t="str">
            <v>TORNEIRA CROMADA DE PAREDE PARA COZINHA COM AREJADOR, PADRAO POPULAR, 1/2 "</v>
          </cell>
          <cell r="C8721" t="str">
            <v>UN</v>
          </cell>
          <cell r="D8721" t="str">
            <v>CR</v>
          </cell>
          <cell r="E8721">
            <v>38.92</v>
          </cell>
        </row>
        <row r="8722">
          <cell r="B8722" t="str">
            <v>OU 3/4 " (REF 1159)</v>
          </cell>
        </row>
        <row r="8723">
          <cell r="A8723">
            <v>13416</v>
          </cell>
          <cell r="B8723" t="str">
            <v>TORNEIRA CROMADA DE PAREDE PARA COZINHA SEM AREJADOR, PADRAO POPULAR, 1/2 "</v>
          </cell>
          <cell r="C8723" t="str">
            <v>UN</v>
          </cell>
          <cell r="D8723" t="str">
            <v>CR</v>
          </cell>
          <cell r="E8723">
            <v>31.39</v>
          </cell>
        </row>
        <row r="8724">
          <cell r="B8724" t="str">
            <v>OU 3/4 " (REF 1158)</v>
          </cell>
        </row>
        <row r="8725">
          <cell r="A8725">
            <v>13417</v>
          </cell>
          <cell r="B8725" t="str">
            <v>TORNEIRA CROMADA SEM BICO PARA TANQUE 1/2 " OU 3/4 " (REF 1143)</v>
          </cell>
          <cell r="C8725" t="str">
            <v>UN</v>
          </cell>
          <cell r="D8725" t="str">
            <v>CR</v>
          </cell>
          <cell r="E8725">
            <v>27.68</v>
          </cell>
        </row>
        <row r="8726">
          <cell r="A8726">
            <v>7604</v>
          </cell>
          <cell r="B8726" t="str">
            <v>TORNEIRA CROMADA SEM BICO PARA TANQUE, PADRAO POPULAR, 1/2 " OU 3/4 " (REF 1126)</v>
          </cell>
          <cell r="C8726" t="str">
            <v>UN</v>
          </cell>
          <cell r="D8726" t="str">
            <v>CR</v>
          </cell>
          <cell r="E8726">
            <v>11.99</v>
          </cell>
        </row>
        <row r="8727">
          <cell r="A8727">
            <v>11829</v>
          </cell>
          <cell r="B8727" t="str">
            <v>TORNEIRA DE BOIA CONVENCIONAL PLASTICA 1/2 " COM BALAO PLASTICO</v>
          </cell>
          <cell r="C8727" t="str">
            <v>UN</v>
          </cell>
          <cell r="D8727" t="str">
            <v>CR</v>
          </cell>
          <cell r="E8727">
            <v>16.28</v>
          </cell>
        </row>
        <row r="8728">
          <cell r="A8728">
            <v>11830</v>
          </cell>
          <cell r="B8728" t="str">
            <v>TORNEIRA DE BOIA CONVENCIONAL PLASTICA 3/4 " COM BALAO PLASTICO</v>
          </cell>
          <cell r="C8728" t="str">
            <v>UN</v>
          </cell>
          <cell r="D8728" t="str">
            <v>CR</v>
          </cell>
          <cell r="E8728">
            <v>16.47</v>
          </cell>
        </row>
        <row r="8729">
          <cell r="A8729">
            <v>11763</v>
          </cell>
          <cell r="B8729" t="str">
            <v>TORNEIRA DE BOIA REAL 1.1/2" C/ BALAO PLASTICO</v>
          </cell>
          <cell r="C8729" t="str">
            <v>UN</v>
          </cell>
          <cell r="D8729" t="str">
            <v>CR</v>
          </cell>
          <cell r="E8729">
            <v>101.45</v>
          </cell>
        </row>
        <row r="8730">
          <cell r="A8730">
            <v>11826</v>
          </cell>
          <cell r="B8730" t="str">
            <v>TORNEIRA DE BOIA REAL 1/2" C/ BALAO METALICO</v>
          </cell>
          <cell r="C8730" t="str">
            <v>UN</v>
          </cell>
          <cell r="D8730" t="str">
            <v>CR</v>
          </cell>
          <cell r="E8730">
            <v>38.21</v>
          </cell>
        </row>
        <row r="8731">
          <cell r="A8731">
            <v>11825</v>
          </cell>
          <cell r="B8731" t="str">
            <v>TORNEIRA DE BOIA REAL 1" C/ BALAO PLASTICO</v>
          </cell>
          <cell r="C8731" t="str">
            <v>UN</v>
          </cell>
          <cell r="D8731" t="str">
            <v>CR</v>
          </cell>
          <cell r="E8731">
            <v>55</v>
          </cell>
        </row>
        <row r="8732">
          <cell r="A8732">
            <v>11767</v>
          </cell>
          <cell r="B8732" t="str">
            <v>TORNEIRA DE BOIA REAL 2" C/ BALAO PLASTICO</v>
          </cell>
          <cell r="C8732" t="str">
            <v>UN</v>
          </cell>
          <cell r="D8732" t="str">
            <v>CR</v>
          </cell>
          <cell r="E8732">
            <v>120.57</v>
          </cell>
        </row>
        <row r="8733">
          <cell r="A8733">
            <v>7606</v>
          </cell>
          <cell r="B8733" t="str">
            <v>TORNEIRA DE BOIA REAL 3/4" C/ BALAO METALICO</v>
          </cell>
          <cell r="C8733" t="str">
            <v>UN</v>
          </cell>
          <cell r="D8733" t="str">
            <v>CR</v>
          </cell>
          <cell r="E8733">
            <v>41.27</v>
          </cell>
        </row>
        <row r="8734">
          <cell r="A8734">
            <v>11766</v>
          </cell>
          <cell r="B8734" t="str">
            <v>TORNEIRA DE BOIA VAZAO TOTAL 1/2" C/ BALAO PLASTICO OU METALICO</v>
          </cell>
          <cell r="C8734" t="str">
            <v>UN</v>
          </cell>
          <cell r="D8734" t="str">
            <v>CR</v>
          </cell>
          <cell r="E8734">
            <v>39.94</v>
          </cell>
        </row>
        <row r="8735">
          <cell r="A8735">
            <v>11765</v>
          </cell>
          <cell r="B8735" t="str">
            <v>TORNEIRA DE BOIA VAZAO TOTAL 1" C/ BALAO PLASTICO OU METALICO</v>
          </cell>
          <cell r="C8735" t="str">
            <v>UN</v>
          </cell>
          <cell r="D8735" t="str">
            <v>CR</v>
          </cell>
          <cell r="E8735">
            <v>56.83</v>
          </cell>
        </row>
        <row r="8736">
          <cell r="A8736">
            <v>11824</v>
          </cell>
          <cell r="B8736" t="str">
            <v>TORNEIRA DE BOIA VAZAO TOTAL 3/4" C/ BALAO PLASTICO OU METALICO</v>
          </cell>
          <cell r="C8736" t="str">
            <v>UN</v>
          </cell>
          <cell r="D8736" t="str">
            <v>CR</v>
          </cell>
          <cell r="E8736">
            <v>44.82</v>
          </cell>
        </row>
        <row r="8737">
          <cell r="A8737">
            <v>11777</v>
          </cell>
          <cell r="B8737" t="str">
            <v>TORNEIRA ELETRICA DE PAREDE, BICA ALTA, PARA COZINHA, 5500 W (110/220 V)</v>
          </cell>
          <cell r="C8737" t="str">
            <v>UN</v>
          </cell>
          <cell r="D8737" t="str">
            <v>CR</v>
          </cell>
          <cell r="E8737">
            <v>97.51</v>
          </cell>
        </row>
        <row r="8738">
          <cell r="A8738">
            <v>7602</v>
          </cell>
          <cell r="B8738" t="str">
            <v>TORNEIRA METAL AMARELO COM BICO PARA JARDIM, PADRAO POPULAR, 1/2 " OU 3/4 " (REF</v>
          </cell>
          <cell r="C8738" t="str">
            <v>UN</v>
          </cell>
          <cell r="D8738" t="str">
            <v>CR</v>
          </cell>
          <cell r="E8738">
            <v>11.88</v>
          </cell>
        </row>
        <row r="8739">
          <cell r="B8739" t="str">
            <v>1128)</v>
          </cell>
        </row>
        <row r="8740">
          <cell r="A8740">
            <v>7603</v>
          </cell>
          <cell r="B8740" t="str">
            <v>TORNEIRA METAL AMARELO CURTA SEM BICO PARA TANQUE, PADRAO POPULAR, 1/2 " OU</v>
          </cell>
          <cell r="C8740" t="str">
            <v>UN</v>
          </cell>
          <cell r="D8740" t="str">
            <v>CR</v>
          </cell>
          <cell r="E8740">
            <v>11.52</v>
          </cell>
        </row>
        <row r="8741">
          <cell r="B8741" t="str">
            <v>3/4 " (REF 1120)</v>
          </cell>
        </row>
        <row r="8742">
          <cell r="A8742">
            <v>11764</v>
          </cell>
          <cell r="B8742" t="str">
            <v>TORNEIRA METALICA DE BOIA CONVENCIONAL PARA CAIXA D'AGUA, 1.1/4", COM HASTE</v>
          </cell>
          <cell r="C8742" t="str">
            <v>UN</v>
          </cell>
          <cell r="D8742" t="str">
            <v>CR</v>
          </cell>
          <cell r="E8742">
            <v>89.61</v>
          </cell>
        </row>
        <row r="8743">
          <cell r="B8743" t="str">
            <v>METALICA E BALAO PLASTICO</v>
          </cell>
        </row>
        <row r="8744">
          <cell r="A8744">
            <v>40329</v>
          </cell>
          <cell r="B8744" t="str">
            <v>TORNEIRA PLASTICA DE BOIA CONVENCIONAL PARA CAIXA DE AGUA, 3/4 ", COM HASTE</v>
          </cell>
          <cell r="C8744" t="str">
            <v>UN</v>
          </cell>
          <cell r="D8744" t="str">
            <v>C</v>
          </cell>
          <cell r="E8744">
            <v>18.010000000000002</v>
          </cell>
        </row>
        <row r="8745">
          <cell r="B8745" t="str">
            <v>METALICA E COM BALAO PLASTICO (PADRAO POPULAR)</v>
          </cell>
        </row>
        <row r="8746">
          <cell r="A8746">
            <v>11823</v>
          </cell>
          <cell r="B8746" t="str">
            <v>TORNEIRA PLASTICA DE BOIA PARA CAIXA DE DESCARGA,  1/2", COM HASTE  METALICA E</v>
          </cell>
          <cell r="C8746" t="str">
            <v>UN</v>
          </cell>
          <cell r="D8746" t="str">
            <v>CR</v>
          </cell>
          <cell r="E8746">
            <v>7.78</v>
          </cell>
        </row>
        <row r="8747">
          <cell r="B8747" t="str">
            <v>BALAO PLASTICO</v>
          </cell>
        </row>
        <row r="8748">
          <cell r="A8748">
            <v>11832</v>
          </cell>
          <cell r="B8748" t="str">
            <v>TORNEIRA PLASTICA DE MESA PARA LAVATORIO 1/2 "</v>
          </cell>
          <cell r="C8748" t="str">
            <v>UN</v>
          </cell>
          <cell r="D8748" t="str">
            <v>C</v>
          </cell>
          <cell r="E8748">
            <v>5.99</v>
          </cell>
        </row>
        <row r="8749">
          <cell r="A8749">
            <v>11822</v>
          </cell>
          <cell r="B8749" t="str">
            <v>TORNEIRA PLASTICA DE MESA, BICA MOVEL, PARA COZINHA 1/2 "</v>
          </cell>
          <cell r="C8749" t="str">
            <v>UN</v>
          </cell>
          <cell r="D8749" t="str">
            <v>CR</v>
          </cell>
          <cell r="E8749">
            <v>16.32</v>
          </cell>
        </row>
        <row r="8750">
          <cell r="A8750">
            <v>11831</v>
          </cell>
          <cell r="B8750" t="str">
            <v>TORNEIRA PLASTICA PARA TANQUE 1/2 " OU 3/4 " COM BICO PARA MANGUEIRA</v>
          </cell>
          <cell r="C8750" t="str">
            <v>UN</v>
          </cell>
          <cell r="D8750" t="str">
            <v>CR</v>
          </cell>
          <cell r="E8750">
            <v>12.39</v>
          </cell>
        </row>
        <row r="8751">
          <cell r="A8751">
            <v>40609</v>
          </cell>
          <cell r="B8751" t="str">
            <v>TORRE METALICA COMPLETA PARA UMA CARGA DE 8 TF (80 KN)  E PE DIREITO DE 6 M,</v>
          </cell>
          <cell r="C8751" t="str">
            <v>MES</v>
          </cell>
          <cell r="D8751" t="str">
            <v>CR</v>
          </cell>
          <cell r="E8751">
            <v>151.93</v>
          </cell>
        </row>
        <row r="8752">
          <cell r="B8752" t="str">
            <v>INCLUINDO MODULOS , DIAGONAIS, SAPATAS E FORCADOS (LOCACAO) (COLETADO CAIXA)</v>
          </cell>
        </row>
        <row r="8753">
          <cell r="A8753">
            <v>7613</v>
          </cell>
          <cell r="B8753" t="str">
            <v>TRANSFORMADOR TRIFASICO DE DISTRIBUICAO, POTENCIA DE 1000 KVA, TENSAO NOMINAL</v>
          </cell>
          <cell r="C8753" t="str">
            <v>UN</v>
          </cell>
          <cell r="D8753" t="str">
            <v>CR</v>
          </cell>
          <cell r="E8753">
            <v>77020.7</v>
          </cell>
        </row>
        <row r="8754">
          <cell r="B8754" t="str">
            <v>DE 15 KV, TENSAO SECUNDARIA DE 220/127V, EM OLEO ISOLANTE TIPO MINERAL</v>
          </cell>
        </row>
        <row r="8755">
          <cell r="A8755">
            <v>7619</v>
          </cell>
          <cell r="B8755" t="str">
            <v>TRANSFORMADOR TRIFASICO DE DISTRIBUICAO, POTENCIA DE 112,5 KVA, TENSAO NOMINAL</v>
          </cell>
          <cell r="C8755" t="str">
            <v>UN</v>
          </cell>
          <cell r="D8755" t="str">
            <v>CR</v>
          </cell>
          <cell r="E8755">
            <v>11905.75</v>
          </cell>
        </row>
        <row r="8756">
          <cell r="B8756" t="str">
            <v>DE 15 KV, TENSAO SECUNDARIA DE 220/127V, EM OLEO ISOLANTE TIPO MINERAL</v>
          </cell>
        </row>
        <row r="8757">
          <cell r="A8757">
            <v>12076</v>
          </cell>
          <cell r="B8757" t="str">
            <v>TRANSFORMADOR TRIFASICO DE DISTRIBUICAO, POTENCIA DE 15 KVA, TENSAO NOMINAL</v>
          </cell>
          <cell r="C8757" t="str">
            <v>UN</v>
          </cell>
          <cell r="D8757" t="str">
            <v>CR</v>
          </cell>
          <cell r="E8757">
            <v>5461.35</v>
          </cell>
        </row>
        <row r="8758">
          <cell r="B8758" t="str">
            <v>DE 15 KV, TENSAO SECUNDARIA DE 220/127V, EM OLEO ISOLANTE TIPO MINERAL</v>
          </cell>
        </row>
        <row r="8759">
          <cell r="A8759">
            <v>7614</v>
          </cell>
          <cell r="B8759" t="str">
            <v>TRANSFORMADOR TRIFASICO DE DISTRIBUICAO, POTENCIA DE 150 KVA, TENSAO NOMINAL</v>
          </cell>
          <cell r="C8759" t="str">
            <v>UN</v>
          </cell>
          <cell r="D8759" t="str">
            <v>CR</v>
          </cell>
          <cell r="E8759">
            <v>15015.99</v>
          </cell>
        </row>
        <row r="8760">
          <cell r="B8760" t="str">
            <v>DE 15 KV, TENSAO SECUNDARIA DE 220/127V, EM OLEO ISOLANTE TIPO MINERAL</v>
          </cell>
        </row>
        <row r="8761">
          <cell r="A8761">
            <v>7618</v>
          </cell>
          <cell r="B8761" t="str">
            <v>TRANSFORMADOR TRIFASICO DE DISTRIBUICAO, POTENCIA DE 1500 KVA, TENSAO NOMINAL</v>
          </cell>
          <cell r="C8761" t="str">
            <v>UN</v>
          </cell>
          <cell r="D8761" t="str">
            <v>CR</v>
          </cell>
          <cell r="E8761">
            <v>97389.99</v>
          </cell>
        </row>
        <row r="8762">
          <cell r="B8762" t="str">
            <v>DE 15 KV, TENSAO SECUNDARIA DE 220/127V, EM OLEO ISOLANTE TIPO MINERAL</v>
          </cell>
        </row>
        <row r="8763">
          <cell r="A8763">
            <v>7620</v>
          </cell>
          <cell r="B8763" t="str">
            <v>TRANSFORMADOR TRIFASICO DE DISTRIBUICAO, POTENCIA DE 225 KVA, TENSAO NOMINAL</v>
          </cell>
          <cell r="C8763" t="str">
            <v>UN</v>
          </cell>
          <cell r="D8763" t="str">
            <v>CR</v>
          </cell>
          <cell r="E8763">
            <v>21065.22</v>
          </cell>
        </row>
        <row r="8764">
          <cell r="B8764" t="str">
            <v>DE 15 KV, TENSAO SECUNDARIA DE 220/127V, EM OLEO ISOLANTE TIPO MINERAL</v>
          </cell>
        </row>
        <row r="8765">
          <cell r="A8765">
            <v>7610</v>
          </cell>
          <cell r="B8765" t="str">
            <v>TRANSFORMADOR TRIFASICO DE DISTRIBUICAO, POTENCIA DE 30 KVA, TENSAO NOMINAL</v>
          </cell>
          <cell r="C8765" t="str">
            <v>UN</v>
          </cell>
          <cell r="D8765" t="str">
            <v>CR</v>
          </cell>
          <cell r="E8765">
            <v>6670.65</v>
          </cell>
        </row>
        <row r="8766">
          <cell r="B8766" t="str">
            <v>DE 15 KV, TENSAO SECUNDARIA DE 220/127V, EM OLEO ISOLANTE TIPO MINERAL</v>
          </cell>
        </row>
        <row r="8767">
          <cell r="A8767" t="str">
            <v>Obs: dimensões entre asteríscos (*) indicam a aceitação de medidas aproximadas.</v>
          </cell>
        </row>
        <row r="8769">
          <cell r="B8769" t="str">
            <v>PREÇOS DE INSUMOS</v>
          </cell>
          <cell r="D8769" t="str">
            <v>Página:</v>
          </cell>
          <cell r="E8769" t="str">
            <v>133 / 146</v>
          </cell>
        </row>
        <row r="8770">
          <cell r="A8770" t="str">
            <v>Indicação da origem do preço:</v>
          </cell>
        </row>
        <row r="8771">
          <cell r="A8771" t="str">
            <v>• C - para preço coletado pelo IBGE</v>
          </cell>
        </row>
        <row r="8772">
          <cell r="A8772" t="str">
            <v>• CR - para preço obtido por meio do coeficiente de representatividade do insumo (ver Manual de Metodologia e</v>
          </cell>
        </row>
        <row r="8773">
          <cell r="A8773" t="str">
            <v>Conceitos);</v>
          </cell>
        </row>
        <row r="8774">
          <cell r="A8774" t="str">
            <v>• AS - para preço atribuído com base no preço do insumo para a localidade de São Paulo.</v>
          </cell>
        </row>
        <row r="8775">
          <cell r="A8775" t="str">
            <v>Mês de Coleta:</v>
          </cell>
          <cell r="B8775" t="str">
            <v>06/2016 Pesquisa: IBGE</v>
          </cell>
        </row>
        <row r="8776">
          <cell r="B8776" t="str">
            <v>CUIABA</v>
          </cell>
          <cell r="C8776" t="str">
            <v>90,01</v>
          </cell>
          <cell r="E8776">
            <v>52.06</v>
          </cell>
        </row>
        <row r="8777">
          <cell r="A8777" t="str">
            <v>Localidade:</v>
          </cell>
          <cell r="B8777" t="str">
            <v>Encargos Sociais Desonerados(%) Horista:</v>
          </cell>
          <cell r="D8777" t="str">
            <v>Mensalista:</v>
          </cell>
        </row>
        <row r="8778">
          <cell r="A8778" t="str">
            <v>Código</v>
          </cell>
          <cell r="B8778" t="str">
            <v>Descriçao do Insumo</v>
          </cell>
          <cell r="C8778" t="str">
            <v>Unid</v>
          </cell>
          <cell r="D8778" t="str">
            <v>Origem</v>
          </cell>
          <cell r="E8778" t="str">
            <v>Preço</v>
          </cell>
        </row>
        <row r="8779">
          <cell r="D8779" t="str">
            <v>de Preço</v>
          </cell>
          <cell r="E8779" t="str">
            <v>Mediano (R$)</v>
          </cell>
        </row>
        <row r="8780">
          <cell r="A8780">
            <v>7615</v>
          </cell>
          <cell r="B8780" t="str">
            <v>TRANSFORMADOR TRIFASICO DE DISTRIBUICAO, POTENCIA DE 300 KVA, TENSAO NOMINAL</v>
          </cell>
          <cell r="C8780" t="str">
            <v>UN</v>
          </cell>
          <cell r="D8780" t="str">
            <v>CR</v>
          </cell>
          <cell r="E8780">
            <v>24576.09</v>
          </cell>
        </row>
        <row r="8781">
          <cell r="B8781" t="str">
            <v>DE 15 KV, TENSAO SECUNDARIA DE 220/127V, EM OLEO ISOLANTE TIPO MINERAL</v>
          </cell>
        </row>
        <row r="8782">
          <cell r="A8782">
            <v>7617</v>
          </cell>
          <cell r="B8782" t="str">
            <v>TRANSFORMADOR TRIFASICO DE DISTRIBUICAO, POTENCIA DE 45 KVA, TENSAO NOMINAL</v>
          </cell>
          <cell r="C8782" t="str">
            <v>UN</v>
          </cell>
          <cell r="D8782" t="str">
            <v>CR</v>
          </cell>
          <cell r="E8782">
            <v>7450.84</v>
          </cell>
        </row>
        <row r="8783">
          <cell r="B8783" t="str">
            <v>DE 15 KV, TENSAO SECUNDARIA DE 220/127V, EM OLEO ISOLANTE TIPO MINERAL</v>
          </cell>
        </row>
        <row r="8784">
          <cell r="A8784">
            <v>7616</v>
          </cell>
          <cell r="B8784" t="str">
            <v>TRANSFORMADOR TRIFASICO DE DISTRIBUICAO, POTENCIA DE 500 KVA, TENSAO NOMINAL</v>
          </cell>
          <cell r="C8784" t="str">
            <v>UN</v>
          </cell>
          <cell r="D8784" t="str">
            <v>CR</v>
          </cell>
          <cell r="E8784">
            <v>40104.28</v>
          </cell>
        </row>
        <row r="8785">
          <cell r="B8785" t="str">
            <v>DE 15 KV, TENSAO SECUNDARIA DE 220/127V, EM OLEO ISOLANTE TIPO MINERAL</v>
          </cell>
        </row>
        <row r="8786">
          <cell r="A8786">
            <v>7611</v>
          </cell>
          <cell r="B8786" t="str">
            <v>TRANSFORMADOR TRIFASICO DE DISTRIBUICAO, POTENCIA DE 75 KVA, TENSAO NOMINAL</v>
          </cell>
          <cell r="C8786" t="str">
            <v>UN</v>
          </cell>
          <cell r="D8786" t="str">
            <v>C</v>
          </cell>
          <cell r="E8786">
            <v>9635.39</v>
          </cell>
        </row>
        <row r="8787">
          <cell r="B8787" t="str">
            <v>DE 15 KV, TENSAO SECUNDARIA DE 220/127V, EM OLEO ISOLANTE TIPO MINERAL</v>
          </cell>
        </row>
        <row r="8788">
          <cell r="A8788">
            <v>7612</v>
          </cell>
          <cell r="B8788" t="str">
            <v>TRANSFORMADOR TRIFASICO DE DISTRIBUICAO, POTENCIA DE 750 KVA, TENSAO NOMINAL</v>
          </cell>
          <cell r="C8788" t="str">
            <v>UN</v>
          </cell>
          <cell r="D8788" t="str">
            <v>CR</v>
          </cell>
          <cell r="E8788">
            <v>55009.88</v>
          </cell>
        </row>
        <row r="8789">
          <cell r="B8789" t="str">
            <v>DE 15 KV, TENSAO SECUNDARIA DE 220/127V, EM OLEO ISOLANTE TIPO MINERAL</v>
          </cell>
        </row>
        <row r="8790">
          <cell r="A8790">
            <v>37371</v>
          </cell>
          <cell r="B8790" t="str">
            <v>TRANSPORTE - HORISTA (ENCARGOS COMPLEMENTARES) (COLETADO CAIXA)</v>
          </cell>
          <cell r="C8790" t="str">
            <v>H</v>
          </cell>
          <cell r="D8790" t="str">
            <v>C</v>
          </cell>
          <cell r="E8790">
            <v>0.64</v>
          </cell>
        </row>
        <row r="8791">
          <cell r="A8791">
            <v>40861</v>
          </cell>
          <cell r="B8791" t="str">
            <v>TRANSPORTE - MENSALISTA (ENCARGOS COMPLEMENTARES) (COLETADO CAIXA)</v>
          </cell>
          <cell r="C8791" t="str">
            <v>MES</v>
          </cell>
          <cell r="D8791" t="str">
            <v>C</v>
          </cell>
          <cell r="E8791">
            <v>119.88</v>
          </cell>
        </row>
        <row r="8792">
          <cell r="A8792">
            <v>36510</v>
          </cell>
          <cell r="B8792" t="str">
            <v>TRATOR DE ESTEIRAS, POTENCIA BRUTA DE 133 HP, PESO OPERACIONAL DE 14 T, COM</v>
          </cell>
          <cell r="C8792" t="str">
            <v>UN</v>
          </cell>
          <cell r="D8792" t="str">
            <v>AS</v>
          </cell>
          <cell r="E8792">
            <v>451223.22</v>
          </cell>
        </row>
        <row r="8793">
          <cell r="B8793" t="str">
            <v>LAMINA COM CAPACIDADE DE 3,00 M3</v>
          </cell>
        </row>
        <row r="8794">
          <cell r="A8794">
            <v>25020</v>
          </cell>
          <cell r="B8794" t="str">
            <v>TRATOR DE ESTEIRAS, POTENCIA BRUTA DE 347 HP, PESO OPERACIONAL DE 38,5 T, COM</v>
          </cell>
          <cell r="C8794" t="str">
            <v>UN</v>
          </cell>
          <cell r="D8794" t="str">
            <v>AS</v>
          </cell>
          <cell r="E8794">
            <v>1858880.92</v>
          </cell>
        </row>
        <row r="8795">
          <cell r="B8795" t="str">
            <v>ESCARIFICADOR E LAMINA COM CAPACIDADE DE 4,70M3</v>
          </cell>
        </row>
        <row r="8796">
          <cell r="A8796">
            <v>7622</v>
          </cell>
          <cell r="B8796" t="str">
            <v>TRATOR DE ESTEIRAS, POTENCIA DE 100 HP, PESO OPERACIONAL DE 9,4 T, COM LAMINA</v>
          </cell>
          <cell r="C8796" t="str">
            <v>UN</v>
          </cell>
          <cell r="D8796" t="str">
            <v>AS</v>
          </cell>
          <cell r="E8796">
            <v>437752.47</v>
          </cell>
        </row>
        <row r="8797">
          <cell r="B8797" t="str">
            <v>COM CAPACIDADE DE 2,19 M3</v>
          </cell>
        </row>
        <row r="8798">
          <cell r="A8798">
            <v>7624</v>
          </cell>
          <cell r="B8798" t="str">
            <v>TRATOR DE ESTEIRAS, POTENCIA DE 150 HP, PESO OPERACIONAL DE 16,7 T, COM RODA</v>
          </cell>
          <cell r="C8798" t="str">
            <v>UN</v>
          </cell>
          <cell r="D8798" t="str">
            <v>AS</v>
          </cell>
          <cell r="E8798">
            <v>567500</v>
          </cell>
        </row>
        <row r="8799">
          <cell r="B8799" t="str">
            <v>MOTRIZ ELEVADA E LAMINA COM CONTATO DE 3,18M3</v>
          </cell>
        </row>
        <row r="8800">
          <cell r="A8800">
            <v>7625</v>
          </cell>
          <cell r="B8800" t="str">
            <v>TRATOR DE ESTEIRAS, POTENCIA DE 170 HP, PESO OPERACIONAL DE 19 T, COM LAMINA</v>
          </cell>
          <cell r="C8800" t="str">
            <v>UN</v>
          </cell>
          <cell r="D8800" t="str">
            <v>AS</v>
          </cell>
          <cell r="E8800">
            <v>564028.99</v>
          </cell>
        </row>
        <row r="8801">
          <cell r="B8801" t="str">
            <v>COM CAPACIDADE DE 5,2 M3</v>
          </cell>
        </row>
        <row r="8802">
          <cell r="A8802">
            <v>7623</v>
          </cell>
          <cell r="B8802" t="str">
            <v>TRATOR DE ESTEIRAS, POTENCIA DE 347 HP, PESO OPERACIONAL DE 38,5 T, COM LAMINA</v>
          </cell>
          <cell r="C8802" t="str">
            <v>UN</v>
          </cell>
          <cell r="D8802" t="str">
            <v>AS</v>
          </cell>
          <cell r="E8802">
            <v>1858880.92</v>
          </cell>
        </row>
        <row r="8803">
          <cell r="B8803" t="str">
            <v>COM CAPACIDADE DE 8,70M3</v>
          </cell>
        </row>
        <row r="8804">
          <cell r="A8804">
            <v>36508</v>
          </cell>
          <cell r="B8804" t="str">
            <v>TRATOR DE ESTEIRAS, POTENCIA NO VOLANTE DE 200 HP, PESO OPERACIONAL DE 20,1 T,</v>
          </cell>
          <cell r="C8804" t="str">
            <v>UN</v>
          </cell>
          <cell r="D8804" t="str">
            <v>AS</v>
          </cell>
          <cell r="E8804">
            <v>836012.51</v>
          </cell>
        </row>
        <row r="8805">
          <cell r="B8805" t="str">
            <v>COM RODA MOTRIZ ELEVADA E LAMINA COM CAPACIDADE DE 3,89 M3</v>
          </cell>
        </row>
        <row r="8806">
          <cell r="A8806">
            <v>36509</v>
          </cell>
          <cell r="B8806" t="str">
            <v>TRATOR DE ESTEIRAS, POTENCIA 125 HP, PESO OPERACIONAL DE 12,9 T, COM LAMINA COM</v>
          </cell>
          <cell r="C8806" t="str">
            <v>UN</v>
          </cell>
          <cell r="D8806" t="str">
            <v>AS</v>
          </cell>
          <cell r="E8806">
            <v>458165.1</v>
          </cell>
        </row>
        <row r="8807">
          <cell r="B8807" t="str">
            <v>CAPACIDADE DE 2,7 M3</v>
          </cell>
        </row>
        <row r="8808">
          <cell r="A8808">
            <v>13238</v>
          </cell>
          <cell r="B8808" t="str">
            <v>TRATOR DE PNEUS COM POTENCIA DE 105 CV, TRACAO 4 X 4, PESO COM LASTRO DE 5775</v>
          </cell>
          <cell r="C8808" t="str">
            <v>UN</v>
          </cell>
          <cell r="D8808" t="str">
            <v>CR</v>
          </cell>
          <cell r="E8808">
            <v>145312.13</v>
          </cell>
        </row>
        <row r="8809">
          <cell r="B8809" t="str">
            <v>KG</v>
          </cell>
        </row>
        <row r="8810">
          <cell r="A8810">
            <v>36511</v>
          </cell>
          <cell r="B8810" t="str">
            <v>TRATOR DE PNEUS COM POTENCIA DE 122 CV, TRACAO 4 X 4, PESO COM LASTRO DE 4510</v>
          </cell>
          <cell r="C8810" t="str">
            <v>UN</v>
          </cell>
          <cell r="D8810" t="str">
            <v>CR</v>
          </cell>
          <cell r="E8810">
            <v>168377.56</v>
          </cell>
        </row>
        <row r="8811">
          <cell r="B8811" t="str">
            <v>KG</v>
          </cell>
        </row>
        <row r="8812">
          <cell r="A8812">
            <v>36515</v>
          </cell>
          <cell r="B8812" t="str">
            <v>TRATOR DE PNEUS COM POTENCIA DE 15 CV, PESO COM LASTRO DE 1160 KG</v>
          </cell>
          <cell r="C8812" t="str">
            <v>UN</v>
          </cell>
          <cell r="D8812" t="str">
            <v>CR</v>
          </cell>
          <cell r="E8812">
            <v>49590.64</v>
          </cell>
        </row>
        <row r="8813">
          <cell r="A8813">
            <v>10598</v>
          </cell>
          <cell r="B8813" t="str">
            <v>TRATOR DE PNEUS COM POTENCIA DE 50 CV, TRACAO 4 X 2, PESO COM LASTRO DE 2714 KG</v>
          </cell>
          <cell r="C8813" t="str">
            <v>UN</v>
          </cell>
          <cell r="D8813" t="str">
            <v>CR</v>
          </cell>
          <cell r="E8813">
            <v>80418.73</v>
          </cell>
        </row>
        <row r="8814">
          <cell r="A8814">
            <v>7640</v>
          </cell>
          <cell r="B8814" t="str">
            <v>TRATOR DE PNEUS COM POTENCIA DE 85 CV, TRACAO 4 X 4, PESO COM LASTRO DE 4675 KG</v>
          </cell>
          <cell r="C8814" t="str">
            <v>UN</v>
          </cell>
          <cell r="D8814" t="str">
            <v>C</v>
          </cell>
          <cell r="E8814">
            <v>123400</v>
          </cell>
        </row>
        <row r="8815">
          <cell r="A8815">
            <v>36513</v>
          </cell>
          <cell r="B8815" t="str">
            <v>TRATOR DE PNEUS COM POTENCIA DE 85 CV, TURBO,  PESO COM LASTRO DE 4900 KG</v>
          </cell>
          <cell r="C8815" t="str">
            <v>UN</v>
          </cell>
          <cell r="D8815" t="str">
            <v>CR</v>
          </cell>
          <cell r="E8815">
            <v>118873.4</v>
          </cell>
        </row>
        <row r="8816">
          <cell r="A8816">
            <v>36514</v>
          </cell>
          <cell r="B8816" t="str">
            <v>TRATOR DE PNEUS COM POTENCIA DE 95 CV, TRACAO 4 X 4, PESO MAXIMO DE 5225 KG</v>
          </cell>
          <cell r="C8816" t="str">
            <v>UN</v>
          </cell>
          <cell r="D8816" t="str">
            <v>CR</v>
          </cell>
          <cell r="E8816">
            <v>132626.16</v>
          </cell>
        </row>
        <row r="8817">
          <cell r="A8817">
            <v>36149</v>
          </cell>
          <cell r="B8817" t="str">
            <v>TRAVA-QUEDAS EM ACO PARA CORDA DE 12 MM, EXTENSOR DE 25 X 300 MM, COM</v>
          </cell>
          <cell r="C8817" t="str">
            <v>UN</v>
          </cell>
          <cell r="D8817" t="str">
            <v>CR</v>
          </cell>
          <cell r="E8817">
            <v>133.71</v>
          </cell>
        </row>
        <row r="8818">
          <cell r="B8818" t="str">
            <v>MOSQUETAO TIPO GANCHO TRAVA DUPLA</v>
          </cell>
        </row>
        <row r="8819">
          <cell r="A8819">
            <v>11421</v>
          </cell>
          <cell r="B8819" t="str">
            <v>TRILHO (TIPO FERROVIA) UTILZADO PARA ESTACAS EM FUNDACOES PREDIAIS</v>
          </cell>
          <cell r="C8819" t="str">
            <v>KG</v>
          </cell>
          <cell r="D8819" t="str">
            <v>AS</v>
          </cell>
          <cell r="E8819">
            <v>4.8</v>
          </cell>
        </row>
        <row r="8820">
          <cell r="A8820">
            <v>11581</v>
          </cell>
          <cell r="B8820" t="str">
            <v>TRILHO EM ALUMINIO "U", COM ABAULADO PARA ROLDANA DE PORTA DE CORRER, *40 X 40*</v>
          </cell>
          <cell r="C8820" t="str">
            <v>M</v>
          </cell>
          <cell r="D8820" t="str">
            <v>CR</v>
          </cell>
          <cell r="E8820">
            <v>21.6</v>
          </cell>
        </row>
        <row r="8821">
          <cell r="B8821" t="str">
            <v>MM</v>
          </cell>
        </row>
        <row r="8822">
          <cell r="A8822">
            <v>11580</v>
          </cell>
          <cell r="B8822" t="str">
            <v>TRILHO QUADRADO EM ALUMINIO (VERGALHAO MACICO), 1/4", (*6 X 6* CM), PARA RODIZIOS.</v>
          </cell>
          <cell r="C8822" t="str">
            <v>M</v>
          </cell>
          <cell r="D8822" t="str">
            <v>CR</v>
          </cell>
          <cell r="E8822">
            <v>9.83</v>
          </cell>
        </row>
        <row r="8823">
          <cell r="A8823">
            <v>38177</v>
          </cell>
          <cell r="B8823" t="str">
            <v>TRINCO / FECHO TIPO AVIAO, EM ZAMAC CROMADO, *60* MM, PARA JANELAS - INCLUI</v>
          </cell>
          <cell r="C8823" t="str">
            <v>UN</v>
          </cell>
          <cell r="D8823" t="str">
            <v>CR</v>
          </cell>
          <cell r="E8823">
            <v>6.67</v>
          </cell>
        </row>
        <row r="8824">
          <cell r="B8824" t="str">
            <v>PARAFUSOS</v>
          </cell>
        </row>
        <row r="8825">
          <cell r="A8825">
            <v>10743</v>
          </cell>
          <cell r="B8825" t="str">
            <v>TROLEY MANUAL CAPACIDADE 1 T</v>
          </cell>
          <cell r="C8825" t="str">
            <v>UN</v>
          </cell>
          <cell r="D8825" t="str">
            <v>CR</v>
          </cell>
          <cell r="E8825">
            <v>537</v>
          </cell>
        </row>
        <row r="8826">
          <cell r="A8826">
            <v>39848</v>
          </cell>
          <cell r="B8826" t="str">
            <v>TUBO / MANGUEIRA PRETA EM POLIETILENO, LINHA PESADA OU REFORCADA, TIPO</v>
          </cell>
          <cell r="C8826" t="str">
            <v>M</v>
          </cell>
          <cell r="D8826" t="str">
            <v>CR</v>
          </cell>
          <cell r="E8826">
            <v>1.0900000000000001</v>
          </cell>
        </row>
        <row r="8827">
          <cell r="B8827" t="str">
            <v>ESPAGUETE, PARA INJECAO DE CALDA DE CIMENTO, D = 1/2", ESPESSURA 1,5 MM</v>
          </cell>
        </row>
        <row r="8828">
          <cell r="A8828">
            <v>7697</v>
          </cell>
          <cell r="B8828" t="str">
            <v>TUBO ACO GALV C/ COSTURA DIN 2440/NBR 5580 CLASSE MEDIA DN 1.1/2" (40MM) E=3,25MM -</v>
          </cell>
          <cell r="C8828" t="str">
            <v>M</v>
          </cell>
          <cell r="D8828" t="str">
            <v>CR</v>
          </cell>
          <cell r="E8828">
            <v>24.42</v>
          </cell>
        </row>
        <row r="8829">
          <cell r="B8829" t="str">
            <v>3,61KG/M</v>
          </cell>
        </row>
        <row r="8830">
          <cell r="A8830">
            <v>7698</v>
          </cell>
          <cell r="B8830" t="str">
            <v>TUBO ACO GALV C/ COSTURA DIN 2440/NBR 5580 CLASSE MEDIA DN 1.1/4" (32MM) E=3,25MM -</v>
          </cell>
          <cell r="C8830" t="str">
            <v>M</v>
          </cell>
          <cell r="D8830" t="str">
            <v>CR</v>
          </cell>
          <cell r="E8830">
            <v>22.12</v>
          </cell>
        </row>
        <row r="8831">
          <cell r="B8831" t="str">
            <v>3,14KG/M</v>
          </cell>
        </row>
        <row r="8832">
          <cell r="A8832">
            <v>7691</v>
          </cell>
          <cell r="B8832" t="str">
            <v>TUBO ACO GALV C/ COSTURA DIN 2440/NBR 5580 CLASSE MEDIA DN 1/2" (15MM) E = 2,65MM -</v>
          </cell>
          <cell r="C8832" t="str">
            <v>M</v>
          </cell>
          <cell r="D8832" t="str">
            <v>CR</v>
          </cell>
          <cell r="E8832">
            <v>8.2799999999999994</v>
          </cell>
        </row>
        <row r="8833">
          <cell r="B8833" t="str">
            <v>1,22KG/M</v>
          </cell>
        </row>
        <row r="8834">
          <cell r="A8834">
            <v>7701</v>
          </cell>
          <cell r="B8834" t="str">
            <v>TUBO ACO GALV C/ COSTURA DIN 2440/NBR 5580 CLASSE MEDIA DN 2.1/2" (65MM) E=3,65MM -</v>
          </cell>
          <cell r="C8834" t="str">
            <v>M</v>
          </cell>
          <cell r="D8834" t="str">
            <v>CR</v>
          </cell>
          <cell r="E8834">
            <v>45.13</v>
          </cell>
        </row>
        <row r="8835">
          <cell r="B8835" t="str">
            <v>6,51KG/M</v>
          </cell>
        </row>
        <row r="8836">
          <cell r="A8836">
            <v>7696</v>
          </cell>
          <cell r="B8836" t="str">
            <v>TUBO ACO GALV C/ COSTURA DIN 2440/NBR 5580 CLASSE MEDIA DN 2" (50MM) E=3,65MM -</v>
          </cell>
          <cell r="C8836" t="str">
            <v>M</v>
          </cell>
          <cell r="D8836" t="str">
            <v>CR</v>
          </cell>
          <cell r="E8836">
            <v>34.11</v>
          </cell>
        </row>
        <row r="8837">
          <cell r="A8837" t="str">
            <v>Obs: dimensões entre asteríscos (*) indicam a aceitação de medidas aproximadas.</v>
          </cell>
        </row>
        <row r="8839">
          <cell r="B8839" t="str">
            <v>PREÇOS DE INSUMOS</v>
          </cell>
          <cell r="D8839" t="str">
            <v>Página:</v>
          </cell>
          <cell r="E8839" t="str">
            <v>134 / 146</v>
          </cell>
        </row>
        <row r="8840">
          <cell r="A8840" t="str">
            <v>Indicação da origem do preço:</v>
          </cell>
        </row>
        <row r="8841">
          <cell r="A8841" t="str">
            <v>• C - para preço coletado pelo IBGE</v>
          </cell>
        </row>
        <row r="8842">
          <cell r="A8842" t="str">
            <v>• CR - para preço obtido por meio do coeficiente de representatividade do insumo (ver Manual de Metodologia e</v>
          </cell>
        </row>
        <row r="8843">
          <cell r="A8843" t="str">
            <v>Conceitos);</v>
          </cell>
        </row>
        <row r="8844">
          <cell r="A8844" t="str">
            <v>• AS - para preço atribuído com base no preço do insumo para a localidade de São Paulo.</v>
          </cell>
        </row>
        <row r="8845">
          <cell r="A8845" t="str">
            <v>Mês de Coleta:</v>
          </cell>
          <cell r="B8845" t="str">
            <v>06/2016 Pesquisa: IBGE</v>
          </cell>
        </row>
        <row r="8846">
          <cell r="B8846" t="str">
            <v>CUIABA</v>
          </cell>
          <cell r="C8846" t="str">
            <v>90,01</v>
          </cell>
          <cell r="E8846">
            <v>52.06</v>
          </cell>
        </row>
        <row r="8847">
          <cell r="A8847" t="str">
            <v>Localidade:</v>
          </cell>
          <cell r="B8847" t="str">
            <v>Encargos Sociais Desonerados(%) Horista:</v>
          </cell>
          <cell r="D8847" t="str">
            <v>Mensalista:</v>
          </cell>
        </row>
        <row r="8848">
          <cell r="A8848" t="str">
            <v>Código</v>
          </cell>
          <cell r="B8848" t="str">
            <v>Descriçao do Insumo</v>
          </cell>
          <cell r="C8848" t="str">
            <v>Unid</v>
          </cell>
          <cell r="D8848" t="str">
            <v>Origem</v>
          </cell>
          <cell r="E8848" t="str">
            <v>Preço</v>
          </cell>
        </row>
        <row r="8849">
          <cell r="D8849" t="str">
            <v>de Preço</v>
          </cell>
          <cell r="E8849" t="str">
            <v>Mediano (R$)</v>
          </cell>
        </row>
        <row r="8850">
          <cell r="B8850" t="str">
            <v>5,10KG/M</v>
          </cell>
        </row>
        <row r="8851">
          <cell r="A8851">
            <v>7700</v>
          </cell>
          <cell r="B8851" t="str">
            <v>TUBO ACO GALV C/ COSTURA DIN 2440/NBR 5580 CLASSE MEDIA DN 3/4" (20MM) E = 2,65MM -</v>
          </cell>
          <cell r="C8851" t="str">
            <v>M</v>
          </cell>
          <cell r="D8851" t="str">
            <v>CR</v>
          </cell>
          <cell r="E8851">
            <v>11.29</v>
          </cell>
        </row>
        <row r="8852">
          <cell r="B8852" t="str">
            <v>1,58KG/M</v>
          </cell>
        </row>
        <row r="8853">
          <cell r="A8853">
            <v>7694</v>
          </cell>
          <cell r="B8853" t="str">
            <v>TUBO ACO GALV C/ COSTURA DIN 2440/NBR 5580 CLASSE MEDIA DN 3" (80MM) E = 4,05MM -</v>
          </cell>
          <cell r="C8853" t="str">
            <v>M</v>
          </cell>
          <cell r="D8853" t="str">
            <v>CR</v>
          </cell>
          <cell r="E8853">
            <v>51.15</v>
          </cell>
        </row>
        <row r="8854">
          <cell r="B8854" t="str">
            <v>8,47KG/M</v>
          </cell>
        </row>
        <row r="8855">
          <cell r="A8855">
            <v>7693</v>
          </cell>
          <cell r="B8855" t="str">
            <v>TUBO ACO GALV C/ COSTURA DIN 2440/NBR 5580 CLASSE MEDIA DN 4" (100MM) E = 4,50MM -</v>
          </cell>
          <cell r="C8855" t="str">
            <v>M</v>
          </cell>
          <cell r="D8855" t="str">
            <v>CR</v>
          </cell>
          <cell r="E8855">
            <v>82.73</v>
          </cell>
        </row>
        <row r="8856">
          <cell r="B8856" t="str">
            <v>12,10KG/M</v>
          </cell>
        </row>
        <row r="8857">
          <cell r="A8857">
            <v>7692</v>
          </cell>
          <cell r="B8857" t="str">
            <v>TUBO ACO GALV C/ COSTURA DIN 2440/NBR 5580 CLASSE MEDIA DN 5" (125MM) E=5,40MM -</v>
          </cell>
          <cell r="C8857" t="str">
            <v>M</v>
          </cell>
          <cell r="D8857" t="str">
            <v>CR</v>
          </cell>
          <cell r="E8857">
            <v>114.04</v>
          </cell>
        </row>
        <row r="8858">
          <cell r="B8858" t="str">
            <v>17,80KG/M</v>
          </cell>
        </row>
        <row r="8859">
          <cell r="A8859">
            <v>21016</v>
          </cell>
          <cell r="B8859" t="str">
            <v>TUBO ACO GALVANIZADO COM COSTURA, CLASSE LEVE, DN 100 MM ( 4"),  E = 3,75 MM,</v>
          </cell>
          <cell r="C8859" t="str">
            <v>M</v>
          </cell>
          <cell r="D8859" t="str">
            <v>CR</v>
          </cell>
          <cell r="E8859">
            <v>54.25</v>
          </cell>
        </row>
        <row r="8860">
          <cell r="B8860" t="str">
            <v>*10,55* KG/M (NBR 5580)</v>
          </cell>
        </row>
        <row r="8861">
          <cell r="A8861">
            <v>21008</v>
          </cell>
          <cell r="B8861" t="str">
            <v>TUBO ACO GALVANIZADO COM COSTURA, CLASSE LEVE, DN 15 MM ( 1/2"),  E = 2,25 MM,  *1,2*</v>
          </cell>
          <cell r="C8861" t="str">
            <v>M</v>
          </cell>
          <cell r="D8861" t="str">
            <v>CR</v>
          </cell>
          <cell r="E8861">
            <v>6.33</v>
          </cell>
        </row>
        <row r="8862">
          <cell r="B8862" t="str">
            <v>KG/M (NBR 5580)</v>
          </cell>
        </row>
        <row r="8863">
          <cell r="A8863">
            <v>21009</v>
          </cell>
          <cell r="B8863" t="str">
            <v>TUBO ACO GALVANIZADO COM COSTURA, CLASSE LEVE, DN 20 MM ( 3/4"),  E = 2,25 MM,  *1,3*</v>
          </cell>
          <cell r="C8863" t="str">
            <v>M</v>
          </cell>
          <cell r="D8863" t="str">
            <v>CR</v>
          </cell>
          <cell r="E8863">
            <v>8.25</v>
          </cell>
        </row>
        <row r="8864">
          <cell r="B8864" t="str">
            <v>KG/M (NBR 5580)</v>
          </cell>
        </row>
        <row r="8865">
          <cell r="A8865">
            <v>21010</v>
          </cell>
          <cell r="B8865" t="str">
            <v>TUBO ACO GALVANIZADO COM COSTURA, CLASSE LEVE, DN 25 MM ( 1"),  E = 2,65 MM,  *2,11*</v>
          </cell>
          <cell r="C8865" t="str">
            <v>M</v>
          </cell>
          <cell r="D8865" t="str">
            <v>C</v>
          </cell>
          <cell r="E8865">
            <v>11.08</v>
          </cell>
        </row>
        <row r="8866">
          <cell r="B8866" t="str">
            <v>KG/M (NBR 5580)</v>
          </cell>
        </row>
        <row r="8867">
          <cell r="A8867">
            <v>21011</v>
          </cell>
          <cell r="B8867" t="str">
            <v>TUBO ACO GALVANIZADO COM COSTURA, CLASSE LEVE, DN 32 MM ( 1 1/4"),  E = 2,65 MM,</v>
          </cell>
          <cell r="C8867" t="str">
            <v>M</v>
          </cell>
          <cell r="D8867" t="str">
            <v>CR</v>
          </cell>
          <cell r="E8867">
            <v>16.149999999999999</v>
          </cell>
        </row>
        <row r="8868">
          <cell r="B8868" t="str">
            <v>*2,71* KG/M (NBR 5580)</v>
          </cell>
        </row>
        <row r="8869">
          <cell r="A8869">
            <v>21012</v>
          </cell>
          <cell r="B8869" t="str">
            <v>TUBO ACO GALVANIZADO COM COSTURA, CLASSE LEVE, DN 40 MM ( 1 1/2"),  E = 3,00 MM,</v>
          </cell>
          <cell r="C8869" t="str">
            <v>M</v>
          </cell>
          <cell r="D8869" t="str">
            <v>CR</v>
          </cell>
          <cell r="E8869">
            <v>17.84</v>
          </cell>
        </row>
        <row r="8870">
          <cell r="B8870" t="str">
            <v>*3,48* KG/M (NBR 5580)</v>
          </cell>
        </row>
        <row r="8871">
          <cell r="A8871">
            <v>21013</v>
          </cell>
          <cell r="B8871" t="str">
            <v>TUBO ACO GALVANIZADO COM COSTURA, CLASSE LEVE, DN 50 MM ( 2"),  E = 3,00 MM,  *4,40*</v>
          </cell>
          <cell r="C8871" t="str">
            <v>M</v>
          </cell>
          <cell r="D8871" t="str">
            <v>CR</v>
          </cell>
          <cell r="E8871">
            <v>23.28</v>
          </cell>
        </row>
        <row r="8872">
          <cell r="B8872" t="str">
            <v>KG/M (NBR 5580)</v>
          </cell>
        </row>
        <row r="8873">
          <cell r="A8873">
            <v>21014</v>
          </cell>
          <cell r="B8873" t="str">
            <v>TUBO ACO GALVANIZADO COM COSTURA, CLASSE LEVE, DN 65 MM ( 2 1/2"),  E = 3,35 MM, *</v>
          </cell>
          <cell r="C8873" t="str">
            <v>M</v>
          </cell>
          <cell r="D8873" t="str">
            <v>CR</v>
          </cell>
          <cell r="E8873">
            <v>32.58</v>
          </cell>
        </row>
        <row r="8874">
          <cell r="B8874" t="str">
            <v>6,23* KG/M (NBR 5580)</v>
          </cell>
        </row>
        <row r="8875">
          <cell r="A8875">
            <v>21015</v>
          </cell>
          <cell r="B8875" t="str">
            <v>TUBO ACO GALVANIZADO COM COSTURA, CLASSE LEVE, DN 80 MM ( 3"),  E = 3,35 MM, *7,32*</v>
          </cell>
          <cell r="C8875" t="str">
            <v>M</v>
          </cell>
          <cell r="D8875" t="str">
            <v>CR</v>
          </cell>
          <cell r="E8875">
            <v>37.43</v>
          </cell>
        </row>
        <row r="8876">
          <cell r="B8876" t="str">
            <v>KG/M (NBR 5580)</v>
          </cell>
        </row>
        <row r="8877">
          <cell r="A8877">
            <v>13356</v>
          </cell>
          <cell r="B8877" t="str">
            <v>TUBO ACO INDUSTRIAL DN 2" (50,8 MM) E=1,50MM, PESO= 1,8237 KG/M</v>
          </cell>
          <cell r="C8877" t="str">
            <v>M</v>
          </cell>
          <cell r="D8877" t="str">
            <v>CR</v>
          </cell>
          <cell r="E8877">
            <v>41.89</v>
          </cell>
        </row>
        <row r="8878">
          <cell r="A8878">
            <v>20999</v>
          </cell>
          <cell r="B8878" t="str">
            <v>TUBO ACO PRETO COM COSTURA, NBR 5580, CLASSE L, DN = 15 MM, E = 2,25 MM, 1,06 KG/M</v>
          </cell>
          <cell r="C8878" t="str">
            <v>M</v>
          </cell>
          <cell r="D8878" t="str">
            <v>CR</v>
          </cell>
          <cell r="E8878">
            <v>5.68</v>
          </cell>
        </row>
        <row r="8879">
          <cell r="A8879">
            <v>21001</v>
          </cell>
          <cell r="B8879" t="str">
            <v>TUBO ACO PRETO COM COSTURA, NBR 5580, CLASSE L, DN = 25 MM, E = 2,65 MM, 2,02 KG/M</v>
          </cell>
          <cell r="C8879" t="str">
            <v>M</v>
          </cell>
          <cell r="D8879" t="str">
            <v>C</v>
          </cell>
          <cell r="E8879">
            <v>10.61</v>
          </cell>
        </row>
        <row r="8880">
          <cell r="A8880">
            <v>21003</v>
          </cell>
          <cell r="B8880" t="str">
            <v>TUBO ACO PRETO COM COSTURA, NBR 5580, CLASSE L, DN = 40 MM, E = 3,0 MM, 3,34 KG/M</v>
          </cell>
          <cell r="C8880" t="str">
            <v>M</v>
          </cell>
          <cell r="D8880" t="str">
            <v>CR</v>
          </cell>
          <cell r="E8880">
            <v>17.43</v>
          </cell>
        </row>
        <row r="8881">
          <cell r="A8881">
            <v>21006</v>
          </cell>
          <cell r="B8881" t="str">
            <v>TUBO ACO PRETO COM COSTURA, NBR 5580, CLASSE L, DN = 80 MM, E = 3,35 MM, 7,07 KG/M</v>
          </cell>
          <cell r="C8881" t="str">
            <v>M</v>
          </cell>
          <cell r="D8881" t="str">
            <v>CR</v>
          </cell>
          <cell r="E8881">
            <v>37</v>
          </cell>
        </row>
        <row r="8882">
          <cell r="A8882">
            <v>21019</v>
          </cell>
          <cell r="B8882" t="str">
            <v>TUBO ACO PRETO COM COSTURA, NBR 5580, CLASSE M, DN = 25 MM, E = 3,35 MM, *2,50*</v>
          </cell>
          <cell r="C8882" t="str">
            <v>M</v>
          </cell>
          <cell r="D8882" t="str">
            <v>C</v>
          </cell>
          <cell r="E8882">
            <v>13.13</v>
          </cell>
        </row>
        <row r="8883">
          <cell r="B8883" t="str">
            <v>KG//M</v>
          </cell>
        </row>
        <row r="8884">
          <cell r="A8884">
            <v>21021</v>
          </cell>
          <cell r="B8884" t="str">
            <v>TUBO ACO PRETO COM COSTURA, NBR 5580, CLASSE M, DN = 40 MM, E = 3,35 MM, *3,71*</v>
          </cell>
          <cell r="C8884" t="str">
            <v>M</v>
          </cell>
          <cell r="D8884" t="str">
            <v>CR</v>
          </cell>
          <cell r="E8884">
            <v>20.75</v>
          </cell>
        </row>
        <row r="8885">
          <cell r="B8885" t="str">
            <v>KG//M</v>
          </cell>
        </row>
        <row r="8886">
          <cell r="A8886">
            <v>21024</v>
          </cell>
          <cell r="B8886" t="str">
            <v>TUBO ACO PRETO COM COSTURA, NBR 5580, CLASSE M, DN = 80 MM, E = 4,05 MM, *8,47*</v>
          </cell>
          <cell r="C8886" t="str">
            <v>M</v>
          </cell>
          <cell r="D8886" t="str">
            <v>CR</v>
          </cell>
          <cell r="E8886">
            <v>44.46</v>
          </cell>
        </row>
        <row r="8887">
          <cell r="B8887" t="str">
            <v>KG/M</v>
          </cell>
        </row>
        <row r="8888">
          <cell r="A8888">
            <v>40624</v>
          </cell>
          <cell r="B8888" t="str">
            <v>TUBO ACO PRETO SEM COSTURA 1 1/2", E= *3,68 MM, SCHEDULE 40, 4,05 KG/M</v>
          </cell>
          <cell r="C8888" t="str">
            <v>M</v>
          </cell>
          <cell r="D8888" t="str">
            <v>CR</v>
          </cell>
          <cell r="E8888">
            <v>35.799999999999997</v>
          </cell>
        </row>
        <row r="8889">
          <cell r="A8889">
            <v>13127</v>
          </cell>
          <cell r="B8889" t="str">
            <v>TUBO ACO PRETO SEM COSTURA 1/2", E= *2,77 MM, SCHEDULE 40, *1,27 KG/M</v>
          </cell>
          <cell r="C8889" t="str">
            <v>M</v>
          </cell>
          <cell r="D8889" t="str">
            <v>CR</v>
          </cell>
          <cell r="E8889">
            <v>15.96</v>
          </cell>
        </row>
        <row r="8890">
          <cell r="A8890">
            <v>13137</v>
          </cell>
          <cell r="B8890" t="str">
            <v>TUBO ACO PRETO SEM COSTURA 1/2", E= *3,73 MM, SCHEDULE 80, *1,62 KG/M</v>
          </cell>
          <cell r="C8890" t="str">
            <v>M</v>
          </cell>
          <cell r="D8890" t="str">
            <v>CR</v>
          </cell>
          <cell r="E8890">
            <v>21.19</v>
          </cell>
        </row>
        <row r="8891">
          <cell r="A8891">
            <v>20989</v>
          </cell>
          <cell r="B8891" t="str">
            <v>TUBO ACO PRETO SEM COSTURA 14", E= *11,13 MM, SCHEDULE 40, *94,55 KG/M</v>
          </cell>
          <cell r="C8891" t="str">
            <v>M</v>
          </cell>
          <cell r="D8891" t="str">
            <v>CR</v>
          </cell>
          <cell r="E8891">
            <v>759.12</v>
          </cell>
        </row>
        <row r="8892">
          <cell r="A8892">
            <v>21147</v>
          </cell>
          <cell r="B8892" t="str">
            <v>TUBO ACO PRETO SEM COSTURA 2 1/2", E = 5,16 MM, SCHEDULE 40 (8,62 KG/M)</v>
          </cell>
          <cell r="C8892" t="str">
            <v>M</v>
          </cell>
          <cell r="D8892" t="str">
            <v>CR</v>
          </cell>
          <cell r="E8892">
            <v>71.17</v>
          </cell>
        </row>
        <row r="8893">
          <cell r="A8893">
            <v>21148</v>
          </cell>
          <cell r="B8893" t="str">
            <v>TUBO ACO PRETO SEM COSTURA 2", E= *3,91* MM, SCHEDULE 40, *5,43* KG/M</v>
          </cell>
          <cell r="C8893" t="str">
            <v>M</v>
          </cell>
          <cell r="D8893" t="str">
            <v>C</v>
          </cell>
          <cell r="E8893">
            <v>43.93</v>
          </cell>
        </row>
        <row r="8894">
          <cell r="A8894">
            <v>20984</v>
          </cell>
          <cell r="B8894" t="str">
            <v>TUBO ACO PRETO SEM COSTURA 20", E= *12,70 MM, SCHEDULE 30, *154,97 KG/M</v>
          </cell>
          <cell r="C8894" t="str">
            <v>M</v>
          </cell>
          <cell r="D8894" t="str">
            <v>CR</v>
          </cell>
          <cell r="E8894">
            <v>1456.6</v>
          </cell>
        </row>
        <row r="8895">
          <cell r="A8895">
            <v>13042</v>
          </cell>
          <cell r="B8895" t="str">
            <v>TUBO ACO PRETO SEM COSTURA 20", E= *6,35 MM,  SCHEDULE 10, *78,46 KG/M</v>
          </cell>
          <cell r="C8895" t="str">
            <v>M</v>
          </cell>
          <cell r="D8895" t="str">
            <v>CR</v>
          </cell>
          <cell r="E8895">
            <v>807.17</v>
          </cell>
        </row>
        <row r="8896">
          <cell r="A8896">
            <v>21150</v>
          </cell>
          <cell r="B8896" t="str">
            <v>TUBO ACO PRETO SEM COSTURA 3/4", E= *2,87 MM, SCHEDULE 40, *1,69 KG/M</v>
          </cell>
          <cell r="C8896" t="str">
            <v>M</v>
          </cell>
          <cell r="D8896" t="str">
            <v>CR</v>
          </cell>
          <cell r="E8896">
            <v>21.78</v>
          </cell>
        </row>
        <row r="8897">
          <cell r="A8897">
            <v>13141</v>
          </cell>
          <cell r="B8897" t="str">
            <v>TUBO ACO PRETO SEM COSTURA 3/4", E= *3,91 MM, SCHEDULE 80, *2,19 KG/M.</v>
          </cell>
          <cell r="C8897" t="str">
            <v>M</v>
          </cell>
          <cell r="D8897" t="str">
            <v>CR</v>
          </cell>
          <cell r="E8897">
            <v>27.44</v>
          </cell>
        </row>
        <row r="8898">
          <cell r="A8898">
            <v>21151</v>
          </cell>
          <cell r="B8898" t="str">
            <v>TUBO ACO PRETO SEM COSTURA 4", E= *6,02 MM, SCHEDULE 40, *16,06 KG/M</v>
          </cell>
          <cell r="C8898" t="str">
            <v>M</v>
          </cell>
          <cell r="D8898" t="str">
            <v>CR</v>
          </cell>
          <cell r="E8898">
            <v>130.38</v>
          </cell>
        </row>
        <row r="8899">
          <cell r="A8899">
            <v>13142</v>
          </cell>
          <cell r="B8899" t="str">
            <v>TUBO ACO PRETO SEM COSTURA 4", E= *8,56 MM, SCHEDULE 80, *22,31 KG/M</v>
          </cell>
          <cell r="C8899" t="str">
            <v>M</v>
          </cell>
          <cell r="D8899" t="str">
            <v>CR</v>
          </cell>
          <cell r="E8899">
            <v>186.39</v>
          </cell>
        </row>
        <row r="8900">
          <cell r="A8900">
            <v>20994</v>
          </cell>
          <cell r="B8900" t="str">
            <v>TUBO ACO PRETO SEM COSTURA 6", E= *10,97 MM, SCHEDULE 80, *42,56 KG/M</v>
          </cell>
          <cell r="C8900" t="str">
            <v>M</v>
          </cell>
          <cell r="D8900" t="str">
            <v>CR</v>
          </cell>
          <cell r="E8900">
            <v>351.43</v>
          </cell>
        </row>
        <row r="8901">
          <cell r="A8901">
            <v>7672</v>
          </cell>
          <cell r="B8901" t="str">
            <v>TUBO ACO PRETO SEM COSTURA 6", E= 7,11 MM,  SCHEDULE 40, *28,26 KG/M</v>
          </cell>
          <cell r="C8901" t="str">
            <v>M</v>
          </cell>
          <cell r="D8901" t="str">
            <v>CR</v>
          </cell>
          <cell r="E8901">
            <v>230.22</v>
          </cell>
        </row>
        <row r="8902">
          <cell r="A8902">
            <v>20995</v>
          </cell>
          <cell r="B8902" t="str">
            <v>TUBO ACO PRETO SEM COSTURA 8", E= *12,70 MM, SCHEDULE 80, *64,64 KG/M</v>
          </cell>
          <cell r="C8902" t="str">
            <v>M</v>
          </cell>
          <cell r="D8902" t="str">
            <v>CR</v>
          </cell>
          <cell r="E8902">
            <v>461.85</v>
          </cell>
        </row>
        <row r="8903">
          <cell r="A8903" t="str">
            <v>Obs: dimensões entre asteríscos (*) indicam a aceitação de medidas aproximadas.</v>
          </cell>
        </row>
        <row r="8905">
          <cell r="B8905" t="str">
            <v>PREÇOS DE INSUMOS</v>
          </cell>
          <cell r="D8905" t="str">
            <v>Página:</v>
          </cell>
          <cell r="E8905" t="str">
            <v>135 / 146</v>
          </cell>
        </row>
        <row r="8906">
          <cell r="A8906" t="str">
            <v>Indicação da origem do preço:</v>
          </cell>
        </row>
        <row r="8907">
          <cell r="A8907" t="str">
            <v>• C - para preço coletado pelo IBGE</v>
          </cell>
        </row>
        <row r="8908">
          <cell r="A8908" t="str">
            <v>• CR - para preço obtido por meio do coeficiente de representatividade do insumo (ver Manual de Metodologia e</v>
          </cell>
        </row>
        <row r="8909">
          <cell r="A8909" t="str">
            <v>Conceitos);</v>
          </cell>
        </row>
        <row r="8910">
          <cell r="A8910" t="str">
            <v>• AS - para preço atribuído com base no preço do insumo para a localidade de São Paulo.</v>
          </cell>
        </row>
        <row r="8911">
          <cell r="A8911" t="str">
            <v>Mês de Coleta:</v>
          </cell>
          <cell r="B8911" t="str">
            <v>06/2016 Pesquisa: IBGE</v>
          </cell>
        </row>
        <row r="8912">
          <cell r="B8912" t="str">
            <v>CUIABA</v>
          </cell>
          <cell r="C8912" t="str">
            <v>90,01</v>
          </cell>
          <cell r="E8912">
            <v>52.06</v>
          </cell>
        </row>
        <row r="8913">
          <cell r="A8913" t="str">
            <v>Localidade:</v>
          </cell>
          <cell r="B8913" t="str">
            <v>Encargos Sociais Desonerados(%) Horista:</v>
          </cell>
          <cell r="D8913" t="str">
            <v>Mensalista:</v>
          </cell>
        </row>
        <row r="8914">
          <cell r="A8914" t="str">
            <v>Código</v>
          </cell>
          <cell r="B8914" t="str">
            <v>Descriçao do Insumo</v>
          </cell>
          <cell r="C8914" t="str">
            <v>Unid</v>
          </cell>
          <cell r="D8914" t="str">
            <v>Origem</v>
          </cell>
          <cell r="E8914" t="str">
            <v>Preço</v>
          </cell>
        </row>
        <row r="8915">
          <cell r="D8915" t="str">
            <v>de Preço</v>
          </cell>
          <cell r="E8915" t="str">
            <v>Mediano (R$)</v>
          </cell>
        </row>
        <row r="8916">
          <cell r="A8916">
            <v>7690</v>
          </cell>
          <cell r="B8916" t="str">
            <v>TUBO ACO PRETO SEM COSTURA 8", E= *6,35 MM,  SCHEDULE 20, *33,27 KG/M</v>
          </cell>
          <cell r="C8916" t="str">
            <v>M</v>
          </cell>
          <cell r="D8916" t="str">
            <v>CR</v>
          </cell>
          <cell r="E8916">
            <v>267.12</v>
          </cell>
        </row>
        <row r="8917">
          <cell r="A8917">
            <v>20980</v>
          </cell>
          <cell r="B8917" t="str">
            <v>TUBO ACO PRETO SEM COSTURA 8", E= *7,04 MM, SCHEDULE 30, *36,75 KG/M</v>
          </cell>
          <cell r="C8917" t="str">
            <v>M</v>
          </cell>
          <cell r="D8917" t="str">
            <v>CR</v>
          </cell>
          <cell r="E8917">
            <v>291.39999999999998</v>
          </cell>
        </row>
        <row r="8918">
          <cell r="A8918">
            <v>7661</v>
          </cell>
          <cell r="B8918" t="str">
            <v>TUBO ACO PRETO SEM COSTURA 8", E= *8,18 MM, SCHEDULE 40, *42,55 KG/M</v>
          </cell>
          <cell r="C8918" t="str">
            <v>M</v>
          </cell>
          <cell r="D8918" t="str">
            <v>CR</v>
          </cell>
          <cell r="E8918">
            <v>346.64</v>
          </cell>
        </row>
        <row r="8919">
          <cell r="A8919">
            <v>7660</v>
          </cell>
          <cell r="B8919" t="str">
            <v>TUBO CHAPA PRETA E = 1/4" - 30" - 175KG</v>
          </cell>
          <cell r="C8919" t="str">
            <v>M</v>
          </cell>
          <cell r="D8919" t="str">
            <v>CR</v>
          </cell>
          <cell r="E8919">
            <v>993.53</v>
          </cell>
        </row>
        <row r="8920">
          <cell r="A8920">
            <v>7667</v>
          </cell>
          <cell r="B8920" t="str">
            <v>TUBO CHAPA PRETA E = 3/16" - 26" - 147KG</v>
          </cell>
          <cell r="C8920" t="str">
            <v>M</v>
          </cell>
          <cell r="D8920" t="str">
            <v>CR</v>
          </cell>
          <cell r="E8920">
            <v>834.57</v>
          </cell>
        </row>
        <row r="8921">
          <cell r="A8921">
            <v>7676</v>
          </cell>
          <cell r="B8921" t="str">
            <v>TUBO CHAPA PRETA E = 3/8" - 30" -177KG</v>
          </cell>
          <cell r="C8921" t="str">
            <v>M</v>
          </cell>
          <cell r="D8921" t="str">
            <v>CR</v>
          </cell>
          <cell r="E8921">
            <v>1004.89</v>
          </cell>
        </row>
        <row r="8922">
          <cell r="A8922">
            <v>36365</v>
          </cell>
          <cell r="B8922" t="str">
            <v>TUBO COLETOR DE ESGOTO PVC JEI, DN 100 MM (NBR 7362)</v>
          </cell>
          <cell r="C8922" t="str">
            <v>M</v>
          </cell>
          <cell r="D8922" t="str">
            <v>C</v>
          </cell>
          <cell r="E8922">
            <v>14.3</v>
          </cell>
        </row>
        <row r="8923">
          <cell r="A8923">
            <v>36083</v>
          </cell>
          <cell r="B8923" t="str">
            <v>TUBO COLETOR DE ESGOTO PVC JEI, DN 150 MM (NBR 7362)</v>
          </cell>
          <cell r="C8923" t="str">
            <v>M</v>
          </cell>
          <cell r="D8923" t="str">
            <v>CR</v>
          </cell>
          <cell r="E8923">
            <v>30.76</v>
          </cell>
        </row>
        <row r="8924">
          <cell r="A8924">
            <v>36367</v>
          </cell>
          <cell r="B8924" t="str">
            <v>TUBO COLETOR DE ESGOTO PVC JEI, DN 200 MM (NBR 7362)</v>
          </cell>
          <cell r="C8924" t="str">
            <v>M</v>
          </cell>
          <cell r="D8924" t="str">
            <v>CR</v>
          </cell>
          <cell r="E8924">
            <v>48.03</v>
          </cell>
        </row>
        <row r="8925">
          <cell r="A8925">
            <v>36368</v>
          </cell>
          <cell r="B8925" t="str">
            <v>TUBO COLETOR DE ESGOTO PVC JEI, DN 250 MM (NBR 7362)</v>
          </cell>
          <cell r="C8925" t="str">
            <v>M</v>
          </cell>
          <cell r="D8925" t="str">
            <v>CR</v>
          </cell>
          <cell r="E8925">
            <v>81.41</v>
          </cell>
        </row>
        <row r="8926">
          <cell r="A8926">
            <v>36370</v>
          </cell>
          <cell r="B8926" t="str">
            <v>TUBO COLETOR DE ESGOTO PVC JEI, DN 300 MM (NBR 7362)</v>
          </cell>
          <cell r="C8926" t="str">
            <v>M</v>
          </cell>
          <cell r="D8926" t="str">
            <v>CR</v>
          </cell>
          <cell r="E8926">
            <v>131.93</v>
          </cell>
        </row>
        <row r="8927">
          <cell r="A8927">
            <v>36371</v>
          </cell>
          <cell r="B8927" t="str">
            <v>TUBO COLETOR DE ESGOTO PVC JEI, DN 350 MM (NBR 7362)</v>
          </cell>
          <cell r="C8927" t="str">
            <v>M</v>
          </cell>
          <cell r="D8927" t="str">
            <v>CR</v>
          </cell>
          <cell r="E8927">
            <v>163.59</v>
          </cell>
        </row>
        <row r="8928">
          <cell r="A8928">
            <v>36372</v>
          </cell>
          <cell r="B8928" t="str">
            <v>TUBO COLETOR DE ESGOTO PVC JEI, DN 400 MM (NBR 7362)</v>
          </cell>
          <cell r="C8928" t="str">
            <v>M</v>
          </cell>
          <cell r="D8928" t="str">
            <v>CR</v>
          </cell>
          <cell r="E8928">
            <v>212.91</v>
          </cell>
        </row>
        <row r="8929">
          <cell r="A8929">
            <v>7720</v>
          </cell>
          <cell r="B8929" t="str">
            <v>TUBO CONCRETO ARMADO, CLASSE EA-2, PB JE, DN 1000 MM, PARA ESGOTO SANITARIO</v>
          </cell>
          <cell r="C8929" t="str">
            <v>M</v>
          </cell>
          <cell r="D8929" t="str">
            <v>CR</v>
          </cell>
          <cell r="E8929">
            <v>410.73</v>
          </cell>
        </row>
        <row r="8930">
          <cell r="B8930" t="str">
            <v>(NBR 8890)</v>
          </cell>
        </row>
        <row r="8931">
          <cell r="A8931">
            <v>40335</v>
          </cell>
          <cell r="B8931" t="str">
            <v>TUBO CONCRETO ARMADO, CLASSE EA-2, PB JE, DN 300 MM, PARA ESGOTO SANITARIO (NBR</v>
          </cell>
          <cell r="C8931" t="str">
            <v>M</v>
          </cell>
          <cell r="D8931" t="str">
            <v>CR</v>
          </cell>
          <cell r="E8931">
            <v>83.66</v>
          </cell>
        </row>
        <row r="8932">
          <cell r="B8932" t="str">
            <v>8890)</v>
          </cell>
        </row>
        <row r="8933">
          <cell r="A8933">
            <v>7740</v>
          </cell>
          <cell r="B8933" t="str">
            <v>TUBO CONCRETO ARMADO, CLASSE EA-2, PB JE, DN 400 MM, PARA ESGOTO SANITARIO (NBR</v>
          </cell>
          <cell r="C8933" t="str">
            <v>M</v>
          </cell>
          <cell r="D8933" t="str">
            <v>CR</v>
          </cell>
          <cell r="E8933">
            <v>114.14</v>
          </cell>
        </row>
        <row r="8934">
          <cell r="B8934" t="str">
            <v>8890)</v>
          </cell>
        </row>
        <row r="8935">
          <cell r="A8935">
            <v>7741</v>
          </cell>
          <cell r="B8935" t="str">
            <v>TUBO CONCRETO ARMADO, CLASSE EA-2, PB JE, DN 500 MM, PARA ESGOTO SANITARIO (NBR</v>
          </cell>
          <cell r="C8935" t="str">
            <v>M</v>
          </cell>
          <cell r="D8935" t="str">
            <v>CR</v>
          </cell>
          <cell r="E8935">
            <v>144.04</v>
          </cell>
        </row>
        <row r="8936">
          <cell r="B8936" t="str">
            <v>8890)</v>
          </cell>
        </row>
        <row r="8937">
          <cell r="A8937">
            <v>7774</v>
          </cell>
          <cell r="B8937" t="str">
            <v>TUBO CONCRETO ARMADO, CLASSE EA-2, PB JE, DN 600 MM, PARA ESGOTO SANITARIO (NBR</v>
          </cell>
          <cell r="C8937" t="str">
            <v>M</v>
          </cell>
          <cell r="D8937" t="str">
            <v>CR</v>
          </cell>
          <cell r="E8937">
            <v>193.91</v>
          </cell>
        </row>
        <row r="8938">
          <cell r="B8938" t="str">
            <v>8890)</v>
          </cell>
        </row>
        <row r="8939">
          <cell r="A8939">
            <v>7744</v>
          </cell>
          <cell r="B8939" t="str">
            <v>TUBO CONCRETO ARMADO, CLASSE EA-2, PB JE, DN 700 MM, PARA ESGOTO SANITARIO (NBR</v>
          </cell>
          <cell r="C8939" t="str">
            <v>M</v>
          </cell>
          <cell r="D8939" t="str">
            <v>CR</v>
          </cell>
          <cell r="E8939">
            <v>223.53</v>
          </cell>
        </row>
        <row r="8940">
          <cell r="B8940" t="str">
            <v>8890)</v>
          </cell>
        </row>
        <row r="8941">
          <cell r="A8941">
            <v>7773</v>
          </cell>
          <cell r="B8941" t="str">
            <v>TUBO CONCRETO ARMADO, CLASSE EA-2, PB JE, DN 800 MM, PARA ESGOTO SANITARIO (NBR</v>
          </cell>
          <cell r="C8941" t="str">
            <v>M</v>
          </cell>
          <cell r="D8941" t="str">
            <v>CR</v>
          </cell>
          <cell r="E8941">
            <v>278.38</v>
          </cell>
        </row>
        <row r="8942">
          <cell r="B8942" t="str">
            <v>8890)</v>
          </cell>
        </row>
        <row r="8943">
          <cell r="A8943">
            <v>7754</v>
          </cell>
          <cell r="B8943" t="str">
            <v>TUBO CONCRETO ARMADO, CLASSE EA-2, PB JE, DN 900 MM, PARA ESGOTO SANITARIO (NBR</v>
          </cell>
          <cell r="C8943" t="str">
            <v>M</v>
          </cell>
          <cell r="D8943" t="str">
            <v>CR</v>
          </cell>
          <cell r="E8943">
            <v>378.29</v>
          </cell>
        </row>
        <row r="8944">
          <cell r="B8944" t="str">
            <v>8890)</v>
          </cell>
        </row>
        <row r="8945">
          <cell r="A8945">
            <v>7735</v>
          </cell>
          <cell r="B8945" t="str">
            <v>TUBO CONCRETO ARMADO, CLASSE EA-3, PB JE, DN 1000 MM, PARA ESGOTO SANITARIO</v>
          </cell>
          <cell r="C8945" t="str">
            <v>M</v>
          </cell>
          <cell r="D8945" t="str">
            <v>CR</v>
          </cell>
          <cell r="E8945">
            <v>518.5</v>
          </cell>
        </row>
        <row r="8946">
          <cell r="B8946" t="str">
            <v>(NBR 8890)</v>
          </cell>
        </row>
        <row r="8947">
          <cell r="A8947">
            <v>7755</v>
          </cell>
          <cell r="B8947" t="str">
            <v>TUBO CONCRETO ARMADO, CLASSE EA-3, PB JE, DN 400 MM, PARA ESGOTO SANITARIO (NBR</v>
          </cell>
          <cell r="C8947" t="str">
            <v>M</v>
          </cell>
          <cell r="D8947" t="str">
            <v>CR</v>
          </cell>
          <cell r="E8947">
            <v>139.05000000000001</v>
          </cell>
        </row>
        <row r="8948">
          <cell r="B8948" t="str">
            <v>8890)</v>
          </cell>
        </row>
        <row r="8949">
          <cell r="A8949">
            <v>7776</v>
          </cell>
          <cell r="B8949" t="str">
            <v>TUBO CONCRETO ARMADO, CLASSE EA-3, PB JE, DN 500 MM, PARA ESGOTO SANITARIO (NBR</v>
          </cell>
          <cell r="C8949" t="str">
            <v>M</v>
          </cell>
          <cell r="D8949" t="str">
            <v>CR</v>
          </cell>
          <cell r="E8949">
            <v>180.98</v>
          </cell>
        </row>
        <row r="8950">
          <cell r="B8950" t="str">
            <v>8890)</v>
          </cell>
        </row>
        <row r="8951">
          <cell r="A8951">
            <v>7743</v>
          </cell>
          <cell r="B8951" t="str">
            <v>TUBO CONCRETO ARMADO, CLASSE EA-3, PB JE, DN 600 MM, PARA ESGOTO SANITARIO (NBR</v>
          </cell>
          <cell r="C8951" t="str">
            <v>M</v>
          </cell>
          <cell r="D8951" t="str">
            <v>CR</v>
          </cell>
          <cell r="E8951">
            <v>238.99</v>
          </cell>
        </row>
        <row r="8952">
          <cell r="B8952" t="str">
            <v>8890)</v>
          </cell>
        </row>
        <row r="8953">
          <cell r="A8953">
            <v>7733</v>
          </cell>
          <cell r="B8953" t="str">
            <v>TUBO CONCRETO ARMADO, CLASSE EA-3, PB JE, DN 700 MM, PARA ESGOTO SANITARIO (NBR</v>
          </cell>
          <cell r="C8953" t="str">
            <v>M</v>
          </cell>
          <cell r="D8953" t="str">
            <v>CR</v>
          </cell>
          <cell r="E8953">
            <v>266.5</v>
          </cell>
        </row>
        <row r="8954">
          <cell r="B8954" t="str">
            <v>8890)</v>
          </cell>
        </row>
        <row r="8955">
          <cell r="A8955">
            <v>7775</v>
          </cell>
          <cell r="B8955" t="str">
            <v>TUBO CONCRETO ARMADO, CLASSE EA-3, PB JE, DN 800 MM, PARA ESGOTO SANITARIO (NBR</v>
          </cell>
          <cell r="C8955" t="str">
            <v>M</v>
          </cell>
          <cell r="D8955" t="str">
            <v>CR</v>
          </cell>
          <cell r="E8955">
            <v>327.88</v>
          </cell>
        </row>
        <row r="8956">
          <cell r="B8956" t="str">
            <v>8890)</v>
          </cell>
        </row>
        <row r="8957">
          <cell r="A8957">
            <v>7734</v>
          </cell>
          <cell r="B8957" t="str">
            <v>TUBO CONCRETO ARMADO, CLASSE EA-3, PB JE, DN 900 MM, PARA ESGOTO SANITARIO (NBR</v>
          </cell>
          <cell r="C8957" t="str">
            <v>M</v>
          </cell>
          <cell r="D8957" t="str">
            <v>CR</v>
          </cell>
          <cell r="E8957">
            <v>474.01</v>
          </cell>
        </row>
        <row r="8958">
          <cell r="B8958" t="str">
            <v>8890)</v>
          </cell>
        </row>
        <row r="8959">
          <cell r="A8959">
            <v>7753</v>
          </cell>
          <cell r="B8959" t="str">
            <v>TUBO CONCRETO ARMADO, CLASSE PA-1, PB, DN 1000 MM, PARA AGUAS PLUVIAIS (NBR</v>
          </cell>
          <cell r="C8959" t="str">
            <v>M</v>
          </cell>
          <cell r="D8959" t="str">
            <v>CR</v>
          </cell>
          <cell r="E8959">
            <v>240.33</v>
          </cell>
        </row>
        <row r="8960">
          <cell r="B8960" t="str">
            <v>8890)</v>
          </cell>
        </row>
        <row r="8961">
          <cell r="A8961">
            <v>13256</v>
          </cell>
          <cell r="B8961" t="str">
            <v>TUBO CONCRETO ARMADO, CLASSE PA-1, PB, DN 1100 MM, PARA AGUAS PLUVIAIS (NBR</v>
          </cell>
          <cell r="C8961" t="str">
            <v>M</v>
          </cell>
          <cell r="D8961" t="str">
            <v>CR</v>
          </cell>
          <cell r="E8961">
            <v>280.55</v>
          </cell>
        </row>
        <row r="8962">
          <cell r="B8962" t="str">
            <v>8890)</v>
          </cell>
        </row>
        <row r="8963">
          <cell r="A8963">
            <v>7757</v>
          </cell>
          <cell r="B8963" t="str">
            <v>TUBO CONCRETO ARMADO, CLASSE PA-1, PB, DN 1200 MM, PARA AGUAS PLUVIAIS (NBR</v>
          </cell>
          <cell r="C8963" t="str">
            <v>M</v>
          </cell>
          <cell r="D8963" t="str">
            <v>CR</v>
          </cell>
          <cell r="E8963">
            <v>340.59</v>
          </cell>
        </row>
        <row r="8964">
          <cell r="B8964" t="str">
            <v>8890)</v>
          </cell>
        </row>
        <row r="8965">
          <cell r="A8965">
            <v>7758</v>
          </cell>
          <cell r="B8965" t="str">
            <v>TUBO CONCRETO ARMADO, CLASSE PA-1, PB, DN 1500 MM, PARA AGUAS PLUVIAIS (NBR</v>
          </cell>
          <cell r="C8965" t="str">
            <v>M</v>
          </cell>
          <cell r="D8965" t="str">
            <v>CR</v>
          </cell>
          <cell r="E8965">
            <v>506.6</v>
          </cell>
        </row>
        <row r="8966">
          <cell r="B8966" t="str">
            <v>8890)</v>
          </cell>
        </row>
        <row r="8967">
          <cell r="A8967">
            <v>7759</v>
          </cell>
          <cell r="B8967" t="str">
            <v>TUBO CONCRETO ARMADO, CLASSE PA-1, PB, DN 2000 MM, PARA AGUAS PLUVIAIS (NBR</v>
          </cell>
          <cell r="C8967" t="str">
            <v>M</v>
          </cell>
          <cell r="D8967" t="str">
            <v>CR</v>
          </cell>
          <cell r="E8967">
            <v>1103.7</v>
          </cell>
        </row>
        <row r="8968">
          <cell r="B8968" t="str">
            <v>8890)</v>
          </cell>
        </row>
        <row r="8969">
          <cell r="A8969">
            <v>40334</v>
          </cell>
          <cell r="B8969" t="str">
            <v>TUBO CONCRETO ARMADO, CLASSE PA-1, PB, DN 300 MM, PARA AGUAS PLUVIAIS (NBR 8890)</v>
          </cell>
          <cell r="C8969" t="str">
            <v>M</v>
          </cell>
          <cell r="D8969" t="str">
            <v>CR</v>
          </cell>
          <cell r="E8969">
            <v>59.58</v>
          </cell>
        </row>
        <row r="8970">
          <cell r="A8970">
            <v>7745</v>
          </cell>
          <cell r="B8970" t="str">
            <v>TUBO CONCRETO ARMADO, CLASSE PA-1, PB, DN 400 MM, PARA AGUAS PLUVIAIS (NBR 8890)</v>
          </cell>
          <cell r="C8970" t="str">
            <v>M</v>
          </cell>
          <cell r="D8970" t="str">
            <v>CR</v>
          </cell>
          <cell r="E8970">
            <v>62.97</v>
          </cell>
        </row>
        <row r="8971">
          <cell r="A8971" t="str">
            <v>Obs: dimensões entre asteríscos (*) indicam a aceitação de medidas aproximadas.</v>
          </cell>
        </row>
        <row r="8973">
          <cell r="B8973" t="str">
            <v>PREÇOS DE INSUMOS</v>
          </cell>
          <cell r="D8973" t="str">
            <v>Página:</v>
          </cell>
          <cell r="E8973" t="str">
            <v>136 / 146</v>
          </cell>
        </row>
        <row r="8974">
          <cell r="A8974" t="str">
            <v>Indicação da origem do preço:</v>
          </cell>
        </row>
        <row r="8975">
          <cell r="A8975" t="str">
            <v>• C - para preço coletado pelo IBGE</v>
          </cell>
        </row>
        <row r="8976">
          <cell r="A8976" t="str">
            <v>• CR - para preço obtido por meio do coeficiente de representatividade do insumo (ver Manual de Metodologia e</v>
          </cell>
        </row>
        <row r="8977">
          <cell r="A8977" t="str">
            <v>Conceitos);</v>
          </cell>
        </row>
        <row r="8978">
          <cell r="A8978" t="str">
            <v>• AS - para preço atribuído com base no preço do insumo para a localidade de São Paulo.</v>
          </cell>
        </row>
        <row r="8979">
          <cell r="A8979" t="str">
            <v>Mês de Coleta:</v>
          </cell>
          <cell r="B8979" t="str">
            <v>06/2016 Pesquisa: IBGE</v>
          </cell>
        </row>
        <row r="8980">
          <cell r="B8980" t="str">
            <v>CUIABA</v>
          </cell>
          <cell r="C8980" t="str">
            <v>90,01</v>
          </cell>
          <cell r="E8980">
            <v>52.06</v>
          </cell>
        </row>
        <row r="8981">
          <cell r="A8981" t="str">
            <v>Localidade:</v>
          </cell>
          <cell r="B8981" t="str">
            <v>Encargos Sociais Desonerados(%) Horista:</v>
          </cell>
          <cell r="D8981" t="str">
            <v>Mensalista:</v>
          </cell>
        </row>
        <row r="8982">
          <cell r="A8982" t="str">
            <v>Código</v>
          </cell>
          <cell r="B8982" t="str">
            <v>Descriçao do Insumo</v>
          </cell>
          <cell r="C8982" t="str">
            <v>Unid</v>
          </cell>
          <cell r="D8982" t="str">
            <v>Origem</v>
          </cell>
          <cell r="E8982" t="str">
            <v>Preço</v>
          </cell>
        </row>
        <row r="8983">
          <cell r="D8983" t="str">
            <v>de Preço</v>
          </cell>
          <cell r="E8983" t="str">
            <v>Mediano (R$)</v>
          </cell>
        </row>
        <row r="8984">
          <cell r="A8984">
            <v>7714</v>
          </cell>
          <cell r="B8984" t="str">
            <v>TUBO CONCRETO ARMADO, CLASSE PA-1, PB, DN 500 MM, PARA AGUAS PLUVIAIS (NBR 8890)</v>
          </cell>
          <cell r="C8984" t="str">
            <v>M</v>
          </cell>
          <cell r="D8984" t="str">
            <v>CR</v>
          </cell>
          <cell r="E8984">
            <v>83.15</v>
          </cell>
        </row>
        <row r="8985">
          <cell r="A8985">
            <v>7725</v>
          </cell>
          <cell r="B8985" t="str">
            <v>TUBO CONCRETO ARMADO, CLASSE PA-1, PB, DN 600 MM, PARA AGUAS PLUVIAIS (NBR 8890)</v>
          </cell>
          <cell r="C8985" t="str">
            <v>M</v>
          </cell>
          <cell r="D8985" t="str">
            <v>C</v>
          </cell>
          <cell r="E8985">
            <v>110</v>
          </cell>
        </row>
        <row r="8986">
          <cell r="A8986">
            <v>7742</v>
          </cell>
          <cell r="B8986" t="str">
            <v>TUBO CONCRETO ARMADO, CLASSE PA-1, PB, DN 700 MM, PARA AGUAS PLUVIAIS (NBR 8890)</v>
          </cell>
          <cell r="C8986" t="str">
            <v>M</v>
          </cell>
          <cell r="D8986" t="str">
            <v>CR</v>
          </cell>
          <cell r="E8986">
            <v>164.19</v>
          </cell>
        </row>
        <row r="8987">
          <cell r="A8987">
            <v>7750</v>
          </cell>
          <cell r="B8987" t="str">
            <v>TUBO CONCRETO ARMADO, CLASSE PA-1, PB, DN 800 MM, PARA AGUAS PLUVIAIS (NBR 8890)</v>
          </cell>
          <cell r="C8987" t="str">
            <v>M</v>
          </cell>
          <cell r="D8987" t="str">
            <v>CR</v>
          </cell>
          <cell r="E8987">
            <v>175.09</v>
          </cell>
        </row>
        <row r="8988">
          <cell r="A8988">
            <v>7756</v>
          </cell>
          <cell r="B8988" t="str">
            <v>TUBO CONCRETO ARMADO, CLASSE PA-1, PB, DN 900 MM, PARA AGUAS PLUVIAIS (NBR 8890)</v>
          </cell>
          <cell r="C8988" t="str">
            <v>M</v>
          </cell>
          <cell r="D8988" t="str">
            <v>CR</v>
          </cell>
          <cell r="E8988">
            <v>216.16</v>
          </cell>
        </row>
        <row r="8989">
          <cell r="A8989">
            <v>7765</v>
          </cell>
          <cell r="B8989" t="str">
            <v>TUBO CONCRETO ARMADO, CLASSE PA-2, PB, DN 1000 MM, PARA AGUAS PLUVIAIS (NBR</v>
          </cell>
          <cell r="C8989" t="str">
            <v>M</v>
          </cell>
          <cell r="D8989" t="str">
            <v>CR</v>
          </cell>
          <cell r="E8989">
            <v>265.41000000000003</v>
          </cell>
        </row>
        <row r="8990">
          <cell r="B8990" t="str">
            <v>8890)</v>
          </cell>
        </row>
        <row r="8991">
          <cell r="A8991">
            <v>12569</v>
          </cell>
          <cell r="B8991" t="str">
            <v>TUBO CONCRETO ARMADO, CLASSE PA-2, PB, DN 1100 MM, PARA AGUAS PLUVIAIS (NBR</v>
          </cell>
          <cell r="C8991" t="str">
            <v>M</v>
          </cell>
          <cell r="D8991" t="str">
            <v>CR</v>
          </cell>
          <cell r="E8991">
            <v>285.58999999999997</v>
          </cell>
        </row>
        <row r="8992">
          <cell r="B8992" t="str">
            <v>8890)</v>
          </cell>
        </row>
        <row r="8993">
          <cell r="A8993">
            <v>7766</v>
          </cell>
          <cell r="B8993" t="str">
            <v>TUBO CONCRETO ARMADO, CLASSE PA-2, PB, DN 1200 MM, PARA AGUAS PLUVIAIS (NBR</v>
          </cell>
          <cell r="C8993" t="str">
            <v>M</v>
          </cell>
          <cell r="D8993" t="str">
            <v>CR</v>
          </cell>
          <cell r="E8993">
            <v>386</v>
          </cell>
        </row>
        <row r="8994">
          <cell r="B8994" t="str">
            <v>8890)</v>
          </cell>
        </row>
        <row r="8995">
          <cell r="A8995">
            <v>7767</v>
          </cell>
          <cell r="B8995" t="str">
            <v>TUBO CONCRETO ARMADO, CLASSE PA-2, PB, DN 1500 MM, PARA AGUAS PLUVIAIS (NBR</v>
          </cell>
          <cell r="C8995" t="str">
            <v>M</v>
          </cell>
          <cell r="D8995" t="str">
            <v>CR</v>
          </cell>
          <cell r="E8995">
            <v>594.80999999999995</v>
          </cell>
        </row>
        <row r="8996">
          <cell r="B8996" t="str">
            <v>8890)</v>
          </cell>
        </row>
        <row r="8997">
          <cell r="A8997">
            <v>7727</v>
          </cell>
          <cell r="B8997" t="str">
            <v>TUBO CONCRETO ARMADO, CLASSE PA-2, PB, DN 2000 MM, PARA AGUAS PLUVIAIS (NBR</v>
          </cell>
          <cell r="C8997" t="str">
            <v>M</v>
          </cell>
          <cell r="D8997" t="str">
            <v>CR</v>
          </cell>
          <cell r="E8997">
            <v>1291.74</v>
          </cell>
        </row>
        <row r="8998">
          <cell r="B8998" t="str">
            <v>8890)</v>
          </cell>
        </row>
        <row r="8999">
          <cell r="A8999">
            <v>7760</v>
          </cell>
          <cell r="B8999" t="str">
            <v>TUBO CONCRETO ARMADO, CLASSE PA-2, PB, DN 300 MM, PARA AGUAS PLUVIAIS (NBR 8890)</v>
          </cell>
          <cell r="C8999" t="str">
            <v>M</v>
          </cell>
          <cell r="D8999" t="str">
            <v>CR</v>
          </cell>
          <cell r="E8999">
            <v>62.66</v>
          </cell>
        </row>
        <row r="9000">
          <cell r="A9000">
            <v>7761</v>
          </cell>
          <cell r="B9000" t="str">
            <v>TUBO CONCRETO ARMADO, CLASSE PA-2, PB, DN 400 MM, PARA AGUAS PLUVIAIS (NBR 8890)</v>
          </cell>
          <cell r="C9000" t="str">
            <v>M</v>
          </cell>
          <cell r="D9000" t="str">
            <v>CR</v>
          </cell>
          <cell r="E9000">
            <v>66.599999999999994</v>
          </cell>
        </row>
        <row r="9001">
          <cell r="A9001">
            <v>7752</v>
          </cell>
          <cell r="B9001" t="str">
            <v>TUBO CONCRETO ARMADO, CLASSE PA-2, PB, DN 500 MM, PARA AGUAS PLUVIAIS (NBR 8890)</v>
          </cell>
          <cell r="C9001" t="str">
            <v>M</v>
          </cell>
          <cell r="D9001" t="str">
            <v>CR</v>
          </cell>
          <cell r="E9001">
            <v>80.680000000000007</v>
          </cell>
        </row>
        <row r="9002">
          <cell r="A9002">
            <v>7762</v>
          </cell>
          <cell r="B9002" t="str">
            <v>TUBO CONCRETO ARMADO, CLASSE PA-2, PB, DN 600 MM, PARA AGUAS PLUVIAIS (NBR 8890)</v>
          </cell>
          <cell r="C9002" t="str">
            <v>M</v>
          </cell>
          <cell r="D9002" t="str">
            <v>CR</v>
          </cell>
          <cell r="E9002">
            <v>105.55</v>
          </cell>
        </row>
        <row r="9003">
          <cell r="A9003">
            <v>7722</v>
          </cell>
          <cell r="B9003" t="str">
            <v>TUBO CONCRETO ARMADO, CLASSE PA-2, PB, DN 700 MM, PARA AGUAS PLUVIAIS (NBR 8890)</v>
          </cell>
          <cell r="C9003" t="str">
            <v>M</v>
          </cell>
          <cell r="D9003" t="str">
            <v>CR</v>
          </cell>
          <cell r="E9003">
            <v>162.77000000000001</v>
          </cell>
        </row>
        <row r="9004">
          <cell r="A9004">
            <v>7763</v>
          </cell>
          <cell r="B9004" t="str">
            <v>TUBO CONCRETO ARMADO, CLASSE PA-2, PB, DN 800 MM, PARA AGUAS PLUVIAIS (NBR 8890)</v>
          </cell>
          <cell r="C9004" t="str">
            <v>M</v>
          </cell>
          <cell r="D9004" t="str">
            <v>CR</v>
          </cell>
          <cell r="E9004">
            <v>181.39</v>
          </cell>
        </row>
        <row r="9005">
          <cell r="A9005">
            <v>7764</v>
          </cell>
          <cell r="B9005" t="str">
            <v>TUBO CONCRETO ARMADO, CLASSE PA-2, PB, DN 900 MM, PARA AGUAS PLUVIAIS (NBR 8890)</v>
          </cell>
          <cell r="C9005" t="str">
            <v>M</v>
          </cell>
          <cell r="D9005" t="str">
            <v>CR</v>
          </cell>
          <cell r="E9005">
            <v>272.47000000000003</v>
          </cell>
        </row>
        <row r="9006">
          <cell r="A9006">
            <v>12572</v>
          </cell>
          <cell r="B9006" t="str">
            <v>TUBO CONCRETO ARMADO, CLASSE PA-3, PB, DN 1000 MM, PARA AGUAS PLUVIAIS (NBR</v>
          </cell>
          <cell r="C9006" t="str">
            <v>M</v>
          </cell>
          <cell r="D9006" t="str">
            <v>CR</v>
          </cell>
          <cell r="E9006">
            <v>379.9</v>
          </cell>
        </row>
        <row r="9007">
          <cell r="B9007" t="str">
            <v>8890)</v>
          </cell>
        </row>
        <row r="9008">
          <cell r="A9008">
            <v>12573</v>
          </cell>
          <cell r="B9008" t="str">
            <v>TUBO CONCRETO ARMADO, CLASSE PA-3, PB, DN 1100 MM, PARA AGUAS PLUVIAIS (NBR</v>
          </cell>
          <cell r="C9008" t="str">
            <v>M</v>
          </cell>
          <cell r="D9008" t="str">
            <v>CR</v>
          </cell>
          <cell r="E9008">
            <v>512.46</v>
          </cell>
        </row>
        <row r="9009">
          <cell r="B9009" t="str">
            <v>8890)</v>
          </cell>
        </row>
        <row r="9010">
          <cell r="A9010">
            <v>12574</v>
          </cell>
          <cell r="B9010" t="str">
            <v>TUBO CONCRETO ARMADO, CLASSE PA-3, PB, DN 1200 MM, PARA AGUAS PLUVIAIS (NBR</v>
          </cell>
          <cell r="C9010" t="str">
            <v>M</v>
          </cell>
          <cell r="D9010" t="str">
            <v>CR</v>
          </cell>
          <cell r="E9010">
            <v>487.81</v>
          </cell>
        </row>
        <row r="9011">
          <cell r="B9011" t="str">
            <v>8890)</v>
          </cell>
        </row>
        <row r="9012">
          <cell r="A9012">
            <v>12575</v>
          </cell>
          <cell r="B9012" t="str">
            <v>TUBO CONCRETO ARMADO, CLASSE PA-3, PB, DN 1500 MM, PARA AGUAS PLUVIAIS (NBR</v>
          </cell>
          <cell r="C9012" t="str">
            <v>M</v>
          </cell>
          <cell r="D9012" t="str">
            <v>CR</v>
          </cell>
          <cell r="E9012">
            <v>716</v>
          </cell>
        </row>
        <row r="9013">
          <cell r="B9013" t="str">
            <v>8890)</v>
          </cell>
        </row>
        <row r="9014">
          <cell r="A9014">
            <v>12576</v>
          </cell>
          <cell r="B9014" t="str">
            <v>TUBO CONCRETO ARMADO, CLASSE PA-3, PB, DN 400 MM, PARA AGUAS PLUVIAIS (NBR 8890)</v>
          </cell>
          <cell r="C9014" t="str">
            <v>M</v>
          </cell>
          <cell r="D9014" t="str">
            <v>CR</v>
          </cell>
          <cell r="E9014">
            <v>75.680000000000007</v>
          </cell>
        </row>
        <row r="9015">
          <cell r="A9015">
            <v>12577</v>
          </cell>
          <cell r="B9015" t="str">
            <v>TUBO CONCRETO ARMADO, CLASSE PA-3, PB, DN 500 MM, PARA AGUAS PLUVIAIS (NBR 8890)</v>
          </cell>
          <cell r="C9015" t="str">
            <v>M</v>
          </cell>
          <cell r="D9015" t="str">
            <v>CR</v>
          </cell>
          <cell r="E9015">
            <v>97.88</v>
          </cell>
        </row>
        <row r="9016">
          <cell r="A9016">
            <v>12578</v>
          </cell>
          <cell r="B9016" t="str">
            <v>TUBO CONCRETO ARMADO, CLASSE PA-3, PB, DN 600 MM, PARA AGUAS PLUVIAIS (NBR 8890)</v>
          </cell>
          <cell r="C9016" t="str">
            <v>M</v>
          </cell>
          <cell r="D9016" t="str">
            <v>CR</v>
          </cell>
          <cell r="E9016">
            <v>131.29</v>
          </cell>
        </row>
        <row r="9017">
          <cell r="A9017">
            <v>12579</v>
          </cell>
          <cell r="B9017" t="str">
            <v>TUBO CONCRETO ARMADO, CLASSE PA-3, PB, DN 700 MM, PARA AGUAS PLUVIAIS (NBR 8890)</v>
          </cell>
          <cell r="C9017" t="str">
            <v>M</v>
          </cell>
          <cell r="D9017" t="str">
            <v>CR</v>
          </cell>
          <cell r="E9017">
            <v>192.25</v>
          </cell>
        </row>
        <row r="9018">
          <cell r="A9018">
            <v>12580</v>
          </cell>
          <cell r="B9018" t="str">
            <v>TUBO CONCRETO ARMADO, CLASSE PA-3, PB, DN 800 MM, PARA AGUAS PLUVIAIS (NBR 8890)</v>
          </cell>
          <cell r="C9018" t="str">
            <v>M</v>
          </cell>
          <cell r="D9018" t="str">
            <v>CR</v>
          </cell>
          <cell r="E9018">
            <v>248.18</v>
          </cell>
        </row>
        <row r="9019">
          <cell r="A9019">
            <v>12581</v>
          </cell>
          <cell r="B9019" t="str">
            <v>TUBO CONCRETO ARMADO, CLASSE PA-3, PB, DN 900 MM, PARA AGUAS PLUVIAIS (NBR 8890)</v>
          </cell>
          <cell r="C9019" t="str">
            <v>M</v>
          </cell>
          <cell r="D9019" t="str">
            <v>CR</v>
          </cell>
          <cell r="E9019">
            <v>339.58</v>
          </cell>
        </row>
        <row r="9020">
          <cell r="A9020">
            <v>12584</v>
          </cell>
          <cell r="B9020" t="str">
            <v>TUBO CONCRETO SIMPLES POROSO DN 300 MM</v>
          </cell>
          <cell r="C9020" t="str">
            <v>M</v>
          </cell>
          <cell r="D9020" t="str">
            <v>AS</v>
          </cell>
          <cell r="E9020">
            <v>30.23</v>
          </cell>
        </row>
        <row r="9021">
          <cell r="A9021">
            <v>38130</v>
          </cell>
          <cell r="B9021" t="str">
            <v>TUBO CPVC SOLDAVEL, 35 MM, AGUA QUENTE PREDIAL (NBR 15884)</v>
          </cell>
          <cell r="C9021" t="str">
            <v>M</v>
          </cell>
          <cell r="D9021" t="str">
            <v>CR</v>
          </cell>
          <cell r="E9021">
            <v>32.56</v>
          </cell>
        </row>
        <row r="9022">
          <cell r="A9022">
            <v>21123</v>
          </cell>
          <cell r="B9022" t="str">
            <v>TUBO CPVC, SOLDAVEL, 15 MM, AGUA QUENTE PREDIAL (NBR 15884)</v>
          </cell>
          <cell r="C9022" t="str">
            <v>M</v>
          </cell>
          <cell r="D9022" t="str">
            <v>C</v>
          </cell>
          <cell r="E9022">
            <v>9.24</v>
          </cell>
        </row>
        <row r="9023">
          <cell r="A9023">
            <v>21124</v>
          </cell>
          <cell r="B9023" t="str">
            <v>TUBO CPVC, SOLDAVEL, 22 MM, AGUA QUENTE PREDIAL (NBR 15884)</v>
          </cell>
          <cell r="C9023" t="str">
            <v>M</v>
          </cell>
          <cell r="D9023" t="str">
            <v>CR</v>
          </cell>
          <cell r="E9023">
            <v>16.38</v>
          </cell>
        </row>
        <row r="9024">
          <cell r="A9024">
            <v>21125</v>
          </cell>
          <cell r="B9024" t="str">
            <v>TUBO CPVC, SOLDAVEL, 28 MM, AGUA QUENTE PREDIAL (NBR 15884)</v>
          </cell>
          <cell r="C9024" t="str">
            <v>M</v>
          </cell>
          <cell r="D9024" t="str">
            <v>CR</v>
          </cell>
          <cell r="E9024">
            <v>26.29</v>
          </cell>
        </row>
        <row r="9025">
          <cell r="A9025">
            <v>38028</v>
          </cell>
          <cell r="B9025" t="str">
            <v>TUBO CPVC, SOLDAVEL, 42 MM, AGUA QUENTE PREDIAL (NBR 15884)</v>
          </cell>
          <cell r="C9025" t="str">
            <v>M</v>
          </cell>
          <cell r="D9025" t="str">
            <v>CR</v>
          </cell>
          <cell r="E9025">
            <v>44.62</v>
          </cell>
        </row>
        <row r="9026">
          <cell r="A9026">
            <v>38029</v>
          </cell>
          <cell r="B9026" t="str">
            <v>TUBO CPVC, SOLDAVEL, 54 MM, AGUA QUENTE PREDIAL (NBR 15884)</v>
          </cell>
          <cell r="C9026" t="str">
            <v>M</v>
          </cell>
          <cell r="D9026" t="str">
            <v>CR</v>
          </cell>
          <cell r="E9026">
            <v>68.02</v>
          </cell>
        </row>
        <row r="9027">
          <cell r="A9027">
            <v>38030</v>
          </cell>
          <cell r="B9027" t="str">
            <v>TUBO CPVC, SOLDAVEL, 73 MM, AGUA QUENTE PREDIAL (NBR 15884)</v>
          </cell>
          <cell r="C9027" t="str">
            <v>M</v>
          </cell>
          <cell r="D9027" t="str">
            <v>CR</v>
          </cell>
          <cell r="E9027">
            <v>104.48</v>
          </cell>
        </row>
        <row r="9028">
          <cell r="A9028">
            <v>38031</v>
          </cell>
          <cell r="B9028" t="str">
            <v>TUBO CPVC, SOLDAVEL, 89 MM, AGUA QUENTE PREDIAL (NBR 15884)</v>
          </cell>
          <cell r="C9028" t="str">
            <v>M</v>
          </cell>
          <cell r="D9028" t="str">
            <v>CR</v>
          </cell>
          <cell r="E9028">
            <v>165.56</v>
          </cell>
        </row>
        <row r="9029">
          <cell r="A9029">
            <v>7695</v>
          </cell>
          <cell r="B9029" t="str">
            <v>TUBO DE ACO GALVANIZADO COM COSTURA, CLASSE MEDIA, TAMANHO NOMINAL = 150, DE</v>
          </cell>
          <cell r="C9029" t="str">
            <v>M</v>
          </cell>
          <cell r="D9029" t="str">
            <v>C</v>
          </cell>
          <cell r="E9029">
            <v>128.19</v>
          </cell>
        </row>
        <row r="9030">
          <cell r="B9030" t="str">
            <v>= 6", E = 4,85 MM, PESO = 19,68 KG/M (NBR 5580)</v>
          </cell>
        </row>
        <row r="9031">
          <cell r="A9031">
            <v>39749</v>
          </cell>
          <cell r="B9031" t="str">
            <v>TUBO DE COBRE CLASSE "A", DN = 1 " (28 MM), PARA INSTALACOES DE MEDIA PRESSAO</v>
          </cell>
          <cell r="C9031" t="str">
            <v>M</v>
          </cell>
          <cell r="D9031" t="str">
            <v>CR</v>
          </cell>
          <cell r="E9031">
            <v>38.08</v>
          </cell>
        </row>
        <row r="9032">
          <cell r="B9032" t="str">
            <v>PARA GASES COMBUSTIVEIS E MEDICINAIS</v>
          </cell>
        </row>
        <row r="9033">
          <cell r="A9033">
            <v>39750</v>
          </cell>
          <cell r="B9033" t="str">
            <v>TUBO DE COBRE CLASSE "A", DN = 1 1/4 " (35 MM), PARA INSTALACOES DE MEDIA PRESSAO</v>
          </cell>
          <cell r="C9033" t="str">
            <v>M</v>
          </cell>
          <cell r="D9033" t="str">
            <v>CR</v>
          </cell>
          <cell r="E9033">
            <v>57.52</v>
          </cell>
        </row>
        <row r="9034">
          <cell r="B9034" t="str">
            <v>PARA GASES COMBUSTIVEIS E MEDICINAIS</v>
          </cell>
        </row>
        <row r="9035">
          <cell r="A9035" t="str">
            <v>Obs: dimensões entre asteríscos (*) indicam a aceitação de medidas aproximadas.</v>
          </cell>
        </row>
        <row r="9037">
          <cell r="B9037" t="str">
            <v>PREÇOS DE INSUMOS</v>
          </cell>
          <cell r="D9037" t="str">
            <v>Página:</v>
          </cell>
          <cell r="E9037" t="str">
            <v>137 / 146</v>
          </cell>
        </row>
        <row r="9038">
          <cell r="A9038" t="str">
            <v>Indicação da origem do preço:</v>
          </cell>
        </row>
        <row r="9039">
          <cell r="A9039" t="str">
            <v>• C - para preço coletado pelo IBGE</v>
          </cell>
        </row>
        <row r="9040">
          <cell r="A9040" t="str">
            <v>• CR - para preço obtido por meio do coeficiente de representatividade do insumo (ver Manual de Metodologia e</v>
          </cell>
        </row>
        <row r="9041">
          <cell r="A9041" t="str">
            <v>Conceitos);</v>
          </cell>
        </row>
        <row r="9042">
          <cell r="A9042" t="str">
            <v>• AS - para preço atribuído com base no preço do insumo para a localidade de São Paulo.</v>
          </cell>
        </row>
        <row r="9043">
          <cell r="A9043" t="str">
            <v>Mês de Coleta:</v>
          </cell>
          <cell r="B9043" t="str">
            <v>06/2016 Pesquisa: IBGE</v>
          </cell>
        </row>
        <row r="9044">
          <cell r="B9044" t="str">
            <v>CUIABA</v>
          </cell>
          <cell r="C9044" t="str">
            <v>90,01</v>
          </cell>
          <cell r="E9044">
            <v>52.06</v>
          </cell>
        </row>
        <row r="9045">
          <cell r="A9045" t="str">
            <v>Localidade:</v>
          </cell>
          <cell r="B9045" t="str">
            <v>Encargos Sociais Desonerados(%) Horista:</v>
          </cell>
          <cell r="D9045" t="str">
            <v>Mensalista:</v>
          </cell>
        </row>
        <row r="9046">
          <cell r="A9046" t="str">
            <v>Código</v>
          </cell>
          <cell r="B9046" t="str">
            <v>Descriçao do Insumo</v>
          </cell>
          <cell r="C9046" t="str">
            <v>Unid</v>
          </cell>
          <cell r="D9046" t="str">
            <v>Origem</v>
          </cell>
          <cell r="E9046" t="str">
            <v>Preço</v>
          </cell>
        </row>
        <row r="9047">
          <cell r="D9047" t="str">
            <v>de Preço</v>
          </cell>
          <cell r="E9047" t="str">
            <v>Mediano (R$)</v>
          </cell>
        </row>
        <row r="9048">
          <cell r="A9048">
            <v>39747</v>
          </cell>
          <cell r="B9048" t="str">
            <v>TUBO DE COBRE CLASSE "A", DN = 1/2 " (15 MM), PARA INSTALACOES DE MEDIA PRESSAO</v>
          </cell>
          <cell r="C9048" t="str">
            <v>M</v>
          </cell>
          <cell r="D9048" t="str">
            <v>CR</v>
          </cell>
          <cell r="E9048">
            <v>18.5</v>
          </cell>
        </row>
        <row r="9049">
          <cell r="B9049" t="str">
            <v>PARA GASES COMBUSTIVEIS E MEDICINAIS</v>
          </cell>
        </row>
        <row r="9050">
          <cell r="A9050">
            <v>39753</v>
          </cell>
          <cell r="B9050" t="str">
            <v>TUBO DE COBRE CLASSE "A", DN = 2 1/2 " (66 MM), PARA INSTALACOES DE MEDIA PRESSAO</v>
          </cell>
          <cell r="C9050" t="str">
            <v>M</v>
          </cell>
          <cell r="D9050" t="str">
            <v>CR</v>
          </cell>
          <cell r="E9050">
            <v>127.38</v>
          </cell>
        </row>
        <row r="9051">
          <cell r="B9051" t="str">
            <v>PARA GASES COMBUSTIVEIS E MEDICINAIS</v>
          </cell>
        </row>
        <row r="9052">
          <cell r="A9052">
            <v>39754</v>
          </cell>
          <cell r="B9052" t="str">
            <v>TUBO DE COBRE CLASSE "A", DN = 3 " (79 MM), PARA INSTALACOES DE MEDIA PRESSAO</v>
          </cell>
          <cell r="C9052" t="str">
            <v>M</v>
          </cell>
          <cell r="D9052" t="str">
            <v>CR</v>
          </cell>
          <cell r="E9052">
            <v>187.67</v>
          </cell>
        </row>
        <row r="9053">
          <cell r="B9053" t="str">
            <v>PARA GASES COMBUSTIVEIS E MEDICINAIS</v>
          </cell>
        </row>
        <row r="9054">
          <cell r="A9054">
            <v>39748</v>
          </cell>
          <cell r="B9054" t="str">
            <v>TUBO DE COBRE CLASSE "A", DN = 3/4 " (22 MM), PARA INSTALACOES DE MEDIA PRESSAO</v>
          </cell>
          <cell r="C9054" t="str">
            <v>M</v>
          </cell>
          <cell r="D9054" t="str">
            <v>CR</v>
          </cell>
          <cell r="E9054">
            <v>29.93</v>
          </cell>
        </row>
        <row r="9055">
          <cell r="B9055" t="str">
            <v>PARA GASES COMBUSTIVEIS E MEDICINAIS</v>
          </cell>
        </row>
        <row r="9056">
          <cell r="A9056">
            <v>39755</v>
          </cell>
          <cell r="B9056" t="str">
            <v>TUBO DE COBRE CLASSE "A", DN = 4 " (104 MM), PARA INSTALACOES DE MEDIA PRESSAO</v>
          </cell>
          <cell r="C9056" t="str">
            <v>M</v>
          </cell>
          <cell r="D9056" t="str">
            <v>CR</v>
          </cell>
          <cell r="E9056">
            <v>284.55</v>
          </cell>
        </row>
        <row r="9057">
          <cell r="B9057" t="str">
            <v>PARA GASES COMBUSTIVEIS E MEDICINAIS</v>
          </cell>
        </row>
        <row r="9058">
          <cell r="A9058">
            <v>12742</v>
          </cell>
          <cell r="B9058" t="str">
            <v>TUBO DE COBRE CLASSE "E", DN = 104 MM, PARA INSTALACAO HIDRAULICA PREDIAL</v>
          </cell>
          <cell r="C9058" t="str">
            <v>M</v>
          </cell>
          <cell r="D9058" t="str">
            <v>CR</v>
          </cell>
          <cell r="E9058">
            <v>225.31</v>
          </cell>
        </row>
        <row r="9059">
          <cell r="A9059">
            <v>12713</v>
          </cell>
          <cell r="B9059" t="str">
            <v>TUBO DE COBRE CLASSE "E", DN = 15 MM, PARA INSTALACAO HIDRAULICA PREDIAL</v>
          </cell>
          <cell r="C9059" t="str">
            <v>M</v>
          </cell>
          <cell r="D9059" t="str">
            <v>C</v>
          </cell>
          <cell r="E9059">
            <v>11.95</v>
          </cell>
        </row>
        <row r="9060">
          <cell r="A9060">
            <v>12743</v>
          </cell>
          <cell r="B9060" t="str">
            <v>TUBO DE COBRE CLASSE "E", DN = 22 MM, PARA INSTALACAO HIDRAULICA PREDIAL</v>
          </cell>
          <cell r="C9060" t="str">
            <v>M</v>
          </cell>
          <cell r="D9060" t="str">
            <v>CR</v>
          </cell>
          <cell r="E9060">
            <v>20.55</v>
          </cell>
        </row>
        <row r="9061">
          <cell r="A9061">
            <v>12744</v>
          </cell>
          <cell r="B9061" t="str">
            <v>TUBO DE COBRE CLASSE "E", DN = 28 MM, PARA INSTALACAO HIDRAULICA PREDIAL</v>
          </cell>
          <cell r="C9061" t="str">
            <v>M</v>
          </cell>
          <cell r="D9061" t="str">
            <v>CR</v>
          </cell>
          <cell r="E9061">
            <v>26.09</v>
          </cell>
        </row>
        <row r="9062">
          <cell r="A9062">
            <v>12745</v>
          </cell>
          <cell r="B9062" t="str">
            <v>TUBO DE COBRE CLASSE "E", DN = 35 MM, PARA INSTALACAO HIDRAULICA PREDIAL</v>
          </cell>
          <cell r="C9062" t="str">
            <v>M</v>
          </cell>
          <cell r="D9062" t="str">
            <v>CR</v>
          </cell>
          <cell r="E9062">
            <v>37.880000000000003</v>
          </cell>
        </row>
        <row r="9063">
          <cell r="A9063">
            <v>12746</v>
          </cell>
          <cell r="B9063" t="str">
            <v>TUBO DE COBRE CLASSE "E", DN = 42 MM, PARA INSTALACAO HIDRAULICA PREDIAL</v>
          </cell>
          <cell r="C9063" t="str">
            <v>M</v>
          </cell>
          <cell r="D9063" t="str">
            <v>CR</v>
          </cell>
          <cell r="E9063">
            <v>51.16</v>
          </cell>
        </row>
        <row r="9064">
          <cell r="A9064">
            <v>12747</v>
          </cell>
          <cell r="B9064" t="str">
            <v>TUBO DE COBRE CLASSE "E", DN = 54 MM, PARA INSTALACAO HIDRAULICA PREDIAL</v>
          </cell>
          <cell r="C9064" t="str">
            <v>M</v>
          </cell>
          <cell r="D9064" t="str">
            <v>CR</v>
          </cell>
          <cell r="E9064">
            <v>74.19</v>
          </cell>
        </row>
        <row r="9065">
          <cell r="A9065">
            <v>12748</v>
          </cell>
          <cell r="B9065" t="str">
            <v>TUBO DE COBRE CLASSE "E", DN = 66 MM, PARA INSTALACAO HIDRAULICA PREDIAL</v>
          </cell>
          <cell r="C9065" t="str">
            <v>M</v>
          </cell>
          <cell r="D9065" t="str">
            <v>CR</v>
          </cell>
          <cell r="E9065">
            <v>104.52</v>
          </cell>
        </row>
        <row r="9066">
          <cell r="A9066">
            <v>12749</v>
          </cell>
          <cell r="B9066" t="str">
            <v>TUBO DE COBRE CLASSE "E", DN = 79 MM, PARA INSTALACAO HIDRAULICA PREDIAL</v>
          </cell>
          <cell r="C9066" t="str">
            <v>M</v>
          </cell>
          <cell r="D9066" t="str">
            <v>CR</v>
          </cell>
          <cell r="E9066">
            <v>152.80000000000001</v>
          </cell>
        </row>
        <row r="9067">
          <cell r="A9067">
            <v>39726</v>
          </cell>
          <cell r="B9067" t="str">
            <v>TUBO DE COBRE CLASSE "I", DN = 1 " (28 MM), PARA INSTALACOES INDUSTRIAIS DE ALTA</v>
          </cell>
          <cell r="C9067" t="str">
            <v>M</v>
          </cell>
          <cell r="D9067" t="str">
            <v>CR</v>
          </cell>
          <cell r="E9067">
            <v>50.19</v>
          </cell>
        </row>
        <row r="9068">
          <cell r="B9068" t="str">
            <v>PRESSAO E VAPOR</v>
          </cell>
        </row>
        <row r="9069">
          <cell r="A9069">
            <v>39728</v>
          </cell>
          <cell r="B9069" t="str">
            <v>TUBO DE COBRE CLASSE "I", DN = 1 1/2 " (42 MM), PARA INSTALACOES INDUSTRIAIS DE ALTA</v>
          </cell>
          <cell r="C9069" t="str">
            <v>M</v>
          </cell>
          <cell r="D9069" t="str">
            <v>CR</v>
          </cell>
          <cell r="E9069">
            <v>88.21</v>
          </cell>
        </row>
        <row r="9070">
          <cell r="B9070" t="str">
            <v>PRESSAO E VAPOR</v>
          </cell>
        </row>
        <row r="9071">
          <cell r="A9071">
            <v>39727</v>
          </cell>
          <cell r="B9071" t="str">
            <v>TUBO DE COBRE CLASSE "I", DN = 1 1/4 " (35 MM), PARA INSTALACOES INDUSTRIAIS DE ALTA</v>
          </cell>
          <cell r="C9071" t="str">
            <v>M</v>
          </cell>
          <cell r="D9071" t="str">
            <v>CR</v>
          </cell>
          <cell r="E9071">
            <v>72.59</v>
          </cell>
        </row>
        <row r="9072">
          <cell r="B9072" t="str">
            <v>PRESSAO E VAPOR</v>
          </cell>
        </row>
        <row r="9073">
          <cell r="A9073">
            <v>39724</v>
          </cell>
          <cell r="B9073" t="str">
            <v>TUBO DE COBRE CLASSE "I", DN = 1/2 " (15 MM), PARA INSTALACOES INDUSTRIAIS DE ALTA</v>
          </cell>
          <cell r="C9073" t="str">
            <v>M</v>
          </cell>
          <cell r="D9073" t="str">
            <v>CR</v>
          </cell>
          <cell r="E9073">
            <v>22.22</v>
          </cell>
        </row>
        <row r="9074">
          <cell r="B9074" t="str">
            <v>PRESSAO E VAPOR</v>
          </cell>
        </row>
        <row r="9075">
          <cell r="A9075">
            <v>39729</v>
          </cell>
          <cell r="B9075" t="str">
            <v>TUBO DE COBRE CLASSE "I", DN = 2 " (54 MM), PARA INSTALACOES INDUSTRIAIS DE ALTA</v>
          </cell>
          <cell r="C9075" t="str">
            <v>M</v>
          </cell>
          <cell r="D9075" t="str">
            <v>CR</v>
          </cell>
          <cell r="E9075">
            <v>122.15</v>
          </cell>
        </row>
        <row r="9076">
          <cell r="B9076" t="str">
            <v>PRESSAO E VAPOR</v>
          </cell>
        </row>
        <row r="9077">
          <cell r="A9077">
            <v>39730</v>
          </cell>
          <cell r="B9077" t="str">
            <v>TUBO DE COBRE CLASSE "I", DN = 2 1/2 " (66 MM), PARA INSTALACOES INDUSTRIAIS DE ALTA</v>
          </cell>
          <cell r="C9077" t="str">
            <v>M</v>
          </cell>
          <cell r="D9077" t="str">
            <v>CR</v>
          </cell>
          <cell r="E9077">
            <v>158.49</v>
          </cell>
        </row>
        <row r="9078">
          <cell r="B9078" t="str">
            <v>PRESSAO E VAPOR</v>
          </cell>
        </row>
        <row r="9079">
          <cell r="A9079">
            <v>39731</v>
          </cell>
          <cell r="B9079" t="str">
            <v>TUBO DE COBRE CLASSE "I", DN = 3 " (79 MM), PARA INSTALACOES INDUSTRIAIS DE ALTA</v>
          </cell>
          <cell r="C9079" t="str">
            <v>M</v>
          </cell>
          <cell r="D9079" t="str">
            <v>CR</v>
          </cell>
          <cell r="E9079">
            <v>234.73</v>
          </cell>
        </row>
        <row r="9080">
          <cell r="B9080" t="str">
            <v>PRESSAO E VAPOR</v>
          </cell>
        </row>
        <row r="9081">
          <cell r="A9081">
            <v>39725</v>
          </cell>
          <cell r="B9081" t="str">
            <v>TUBO DE COBRE CLASSE "I", DN = 3/4 " (22 MM), PARA INSTALACOES INDUSTRIAIS DE ALTA</v>
          </cell>
          <cell r="C9081" t="str">
            <v>M</v>
          </cell>
          <cell r="D9081" t="str">
            <v>CR</v>
          </cell>
          <cell r="E9081">
            <v>36.22</v>
          </cell>
        </row>
        <row r="9082">
          <cell r="B9082" t="str">
            <v>PRESSAO E VAPOR</v>
          </cell>
        </row>
        <row r="9083">
          <cell r="A9083">
            <v>39732</v>
          </cell>
          <cell r="B9083" t="str">
            <v>TUBO DE COBRE CLASSE "I", DN = 4" (104 MM), PARA INSTALACOES INDUSTRIAIS DE ALTA</v>
          </cell>
          <cell r="C9083" t="str">
            <v>M</v>
          </cell>
          <cell r="D9083" t="str">
            <v>CR</v>
          </cell>
          <cell r="E9083">
            <v>345.51</v>
          </cell>
        </row>
        <row r="9084">
          <cell r="B9084" t="str">
            <v>PRESSAO E VAPOR</v>
          </cell>
        </row>
        <row r="9085">
          <cell r="A9085">
            <v>39751</v>
          </cell>
          <cell r="B9085" t="str">
            <v>TUBO DE COBRE DN = 1 1/2" (42 MM), CLASSE "A", PARA INSTALACOES DE MEDIA PRESSAO</v>
          </cell>
          <cell r="C9085" t="str">
            <v>M</v>
          </cell>
          <cell r="D9085" t="str">
            <v>CR</v>
          </cell>
          <cell r="E9085">
            <v>69.2</v>
          </cell>
        </row>
        <row r="9086">
          <cell r="B9086" t="str">
            <v>PARA GASES COMBUSTIVEIS E MEDICINAIS</v>
          </cell>
        </row>
        <row r="9087">
          <cell r="A9087">
            <v>39660</v>
          </cell>
          <cell r="B9087" t="str">
            <v>TUBO DE COBRE FLEXIVEL, D = 1/2 ", E = 0,79 MM, PARA AR-CONDICIONADO/ INSTALACOES</v>
          </cell>
          <cell r="C9087" t="str">
            <v>M</v>
          </cell>
          <cell r="D9087" t="str">
            <v>CR</v>
          </cell>
          <cell r="E9087">
            <v>15.74</v>
          </cell>
        </row>
        <row r="9088">
          <cell r="B9088" t="str">
            <v>GAS RESIDENCIAIS E COMERCIAIS</v>
          </cell>
        </row>
        <row r="9089">
          <cell r="A9089">
            <v>39662</v>
          </cell>
          <cell r="B9089" t="str">
            <v>TUBO DE COBRE FLEXIVEL, D = 1/4 ", E = 0,79 MM, PARA AR-CONDICIONADO/ INSTALACOES</v>
          </cell>
          <cell r="C9089" t="str">
            <v>M</v>
          </cell>
          <cell r="D9089" t="str">
            <v>CR</v>
          </cell>
          <cell r="E9089">
            <v>7.54</v>
          </cell>
        </row>
        <row r="9090">
          <cell r="B9090" t="str">
            <v>GAS RESIDENCIAIS E COMERCIAIS</v>
          </cell>
        </row>
        <row r="9091">
          <cell r="A9091">
            <v>39661</v>
          </cell>
          <cell r="B9091" t="str">
            <v>TUBO DE COBRE FLEXIVEL, D = 3/16 ", E = 0,79 MM, PARA AR-CONDICIONADO/ INSTALACOES</v>
          </cell>
          <cell r="C9091" t="str">
            <v>M</v>
          </cell>
          <cell r="D9091" t="str">
            <v>CR</v>
          </cell>
          <cell r="E9091">
            <v>5.14</v>
          </cell>
        </row>
        <row r="9092">
          <cell r="B9092" t="str">
            <v>GAS RESIDENCIAIS E COMERCIAIS</v>
          </cell>
        </row>
        <row r="9093">
          <cell r="A9093">
            <v>39664</v>
          </cell>
          <cell r="B9093" t="str">
            <v>TUBO DE COBRE FLEXIVEL, D = 3/8 ", E = 0,79 MM, PARA AR-CONDICIONADO/ INSTALACOES</v>
          </cell>
          <cell r="C9093" t="str">
            <v>M</v>
          </cell>
          <cell r="D9093" t="str">
            <v>CR</v>
          </cell>
          <cell r="E9093">
            <v>11.6</v>
          </cell>
        </row>
        <row r="9094">
          <cell r="B9094" t="str">
            <v>GAS RESIDENCIAIS E COMERCIAIS</v>
          </cell>
        </row>
        <row r="9095">
          <cell r="A9095">
            <v>39663</v>
          </cell>
          <cell r="B9095" t="str">
            <v>TUBO DE COBRE FLEXIVEL, D = 5/16 ", E = 0,79 MM, PARA AR-CONDICIONADO/ INSTALACOES</v>
          </cell>
          <cell r="C9095" t="str">
            <v>M</v>
          </cell>
          <cell r="D9095" t="str">
            <v>CR</v>
          </cell>
          <cell r="E9095">
            <v>9.2799999999999994</v>
          </cell>
        </row>
        <row r="9096">
          <cell r="B9096" t="str">
            <v>GAS RESIDENCIAIS E COMERCIAIS</v>
          </cell>
        </row>
        <row r="9097">
          <cell r="A9097">
            <v>39752</v>
          </cell>
          <cell r="B9097" t="str">
            <v>TUBO DE COBRE, CLASSE "A", DN = 2" (54 MM), PARA INSTALACOES DE MEDIA PRESSAO</v>
          </cell>
          <cell r="C9097" t="str">
            <v>M</v>
          </cell>
          <cell r="D9097" t="str">
            <v>CR</v>
          </cell>
          <cell r="E9097">
            <v>98.46</v>
          </cell>
        </row>
        <row r="9098">
          <cell r="B9098" t="str">
            <v>PARA GASES COMBUSTIVEIS E MEDICINAIS</v>
          </cell>
        </row>
        <row r="9099">
          <cell r="A9099">
            <v>12583</v>
          </cell>
          <cell r="B9099" t="str">
            <v>TUBO DE CONCRETO SIMPLES POROSO, MACHO/FEMEA, DN 200 MM</v>
          </cell>
          <cell r="C9099" t="str">
            <v>M</v>
          </cell>
          <cell r="D9099" t="str">
            <v>AS</v>
          </cell>
          <cell r="E9099">
            <v>24.08</v>
          </cell>
        </row>
        <row r="9100">
          <cell r="A9100">
            <v>13159</v>
          </cell>
          <cell r="B9100" t="str">
            <v>TUBO DE CONCRETO SIMPLES, CLASSE ES, PB JE, DN 400 MM, PARA ESGOTO SANITARIO</v>
          </cell>
          <cell r="C9100" t="str">
            <v>M</v>
          </cell>
          <cell r="D9100" t="str">
            <v>AS</v>
          </cell>
          <cell r="E9100">
            <v>70.19</v>
          </cell>
        </row>
        <row r="9101">
          <cell r="B9101" t="str">
            <v>(NBR 8890)</v>
          </cell>
        </row>
        <row r="9102">
          <cell r="A9102">
            <v>13168</v>
          </cell>
          <cell r="B9102" t="str">
            <v>TUBO DE CONCRETO SIMPLES, CLASSE ES, PB JE, DN 500 MM, PARA ESGOTO SANITARIO</v>
          </cell>
          <cell r="C9102" t="str">
            <v>M</v>
          </cell>
          <cell r="D9102" t="str">
            <v>AS</v>
          </cell>
          <cell r="E9102">
            <v>105.54</v>
          </cell>
        </row>
        <row r="9103">
          <cell r="B9103" t="str">
            <v>(NBR 8890)</v>
          </cell>
        </row>
        <row r="9104">
          <cell r="A9104">
            <v>13173</v>
          </cell>
          <cell r="B9104" t="str">
            <v>TUBO DE CONCRETO SIMPLES, CLASSE ES, PB JE, DN 600 MM, PARA ESGOTO SANITARIO</v>
          </cell>
          <cell r="C9104" t="str">
            <v>M</v>
          </cell>
          <cell r="D9104" t="str">
            <v>AS</v>
          </cell>
          <cell r="E9104">
            <v>130.13999999999999</v>
          </cell>
        </row>
        <row r="9105">
          <cell r="A9105" t="str">
            <v>Obs: dimensões entre asteríscos (*) indicam a aceitação de medidas aproximadas.</v>
          </cell>
        </row>
        <row r="9107">
          <cell r="B9107" t="str">
            <v>PREÇOS DE INSUMOS</v>
          </cell>
          <cell r="D9107" t="str">
            <v>Página:</v>
          </cell>
          <cell r="E9107" t="str">
            <v>138 / 146</v>
          </cell>
        </row>
        <row r="9108">
          <cell r="A9108" t="str">
            <v>Indicação da origem do preço:</v>
          </cell>
        </row>
        <row r="9109">
          <cell r="A9109" t="str">
            <v>• C - para preço coletado pelo IBGE</v>
          </cell>
        </row>
        <row r="9110">
          <cell r="A9110" t="str">
            <v>• CR - para preço obtido por meio do coeficiente de representatividade do insumo (ver Manual de Metodologia e</v>
          </cell>
        </row>
        <row r="9111">
          <cell r="A9111" t="str">
            <v>Conceitos);</v>
          </cell>
        </row>
        <row r="9112">
          <cell r="A9112" t="str">
            <v>• AS - para preço atribuído com base no preço do insumo para a localidade de São Paulo.</v>
          </cell>
        </row>
        <row r="9113">
          <cell r="A9113" t="str">
            <v>Mês de Coleta:</v>
          </cell>
          <cell r="B9113" t="str">
            <v>06/2016 Pesquisa: IBGE</v>
          </cell>
        </row>
        <row r="9114">
          <cell r="B9114" t="str">
            <v>CUIABA</v>
          </cell>
          <cell r="C9114" t="str">
            <v>90,01</v>
          </cell>
          <cell r="E9114">
            <v>52.06</v>
          </cell>
        </row>
        <row r="9115">
          <cell r="A9115" t="str">
            <v>Localidade:</v>
          </cell>
          <cell r="B9115" t="str">
            <v>Encargos Sociais Desonerados(%) Horista:</v>
          </cell>
          <cell r="D9115" t="str">
            <v>Mensalista:</v>
          </cell>
        </row>
        <row r="9116">
          <cell r="A9116" t="str">
            <v>Código</v>
          </cell>
          <cell r="B9116" t="str">
            <v>Descriçao do Insumo</v>
          </cell>
          <cell r="C9116" t="str">
            <v>Unid</v>
          </cell>
          <cell r="D9116" t="str">
            <v>Origem</v>
          </cell>
          <cell r="E9116" t="str">
            <v>Preço</v>
          </cell>
        </row>
        <row r="9117">
          <cell r="D9117" t="str">
            <v>de Preço</v>
          </cell>
          <cell r="E9117" t="str">
            <v>Mediano (R$)</v>
          </cell>
        </row>
        <row r="9118">
          <cell r="B9118" t="str">
            <v>(NBR 8890)</v>
          </cell>
        </row>
        <row r="9119">
          <cell r="A9119">
            <v>37449</v>
          </cell>
          <cell r="B9119" t="str">
            <v>TUBO DE CONCRETO SIMPLES, CLASSE- PS1, MACHO/FEMEA, DN 200 MM, PARA AGUAS</v>
          </cell>
          <cell r="C9119" t="str">
            <v>M</v>
          </cell>
          <cell r="D9119" t="str">
            <v>AS</v>
          </cell>
          <cell r="E9119">
            <v>21.51</v>
          </cell>
        </row>
        <row r="9120">
          <cell r="B9120" t="str">
            <v>PLUVIAIS (NBR 8890)</v>
          </cell>
        </row>
        <row r="9121">
          <cell r="A9121">
            <v>37450</v>
          </cell>
          <cell r="B9121" t="str">
            <v>TUBO DE CONCRETO SIMPLES, CLASSE- PS1, MACHO/FEMEA, DN 300 MM, PARA AGUAS</v>
          </cell>
          <cell r="C9121" t="str">
            <v>M</v>
          </cell>
          <cell r="D9121" t="str">
            <v>AS</v>
          </cell>
          <cell r="E9121">
            <v>26.23</v>
          </cell>
        </row>
        <row r="9122">
          <cell r="B9122" t="str">
            <v>PLUVIAIS (NBR 8890)</v>
          </cell>
        </row>
        <row r="9123">
          <cell r="A9123">
            <v>37451</v>
          </cell>
          <cell r="B9123" t="str">
            <v>TUBO DE CONCRETO SIMPLES, CLASSE- PS1, MACHO/FEMEA, DN 400 MM, PARA AGUAS</v>
          </cell>
          <cell r="C9123" t="str">
            <v>M</v>
          </cell>
          <cell r="D9123" t="str">
            <v>AS</v>
          </cell>
          <cell r="E9123">
            <v>40.17</v>
          </cell>
        </row>
        <row r="9124">
          <cell r="B9124" t="str">
            <v>PLUVIAIS (NBR 8890)</v>
          </cell>
        </row>
        <row r="9125">
          <cell r="A9125">
            <v>37452</v>
          </cell>
          <cell r="B9125" t="str">
            <v>TUBO DE CONCRETO SIMPLES, CLASSE- PS1, MACHO/FEMEA, DN 500 MM, PARA AGUAS</v>
          </cell>
          <cell r="C9125" t="str">
            <v>M</v>
          </cell>
          <cell r="D9125" t="str">
            <v>AS</v>
          </cell>
          <cell r="E9125">
            <v>53.28</v>
          </cell>
        </row>
        <row r="9126">
          <cell r="B9126" t="str">
            <v>PLUVIAIS (NBR 8890)</v>
          </cell>
        </row>
        <row r="9127">
          <cell r="A9127">
            <v>37453</v>
          </cell>
          <cell r="B9127" t="str">
            <v>TUBO DE CONCRETO SIMPLES, CLASSE- PS1, MACHO/FEMEA, DN 600 MM, PARA AGUAS</v>
          </cell>
          <cell r="C9127" t="str">
            <v>M</v>
          </cell>
          <cell r="D9127" t="str">
            <v>AS</v>
          </cell>
          <cell r="E9127">
            <v>66.86</v>
          </cell>
        </row>
        <row r="9128">
          <cell r="B9128" t="str">
            <v>PLUVIAIS (NBR 8890)</v>
          </cell>
        </row>
        <row r="9129">
          <cell r="A9129">
            <v>7778</v>
          </cell>
          <cell r="B9129" t="str">
            <v>TUBO DE CONCRETO SIMPLES, CLASSE- PS1, PB, DN 200 MM, PARA AGUAS PLUVIAIS (NBR</v>
          </cell>
          <cell r="C9129" t="str">
            <v>M</v>
          </cell>
          <cell r="D9129" t="str">
            <v>AS</v>
          </cell>
          <cell r="E9129">
            <v>25.1</v>
          </cell>
        </row>
        <row r="9130">
          <cell r="B9130" t="str">
            <v>8890)</v>
          </cell>
        </row>
        <row r="9131">
          <cell r="A9131">
            <v>7796</v>
          </cell>
          <cell r="B9131" t="str">
            <v>TUBO DE CONCRETO SIMPLES, CLASSE- PS1, PB, DN 300 MM, PARA AGUAS PLUVIAIS (NBR</v>
          </cell>
          <cell r="C9131" t="str">
            <v>M</v>
          </cell>
          <cell r="D9131" t="str">
            <v>AS</v>
          </cell>
          <cell r="E9131">
            <v>30.23</v>
          </cell>
        </row>
        <row r="9132">
          <cell r="B9132" t="str">
            <v>8890)</v>
          </cell>
        </row>
        <row r="9133">
          <cell r="A9133">
            <v>7781</v>
          </cell>
          <cell r="B9133" t="str">
            <v>TUBO DE CONCRETO SIMPLES, CLASSE- PS1, PB, DN 400 MM, PARA AGUAS PLUVIAIS (NBR</v>
          </cell>
          <cell r="C9133" t="str">
            <v>M</v>
          </cell>
          <cell r="D9133" t="str">
            <v>AS</v>
          </cell>
          <cell r="E9133">
            <v>39.96</v>
          </cell>
        </row>
        <row r="9134">
          <cell r="B9134" t="str">
            <v>8890)</v>
          </cell>
        </row>
        <row r="9135">
          <cell r="A9135">
            <v>7795</v>
          </cell>
          <cell r="B9135" t="str">
            <v>TUBO DE CONCRETO SIMPLES, CLASSE- PS1, PB, DN 500 MM, PARA AGUAS PLUVIAIS (NBR</v>
          </cell>
          <cell r="C9135" t="str">
            <v>M</v>
          </cell>
          <cell r="D9135" t="str">
            <v>AS</v>
          </cell>
          <cell r="E9135">
            <v>57.89</v>
          </cell>
        </row>
        <row r="9136">
          <cell r="B9136" t="str">
            <v>8890)</v>
          </cell>
        </row>
        <row r="9137">
          <cell r="A9137">
            <v>7791</v>
          </cell>
          <cell r="B9137" t="str">
            <v>TUBO DE CONCRETO SIMPLES, CLASSE- PS1, PB, DN 600 MM, PARA AGUAS PLUVIAIS (NBR</v>
          </cell>
          <cell r="C9137" t="str">
            <v>M</v>
          </cell>
          <cell r="D9137" t="str">
            <v>AS</v>
          </cell>
          <cell r="E9137">
            <v>73.78</v>
          </cell>
        </row>
        <row r="9138">
          <cell r="B9138" t="str">
            <v>8890)</v>
          </cell>
        </row>
        <row r="9139">
          <cell r="A9139">
            <v>7783</v>
          </cell>
          <cell r="B9139" t="str">
            <v>TUBO DE CONCRETO SIMPLES, CLASSE- PS2, PB, DN 200 MM, PARA AGUAS PLUVIAIS (NBR</v>
          </cell>
          <cell r="C9139" t="str">
            <v>M</v>
          </cell>
          <cell r="D9139" t="str">
            <v>AS</v>
          </cell>
          <cell r="E9139">
            <v>28.18</v>
          </cell>
        </row>
        <row r="9140">
          <cell r="B9140" t="str">
            <v>8890)</v>
          </cell>
        </row>
        <row r="9141">
          <cell r="A9141">
            <v>7790</v>
          </cell>
          <cell r="B9141" t="str">
            <v>TUBO DE CONCRETO SIMPLES, CLASSE- PS2, PB, DN 300 MM, PARA AGUAS PLUVIAIS (NBR</v>
          </cell>
          <cell r="C9141" t="str">
            <v>M</v>
          </cell>
          <cell r="D9141" t="str">
            <v>AS</v>
          </cell>
          <cell r="E9141">
            <v>32.79</v>
          </cell>
        </row>
        <row r="9142">
          <cell r="B9142" t="str">
            <v>8890)</v>
          </cell>
        </row>
        <row r="9143">
          <cell r="A9143">
            <v>7785</v>
          </cell>
          <cell r="B9143" t="str">
            <v>TUBO DE CONCRETO SIMPLES, CLASSE- PS2, PB, DN 400 MM, PARA AGUAS PLUVIAIS (NBR</v>
          </cell>
          <cell r="C9143" t="str">
            <v>M</v>
          </cell>
          <cell r="D9143" t="str">
            <v>AS</v>
          </cell>
          <cell r="E9143">
            <v>43.03</v>
          </cell>
        </row>
        <row r="9144">
          <cell r="B9144" t="str">
            <v>8890)</v>
          </cell>
        </row>
        <row r="9145">
          <cell r="A9145">
            <v>7792</v>
          </cell>
          <cell r="B9145" t="str">
            <v>TUBO DE CONCRETO SIMPLES, CLASSE- PS2, PB, DN 500 MM, PARA AGUAS PLUVIAIS (NBR</v>
          </cell>
          <cell r="C9145" t="str">
            <v>M</v>
          </cell>
          <cell r="D9145" t="str">
            <v>AS</v>
          </cell>
          <cell r="E9145">
            <v>62.5</v>
          </cell>
        </row>
        <row r="9146">
          <cell r="B9146" t="str">
            <v>8890)</v>
          </cell>
        </row>
        <row r="9147">
          <cell r="A9147">
            <v>7793</v>
          </cell>
          <cell r="B9147" t="str">
            <v>TUBO DE CONCRETO SIMPLES, CLASSE- PS2, PB, DN 600 MM, PARA AGUAS PLUVIAIS (NBR</v>
          </cell>
          <cell r="C9147" t="str">
            <v>M</v>
          </cell>
          <cell r="D9147" t="str">
            <v>AS</v>
          </cell>
          <cell r="E9147">
            <v>80.67</v>
          </cell>
        </row>
        <row r="9148">
          <cell r="B9148" t="str">
            <v>8890)</v>
          </cell>
        </row>
        <row r="9149">
          <cell r="A9149">
            <v>12613</v>
          </cell>
          <cell r="B9149" t="str">
            <v>TUBO DE DESCARGA PVC, PARA LIGACAO CAIXA DE DESCARGA - EMBUTIR, 40 MM X 150 CM</v>
          </cell>
          <cell r="C9149" t="str">
            <v>UN</v>
          </cell>
          <cell r="D9149" t="str">
            <v>CR</v>
          </cell>
          <cell r="E9149">
            <v>11.8</v>
          </cell>
        </row>
        <row r="9150">
          <cell r="A9150">
            <v>1031</v>
          </cell>
          <cell r="B9150" t="str">
            <v>TUBO DE DESCIDA EXTERNO DE PVC PARA CAIXA DE DESCARGA EXTERNA ALTA - 40 MM X</v>
          </cell>
          <cell r="C9150" t="str">
            <v>UN</v>
          </cell>
          <cell r="D9150" t="str">
            <v>CR</v>
          </cell>
          <cell r="E9150">
            <v>8.67</v>
          </cell>
        </row>
        <row r="9151">
          <cell r="B9151" t="str">
            <v>1,60 M</v>
          </cell>
        </row>
        <row r="9152">
          <cell r="A9152">
            <v>9813</v>
          </cell>
          <cell r="B9152" t="str">
            <v>TUBO DE POLIETILENO DE ALTA DENSIDADE (PEAD), PE-80, DE = 20 MM X 2,3 MM DE PAREDE,</v>
          </cell>
          <cell r="C9152" t="str">
            <v>M</v>
          </cell>
          <cell r="D9152" t="str">
            <v>C</v>
          </cell>
          <cell r="E9152">
            <v>3.13</v>
          </cell>
        </row>
        <row r="9153">
          <cell r="B9153" t="str">
            <v>PARA LIGACAO DE AGUA PREDIAL (NBR 8417)</v>
          </cell>
        </row>
        <row r="9154">
          <cell r="A9154">
            <v>9815</v>
          </cell>
          <cell r="B9154" t="str">
            <v>TUBO DE POLIETILENO DE ALTA DENSIDADE (PEAD), PE-80, DE = 32 MM X 3,0 MM DE PAREDE,</v>
          </cell>
          <cell r="C9154" t="str">
            <v>M</v>
          </cell>
          <cell r="D9154" t="str">
            <v>CR</v>
          </cell>
          <cell r="E9154">
            <v>6.18</v>
          </cell>
        </row>
        <row r="9155">
          <cell r="B9155" t="str">
            <v>PARA LIGACAO DE AGUA PREDIAL (NBR 8417)</v>
          </cell>
        </row>
        <row r="9156">
          <cell r="A9156">
            <v>25876</v>
          </cell>
          <cell r="B9156" t="str">
            <v>TUBO DE POLIETILENO DE ALTA DENSIDADE, PEAD, PE-80, DE = 1000 MM X 38,5 MM PAREDE,</v>
          </cell>
          <cell r="C9156" t="str">
            <v>M</v>
          </cell>
          <cell r="D9156" t="str">
            <v>CR</v>
          </cell>
          <cell r="E9156">
            <v>3180.99</v>
          </cell>
        </row>
        <row r="9157">
          <cell r="B9157" t="str">
            <v>( SDR 26 - PN 05 ) PARA REDE DE AGUA (NBR 15561)</v>
          </cell>
        </row>
        <row r="9158">
          <cell r="A9158">
            <v>25888</v>
          </cell>
          <cell r="B9158" t="str">
            <v>TUBO DE POLIETILENO DE ALTA DENSIDADE, PEAD, PE-80, DE = 110 MM X 10,0 MM PAREDE, (</v>
          </cell>
          <cell r="C9158" t="str">
            <v>M</v>
          </cell>
          <cell r="D9158" t="str">
            <v>CR</v>
          </cell>
          <cell r="E9158">
            <v>75.38</v>
          </cell>
        </row>
        <row r="9159">
          <cell r="B9159" t="str">
            <v>SDR 11 - PN 12,5 ) PARA REDE DE AGUA (NBR 15561)</v>
          </cell>
        </row>
        <row r="9160">
          <cell r="A9160">
            <v>25874</v>
          </cell>
          <cell r="B9160" t="str">
            <v>TUBO DE POLIETILENO DE ALTA DENSIDADE, PEAD, PE-80, DE = 1200 MM X 37,2 MM PAREDE (</v>
          </cell>
          <cell r="C9160" t="str">
            <v>M</v>
          </cell>
          <cell r="D9160" t="str">
            <v>CR</v>
          </cell>
          <cell r="E9160">
            <v>3726.79</v>
          </cell>
        </row>
        <row r="9161">
          <cell r="B9161" t="str">
            <v>SDR 32,25 - PN 04 ) PARA REDE DE AGUA (NBR 15561)</v>
          </cell>
        </row>
        <row r="9162">
          <cell r="A9162">
            <v>25877</v>
          </cell>
          <cell r="B9162" t="str">
            <v>TUBO DE POLIETILENO DE ALTA DENSIDADE, PEAD, PE-80, DE = 1400 MM X 42,9 MM PAREDE,</v>
          </cell>
          <cell r="C9162" t="str">
            <v>M</v>
          </cell>
          <cell r="D9162" t="str">
            <v>CR</v>
          </cell>
          <cell r="E9162">
            <v>5017.6099999999997</v>
          </cell>
        </row>
        <row r="9163">
          <cell r="B9163" t="str">
            <v>(SDR 32,25 - PN 04 ) PARA REDE DE AGUA (NBR 15561)</v>
          </cell>
        </row>
        <row r="9164">
          <cell r="A9164">
            <v>25878</v>
          </cell>
          <cell r="B9164" t="str">
            <v>TUBO DE POLIETILENO DE ALTA DENSIDADE, PEAD, PE-80, DE = 160 MM X 14,6 MM PAREDE,</v>
          </cell>
          <cell r="C9164" t="str">
            <v>M</v>
          </cell>
          <cell r="D9164" t="str">
            <v>CR</v>
          </cell>
          <cell r="E9164">
            <v>161.81</v>
          </cell>
        </row>
        <row r="9165">
          <cell r="B9165" t="str">
            <v>(SDR 11 - PN 12,5 ) PARA REDE DE AGUA (NBR 15561)</v>
          </cell>
        </row>
        <row r="9166">
          <cell r="A9166">
            <v>25879</v>
          </cell>
          <cell r="B9166" t="str">
            <v>TUBO DE POLIETILENO DE ALTA DENSIDADE, PEAD, PE-80, DE = 1600 MM X 49,0 MM PAREDE,</v>
          </cell>
          <cell r="C9166" t="str">
            <v>M</v>
          </cell>
          <cell r="D9166" t="str">
            <v>CR</v>
          </cell>
          <cell r="E9166">
            <v>6545.62</v>
          </cell>
        </row>
        <row r="9167">
          <cell r="B9167" t="str">
            <v>( SDR 32,25 - PN 04 ) PARA REDE DE AGUA (NBR 15561)</v>
          </cell>
        </row>
        <row r="9168">
          <cell r="A9168">
            <v>25887</v>
          </cell>
          <cell r="B9168" t="str">
            <v>TUBO DE POLIETILENO DE ALTA DENSIDADE, PEAD, PE-80, DE = 900 MM X 34,7 MM PAREDE, (</v>
          </cell>
          <cell r="C9168" t="str">
            <v>M</v>
          </cell>
          <cell r="D9168" t="str">
            <v>CR</v>
          </cell>
          <cell r="E9168">
            <v>2789.68</v>
          </cell>
        </row>
        <row r="9169">
          <cell r="B9169" t="str">
            <v>SDR 26 - PN 05 ) PARA REDE DE AGUA (NBR 15561)</v>
          </cell>
        </row>
        <row r="9170">
          <cell r="A9170">
            <v>25880</v>
          </cell>
          <cell r="B9170" t="str">
            <v>TUBO DE POLIETILENO DE ALTA DENSIDADE, PEAD, PE-80, DE= 200 MM X 18,2 MM PAREDE, (</v>
          </cell>
          <cell r="C9170" t="str">
            <v>M</v>
          </cell>
          <cell r="D9170" t="str">
            <v>CR</v>
          </cell>
          <cell r="E9170">
            <v>252.24</v>
          </cell>
        </row>
        <row r="9171">
          <cell r="B9171" t="str">
            <v>SDR 11 - PN 12,5 ) PARA REDE DE AGUA (NBR 15561)</v>
          </cell>
        </row>
        <row r="9172">
          <cell r="A9172">
            <v>25881</v>
          </cell>
          <cell r="B9172" t="str">
            <v>TUBO DE POLIETILENO DE ALTA DENSIDADE, PEAD, PE-80, DE= 315 MM X 28,7 MM PAREDE, (</v>
          </cell>
          <cell r="C9172" t="str">
            <v>M</v>
          </cell>
          <cell r="D9172" t="str">
            <v>CR</v>
          </cell>
          <cell r="E9172">
            <v>618.04999999999995</v>
          </cell>
        </row>
        <row r="9173">
          <cell r="B9173" t="str">
            <v>SDR 11 - PN 12,5 ) PARA REDE DE AGUA (NBR 15561)</v>
          </cell>
        </row>
        <row r="9174">
          <cell r="A9174">
            <v>25882</v>
          </cell>
          <cell r="B9174" t="str">
            <v>TUBO DE POLIETILENO DE ALTA DENSIDADE, PEAD, PE-80, DE= 400 MM X 36,4 MM PAREDE, (</v>
          </cell>
          <cell r="C9174" t="str">
            <v>M</v>
          </cell>
          <cell r="D9174" t="str">
            <v>CR</v>
          </cell>
          <cell r="E9174">
            <v>995.46</v>
          </cell>
        </row>
        <row r="9175">
          <cell r="B9175" t="str">
            <v>SDR 11 - PN 12,5 ) PARA REDE DE AGUA (NBR 15561)</v>
          </cell>
        </row>
        <row r="9176">
          <cell r="A9176">
            <v>25883</v>
          </cell>
          <cell r="B9176" t="str">
            <v>TUBO DE POLIETILENO DE ALTA DENSIDADE, PEAD, PE-80, DE= 50 MM X 4,6 MM PAREDE,</v>
          </cell>
          <cell r="C9176" t="str">
            <v>M</v>
          </cell>
          <cell r="D9176" t="str">
            <v>CR</v>
          </cell>
          <cell r="E9176">
            <v>16.059999999999999</v>
          </cell>
        </row>
        <row r="9177">
          <cell r="B9177" t="str">
            <v>(SDR 11 - PN 12,5) PARA REDE DE AGUA (NBR 15561)</v>
          </cell>
        </row>
        <row r="9178">
          <cell r="A9178" t="str">
            <v>Obs: dimensões entre asteríscos (*) indicam a aceitação de medidas aproximadas.</v>
          </cell>
        </row>
        <row r="9180">
          <cell r="B9180" t="str">
            <v>PREÇOS DE INSUMOS</v>
          </cell>
          <cell r="D9180" t="str">
            <v>Página:</v>
          </cell>
          <cell r="E9180" t="str">
            <v>139 / 146</v>
          </cell>
        </row>
        <row r="9181">
          <cell r="A9181" t="str">
            <v>Indicação da origem do preço:</v>
          </cell>
        </row>
        <row r="9182">
          <cell r="A9182" t="str">
            <v>• C - para preço coletado pelo IBGE</v>
          </cell>
        </row>
        <row r="9183">
          <cell r="A9183" t="str">
            <v>• CR - para preço obtido por meio do coeficiente de representatividade do insumo (ver Manual de Metodologia e</v>
          </cell>
        </row>
        <row r="9184">
          <cell r="A9184" t="str">
            <v>Conceitos);</v>
          </cell>
        </row>
        <row r="9185">
          <cell r="A9185" t="str">
            <v>• AS - para preço atribuído com base no preço do insumo para a localidade de São Paulo.</v>
          </cell>
        </row>
        <row r="9186">
          <cell r="A9186" t="str">
            <v>Mês de Coleta:</v>
          </cell>
          <cell r="B9186" t="str">
            <v>06/2016 Pesquisa: IBGE</v>
          </cell>
        </row>
        <row r="9187">
          <cell r="B9187" t="str">
            <v>CUIABA</v>
          </cell>
          <cell r="C9187" t="str">
            <v>90,01</v>
          </cell>
          <cell r="E9187">
            <v>52.06</v>
          </cell>
        </row>
        <row r="9188">
          <cell r="A9188" t="str">
            <v>Localidade:</v>
          </cell>
          <cell r="B9188" t="str">
            <v>Encargos Sociais Desonerados(%) Horista:</v>
          </cell>
          <cell r="D9188" t="str">
            <v>Mensalista:</v>
          </cell>
        </row>
        <row r="9189">
          <cell r="A9189" t="str">
            <v>Código</v>
          </cell>
          <cell r="B9189" t="str">
            <v>Descriçao do Insumo</v>
          </cell>
          <cell r="C9189" t="str">
            <v>Unid</v>
          </cell>
          <cell r="D9189" t="str">
            <v>Origem</v>
          </cell>
          <cell r="E9189" t="str">
            <v>Preço</v>
          </cell>
        </row>
        <row r="9190">
          <cell r="D9190" t="str">
            <v>de Preço</v>
          </cell>
          <cell r="E9190" t="str">
            <v>Mediano (R$)</v>
          </cell>
        </row>
        <row r="9191">
          <cell r="B9191" t="str">
            <v>TUBO DE POLIETILENO DE ALTA DENSIDADE, PEAD, PE-80, DE= 50 MM X 4,6 MM PAREDE,</v>
          </cell>
        </row>
        <row r="9192">
          <cell r="B9192" t="str">
            <v>(SDR 11 - PN 12,5) PARA REDE DE AGUA (NBR 15561)</v>
          </cell>
        </row>
        <row r="9193">
          <cell r="A9193">
            <v>25884</v>
          </cell>
          <cell r="B9193" t="str">
            <v>TUBO DE POLIETILENO DE ALTA DENSIDADE, PEAD, PE-80, DE= 500 MM X 45,5 MM PAREDE, (</v>
          </cell>
          <cell r="C9193" t="str">
            <v>M</v>
          </cell>
          <cell r="D9193" t="str">
            <v>CR</v>
          </cell>
          <cell r="E9193">
            <v>1747.66</v>
          </cell>
        </row>
        <row r="9194">
          <cell r="B9194" t="str">
            <v>SDR 11 - PN 12,5 ) PARA REDE DE AGUA (NBR 15561)</v>
          </cell>
        </row>
        <row r="9195">
          <cell r="A9195">
            <v>25885</v>
          </cell>
          <cell r="B9195" t="str">
            <v>TUBO DE POLIETILENO DE ALTA DENSIDADE, PEAD, PE-80, DE= 630 MM X 57,3 MM PAREDE</v>
          </cell>
          <cell r="C9195" t="str">
            <v>M</v>
          </cell>
          <cell r="D9195" t="str">
            <v>CR</v>
          </cell>
          <cell r="E9195">
            <v>1902.24</v>
          </cell>
        </row>
        <row r="9196">
          <cell r="B9196" t="str">
            <v>(SDR 11 - PN 12,5 ) PARA REDE DE AGUA (NBR 15561)</v>
          </cell>
        </row>
        <row r="9197">
          <cell r="A9197">
            <v>25889</v>
          </cell>
          <cell r="B9197" t="str">
            <v>TUBO DE POLIETILENO DE ALTA DENSIDADE, PEAD, PE-80, DE= 730 MM X 34,1 MM PAREDE, (</v>
          </cell>
          <cell r="C9197" t="str">
            <v>M</v>
          </cell>
          <cell r="D9197" t="str">
            <v>CR</v>
          </cell>
          <cell r="E9197">
            <v>1303.46</v>
          </cell>
        </row>
        <row r="9198">
          <cell r="B9198" t="str">
            <v>SDR 21 - PN 06 ) PARA REDE DE AGUA (NBR 15561)</v>
          </cell>
        </row>
        <row r="9199">
          <cell r="A9199">
            <v>25886</v>
          </cell>
          <cell r="B9199" t="str">
            <v>TUBO DE POLIETILENO DE ALTA DENSIDADE, PEAD, PE-80, DE= 75 MM X 6,9 MM PAREDE, (</v>
          </cell>
          <cell r="C9199" t="str">
            <v>M</v>
          </cell>
          <cell r="D9199" t="str">
            <v>CR</v>
          </cell>
          <cell r="E9199">
            <v>35.909999999999997</v>
          </cell>
        </row>
        <row r="9200">
          <cell r="B9200" t="str">
            <v>SRD 11 - PN 12,5 ) PARA REDE DE AGUA (NBR 15561)</v>
          </cell>
        </row>
        <row r="9201">
          <cell r="A9201">
            <v>25875</v>
          </cell>
          <cell r="B9201" t="str">
            <v>TUBO DE POLIETILENO DE ALTA DENSIDADE, PEAD, PE-80, DE= 800 MM X 30,8 MM PAREDE, (</v>
          </cell>
          <cell r="C9201" t="str">
            <v>M</v>
          </cell>
          <cell r="D9201" t="str">
            <v>CR</v>
          </cell>
          <cell r="E9201">
            <v>1700.58</v>
          </cell>
        </row>
        <row r="9202">
          <cell r="B9202" t="str">
            <v>SDR 26 - PN 05 ) PARA REDE DE AGUA (NBR 15561)</v>
          </cell>
        </row>
        <row r="9203">
          <cell r="A9203">
            <v>9876</v>
          </cell>
          <cell r="B9203" t="str">
            <v>TUBO DE PVC, PBL, TIPO LEVE, DN = 125 MM,  PARA VENTILACAO</v>
          </cell>
          <cell r="C9203" t="str">
            <v>M</v>
          </cell>
          <cell r="D9203" t="str">
            <v>CR</v>
          </cell>
          <cell r="E9203">
            <v>11.24</v>
          </cell>
        </row>
        <row r="9204">
          <cell r="A9204">
            <v>9877</v>
          </cell>
          <cell r="B9204" t="str">
            <v>TUBO DE PVC, PBL, TIPO LEVE, DN = 250 MM,  PARA VENTILACAO</v>
          </cell>
          <cell r="C9204" t="str">
            <v>M</v>
          </cell>
          <cell r="D9204" t="str">
            <v>CR</v>
          </cell>
          <cell r="E9204">
            <v>40.6</v>
          </cell>
        </row>
        <row r="9205">
          <cell r="A9205">
            <v>9878</v>
          </cell>
          <cell r="B9205" t="str">
            <v>TUBO DE PVC, PBL, TIPO LEVE, DN = 300 MM,  PARA VENTILACAO</v>
          </cell>
          <cell r="C9205" t="str">
            <v>M</v>
          </cell>
          <cell r="D9205" t="str">
            <v>CR</v>
          </cell>
          <cell r="E9205">
            <v>56.36</v>
          </cell>
        </row>
        <row r="9206">
          <cell r="A9206">
            <v>9879</v>
          </cell>
          <cell r="B9206" t="str">
            <v>TUBO DE PVC, PBL, TIPO LEVE, DN = 400 MM,  PARA VENTILACAO</v>
          </cell>
          <cell r="C9206" t="str">
            <v>M</v>
          </cell>
          <cell r="D9206" t="str">
            <v>CR</v>
          </cell>
          <cell r="E9206">
            <v>133.03</v>
          </cell>
        </row>
        <row r="9207">
          <cell r="A9207">
            <v>38053</v>
          </cell>
          <cell r="B9207" t="str">
            <v>TUBO DRENO, CORRUGADO, ESPIRALADO, FLEXIVEL, PERFURADO, EM POLIETILENO DE ALTA DENSIDADE (PEAD), DN *160* MM, (6") PARA DRENAGEM</v>
          </cell>
          <cell r="C9207" t="str">
            <v>M</v>
          </cell>
          <cell r="D9207" t="str">
            <v>CR</v>
          </cell>
          <cell r="E9207">
            <v>9.6999999999999993</v>
          </cell>
        </row>
        <row r="9208">
          <cell r="B9208" t="str">
            <v xml:space="preserve"> - EM BARRA (NORMA DNIT</v>
          </cell>
        </row>
        <row r="9209">
          <cell r="B9209" t="str">
            <v>093/2006 - EM)</v>
          </cell>
        </row>
        <row r="9210">
          <cell r="A9210">
            <v>38054</v>
          </cell>
          <cell r="B9210" t="str">
            <v>TUBO DRENO, CORRUGADO, ESPIRALADO, FLEXIVEL, PERFURADO, EM POLIETILENO DE</v>
          </cell>
          <cell r="C9210" t="str">
            <v>M</v>
          </cell>
          <cell r="D9210" t="str">
            <v>CR</v>
          </cell>
          <cell r="E9210">
            <v>16.68</v>
          </cell>
        </row>
        <row r="9211">
          <cell r="B9211" t="str">
            <v>ALTA DENSIDADE (PEAD), DN *200* MM, (8") PARA DRENAGEM - EM BARRA (NORMA DNIT</v>
          </cell>
        </row>
        <row r="9212">
          <cell r="B9212" t="str">
            <v>093/2006 - EM)</v>
          </cell>
        </row>
        <row r="9213">
          <cell r="A9213">
            <v>38052</v>
          </cell>
          <cell r="B9213" t="str">
            <v>TUBO DRENO, CORRUGADO, ESPIRALADO, FLEXIVEL, PERFURADO, EM POLIETILENO DE</v>
          </cell>
          <cell r="C9213" t="str">
            <v>M</v>
          </cell>
          <cell r="D9213" t="str">
            <v>C</v>
          </cell>
          <cell r="E9213">
            <v>4.7</v>
          </cell>
        </row>
        <row r="9214">
          <cell r="B9214" t="str">
            <v>ALTA DENSIDADE (PEAD), DN 100 MM, (4") PARA DRENAGEM - EM ROLO (NORMA DNIT</v>
          </cell>
        </row>
        <row r="9215">
          <cell r="B9215" t="str">
            <v>093/2006 - E.M)</v>
          </cell>
        </row>
        <row r="9216">
          <cell r="A9216">
            <v>38051</v>
          </cell>
          <cell r="B9216" t="str">
            <v>TUBO DRENO, CORRUGADO, ESPIRALADO, FLEXIVEL, PERFURADO, EM POLIETILENO DE</v>
          </cell>
          <cell r="C9216" t="str">
            <v>M</v>
          </cell>
          <cell r="D9216" t="str">
            <v>CR</v>
          </cell>
          <cell r="E9216">
            <v>2.93</v>
          </cell>
        </row>
        <row r="9217">
          <cell r="B9217" t="str">
            <v>ALTA DENSIDADE (PEAD), DN 65 MM, (2 1/2") PARA DRENAGEM - EM ROLO (NORMA DNIT</v>
          </cell>
        </row>
        <row r="9218">
          <cell r="B9218" t="str">
            <v>093/2006 - EM)</v>
          </cell>
        </row>
        <row r="9219">
          <cell r="A9219">
            <v>9836</v>
          </cell>
          <cell r="B9219" t="str">
            <v>TUBO PVC  SERIE NORMAL, DN 100 MM, PARA ESGOTO  PREDIAL (NBR 5688)</v>
          </cell>
          <cell r="C9219" t="str">
            <v>M</v>
          </cell>
          <cell r="D9219" t="str">
            <v>C</v>
          </cell>
          <cell r="E9219">
            <v>8.91</v>
          </cell>
        </row>
        <row r="9220">
          <cell r="A9220">
            <v>20065</v>
          </cell>
          <cell r="B9220" t="str">
            <v>TUBO PVC  SERIE NORMAL, DN 150 MM, PARA ESGOTO  PREDIAL (NBR 5688)</v>
          </cell>
          <cell r="C9220" t="str">
            <v>M</v>
          </cell>
          <cell r="D9220" t="str">
            <v>CR</v>
          </cell>
          <cell r="E9220">
            <v>21.13</v>
          </cell>
        </row>
        <row r="9221">
          <cell r="A9221">
            <v>9835</v>
          </cell>
          <cell r="B9221" t="str">
            <v>TUBO PVC  SERIE NORMAL, DN 40 MM, PARA ESGOTO  PREDIAL (NBR 5688)</v>
          </cell>
          <cell r="C9221" t="str">
            <v>M</v>
          </cell>
          <cell r="D9221" t="str">
            <v>CR</v>
          </cell>
          <cell r="E9221">
            <v>3.37</v>
          </cell>
        </row>
        <row r="9222">
          <cell r="A9222">
            <v>38032</v>
          </cell>
          <cell r="B9222" t="str">
            <v>TUBO PVC CORRUGADO, PAREDE DUPLA, JE, DN 150 MM, REDE COLETORA ESGOTO</v>
          </cell>
          <cell r="C9222" t="str">
            <v>M</v>
          </cell>
          <cell r="D9222" t="str">
            <v>AS</v>
          </cell>
          <cell r="E9222">
            <v>27.23</v>
          </cell>
        </row>
        <row r="9223">
          <cell r="A9223">
            <v>38033</v>
          </cell>
          <cell r="B9223" t="str">
            <v>TUBO PVC CORRUGADO, PAREDE DUPLA, JE, DN 200 MM, REDE COLETORA ESGOTO</v>
          </cell>
          <cell r="C9223" t="str">
            <v>M</v>
          </cell>
          <cell r="D9223" t="str">
            <v>AS</v>
          </cell>
          <cell r="E9223">
            <v>42.87</v>
          </cell>
        </row>
        <row r="9224">
          <cell r="A9224">
            <v>38034</v>
          </cell>
          <cell r="B9224" t="str">
            <v>TUBO PVC CORRUGADO, PAREDE DUPLA, JE, DN 250 MM, REDE COLETORA ESGOTO</v>
          </cell>
          <cell r="C9224" t="str">
            <v>M</v>
          </cell>
          <cell r="D9224" t="str">
            <v>AS</v>
          </cell>
          <cell r="E9224">
            <v>72.430000000000007</v>
          </cell>
        </row>
        <row r="9225">
          <cell r="A9225">
            <v>38035</v>
          </cell>
          <cell r="B9225" t="str">
            <v>TUBO PVC CORRUGADO, PAREDE DUPLA, JE, DN 300 MM, REDE COLETORA ESGOTO</v>
          </cell>
          <cell r="C9225" t="str">
            <v>M</v>
          </cell>
          <cell r="D9225" t="str">
            <v>AS</v>
          </cell>
          <cell r="E9225">
            <v>115.9</v>
          </cell>
        </row>
        <row r="9226">
          <cell r="A9226">
            <v>38036</v>
          </cell>
          <cell r="B9226" t="str">
            <v>TUBO PVC CORRUGADO, PAREDE DUPLA, JE, DN 350 MM, REDE COLETORA ESGOTO</v>
          </cell>
          <cell r="C9226" t="str">
            <v>M</v>
          </cell>
          <cell r="D9226" t="str">
            <v>AS</v>
          </cell>
          <cell r="E9226">
            <v>171.45</v>
          </cell>
        </row>
        <row r="9227">
          <cell r="A9227">
            <v>38037</v>
          </cell>
          <cell r="B9227" t="str">
            <v>TUBO PVC CORRUGADO, PAREDE DUPLA, JE, DN 400 MM, REDE COLETORA ESGOTO</v>
          </cell>
          <cell r="C9227" t="str">
            <v>M</v>
          </cell>
          <cell r="D9227" t="str">
            <v>AS</v>
          </cell>
          <cell r="E9227">
            <v>202.69</v>
          </cell>
        </row>
        <row r="9228">
          <cell r="A9228">
            <v>9850</v>
          </cell>
          <cell r="B9228" t="str">
            <v>TUBO PVC DE REVESTIMENTO GEOMECANICO NERVURADO REFORCADO, DN = 150 MM,</v>
          </cell>
          <cell r="C9228" t="str">
            <v>M</v>
          </cell>
          <cell r="D9228" t="str">
            <v>C</v>
          </cell>
          <cell r="E9228">
            <v>86.85</v>
          </cell>
        </row>
        <row r="9229">
          <cell r="B9229" t="str">
            <v>COMPRIMENTO = 2 M</v>
          </cell>
        </row>
        <row r="9230">
          <cell r="A9230">
            <v>9853</v>
          </cell>
          <cell r="B9230" t="str">
            <v>TUBO PVC DE REVESTIMENTO GEOMECANICO NERVURADO REFORCADO, DN = 200 MM,</v>
          </cell>
          <cell r="C9230" t="str">
            <v>M</v>
          </cell>
          <cell r="D9230" t="str">
            <v>CR</v>
          </cell>
          <cell r="E9230">
            <v>154.44</v>
          </cell>
        </row>
        <row r="9231">
          <cell r="B9231" t="str">
            <v>COMPRIMENTO = 2 M</v>
          </cell>
        </row>
        <row r="9232">
          <cell r="A9232">
            <v>9854</v>
          </cell>
          <cell r="B9232" t="str">
            <v>TUBO PVC DE REVESTIMENTO GEOMECANICO NERVURADO STANDARD, DN = 154 MM,</v>
          </cell>
          <cell r="C9232" t="str">
            <v>M</v>
          </cell>
          <cell r="D9232" t="str">
            <v>CR</v>
          </cell>
          <cell r="E9232">
            <v>67.67</v>
          </cell>
        </row>
        <row r="9233">
          <cell r="B9233" t="str">
            <v>COMPRIMENTO = 2 M</v>
          </cell>
        </row>
        <row r="9234">
          <cell r="A9234">
            <v>9851</v>
          </cell>
          <cell r="B9234" t="str">
            <v>TUBO PVC DE REVESTIMENTO GEOMECANICO NERVURADO STANDARD, DN = 206 MM,</v>
          </cell>
          <cell r="C9234" t="str">
            <v>M</v>
          </cell>
          <cell r="D9234" t="str">
            <v>CR</v>
          </cell>
          <cell r="E9234">
            <v>117.34</v>
          </cell>
        </row>
        <row r="9235">
          <cell r="B9235" t="str">
            <v>COMPRIMENTO = 2 M</v>
          </cell>
        </row>
        <row r="9236">
          <cell r="A9236">
            <v>9855</v>
          </cell>
          <cell r="B9236" t="str">
            <v>TUBO PVC DE REVESTIMENTO GEOMECANICO NERVURADO STANDARD, DN = 250 MM,</v>
          </cell>
          <cell r="C9236" t="str">
            <v>M</v>
          </cell>
          <cell r="D9236" t="str">
            <v>CR</v>
          </cell>
          <cell r="E9236">
            <v>196.26</v>
          </cell>
        </row>
        <row r="9237">
          <cell r="B9237" t="str">
            <v>COMPRIMENTO = 2 M</v>
          </cell>
        </row>
        <row r="9238">
          <cell r="A9238">
            <v>9825</v>
          </cell>
          <cell r="B9238" t="str">
            <v>TUBO PVC DEFOFO, JEI, 1 MPA, DN 100 MM, PARA REDE DE AGUA (NBR 7665)</v>
          </cell>
          <cell r="C9238" t="str">
            <v>M</v>
          </cell>
          <cell r="D9238" t="str">
            <v>C</v>
          </cell>
          <cell r="E9238">
            <v>32.369999999999997</v>
          </cell>
        </row>
        <row r="9239">
          <cell r="A9239">
            <v>9828</v>
          </cell>
          <cell r="B9239" t="str">
            <v>TUBO PVC DEFOFO, JEI, 1 MPA, DN 150 MM, PARA REDEDE  AGUA (NBR 7665)</v>
          </cell>
          <cell r="C9239" t="str">
            <v>M</v>
          </cell>
          <cell r="D9239" t="str">
            <v>CR</v>
          </cell>
          <cell r="E9239">
            <v>63.11</v>
          </cell>
        </row>
        <row r="9240">
          <cell r="A9240">
            <v>9829</v>
          </cell>
          <cell r="B9240" t="str">
            <v>TUBO PVC DEFOFO, JEI, 1 MPA, DN 200 MM, PARA REDE DE AGUA (NBR 7665)</v>
          </cell>
          <cell r="C9240" t="str">
            <v>M</v>
          </cell>
          <cell r="D9240" t="str">
            <v>CR</v>
          </cell>
          <cell r="E9240">
            <v>112.35</v>
          </cell>
        </row>
        <row r="9241">
          <cell r="A9241">
            <v>9826</v>
          </cell>
          <cell r="B9241" t="str">
            <v>TUBO PVC DEFOFO, JEI, 1 MPA, DN 250 MM, PARA REDE DE AGUA (NBR 7665)</v>
          </cell>
          <cell r="C9241" t="str">
            <v>M</v>
          </cell>
          <cell r="D9241" t="str">
            <v>CR</v>
          </cell>
          <cell r="E9241">
            <v>166.68</v>
          </cell>
        </row>
        <row r="9242">
          <cell r="A9242">
            <v>9827</v>
          </cell>
          <cell r="B9242" t="str">
            <v>TUBO PVC DEFOFO, JEI, 1 MPA, DN 300 MM, PARA REDE DE AGUA (NBR 7665)</v>
          </cell>
          <cell r="C9242" t="str">
            <v>M</v>
          </cell>
          <cell r="D9242" t="str">
            <v>CR</v>
          </cell>
          <cell r="E9242">
            <v>242.24</v>
          </cell>
        </row>
        <row r="9243">
          <cell r="A9243">
            <v>36374</v>
          </cell>
          <cell r="B9243" t="str">
            <v>TUBO PVC PBA JEI, CLASSE 12, DN 100 MM, PARA REDE DE AGUA (NBR 5647)</v>
          </cell>
          <cell r="C9243" t="str">
            <v>M</v>
          </cell>
          <cell r="D9243" t="str">
            <v>CR</v>
          </cell>
          <cell r="E9243">
            <v>28.72</v>
          </cell>
        </row>
        <row r="9244">
          <cell r="A9244">
            <v>36084</v>
          </cell>
          <cell r="B9244" t="str">
            <v>TUBO PVC PBA JEI, CLASSE 12, DN 50 MM, PARA REDE DE AGUA (NBR 5647)</v>
          </cell>
          <cell r="C9244" t="str">
            <v>M</v>
          </cell>
          <cell r="D9244" t="str">
            <v>C</v>
          </cell>
          <cell r="E9244">
            <v>8.66</v>
          </cell>
        </row>
        <row r="9245">
          <cell r="A9245" t="str">
            <v>Obs: dimensões entre asteríscos (*) indicam a aceitação de medidas aproximadas.</v>
          </cell>
        </row>
        <row r="9247">
          <cell r="B9247" t="str">
            <v>PREÇOS DE INSUMOS</v>
          </cell>
          <cell r="D9247" t="str">
            <v>Página:</v>
          </cell>
          <cell r="E9247" t="str">
            <v>140 / 146</v>
          </cell>
        </row>
        <row r="9248">
          <cell r="A9248" t="str">
            <v>Indicação da origem do preço:</v>
          </cell>
        </row>
        <row r="9249">
          <cell r="A9249" t="str">
            <v>• C - para preço coletado pelo IBGE</v>
          </cell>
        </row>
        <row r="9250">
          <cell r="A9250" t="str">
            <v>• CR - para preço obtido por meio do coeficiente de representatividade do insumo (ver Manual de Metodologia e</v>
          </cell>
        </row>
        <row r="9251">
          <cell r="A9251" t="str">
            <v>Conceitos);</v>
          </cell>
        </row>
        <row r="9252">
          <cell r="A9252" t="str">
            <v>• AS - para preço atribuído com base no preço do insumo para a localidade de São Paulo.</v>
          </cell>
        </row>
        <row r="9253">
          <cell r="A9253" t="str">
            <v>Mês de Coleta:</v>
          </cell>
          <cell r="B9253" t="str">
            <v>06/2016 Pesquisa: IBGE</v>
          </cell>
        </row>
        <row r="9254">
          <cell r="B9254" t="str">
            <v>CUIABA</v>
          </cell>
          <cell r="C9254" t="str">
            <v>90,01</v>
          </cell>
          <cell r="E9254">
            <v>52.06</v>
          </cell>
        </row>
        <row r="9255">
          <cell r="A9255" t="str">
            <v>Localidade:</v>
          </cell>
          <cell r="B9255" t="str">
            <v>Encargos Sociais Desonerados(%) Horista:</v>
          </cell>
          <cell r="D9255" t="str">
            <v>Mensalista:</v>
          </cell>
        </row>
        <row r="9256">
          <cell r="A9256" t="str">
            <v>Código</v>
          </cell>
          <cell r="B9256" t="str">
            <v>Descriçao do Insumo</v>
          </cell>
          <cell r="C9256" t="str">
            <v>Unid</v>
          </cell>
          <cell r="D9256" t="str">
            <v>Origem</v>
          </cell>
          <cell r="E9256" t="str">
            <v>Preço</v>
          </cell>
        </row>
        <row r="9257">
          <cell r="D9257" t="str">
            <v>de Preço</v>
          </cell>
          <cell r="E9257" t="str">
            <v>Mediano (R$)</v>
          </cell>
        </row>
        <row r="9258">
          <cell r="A9258">
            <v>36373</v>
          </cell>
          <cell r="B9258" t="str">
            <v>TUBO PVC PBA JEI, CLASSE 12, DN 75 MM, PARA REDE DE AGUA (NBR 5647)</v>
          </cell>
          <cell r="C9258" t="str">
            <v>M</v>
          </cell>
          <cell r="D9258" t="str">
            <v>CR</v>
          </cell>
          <cell r="E9258">
            <v>17.579999999999998</v>
          </cell>
        </row>
        <row r="9259">
          <cell r="A9259">
            <v>36377</v>
          </cell>
          <cell r="B9259" t="str">
            <v>TUBO PVC PBA JEI, CLASSE 15, DN 100 MM, PARA REDE DE AGUA (NBR 5647)</v>
          </cell>
          <cell r="C9259" t="str">
            <v>M</v>
          </cell>
          <cell r="D9259" t="str">
            <v>CR</v>
          </cell>
          <cell r="E9259">
            <v>33.479999999999997</v>
          </cell>
        </row>
        <row r="9260">
          <cell r="A9260">
            <v>36375</v>
          </cell>
          <cell r="B9260" t="str">
            <v>TUBO PVC PBA JEI, CLASSE 15, DN 50 MM, PARA REDE DE AGUA (NBR 5647)</v>
          </cell>
          <cell r="C9260" t="str">
            <v>M</v>
          </cell>
          <cell r="D9260" t="str">
            <v>CR</v>
          </cell>
          <cell r="E9260">
            <v>9.94</v>
          </cell>
        </row>
        <row r="9261">
          <cell r="A9261">
            <v>36376</v>
          </cell>
          <cell r="B9261" t="str">
            <v>TUBO PVC PBA JEI, CLASSE 15, DN 75 MM, PARA REDE DE AGUA (NBR 5647)</v>
          </cell>
          <cell r="C9261" t="str">
            <v>M</v>
          </cell>
          <cell r="D9261" t="str">
            <v>CR</v>
          </cell>
          <cell r="E9261">
            <v>19.88</v>
          </cell>
        </row>
        <row r="9262">
          <cell r="A9262">
            <v>36380</v>
          </cell>
          <cell r="B9262" t="str">
            <v>TUBO PVC PBA JEI, CLASSE 20, DN 100 MM, PARA REDE DE AGUA (NBR 5647)</v>
          </cell>
          <cell r="C9262" t="str">
            <v>M</v>
          </cell>
          <cell r="D9262" t="str">
            <v>CR</v>
          </cell>
          <cell r="E9262">
            <v>43.74</v>
          </cell>
        </row>
        <row r="9263">
          <cell r="A9263">
            <v>36378</v>
          </cell>
          <cell r="B9263" t="str">
            <v>TUBO PVC PBA JEI, CLASSE 20, DN 50 MM, PARA REDE DE AGUA (NBR 5647)</v>
          </cell>
          <cell r="C9263" t="str">
            <v>M</v>
          </cell>
          <cell r="D9263" t="str">
            <v>CR</v>
          </cell>
          <cell r="E9263">
            <v>13.16</v>
          </cell>
        </row>
        <row r="9264">
          <cell r="A9264">
            <v>36379</v>
          </cell>
          <cell r="B9264" t="str">
            <v>TUBO PVC PBA JEI, CLASSE 20, DN 75 MM, PARA REDE DE AGUA (NBR 5647)</v>
          </cell>
          <cell r="C9264" t="str">
            <v>M</v>
          </cell>
          <cell r="D9264" t="str">
            <v>CR</v>
          </cell>
          <cell r="E9264">
            <v>26.48</v>
          </cell>
        </row>
        <row r="9265">
          <cell r="A9265">
            <v>9847</v>
          </cell>
          <cell r="B9265" t="str">
            <v>TUBO PVC PBA, CLASSE 12, JE, DN 100/DE 110 MM, REDE AGUA (NBR 5647)</v>
          </cell>
          <cell r="C9265" t="str">
            <v>M</v>
          </cell>
          <cell r="D9265" t="str">
            <v>CR</v>
          </cell>
          <cell r="E9265">
            <v>29.02</v>
          </cell>
        </row>
        <row r="9266">
          <cell r="A9266">
            <v>9844</v>
          </cell>
          <cell r="B9266" t="str">
            <v>TUBO PVC PBA, CLASSE 12, JE, DN 50/DE 60 MM, REDE AGUA (NBR 5647)</v>
          </cell>
          <cell r="C9266" t="str">
            <v>M</v>
          </cell>
          <cell r="D9266" t="str">
            <v>C</v>
          </cell>
          <cell r="E9266">
            <v>8.66</v>
          </cell>
        </row>
        <row r="9267">
          <cell r="A9267">
            <v>9846</v>
          </cell>
          <cell r="B9267" t="str">
            <v>TUBO PVC PBA, CLASSE 12, JE, DN 75/DE 85 MM, REDE AGUA (NBR 5647)</v>
          </cell>
          <cell r="C9267" t="str">
            <v>M</v>
          </cell>
          <cell r="D9267" t="str">
            <v>CR</v>
          </cell>
          <cell r="E9267">
            <v>17.71</v>
          </cell>
        </row>
        <row r="9268">
          <cell r="A9268">
            <v>12592</v>
          </cell>
          <cell r="B9268" t="str">
            <v>TUBO PVC PBA, CLASSE 15, JE, DN 100/DE 110 MM, REDE AGUA (NBR 5647)</v>
          </cell>
          <cell r="C9268" t="str">
            <v>M</v>
          </cell>
          <cell r="D9268" t="str">
            <v>CR</v>
          </cell>
          <cell r="E9268">
            <v>34.9</v>
          </cell>
        </row>
        <row r="9269">
          <cell r="A9269">
            <v>12599</v>
          </cell>
          <cell r="B9269" t="str">
            <v>TUBO PVC PBA, CLASSE 15, JE, DN 50/DE 60 MM, REDE AGUA (NBR 5647)</v>
          </cell>
          <cell r="C9269" t="str">
            <v>M</v>
          </cell>
          <cell r="D9269" t="str">
            <v>CR</v>
          </cell>
          <cell r="E9269">
            <v>10.33</v>
          </cell>
        </row>
        <row r="9270">
          <cell r="A9270">
            <v>12601</v>
          </cell>
          <cell r="B9270" t="str">
            <v>TUBO PVC PBA, CLASSE 15, JE, DN 75/DE 85 MM, REDE AGUA (NBR 5647)</v>
          </cell>
          <cell r="C9270" t="str">
            <v>M</v>
          </cell>
          <cell r="D9270" t="str">
            <v>CR</v>
          </cell>
          <cell r="E9270">
            <v>19.43</v>
          </cell>
        </row>
        <row r="9271">
          <cell r="A9271">
            <v>12602</v>
          </cell>
          <cell r="B9271" t="str">
            <v>TUBO PVC PBA, CLASSE 20, JE, DN 100/DE 110 MM, REDE AGUA (NBR 5647)</v>
          </cell>
          <cell r="C9271" t="str">
            <v>M</v>
          </cell>
          <cell r="D9271" t="str">
            <v>CR</v>
          </cell>
          <cell r="E9271">
            <v>44.07</v>
          </cell>
        </row>
        <row r="9272">
          <cell r="A9272">
            <v>12609</v>
          </cell>
          <cell r="B9272" t="str">
            <v>TUBO PVC PBA, CLASSE 20, JE, DN 50/DE 60 MM, REDE AGUA (NBR 5647)</v>
          </cell>
          <cell r="C9272" t="str">
            <v>M</v>
          </cell>
          <cell r="D9272" t="str">
            <v>CR</v>
          </cell>
          <cell r="E9272">
            <v>13.1</v>
          </cell>
        </row>
        <row r="9273">
          <cell r="A9273">
            <v>12611</v>
          </cell>
          <cell r="B9273" t="str">
            <v>TUBO PVC PBA, CLASSE 20, JE, DN 75/DE 85 MM, REDE AGUA (NBR 5647)</v>
          </cell>
          <cell r="C9273" t="str">
            <v>M</v>
          </cell>
          <cell r="D9273" t="str">
            <v>CR</v>
          </cell>
          <cell r="E9273">
            <v>26.36</v>
          </cell>
        </row>
        <row r="9274">
          <cell r="A9274">
            <v>9859</v>
          </cell>
          <cell r="B9274" t="str">
            <v>TUBO PVC ROSCAVEL, 3/4",  AGUA FRIA PREDIAL</v>
          </cell>
          <cell r="C9274" t="str">
            <v>M</v>
          </cell>
          <cell r="D9274" t="str">
            <v>CR</v>
          </cell>
          <cell r="E9274">
            <v>4</v>
          </cell>
        </row>
        <row r="9275">
          <cell r="A9275">
            <v>9838</v>
          </cell>
          <cell r="B9275" t="str">
            <v>TUBO PVC SERIE NORMAL, DN 50 MM, PARA ESGOTO PREDIAL (NBR 5688)</v>
          </cell>
          <cell r="C9275" t="str">
            <v>M</v>
          </cell>
          <cell r="D9275" t="str">
            <v>CR</v>
          </cell>
          <cell r="E9275">
            <v>5.8</v>
          </cell>
        </row>
        <row r="9276">
          <cell r="A9276">
            <v>9837</v>
          </cell>
          <cell r="B9276" t="str">
            <v>TUBO PVC SERIE NORMAL, DN 75 MM, PARA ESGOTO PREDIAL (NBR 5688)</v>
          </cell>
          <cell r="C9276" t="str">
            <v>M</v>
          </cell>
          <cell r="D9276" t="str">
            <v>CR</v>
          </cell>
          <cell r="E9276">
            <v>7.85</v>
          </cell>
        </row>
        <row r="9277">
          <cell r="A9277">
            <v>9818</v>
          </cell>
          <cell r="B9277" t="str">
            <v>TUBO PVC,  JE,  DN 150 MM, REDE COLETORA ESGOTO (NBR 7362)</v>
          </cell>
          <cell r="C9277" t="str">
            <v>M</v>
          </cell>
          <cell r="D9277" t="str">
            <v>CR</v>
          </cell>
          <cell r="E9277">
            <v>29.98</v>
          </cell>
        </row>
        <row r="9278">
          <cell r="A9278">
            <v>9819</v>
          </cell>
          <cell r="B9278" t="str">
            <v>TUBO PVC,  JE, DN 200 MM, REDE COLETORA ESGOTO (NBR 7362)</v>
          </cell>
          <cell r="C9278" t="str">
            <v>M</v>
          </cell>
          <cell r="D9278" t="str">
            <v>CR</v>
          </cell>
          <cell r="E9278">
            <v>46.34</v>
          </cell>
        </row>
        <row r="9279">
          <cell r="A9279">
            <v>9823</v>
          </cell>
          <cell r="B9279" t="str">
            <v>TUBO PVC,  JE, DN 400 MM, REDE COLETORA ESGOTO (NBR 7362)</v>
          </cell>
          <cell r="C9279" t="str">
            <v>M</v>
          </cell>
          <cell r="D9279" t="str">
            <v>CR</v>
          </cell>
          <cell r="E9279">
            <v>203.08</v>
          </cell>
        </row>
        <row r="9280">
          <cell r="A9280">
            <v>9833</v>
          </cell>
          <cell r="B9280" t="str">
            <v>TUBO PVC, FLEXIVEL, CORRUGADO, PERFURADO, DN 110 MM, PARA DRENAGEM, SISTEMA</v>
          </cell>
          <cell r="C9280" t="str">
            <v>M</v>
          </cell>
          <cell r="D9280" t="str">
            <v>CR</v>
          </cell>
          <cell r="E9280">
            <v>8.7799999999999994</v>
          </cell>
        </row>
        <row r="9281">
          <cell r="B9281" t="str">
            <v>IRRIGACAO</v>
          </cell>
        </row>
        <row r="9282">
          <cell r="A9282">
            <v>9830</v>
          </cell>
          <cell r="B9282" t="str">
            <v>TUBO PVC, FLEXIVEL, CORRUGADO, PERFURADO, DN 65 MM, PARA DRENAGEM, SISTEMA</v>
          </cell>
          <cell r="C9282" t="str">
            <v>M</v>
          </cell>
          <cell r="D9282" t="str">
            <v>C</v>
          </cell>
          <cell r="E9282">
            <v>4.7</v>
          </cell>
        </row>
        <row r="9283">
          <cell r="B9283" t="str">
            <v>IRRIGACAO</v>
          </cell>
        </row>
        <row r="9284">
          <cell r="A9284">
            <v>9817</v>
          </cell>
          <cell r="B9284" t="str">
            <v>TUBO PVC, JE, DN 100 MM,  REDE COLETORA ESGOTO (NBR 7362)</v>
          </cell>
          <cell r="C9284" t="str">
            <v>M</v>
          </cell>
          <cell r="D9284" t="str">
            <v>CR</v>
          </cell>
          <cell r="E9284">
            <v>14.3</v>
          </cell>
        </row>
        <row r="9285">
          <cell r="A9285">
            <v>9824</v>
          </cell>
          <cell r="B9285" t="str">
            <v>TUBO PVC, JE, DN 125 MM, REDE COLETORA ESGOTO (NBR 7362)</v>
          </cell>
          <cell r="C9285" t="str">
            <v>M</v>
          </cell>
          <cell r="D9285" t="str">
            <v>CR</v>
          </cell>
          <cell r="E9285">
            <v>18.260000000000002</v>
          </cell>
        </row>
        <row r="9286">
          <cell r="A9286">
            <v>9820</v>
          </cell>
          <cell r="B9286" t="str">
            <v>TUBO PVC, JE, DN 250 MM, REDE COLETORA ESGOTO (NBR 7362)</v>
          </cell>
          <cell r="C9286" t="str">
            <v>M</v>
          </cell>
          <cell r="D9286" t="str">
            <v>CR</v>
          </cell>
          <cell r="E9286">
            <v>79.010000000000005</v>
          </cell>
        </row>
        <row r="9287">
          <cell r="A9287">
            <v>9821</v>
          </cell>
          <cell r="B9287" t="str">
            <v>TUBO PVC, JE, DN 300 MM, REDE COLETORA ESGOTO (NBR 7362)</v>
          </cell>
          <cell r="C9287" t="str">
            <v>M</v>
          </cell>
          <cell r="D9287" t="str">
            <v>CR</v>
          </cell>
          <cell r="E9287">
            <v>123.91</v>
          </cell>
        </row>
        <row r="9288">
          <cell r="A9288">
            <v>9822</v>
          </cell>
          <cell r="B9288" t="str">
            <v>TUBO PVC, JE, DN 350 MM, REDE COLETORA ESGOTO (NBR 7362)</v>
          </cell>
          <cell r="C9288" t="str">
            <v>M</v>
          </cell>
          <cell r="D9288" t="str">
            <v>CR</v>
          </cell>
          <cell r="E9288">
            <v>159.13</v>
          </cell>
        </row>
        <row r="9289">
          <cell r="A9289">
            <v>9841</v>
          </cell>
          <cell r="B9289" t="str">
            <v>TUBO PVC, PBV, SERIE R, DN 100 MM, PARA ESGOTO OU AGUAS PLUVIAIS PREDIAL (NBR</v>
          </cell>
          <cell r="C9289" t="str">
            <v>M</v>
          </cell>
          <cell r="D9289" t="str">
            <v>CR</v>
          </cell>
          <cell r="E9289">
            <v>17.11</v>
          </cell>
        </row>
        <row r="9290">
          <cell r="B9290" t="str">
            <v>5688)</v>
          </cell>
        </row>
        <row r="9291">
          <cell r="A9291">
            <v>9840</v>
          </cell>
          <cell r="B9291" t="str">
            <v>TUBO PVC, PBV, SERIE R, DN 150 MM, PARA ESGOTO OU AGUAS PLUVIAIS PREDIAL (NBR</v>
          </cell>
          <cell r="C9291" t="str">
            <v>M</v>
          </cell>
          <cell r="D9291" t="str">
            <v>CR</v>
          </cell>
          <cell r="E9291">
            <v>35.57</v>
          </cell>
        </row>
        <row r="9292">
          <cell r="B9292" t="str">
            <v>5688)</v>
          </cell>
        </row>
        <row r="9293">
          <cell r="A9293">
            <v>20067</v>
          </cell>
          <cell r="B9293" t="str">
            <v>TUBO PVC, PBV, SERIE R, DN 40 MM, PARA ESGOTO OU AGUAS PLUVIAIS PREDIAL (NBR 5688)</v>
          </cell>
          <cell r="C9293" t="str">
            <v>M</v>
          </cell>
          <cell r="D9293" t="str">
            <v>CR</v>
          </cell>
          <cell r="E9293">
            <v>6.14</v>
          </cell>
        </row>
        <row r="9294">
          <cell r="A9294">
            <v>20068</v>
          </cell>
          <cell r="B9294" t="str">
            <v>TUBO PVC, PBV, SERIE R, DN 50 MM, PARA ESGOTO OU AGUAS PLUVIAIS PREDIAL (NBR 5688)</v>
          </cell>
          <cell r="C9294" t="str">
            <v>M</v>
          </cell>
          <cell r="D9294" t="str">
            <v>CR</v>
          </cell>
          <cell r="E9294">
            <v>8.16</v>
          </cell>
        </row>
        <row r="9295">
          <cell r="A9295">
            <v>9839</v>
          </cell>
          <cell r="B9295" t="str">
            <v>TUBO PVC, PBV, SERIE R, DN 75 MM, PARA ESGOTO OU AGUAS PLUVIAIS PREDIAL (NBR 5688)</v>
          </cell>
          <cell r="C9295" t="str">
            <v>M</v>
          </cell>
          <cell r="D9295" t="str">
            <v>CR</v>
          </cell>
          <cell r="E9295">
            <v>10.38</v>
          </cell>
        </row>
        <row r="9296">
          <cell r="A9296">
            <v>20072</v>
          </cell>
          <cell r="B9296" t="str">
            <v>TUBO PVC, PL, SERIE R, DN 100 MM, PARA ESGOTO OU AGUAS PLUVIAIS PREDIAL (NBR 5688)</v>
          </cell>
          <cell r="C9296" t="str">
            <v>M</v>
          </cell>
          <cell r="D9296" t="str">
            <v>CR</v>
          </cell>
          <cell r="E9296">
            <v>17.82</v>
          </cell>
        </row>
        <row r="9297">
          <cell r="A9297">
            <v>20073</v>
          </cell>
          <cell r="B9297" t="str">
            <v>TUBO PVC, PL, SERIE R, DN 150 MM, PARA ESGOTO OU AGUAS PLUVIAIS PREDIAL (NBR 5688)</v>
          </cell>
          <cell r="C9297" t="str">
            <v>M</v>
          </cell>
          <cell r="D9297" t="str">
            <v>CR</v>
          </cell>
          <cell r="E9297">
            <v>36.869999999999997</v>
          </cell>
        </row>
        <row r="9298">
          <cell r="A9298">
            <v>20069</v>
          </cell>
          <cell r="B9298" t="str">
            <v>TUBO PVC, PL, SERIE R, DN 40 MM, PARA ESGOTO OU AGUAS PLUVIAIS PREDIAL (NBR 5688)</v>
          </cell>
          <cell r="C9298" t="str">
            <v>M</v>
          </cell>
          <cell r="D9298" t="str">
            <v>CR</v>
          </cell>
          <cell r="E9298">
            <v>6.56</v>
          </cell>
        </row>
        <row r="9299">
          <cell r="A9299">
            <v>20070</v>
          </cell>
          <cell r="B9299" t="str">
            <v>TUBO PVC, PL, SERIE R, DN 50 MM, PARA ESGOTO OU AGUAS PLUVIAIS PREDIAL (NBR 5688)</v>
          </cell>
          <cell r="C9299" t="str">
            <v>M</v>
          </cell>
          <cell r="D9299" t="str">
            <v>CR</v>
          </cell>
          <cell r="E9299">
            <v>8.31</v>
          </cell>
        </row>
        <row r="9300">
          <cell r="A9300">
            <v>20071</v>
          </cell>
          <cell r="B9300" t="str">
            <v>TUBO PVC, PL, SERIE R, DN 75 MM, PARA ESGOTO OU AGUAS PLUVIAIS PREDIAL (NBR 5688)</v>
          </cell>
          <cell r="C9300" t="str">
            <v>M</v>
          </cell>
          <cell r="D9300" t="str">
            <v>CR</v>
          </cell>
          <cell r="E9300">
            <v>10.6</v>
          </cell>
        </row>
        <row r="9301">
          <cell r="A9301">
            <v>9834</v>
          </cell>
          <cell r="B9301" t="str">
            <v>TUBO PVC, RIGIDO, CORRUGADO, PERFURADO, DN 150 MM, PARA DRENAGEM, SISTEMA</v>
          </cell>
          <cell r="C9301" t="str">
            <v>M</v>
          </cell>
          <cell r="D9301" t="str">
            <v>CR</v>
          </cell>
          <cell r="E9301">
            <v>24.44</v>
          </cell>
        </row>
        <row r="9302">
          <cell r="B9302" t="str">
            <v>IRRIGACAO</v>
          </cell>
        </row>
        <row r="9303">
          <cell r="A9303">
            <v>9863</v>
          </cell>
          <cell r="B9303" t="str">
            <v>TUBO PVC, ROSCAVEL,  2 1/2", AGUA FRIA PREDIAL</v>
          </cell>
          <cell r="C9303" t="str">
            <v>M</v>
          </cell>
          <cell r="D9303" t="str">
            <v>CR</v>
          </cell>
          <cell r="E9303">
            <v>30.78</v>
          </cell>
        </row>
        <row r="9304">
          <cell r="A9304">
            <v>9860</v>
          </cell>
          <cell r="B9304" t="str">
            <v>TUBO PVC, ROSCAVEL,  2", PARA AGUA FRIA PREDIAL</v>
          </cell>
          <cell r="C9304" t="str">
            <v>M</v>
          </cell>
          <cell r="D9304" t="str">
            <v>C</v>
          </cell>
          <cell r="E9304">
            <v>18.510000000000002</v>
          </cell>
        </row>
        <row r="9305">
          <cell r="A9305">
            <v>9862</v>
          </cell>
          <cell r="B9305" t="str">
            <v>TUBO PVC, ROSCAVEL, 1 1/2",  AGUA FRIA PREDIAL</v>
          </cell>
          <cell r="C9305" t="str">
            <v>M</v>
          </cell>
          <cell r="D9305" t="str">
            <v>CR</v>
          </cell>
          <cell r="E9305">
            <v>12.94</v>
          </cell>
        </row>
        <row r="9306">
          <cell r="A9306" t="str">
            <v>Obs: dimensões entre asteríscos (*) indicam a aceitação de medidas aproximadas.</v>
          </cell>
        </row>
        <row r="9308">
          <cell r="B9308" t="str">
            <v>PREÇOS DE INSUMOS</v>
          </cell>
          <cell r="D9308" t="str">
            <v>Página:</v>
          </cell>
          <cell r="E9308" t="str">
            <v>141 / 146</v>
          </cell>
        </row>
        <row r="9309">
          <cell r="A9309" t="str">
            <v>Indicação da origem do preço:</v>
          </cell>
        </row>
        <row r="9310">
          <cell r="A9310" t="str">
            <v>• C - para preço coletado pelo IBGE</v>
          </cell>
        </row>
        <row r="9311">
          <cell r="A9311" t="str">
            <v>• CR - para preço obtido por meio do coeficiente de representatividade do insumo (ver Manual de Metodologia e</v>
          </cell>
        </row>
        <row r="9312">
          <cell r="A9312" t="str">
            <v>Conceitos);</v>
          </cell>
        </row>
        <row r="9313">
          <cell r="A9313" t="str">
            <v>• AS - para preço atribuído com base no preço do insumo para a localidade de São Paulo.</v>
          </cell>
        </row>
        <row r="9314">
          <cell r="A9314" t="str">
            <v>Mês de Coleta:</v>
          </cell>
          <cell r="B9314" t="str">
            <v>06/2016 Pesquisa: IBGE</v>
          </cell>
        </row>
        <row r="9315">
          <cell r="B9315" t="str">
            <v>CUIABA</v>
          </cell>
          <cell r="C9315" t="str">
            <v>90,01</v>
          </cell>
          <cell r="E9315">
            <v>52.06</v>
          </cell>
        </row>
        <row r="9316">
          <cell r="A9316" t="str">
            <v>Localidade:</v>
          </cell>
          <cell r="B9316" t="str">
            <v>Encargos Sociais Desonerados(%) Horista:</v>
          </cell>
          <cell r="D9316" t="str">
            <v>Mensalista:</v>
          </cell>
        </row>
        <row r="9317">
          <cell r="A9317" t="str">
            <v>Código</v>
          </cell>
          <cell r="B9317" t="str">
            <v>Descriçao do Insumo</v>
          </cell>
          <cell r="C9317" t="str">
            <v>Unid</v>
          </cell>
          <cell r="D9317" t="str">
            <v>Origem</v>
          </cell>
          <cell r="E9317" t="str">
            <v>Preço</v>
          </cell>
        </row>
        <row r="9318">
          <cell r="D9318" t="str">
            <v>de Preço</v>
          </cell>
          <cell r="E9318" t="str">
            <v>Mediano (R$)</v>
          </cell>
        </row>
        <row r="9319">
          <cell r="A9319">
            <v>9861</v>
          </cell>
          <cell r="B9319" t="str">
            <v>TUBO PVC, ROSCAVEL, 1 1/4", AGUA FRIA PREDIAL</v>
          </cell>
          <cell r="C9319" t="str">
            <v>M</v>
          </cell>
          <cell r="D9319" t="str">
            <v>CR</v>
          </cell>
          <cell r="E9319">
            <v>10.4</v>
          </cell>
        </row>
        <row r="9320">
          <cell r="A9320">
            <v>9856</v>
          </cell>
          <cell r="B9320" t="str">
            <v>TUBO PVC, ROSCAVEL, 1/2", AGUA FRIA PREDIAL</v>
          </cell>
          <cell r="C9320" t="str">
            <v>M</v>
          </cell>
          <cell r="D9320" t="str">
            <v>CR</v>
          </cell>
          <cell r="E9320">
            <v>2.95</v>
          </cell>
        </row>
        <row r="9321">
          <cell r="A9321">
            <v>9866</v>
          </cell>
          <cell r="B9321" t="str">
            <v>TUBO PVC, ROSCAVEL, 1", AGUA FRIA PREDIAL</v>
          </cell>
          <cell r="C9321" t="str">
            <v>M</v>
          </cell>
          <cell r="D9321" t="str">
            <v>CR</v>
          </cell>
          <cell r="E9321">
            <v>7.81</v>
          </cell>
        </row>
        <row r="9322">
          <cell r="A9322">
            <v>9857</v>
          </cell>
          <cell r="B9322" t="str">
            <v>TUBO PVC, ROSCAVEL, 3", AGUA FRIA PREDIAL</v>
          </cell>
          <cell r="C9322" t="str">
            <v>M</v>
          </cell>
          <cell r="D9322" t="str">
            <v>CR</v>
          </cell>
          <cell r="E9322">
            <v>39.9</v>
          </cell>
        </row>
        <row r="9323">
          <cell r="A9323">
            <v>9864</v>
          </cell>
          <cell r="B9323" t="str">
            <v>TUBO PVC, ROSCAVEL, 4",  AGUA FRIA PREDIAL</v>
          </cell>
          <cell r="C9323" t="str">
            <v>M</v>
          </cell>
          <cell r="D9323" t="str">
            <v>CR</v>
          </cell>
          <cell r="E9323">
            <v>47.12</v>
          </cell>
        </row>
        <row r="9324">
          <cell r="A9324">
            <v>9865</v>
          </cell>
          <cell r="B9324" t="str">
            <v>TUBO PVC, ROSCAVEL, 5",  AGUA FRIA PREDIAL</v>
          </cell>
          <cell r="C9324" t="str">
            <v>M</v>
          </cell>
          <cell r="D9324" t="str">
            <v>CR</v>
          </cell>
          <cell r="E9324">
            <v>67.13</v>
          </cell>
        </row>
        <row r="9325">
          <cell r="A9325">
            <v>9858</v>
          </cell>
          <cell r="B9325" t="str">
            <v>TUBO PVC, ROSCAVEL, 6",  AGUA FRIA PREDIAL</v>
          </cell>
          <cell r="C9325" t="str">
            <v>M</v>
          </cell>
          <cell r="D9325" t="str">
            <v>CR</v>
          </cell>
          <cell r="E9325">
            <v>77.61</v>
          </cell>
        </row>
        <row r="9326">
          <cell r="A9326">
            <v>9870</v>
          </cell>
          <cell r="B9326" t="str">
            <v>TUBO PVC, SOLDAVEL, DN 110 MM, AGUA FRIA (NBR-5648)</v>
          </cell>
          <cell r="C9326" t="str">
            <v>M</v>
          </cell>
          <cell r="D9326" t="str">
            <v>CR</v>
          </cell>
          <cell r="E9326">
            <v>52.9</v>
          </cell>
        </row>
        <row r="9327">
          <cell r="A9327">
            <v>9867</v>
          </cell>
          <cell r="B9327" t="str">
            <v>TUBO PVC, SOLDAVEL, DN 20 MM, AGUA FRIA (NBR-5648)</v>
          </cell>
          <cell r="C9327" t="str">
            <v>M</v>
          </cell>
          <cell r="D9327" t="str">
            <v>C</v>
          </cell>
          <cell r="E9327">
            <v>2.21</v>
          </cell>
        </row>
        <row r="9328">
          <cell r="A9328">
            <v>9868</v>
          </cell>
          <cell r="B9328" t="str">
            <v>TUBO PVC, SOLDAVEL, DN 25 MM, AGUA FRIA (NBR-5648)</v>
          </cell>
          <cell r="C9328" t="str">
            <v>M</v>
          </cell>
          <cell r="D9328" t="str">
            <v>CR</v>
          </cell>
          <cell r="E9328">
            <v>2.94</v>
          </cell>
        </row>
        <row r="9329">
          <cell r="A9329">
            <v>9869</v>
          </cell>
          <cell r="B9329" t="str">
            <v>TUBO PVC, SOLDAVEL, DN 32 MM, AGUA FRIA (NBR-5648)</v>
          </cell>
          <cell r="C9329" t="str">
            <v>M</v>
          </cell>
          <cell r="D9329" t="str">
            <v>CR</v>
          </cell>
          <cell r="E9329">
            <v>6.29</v>
          </cell>
        </row>
        <row r="9330">
          <cell r="A9330">
            <v>9874</v>
          </cell>
          <cell r="B9330" t="str">
            <v>TUBO PVC, SOLDAVEL, DN 40 MM, AGUA FRIA (NBR-5648)</v>
          </cell>
          <cell r="C9330" t="str">
            <v>M</v>
          </cell>
          <cell r="D9330" t="str">
            <v>CR</v>
          </cell>
          <cell r="E9330">
            <v>9.18</v>
          </cell>
        </row>
        <row r="9331">
          <cell r="A9331">
            <v>9875</v>
          </cell>
          <cell r="B9331" t="str">
            <v>TUBO PVC, SOLDAVEL, DN 50 MM, PARA AGUA FRIA (NBR-5648)</v>
          </cell>
          <cell r="C9331" t="str">
            <v>M</v>
          </cell>
          <cell r="D9331" t="str">
            <v>CR</v>
          </cell>
          <cell r="E9331">
            <v>11.38</v>
          </cell>
        </row>
        <row r="9332">
          <cell r="A9332">
            <v>9873</v>
          </cell>
          <cell r="B9332" t="str">
            <v>TUBO PVC, SOLDAVEL, DN 60 MM, AGUA FRIA (NBR-5648)</v>
          </cell>
          <cell r="C9332" t="str">
            <v>M</v>
          </cell>
          <cell r="D9332" t="str">
            <v>CR</v>
          </cell>
          <cell r="E9332">
            <v>17.739999999999998</v>
          </cell>
        </row>
        <row r="9333">
          <cell r="A9333">
            <v>9871</v>
          </cell>
          <cell r="B9333" t="str">
            <v>TUBO PVC, SOLDAVEL, DN 75 MM, AGUA FRIA (NBR-5648)</v>
          </cell>
          <cell r="C9333" t="str">
            <v>M</v>
          </cell>
          <cell r="D9333" t="str">
            <v>CR</v>
          </cell>
          <cell r="E9333">
            <v>24.89</v>
          </cell>
        </row>
        <row r="9334">
          <cell r="A9334">
            <v>9872</v>
          </cell>
          <cell r="B9334" t="str">
            <v>TUBO PVC, SOLDAVEL, DN 85 MM, AGUA FRIA (NBR-5648)</v>
          </cell>
          <cell r="C9334" t="str">
            <v>M</v>
          </cell>
          <cell r="D9334" t="str">
            <v>CR</v>
          </cell>
          <cell r="E9334">
            <v>31.37</v>
          </cell>
        </row>
        <row r="9335">
          <cell r="A9335">
            <v>9884</v>
          </cell>
          <cell r="B9335" t="str">
            <v>UNIAO DE FERRO GALVANIZADO, COM ROSCA BSP, COM ASSENTO PLANO, DE 1 1/2"</v>
          </cell>
          <cell r="C9335" t="str">
            <v>UN</v>
          </cell>
          <cell r="D9335" t="str">
            <v>CR</v>
          </cell>
          <cell r="E9335">
            <v>54.72</v>
          </cell>
        </row>
        <row r="9336">
          <cell r="A9336">
            <v>9888</v>
          </cell>
          <cell r="B9336" t="str">
            <v>UNIAO DE FERRO GALVANIZADO, COM ROSCA BSP, COM ASSENTO PLANO, DE 1 1/4"</v>
          </cell>
          <cell r="C9336" t="str">
            <v>UN</v>
          </cell>
          <cell r="D9336" t="str">
            <v>CR</v>
          </cell>
          <cell r="E9336">
            <v>47.04</v>
          </cell>
        </row>
        <row r="9337">
          <cell r="A9337">
            <v>9883</v>
          </cell>
          <cell r="B9337" t="str">
            <v>UNIAO DE FERRO GALVANIZADO, COM ROSCA BSP, COM ASSENTO PLANO, DE 1/2"</v>
          </cell>
          <cell r="C9337" t="str">
            <v>UN</v>
          </cell>
          <cell r="D9337" t="str">
            <v>CR</v>
          </cell>
          <cell r="E9337">
            <v>19.559999999999999</v>
          </cell>
        </row>
        <row r="9338">
          <cell r="A9338">
            <v>9886</v>
          </cell>
          <cell r="B9338" t="str">
            <v>UNIAO DE FERRO GALVANIZADO, COM ROSCA BSP, COM ASSENTO PLANO, DE 1"</v>
          </cell>
          <cell r="C9338" t="str">
            <v>UN</v>
          </cell>
          <cell r="D9338" t="str">
            <v>CR</v>
          </cell>
          <cell r="E9338">
            <v>30.63</v>
          </cell>
        </row>
        <row r="9339">
          <cell r="A9339">
            <v>9889</v>
          </cell>
          <cell r="B9339" t="str">
            <v>UNIAO DE FERRO GALVANIZADO, COM ROSCA BSP, COM ASSENTO PLANO, DE 2 1/2"</v>
          </cell>
          <cell r="C9339" t="str">
            <v>UN</v>
          </cell>
          <cell r="D9339" t="str">
            <v>CR</v>
          </cell>
          <cell r="E9339">
            <v>129.36000000000001</v>
          </cell>
        </row>
        <row r="9340">
          <cell r="A9340">
            <v>9887</v>
          </cell>
          <cell r="B9340" t="str">
            <v>UNIAO DE FERRO GALVANIZADO, COM ROSCA BSP, COM ASSENTO PLANO, DE 2"</v>
          </cell>
          <cell r="C9340" t="str">
            <v>UN</v>
          </cell>
          <cell r="D9340" t="str">
            <v>CR</v>
          </cell>
          <cell r="E9340">
            <v>83.62</v>
          </cell>
        </row>
        <row r="9341">
          <cell r="A9341">
            <v>9885</v>
          </cell>
          <cell r="B9341" t="str">
            <v>UNIAO DE FERRO GALVANIZADO, COM ROSCA BSP, COM ASSENTO PLANO, DE 3/4"</v>
          </cell>
          <cell r="C9341" t="str">
            <v>UN</v>
          </cell>
          <cell r="D9341" t="str">
            <v>CR</v>
          </cell>
          <cell r="E9341">
            <v>27.3</v>
          </cell>
        </row>
        <row r="9342">
          <cell r="A9342">
            <v>9890</v>
          </cell>
          <cell r="B9342" t="str">
            <v>UNIAO DE FERRO GALVANIZADO, COM ROSCA BSP, COM ASSENTO PLANO, DE 3"</v>
          </cell>
          <cell r="C9342" t="str">
            <v>UN</v>
          </cell>
          <cell r="D9342" t="str">
            <v>CR</v>
          </cell>
          <cell r="E9342">
            <v>190.62</v>
          </cell>
        </row>
        <row r="9343">
          <cell r="A9343">
            <v>9891</v>
          </cell>
          <cell r="B9343" t="str">
            <v>UNIAO DE FERRO GALVANIZADO, COM ROSCA BSP, COM ASSENTO PLANO, DE 4"</v>
          </cell>
          <cell r="C9343" t="str">
            <v>UN</v>
          </cell>
          <cell r="D9343" t="str">
            <v>CR</v>
          </cell>
          <cell r="E9343">
            <v>255.57</v>
          </cell>
        </row>
        <row r="9344">
          <cell r="A9344">
            <v>64</v>
          </cell>
          <cell r="B9344" t="str">
            <v>UNIAO EM POLIPROPILENO (PP), PARA TUBO EM PEAD, 20 MM - LIGACAO PREDIAL DE AGUA</v>
          </cell>
          <cell r="C9344" t="str">
            <v>UN</v>
          </cell>
          <cell r="D9344" t="str">
            <v>CR</v>
          </cell>
          <cell r="E9344">
            <v>2.33</v>
          </cell>
        </row>
        <row r="9345">
          <cell r="A9345">
            <v>37423</v>
          </cell>
          <cell r="B9345" t="str">
            <v>UNIAO EM POLIPROPILENO (PP), PARA TUBO EM PEAD, 32 MM - LIGACAO PREDIAL DE AGUA</v>
          </cell>
          <cell r="C9345" t="str">
            <v>UN</v>
          </cell>
          <cell r="D9345" t="str">
            <v>CR</v>
          </cell>
          <cell r="E9345">
            <v>5.75</v>
          </cell>
        </row>
        <row r="9346">
          <cell r="A9346">
            <v>12424</v>
          </cell>
          <cell r="B9346" t="str">
            <v>UNIAO FERRO GALV C/ASSENTO CONICO BRONZE 1 1/2"</v>
          </cell>
          <cell r="C9346" t="str">
            <v>UN</v>
          </cell>
          <cell r="D9346" t="str">
            <v>CR</v>
          </cell>
          <cell r="E9346">
            <v>99.8</v>
          </cell>
        </row>
        <row r="9347">
          <cell r="A9347">
            <v>12426</v>
          </cell>
          <cell r="B9347" t="str">
            <v>UNIAO FERRO GALV C/ASSENTO CONICO BRONZE 1/2"</v>
          </cell>
          <cell r="C9347" t="str">
            <v>UN</v>
          </cell>
          <cell r="D9347" t="str">
            <v>CR</v>
          </cell>
          <cell r="E9347">
            <v>42.76</v>
          </cell>
        </row>
        <row r="9348">
          <cell r="A9348">
            <v>12425</v>
          </cell>
          <cell r="B9348" t="str">
            <v>UNIAO FERRO GALV C/ASSENTO CONICO BRONZE 1"</v>
          </cell>
          <cell r="C9348" t="str">
            <v>UN</v>
          </cell>
          <cell r="D9348" t="str">
            <v>CR</v>
          </cell>
          <cell r="E9348">
            <v>50.79</v>
          </cell>
        </row>
        <row r="9349">
          <cell r="A9349">
            <v>12427</v>
          </cell>
          <cell r="B9349" t="str">
            <v>UNIAO FERRO GALV C/ASSENTO CONICO BRONZE 2 1/2"</v>
          </cell>
          <cell r="C9349" t="str">
            <v>UN</v>
          </cell>
          <cell r="D9349" t="str">
            <v>CR</v>
          </cell>
          <cell r="E9349">
            <v>206.92</v>
          </cell>
        </row>
        <row r="9350">
          <cell r="A9350">
            <v>12428</v>
          </cell>
          <cell r="B9350" t="str">
            <v>UNIAO FERRO GALV C/ASSENTO CONICO BRONZE 2"</v>
          </cell>
          <cell r="C9350" t="str">
            <v>UN</v>
          </cell>
          <cell r="D9350" t="str">
            <v>CR</v>
          </cell>
          <cell r="E9350">
            <v>139</v>
          </cell>
        </row>
        <row r="9351">
          <cell r="A9351">
            <v>12430</v>
          </cell>
          <cell r="B9351" t="str">
            <v>UNIAO FERRO GALV C/ASSENTO CONICO BRONZE 3/4"</v>
          </cell>
          <cell r="C9351" t="str">
            <v>UN</v>
          </cell>
          <cell r="D9351" t="str">
            <v>CR</v>
          </cell>
          <cell r="E9351">
            <v>50.49</v>
          </cell>
        </row>
        <row r="9352">
          <cell r="A9352">
            <v>12429</v>
          </cell>
          <cell r="B9352" t="str">
            <v>UNIAO FERRO GALV C/ASSENTO CONICO BRONZE 3"</v>
          </cell>
          <cell r="C9352" t="str">
            <v>UN</v>
          </cell>
          <cell r="D9352" t="str">
            <v>CR</v>
          </cell>
          <cell r="E9352">
            <v>298.81</v>
          </cell>
        </row>
        <row r="9353">
          <cell r="A9353">
            <v>12431</v>
          </cell>
          <cell r="B9353" t="str">
            <v>UNIAO FERRO GALV C/ASSENTO CONICO BRONZE 4"</v>
          </cell>
          <cell r="C9353" t="str">
            <v>UN</v>
          </cell>
          <cell r="D9353" t="str">
            <v>CR</v>
          </cell>
          <cell r="E9353">
            <v>414.44</v>
          </cell>
        </row>
        <row r="9354">
          <cell r="A9354">
            <v>12432</v>
          </cell>
          <cell r="B9354" t="str">
            <v>UNIAO FERRO GALV C/ASSENTO CONICO FERRO LONGO 1 1/2"</v>
          </cell>
          <cell r="C9354" t="str">
            <v>UN</v>
          </cell>
          <cell r="D9354" t="str">
            <v>CR</v>
          </cell>
          <cell r="E9354">
            <v>57.87</v>
          </cell>
        </row>
        <row r="9355">
          <cell r="A9355">
            <v>12434</v>
          </cell>
          <cell r="B9355" t="str">
            <v>UNIAO FERRO GALV C/ASSENTO CONICO FERRO LONGO 1/2"</v>
          </cell>
          <cell r="C9355" t="str">
            <v>UN</v>
          </cell>
          <cell r="D9355" t="str">
            <v>CR</v>
          </cell>
          <cell r="E9355">
            <v>22.89</v>
          </cell>
        </row>
        <row r="9356">
          <cell r="A9356">
            <v>12433</v>
          </cell>
          <cell r="B9356" t="str">
            <v>UNIAO FERRO GALV C/ASSENTO CONICO FERRO LONGO 1"</v>
          </cell>
          <cell r="C9356" t="str">
            <v>UN</v>
          </cell>
          <cell r="D9356" t="str">
            <v>CR</v>
          </cell>
          <cell r="E9356">
            <v>31.76</v>
          </cell>
        </row>
        <row r="9357">
          <cell r="A9357">
            <v>12435</v>
          </cell>
          <cell r="B9357" t="str">
            <v>UNIAO FERRO GALV C/ASSENTO CONICO FERRO LONGO 2 1/2"</v>
          </cell>
          <cell r="C9357" t="str">
            <v>UN</v>
          </cell>
          <cell r="D9357" t="str">
            <v>CR</v>
          </cell>
          <cell r="E9357">
            <v>124.9</v>
          </cell>
        </row>
        <row r="9358">
          <cell r="A9358">
            <v>12437</v>
          </cell>
          <cell r="B9358" t="str">
            <v>UNIAO FERRO GALV C/ASSENTO CONICO FERRO LONGO 2"</v>
          </cell>
          <cell r="C9358" t="str">
            <v>UN</v>
          </cell>
          <cell r="D9358" t="str">
            <v>CR</v>
          </cell>
          <cell r="E9358">
            <v>83.26</v>
          </cell>
        </row>
        <row r="9359">
          <cell r="A9359">
            <v>12439</v>
          </cell>
          <cell r="B9359" t="str">
            <v>UNIAO FERRO GALV C/ASSENTO CONICO FERRO LONGO 3/4"</v>
          </cell>
          <cell r="C9359" t="str">
            <v>UN</v>
          </cell>
          <cell r="D9359" t="str">
            <v>CR</v>
          </cell>
          <cell r="E9359">
            <v>29.32</v>
          </cell>
        </row>
        <row r="9360">
          <cell r="A9360">
            <v>12438</v>
          </cell>
          <cell r="B9360" t="str">
            <v>UNIAO FERRO GALV C/ASSENTO CONICO FERRO LONGO 3"</v>
          </cell>
          <cell r="C9360" t="str">
            <v>UN</v>
          </cell>
          <cell r="D9360" t="str">
            <v>CR</v>
          </cell>
          <cell r="E9360">
            <v>184.38</v>
          </cell>
        </row>
        <row r="9361">
          <cell r="A9361">
            <v>12436</v>
          </cell>
          <cell r="B9361" t="str">
            <v>UNIAO FERRO GALV C/ASSENTO CONICO FERRO LONGO 4"</v>
          </cell>
          <cell r="C9361" t="str">
            <v>UN</v>
          </cell>
          <cell r="D9361" t="str">
            <v>CR</v>
          </cell>
          <cell r="E9361">
            <v>233.63</v>
          </cell>
        </row>
        <row r="9362">
          <cell r="A9362">
            <v>12440</v>
          </cell>
          <cell r="B9362" t="str">
            <v>UNIAO FERRO GALV C/ASSENTO PLANO C/JUNTA NITRIPACK 1 1/4"</v>
          </cell>
          <cell r="C9362" t="str">
            <v>UN</v>
          </cell>
          <cell r="D9362" t="str">
            <v>CR</v>
          </cell>
          <cell r="E9362">
            <v>46.21</v>
          </cell>
        </row>
        <row r="9363">
          <cell r="A9363">
            <v>9892</v>
          </cell>
          <cell r="B9363" t="str">
            <v>UNIAO PVC, ROSCAVEL 1/2",  AGUA FRIA PREDIAL</v>
          </cell>
          <cell r="C9363" t="str">
            <v>UN</v>
          </cell>
          <cell r="D9363" t="str">
            <v>C</v>
          </cell>
          <cell r="E9363">
            <v>5.99</v>
          </cell>
        </row>
        <row r="9364">
          <cell r="A9364">
            <v>9893</v>
          </cell>
          <cell r="B9364" t="str">
            <v>UNIAO PVC, ROSCAVEL 2",  AGUA FRIA PREDIAL</v>
          </cell>
          <cell r="C9364" t="str">
            <v>UN</v>
          </cell>
          <cell r="D9364" t="str">
            <v>CR</v>
          </cell>
          <cell r="E9364">
            <v>65.64</v>
          </cell>
        </row>
        <row r="9365">
          <cell r="A9365" t="str">
            <v>Obs: dimensões entre asteríscos (*) indicam a aceitação de medidas aproximadas.</v>
          </cell>
        </row>
        <row r="9367">
          <cell r="B9367" t="str">
            <v>PREÇOS DE INSUMOS</v>
          </cell>
          <cell r="D9367" t="str">
            <v>Página:</v>
          </cell>
          <cell r="E9367" t="str">
            <v>142 / 146</v>
          </cell>
        </row>
        <row r="9368">
          <cell r="A9368" t="str">
            <v>Indicação da origem do preço:</v>
          </cell>
        </row>
        <row r="9369">
          <cell r="A9369" t="str">
            <v>• C - para preço coletado pelo IBGE</v>
          </cell>
        </row>
        <row r="9370">
          <cell r="A9370" t="str">
            <v>• CR - para preço obtido por meio do coeficiente de representatividade do insumo (ver Manual de Metodologia e</v>
          </cell>
        </row>
        <row r="9371">
          <cell r="A9371" t="str">
            <v>Conceitos);</v>
          </cell>
        </row>
        <row r="9372">
          <cell r="A9372" t="str">
            <v>• AS - para preço atribuído com base no preço do insumo para a localidade de São Paulo.</v>
          </cell>
        </row>
        <row r="9373">
          <cell r="A9373" t="str">
            <v>Mês de Coleta:</v>
          </cell>
          <cell r="B9373" t="str">
            <v>06/2016 Pesquisa: IBGE</v>
          </cell>
        </row>
        <row r="9374">
          <cell r="B9374" t="str">
            <v>CUIABA</v>
          </cell>
          <cell r="C9374" t="str">
            <v>90,01</v>
          </cell>
          <cell r="E9374">
            <v>52.06</v>
          </cell>
        </row>
        <row r="9375">
          <cell r="A9375" t="str">
            <v>Localidade:</v>
          </cell>
          <cell r="B9375" t="str">
            <v>Encargos Sociais Desonerados(%) Horista:</v>
          </cell>
          <cell r="D9375" t="str">
            <v>Mensalista:</v>
          </cell>
        </row>
        <row r="9376">
          <cell r="A9376" t="str">
            <v>Código</v>
          </cell>
          <cell r="B9376" t="str">
            <v>Descriçao do Insumo</v>
          </cell>
          <cell r="C9376" t="str">
            <v>Unid</v>
          </cell>
          <cell r="D9376" t="str">
            <v>Origem</v>
          </cell>
          <cell r="E9376" t="str">
            <v>Preço</v>
          </cell>
        </row>
        <row r="9377">
          <cell r="D9377" t="str">
            <v>de Preço</v>
          </cell>
          <cell r="E9377" t="str">
            <v>Mediano (R$)</v>
          </cell>
        </row>
        <row r="9378">
          <cell r="A9378">
            <v>9901</v>
          </cell>
          <cell r="B9378" t="str">
            <v>UNIAO PVC, ROSCAVEL, 1 1/2",  AGUA FRIA PREDIAL</v>
          </cell>
          <cell r="C9378" t="str">
            <v>UN</v>
          </cell>
          <cell r="D9378" t="str">
            <v>CR</v>
          </cell>
          <cell r="E9378">
            <v>28.87</v>
          </cell>
        </row>
        <row r="9379">
          <cell r="A9379">
            <v>9896</v>
          </cell>
          <cell r="B9379" t="str">
            <v>UNIAO PVC, ROSCAVEL, 1 1/4",  AGUA FRIA PREDIAL</v>
          </cell>
          <cell r="C9379" t="str">
            <v>UN</v>
          </cell>
          <cell r="D9379" t="str">
            <v>CR</v>
          </cell>
          <cell r="E9379">
            <v>24.86</v>
          </cell>
        </row>
        <row r="9380">
          <cell r="A9380">
            <v>9900</v>
          </cell>
          <cell r="B9380" t="str">
            <v>UNIAO PVC, ROSCAVEL, 1",  AGUA FRIA PREDIAL</v>
          </cell>
          <cell r="C9380" t="str">
            <v>UN</v>
          </cell>
          <cell r="D9380" t="str">
            <v>CR</v>
          </cell>
          <cell r="E9380">
            <v>15.39</v>
          </cell>
        </row>
        <row r="9381">
          <cell r="A9381">
            <v>9898</v>
          </cell>
          <cell r="B9381" t="str">
            <v>UNIAO PVC, ROSCAVEL, 2 1/2",  AGUA FRIA PREDIAL</v>
          </cell>
          <cell r="C9381" t="str">
            <v>UN</v>
          </cell>
          <cell r="D9381" t="str">
            <v>CR</v>
          </cell>
          <cell r="E9381">
            <v>134.91999999999999</v>
          </cell>
        </row>
        <row r="9382">
          <cell r="A9382">
            <v>9899</v>
          </cell>
          <cell r="B9382" t="str">
            <v>UNIAO PVC, ROSCAVEL, 3/4",  AGUA FRIA PREDIAL</v>
          </cell>
          <cell r="C9382" t="str">
            <v>UN</v>
          </cell>
          <cell r="D9382" t="str">
            <v>CR</v>
          </cell>
          <cell r="E9382">
            <v>8.25</v>
          </cell>
        </row>
        <row r="9383">
          <cell r="A9383">
            <v>9902</v>
          </cell>
          <cell r="B9383" t="str">
            <v>UNIAO PVC, ROSCAVEL, 3",  AGUA FRIA PREDIAL</v>
          </cell>
          <cell r="C9383" t="str">
            <v>UN</v>
          </cell>
          <cell r="D9383" t="str">
            <v>CR</v>
          </cell>
          <cell r="E9383">
            <v>170.95</v>
          </cell>
        </row>
        <row r="9384">
          <cell r="A9384">
            <v>9911</v>
          </cell>
          <cell r="B9384" t="str">
            <v>UNIAO PVC, ROSCAVEL, 4",  AGUA FRIA PREDIAL</v>
          </cell>
          <cell r="C9384" t="str">
            <v>UN</v>
          </cell>
          <cell r="D9384" t="str">
            <v>CR</v>
          </cell>
          <cell r="E9384">
            <v>297.39999999999998</v>
          </cell>
        </row>
        <row r="9385">
          <cell r="A9385">
            <v>9908</v>
          </cell>
          <cell r="B9385" t="str">
            <v>UNIAO PVC, SOLDAVEL, 110 MM,  PARA AGUA FRIA PREDIAL</v>
          </cell>
          <cell r="C9385" t="str">
            <v>UN</v>
          </cell>
          <cell r="D9385" t="str">
            <v>CR</v>
          </cell>
          <cell r="E9385">
            <v>432.92</v>
          </cell>
        </row>
        <row r="9386">
          <cell r="A9386">
            <v>9905</v>
          </cell>
          <cell r="B9386" t="str">
            <v>UNIAO PVC, SOLDAVEL, 20 MM,  PARA AGUA FRIA PREDIAL</v>
          </cell>
          <cell r="C9386" t="str">
            <v>UN</v>
          </cell>
          <cell r="D9386" t="str">
            <v>CR</v>
          </cell>
          <cell r="E9386">
            <v>5.82</v>
          </cell>
        </row>
        <row r="9387">
          <cell r="A9387">
            <v>9906</v>
          </cell>
          <cell r="B9387" t="str">
            <v>UNIAO PVC, SOLDAVEL, 25 MM,  PARA AGUA FRIA PREDIAL</v>
          </cell>
          <cell r="C9387" t="str">
            <v>UN</v>
          </cell>
          <cell r="D9387" t="str">
            <v>CR</v>
          </cell>
          <cell r="E9387">
            <v>6.87</v>
          </cell>
        </row>
        <row r="9388">
          <cell r="A9388">
            <v>9895</v>
          </cell>
          <cell r="B9388" t="str">
            <v>UNIAO PVC, SOLDAVEL, 32 MM,  PARA AGUA FRIA PREDIAL</v>
          </cell>
          <cell r="C9388" t="str">
            <v>UN</v>
          </cell>
          <cell r="D9388" t="str">
            <v>CR</v>
          </cell>
          <cell r="E9388">
            <v>11.6</v>
          </cell>
        </row>
        <row r="9389">
          <cell r="A9389">
            <v>9894</v>
          </cell>
          <cell r="B9389" t="str">
            <v>UNIAO PVC, SOLDAVEL, 40 MM,  PARA AGUA FRIA PREDIAL</v>
          </cell>
          <cell r="C9389" t="str">
            <v>UN</v>
          </cell>
          <cell r="D9389" t="str">
            <v>CR</v>
          </cell>
          <cell r="E9389">
            <v>22.68</v>
          </cell>
        </row>
        <row r="9390">
          <cell r="A9390">
            <v>9897</v>
          </cell>
          <cell r="B9390" t="str">
            <v>UNIAO PVC, SOLDAVEL, 50 MM,  PARA AGUA FRIA PREDIAL</v>
          </cell>
          <cell r="C9390" t="str">
            <v>UN</v>
          </cell>
          <cell r="D9390" t="str">
            <v>CR</v>
          </cell>
          <cell r="E9390">
            <v>26.67</v>
          </cell>
        </row>
        <row r="9391">
          <cell r="A9391">
            <v>9910</v>
          </cell>
          <cell r="B9391" t="str">
            <v>UNIAO PVC, SOLDAVEL, 60 MM,  PARA AGUA FRIA PREDIAL</v>
          </cell>
          <cell r="C9391" t="str">
            <v>UN</v>
          </cell>
          <cell r="D9391" t="str">
            <v>CR</v>
          </cell>
          <cell r="E9391">
            <v>61.71</v>
          </cell>
        </row>
        <row r="9392">
          <cell r="A9392">
            <v>9909</v>
          </cell>
          <cell r="B9392" t="str">
            <v>UNIAO PVC, SOLDAVEL, 75 MM,  PARA AGUA FRIA PREDIAL</v>
          </cell>
          <cell r="C9392" t="str">
            <v>UN</v>
          </cell>
          <cell r="D9392" t="str">
            <v>CR</v>
          </cell>
          <cell r="E9392">
            <v>128.22999999999999</v>
          </cell>
        </row>
        <row r="9393">
          <cell r="A9393">
            <v>9907</v>
          </cell>
          <cell r="B9393" t="str">
            <v>UNIAO PVC, SOLDAVEL, 85 MM,  PARA AGUA FRIA PREDIAL</v>
          </cell>
          <cell r="C9393" t="str">
            <v>UN</v>
          </cell>
          <cell r="D9393" t="str">
            <v>CR</v>
          </cell>
          <cell r="E9393">
            <v>190.36</v>
          </cell>
        </row>
        <row r="9394">
          <cell r="A9394">
            <v>20973</v>
          </cell>
          <cell r="B9394" t="str">
            <v>UNIAO TIPO STORZ, COM EMPATACAO INTERNA TIPO ANEL DE EXPANSAO, ENGATE RAPIDO</v>
          </cell>
          <cell r="C9394" t="str">
            <v>UN</v>
          </cell>
          <cell r="D9394" t="str">
            <v>CR</v>
          </cell>
          <cell r="E9394">
            <v>79.61</v>
          </cell>
        </row>
        <row r="9395">
          <cell r="B9395" t="str">
            <v>1 1/2", PARA MANGUEIRA DE COMBATE A INCENDIO PREDIAL</v>
          </cell>
        </row>
        <row r="9396">
          <cell r="A9396">
            <v>20974</v>
          </cell>
          <cell r="B9396" t="str">
            <v>UNIAO TIPO STORZ, COM EMPATACAO INTERNA TIPO ANEL DE EXPANSAO, ENGATE RAPIDO</v>
          </cell>
          <cell r="C9396" t="str">
            <v>UN</v>
          </cell>
          <cell r="D9396" t="str">
            <v>CR</v>
          </cell>
          <cell r="E9396">
            <v>113.9</v>
          </cell>
        </row>
        <row r="9397">
          <cell r="B9397" t="str">
            <v>2 1/2", PARA MANGUEIRA DE COMBATE A INCENDIO PREDIAL</v>
          </cell>
        </row>
        <row r="9398">
          <cell r="A9398">
            <v>37989</v>
          </cell>
          <cell r="B9398" t="str">
            <v>UNIAO, CPVC, SOLDAVEL, 15 MM, PARA AGUA QUENTE PREDIAL</v>
          </cell>
          <cell r="C9398" t="str">
            <v>UN</v>
          </cell>
          <cell r="D9398" t="str">
            <v>CR</v>
          </cell>
          <cell r="E9398">
            <v>9.91</v>
          </cell>
        </row>
        <row r="9399">
          <cell r="A9399">
            <v>37990</v>
          </cell>
          <cell r="B9399" t="str">
            <v>UNIAO, CPVC, SOLDAVEL, 22 MM, PARA AGUA QUENTE PREDIAL</v>
          </cell>
          <cell r="C9399" t="str">
            <v>UN</v>
          </cell>
          <cell r="D9399" t="str">
            <v>CR</v>
          </cell>
          <cell r="E9399">
            <v>11.51</v>
          </cell>
        </row>
        <row r="9400">
          <cell r="A9400">
            <v>37991</v>
          </cell>
          <cell r="B9400" t="str">
            <v>UNIAO, CPVC, SOLDAVEL, 28 MM, PARA AGUA QUENTE PREDIAL</v>
          </cell>
          <cell r="C9400" t="str">
            <v>UN</v>
          </cell>
          <cell r="D9400" t="str">
            <v>CR</v>
          </cell>
          <cell r="E9400">
            <v>18.22</v>
          </cell>
        </row>
        <row r="9401">
          <cell r="A9401">
            <v>37992</v>
          </cell>
          <cell r="B9401" t="str">
            <v>UNIAO, CPVC, SOLDAVEL, 35 MM, PARA AGUA QUENTE PREDIAL</v>
          </cell>
          <cell r="C9401" t="str">
            <v>UN</v>
          </cell>
          <cell r="D9401" t="str">
            <v>CR</v>
          </cell>
          <cell r="E9401">
            <v>27.82</v>
          </cell>
        </row>
        <row r="9402">
          <cell r="A9402">
            <v>37993</v>
          </cell>
          <cell r="B9402" t="str">
            <v>UNIAO, CPVC, SOLDAVEL, 42 MM, PARA AGUA QUENTE PREDIAL</v>
          </cell>
          <cell r="C9402" t="str">
            <v>UN</v>
          </cell>
          <cell r="D9402" t="str">
            <v>CR</v>
          </cell>
          <cell r="E9402">
            <v>41.3</v>
          </cell>
        </row>
        <row r="9403">
          <cell r="A9403">
            <v>37994</v>
          </cell>
          <cell r="B9403" t="str">
            <v>UNIAO, CPVC, SOLDAVEL, 54 MM, PARA AGUA QUENTE PREDIAL</v>
          </cell>
          <cell r="C9403" t="str">
            <v>UN</v>
          </cell>
          <cell r="D9403" t="str">
            <v>CR</v>
          </cell>
          <cell r="E9403">
            <v>99.24</v>
          </cell>
        </row>
        <row r="9404">
          <cell r="A9404">
            <v>37995</v>
          </cell>
          <cell r="B9404" t="str">
            <v>UNIAO, CPVC, SOLDAVEL, 73 MM, PARA AGUA QUENTE PREDIAL</v>
          </cell>
          <cell r="C9404" t="str">
            <v>UN</v>
          </cell>
          <cell r="D9404" t="str">
            <v>CR</v>
          </cell>
          <cell r="E9404">
            <v>144.04</v>
          </cell>
        </row>
        <row r="9405">
          <cell r="A9405">
            <v>37996</v>
          </cell>
          <cell r="B9405" t="str">
            <v>UNIAO, CPVC, SOLDAVEL, 89 MM, PARA AGUA QUENTE PREDIAL</v>
          </cell>
          <cell r="C9405" t="str">
            <v>UN</v>
          </cell>
          <cell r="D9405" t="str">
            <v>CR</v>
          </cell>
          <cell r="E9405">
            <v>212.38</v>
          </cell>
        </row>
        <row r="9406">
          <cell r="A9406">
            <v>13883</v>
          </cell>
          <cell r="B9406" t="str">
            <v>USINA DE ASFALTO A FRIO, CAPACIDADE DE 30 A 40 T/H, ELETRICA, POTENCIA DE 30 CV</v>
          </cell>
          <cell r="C9406" t="str">
            <v>UN</v>
          </cell>
          <cell r="D9406" t="str">
            <v>CR</v>
          </cell>
          <cell r="E9406">
            <v>93542.42</v>
          </cell>
        </row>
        <row r="9407">
          <cell r="A9407">
            <v>38604</v>
          </cell>
          <cell r="B9407" t="str">
            <v>USINA DE ASFALTO A FRIO, CAPACIDADE DE 40 A 60 T/H, ELETRICA, POTENCIA DE 30 CV</v>
          </cell>
          <cell r="C9407" t="str">
            <v>UN</v>
          </cell>
          <cell r="D9407" t="str">
            <v>CR</v>
          </cell>
          <cell r="E9407">
            <v>116505.84</v>
          </cell>
        </row>
        <row r="9408">
          <cell r="A9408">
            <v>10601</v>
          </cell>
          <cell r="B9408" t="str">
            <v>USINA DE ASFALTO A QUENTE, FIXA, TIPO CONTRA FLUXO, CAPACIDADE DE 100 A 140 T/H,</v>
          </cell>
          <cell r="C9408" t="str">
            <v>UN</v>
          </cell>
          <cell r="D9408" t="str">
            <v>CR</v>
          </cell>
          <cell r="E9408">
            <v>2266271.06</v>
          </cell>
        </row>
        <row r="9409">
          <cell r="B9409" t="str">
            <v>POTENCIA DE 280 KW, COM MISTURADOR EXTERNO ROTATIVO</v>
          </cell>
        </row>
        <row r="9410">
          <cell r="A9410">
            <v>26034</v>
          </cell>
          <cell r="B9410" t="str">
            <v>USINA DE ASFALTO, GRAVIMETRICA, CAPACIDADE DE 150 T/H, POTENCIA DE 400 KW</v>
          </cell>
          <cell r="C9410" t="str">
            <v>UN</v>
          </cell>
          <cell r="D9410" t="str">
            <v>CR</v>
          </cell>
          <cell r="E9410">
            <v>5967011.7300000004</v>
          </cell>
        </row>
        <row r="9411">
          <cell r="A9411">
            <v>13894</v>
          </cell>
          <cell r="B9411" t="str">
            <v>USINA DE CONCRETO FIXA, CAPACIDADE NOMINAL DE 40 M3/H, SEM SILO</v>
          </cell>
          <cell r="C9411" t="str">
            <v>UN</v>
          </cell>
          <cell r="D9411" t="str">
            <v>AS</v>
          </cell>
          <cell r="E9411">
            <v>364602.87</v>
          </cell>
        </row>
        <row r="9412">
          <cell r="A9412">
            <v>13895</v>
          </cell>
          <cell r="B9412" t="str">
            <v>USINA DE CONCRETO FIXA, CAPACIDADE NOMINAL DE 60 M3/H, SEM SILO</v>
          </cell>
          <cell r="C9412" t="str">
            <v>UN</v>
          </cell>
          <cell r="D9412" t="str">
            <v>AS</v>
          </cell>
          <cell r="E9412">
            <v>490269.32</v>
          </cell>
        </row>
        <row r="9413">
          <cell r="A9413">
            <v>13892</v>
          </cell>
          <cell r="B9413" t="str">
            <v>USINA DE CONCRETO FIXA, CAPACIDADE NOMINAL DE 80 M3/H, SEM SILO</v>
          </cell>
          <cell r="C9413" t="str">
            <v>UN</v>
          </cell>
          <cell r="D9413" t="str">
            <v>AS</v>
          </cell>
          <cell r="E9413">
            <v>600813.06999999995</v>
          </cell>
        </row>
        <row r="9414">
          <cell r="A9414">
            <v>9914</v>
          </cell>
          <cell r="B9414" t="str">
            <v>USINA DE CONCRETO FIXA, CAPACIDADE NOMINAL DE 90 A 120 M3/H, SEM SILO</v>
          </cell>
          <cell r="C9414" t="str">
            <v>UN</v>
          </cell>
          <cell r="D9414" t="str">
            <v>AS</v>
          </cell>
          <cell r="E9414">
            <v>650000</v>
          </cell>
        </row>
        <row r="9415">
          <cell r="A9415">
            <v>36485</v>
          </cell>
          <cell r="B9415" t="str">
            <v>USINA DE LAMA ASFALTICA, PROD 30 A 50 T/H, SILO DE AGREGADO 7 M3, RESERVATORIOS</v>
          </cell>
          <cell r="C9415" t="str">
            <v>UN</v>
          </cell>
          <cell r="D9415" t="str">
            <v>AS</v>
          </cell>
          <cell r="E9415">
            <v>349875.3</v>
          </cell>
        </row>
        <row r="9416">
          <cell r="B9416" t="str">
            <v>PARA EMULSAO E AGUA DE 2,3 M3 CADA, MISTURADOR TIPO PUGG-MILL A SER MONTADO</v>
          </cell>
        </row>
        <row r="9417">
          <cell r="B9417" t="str">
            <v>SOBRE CAMINHAO</v>
          </cell>
        </row>
        <row r="9418">
          <cell r="A9418">
            <v>9912</v>
          </cell>
          <cell r="B9418" t="str">
            <v>USINA DE MISTURAS ASFALTICAS A QUENTE, MOVEL, TIPO CONTRA FLUXO, CAPACIDADE DE</v>
          </cell>
          <cell r="C9418" t="str">
            <v>UN</v>
          </cell>
          <cell r="D9418" t="str">
            <v>C</v>
          </cell>
          <cell r="E9418">
            <v>1845000</v>
          </cell>
        </row>
        <row r="9419">
          <cell r="B9419" t="str">
            <v>40 A 80 T/H</v>
          </cell>
        </row>
        <row r="9420">
          <cell r="A9420">
            <v>9921</v>
          </cell>
          <cell r="B9420" t="str">
            <v>USINA MISTURADORA DE SOLOS,  DOSADORES TRIPLOS, CALHA VIBRATORIA CAPACIDADE</v>
          </cell>
          <cell r="C9420" t="str">
            <v>UN</v>
          </cell>
          <cell r="D9420" t="str">
            <v>CR</v>
          </cell>
          <cell r="E9420">
            <v>951738.26</v>
          </cell>
        </row>
        <row r="9421">
          <cell r="B9421" t="str">
            <v>DE 200 A 500 T/H, POTENCIA DE 75 KW</v>
          </cell>
        </row>
        <row r="9422">
          <cell r="A9422">
            <v>21112</v>
          </cell>
          <cell r="B9422" t="str">
            <v>VALVULA DE DESCARGA EM METAL CROMADO PARA MICTORIO COM ACIONAMENTO POR</v>
          </cell>
          <cell r="C9422" t="str">
            <v>UN</v>
          </cell>
          <cell r="D9422" t="str">
            <v>CR</v>
          </cell>
          <cell r="E9422">
            <v>107.55</v>
          </cell>
        </row>
        <row r="9423">
          <cell r="B9423" t="str">
            <v>PRESSAO E FECHAMENTO AUTOMATICO</v>
          </cell>
        </row>
        <row r="9424">
          <cell r="A9424">
            <v>10228</v>
          </cell>
          <cell r="B9424" t="str">
            <v>VALVULA DE DESCARGA METALICA, BASE 1 1/2 " E ACABAMENTO METALICO CROMADO</v>
          </cell>
          <cell r="C9424" t="str">
            <v>UN</v>
          </cell>
          <cell r="D9424" t="str">
            <v>C</v>
          </cell>
          <cell r="E9424">
            <v>124.94</v>
          </cell>
        </row>
        <row r="9425">
          <cell r="A9425">
            <v>11781</v>
          </cell>
          <cell r="B9425" t="str">
            <v>VALVULA DE DESCARGA METALICA, BASE 1 1/4 " E ACABAMENTO METALICO CROMADO</v>
          </cell>
          <cell r="C9425" t="str">
            <v>UN</v>
          </cell>
          <cell r="D9425" t="str">
            <v>CR</v>
          </cell>
          <cell r="E9425">
            <v>101.21</v>
          </cell>
        </row>
        <row r="9426">
          <cell r="A9426">
            <v>11746</v>
          </cell>
          <cell r="B9426" t="str">
            <v>VALVULA DE ESFERA BRUTA EM BRONZE, BITOLA 1 " (REF 1552-B)</v>
          </cell>
          <cell r="C9426" t="str">
            <v>UN</v>
          </cell>
          <cell r="D9426" t="str">
            <v>CR</v>
          </cell>
          <cell r="E9426">
            <v>41.5</v>
          </cell>
        </row>
        <row r="9427">
          <cell r="A9427">
            <v>11751</v>
          </cell>
          <cell r="B9427" t="str">
            <v>VALVULA DE ESFERA BRUTA EM BRONZE, BITOLA 1 1/2 " (REF 1552-B)</v>
          </cell>
          <cell r="C9427" t="str">
            <v>UN</v>
          </cell>
          <cell r="D9427" t="str">
            <v>CR</v>
          </cell>
          <cell r="E9427">
            <v>74.540000000000006</v>
          </cell>
        </row>
        <row r="9428">
          <cell r="A9428" t="str">
            <v>Obs: dimensões entre asteríscos (*) indicam a aceitação de medidas aproximadas.</v>
          </cell>
        </row>
        <row r="9430">
          <cell r="B9430" t="str">
            <v>PREÇOS DE INSUMOS</v>
          </cell>
          <cell r="D9430" t="str">
            <v>Página:</v>
          </cell>
          <cell r="E9430" t="str">
            <v>143 / 146</v>
          </cell>
        </row>
        <row r="9431">
          <cell r="A9431" t="str">
            <v>Indicação da origem do preço:</v>
          </cell>
        </row>
        <row r="9432">
          <cell r="A9432" t="str">
            <v>• C - para preço coletado pelo IBGE</v>
          </cell>
        </row>
        <row r="9433">
          <cell r="A9433" t="str">
            <v>• CR - para preço obtido por meio do coeficiente de representatividade do insumo (ver Manual de Metodologia e</v>
          </cell>
        </row>
        <row r="9434">
          <cell r="A9434" t="str">
            <v>Conceitos);</v>
          </cell>
        </row>
        <row r="9435">
          <cell r="A9435" t="str">
            <v>• AS - para preço atribuído com base no preço do insumo para a localidade de São Paulo.</v>
          </cell>
        </row>
        <row r="9436">
          <cell r="A9436" t="str">
            <v>Mês de Coleta:</v>
          </cell>
          <cell r="B9436" t="str">
            <v>06/2016 Pesquisa: IBGE</v>
          </cell>
        </row>
        <row r="9437">
          <cell r="B9437" t="str">
            <v>CUIABA</v>
          </cell>
          <cell r="C9437" t="str">
            <v>90,01</v>
          </cell>
          <cell r="E9437">
            <v>52.06</v>
          </cell>
        </row>
        <row r="9438">
          <cell r="A9438" t="str">
            <v>Localidade:</v>
          </cell>
          <cell r="B9438" t="str">
            <v>Encargos Sociais Desonerados(%) Horista:</v>
          </cell>
          <cell r="D9438" t="str">
            <v>Mensalista:</v>
          </cell>
        </row>
        <row r="9439">
          <cell r="A9439" t="str">
            <v>Código</v>
          </cell>
          <cell r="B9439" t="str">
            <v>Descriçao do Insumo</v>
          </cell>
          <cell r="C9439" t="str">
            <v>Unid</v>
          </cell>
          <cell r="D9439" t="str">
            <v>Origem</v>
          </cell>
          <cell r="E9439" t="str">
            <v>Preço</v>
          </cell>
        </row>
        <row r="9440">
          <cell r="D9440" t="str">
            <v>de Preço</v>
          </cell>
          <cell r="E9440" t="str">
            <v>Mediano (R$)</v>
          </cell>
        </row>
        <row r="9441">
          <cell r="A9441">
            <v>11750</v>
          </cell>
          <cell r="B9441" t="str">
            <v>VALVULA DE ESFERA BRUTA EM BRONZE, BITOLA 1 1/4 " (REF 1552-B)</v>
          </cell>
          <cell r="C9441" t="str">
            <v>UN</v>
          </cell>
          <cell r="D9441" t="str">
            <v>CR</v>
          </cell>
          <cell r="E9441">
            <v>61.86</v>
          </cell>
        </row>
        <row r="9442">
          <cell r="A9442">
            <v>11748</v>
          </cell>
          <cell r="B9442" t="str">
            <v>VALVULA DE ESFERA BRUTA EM BRONZE, BITOLA 1/2 " (REF 1552-B)</v>
          </cell>
          <cell r="C9442" t="str">
            <v>UN</v>
          </cell>
          <cell r="D9442" t="str">
            <v>CR</v>
          </cell>
          <cell r="E9442">
            <v>26.63</v>
          </cell>
        </row>
        <row r="9443">
          <cell r="A9443">
            <v>11747</v>
          </cell>
          <cell r="B9443" t="str">
            <v>VALVULA DE ESFERA BRUTA EM BRONZE, BITOLA 2 " (REF 1552-B)</v>
          </cell>
          <cell r="C9443" t="str">
            <v>UN</v>
          </cell>
          <cell r="D9443" t="str">
            <v>CR</v>
          </cell>
          <cell r="E9443">
            <v>114.94</v>
          </cell>
        </row>
        <row r="9444">
          <cell r="A9444">
            <v>11749</v>
          </cell>
          <cell r="B9444" t="str">
            <v>VALVULA DE ESFERA BRUTA EM BRONZE, BITOLA 3/4 " (REF 1552-B)</v>
          </cell>
          <cell r="C9444" t="str">
            <v>UN</v>
          </cell>
          <cell r="D9444" t="str">
            <v>CR</v>
          </cell>
          <cell r="E9444">
            <v>30.74</v>
          </cell>
        </row>
        <row r="9445">
          <cell r="A9445">
            <v>10236</v>
          </cell>
          <cell r="B9445" t="str">
            <v>VALVULA DE RETENCAO DE BRONZE, PE COM CRIVOS, EXTREMIDADE COM ROSCA, DE 1</v>
          </cell>
          <cell r="C9445" t="str">
            <v>UN</v>
          </cell>
          <cell r="D9445" t="str">
            <v>CR</v>
          </cell>
          <cell r="E9445">
            <v>56.62</v>
          </cell>
        </row>
        <row r="9446">
          <cell r="B9446" t="str">
            <v>1/2", PARA FUNDO DE POCO</v>
          </cell>
        </row>
        <row r="9447">
          <cell r="A9447">
            <v>10233</v>
          </cell>
          <cell r="B9447" t="str">
            <v>VALVULA DE RETENCAO DE BRONZE, PE COM CRIVOS, EXTREMIDADE COM ROSCA, DE 1</v>
          </cell>
          <cell r="C9447" t="str">
            <v>UN</v>
          </cell>
          <cell r="D9447" t="str">
            <v>CR</v>
          </cell>
          <cell r="E9447">
            <v>53.06</v>
          </cell>
        </row>
        <row r="9448">
          <cell r="B9448" t="str">
            <v>1/4", PARA FUNDO DE POCO</v>
          </cell>
        </row>
        <row r="9449">
          <cell r="A9449">
            <v>10234</v>
          </cell>
          <cell r="B9449" t="str">
            <v>VALVULA DE RETENCAO DE BRONZE, PE COM CRIVOS, EXTREMIDADE COM ROSCA, DE 1",</v>
          </cell>
          <cell r="C9449" t="str">
            <v>UN</v>
          </cell>
          <cell r="D9449" t="str">
            <v>CR</v>
          </cell>
          <cell r="E9449">
            <v>33.42</v>
          </cell>
        </row>
        <row r="9450">
          <cell r="B9450" t="str">
            <v>PARA FUNDO DE POCO</v>
          </cell>
        </row>
        <row r="9451">
          <cell r="A9451">
            <v>10231</v>
          </cell>
          <cell r="B9451" t="str">
            <v>VALVULA DE RETENCAO DE BRONZE, PE COM CRIVOS, EXTREMIDADE COM ROSCA, DE 2</v>
          </cell>
          <cell r="C9451" t="str">
            <v>UN</v>
          </cell>
          <cell r="D9451" t="str">
            <v>CR</v>
          </cell>
          <cell r="E9451">
            <v>153.28</v>
          </cell>
        </row>
        <row r="9452">
          <cell r="B9452" t="str">
            <v>1/2", PARA FUNDO DE POCO</v>
          </cell>
        </row>
        <row r="9453">
          <cell r="A9453">
            <v>10232</v>
          </cell>
          <cell r="B9453" t="str">
            <v>VALVULA DE RETENCAO DE BRONZE, PE COM CRIVOS, EXTREMIDADE COM ROSCA, DE 2",</v>
          </cell>
          <cell r="C9453" t="str">
            <v>UN</v>
          </cell>
          <cell r="D9453" t="str">
            <v>CR</v>
          </cell>
          <cell r="E9453">
            <v>85.77</v>
          </cell>
        </row>
        <row r="9454">
          <cell r="B9454" t="str">
            <v>PARA FUNDO DE POCO</v>
          </cell>
        </row>
        <row r="9455">
          <cell r="A9455">
            <v>10229</v>
          </cell>
          <cell r="B9455" t="str">
            <v>VALVULA DE RETENCAO DE BRONZE, PE COM CRIVOS, EXTREMIDADE COM ROSCA, DE 3/4",</v>
          </cell>
          <cell r="C9455" t="str">
            <v>UN</v>
          </cell>
          <cell r="D9455" t="str">
            <v>C</v>
          </cell>
          <cell r="E9455">
            <v>30.23</v>
          </cell>
        </row>
        <row r="9456">
          <cell r="B9456" t="str">
            <v>PARA FUNDO DE POCO</v>
          </cell>
        </row>
        <row r="9457">
          <cell r="A9457">
            <v>10235</v>
          </cell>
          <cell r="B9457" t="str">
            <v>VALVULA DE RETENCAO DE BRONZE, PE COM CRIVOS, EXTREMIDADE COM ROSCA, DE 3",</v>
          </cell>
          <cell r="C9457" t="str">
            <v>UN</v>
          </cell>
          <cell r="D9457" t="str">
            <v>CR</v>
          </cell>
          <cell r="E9457">
            <v>210.13</v>
          </cell>
        </row>
        <row r="9458">
          <cell r="B9458" t="str">
            <v>PARA FUNDO DE POCO</v>
          </cell>
        </row>
        <row r="9459">
          <cell r="A9459">
            <v>10230</v>
          </cell>
          <cell r="B9459" t="str">
            <v>VALVULA DE RETENCAO DE BRONZE, PE COM CRIVOS, EXTREMIDADE COM ROSCA, DE 4",</v>
          </cell>
          <cell r="C9459" t="str">
            <v>UN</v>
          </cell>
          <cell r="D9459" t="str">
            <v>CR</v>
          </cell>
          <cell r="E9459">
            <v>369.81</v>
          </cell>
        </row>
        <row r="9460">
          <cell r="B9460" t="str">
            <v>PARA FUNDO DE POCO</v>
          </cell>
        </row>
        <row r="9461">
          <cell r="A9461">
            <v>10409</v>
          </cell>
          <cell r="B9461" t="str">
            <v>VALVULA DE RETENCAO HORIZONTAL, DE BRONZE (PN-25), 1 1/2", 400 PSI, TAMPA DE PORCA</v>
          </cell>
          <cell r="C9461" t="str">
            <v>UN</v>
          </cell>
          <cell r="D9461" t="str">
            <v>CR</v>
          </cell>
          <cell r="E9461">
            <v>109.87</v>
          </cell>
        </row>
        <row r="9462">
          <cell r="B9462" t="str">
            <v>DE UNIAO, EXTREMIDADES COM ROSCA</v>
          </cell>
        </row>
        <row r="9463">
          <cell r="A9463">
            <v>10411</v>
          </cell>
          <cell r="B9463" t="str">
            <v>VALVULA DE RETENCAO HORIZONTAL, DE BRONZE (PN-25), 1 1/4", 400 PSI, TAMPA DE PORCA</v>
          </cell>
          <cell r="C9463" t="str">
            <v>UN</v>
          </cell>
          <cell r="D9463" t="str">
            <v>CR</v>
          </cell>
          <cell r="E9463">
            <v>98.31</v>
          </cell>
        </row>
        <row r="9464">
          <cell r="B9464" t="str">
            <v>DE UNIAO, EXTREMIDADES COM ROSCA</v>
          </cell>
        </row>
        <row r="9465">
          <cell r="A9465">
            <v>10404</v>
          </cell>
          <cell r="B9465" t="str">
            <v>VALVULA DE RETENCAO HORIZONTAL, DE BRONZE (PN-25), 1/2", 400 PSI, TAMPA DE PORCA</v>
          </cell>
          <cell r="C9465" t="str">
            <v>UN</v>
          </cell>
          <cell r="D9465" t="str">
            <v>CR</v>
          </cell>
          <cell r="E9465">
            <v>39.869999999999997</v>
          </cell>
        </row>
        <row r="9466">
          <cell r="B9466" t="str">
            <v>DE UNIAO, EXTREMIDADES COM ROSCA</v>
          </cell>
        </row>
        <row r="9467">
          <cell r="A9467">
            <v>10410</v>
          </cell>
          <cell r="B9467" t="str">
            <v>VALVULA DE RETENCAO HORIZONTAL, DE BRONZE (PN-25), 1", 400 PSI, TAMPA DE PORCA DE</v>
          </cell>
          <cell r="C9467" t="str">
            <v>UN</v>
          </cell>
          <cell r="D9467" t="str">
            <v>CR</v>
          </cell>
          <cell r="E9467">
            <v>65.67</v>
          </cell>
        </row>
        <row r="9468">
          <cell r="B9468" t="str">
            <v>UNIAO, EXTREMIDADES COM ROSCA</v>
          </cell>
        </row>
        <row r="9469">
          <cell r="A9469">
            <v>10405</v>
          </cell>
          <cell r="B9469" t="str">
            <v>VALVULA DE RETENCAO HORIZONTAL, DE BRONZE (PN-25), 2 1/2", 400 PSI, TAMPA DE PORCA</v>
          </cell>
          <cell r="C9469" t="str">
            <v>UN</v>
          </cell>
          <cell r="D9469" t="str">
            <v>CR</v>
          </cell>
          <cell r="E9469">
            <v>220.12</v>
          </cell>
        </row>
        <row r="9470">
          <cell r="B9470" t="str">
            <v>DE UNIAO, EXTREMIDADES COM ROSCA</v>
          </cell>
        </row>
        <row r="9471">
          <cell r="A9471">
            <v>10408</v>
          </cell>
          <cell r="B9471" t="str">
            <v>VALVULA DE RETENCAO HORIZONTAL, DE BRONZE (PN-25), 2", 400 PSI, TAMPA DE PORCA DE</v>
          </cell>
          <cell r="C9471" t="str">
            <v>UN</v>
          </cell>
          <cell r="D9471" t="str">
            <v>CR</v>
          </cell>
          <cell r="E9471">
            <v>153.91999999999999</v>
          </cell>
        </row>
        <row r="9472">
          <cell r="B9472" t="str">
            <v>UNIAO, EXTREMIDADES COM ROSCA</v>
          </cell>
        </row>
        <row r="9473">
          <cell r="A9473">
            <v>10412</v>
          </cell>
          <cell r="B9473" t="str">
            <v>VALVULA DE RETENCAO HORIZONTAL, DE BRONZE (PN-25), 3/4", 400 PSI, TAMPA DE PORCA</v>
          </cell>
          <cell r="C9473" t="str">
            <v>UN</v>
          </cell>
          <cell r="D9473" t="str">
            <v>CR</v>
          </cell>
          <cell r="E9473">
            <v>48.31</v>
          </cell>
        </row>
        <row r="9474">
          <cell r="B9474" t="str">
            <v>DE UNIAO, EXTREMIDADES COM ROSCA</v>
          </cell>
        </row>
        <row r="9475">
          <cell r="A9475">
            <v>10406</v>
          </cell>
          <cell r="B9475" t="str">
            <v>VALVULA DE RETENCAO HORIZONTAL, DE BRONZE (PN-25), 3", 400 PSI, TAMPA DE PORCA DE</v>
          </cell>
          <cell r="C9475" t="str">
            <v>UN</v>
          </cell>
          <cell r="D9475" t="str">
            <v>CR</v>
          </cell>
          <cell r="E9475">
            <v>304.02999999999997</v>
          </cell>
        </row>
        <row r="9476">
          <cell r="B9476" t="str">
            <v>UNIAO, EXTREMIDADES COM ROSCA</v>
          </cell>
        </row>
        <row r="9477">
          <cell r="A9477">
            <v>10407</v>
          </cell>
          <cell r="B9477" t="str">
            <v>VALVULA DE RETENCAO HORIZONTAL, DE BRONZE (PN-25), 4", 400 PSI, TAMPA DE PORCA DE</v>
          </cell>
          <cell r="C9477" t="str">
            <v>UN</v>
          </cell>
          <cell r="D9477" t="str">
            <v>CR</v>
          </cell>
          <cell r="E9477">
            <v>471.55</v>
          </cell>
        </row>
        <row r="9478">
          <cell r="B9478" t="str">
            <v>UNIAO, EXTREMIDADES COM ROSCA</v>
          </cell>
        </row>
        <row r="9479">
          <cell r="A9479">
            <v>10416</v>
          </cell>
          <cell r="B9479" t="str">
            <v>VALVULA DE RETENCAO VERTICAL, DE BRONZE (PN-16), 1 1/2", 200 PSI, EXTREMIDADES COM</v>
          </cell>
          <cell r="C9479" t="str">
            <v>UN</v>
          </cell>
          <cell r="D9479" t="str">
            <v>CR</v>
          </cell>
          <cell r="E9479">
            <v>58.49</v>
          </cell>
        </row>
        <row r="9480">
          <cell r="B9480" t="str">
            <v>ROSCA</v>
          </cell>
        </row>
        <row r="9481">
          <cell r="A9481">
            <v>10419</v>
          </cell>
          <cell r="B9481" t="str">
            <v>VALVULA DE RETENCAO VERTICAL, DE BRONZE (PN-16), 1 1/4", 200 PSI, EXTREMIDADES COM</v>
          </cell>
          <cell r="C9481" t="str">
            <v>UN</v>
          </cell>
          <cell r="D9481" t="str">
            <v>CR</v>
          </cell>
          <cell r="E9481">
            <v>50.77</v>
          </cell>
        </row>
        <row r="9482">
          <cell r="B9482" t="str">
            <v>ROSCA</v>
          </cell>
        </row>
        <row r="9483">
          <cell r="A9483">
            <v>21092</v>
          </cell>
          <cell r="B9483" t="str">
            <v>VALVULA DE RETENCAO VERTICAL, DE BRONZE (PN-16), 1/2", 200 PSI, EXTREMIDADES COM</v>
          </cell>
          <cell r="C9483" t="str">
            <v>UN</v>
          </cell>
          <cell r="D9483" t="str">
            <v>CR</v>
          </cell>
          <cell r="E9483">
            <v>29.02</v>
          </cell>
        </row>
        <row r="9484">
          <cell r="B9484" t="str">
            <v>ROSCA</v>
          </cell>
        </row>
        <row r="9485">
          <cell r="A9485">
            <v>10418</v>
          </cell>
          <cell r="B9485" t="str">
            <v>VALVULA DE RETENCAO VERTICAL, DE BRONZE (PN-16), 1", 200 PSI, EXTREMIDADES COM</v>
          </cell>
          <cell r="C9485" t="str">
            <v>UN</v>
          </cell>
          <cell r="D9485" t="str">
            <v>CR</v>
          </cell>
          <cell r="E9485">
            <v>33.840000000000003</v>
          </cell>
        </row>
        <row r="9486">
          <cell r="B9486" t="str">
            <v>ROSCA</v>
          </cell>
        </row>
        <row r="9487">
          <cell r="A9487">
            <v>12657</v>
          </cell>
          <cell r="B9487" t="str">
            <v>VALVULA DE RETENCAO VERTICAL, DE BRONZE (PN-16), 2 1/2", 200 PSI, EXTREMIDADES COM</v>
          </cell>
          <cell r="C9487" t="str">
            <v>UN</v>
          </cell>
          <cell r="D9487" t="str">
            <v>CR</v>
          </cell>
          <cell r="E9487">
            <v>136.56</v>
          </cell>
        </row>
        <row r="9488">
          <cell r="B9488" t="str">
            <v>ROSCA</v>
          </cell>
        </row>
        <row r="9489">
          <cell r="A9489">
            <v>10417</v>
          </cell>
          <cell r="B9489" t="str">
            <v>VALVULA DE RETENCAO VERTICAL, DE BRONZE (PN-16), 2", 200 PSI, EXTREMIDADES COM</v>
          </cell>
          <cell r="C9489" t="str">
            <v>UN</v>
          </cell>
          <cell r="D9489" t="str">
            <v>CR</v>
          </cell>
          <cell r="E9489">
            <v>85.22</v>
          </cell>
        </row>
        <row r="9490">
          <cell r="B9490" t="str">
            <v>ROSCA</v>
          </cell>
        </row>
        <row r="9491">
          <cell r="A9491">
            <v>10413</v>
          </cell>
          <cell r="B9491" t="str">
            <v>VALVULA DE RETENCAO VERTICAL, DE BRONZE (PN-16), 3/4", 200 PSI, EXTREMIDADES COM</v>
          </cell>
          <cell r="C9491" t="str">
            <v>UN</v>
          </cell>
          <cell r="D9491" t="str">
            <v>CR</v>
          </cell>
          <cell r="E9491">
            <v>30.97</v>
          </cell>
        </row>
        <row r="9492">
          <cell r="B9492" t="str">
            <v>ROSCA</v>
          </cell>
        </row>
        <row r="9493">
          <cell r="A9493">
            <v>10414</v>
          </cell>
          <cell r="B9493" t="str">
            <v>VALVULA DE RETENCAO VERTICAL, DE BRONZE (PN-16), 3", 200 PSI, EXTREMIDADES COM</v>
          </cell>
          <cell r="C9493" t="str">
            <v>UN</v>
          </cell>
          <cell r="D9493" t="str">
            <v>CR</v>
          </cell>
          <cell r="E9493">
            <v>186.48</v>
          </cell>
        </row>
        <row r="9494">
          <cell r="B9494" t="str">
            <v>ROSCA</v>
          </cell>
        </row>
        <row r="9495">
          <cell r="A9495">
            <v>10415</v>
          </cell>
          <cell r="B9495" t="str">
            <v>VALVULA DE RETENCAO VERTICAL, DE BRONZE (PN-16), 4", 200 PSI, EXTREMIDADES COM</v>
          </cell>
          <cell r="C9495" t="str">
            <v>UN</v>
          </cell>
          <cell r="D9495" t="str">
            <v>CR</v>
          </cell>
          <cell r="E9495">
            <v>323.66000000000003</v>
          </cell>
        </row>
        <row r="9496">
          <cell r="B9496" t="str">
            <v>ROSCA</v>
          </cell>
        </row>
        <row r="9497">
          <cell r="A9497">
            <v>38643</v>
          </cell>
          <cell r="B9497" t="str">
            <v>VALVULA EM METAL CROMADO PARA LAVATORIO, 1 " SEM LADRAO</v>
          </cell>
          <cell r="C9497" t="str">
            <v>UN</v>
          </cell>
          <cell r="D9497" t="str">
            <v>CR</v>
          </cell>
          <cell r="E9497">
            <v>30.74</v>
          </cell>
        </row>
        <row r="9498">
          <cell r="A9498">
            <v>6157</v>
          </cell>
          <cell r="B9498" t="str">
            <v>VALVULA EM METAL CROMADO PARA PIA AMERICANA 3.1/2 X 1.1/2 "</v>
          </cell>
          <cell r="C9498" t="str">
            <v>UN</v>
          </cell>
          <cell r="D9498" t="str">
            <v>CR</v>
          </cell>
          <cell r="E9498">
            <v>42</v>
          </cell>
        </row>
        <row r="9499">
          <cell r="A9499" t="str">
            <v>Obs: dimensões entre asteríscos (*) indicam a aceitação de medidas aproximadas.</v>
          </cell>
        </row>
        <row r="9501">
          <cell r="B9501" t="str">
            <v>PREÇOS DE INSUMOS</v>
          </cell>
          <cell r="D9501" t="str">
            <v>Página:</v>
          </cell>
          <cell r="E9501" t="str">
            <v>144 / 146</v>
          </cell>
        </row>
        <row r="9502">
          <cell r="A9502" t="str">
            <v>Indicação da origem do preço:</v>
          </cell>
        </row>
        <row r="9503">
          <cell r="A9503" t="str">
            <v>• C - para preço coletado pelo IBGE</v>
          </cell>
        </row>
        <row r="9504">
          <cell r="A9504" t="str">
            <v>• CR - para preço obtido por meio do coeficiente de representatividade do insumo (ver Manual de Metodologia e</v>
          </cell>
        </row>
        <row r="9505">
          <cell r="A9505" t="str">
            <v>Conceitos);</v>
          </cell>
        </row>
        <row r="9506">
          <cell r="A9506" t="str">
            <v>• AS - para preço atribuído com base no preço do insumo para a localidade de São Paulo.</v>
          </cell>
        </row>
        <row r="9507">
          <cell r="A9507" t="str">
            <v>Mês de Coleta:</v>
          </cell>
          <cell r="B9507" t="str">
            <v>06/2016 Pesquisa: IBGE</v>
          </cell>
        </row>
        <row r="9508">
          <cell r="B9508" t="str">
            <v>CUIABA</v>
          </cell>
          <cell r="C9508" t="str">
            <v>90,01</v>
          </cell>
          <cell r="E9508">
            <v>52.06</v>
          </cell>
        </row>
        <row r="9509">
          <cell r="A9509" t="str">
            <v>Localidade:</v>
          </cell>
          <cell r="B9509" t="str">
            <v>Encargos Sociais Desonerados(%) Horista:</v>
          </cell>
          <cell r="D9509" t="str">
            <v>Mensalista:</v>
          </cell>
        </row>
        <row r="9510">
          <cell r="A9510" t="str">
            <v>Código</v>
          </cell>
          <cell r="B9510" t="str">
            <v>Descriçao do Insumo</v>
          </cell>
          <cell r="C9510" t="str">
            <v>Unid</v>
          </cell>
          <cell r="D9510" t="str">
            <v>Origem</v>
          </cell>
          <cell r="E9510" t="str">
            <v>Preço</v>
          </cell>
        </row>
        <row r="9511">
          <cell r="D9511" t="str">
            <v>de Preço</v>
          </cell>
          <cell r="E9511" t="str">
            <v>Mediano (R$)</v>
          </cell>
        </row>
        <row r="9512">
          <cell r="A9512">
            <v>37588</v>
          </cell>
          <cell r="B9512" t="str">
            <v>VALVULA EM METAL CROMADO PARA TANQUE, 1.1/2 " SEM LADRAO</v>
          </cell>
          <cell r="C9512" t="str">
            <v>UN</v>
          </cell>
          <cell r="D9512" t="str">
            <v>CR</v>
          </cell>
          <cell r="E9512">
            <v>17.12</v>
          </cell>
        </row>
        <row r="9513">
          <cell r="A9513">
            <v>6152</v>
          </cell>
          <cell r="B9513" t="str">
            <v>VALVULA EM PLASTICO BRANCO COM SAIDA LISA PARA TANQUE 1.1/4 " X 1.1/2 "</v>
          </cell>
          <cell r="C9513" t="str">
            <v>UN</v>
          </cell>
          <cell r="D9513" t="str">
            <v>CR</v>
          </cell>
          <cell r="E9513">
            <v>2.48</v>
          </cell>
        </row>
        <row r="9514">
          <cell r="A9514">
            <v>6158</v>
          </cell>
          <cell r="B9514" t="str">
            <v>VALVULA EM PLASTICO BRANCO PARA LAVATORIO 1 ", SEM UNHO, COM LADRAO</v>
          </cell>
          <cell r="C9514" t="str">
            <v>UN</v>
          </cell>
          <cell r="D9514" t="str">
            <v>CR</v>
          </cell>
          <cell r="E9514">
            <v>2.99</v>
          </cell>
        </row>
        <row r="9515">
          <cell r="A9515">
            <v>6153</v>
          </cell>
          <cell r="B9515" t="str">
            <v>VALVULA EM PLASTICO BRANCO PARA TANQUE OU LAVATORIO 1 ", SEM UNHO E SEM</v>
          </cell>
          <cell r="C9515" t="str">
            <v>UN</v>
          </cell>
          <cell r="D9515" t="str">
            <v>CR</v>
          </cell>
          <cell r="E9515">
            <v>2.33</v>
          </cell>
        </row>
        <row r="9516">
          <cell r="B9516" t="str">
            <v>LADRAO</v>
          </cell>
        </row>
        <row r="9517">
          <cell r="A9517">
            <v>6156</v>
          </cell>
          <cell r="B9517" t="str">
            <v>VALVULA EM PLASTICO BRANCO PARA TANQUE 1.1/4 " X 1.1/2 ", SEM UNHO E SEM LADRAO</v>
          </cell>
          <cell r="C9517" t="str">
            <v>UN</v>
          </cell>
          <cell r="D9517" t="str">
            <v>CR</v>
          </cell>
          <cell r="E9517">
            <v>2.95</v>
          </cell>
        </row>
        <row r="9518">
          <cell r="A9518">
            <v>6154</v>
          </cell>
          <cell r="B9518" t="str">
            <v>VALVULA EM PLASTICO CROMADO PARA LAVATORIO 1 ", SEM UNHO, COM LADRAO</v>
          </cell>
          <cell r="C9518" t="str">
            <v>UN</v>
          </cell>
          <cell r="D9518" t="str">
            <v>CR</v>
          </cell>
          <cell r="E9518">
            <v>5.55</v>
          </cell>
        </row>
        <row r="9519">
          <cell r="A9519">
            <v>6155</v>
          </cell>
          <cell r="B9519" t="str">
            <v>VALVULA EM PLASTICO CROMADO TIPO AMERICANA PARA PIA DE COZINHA 3.1/2 " X 1.1/2 ",</v>
          </cell>
          <cell r="C9519" t="str">
            <v>UN</v>
          </cell>
          <cell r="D9519" t="str">
            <v>CR</v>
          </cell>
          <cell r="E9519">
            <v>11.49</v>
          </cell>
        </row>
        <row r="9520">
          <cell r="B9520" t="str">
            <v>SEM ADAPTADOR</v>
          </cell>
        </row>
        <row r="9521">
          <cell r="A9521">
            <v>3115</v>
          </cell>
          <cell r="B9521" t="str">
            <v>VARA / PERFIL PARA CREMONA, EM FERRO CROMADO, COMPRIMENTO DE 120 CM</v>
          </cell>
          <cell r="C9521" t="str">
            <v>UN</v>
          </cell>
          <cell r="D9521" t="str">
            <v>CR</v>
          </cell>
          <cell r="E9521">
            <v>14.56</v>
          </cell>
        </row>
        <row r="9522">
          <cell r="A9522">
            <v>3116</v>
          </cell>
          <cell r="B9522" t="str">
            <v>VARA / PERFIL PARA CREMONA, EM FERRO CROMADO, COMPRIMENTO DE 150 CM</v>
          </cell>
          <cell r="C9522" t="str">
            <v>UN</v>
          </cell>
          <cell r="D9522" t="str">
            <v>CR</v>
          </cell>
          <cell r="E9522">
            <v>15.01</v>
          </cell>
        </row>
        <row r="9523">
          <cell r="A9523">
            <v>38166</v>
          </cell>
          <cell r="B9523" t="str">
            <v>VARA/ PERFIL PARA CREMONA, EM LATAO CROMADO, COMPRIMENTO DE 120 CM</v>
          </cell>
          <cell r="C9523" t="str">
            <v>UN</v>
          </cell>
          <cell r="D9523" t="str">
            <v>CR</v>
          </cell>
          <cell r="E9523">
            <v>30.71</v>
          </cell>
        </row>
        <row r="9524">
          <cell r="A9524">
            <v>11786</v>
          </cell>
          <cell r="B9524" t="str">
            <v>VASO SANITARIO SIFONADO INFANTIL LOUCA BRANCA</v>
          </cell>
          <cell r="C9524" t="str">
            <v>UN</v>
          </cell>
          <cell r="D9524" t="str">
            <v>CR</v>
          </cell>
          <cell r="E9524">
            <v>261.72000000000003</v>
          </cell>
        </row>
        <row r="9525">
          <cell r="A9525">
            <v>13726</v>
          </cell>
          <cell r="B9525" t="str">
            <v>VASSOURA MECANICA REBOCAVEL COM ESCOVA CILINDRICA LARGURA UTIL DE</v>
          </cell>
          <cell r="C9525" t="str">
            <v>UN</v>
          </cell>
          <cell r="D9525" t="str">
            <v>CR</v>
          </cell>
          <cell r="E9525">
            <v>33801.019999999997</v>
          </cell>
        </row>
        <row r="9526">
          <cell r="B9526" t="str">
            <v>VARRIMENTO = 2,44M</v>
          </cell>
        </row>
        <row r="9527">
          <cell r="A9527">
            <v>38400</v>
          </cell>
          <cell r="B9527" t="str">
            <v>VASSOURA 40 CM COM CABO</v>
          </cell>
          <cell r="C9527" t="str">
            <v>UN</v>
          </cell>
          <cell r="D9527" t="str">
            <v>CR</v>
          </cell>
          <cell r="E9527">
            <v>11.88</v>
          </cell>
        </row>
        <row r="9528">
          <cell r="A9528">
            <v>12627</v>
          </cell>
          <cell r="B9528" t="str">
            <v>VEDACAO DE CALHA, EM BORRACHA COR PRETA, MEDIDA ENTRE 119 E 170 MM, PARA</v>
          </cell>
          <cell r="C9528" t="str">
            <v>UN</v>
          </cell>
          <cell r="D9528" t="str">
            <v>CR</v>
          </cell>
          <cell r="E9528">
            <v>0.35</v>
          </cell>
        </row>
        <row r="9529">
          <cell r="B9529" t="str">
            <v>DRENAGEM PLUVIAL PREDIAL</v>
          </cell>
        </row>
        <row r="9530">
          <cell r="A9530">
            <v>6138</v>
          </cell>
          <cell r="B9530" t="str">
            <v>VEDACAO PVC, 100 MM, PARA SAIDA VASO SANITARIO</v>
          </cell>
          <cell r="C9530" t="str">
            <v>UN</v>
          </cell>
          <cell r="D9530" t="str">
            <v>CR</v>
          </cell>
          <cell r="E9530">
            <v>1.46</v>
          </cell>
        </row>
        <row r="9531">
          <cell r="A9531">
            <v>10615</v>
          </cell>
          <cell r="B9531" t="str">
            <v>VEICULO DE PASSEIO COM MOTOR 1.0 FLEX, POTENCIA 72/76 CV, 4 PORTAS</v>
          </cell>
          <cell r="C9531" t="str">
            <v>UN</v>
          </cell>
          <cell r="D9531" t="str">
            <v>CR</v>
          </cell>
          <cell r="E9531">
            <v>39985.07</v>
          </cell>
        </row>
        <row r="9532">
          <cell r="A9532">
            <v>13860</v>
          </cell>
          <cell r="B9532" t="str">
            <v>VEICULO DE PASSEIO COM MOTOR 1.6 FLEX, POTENCIA 101/104 CV, 4 PORTAS</v>
          </cell>
          <cell r="C9532" t="str">
            <v>UN</v>
          </cell>
          <cell r="D9532" t="str">
            <v>CR</v>
          </cell>
          <cell r="E9532">
            <v>43290.57</v>
          </cell>
        </row>
        <row r="9533">
          <cell r="A9533">
            <v>13532</v>
          </cell>
          <cell r="B9533" t="str">
            <v>VEICULO TIPO  MINI FURGAO COM MOTOR ENTRE *1.4 A 1.6* FLEX, 2 PORTAS</v>
          </cell>
          <cell r="C9533" t="str">
            <v>UN</v>
          </cell>
          <cell r="D9533" t="str">
            <v>CR</v>
          </cell>
          <cell r="E9533">
            <v>47081.05</v>
          </cell>
        </row>
        <row r="9534">
          <cell r="A9534">
            <v>40824</v>
          </cell>
          <cell r="B9534" t="str">
            <v>VEICULO TIPO COMERCIAL LEVE 2.5 MANUAL, 6 VELOCIDADES, DIESEL, CAPACIDADE *1800*</v>
          </cell>
          <cell r="C9534" t="str">
            <v>UN</v>
          </cell>
          <cell r="D9534" t="str">
            <v>CR</v>
          </cell>
          <cell r="E9534">
            <v>60537.88</v>
          </cell>
        </row>
        <row r="9535">
          <cell r="B9535" t="str">
            <v>KG, POTENCIA 130 CV, PARA 3 PASSAGEIROS</v>
          </cell>
        </row>
        <row r="9536">
          <cell r="A9536">
            <v>11613</v>
          </cell>
          <cell r="B9536" t="str">
            <v>VEICULO TIPO FURGAO 1.4 MANUAL, 4 VELOCIDADES, TOTAL FLEX, CAP 953 KG, POTENCIA</v>
          </cell>
          <cell r="C9536" t="str">
            <v>UN</v>
          </cell>
          <cell r="D9536" t="str">
            <v>CR</v>
          </cell>
          <cell r="E9536">
            <v>60537.88</v>
          </cell>
        </row>
        <row r="9537">
          <cell r="B9537" t="str">
            <v>78/80 CV, PARA  2 PASSAGEIROS</v>
          </cell>
        </row>
        <row r="9538">
          <cell r="A9538">
            <v>10478</v>
          </cell>
          <cell r="B9538" t="str">
            <v>VERNIZ POLIURETANO BRILHANTE PARA MADEIRA, COM FILTRO SOLAR, USO INTERNO E</v>
          </cell>
          <cell r="C9538" t="str">
            <v>L</v>
          </cell>
          <cell r="D9538" t="str">
            <v>CR</v>
          </cell>
          <cell r="E9538">
            <v>19.350000000000001</v>
          </cell>
        </row>
        <row r="9539">
          <cell r="B9539" t="str">
            <v>EXTERNO</v>
          </cell>
        </row>
        <row r="9540">
          <cell r="A9540">
            <v>40514</v>
          </cell>
          <cell r="B9540" t="str">
            <v>VERNIZ POLIURETANO BRILHANTE PARA MADEIRA, SEM FILTRO SOLAR, USO INTERNO E</v>
          </cell>
          <cell r="C9540" t="str">
            <v>L</v>
          </cell>
          <cell r="D9540" t="str">
            <v>C</v>
          </cell>
          <cell r="E9540">
            <v>17.14</v>
          </cell>
        </row>
        <row r="9541">
          <cell r="B9541" t="str">
            <v>EXTERNO</v>
          </cell>
        </row>
        <row r="9542">
          <cell r="A9542">
            <v>10475</v>
          </cell>
          <cell r="B9542" t="str">
            <v>VERNIZ SINTETICO BRILHANTE PARA MADEIRA TIPO COPAL, USO INTERNO</v>
          </cell>
          <cell r="C9542" t="str">
            <v>L</v>
          </cell>
          <cell r="D9542" t="str">
            <v>CR</v>
          </cell>
          <cell r="E9542">
            <v>17.02</v>
          </cell>
        </row>
        <row r="9543">
          <cell r="A9543">
            <v>10481</v>
          </cell>
          <cell r="B9543" t="str">
            <v>VERNIZ SINTETICO BRILHANTE PARA MADEIRA, COM FILTRO SOLAR, USO INTERNO E</v>
          </cell>
          <cell r="C9543" t="str">
            <v>L</v>
          </cell>
          <cell r="D9543" t="str">
            <v>CR</v>
          </cell>
          <cell r="E9543">
            <v>18.559999999999999</v>
          </cell>
        </row>
        <row r="9544">
          <cell r="B9544" t="str">
            <v>EXTERNO (BASE SOLVENTE)</v>
          </cell>
        </row>
        <row r="9545">
          <cell r="A9545">
            <v>4031</v>
          </cell>
          <cell r="B9545" t="str">
            <v>VEU FIBRA DE VIDRO AEROGLASS/RHODIA OU SIMILAR 0,04 KG/M2</v>
          </cell>
          <cell r="C9545" t="str">
            <v>M2</v>
          </cell>
          <cell r="D9545" t="str">
            <v>CR</v>
          </cell>
          <cell r="E9545">
            <v>3.89</v>
          </cell>
        </row>
        <row r="9546">
          <cell r="A9546">
            <v>4030</v>
          </cell>
          <cell r="B9546" t="str">
            <v>VEU POLIESTER</v>
          </cell>
          <cell r="C9546" t="str">
            <v>M2</v>
          </cell>
          <cell r="D9546" t="str">
            <v>CR</v>
          </cell>
          <cell r="E9546">
            <v>10</v>
          </cell>
        </row>
        <row r="9547">
          <cell r="A9547">
            <v>39399</v>
          </cell>
          <cell r="B9547" t="str">
            <v>VIBRADOR DE IMERSAO, COM PONTEIRA DE *35* MM, MANGOTE DE 5 M, SEM MOTOR</v>
          </cell>
          <cell r="C9547" t="str">
            <v>UN</v>
          </cell>
          <cell r="D9547" t="str">
            <v>CR</v>
          </cell>
          <cell r="E9547">
            <v>874.31</v>
          </cell>
        </row>
        <row r="9548">
          <cell r="A9548">
            <v>39400</v>
          </cell>
          <cell r="B9548" t="str">
            <v>VIBRADOR DE IMERSAO, COM PONTEIRA DE *45* MM, MANGOTE DE 5 M, SEM MOTOR.</v>
          </cell>
          <cell r="C9548" t="str">
            <v>UN</v>
          </cell>
          <cell r="D9548" t="str">
            <v>CR</v>
          </cell>
          <cell r="E9548">
            <v>950.34</v>
          </cell>
        </row>
        <row r="9549">
          <cell r="A9549">
            <v>39401</v>
          </cell>
          <cell r="B9549" t="str">
            <v>VIBRADOR DE IMERSAO, COM PONTEIRA DE *60* MM, MANGOTE DE 5 M, SEM MOTOR.</v>
          </cell>
          <cell r="C9549" t="str">
            <v>UN</v>
          </cell>
          <cell r="D9549" t="str">
            <v>CR</v>
          </cell>
          <cell r="E9549">
            <v>1066.05</v>
          </cell>
        </row>
        <row r="9550">
          <cell r="A9550">
            <v>11652</v>
          </cell>
          <cell r="B9550" t="str">
            <v>VIBRADOR DE IMERSAO, DIAMETRO DA PONTEIRA DE *35* MM, COM MOTOR 4 TEMPOS A</v>
          </cell>
          <cell r="C9550" t="str">
            <v>UN</v>
          </cell>
          <cell r="D9550" t="str">
            <v>C</v>
          </cell>
          <cell r="E9550">
            <v>2293.5</v>
          </cell>
        </row>
        <row r="9551">
          <cell r="B9551" t="str">
            <v>GASOLINA DE 5,5 HP (5,5 CV)</v>
          </cell>
        </row>
        <row r="9552">
          <cell r="A9552">
            <v>13896</v>
          </cell>
          <cell r="B9552" t="str">
            <v>VIBRADOR DE IMERSAO, DIAMETRO DA PONTEIRA DE *45* MM, COM MOTOR ELETRICO</v>
          </cell>
          <cell r="C9552" t="str">
            <v>UN</v>
          </cell>
          <cell r="D9552" t="str">
            <v>CR</v>
          </cell>
          <cell r="E9552">
            <v>2057.4699999999998</v>
          </cell>
        </row>
        <row r="9553">
          <cell r="B9553" t="str">
            <v>TRIFASICO DE 2 HP (2 CV)</v>
          </cell>
        </row>
        <row r="9554">
          <cell r="A9554">
            <v>13475</v>
          </cell>
          <cell r="B9554" t="str">
            <v>VIBRADOR DE IMERSAO, DIAMETRO DA PONTEIRA DE *45* MM, COM MOTOR 4 TEMPOS A</v>
          </cell>
          <cell r="C9554" t="str">
            <v>UN</v>
          </cell>
          <cell r="D9554" t="str">
            <v>CR</v>
          </cell>
          <cell r="E9554">
            <v>2506.2399999999998</v>
          </cell>
        </row>
        <row r="9555">
          <cell r="B9555" t="str">
            <v>GASOLINA DE 5,5 HP (5,5 CV)</v>
          </cell>
        </row>
        <row r="9556">
          <cell r="A9556">
            <v>25971</v>
          </cell>
          <cell r="B9556" t="str">
            <v>VIBROACABADORA DE ASFALTO SOBRE ESTEIRAS, LARG. PAVIM. MAX. 8,00 M, POT. 100 KW/</v>
          </cell>
          <cell r="C9556" t="str">
            <v>UN</v>
          </cell>
          <cell r="D9556" t="str">
            <v>CR</v>
          </cell>
          <cell r="E9556">
            <v>1714526.34</v>
          </cell>
        </row>
        <row r="9557">
          <cell r="B9557" t="str">
            <v>134 HP, CAP. 600 T/ H</v>
          </cell>
        </row>
        <row r="9558">
          <cell r="A9558">
            <v>25970</v>
          </cell>
          <cell r="B9558" t="str">
            <v>VIBROACABADORA DE ASFALTO SOBRE ESTEIRAS, LARG. PAVIM. 2,13 M A 4,55 M, POT. 74</v>
          </cell>
          <cell r="C9558" t="str">
            <v>UN</v>
          </cell>
          <cell r="D9558" t="str">
            <v>CR</v>
          </cell>
          <cell r="E9558">
            <v>721795.69</v>
          </cell>
        </row>
        <row r="9559">
          <cell r="B9559" t="str">
            <v>KW/ 100 HP, CAP. 400 T/ H</v>
          </cell>
        </row>
        <row r="9560">
          <cell r="A9560">
            <v>13476</v>
          </cell>
          <cell r="B9560" t="str">
            <v>VIBROACABADORA DE ASFALTO SOBRE ESTEIRAS, LARG. PAVIM. 2,60 M A 5,75 M, POT. 110</v>
          </cell>
          <cell r="C9560" t="str">
            <v>UN</v>
          </cell>
          <cell r="D9560" t="str">
            <v>CR</v>
          </cell>
          <cell r="E9560">
            <v>727026.14</v>
          </cell>
        </row>
        <row r="9561">
          <cell r="B9561" t="str">
            <v>HP, CAP. 450 T/ H</v>
          </cell>
        </row>
        <row r="9562">
          <cell r="A9562">
            <v>10488</v>
          </cell>
          <cell r="B9562" t="str">
            <v>VIBROACABADORA DE ASFALTO SOBRE ESTEIRAS, LARG. PAVIMENT. 1,90 A 5,3 M, POT. 78</v>
          </cell>
          <cell r="C9562" t="str">
            <v>UN</v>
          </cell>
          <cell r="D9562" t="str">
            <v>C</v>
          </cell>
          <cell r="E9562">
            <v>880800</v>
          </cell>
        </row>
        <row r="9563">
          <cell r="B9563" t="str">
            <v>KW/105 HP, CAP. 450 T/H</v>
          </cell>
        </row>
        <row r="9564">
          <cell r="A9564">
            <v>13606</v>
          </cell>
          <cell r="B9564" t="str">
            <v>VIBROACABADORA DE ASFALTO SOBRE RODAS, LARGURA DE PAVIMENTACAO DE 1,70 A 4,20</v>
          </cell>
          <cell r="C9564" t="str">
            <v>UN</v>
          </cell>
          <cell r="D9564" t="str">
            <v>CR</v>
          </cell>
          <cell r="E9564">
            <v>780376.2</v>
          </cell>
        </row>
        <row r="9565">
          <cell r="B9565" t="str">
            <v>M, POTENCIA 78 KW/105 HP, CAPACIDADE 300 T/H</v>
          </cell>
        </row>
        <row r="9566">
          <cell r="A9566" t="str">
            <v>Obs: dimensões entre asteríscos (*) indicam a aceitação de medidas aproximadas.</v>
          </cell>
        </row>
        <row r="9568">
          <cell r="B9568" t="str">
            <v>PREÇOS DE INSUMOS</v>
          </cell>
          <cell r="D9568" t="str">
            <v>Página:</v>
          </cell>
          <cell r="E9568" t="str">
            <v>145 / 146</v>
          </cell>
        </row>
        <row r="9569">
          <cell r="A9569" t="str">
            <v>Indicação da origem do preço:</v>
          </cell>
        </row>
        <row r="9570">
          <cell r="A9570" t="str">
            <v>• C - para preço coletado pelo IBGE</v>
          </cell>
        </row>
        <row r="9571">
          <cell r="A9571" t="str">
            <v>• CR - para preço obtido por meio do coeficiente de representatividade do insumo (ver Manual de Metodologia e</v>
          </cell>
        </row>
        <row r="9572">
          <cell r="A9572" t="str">
            <v>Conceitos);</v>
          </cell>
        </row>
        <row r="9573">
          <cell r="A9573" t="str">
            <v>• AS - para preço atribuído com base no preço do insumo para a localidade de São Paulo.</v>
          </cell>
        </row>
        <row r="9574">
          <cell r="A9574" t="str">
            <v>Mês de Coleta:</v>
          </cell>
          <cell r="B9574" t="str">
            <v>06/2016 Pesquisa: IBGE</v>
          </cell>
        </row>
        <row r="9575">
          <cell r="B9575" t="str">
            <v>CUIABA</v>
          </cell>
          <cell r="C9575" t="str">
            <v>90,01</v>
          </cell>
          <cell r="E9575">
            <v>52.06</v>
          </cell>
        </row>
        <row r="9576">
          <cell r="A9576" t="str">
            <v>Localidade:</v>
          </cell>
          <cell r="B9576" t="str">
            <v>Encargos Sociais Desonerados(%) Horista:</v>
          </cell>
          <cell r="D9576" t="str">
            <v>Mensalista:</v>
          </cell>
        </row>
        <row r="9577">
          <cell r="A9577" t="str">
            <v>Código</v>
          </cell>
          <cell r="B9577" t="str">
            <v>Descriçao do Insumo</v>
          </cell>
          <cell r="C9577" t="str">
            <v>Unid</v>
          </cell>
          <cell r="D9577" t="str">
            <v>Origem</v>
          </cell>
          <cell r="E9577" t="str">
            <v>Preço</v>
          </cell>
        </row>
        <row r="9578">
          <cell r="D9578" t="str">
            <v>de Preço</v>
          </cell>
          <cell r="E9578" t="str">
            <v>Mediano (R$)</v>
          </cell>
        </row>
        <row r="9579">
          <cell r="A9579">
            <v>10489</v>
          </cell>
          <cell r="B9579" t="str">
            <v>VIDRACEIRO</v>
          </cell>
          <cell r="C9579" t="str">
            <v>H</v>
          </cell>
          <cell r="D9579" t="str">
            <v>CR</v>
          </cell>
          <cell r="E9579">
            <v>9.6300000000000008</v>
          </cell>
        </row>
        <row r="9580">
          <cell r="A9580">
            <v>41073</v>
          </cell>
          <cell r="B9580" t="str">
            <v>VIDRACEIRO (MENSALISTA)</v>
          </cell>
          <cell r="C9580" t="str">
            <v>MES</v>
          </cell>
          <cell r="D9580" t="str">
            <v>CR</v>
          </cell>
          <cell r="E9580">
            <v>1755.35</v>
          </cell>
        </row>
        <row r="9581">
          <cell r="A9581">
            <v>10500</v>
          </cell>
          <cell r="B9581" t="str">
            <v>VIDRO CANELADO 4 MM - SEM COLOCACAO</v>
          </cell>
          <cell r="C9581" t="str">
            <v>M2</v>
          </cell>
          <cell r="D9581" t="str">
            <v>CR</v>
          </cell>
          <cell r="E9581">
            <v>88.88</v>
          </cell>
        </row>
        <row r="9582">
          <cell r="A9582">
            <v>34391</v>
          </cell>
          <cell r="B9582" t="str">
            <v>VIDRO COMUM LAMINADO LISO INCOLOR DUPLO, ESPESSURA TOTAL 8 MM (CADA CAMADA</v>
          </cell>
          <cell r="C9582" t="str">
            <v>M2</v>
          </cell>
          <cell r="D9582" t="str">
            <v>CR</v>
          </cell>
          <cell r="E9582">
            <v>510.56</v>
          </cell>
        </row>
        <row r="9583">
          <cell r="B9583" t="str">
            <v>DE 4 MM) - COLOCADO</v>
          </cell>
        </row>
        <row r="9584">
          <cell r="A9584">
            <v>10496</v>
          </cell>
          <cell r="B9584" t="str">
            <v>VIDRO COMUM LAMINADO, LISO, INCOLOR, DUPLO, ESPESSURA TOTAL 6 MM (CADA CAMADA</v>
          </cell>
          <cell r="C9584" t="str">
            <v>M2</v>
          </cell>
          <cell r="D9584" t="str">
            <v>CR</v>
          </cell>
          <cell r="E9584">
            <v>444.44</v>
          </cell>
        </row>
        <row r="9585">
          <cell r="B9585" t="str">
            <v>E= 3 MM) - COLOCADO</v>
          </cell>
        </row>
        <row r="9586">
          <cell r="A9586">
            <v>10497</v>
          </cell>
          <cell r="B9586" t="str">
            <v>VIDRO COMUM LAMINADO, LISO, INCOLOR, TRIPLO, ESPESSURA TOTAL 12 MM (CADA</v>
          </cell>
          <cell r="C9586" t="str">
            <v>M2</v>
          </cell>
          <cell r="D9586" t="str">
            <v>CR</v>
          </cell>
          <cell r="E9586">
            <v>1155.55</v>
          </cell>
        </row>
        <row r="9587">
          <cell r="B9587" t="str">
            <v>CAMADA E=  4 MM) - COLOCADO</v>
          </cell>
        </row>
        <row r="9588">
          <cell r="A9588">
            <v>10504</v>
          </cell>
          <cell r="B9588" t="str">
            <v>VIDRO COMUM LAMINADO, LISO, INCOLOR, TRIPLO, ESPESSURA TOTAL 15 MM (CADA</v>
          </cell>
          <cell r="C9588" t="str">
            <v>M2</v>
          </cell>
          <cell r="D9588" t="str">
            <v>CR</v>
          </cell>
          <cell r="E9588">
            <v>1351.11</v>
          </cell>
        </row>
        <row r="9589">
          <cell r="B9589" t="str">
            <v>CAMADA E = 5 MM) - COLOCADO</v>
          </cell>
        </row>
        <row r="9590">
          <cell r="A9590">
            <v>34390</v>
          </cell>
          <cell r="B9590" t="str">
            <v>VIDRO CRISTAL COLORIDO, 10 MM, PINTADO NA COR BRANCA</v>
          </cell>
          <cell r="C9590" t="str">
            <v>M2</v>
          </cell>
          <cell r="D9590" t="str">
            <v>CR</v>
          </cell>
          <cell r="E9590">
            <v>398.22</v>
          </cell>
        </row>
        <row r="9591">
          <cell r="A9591">
            <v>34389</v>
          </cell>
          <cell r="B9591" t="str">
            <v>VIDRO CRISTAL COLORIDO, 4 MM, PINTADO NA COR BRANCA</v>
          </cell>
          <cell r="C9591" t="str">
            <v>M2</v>
          </cell>
          <cell r="D9591" t="str">
            <v>CR</v>
          </cell>
          <cell r="E9591">
            <v>124.44</v>
          </cell>
        </row>
        <row r="9592">
          <cell r="A9592">
            <v>34388</v>
          </cell>
          <cell r="B9592" t="str">
            <v>VIDRO CRISTAL COLORIDO, 6 MM, PINTADO NA COR BRANCA</v>
          </cell>
          <cell r="C9592" t="str">
            <v>M2</v>
          </cell>
          <cell r="D9592" t="str">
            <v>CR</v>
          </cell>
          <cell r="E9592">
            <v>176.86</v>
          </cell>
        </row>
        <row r="9593">
          <cell r="A9593">
            <v>34387</v>
          </cell>
          <cell r="B9593" t="str">
            <v>VIDRO CRISTAL COLORIDO, 8 MM, PINTADO NA COR BRANCA</v>
          </cell>
          <cell r="C9593" t="str">
            <v>M2</v>
          </cell>
          <cell r="D9593" t="str">
            <v>CR</v>
          </cell>
          <cell r="E9593">
            <v>287.11</v>
          </cell>
        </row>
        <row r="9594">
          <cell r="A9594">
            <v>11188</v>
          </cell>
          <cell r="B9594" t="str">
            <v>VIDRO LISO FUME E = 4MM - SEM COLOCACAO</v>
          </cell>
          <cell r="C9594" t="str">
            <v>M2</v>
          </cell>
          <cell r="D9594" t="str">
            <v>CR</v>
          </cell>
          <cell r="E9594">
            <v>142.22</v>
          </cell>
        </row>
        <row r="9595">
          <cell r="A9595">
            <v>11189</v>
          </cell>
          <cell r="B9595" t="str">
            <v>VIDRO LISO FUME E = 6MM - SEM COLOCACAO</v>
          </cell>
          <cell r="C9595" t="str">
            <v>M2</v>
          </cell>
          <cell r="D9595" t="str">
            <v>CR</v>
          </cell>
          <cell r="E9595">
            <v>213.33</v>
          </cell>
        </row>
        <row r="9596">
          <cell r="A9596">
            <v>21107</v>
          </cell>
          <cell r="B9596" t="str">
            <v>VIDRO LISO FUME, E = 5 MM - SEM COLOCACAO</v>
          </cell>
          <cell r="C9596" t="str">
            <v>M2</v>
          </cell>
          <cell r="D9596" t="str">
            <v>CR</v>
          </cell>
          <cell r="E9596">
            <v>153.52000000000001</v>
          </cell>
        </row>
        <row r="9597">
          <cell r="A9597">
            <v>34386</v>
          </cell>
          <cell r="B9597" t="str">
            <v>VIDRO LISO INCOLOR 10 MM - SEM COLOCACAO</v>
          </cell>
          <cell r="C9597" t="str">
            <v>M2</v>
          </cell>
          <cell r="D9597" t="str">
            <v>CR</v>
          </cell>
          <cell r="E9597">
            <v>266.66000000000003</v>
          </cell>
        </row>
        <row r="9598">
          <cell r="A9598">
            <v>10494</v>
          </cell>
          <cell r="B9598" t="str">
            <v>VIDRO LISO INCOLOR 2MM - SEM COLOCACAO</v>
          </cell>
          <cell r="C9598" t="str">
            <v>M2</v>
          </cell>
          <cell r="D9598" t="str">
            <v>CR</v>
          </cell>
          <cell r="E9598">
            <v>80</v>
          </cell>
        </row>
        <row r="9599">
          <cell r="A9599">
            <v>10490</v>
          </cell>
          <cell r="B9599" t="str">
            <v>VIDRO LISO INCOLOR 3 MM - SEM COLOCACAO</v>
          </cell>
          <cell r="C9599" t="str">
            <v>M2</v>
          </cell>
          <cell r="D9599" t="str">
            <v>C</v>
          </cell>
          <cell r="E9599">
            <v>80</v>
          </cell>
        </row>
        <row r="9600">
          <cell r="A9600">
            <v>10492</v>
          </cell>
          <cell r="B9600" t="str">
            <v>VIDRO LISO INCOLOR 4MM - SEM COLOCACAO</v>
          </cell>
          <cell r="C9600" t="str">
            <v>M2</v>
          </cell>
          <cell r="D9600" t="str">
            <v>CR</v>
          </cell>
          <cell r="E9600">
            <v>106.66</v>
          </cell>
        </row>
        <row r="9601">
          <cell r="A9601">
            <v>10493</v>
          </cell>
          <cell r="B9601" t="str">
            <v>VIDRO LISO INCOLOR 5MM - SEM COLOCACAO</v>
          </cell>
          <cell r="C9601" t="str">
            <v>M2</v>
          </cell>
          <cell r="D9601" t="str">
            <v>CR</v>
          </cell>
          <cell r="E9601">
            <v>124.44</v>
          </cell>
        </row>
        <row r="9602">
          <cell r="A9602">
            <v>10491</v>
          </cell>
          <cell r="B9602" t="str">
            <v>VIDRO LISO INCOLOR 6 MM - SEM COLOCACAO</v>
          </cell>
          <cell r="C9602" t="str">
            <v>M2</v>
          </cell>
          <cell r="D9602" t="str">
            <v>CR</v>
          </cell>
          <cell r="E9602">
            <v>151.11000000000001</v>
          </cell>
        </row>
        <row r="9603">
          <cell r="A9603">
            <v>34385</v>
          </cell>
          <cell r="B9603" t="str">
            <v>VIDRO LISO INCOLOR 8MM  -  SEM COLOCACAO</v>
          </cell>
          <cell r="C9603" t="str">
            <v>M2</v>
          </cell>
          <cell r="D9603" t="str">
            <v>CR</v>
          </cell>
          <cell r="E9603">
            <v>220.44</v>
          </cell>
        </row>
        <row r="9604">
          <cell r="A9604">
            <v>10499</v>
          </cell>
          <cell r="B9604" t="str">
            <v>VIDRO MARTELADO 4 MM - SEM COLOCACAO</v>
          </cell>
          <cell r="C9604" t="str">
            <v>M2</v>
          </cell>
          <cell r="D9604" t="str">
            <v>CR</v>
          </cell>
          <cell r="E9604">
            <v>88.88</v>
          </cell>
        </row>
        <row r="9605">
          <cell r="A9605">
            <v>34384</v>
          </cell>
          <cell r="B9605" t="str">
            <v>VIDRO PLANO ARAMADO E = 6 MM - SEM COLOCACAO</v>
          </cell>
          <cell r="C9605" t="str">
            <v>M2</v>
          </cell>
          <cell r="D9605" t="str">
            <v>CR</v>
          </cell>
          <cell r="E9605">
            <v>266.66000000000003</v>
          </cell>
        </row>
        <row r="9606">
          <cell r="A9606">
            <v>11185</v>
          </cell>
          <cell r="B9606" t="str">
            <v>VIDRO PLANO ARMADO E = 7MM - SEM COLOCACAO</v>
          </cell>
          <cell r="C9606" t="str">
            <v>M2</v>
          </cell>
          <cell r="D9606" t="str">
            <v>CR</v>
          </cell>
          <cell r="E9606">
            <v>275.55</v>
          </cell>
        </row>
        <row r="9607">
          <cell r="A9607">
            <v>10507</v>
          </cell>
          <cell r="B9607" t="str">
            <v>VIDRO TEMPERADO INCOLOR E = 10 MM, SEM COLOCACAO</v>
          </cell>
          <cell r="C9607" t="str">
            <v>M2</v>
          </cell>
          <cell r="D9607" t="str">
            <v>CR</v>
          </cell>
          <cell r="E9607">
            <v>198.77</v>
          </cell>
        </row>
        <row r="9608">
          <cell r="A9608">
            <v>10505</v>
          </cell>
          <cell r="B9608" t="str">
            <v>VIDRO TEMPERADO INCOLOR E = 6 MM, SEM COLOCACAO</v>
          </cell>
          <cell r="C9608" t="str">
            <v>M2</v>
          </cell>
          <cell r="D9608" t="str">
            <v>CR</v>
          </cell>
          <cell r="E9608">
            <v>117.29</v>
          </cell>
        </row>
        <row r="9609">
          <cell r="A9609">
            <v>10506</v>
          </cell>
          <cell r="B9609" t="str">
            <v>VIDRO TEMPERADO INCOLOR E = 8 MM, SEM COLOCACAO</v>
          </cell>
          <cell r="C9609" t="str">
            <v>M2</v>
          </cell>
          <cell r="D9609" t="str">
            <v>CR</v>
          </cell>
          <cell r="E9609">
            <v>153.11000000000001</v>
          </cell>
        </row>
        <row r="9610">
          <cell r="A9610">
            <v>5031</v>
          </cell>
          <cell r="B9610" t="str">
            <v>VIDRO TEMPERADO INCOLOR PARA PORTA DE ABRIR, E = 10 MM (SEM FERRAGENS E SEM</v>
          </cell>
          <cell r="C9610" t="str">
            <v>M2</v>
          </cell>
          <cell r="D9610" t="str">
            <v>C</v>
          </cell>
          <cell r="E9610">
            <v>215</v>
          </cell>
        </row>
        <row r="9611">
          <cell r="B9611" t="str">
            <v>COLOCACAO)</v>
          </cell>
        </row>
        <row r="9612">
          <cell r="A9612">
            <v>10502</v>
          </cell>
          <cell r="B9612" t="str">
            <v>VIDRO TEMPERADO VERDE E = 10 MM, SEM COLOCACAO</v>
          </cell>
          <cell r="C9612" t="str">
            <v>M2</v>
          </cell>
          <cell r="D9612" t="str">
            <v>CR</v>
          </cell>
          <cell r="E9612">
            <v>250.52</v>
          </cell>
        </row>
        <row r="9613">
          <cell r="A9613">
            <v>10501</v>
          </cell>
          <cell r="B9613" t="str">
            <v>VIDRO TEMPERADO VERDE E = 6 MM, SEM COLOCACAO</v>
          </cell>
          <cell r="C9613" t="str">
            <v>M2</v>
          </cell>
          <cell r="D9613" t="str">
            <v>CR</v>
          </cell>
          <cell r="E9613">
            <v>141.54</v>
          </cell>
        </row>
        <row r="9614">
          <cell r="A9614">
            <v>10503</v>
          </cell>
          <cell r="B9614" t="str">
            <v>VIDRO TEMPERADO VERDE E = 8 MM, SEM COLOCACAO</v>
          </cell>
          <cell r="C9614" t="str">
            <v>M2</v>
          </cell>
          <cell r="D9614" t="str">
            <v>CR</v>
          </cell>
          <cell r="E9614">
            <v>191.22</v>
          </cell>
        </row>
        <row r="9615">
          <cell r="A9615">
            <v>40610</v>
          </cell>
          <cell r="B9615" t="str">
            <v>VIGA DE ESCORAMAENTO H20, DE MADEIRA, PESO DE 5,00 A 5,20 KG/M, COM</v>
          </cell>
          <cell r="C9615" t="str">
            <v>M</v>
          </cell>
          <cell r="D9615" t="str">
            <v>CR</v>
          </cell>
          <cell r="E9615">
            <v>27.69</v>
          </cell>
        </row>
        <row r="9616">
          <cell r="B9616" t="str">
            <v>EXTREMIDADES PLASTICAS (COLETADO CAIXA)</v>
          </cell>
        </row>
        <row r="9617">
          <cell r="A9617">
            <v>4472</v>
          </cell>
          <cell r="B9617" t="str">
            <v>VIGA DE MADEIRA NAO APARELHADA *6 X 16* CM, MACARANDUBA, ANGELIM OU</v>
          </cell>
          <cell r="C9617" t="str">
            <v>M</v>
          </cell>
          <cell r="D9617" t="str">
            <v>CR</v>
          </cell>
          <cell r="E9617">
            <v>12.25</v>
          </cell>
        </row>
        <row r="9618">
          <cell r="B9618" t="str">
            <v>EQUIVALENTE DA REGIAO</v>
          </cell>
        </row>
        <row r="9619">
          <cell r="A9619">
            <v>35272</v>
          </cell>
          <cell r="B9619" t="str">
            <v>VIGA DE MADEIRA NAO APARELHADA *6 X 20* CM, MACARANDUBA, ANGELIM OU</v>
          </cell>
          <cell r="C9619" t="str">
            <v>M</v>
          </cell>
          <cell r="D9619" t="str">
            <v>CR</v>
          </cell>
          <cell r="E9619">
            <v>16.09</v>
          </cell>
        </row>
        <row r="9620">
          <cell r="B9620" t="str">
            <v>EQUIVALENTE DA REGIAO</v>
          </cell>
        </row>
        <row r="9621">
          <cell r="A9621">
            <v>4425</v>
          </cell>
          <cell r="B9621" t="str">
            <v>VIGA DE MADEIRA NAO APARELHADA 6 X 12 CM, MACARANDUBA, ANGELIM OU EQUIVALENTE</v>
          </cell>
          <cell r="C9621" t="str">
            <v>M</v>
          </cell>
          <cell r="D9621" t="str">
            <v>C</v>
          </cell>
          <cell r="E9621">
            <v>9</v>
          </cell>
        </row>
        <row r="9622">
          <cell r="B9622" t="str">
            <v>DA REGIAO</v>
          </cell>
        </row>
        <row r="9623">
          <cell r="A9623">
            <v>4481</v>
          </cell>
          <cell r="B9623" t="str">
            <v>VIGA DE MADEIRA NAO APARELHADA 8 X 16 CM, MACARANDUBA, ANGELIM OU EQUIVALENTE</v>
          </cell>
          <cell r="C9623" t="str">
            <v>M</v>
          </cell>
          <cell r="D9623" t="str">
            <v>CR</v>
          </cell>
          <cell r="E9623">
            <v>16.579999999999998</v>
          </cell>
        </row>
        <row r="9624">
          <cell r="B9624" t="str">
            <v>DA REGIAO</v>
          </cell>
        </row>
        <row r="9625">
          <cell r="A9625">
            <v>40275</v>
          </cell>
          <cell r="B9625" t="str">
            <v>VIGA SANDUICHE METALICA VAZADA PARA TRAVAMENTO DE PILARES, DIMENSOES: ALTURA</v>
          </cell>
          <cell r="C9625" t="str">
            <v>MES</v>
          </cell>
          <cell r="D9625" t="str">
            <v>CR</v>
          </cell>
          <cell r="E9625">
            <v>15</v>
          </cell>
        </row>
        <row r="9626">
          <cell r="B9626" t="str">
            <v>DE *8* CM, LARGURA DE *6* CM E EXTENSAO DE 2 M (LOCACAO)</v>
          </cell>
        </row>
        <row r="9627">
          <cell r="A9627">
            <v>40625</v>
          </cell>
          <cell r="B9627" t="str">
            <v>VIGA SANDUICHE METALICA VAZADA PARA TRAVAMENTO DE PILARES, DIMENSOES: ALTURA</v>
          </cell>
          <cell r="C9627" t="str">
            <v>MES</v>
          </cell>
          <cell r="D9627" t="str">
            <v>CR</v>
          </cell>
          <cell r="E9627">
            <v>2.91</v>
          </cell>
        </row>
        <row r="9628">
          <cell r="B9628" t="str">
            <v>DE *8* CM, LARGURA DE *6* CM E EXTENSAO DE 2 M (LOCACAO) (COLETADO CAIXA)</v>
          </cell>
        </row>
        <row r="9629">
          <cell r="A9629">
            <v>34345</v>
          </cell>
          <cell r="B9629" t="str">
            <v>VIGIA DIURNO</v>
          </cell>
          <cell r="C9629" t="str">
            <v>H</v>
          </cell>
          <cell r="D9629" t="str">
            <v>CR</v>
          </cell>
          <cell r="E9629">
            <v>8.18</v>
          </cell>
        </row>
        <row r="9630">
          <cell r="A9630" t="str">
            <v>Obs: dimensões entre asteríscos (*) indicam a aceitação de medidas aproximadas.</v>
          </cell>
        </row>
        <row r="9632">
          <cell r="B9632" t="str">
            <v>PREÇOS DE INSUMOS</v>
          </cell>
          <cell r="D9632" t="str">
            <v>Página:</v>
          </cell>
          <cell r="E9632" t="str">
            <v>146 / 146</v>
          </cell>
        </row>
        <row r="9633">
          <cell r="A9633" t="str">
            <v>Indicação da origem do preço:</v>
          </cell>
        </row>
        <row r="9634">
          <cell r="A9634" t="str">
            <v>• C - para preço coletado pelo IBGE</v>
          </cell>
        </row>
        <row r="9635">
          <cell r="A9635" t="str">
            <v>• CR - para preço obtido por meio do coeficiente de representatividade do insumo (ver Manual de Metodologia e</v>
          </cell>
        </row>
        <row r="9636">
          <cell r="A9636" t="str">
            <v>Conceitos);</v>
          </cell>
        </row>
        <row r="9637">
          <cell r="A9637" t="str">
            <v>• AS - para preço atribuído com base no preço do insumo para a localidade de São Paulo.</v>
          </cell>
        </row>
        <row r="9638">
          <cell r="A9638" t="str">
            <v>Mês de Coleta:</v>
          </cell>
          <cell r="B9638" t="str">
            <v>06/2016 Pesquisa: IBGE</v>
          </cell>
        </row>
        <row r="9639">
          <cell r="B9639" t="str">
            <v>CUIABA</v>
          </cell>
          <cell r="C9639" t="str">
            <v>90,01</v>
          </cell>
          <cell r="E9639">
            <v>52.06</v>
          </cell>
        </row>
        <row r="9640">
          <cell r="A9640" t="str">
            <v>Localidade:</v>
          </cell>
          <cell r="B9640" t="str">
            <v>Encargos Sociais Desonerados(%) Horista:</v>
          </cell>
          <cell r="D9640" t="str">
            <v>Mensalista:</v>
          </cell>
        </row>
        <row r="9641">
          <cell r="A9641" t="str">
            <v>Código</v>
          </cell>
          <cell r="B9641" t="str">
            <v>Descriçao do Insumo</v>
          </cell>
          <cell r="C9641" t="str">
            <v>Unid</v>
          </cell>
          <cell r="D9641" t="str">
            <v>Origem</v>
          </cell>
          <cell r="E9641" t="str">
            <v>Preço</v>
          </cell>
        </row>
        <row r="9642">
          <cell r="D9642" t="str">
            <v>de Preço</v>
          </cell>
          <cell r="E9642" t="str">
            <v>Mediano (R$)</v>
          </cell>
        </row>
        <row r="9643">
          <cell r="A9643">
            <v>41096</v>
          </cell>
          <cell r="B9643" t="str">
            <v>VIGIA DIURNO (MENSALISTA)</v>
          </cell>
          <cell r="C9643" t="str">
            <v>MES</v>
          </cell>
          <cell r="D9643" t="str">
            <v>CR</v>
          </cell>
          <cell r="E9643">
            <v>1442.36</v>
          </cell>
        </row>
        <row r="9644">
          <cell r="A9644">
            <v>41776</v>
          </cell>
          <cell r="B9644" t="str">
            <v>VIGIA NOTURNO, HORA EFETIVAMENTE TRABALHADA DE 22 H AS 5 H (COM ADICIONAL</v>
          </cell>
          <cell r="C9644" t="str">
            <v>H</v>
          </cell>
          <cell r="D9644" t="str">
            <v>CR</v>
          </cell>
          <cell r="E9644">
            <v>11.22</v>
          </cell>
        </row>
        <row r="9645">
          <cell r="B9645" t="str">
            <v>NOTURNO)</v>
          </cell>
        </row>
        <row r="9646">
          <cell r="A9646">
            <v>4487</v>
          </cell>
          <cell r="B9646" t="str">
            <v>VIGOTA DE MADEIRA NAO APARELHADA *5 X 10* CM, MACARANDUBA, ANGELIM OU</v>
          </cell>
          <cell r="C9646" t="str">
            <v>M</v>
          </cell>
          <cell r="D9646" t="str">
            <v>CR</v>
          </cell>
          <cell r="E9646">
            <v>8.0399999999999991</v>
          </cell>
        </row>
        <row r="9647">
          <cell r="B9647" t="str">
            <v>EQUIVALENTE DA REGIAO</v>
          </cell>
        </row>
        <row r="9648">
          <cell r="A9648">
            <v>11157</v>
          </cell>
          <cell r="B9648" t="str">
            <v>WASH PRIMER PARA TINTA AUTOMOTIVA</v>
          </cell>
          <cell r="C9648" t="str">
            <v>GL</v>
          </cell>
          <cell r="D9648" t="str">
            <v>CR</v>
          </cell>
          <cell r="E9648">
            <v>117.55</v>
          </cell>
        </row>
      </sheetData>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Plan1"/>
    </sheetNames>
    <sheetDataSet>
      <sheetData sheetId="0">
        <row r="13">
          <cell r="J13">
            <v>1350.16</v>
          </cell>
        </row>
        <row r="30">
          <cell r="J30">
            <v>1189.9100000000001</v>
          </cell>
        </row>
        <row r="39">
          <cell r="J39">
            <v>11246.3</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final"/>
      <sheetName val="MED_5"/>
      <sheetName val="REL MED_5"/>
      <sheetName val="Relatório-1ª med."/>
      <sheetName val="DRENA"/>
      <sheetName val="Plan2"/>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RESUMO"/>
      <sheetName val="Orc-Casablanca"/>
      <sheetName val="Obra"/>
      <sheetName val="Orçamento"/>
    </sheetNames>
    <sheetDataSet>
      <sheetData sheetId="0"/>
      <sheetData sheetId="1"/>
      <sheetData sheetId="2">
        <row r="10">
          <cell r="A10" t="str">
            <v>I</v>
          </cell>
          <cell r="B10" t="str">
            <v>ENTRADA DO CONDOMÍNIO</v>
          </cell>
        </row>
        <row r="11">
          <cell r="A11">
            <v>1</v>
          </cell>
          <cell r="B11" t="str">
            <v>Demolições e Retiradas</v>
          </cell>
        </row>
        <row r="12">
          <cell r="A12" t="str">
            <v>1.1</v>
          </cell>
          <cell r="B12" t="str">
            <v>Demolição da Guarita existente</v>
          </cell>
          <cell r="C12" t="str">
            <v>m²</v>
          </cell>
          <cell r="D12">
            <v>6.67</v>
          </cell>
          <cell r="F12">
            <v>29.56</v>
          </cell>
          <cell r="G12">
            <v>29.56</v>
          </cell>
          <cell r="H12">
            <v>197.16</v>
          </cell>
        </row>
        <row r="13">
          <cell r="A13" t="str">
            <v>1.2</v>
          </cell>
          <cell r="B13" t="str">
            <v>Retirada de grades de ferro</v>
          </cell>
          <cell r="C13" t="str">
            <v>m²</v>
          </cell>
          <cell r="D13">
            <v>57</v>
          </cell>
          <cell r="F13">
            <v>2.11</v>
          </cell>
          <cell r="G13">
            <v>2.11</v>
          </cell>
          <cell r="H13">
            <v>120.27</v>
          </cell>
        </row>
        <row r="14">
          <cell r="A14" t="str">
            <v>1.3</v>
          </cell>
          <cell r="B14" t="str">
            <v>Retirada do portão de veículos</v>
          </cell>
          <cell r="C14" t="str">
            <v>m²</v>
          </cell>
          <cell r="D14">
            <v>12</v>
          </cell>
          <cell r="F14">
            <v>2.11</v>
          </cell>
          <cell r="G14">
            <v>2.11</v>
          </cell>
          <cell r="H14">
            <v>25.32</v>
          </cell>
        </row>
        <row r="15">
          <cell r="A15" t="str">
            <v>1.4</v>
          </cell>
          <cell r="B15" t="str">
            <v>Demolição de escadas e calçadas de concreto</v>
          </cell>
          <cell r="C15" t="str">
            <v>m²</v>
          </cell>
          <cell r="D15">
            <v>20</v>
          </cell>
          <cell r="F15">
            <v>3.44</v>
          </cell>
          <cell r="G15">
            <v>3.44</v>
          </cell>
          <cell r="H15">
            <v>68.8</v>
          </cell>
        </row>
        <row r="16">
          <cell r="A16" t="str">
            <v>1.5</v>
          </cell>
          <cell r="B16" t="str">
            <v>Demolição de jardins - gramas e arbuatos</v>
          </cell>
          <cell r="C16" t="str">
            <v>m²</v>
          </cell>
          <cell r="D16">
            <v>75</v>
          </cell>
          <cell r="F16">
            <v>1</v>
          </cell>
          <cell r="G16">
            <v>1</v>
          </cell>
          <cell r="H16">
            <v>75</v>
          </cell>
        </row>
        <row r="17">
          <cell r="A17" t="str">
            <v>1.6</v>
          </cell>
          <cell r="B17" t="str">
            <v>Demolição de muretas de jardins</v>
          </cell>
          <cell r="C17" t="str">
            <v>m</v>
          </cell>
          <cell r="D17">
            <v>60</v>
          </cell>
          <cell r="F17">
            <v>9.93</v>
          </cell>
          <cell r="G17">
            <v>9.93</v>
          </cell>
          <cell r="H17">
            <v>595.79999999999995</v>
          </cell>
        </row>
        <row r="18">
          <cell r="A18" t="str">
            <v>1.7</v>
          </cell>
          <cell r="B18" t="str">
            <v>Remoção de entulhos, inclusive carga manual em caçambas</v>
          </cell>
          <cell r="C18" t="str">
            <v>m³</v>
          </cell>
          <cell r="D18">
            <v>30</v>
          </cell>
          <cell r="E18">
            <v>12</v>
          </cell>
          <cell r="F18">
            <v>2.2200000000000002</v>
          </cell>
          <cell r="G18">
            <v>14.22</v>
          </cell>
          <cell r="H18">
            <v>426.6</v>
          </cell>
        </row>
        <row r="19">
          <cell r="A19" t="str">
            <v>1.8</v>
          </cell>
          <cell r="B19" t="str">
            <v>Tapume</v>
          </cell>
          <cell r="G19">
            <v>0</v>
          </cell>
          <cell r="H19">
            <v>0</v>
          </cell>
        </row>
        <row r="20">
          <cell r="A20" t="str">
            <v>1.9</v>
          </cell>
          <cell r="B20" t="str">
            <v>Tapume em chapa de madeira compensada resinada, inclusive portões e pintura - H=2,10m</v>
          </cell>
          <cell r="C20" t="str">
            <v>ml</v>
          </cell>
          <cell r="D20">
            <v>30</v>
          </cell>
          <cell r="E20">
            <v>25.07</v>
          </cell>
          <cell r="F20">
            <v>24.88</v>
          </cell>
          <cell r="G20">
            <v>49.95</v>
          </cell>
          <cell r="H20">
            <v>1498.5</v>
          </cell>
        </row>
        <row r="21">
          <cell r="A21" t="str">
            <v>1.10</v>
          </cell>
          <cell r="B21" t="str">
            <v>Diversos</v>
          </cell>
          <cell r="G21">
            <v>0</v>
          </cell>
          <cell r="H21">
            <v>0</v>
          </cell>
        </row>
        <row r="22">
          <cell r="A22" t="str">
            <v>1.11</v>
          </cell>
          <cell r="B22" t="str">
            <v>Escada de acesso em concreto apoiada no terreno - 2,20x1,75m - 5 degraus de 35x18cm, inclusive revestimento cerâmico</v>
          </cell>
          <cell r="C22" t="str">
            <v>m²</v>
          </cell>
          <cell r="D22">
            <v>3.85</v>
          </cell>
          <cell r="E22">
            <v>143.15</v>
          </cell>
          <cell r="F22">
            <v>75.23</v>
          </cell>
          <cell r="G22">
            <v>218.38</v>
          </cell>
          <cell r="H22">
            <v>840.76</v>
          </cell>
        </row>
        <row r="23">
          <cell r="A23" t="str">
            <v>1.12</v>
          </cell>
          <cell r="B23" t="str">
            <v>Rampa para pedestre com inclinação de 6,5%, em concreto, conforme projeto, inclusive revestimento cerâmico</v>
          </cell>
          <cell r="C23" t="str">
            <v>m²</v>
          </cell>
          <cell r="D23">
            <v>20.440000000000001</v>
          </cell>
          <cell r="E23">
            <v>221.53</v>
          </cell>
          <cell r="F23">
            <v>114.84</v>
          </cell>
          <cell r="G23">
            <v>336.37</v>
          </cell>
          <cell r="H23">
            <v>6875.4</v>
          </cell>
        </row>
        <row r="24">
          <cell r="A24" t="str">
            <v>1.13</v>
          </cell>
          <cell r="B24" t="str">
            <v>Corrimão em tubo galvanizado e tela - H=0,80m</v>
          </cell>
          <cell r="C24" t="str">
            <v>ml</v>
          </cell>
          <cell r="D24">
            <v>42</v>
          </cell>
          <cell r="E24">
            <v>60.35</v>
          </cell>
          <cell r="F24">
            <v>13.09</v>
          </cell>
          <cell r="G24">
            <v>73.44</v>
          </cell>
          <cell r="H24">
            <v>3084.48</v>
          </cell>
        </row>
        <row r="25">
          <cell r="A25" t="str">
            <v>1.14</v>
          </cell>
          <cell r="B25" t="str">
            <v>Piso anti-derrapante (no nível da calçada, Portão frontal e Gaiola), inclusive regularização</v>
          </cell>
          <cell r="C25" t="str">
            <v>m²</v>
          </cell>
          <cell r="D25">
            <v>28</v>
          </cell>
          <cell r="E25">
            <v>31.91</v>
          </cell>
          <cell r="F25">
            <v>17.309999999999999</v>
          </cell>
          <cell r="G25">
            <v>49.22</v>
          </cell>
          <cell r="H25">
            <v>1378.16</v>
          </cell>
        </row>
        <row r="26">
          <cell r="A26" t="str">
            <v>1.15</v>
          </cell>
          <cell r="B26" t="str">
            <v>Elevação do muro existente (H=1,00m)</v>
          </cell>
          <cell r="C26" t="str">
            <v>ml</v>
          </cell>
          <cell r="D26">
            <v>9.9</v>
          </cell>
          <cell r="E26">
            <v>22.05</v>
          </cell>
          <cell r="F26">
            <v>20.3</v>
          </cell>
          <cell r="G26">
            <v>42.35</v>
          </cell>
          <cell r="H26">
            <v>419.26</v>
          </cell>
        </row>
        <row r="27">
          <cell r="A27" t="str">
            <v>1.16</v>
          </cell>
          <cell r="B27" t="str">
            <v xml:space="preserve">Revestimento e pintura do muro, inclusive confecção de frisos </v>
          </cell>
          <cell r="C27" t="str">
            <v>m²</v>
          </cell>
          <cell r="D27">
            <v>29.7</v>
          </cell>
          <cell r="E27">
            <v>10.09</v>
          </cell>
          <cell r="F27">
            <v>15.73</v>
          </cell>
          <cell r="G27">
            <v>25.82</v>
          </cell>
          <cell r="H27">
            <v>766.85</v>
          </cell>
        </row>
        <row r="28">
          <cell r="A28" t="str">
            <v>1.17</v>
          </cell>
          <cell r="B28" t="str">
            <v>Muro com H=1,20m - proteção de lixeira</v>
          </cell>
          <cell r="C28" t="str">
            <v>m²</v>
          </cell>
          <cell r="D28">
            <v>4.32</v>
          </cell>
          <cell r="E28">
            <v>38.369999999999997</v>
          </cell>
          <cell r="F28">
            <v>65.989999999999995</v>
          </cell>
          <cell r="G28">
            <v>104.35999999999999</v>
          </cell>
          <cell r="H28">
            <v>450.83</v>
          </cell>
        </row>
        <row r="29">
          <cell r="A29" t="str">
            <v>1.18</v>
          </cell>
          <cell r="B29" t="str">
            <v xml:space="preserve">Mureta de contenção de aterro </v>
          </cell>
          <cell r="C29" t="str">
            <v>ml</v>
          </cell>
          <cell r="D29">
            <v>26.5</v>
          </cell>
          <cell r="E29">
            <v>9.61</v>
          </cell>
          <cell r="F29">
            <v>14.74</v>
          </cell>
          <cell r="G29">
            <v>24.35</v>
          </cell>
          <cell r="H29">
            <v>645.27</v>
          </cell>
        </row>
        <row r="30">
          <cell r="A30" t="str">
            <v>1.19</v>
          </cell>
          <cell r="B30" t="str">
            <v>Aquisição de material de aterro para talude</v>
          </cell>
          <cell r="C30" t="str">
            <v>m³</v>
          </cell>
          <cell r="D30">
            <v>30</v>
          </cell>
          <cell r="E30">
            <v>13</v>
          </cell>
          <cell r="F30">
            <v>12.72</v>
          </cell>
          <cell r="G30">
            <v>25.72</v>
          </cell>
          <cell r="H30">
            <v>771.6</v>
          </cell>
        </row>
        <row r="31">
          <cell r="A31" t="str">
            <v>1.20</v>
          </cell>
          <cell r="B31" t="str">
            <v>Jardins - gramado em talude</v>
          </cell>
          <cell r="C31" t="str">
            <v>m²</v>
          </cell>
          <cell r="D31">
            <v>50</v>
          </cell>
          <cell r="E31">
            <v>5.88</v>
          </cell>
          <cell r="F31">
            <v>3.1</v>
          </cell>
          <cell r="G31">
            <v>8.98</v>
          </cell>
          <cell r="H31">
            <v>449</v>
          </cell>
        </row>
        <row r="32">
          <cell r="A32" t="str">
            <v>1.21</v>
          </cell>
          <cell r="B32" t="str">
            <v>Fornecimento e assentamento de Portão para veículos -6,00x2,50m, inclusive sistema elétrico</v>
          </cell>
          <cell r="C32" t="str">
            <v>ud</v>
          </cell>
          <cell r="D32">
            <v>1</v>
          </cell>
          <cell r="E32">
            <v>3750</v>
          </cell>
          <cell r="F32">
            <v>174.15</v>
          </cell>
          <cell r="G32">
            <v>3924.15</v>
          </cell>
          <cell r="H32">
            <v>3924.15</v>
          </cell>
        </row>
        <row r="33">
          <cell r="A33" t="str">
            <v>1.22</v>
          </cell>
          <cell r="B33" t="str">
            <v>TOTAL DO GRUPO</v>
          </cell>
          <cell r="G33">
            <v>0</v>
          </cell>
          <cell r="H33">
            <v>0</v>
          </cell>
        </row>
        <row r="34">
          <cell r="A34" t="str">
            <v>1.23</v>
          </cell>
          <cell r="G34">
            <v>0</v>
          </cell>
          <cell r="H34">
            <v>0</v>
          </cell>
        </row>
        <row r="35">
          <cell r="A35" t="str">
            <v>1.24</v>
          </cell>
          <cell r="B35" t="str">
            <v>PÓRTICO DE ACESSO</v>
          </cell>
          <cell r="G35">
            <v>0</v>
          </cell>
          <cell r="H35">
            <v>0</v>
          </cell>
        </row>
        <row r="36">
          <cell r="A36" t="str">
            <v>1.25</v>
          </cell>
          <cell r="B36" t="str">
            <v>Fundação</v>
          </cell>
          <cell r="G36">
            <v>0</v>
          </cell>
          <cell r="H36">
            <v>0</v>
          </cell>
        </row>
        <row r="37">
          <cell r="A37" t="str">
            <v>1.26</v>
          </cell>
          <cell r="B37" t="str">
            <v>Demolição de concreto armado (Sub-Solo e furos na laje)</v>
          </cell>
          <cell r="C37" t="str">
            <v>m³</v>
          </cell>
          <cell r="D37">
            <v>0.85</v>
          </cell>
          <cell r="F37">
            <v>146.26</v>
          </cell>
          <cell r="G37">
            <v>146.26</v>
          </cell>
          <cell r="H37">
            <v>124.32</v>
          </cell>
        </row>
        <row r="38">
          <cell r="A38" t="str">
            <v>1.27</v>
          </cell>
          <cell r="B38" t="str">
            <v>Escavação manual para blocos</v>
          </cell>
          <cell r="C38" t="str">
            <v>m³</v>
          </cell>
          <cell r="D38">
            <v>6.12</v>
          </cell>
          <cell r="F38">
            <v>13.01</v>
          </cell>
          <cell r="G38">
            <v>13.01</v>
          </cell>
          <cell r="H38">
            <v>79.62</v>
          </cell>
        </row>
        <row r="39">
          <cell r="A39" t="str">
            <v>1.28</v>
          </cell>
          <cell r="B39" t="str">
            <v>Bloco de concreto</v>
          </cell>
          <cell r="G39">
            <v>0</v>
          </cell>
          <cell r="H39">
            <v>0</v>
          </cell>
        </row>
        <row r="40">
          <cell r="A40" t="str">
            <v>1.29</v>
          </cell>
          <cell r="B40" t="str">
            <v>concreto simples</v>
          </cell>
          <cell r="C40" t="str">
            <v>m³</v>
          </cell>
          <cell r="D40">
            <v>2.4</v>
          </cell>
          <cell r="E40">
            <v>178.3</v>
          </cell>
          <cell r="F40">
            <v>55.06</v>
          </cell>
          <cell r="G40">
            <v>233.36</v>
          </cell>
          <cell r="H40">
            <v>560.05999999999995</v>
          </cell>
        </row>
        <row r="41">
          <cell r="A41" t="str">
            <v>1.30</v>
          </cell>
          <cell r="B41" t="str">
            <v>Forma comum</v>
          </cell>
          <cell r="C41" t="str">
            <v>m²</v>
          </cell>
          <cell r="D41">
            <v>4.2</v>
          </cell>
          <cell r="E41">
            <v>14.43</v>
          </cell>
          <cell r="F41">
            <v>11.04</v>
          </cell>
          <cell r="G41">
            <v>25.47</v>
          </cell>
          <cell r="H41">
            <v>106.97</v>
          </cell>
        </row>
        <row r="42">
          <cell r="A42" t="str">
            <v>1.31</v>
          </cell>
          <cell r="B42" t="str">
            <v>Aço CA-50/60</v>
          </cell>
          <cell r="C42" t="str">
            <v>kg</v>
          </cell>
          <cell r="D42">
            <v>190</v>
          </cell>
          <cell r="E42">
            <v>2.7</v>
          </cell>
          <cell r="F42">
            <v>0.9</v>
          </cell>
          <cell r="G42">
            <v>3.6</v>
          </cell>
          <cell r="H42">
            <v>684</v>
          </cell>
        </row>
        <row r="43">
          <cell r="A43" t="str">
            <v>1.32</v>
          </cell>
          <cell r="B43" t="str">
            <v>Estrutura de concreto</v>
          </cell>
          <cell r="G43">
            <v>0</v>
          </cell>
          <cell r="H43">
            <v>0</v>
          </cell>
        </row>
        <row r="44">
          <cell r="A44" t="str">
            <v>1.33</v>
          </cell>
          <cell r="B44" t="str">
            <v>concreto simples</v>
          </cell>
          <cell r="C44" t="str">
            <v>m³</v>
          </cell>
          <cell r="D44">
            <v>5.64</v>
          </cell>
          <cell r="E44">
            <v>178.3</v>
          </cell>
          <cell r="F44">
            <v>78.150000000000006</v>
          </cell>
          <cell r="G44">
            <v>256.45000000000005</v>
          </cell>
          <cell r="H44">
            <v>1446.37</v>
          </cell>
        </row>
        <row r="45">
          <cell r="A45" t="str">
            <v>1.34</v>
          </cell>
          <cell r="B45" t="str">
            <v>Forma comum</v>
          </cell>
          <cell r="C45" t="str">
            <v>m²</v>
          </cell>
          <cell r="D45">
            <v>63.04</v>
          </cell>
          <cell r="E45">
            <v>14.92</v>
          </cell>
          <cell r="F45">
            <v>13.81</v>
          </cell>
          <cell r="G45">
            <v>28.73</v>
          </cell>
          <cell r="H45">
            <v>1811.13</v>
          </cell>
        </row>
        <row r="46">
          <cell r="A46" t="str">
            <v>1.35</v>
          </cell>
          <cell r="B46" t="str">
            <v>Aço CA-50/60</v>
          </cell>
          <cell r="C46" t="str">
            <v>kg</v>
          </cell>
          <cell r="D46">
            <v>560</v>
          </cell>
          <cell r="E46">
            <v>2.7</v>
          </cell>
          <cell r="F46">
            <v>0.9</v>
          </cell>
          <cell r="G46">
            <v>3.6</v>
          </cell>
          <cell r="H46">
            <v>2016</v>
          </cell>
        </row>
        <row r="47">
          <cell r="A47" t="str">
            <v>1.36</v>
          </cell>
          <cell r="B47" t="str">
            <v>Vigas de perfis metálicos (treliça) interligando os pilares do Pórtico</v>
          </cell>
          <cell r="C47" t="str">
            <v>ml</v>
          </cell>
          <cell r="D47">
            <v>23.2</v>
          </cell>
          <cell r="E47">
            <v>85.62</v>
          </cell>
          <cell r="F47">
            <v>42.81</v>
          </cell>
          <cell r="G47">
            <v>128.43</v>
          </cell>
          <cell r="H47">
            <v>2979.57</v>
          </cell>
        </row>
        <row r="48">
          <cell r="A48" t="str">
            <v>1.37</v>
          </cell>
          <cell r="B48" t="str">
            <v>Laje pré-moldada de concreto  (teto do Pórtico)</v>
          </cell>
          <cell r="C48" t="str">
            <v>m²</v>
          </cell>
          <cell r="D48">
            <v>12.88</v>
          </cell>
          <cell r="E48">
            <v>37.14</v>
          </cell>
          <cell r="F48">
            <v>6.32</v>
          </cell>
          <cell r="G48">
            <v>43.46</v>
          </cell>
          <cell r="H48">
            <v>559.76</v>
          </cell>
        </row>
        <row r="49">
          <cell r="A49" t="str">
            <v>1.38</v>
          </cell>
          <cell r="B49" t="str">
            <v>Alvenaria</v>
          </cell>
          <cell r="G49">
            <v>0</v>
          </cell>
          <cell r="H49">
            <v>0</v>
          </cell>
        </row>
        <row r="50">
          <cell r="A50" t="str">
            <v>1.39</v>
          </cell>
          <cell r="B50" t="str">
            <v>Alvenaria de enchimento entre pilares</v>
          </cell>
          <cell r="C50" t="str">
            <v>m³</v>
          </cell>
          <cell r="D50">
            <v>3</v>
          </cell>
          <cell r="E50">
            <v>62.55</v>
          </cell>
          <cell r="F50">
            <v>73.25</v>
          </cell>
          <cell r="G50">
            <v>135.80000000000001</v>
          </cell>
          <cell r="H50">
            <v>407.4</v>
          </cell>
        </row>
        <row r="51">
          <cell r="A51" t="str">
            <v>1.40</v>
          </cell>
          <cell r="B51" t="str">
            <v>Revestimento</v>
          </cell>
          <cell r="G51">
            <v>0</v>
          </cell>
          <cell r="H51">
            <v>0</v>
          </cell>
        </row>
        <row r="52">
          <cell r="A52" t="str">
            <v>1.41</v>
          </cell>
          <cell r="B52" t="str">
            <v>Revestimento (alvenaria, pilares e laje)</v>
          </cell>
          <cell r="C52" t="str">
            <v>m²</v>
          </cell>
          <cell r="D52">
            <v>89.43</v>
          </cell>
          <cell r="E52">
            <v>4.3600000000000003</v>
          </cell>
          <cell r="F52">
            <v>9.0500000000000007</v>
          </cell>
          <cell r="G52">
            <v>13.41</v>
          </cell>
          <cell r="H52">
            <v>1199.25</v>
          </cell>
        </row>
        <row r="53">
          <cell r="A53" t="str">
            <v>1.42</v>
          </cell>
          <cell r="B53" t="str">
            <v>Cobertura</v>
          </cell>
          <cell r="G53">
            <v>0</v>
          </cell>
          <cell r="H53">
            <v>0</v>
          </cell>
        </row>
        <row r="54">
          <cell r="A54" t="str">
            <v>1.43</v>
          </cell>
          <cell r="B54" t="str">
            <v xml:space="preserve">Estrutura metálica de sustentação da telha </v>
          </cell>
          <cell r="C54" t="str">
            <v>m²</v>
          </cell>
          <cell r="D54">
            <v>32.200000000000003</v>
          </cell>
          <cell r="E54">
            <v>50.4</v>
          </cell>
          <cell r="G54">
            <v>50.4</v>
          </cell>
          <cell r="H54">
            <v>1622.88</v>
          </cell>
        </row>
        <row r="55">
          <cell r="A55" t="str">
            <v>1.44</v>
          </cell>
          <cell r="B55" t="str">
            <v>Telha de policarbonato</v>
          </cell>
          <cell r="C55" t="str">
            <v>m²</v>
          </cell>
          <cell r="D55">
            <v>32.200000000000003</v>
          </cell>
          <cell r="E55">
            <v>46.92</v>
          </cell>
          <cell r="F55">
            <v>15</v>
          </cell>
          <cell r="G55">
            <v>61.92</v>
          </cell>
          <cell r="H55">
            <v>1993.82</v>
          </cell>
        </row>
        <row r="56">
          <cell r="A56" t="str">
            <v>1.45</v>
          </cell>
          <cell r="B56" t="str">
            <v>Pintura</v>
          </cell>
          <cell r="G56">
            <v>0</v>
          </cell>
          <cell r="H56">
            <v>0</v>
          </cell>
        </row>
        <row r="57">
          <cell r="A57" t="str">
            <v>1.46</v>
          </cell>
          <cell r="B57" t="str">
            <v>Da estrutura metálica com tinta esmalte</v>
          </cell>
          <cell r="C57" t="str">
            <v>m²</v>
          </cell>
          <cell r="D57">
            <v>41.92</v>
          </cell>
          <cell r="E57">
            <v>2.64</v>
          </cell>
          <cell r="F57">
            <v>2.85</v>
          </cell>
          <cell r="G57">
            <v>5.49</v>
          </cell>
          <cell r="H57">
            <v>230.14</v>
          </cell>
        </row>
        <row r="58">
          <cell r="A58" t="str">
            <v>1.47</v>
          </cell>
          <cell r="B58" t="str">
            <v>pintura externa com textura acrílica aplicada a rolo</v>
          </cell>
          <cell r="C58" t="str">
            <v>m²</v>
          </cell>
          <cell r="D58">
            <v>33.25</v>
          </cell>
          <cell r="E58">
            <v>2.85</v>
          </cell>
          <cell r="F58">
            <v>2.33</v>
          </cell>
          <cell r="G58">
            <v>5.18</v>
          </cell>
          <cell r="H58">
            <v>172.23</v>
          </cell>
        </row>
        <row r="59">
          <cell r="A59" t="str">
            <v>1.48</v>
          </cell>
          <cell r="B59" t="str">
            <v>Latex acrilica - paredes e tetos</v>
          </cell>
          <cell r="C59" t="str">
            <v>m²</v>
          </cell>
          <cell r="D59">
            <v>56.18</v>
          </cell>
          <cell r="E59">
            <v>2.4700000000000002</v>
          </cell>
          <cell r="F59">
            <v>4.8</v>
          </cell>
          <cell r="G59">
            <v>7.27</v>
          </cell>
          <cell r="H59">
            <v>408.42</v>
          </cell>
        </row>
        <row r="60">
          <cell r="A60" t="str">
            <v>1.49</v>
          </cell>
          <cell r="B60" t="str">
            <v>TOTAL DO GRUPO</v>
          </cell>
          <cell r="G60">
            <v>0</v>
          </cell>
          <cell r="H60">
            <v>0</v>
          </cell>
        </row>
        <row r="61">
          <cell r="A61" t="str">
            <v>1.50</v>
          </cell>
          <cell r="G61">
            <v>0</v>
          </cell>
          <cell r="H61">
            <v>0</v>
          </cell>
        </row>
        <row r="62">
          <cell r="A62" t="str">
            <v>1.51</v>
          </cell>
          <cell r="B62" t="str">
            <v>GUARITA E PRAÇA DOS MOTORISTAS</v>
          </cell>
          <cell r="G62">
            <v>0</v>
          </cell>
          <cell r="H62">
            <v>0</v>
          </cell>
        </row>
        <row r="63">
          <cell r="A63" t="str">
            <v>1.52</v>
          </cell>
          <cell r="B63" t="str">
            <v>Estrutura de concreto (pilares e cintas)</v>
          </cell>
          <cell r="G63">
            <v>0</v>
          </cell>
          <cell r="H63">
            <v>0</v>
          </cell>
        </row>
        <row r="64">
          <cell r="A64" t="str">
            <v>1.53</v>
          </cell>
          <cell r="B64" t="str">
            <v>concreto simples</v>
          </cell>
          <cell r="C64" t="str">
            <v>m³</v>
          </cell>
          <cell r="D64">
            <v>1.1499999999999999</v>
          </cell>
          <cell r="E64">
            <v>178.3</v>
          </cell>
          <cell r="F64">
            <v>78.150000000000006</v>
          </cell>
          <cell r="G64">
            <v>256.45000000000005</v>
          </cell>
          <cell r="H64">
            <v>294.91000000000003</v>
          </cell>
        </row>
        <row r="65">
          <cell r="A65" t="str">
            <v>1.54</v>
          </cell>
          <cell r="B65" t="str">
            <v>Forma comum</v>
          </cell>
          <cell r="C65" t="str">
            <v>m²</v>
          </cell>
          <cell r="D65">
            <v>24.88</v>
          </cell>
          <cell r="E65">
            <v>14.92</v>
          </cell>
          <cell r="F65">
            <v>13.81</v>
          </cell>
          <cell r="G65">
            <v>28.73</v>
          </cell>
          <cell r="H65">
            <v>714.8</v>
          </cell>
        </row>
        <row r="66">
          <cell r="A66" t="str">
            <v>1.55</v>
          </cell>
          <cell r="B66" t="str">
            <v>Aço CA-50/60</v>
          </cell>
          <cell r="C66" t="str">
            <v>kg</v>
          </cell>
          <cell r="D66">
            <v>115</v>
          </cell>
          <cell r="E66">
            <v>2.7</v>
          </cell>
          <cell r="F66">
            <v>0.9</v>
          </cell>
          <cell r="G66">
            <v>3.6</v>
          </cell>
          <cell r="H66">
            <v>414</v>
          </cell>
        </row>
        <row r="67">
          <cell r="A67" t="str">
            <v>1.56</v>
          </cell>
          <cell r="B67" t="str">
            <v>Laje pré-moldada pra cobertura</v>
          </cell>
          <cell r="C67" t="str">
            <v>m²</v>
          </cell>
          <cell r="D67">
            <v>27.26</v>
          </cell>
          <cell r="E67">
            <v>37.14</v>
          </cell>
          <cell r="F67">
            <v>6.32</v>
          </cell>
          <cell r="G67">
            <v>43.46</v>
          </cell>
          <cell r="H67">
            <v>1184.71</v>
          </cell>
        </row>
        <row r="68">
          <cell r="A68" t="str">
            <v>1.57</v>
          </cell>
          <cell r="B68" t="str">
            <v>Impermeabilização da laje de cobertura (regularização, manta asfaltica e proteção mecânica)</v>
          </cell>
          <cell r="C68" t="str">
            <v>m²</v>
          </cell>
          <cell r="D68">
            <v>27.26</v>
          </cell>
          <cell r="E68">
            <v>36.11</v>
          </cell>
          <cell r="F68">
            <v>5.84</v>
          </cell>
          <cell r="G68">
            <v>41.95</v>
          </cell>
          <cell r="H68">
            <v>1143.55</v>
          </cell>
        </row>
        <row r="69">
          <cell r="A69" t="str">
            <v>1.58</v>
          </cell>
          <cell r="B69" t="str">
            <v>Alvenaria</v>
          </cell>
          <cell r="G69">
            <v>0</v>
          </cell>
          <cell r="H69">
            <v>0</v>
          </cell>
        </row>
        <row r="70">
          <cell r="A70" t="str">
            <v>1.59</v>
          </cell>
          <cell r="B70" t="str">
            <v xml:space="preserve">Alvenaria de elevação em tijolos cerâmicos de 8 furos </v>
          </cell>
          <cell r="C70" t="str">
            <v>m²</v>
          </cell>
          <cell r="D70">
            <v>60.5</v>
          </cell>
          <cell r="E70">
            <v>5.2</v>
          </cell>
          <cell r="F70">
            <v>9.1999999999999993</v>
          </cell>
          <cell r="G70">
            <v>14.399999999999999</v>
          </cell>
          <cell r="H70">
            <v>871.2</v>
          </cell>
        </row>
        <row r="71">
          <cell r="A71" t="str">
            <v>1.60</v>
          </cell>
          <cell r="B71" t="str">
            <v>Esquadrias</v>
          </cell>
          <cell r="G71">
            <v>0</v>
          </cell>
          <cell r="H71">
            <v>0</v>
          </cell>
        </row>
        <row r="72">
          <cell r="A72" t="str">
            <v>1.61</v>
          </cell>
          <cell r="B72" t="str">
            <v>Porta de alumínio com vidro - 0,80x2,10m</v>
          </cell>
          <cell r="C72" t="str">
            <v>ud</v>
          </cell>
          <cell r="D72">
            <v>2</v>
          </cell>
          <cell r="E72">
            <v>484.98</v>
          </cell>
          <cell r="F72">
            <v>47.57</v>
          </cell>
          <cell r="G72">
            <v>532.55000000000007</v>
          </cell>
          <cell r="H72">
            <v>1065.0999999999999</v>
          </cell>
        </row>
        <row r="73">
          <cell r="A73" t="str">
            <v>1.62</v>
          </cell>
          <cell r="B73" t="str">
            <v>Porta de madeira para sanitário, completa</v>
          </cell>
          <cell r="C73" t="str">
            <v>ud</v>
          </cell>
          <cell r="D73">
            <v>1</v>
          </cell>
          <cell r="E73">
            <v>145.97</v>
          </cell>
          <cell r="F73">
            <v>39.22</v>
          </cell>
          <cell r="G73">
            <v>185.19</v>
          </cell>
          <cell r="H73">
            <v>185.19</v>
          </cell>
        </row>
        <row r="74">
          <cell r="A74" t="str">
            <v>1.63</v>
          </cell>
          <cell r="B74" t="str">
            <v>Vitrô de alumínio</v>
          </cell>
          <cell r="C74" t="str">
            <v>m²</v>
          </cell>
          <cell r="D74">
            <v>2.02</v>
          </cell>
          <cell r="E74">
            <v>201.02</v>
          </cell>
          <cell r="F74">
            <v>28.32</v>
          </cell>
          <cell r="G74">
            <v>229.34</v>
          </cell>
          <cell r="H74">
            <v>463.26</v>
          </cell>
        </row>
        <row r="75">
          <cell r="A75" t="str">
            <v>1.64</v>
          </cell>
          <cell r="B75" t="str">
            <v>Vidro laminado múltiplo - 25 mm, inclusive perfis metálicos</v>
          </cell>
          <cell r="C75" t="str">
            <v>m²</v>
          </cell>
          <cell r="D75">
            <v>4.0999999999999996</v>
          </cell>
          <cell r="E75">
            <v>980</v>
          </cell>
          <cell r="F75">
            <v>25</v>
          </cell>
          <cell r="G75">
            <v>1005</v>
          </cell>
          <cell r="H75">
            <v>4120.5</v>
          </cell>
        </row>
        <row r="76">
          <cell r="A76" t="str">
            <v>1.65</v>
          </cell>
          <cell r="B76" t="str">
            <v xml:space="preserve">Revestimento  </v>
          </cell>
          <cell r="G76">
            <v>0</v>
          </cell>
          <cell r="H76">
            <v>0</v>
          </cell>
        </row>
        <row r="77">
          <cell r="A77" t="str">
            <v>1.66</v>
          </cell>
          <cell r="B77" t="str">
            <v>Chapisco de aderência com argamassa de cimento e areia no traço 1:4</v>
          </cell>
          <cell r="C77" t="str">
            <v>m²</v>
          </cell>
          <cell r="D77">
            <v>148.26</v>
          </cell>
          <cell r="E77">
            <v>1.01</v>
          </cell>
          <cell r="F77">
            <v>1.99</v>
          </cell>
          <cell r="G77">
            <v>3</v>
          </cell>
          <cell r="H77">
            <v>444.78</v>
          </cell>
        </row>
        <row r="78">
          <cell r="A78" t="str">
            <v>1.67</v>
          </cell>
          <cell r="B78" t="str">
            <v>Emboço com argamassa mista de cimento e areia no traço 1:4</v>
          </cell>
          <cell r="C78" t="str">
            <v>m²</v>
          </cell>
          <cell r="D78">
            <v>15</v>
          </cell>
          <cell r="E78">
            <v>2.13</v>
          </cell>
          <cell r="F78">
            <v>4.53</v>
          </cell>
          <cell r="G78">
            <v>6.66</v>
          </cell>
          <cell r="H78">
            <v>99.9</v>
          </cell>
        </row>
        <row r="79">
          <cell r="A79" t="str">
            <v>1.68</v>
          </cell>
          <cell r="B79" t="str">
            <v xml:space="preserve">Reboco paulista com argamassa mista de cimento, cal e areia </v>
          </cell>
          <cell r="C79" t="str">
            <v>m²</v>
          </cell>
          <cell r="D79">
            <v>133.26</v>
          </cell>
          <cell r="E79">
            <v>3.36</v>
          </cell>
          <cell r="F79">
            <v>7.05</v>
          </cell>
          <cell r="G79">
            <v>10.41</v>
          </cell>
          <cell r="H79">
            <v>1387.23</v>
          </cell>
        </row>
        <row r="80">
          <cell r="A80" t="str">
            <v>1.69</v>
          </cell>
          <cell r="B80" t="str">
            <v>Revestimento com azulejos juntas a prumo, assentados com argamassa pré-fabricada, inclusive rejuntamento com pasta de cimento branco</v>
          </cell>
          <cell r="C80" t="str">
            <v>m²</v>
          </cell>
          <cell r="D80">
            <v>15</v>
          </cell>
          <cell r="E80">
            <v>18.77</v>
          </cell>
          <cell r="F80">
            <v>5.03</v>
          </cell>
          <cell r="G80">
            <v>23.8</v>
          </cell>
          <cell r="H80">
            <v>357</v>
          </cell>
        </row>
        <row r="81">
          <cell r="A81" t="str">
            <v>1.70</v>
          </cell>
          <cell r="B81" t="str">
            <v>Piso</v>
          </cell>
          <cell r="G81">
            <v>0</v>
          </cell>
          <cell r="H81">
            <v>0</v>
          </cell>
        </row>
        <row r="82">
          <cell r="A82" t="str">
            <v>1.71</v>
          </cell>
          <cell r="B82" t="str">
            <v>Regularização da laje para receber o piso</v>
          </cell>
          <cell r="C82" t="str">
            <v>m²</v>
          </cell>
          <cell r="D82">
            <v>17.2</v>
          </cell>
          <cell r="E82">
            <v>10.26</v>
          </cell>
          <cell r="F82">
            <v>5.58</v>
          </cell>
          <cell r="G82">
            <v>15.84</v>
          </cell>
          <cell r="H82">
            <v>272.44</v>
          </cell>
        </row>
        <row r="83">
          <cell r="A83" t="str">
            <v>1.72</v>
          </cell>
          <cell r="B83" t="str">
            <v>Piso cerâmico</v>
          </cell>
          <cell r="C83" t="str">
            <v>m²</v>
          </cell>
          <cell r="D83">
            <v>17.2</v>
          </cell>
          <cell r="E83">
            <v>31.91</v>
          </cell>
          <cell r="F83">
            <v>10.01</v>
          </cell>
          <cell r="G83">
            <v>41.92</v>
          </cell>
          <cell r="H83">
            <v>721.02</v>
          </cell>
        </row>
        <row r="84">
          <cell r="A84" t="str">
            <v>1.73</v>
          </cell>
          <cell r="B84" t="str">
            <v>Rodapé de cerâmica</v>
          </cell>
          <cell r="C84" t="str">
            <v>ml</v>
          </cell>
          <cell r="D84">
            <v>26</v>
          </cell>
          <cell r="E84">
            <v>3.2</v>
          </cell>
          <cell r="F84">
            <v>2.73</v>
          </cell>
          <cell r="G84">
            <v>5.93</v>
          </cell>
          <cell r="H84">
            <v>154.18</v>
          </cell>
        </row>
        <row r="85">
          <cell r="A85" t="str">
            <v>1.74</v>
          </cell>
          <cell r="B85" t="str">
            <v>Pintura</v>
          </cell>
          <cell r="G85">
            <v>0</v>
          </cell>
          <cell r="H85">
            <v>0</v>
          </cell>
        </row>
        <row r="86">
          <cell r="A86" t="str">
            <v>1.75</v>
          </cell>
          <cell r="B86" t="str">
            <v>Intrna com Latex acrílica em paredes e teto</v>
          </cell>
          <cell r="C86" t="str">
            <v>m²</v>
          </cell>
          <cell r="D86">
            <v>92.26</v>
          </cell>
          <cell r="E86">
            <v>3.11</v>
          </cell>
          <cell r="F86">
            <v>4.9800000000000004</v>
          </cell>
          <cell r="G86">
            <v>8.09</v>
          </cell>
          <cell r="H86">
            <v>746.38</v>
          </cell>
        </row>
        <row r="87">
          <cell r="A87" t="str">
            <v>1.76</v>
          </cell>
          <cell r="B87" t="str">
            <v>Externa</v>
          </cell>
          <cell r="C87" t="str">
            <v>m²</v>
          </cell>
          <cell r="D87">
            <v>58</v>
          </cell>
          <cell r="E87">
            <v>2.85</v>
          </cell>
          <cell r="F87">
            <v>2.33</v>
          </cell>
          <cell r="G87">
            <v>5.18</v>
          </cell>
          <cell r="H87">
            <v>300.44</v>
          </cell>
        </row>
        <row r="88">
          <cell r="A88" t="str">
            <v>1.77</v>
          </cell>
          <cell r="B88" t="str">
            <v>Instalações Hidro-sanitárias da guarita</v>
          </cell>
          <cell r="G88">
            <v>0</v>
          </cell>
          <cell r="H88">
            <v>0</v>
          </cell>
        </row>
        <row r="89">
          <cell r="A89" t="str">
            <v>1.78</v>
          </cell>
          <cell r="B89" t="str">
            <v>louças sanitárias e Metais</v>
          </cell>
          <cell r="C89" t="str">
            <v>vb</v>
          </cell>
          <cell r="D89">
            <v>1</v>
          </cell>
          <cell r="E89">
            <v>500</v>
          </cell>
          <cell r="F89">
            <v>100</v>
          </cell>
          <cell r="G89">
            <v>600</v>
          </cell>
          <cell r="H89">
            <v>600</v>
          </cell>
        </row>
        <row r="90">
          <cell r="A90" t="str">
            <v>1.79</v>
          </cell>
          <cell r="B90" t="str">
            <v>Balcão em granito - 2,00x0,60m</v>
          </cell>
          <cell r="C90" t="str">
            <v>ud</v>
          </cell>
          <cell r="D90">
            <v>1</v>
          </cell>
          <cell r="E90">
            <v>200</v>
          </cell>
          <cell r="F90">
            <v>50</v>
          </cell>
          <cell r="G90">
            <v>250</v>
          </cell>
          <cell r="H90">
            <v>250</v>
          </cell>
        </row>
        <row r="91">
          <cell r="A91" t="str">
            <v>1.80</v>
          </cell>
          <cell r="B91" t="str">
            <v>Tubulações de agua e esgoto, interligando aos pontos existentes</v>
          </cell>
          <cell r="C91" t="str">
            <v>vb</v>
          </cell>
          <cell r="D91">
            <v>1</v>
          </cell>
          <cell r="E91">
            <v>500</v>
          </cell>
          <cell r="F91">
            <v>100</v>
          </cell>
          <cell r="G91">
            <v>600</v>
          </cell>
          <cell r="H91">
            <v>600</v>
          </cell>
        </row>
        <row r="92">
          <cell r="A92" t="str">
            <v>1.81</v>
          </cell>
          <cell r="B92" t="str">
            <v>Instalações Elétricas</v>
          </cell>
          <cell r="G92">
            <v>0</v>
          </cell>
          <cell r="H92">
            <v>0</v>
          </cell>
        </row>
        <row r="93">
          <cell r="A93" t="str">
            <v>1.82</v>
          </cell>
          <cell r="B93" t="str">
            <v>Fios, eletrodutos, luminárias, interligação dos sistemas eletrônicos, etc.</v>
          </cell>
          <cell r="C93" t="str">
            <v>vb</v>
          </cell>
          <cell r="D93">
            <v>1</v>
          </cell>
          <cell r="E93">
            <v>1300</v>
          </cell>
          <cell r="F93">
            <v>260</v>
          </cell>
          <cell r="G93">
            <v>1560</v>
          </cell>
          <cell r="H93">
            <v>1560</v>
          </cell>
        </row>
        <row r="94">
          <cell r="A94" t="str">
            <v>1.83</v>
          </cell>
          <cell r="B94" t="str">
            <v>TOTAL DO GRUPO</v>
          </cell>
          <cell r="G94">
            <v>0</v>
          </cell>
          <cell r="H94">
            <v>0</v>
          </cell>
        </row>
        <row r="95">
          <cell r="A95" t="str">
            <v>1.84</v>
          </cell>
          <cell r="G95">
            <v>0</v>
          </cell>
          <cell r="H95">
            <v>0</v>
          </cell>
        </row>
        <row r="96">
          <cell r="A96" t="str">
            <v>1.85</v>
          </cell>
          <cell r="B96" t="str">
            <v>GAIOLA DE RETENÇÃO</v>
          </cell>
          <cell r="G96">
            <v>0</v>
          </cell>
          <cell r="H96">
            <v>0</v>
          </cell>
        </row>
        <row r="97">
          <cell r="A97" t="str">
            <v>1.86</v>
          </cell>
          <cell r="B97" t="str">
            <v>Paineis de vidro temperado 10mm, fixado em estrutura metálica tubular, inclusive porta de abrir 1,00x2,20m com fechadura elétrica - 8,00x2,30m</v>
          </cell>
          <cell r="C97" t="str">
            <v>m²</v>
          </cell>
          <cell r="D97">
            <v>18.399999999999999</v>
          </cell>
          <cell r="E97">
            <v>268.10000000000002</v>
          </cell>
          <cell r="F97">
            <v>23.63</v>
          </cell>
          <cell r="G97">
            <v>291.73</v>
          </cell>
          <cell r="H97">
            <v>5367.83</v>
          </cell>
        </row>
        <row r="98">
          <cell r="A98" t="str">
            <v>1.87</v>
          </cell>
          <cell r="B98" t="str">
            <v xml:space="preserve">Alambrado em tubo galvanizado e tela, inclusive porta no mesmo padrâo </v>
          </cell>
          <cell r="C98" t="str">
            <v>m²</v>
          </cell>
          <cell r="D98">
            <v>14.6</v>
          </cell>
          <cell r="E98">
            <v>45.3</v>
          </cell>
          <cell r="F98">
            <v>23.63</v>
          </cell>
          <cell r="G98">
            <v>68.929999999999993</v>
          </cell>
          <cell r="H98">
            <v>1006.37</v>
          </cell>
        </row>
        <row r="99">
          <cell r="A99" t="str">
            <v>1.88</v>
          </cell>
          <cell r="B99" t="str">
            <v>TOTAL DO GRUPO</v>
          </cell>
          <cell r="G99">
            <v>0</v>
          </cell>
          <cell r="H99">
            <v>0</v>
          </cell>
        </row>
        <row r="100">
          <cell r="A100" t="str">
            <v>1.89</v>
          </cell>
          <cell r="G100">
            <v>0</v>
          </cell>
          <cell r="H100">
            <v>0</v>
          </cell>
        </row>
        <row r="101">
          <cell r="A101" t="str">
            <v>1.90</v>
          </cell>
          <cell r="B101" t="str">
            <v>HALL SOCIAL/SALÃO DE FESTAS  E SANITÁRIOS</v>
          </cell>
          <cell r="G101">
            <v>0</v>
          </cell>
          <cell r="H101">
            <v>0</v>
          </cell>
        </row>
        <row r="102">
          <cell r="A102" t="str">
            <v>1.91</v>
          </cell>
          <cell r="B102" t="str">
            <v>Demolições e Retiradas</v>
          </cell>
          <cell r="G102">
            <v>0</v>
          </cell>
          <cell r="H102">
            <v>0</v>
          </cell>
        </row>
        <row r="103">
          <cell r="A103" t="str">
            <v>1.92</v>
          </cell>
          <cell r="B103" t="str">
            <v>Demolição de alvenaria, inclusive do revestimento</v>
          </cell>
          <cell r="C103" t="str">
            <v>m²</v>
          </cell>
          <cell r="D103">
            <v>14.27</v>
          </cell>
          <cell r="F103">
            <v>4.68</v>
          </cell>
          <cell r="G103">
            <v>4.68</v>
          </cell>
          <cell r="H103">
            <v>66.78</v>
          </cell>
        </row>
        <row r="104">
          <cell r="A104" t="str">
            <v>1.93</v>
          </cell>
          <cell r="B104" t="str">
            <v>Demolição de jardineiras</v>
          </cell>
          <cell r="C104" t="str">
            <v>m²</v>
          </cell>
          <cell r="D104">
            <v>8.17</v>
          </cell>
          <cell r="F104">
            <v>4.68</v>
          </cell>
          <cell r="G104">
            <v>4.68</v>
          </cell>
          <cell r="H104">
            <v>38.229999999999997</v>
          </cell>
        </row>
        <row r="105">
          <cell r="A105" t="str">
            <v>1.94</v>
          </cell>
          <cell r="B105" t="str">
            <v>Demolição de azulejo</v>
          </cell>
          <cell r="C105" t="str">
            <v>m²</v>
          </cell>
          <cell r="D105">
            <v>150</v>
          </cell>
          <cell r="F105">
            <v>6.87</v>
          </cell>
          <cell r="G105">
            <v>6.87</v>
          </cell>
          <cell r="H105">
            <v>1030.5</v>
          </cell>
        </row>
        <row r="106">
          <cell r="A106" t="str">
            <v>1.95</v>
          </cell>
          <cell r="B106" t="str">
            <v>Demolição de piso de ardósia</v>
          </cell>
          <cell r="C106" t="str">
            <v>m²</v>
          </cell>
          <cell r="D106">
            <v>44.8</v>
          </cell>
          <cell r="F106">
            <v>6.87</v>
          </cell>
          <cell r="G106">
            <v>6.87</v>
          </cell>
          <cell r="H106">
            <v>307.77</v>
          </cell>
        </row>
        <row r="107">
          <cell r="A107" t="str">
            <v>1.96</v>
          </cell>
          <cell r="B107" t="str">
            <v>Demolição de piso cerâmico</v>
          </cell>
          <cell r="C107" t="str">
            <v>m²</v>
          </cell>
          <cell r="D107">
            <v>27.02</v>
          </cell>
          <cell r="F107">
            <v>5.91</v>
          </cell>
          <cell r="G107">
            <v>5.91</v>
          </cell>
          <cell r="H107">
            <v>159.68</v>
          </cell>
        </row>
        <row r="108">
          <cell r="A108" t="str">
            <v>1.97</v>
          </cell>
          <cell r="B108" t="str">
            <v>Demolição da laje da sauna</v>
          </cell>
          <cell r="C108" t="str">
            <v>m²</v>
          </cell>
          <cell r="D108">
            <v>6.15</v>
          </cell>
          <cell r="F108">
            <v>13.13</v>
          </cell>
          <cell r="G108">
            <v>13.13</v>
          </cell>
          <cell r="H108">
            <v>80.739999999999995</v>
          </cell>
        </row>
        <row r="109">
          <cell r="A109" t="str">
            <v>1.98</v>
          </cell>
          <cell r="B109" t="str">
            <v>Remanejamento de porta de vidro temperado, de correr (Hall Social), para a parte frontal do Salão de Festas - 4,00x2,10m</v>
          </cell>
          <cell r="C109" t="str">
            <v>ud</v>
          </cell>
          <cell r="D109">
            <v>1</v>
          </cell>
          <cell r="F109">
            <v>320</v>
          </cell>
          <cell r="G109">
            <v>320</v>
          </cell>
          <cell r="H109">
            <v>320</v>
          </cell>
        </row>
        <row r="110">
          <cell r="A110" t="str">
            <v>1.99</v>
          </cell>
          <cell r="B110" t="str">
            <v>Remanejamento de porta de correr do Salão de Festa para a parte ampliada - 4,00x2,10m</v>
          </cell>
          <cell r="C110" t="str">
            <v>ud</v>
          </cell>
          <cell r="D110">
            <v>1</v>
          </cell>
          <cell r="F110">
            <v>320</v>
          </cell>
          <cell r="G110">
            <v>320</v>
          </cell>
          <cell r="H110">
            <v>320</v>
          </cell>
        </row>
        <row r="111">
          <cell r="A111" t="str">
            <v>1.100</v>
          </cell>
          <cell r="B111" t="str">
            <v>Remanejamento de janela da copa para a nova cozinha</v>
          </cell>
          <cell r="C111" t="str">
            <v>ud</v>
          </cell>
          <cell r="D111">
            <v>1</v>
          </cell>
          <cell r="F111">
            <v>28.49</v>
          </cell>
          <cell r="G111">
            <v>28.49</v>
          </cell>
          <cell r="H111">
            <v>28.49</v>
          </cell>
        </row>
        <row r="112">
          <cell r="A112" t="str">
            <v>1.101</v>
          </cell>
          <cell r="B112" t="str">
            <v>Remanejamento de janela dos sanitários do Salão de Festa para os novos Sanitários (antiga sauna)</v>
          </cell>
          <cell r="C112" t="str">
            <v>ud</v>
          </cell>
          <cell r="D112">
            <v>2</v>
          </cell>
          <cell r="F112">
            <v>15</v>
          </cell>
          <cell r="G112">
            <v>15</v>
          </cell>
          <cell r="H112">
            <v>30</v>
          </cell>
        </row>
        <row r="113">
          <cell r="A113" t="str">
            <v>1.102</v>
          </cell>
          <cell r="B113" t="str">
            <v>Retirada de painel fixo  de vidro temperado (Salão de Festas)</v>
          </cell>
          <cell r="C113" t="str">
            <v>m²</v>
          </cell>
          <cell r="D113">
            <v>5.88</v>
          </cell>
          <cell r="F113">
            <v>2.78</v>
          </cell>
          <cell r="G113">
            <v>2.78</v>
          </cell>
          <cell r="H113">
            <v>16.34</v>
          </cell>
        </row>
        <row r="114">
          <cell r="A114" t="str">
            <v>1.103</v>
          </cell>
          <cell r="B114" t="str">
            <v>Retirada de louças sanitárias e bancadas, inclusive instalaçãoes hidro-sanitárias dos sanitários a demolir</v>
          </cell>
          <cell r="C114" t="str">
            <v>ud</v>
          </cell>
          <cell r="D114">
            <v>5</v>
          </cell>
          <cell r="F114">
            <v>8.39</v>
          </cell>
          <cell r="G114">
            <v>8.39</v>
          </cell>
          <cell r="H114">
            <v>41.95</v>
          </cell>
        </row>
        <row r="115">
          <cell r="A115" t="str">
            <v>1.104</v>
          </cell>
          <cell r="B115" t="str">
            <v>Retirada de esquadrias de madeira, incluside aduelas e acessorios</v>
          </cell>
          <cell r="C115" t="str">
            <v>ud</v>
          </cell>
          <cell r="D115">
            <v>2</v>
          </cell>
          <cell r="F115">
            <v>5.66</v>
          </cell>
          <cell r="G115">
            <v>5.66</v>
          </cell>
          <cell r="H115">
            <v>11.32</v>
          </cell>
        </row>
        <row r="116">
          <cell r="A116" t="str">
            <v>1.105</v>
          </cell>
          <cell r="B116" t="str">
            <v>Estrutura de concreto (pilares e vigas)</v>
          </cell>
          <cell r="G116">
            <v>0</v>
          </cell>
          <cell r="H116">
            <v>0</v>
          </cell>
        </row>
        <row r="117">
          <cell r="A117" t="str">
            <v>1.106</v>
          </cell>
          <cell r="B117" t="str">
            <v>concreto simples</v>
          </cell>
          <cell r="C117" t="str">
            <v>m³</v>
          </cell>
          <cell r="D117">
            <v>1.34</v>
          </cell>
          <cell r="E117">
            <v>178.3</v>
          </cell>
          <cell r="F117">
            <v>78.150000000000006</v>
          </cell>
          <cell r="G117">
            <v>256.45000000000005</v>
          </cell>
          <cell r="H117">
            <v>343.64</v>
          </cell>
        </row>
        <row r="118">
          <cell r="A118" t="str">
            <v>1.107</v>
          </cell>
          <cell r="B118" t="str">
            <v>Forma comum</v>
          </cell>
          <cell r="C118" t="str">
            <v>m²</v>
          </cell>
          <cell r="D118">
            <v>28.95</v>
          </cell>
          <cell r="E118">
            <v>14.92</v>
          </cell>
          <cell r="F118">
            <v>13.81</v>
          </cell>
          <cell r="G118">
            <v>28.73</v>
          </cell>
          <cell r="H118">
            <v>831.73</v>
          </cell>
        </row>
        <row r="119">
          <cell r="A119" t="str">
            <v>1.108</v>
          </cell>
          <cell r="B119" t="str">
            <v>Aço CA-50/60</v>
          </cell>
          <cell r="C119" t="str">
            <v>kg</v>
          </cell>
          <cell r="D119">
            <v>134</v>
          </cell>
          <cell r="E119">
            <v>2.7</v>
          </cell>
          <cell r="F119">
            <v>0.9</v>
          </cell>
          <cell r="G119">
            <v>3.6</v>
          </cell>
          <cell r="H119">
            <v>482.4</v>
          </cell>
        </row>
        <row r="120">
          <cell r="A120" t="str">
            <v>1.109</v>
          </cell>
          <cell r="B120" t="str">
            <v>Alvenaria</v>
          </cell>
          <cell r="G120">
            <v>0</v>
          </cell>
          <cell r="H120">
            <v>0</v>
          </cell>
        </row>
        <row r="121">
          <cell r="A121" t="str">
            <v>1.110</v>
          </cell>
          <cell r="B121" t="str">
            <v xml:space="preserve">Alvenaria de elevação em tijolos cerâmicos de 8 furos </v>
          </cell>
          <cell r="C121" t="str">
            <v>m²</v>
          </cell>
          <cell r="D121">
            <v>75.52</v>
          </cell>
          <cell r="E121">
            <v>5.2</v>
          </cell>
          <cell r="F121">
            <v>9.1999999999999993</v>
          </cell>
          <cell r="G121">
            <v>14.399999999999999</v>
          </cell>
          <cell r="H121">
            <v>1087.48</v>
          </cell>
        </row>
        <row r="122">
          <cell r="A122" t="str">
            <v>1.111</v>
          </cell>
          <cell r="B122" t="str">
            <v>Vergas de concreto</v>
          </cell>
          <cell r="C122" t="str">
            <v>m³</v>
          </cell>
          <cell r="D122">
            <v>0.1</v>
          </cell>
          <cell r="E122">
            <v>321.19</v>
          </cell>
          <cell r="F122">
            <v>165.92</v>
          </cell>
          <cell r="G122">
            <v>487.11</v>
          </cell>
          <cell r="H122">
            <v>48.71</v>
          </cell>
        </row>
        <row r="123">
          <cell r="A123" t="str">
            <v>1.112</v>
          </cell>
          <cell r="B123" t="str">
            <v>Alvenaria em gesso acartonado</v>
          </cell>
          <cell r="C123" t="str">
            <v>m²</v>
          </cell>
          <cell r="D123">
            <v>16.2</v>
          </cell>
          <cell r="E123">
            <v>60</v>
          </cell>
          <cell r="F123">
            <v>12</v>
          </cell>
          <cell r="G123">
            <v>72</v>
          </cell>
          <cell r="H123">
            <v>1166.4000000000001</v>
          </cell>
        </row>
        <row r="124">
          <cell r="A124" t="str">
            <v>1.113</v>
          </cell>
          <cell r="B124" t="str">
            <v>Divisórias em granitos para os sanitários com H=1,80m</v>
          </cell>
          <cell r="C124" t="str">
            <v>m²</v>
          </cell>
          <cell r="D124">
            <v>3.42</v>
          </cell>
          <cell r="E124">
            <v>160</v>
          </cell>
          <cell r="F124">
            <v>33.49</v>
          </cell>
          <cell r="G124">
            <v>193.49</v>
          </cell>
          <cell r="H124">
            <v>661.73</v>
          </cell>
        </row>
        <row r="125">
          <cell r="A125" t="str">
            <v>1.114</v>
          </cell>
          <cell r="B125" t="str">
            <v>Esquadrias</v>
          </cell>
          <cell r="G125">
            <v>0</v>
          </cell>
          <cell r="H125">
            <v>0</v>
          </cell>
        </row>
        <row r="126">
          <cell r="A126" t="str">
            <v>1.115</v>
          </cell>
          <cell r="B126" t="str">
            <v>Painel de vidro temperado 10mm (3,10x2,10m), com 02 folhas de abrir e molas hdráulicas - Hall Social/ Serviço</v>
          </cell>
          <cell r="C126" t="str">
            <v>ud</v>
          </cell>
          <cell r="D126">
            <v>1</v>
          </cell>
          <cell r="E126">
            <v>3030</v>
          </cell>
          <cell r="G126">
            <v>3030</v>
          </cell>
          <cell r="H126">
            <v>3030</v>
          </cell>
        </row>
        <row r="127">
          <cell r="A127" t="str">
            <v>1.116</v>
          </cell>
          <cell r="B127" t="str">
            <v>Porta de correr em vidro temperado -10mm- 3,30x2,10m - 01 folhas - Parte ampliada do Salão de Festas</v>
          </cell>
          <cell r="C127" t="str">
            <v>ud</v>
          </cell>
          <cell r="D127">
            <v>1</v>
          </cell>
          <cell r="E127">
            <v>2287</v>
          </cell>
          <cell r="G127">
            <v>2287</v>
          </cell>
          <cell r="H127">
            <v>2287</v>
          </cell>
        </row>
        <row r="128">
          <cell r="A128" t="str">
            <v>1.117</v>
          </cell>
          <cell r="B128" t="str">
            <v>Porta com duas laterais fixas e vão central de abrir  em vidro temperado -10mm- 2,00x2,10m  - Entrada do Hall Social</v>
          </cell>
          <cell r="C128" t="str">
            <v>ud</v>
          </cell>
          <cell r="D128">
            <v>1</v>
          </cell>
          <cell r="E128">
            <v>1965</v>
          </cell>
          <cell r="G128">
            <v>1965</v>
          </cell>
          <cell r="H128">
            <v>1965</v>
          </cell>
        </row>
        <row r="129">
          <cell r="A129" t="str">
            <v>1.118</v>
          </cell>
          <cell r="B129" t="str">
            <v>Porta de alumínio com vidro tipo vai-vem - 0,90x2,10</v>
          </cell>
          <cell r="C129" t="str">
            <v>ud</v>
          </cell>
          <cell r="D129">
            <v>1</v>
          </cell>
          <cell r="E129">
            <v>486.63</v>
          </cell>
          <cell r="F129">
            <v>32.36</v>
          </cell>
          <cell r="G129">
            <v>518.99</v>
          </cell>
          <cell r="H129">
            <v>518.99</v>
          </cell>
        </row>
        <row r="130">
          <cell r="A130" t="str">
            <v>1.119</v>
          </cell>
          <cell r="B130" t="str">
            <v xml:space="preserve">Porta de madeira completa, para os sanitários e cozinha </v>
          </cell>
          <cell r="C130" t="str">
            <v>ud</v>
          </cell>
          <cell r="D130">
            <v>4</v>
          </cell>
          <cell r="E130">
            <v>145.19999999999999</v>
          </cell>
          <cell r="F130">
            <v>39.22</v>
          </cell>
          <cell r="G130">
            <v>184.42</v>
          </cell>
          <cell r="H130">
            <v>737.68</v>
          </cell>
        </row>
        <row r="131">
          <cell r="A131" t="str">
            <v>1.120</v>
          </cell>
          <cell r="B131" t="str">
            <v>Cobertura  (parte ampliada)</v>
          </cell>
          <cell r="G131">
            <v>0</v>
          </cell>
          <cell r="H131">
            <v>0</v>
          </cell>
        </row>
        <row r="132">
          <cell r="A132" t="str">
            <v>1.121</v>
          </cell>
          <cell r="B132" t="str">
            <v xml:space="preserve">Estrutura metálica </v>
          </cell>
          <cell r="C132" t="str">
            <v>m²</v>
          </cell>
          <cell r="D132">
            <v>41.28</v>
          </cell>
          <cell r="E132">
            <v>63</v>
          </cell>
          <cell r="G132">
            <v>63</v>
          </cell>
          <cell r="H132">
            <v>2600.64</v>
          </cell>
        </row>
        <row r="133">
          <cell r="A133" t="str">
            <v>1.122</v>
          </cell>
          <cell r="B133" t="str">
            <v>Telha térmica trapezoidal tipo sanduiche</v>
          </cell>
          <cell r="C133" t="str">
            <v>m²</v>
          </cell>
          <cell r="D133">
            <v>41.28</v>
          </cell>
          <cell r="E133">
            <v>85</v>
          </cell>
          <cell r="F133">
            <v>2.65</v>
          </cell>
          <cell r="G133">
            <v>87.65</v>
          </cell>
          <cell r="H133">
            <v>3618.19</v>
          </cell>
        </row>
        <row r="134">
          <cell r="A134" t="str">
            <v>1.123</v>
          </cell>
          <cell r="B134" t="str">
            <v>Calha metálica</v>
          </cell>
          <cell r="C134" t="str">
            <v>ml</v>
          </cell>
          <cell r="D134">
            <v>7.94</v>
          </cell>
          <cell r="E134">
            <v>22.5</v>
          </cell>
          <cell r="G134">
            <v>22.5</v>
          </cell>
          <cell r="H134">
            <v>178.65</v>
          </cell>
        </row>
        <row r="135">
          <cell r="A135" t="str">
            <v>1.124</v>
          </cell>
          <cell r="B135" t="str">
            <v>Rufo metálico</v>
          </cell>
          <cell r="C135" t="str">
            <v>ml</v>
          </cell>
          <cell r="D135">
            <v>18.34</v>
          </cell>
          <cell r="E135">
            <v>13.18</v>
          </cell>
          <cell r="G135">
            <v>13.18</v>
          </cell>
          <cell r="H135">
            <v>241.72</v>
          </cell>
        </row>
        <row r="136">
          <cell r="A136" t="str">
            <v>1.125</v>
          </cell>
          <cell r="B136" t="str">
            <v>Tubos de descida para águas pluviais, inclusive conexões</v>
          </cell>
          <cell r="C136" t="str">
            <v>ml</v>
          </cell>
          <cell r="D136">
            <v>18</v>
          </cell>
          <cell r="E136">
            <v>6.04</v>
          </cell>
          <cell r="F136">
            <v>5.67</v>
          </cell>
          <cell r="G136">
            <v>11.71</v>
          </cell>
          <cell r="H136">
            <v>210.78</v>
          </cell>
        </row>
        <row r="137">
          <cell r="A137" t="str">
            <v>1.126</v>
          </cell>
          <cell r="B137" t="str">
            <v>Revestimento</v>
          </cell>
          <cell r="G137">
            <v>0</v>
          </cell>
          <cell r="H137">
            <v>0</v>
          </cell>
        </row>
        <row r="138">
          <cell r="A138" t="str">
            <v>1.127</v>
          </cell>
          <cell r="B138" t="str">
            <v>Chapisco de aderência com argamassa de cimento e areia no traço 1:4</v>
          </cell>
          <cell r="C138" t="str">
            <v>m²</v>
          </cell>
          <cell r="D138">
            <v>151.04</v>
          </cell>
          <cell r="E138">
            <v>1.01</v>
          </cell>
          <cell r="F138">
            <v>1.99</v>
          </cell>
          <cell r="G138">
            <v>3</v>
          </cell>
          <cell r="H138">
            <v>453.12</v>
          </cell>
        </row>
        <row r="139">
          <cell r="A139" t="str">
            <v>1.128</v>
          </cell>
          <cell r="B139" t="str">
            <v>Emboço com argamassa mista de cimento e areia no traço 1:4</v>
          </cell>
          <cell r="C139" t="str">
            <v>m²</v>
          </cell>
          <cell r="D139">
            <v>118.74</v>
          </cell>
          <cell r="E139">
            <v>2.13</v>
          </cell>
          <cell r="F139">
            <v>4.53</v>
          </cell>
          <cell r="G139">
            <v>6.66</v>
          </cell>
          <cell r="H139">
            <v>790.8</v>
          </cell>
        </row>
        <row r="140">
          <cell r="A140" t="str">
            <v>1.129</v>
          </cell>
          <cell r="B140" t="str">
            <v xml:space="preserve">Reboco paulista com argamassa mista de cimento, cal e areia </v>
          </cell>
          <cell r="C140" t="str">
            <v>m²</v>
          </cell>
          <cell r="D140">
            <v>183.44</v>
          </cell>
          <cell r="E140">
            <v>3.36</v>
          </cell>
          <cell r="F140">
            <v>7.05</v>
          </cell>
          <cell r="G140">
            <v>10.41</v>
          </cell>
          <cell r="H140">
            <v>1909.61</v>
          </cell>
        </row>
        <row r="141">
          <cell r="A141" t="str">
            <v>1.130</v>
          </cell>
          <cell r="B141" t="str">
            <v>Revestimento com azulejos juntas a prumo, assentados com argamassa pré-fabricada, inclusive rejuntamento com pasta de cimento branco</v>
          </cell>
          <cell r="C141" t="str">
            <v>m²</v>
          </cell>
          <cell r="D141">
            <v>118.74</v>
          </cell>
          <cell r="E141">
            <v>18.77</v>
          </cell>
          <cell r="F141">
            <v>5.03</v>
          </cell>
          <cell r="G141">
            <v>23.8</v>
          </cell>
          <cell r="H141">
            <v>2826.01</v>
          </cell>
        </row>
        <row r="142">
          <cell r="A142" t="str">
            <v>1.131</v>
          </cell>
          <cell r="B142" t="str">
            <v>Piso</v>
          </cell>
          <cell r="G142">
            <v>0</v>
          </cell>
          <cell r="H142">
            <v>0</v>
          </cell>
        </row>
        <row r="143">
          <cell r="A143" t="str">
            <v>1.132</v>
          </cell>
          <cell r="B143" t="str">
            <v>Regularização de laje para piso</v>
          </cell>
          <cell r="C143" t="str">
            <v>m²</v>
          </cell>
          <cell r="D143">
            <v>105.59</v>
          </cell>
          <cell r="E143">
            <v>10.26</v>
          </cell>
          <cell r="F143">
            <v>5.58</v>
          </cell>
          <cell r="G143">
            <v>15.84</v>
          </cell>
          <cell r="H143">
            <v>1672.54</v>
          </cell>
        </row>
        <row r="144">
          <cell r="A144" t="str">
            <v>1.133</v>
          </cell>
          <cell r="B144" t="str">
            <v>Piso de granito</v>
          </cell>
          <cell r="C144" t="str">
            <v>m²</v>
          </cell>
          <cell r="D144">
            <v>105.59</v>
          </cell>
          <cell r="E144">
            <v>83.77</v>
          </cell>
          <cell r="F144">
            <v>8.93</v>
          </cell>
          <cell r="G144">
            <v>92.699999999999989</v>
          </cell>
          <cell r="H144">
            <v>9788.19</v>
          </cell>
        </row>
        <row r="145">
          <cell r="A145" t="str">
            <v>1.134</v>
          </cell>
          <cell r="B145" t="str">
            <v>Reconstituição de piso de granito nos locais de demolição</v>
          </cell>
          <cell r="C145" t="str">
            <v>vb</v>
          </cell>
          <cell r="D145">
            <v>1</v>
          </cell>
          <cell r="E145">
            <v>350</v>
          </cell>
          <cell r="F145">
            <v>35</v>
          </cell>
          <cell r="G145">
            <v>385</v>
          </cell>
          <cell r="H145">
            <v>385</v>
          </cell>
        </row>
        <row r="146">
          <cell r="A146" t="str">
            <v>1.135</v>
          </cell>
          <cell r="B146" t="str">
            <v>Piso de cerâmica nos sanitáriose copa/cozinha</v>
          </cell>
          <cell r="C146" t="str">
            <v>m²</v>
          </cell>
          <cell r="D146">
            <v>20.38</v>
          </cell>
          <cell r="E146">
            <v>31.91</v>
          </cell>
          <cell r="F146">
            <v>10.01</v>
          </cell>
          <cell r="G146">
            <v>41.92</v>
          </cell>
          <cell r="H146">
            <v>854.32</v>
          </cell>
        </row>
        <row r="147">
          <cell r="A147" t="str">
            <v>1.136</v>
          </cell>
          <cell r="B147" t="str">
            <v xml:space="preserve">Forro </v>
          </cell>
          <cell r="G147">
            <v>0</v>
          </cell>
          <cell r="H147">
            <v>0</v>
          </cell>
        </row>
        <row r="148">
          <cell r="A148" t="str">
            <v>1.137</v>
          </cell>
          <cell r="B148" t="str">
            <v>Forro de gêsso, inclusive roda forro - Parte ampliada e sanitários</v>
          </cell>
          <cell r="C148" t="str">
            <v>m²</v>
          </cell>
          <cell r="D148">
            <v>54.8</v>
          </cell>
          <cell r="E148">
            <v>25</v>
          </cell>
          <cell r="G148">
            <v>25</v>
          </cell>
          <cell r="H148">
            <v>1370</v>
          </cell>
        </row>
        <row r="149">
          <cell r="A149" t="str">
            <v>1.138</v>
          </cell>
          <cell r="B149" t="str">
            <v>Moldura de gêsso</v>
          </cell>
          <cell r="C149" t="str">
            <v>ml</v>
          </cell>
          <cell r="D149">
            <v>27</v>
          </cell>
          <cell r="E149">
            <v>6</v>
          </cell>
          <cell r="G149">
            <v>6</v>
          </cell>
          <cell r="H149">
            <v>162</v>
          </cell>
        </row>
        <row r="150">
          <cell r="A150" t="str">
            <v>1.139</v>
          </cell>
          <cell r="B150" t="str">
            <v xml:space="preserve">Pintura </v>
          </cell>
          <cell r="G150">
            <v>0</v>
          </cell>
          <cell r="H150">
            <v>0</v>
          </cell>
        </row>
        <row r="151">
          <cell r="A151" t="str">
            <v>1.140</v>
          </cell>
          <cell r="B151" t="str">
            <v xml:space="preserve">Pintura em paredes internas com latex acrílica sobre massa corrida em paredes novas e forro de gesso </v>
          </cell>
          <cell r="C151" t="str">
            <v>m²</v>
          </cell>
          <cell r="D151">
            <v>172.36</v>
          </cell>
          <cell r="E151">
            <v>3.11</v>
          </cell>
          <cell r="F151">
            <v>4.9800000000000004</v>
          </cell>
          <cell r="G151">
            <v>8.09</v>
          </cell>
          <cell r="H151">
            <v>1394.39</v>
          </cell>
        </row>
        <row r="152">
          <cell r="A152" t="str">
            <v>1.141</v>
          </cell>
          <cell r="B152" t="str">
            <v xml:space="preserve">Pintura em paredes internas com latex acrílica com retoque de massa corrida, onde for necessário, nas paredes tetos existentes  </v>
          </cell>
          <cell r="C152" t="str">
            <v>m²</v>
          </cell>
          <cell r="D152">
            <v>489.86</v>
          </cell>
          <cell r="E152">
            <v>2.06</v>
          </cell>
          <cell r="F152">
            <v>3.42</v>
          </cell>
          <cell r="G152">
            <v>5.48</v>
          </cell>
          <cell r="H152">
            <v>2684.43</v>
          </cell>
        </row>
        <row r="153">
          <cell r="A153" t="str">
            <v>1.142</v>
          </cell>
          <cell r="B153" t="str">
            <v>Pintura esmalte em esquadrias de madeira</v>
          </cell>
          <cell r="C153" t="str">
            <v>m²</v>
          </cell>
          <cell r="D153">
            <v>35.28</v>
          </cell>
          <cell r="E153">
            <v>5.61</v>
          </cell>
          <cell r="F153">
            <v>5.51</v>
          </cell>
          <cell r="G153">
            <v>11.120000000000001</v>
          </cell>
          <cell r="H153">
            <v>392.31</v>
          </cell>
        </row>
        <row r="154">
          <cell r="A154" t="str">
            <v>1.143</v>
          </cell>
          <cell r="B154" t="str">
            <v>Pintura esmalte em esquadrias metálicas</v>
          </cell>
          <cell r="C154" t="str">
            <v>m²</v>
          </cell>
          <cell r="D154">
            <v>8.4</v>
          </cell>
          <cell r="E154">
            <v>2.36</v>
          </cell>
          <cell r="F154">
            <v>4.53</v>
          </cell>
          <cell r="G154">
            <v>6.8900000000000006</v>
          </cell>
          <cell r="H154">
            <v>57.87</v>
          </cell>
        </row>
        <row r="155">
          <cell r="A155" t="str">
            <v>1.144</v>
          </cell>
          <cell r="B155" t="str">
            <v>Serviços Complementares</v>
          </cell>
          <cell r="G155">
            <v>0</v>
          </cell>
          <cell r="H155">
            <v>0</v>
          </cell>
        </row>
        <row r="156">
          <cell r="A156" t="str">
            <v>1.145</v>
          </cell>
          <cell r="B156" t="str">
            <v>Passa pratos - 1,2x1,00m, inclusive bancada de 1,70x0,70m</v>
          </cell>
          <cell r="C156" t="str">
            <v>ud</v>
          </cell>
          <cell r="D156">
            <v>1</v>
          </cell>
          <cell r="E156">
            <v>285</v>
          </cell>
          <cell r="F156">
            <v>70</v>
          </cell>
          <cell r="G156">
            <v>355</v>
          </cell>
          <cell r="H156">
            <v>355</v>
          </cell>
        </row>
        <row r="157">
          <cell r="A157" t="str">
            <v>1.146</v>
          </cell>
          <cell r="B157" t="str">
            <v>Bancada de granito 8,14x0,60m</v>
          </cell>
          <cell r="C157" t="str">
            <v>m²</v>
          </cell>
          <cell r="D157">
            <v>4.88</v>
          </cell>
          <cell r="E157">
            <v>185</v>
          </cell>
          <cell r="F157">
            <v>45</v>
          </cell>
          <cell r="G157">
            <v>230</v>
          </cell>
          <cell r="H157">
            <v>1122.4000000000001</v>
          </cell>
        </row>
        <row r="158">
          <cell r="A158" t="str">
            <v>1.147</v>
          </cell>
          <cell r="B158" t="str">
            <v>Cuba de aço inox</v>
          </cell>
          <cell r="C158" t="str">
            <v>ud</v>
          </cell>
          <cell r="D158">
            <v>1</v>
          </cell>
          <cell r="E158">
            <v>60</v>
          </cell>
          <cell r="G158">
            <v>60</v>
          </cell>
          <cell r="H158">
            <v>60</v>
          </cell>
        </row>
        <row r="159">
          <cell r="A159" t="str">
            <v>1.148</v>
          </cell>
          <cell r="B159" t="str">
            <v>Tanque inox</v>
          </cell>
          <cell r="C159" t="str">
            <v>ud</v>
          </cell>
          <cell r="D159">
            <v>1</v>
          </cell>
          <cell r="E159">
            <v>235</v>
          </cell>
          <cell r="F159">
            <v>13.6</v>
          </cell>
          <cell r="G159">
            <v>248.6</v>
          </cell>
          <cell r="H159">
            <v>248.6</v>
          </cell>
        </row>
        <row r="160">
          <cell r="A160" t="str">
            <v>1.149</v>
          </cell>
          <cell r="B160" t="str">
            <v>Acessórios para tanque e pia, inclusive torneiras</v>
          </cell>
          <cell r="C160" t="str">
            <v>vb</v>
          </cell>
          <cell r="D160">
            <v>1</v>
          </cell>
          <cell r="E160">
            <v>295.58</v>
          </cell>
          <cell r="F160">
            <v>43.34</v>
          </cell>
          <cell r="G160">
            <v>338.91999999999996</v>
          </cell>
          <cell r="H160">
            <v>338.92</v>
          </cell>
        </row>
        <row r="161">
          <cell r="A161" t="str">
            <v>1.150</v>
          </cell>
          <cell r="B161" t="str">
            <v>Instalações Hidro-sanitárias</v>
          </cell>
          <cell r="G161">
            <v>0</v>
          </cell>
          <cell r="H161">
            <v>0</v>
          </cell>
        </row>
        <row r="162">
          <cell r="A162" t="str">
            <v>1.151</v>
          </cell>
          <cell r="B162" t="str">
            <v>Fornecimento e instalação de vaso sanitário, incl. Válvula de descarga e acessórios</v>
          </cell>
          <cell r="C162" t="str">
            <v>ud</v>
          </cell>
          <cell r="D162">
            <v>2</v>
          </cell>
          <cell r="E162">
            <v>260.06</v>
          </cell>
          <cell r="F162">
            <v>49.7</v>
          </cell>
          <cell r="G162">
            <v>309.76</v>
          </cell>
          <cell r="H162">
            <v>619.52</v>
          </cell>
        </row>
        <row r="163">
          <cell r="A163" t="str">
            <v>1.152</v>
          </cell>
          <cell r="B163" t="str">
            <v>Bancada de granito para lavatório com 02 cubas de ebutir, inclusive acessórios (torneiras, valvulas, sifões,etc.) - 2,10x0,60m</v>
          </cell>
          <cell r="C163" t="str">
            <v>cj</v>
          </cell>
          <cell r="D163">
            <v>1</v>
          </cell>
          <cell r="E163">
            <v>560.9</v>
          </cell>
          <cell r="F163">
            <v>93.34</v>
          </cell>
          <cell r="G163">
            <v>654.24</v>
          </cell>
          <cell r="H163">
            <v>654.24</v>
          </cell>
        </row>
        <row r="164">
          <cell r="A164" t="str">
            <v>1.153</v>
          </cell>
          <cell r="B164" t="str">
            <v>Bancada de granito para lavatório com 01 cubas de ebutir, inclusive acessórios (torneira, válvula, sifão,etc.) - 0,95x0,60m</v>
          </cell>
          <cell r="C164" t="str">
            <v>cj</v>
          </cell>
          <cell r="D164">
            <v>1</v>
          </cell>
          <cell r="E164">
            <v>300.45999999999998</v>
          </cell>
          <cell r="F164">
            <v>44.47</v>
          </cell>
          <cell r="G164">
            <v>344.92999999999995</v>
          </cell>
          <cell r="H164">
            <v>344.93</v>
          </cell>
        </row>
        <row r="165">
          <cell r="A165" t="str">
            <v>1.154</v>
          </cell>
          <cell r="B165" t="str">
            <v>Mictório de louça, inclusive acessórios ( descarga automática, etc.)</v>
          </cell>
          <cell r="C165" t="str">
            <v>ud</v>
          </cell>
          <cell r="D165">
            <v>1</v>
          </cell>
          <cell r="E165">
            <v>304.19</v>
          </cell>
          <cell r="F165">
            <v>39.909999999999997</v>
          </cell>
          <cell r="G165">
            <v>344.1</v>
          </cell>
          <cell r="H165">
            <v>344.1</v>
          </cell>
        </row>
        <row r="166">
          <cell r="A166" t="str">
            <v>1.155</v>
          </cell>
          <cell r="B166" t="str">
            <v>Adequação das tubulações de água e esgôto</v>
          </cell>
          <cell r="C166" t="str">
            <v>vb</v>
          </cell>
          <cell r="D166">
            <v>1</v>
          </cell>
          <cell r="E166">
            <v>500</v>
          </cell>
          <cell r="F166">
            <v>100</v>
          </cell>
          <cell r="G166">
            <v>600</v>
          </cell>
          <cell r="H166">
            <v>600</v>
          </cell>
        </row>
        <row r="167">
          <cell r="A167" t="str">
            <v>1.156</v>
          </cell>
          <cell r="B167" t="str">
            <v>Instalações Elétricas</v>
          </cell>
          <cell r="G167">
            <v>0</v>
          </cell>
          <cell r="H167">
            <v>0</v>
          </cell>
        </row>
        <row r="168">
          <cell r="A168" t="str">
            <v>1.157</v>
          </cell>
          <cell r="B168" t="str">
            <v>Luminárias</v>
          </cell>
          <cell r="C168" t="str">
            <v>pt</v>
          </cell>
          <cell r="D168">
            <v>10</v>
          </cell>
          <cell r="E168">
            <v>150</v>
          </cell>
          <cell r="F168">
            <v>18</v>
          </cell>
          <cell r="G168">
            <v>168</v>
          </cell>
          <cell r="H168">
            <v>1680</v>
          </cell>
        </row>
        <row r="169">
          <cell r="A169" t="str">
            <v>1.158</v>
          </cell>
          <cell r="B169" t="str">
            <v>Tomadas e interruptores</v>
          </cell>
          <cell r="C169" t="str">
            <v>pt</v>
          </cell>
          <cell r="D169">
            <v>10</v>
          </cell>
          <cell r="E169">
            <v>32</v>
          </cell>
          <cell r="F169">
            <v>6.4</v>
          </cell>
          <cell r="G169">
            <v>38.4</v>
          </cell>
          <cell r="H169">
            <v>384</v>
          </cell>
        </row>
        <row r="170">
          <cell r="A170" t="str">
            <v>1.159</v>
          </cell>
          <cell r="B170" t="str">
            <v>TOTAL DO GRUPO</v>
          </cell>
          <cell r="G170">
            <v>0</v>
          </cell>
          <cell r="H170">
            <v>0</v>
          </cell>
        </row>
        <row r="171">
          <cell r="A171" t="str">
            <v>1.160</v>
          </cell>
          <cell r="G171">
            <v>0</v>
          </cell>
          <cell r="H171">
            <v>0</v>
          </cell>
        </row>
        <row r="172">
          <cell r="A172" t="str">
            <v>1.161</v>
          </cell>
          <cell r="B172" t="str">
            <v>DEPÓSITO DE MATERIAIS DE PISCINA</v>
          </cell>
          <cell r="G172">
            <v>0</v>
          </cell>
          <cell r="H172">
            <v>0</v>
          </cell>
        </row>
        <row r="173">
          <cell r="A173" t="str">
            <v>1.162</v>
          </cell>
          <cell r="B173" t="str">
            <v>Serviços Preliminares</v>
          </cell>
          <cell r="G173">
            <v>0</v>
          </cell>
          <cell r="H173">
            <v>0</v>
          </cell>
        </row>
        <row r="174">
          <cell r="A174" t="str">
            <v>1.163</v>
          </cell>
          <cell r="B174" t="str">
            <v>retirada de reboco danificado</v>
          </cell>
          <cell r="C174" t="str">
            <v>m2</v>
          </cell>
          <cell r="D174">
            <v>6</v>
          </cell>
          <cell r="F174">
            <v>2.78</v>
          </cell>
          <cell r="G174">
            <v>2.78</v>
          </cell>
          <cell r="H174">
            <v>16.68</v>
          </cell>
        </row>
        <row r="175">
          <cell r="A175" t="str">
            <v>1.164</v>
          </cell>
          <cell r="B175" t="str">
            <v>Estrutura</v>
          </cell>
          <cell r="G175">
            <v>0</v>
          </cell>
          <cell r="H175">
            <v>0</v>
          </cell>
        </row>
        <row r="176">
          <cell r="A176" t="str">
            <v>1.165</v>
          </cell>
          <cell r="B176" t="str">
            <v>concreto estrutural - fck = 180 kg/cm2</v>
          </cell>
          <cell r="C176" t="str">
            <v>m3</v>
          </cell>
          <cell r="D176">
            <v>0.66649999999999998</v>
          </cell>
          <cell r="E176">
            <v>178.3</v>
          </cell>
          <cell r="F176">
            <v>78.150000000000006</v>
          </cell>
          <cell r="G176">
            <v>256.45000000000005</v>
          </cell>
          <cell r="H176">
            <v>170.92</v>
          </cell>
        </row>
        <row r="177">
          <cell r="A177" t="str">
            <v>1.166</v>
          </cell>
          <cell r="B177" t="str">
            <v>forma comum para estrutura-utilizacao 3 vezes</v>
          </cell>
          <cell r="C177" t="str">
            <v>m2</v>
          </cell>
          <cell r="D177">
            <v>15.7294</v>
          </cell>
          <cell r="E177">
            <v>14.92</v>
          </cell>
          <cell r="F177">
            <v>13.81</v>
          </cell>
          <cell r="G177">
            <v>28.73</v>
          </cell>
          <cell r="H177">
            <v>451.9</v>
          </cell>
        </row>
        <row r="178">
          <cell r="A178" t="str">
            <v>1.167</v>
          </cell>
          <cell r="B178" t="str">
            <v>aço ca-50/60</v>
          </cell>
          <cell r="C178" t="str">
            <v>kg</v>
          </cell>
          <cell r="D178">
            <v>53.32</v>
          </cell>
          <cell r="E178">
            <v>2.7</v>
          </cell>
          <cell r="F178">
            <v>0.9</v>
          </cell>
          <cell r="G178">
            <v>3.6</v>
          </cell>
          <cell r="H178">
            <v>191.95</v>
          </cell>
        </row>
        <row r="179">
          <cell r="A179" t="str">
            <v>1.168</v>
          </cell>
          <cell r="B179" t="str">
            <v>Impermeabilização</v>
          </cell>
          <cell r="G179">
            <v>0</v>
          </cell>
          <cell r="H179">
            <v>0</v>
          </cell>
        </row>
        <row r="180">
          <cell r="A180" t="str">
            <v>1.169</v>
          </cell>
          <cell r="B180" t="str">
            <v>impermeabilização parede na divisa</v>
          </cell>
          <cell r="C180" t="str">
            <v>m2</v>
          </cell>
          <cell r="D180">
            <v>12</v>
          </cell>
          <cell r="E180">
            <v>3.7</v>
          </cell>
          <cell r="F180">
            <v>14.74</v>
          </cell>
          <cell r="G180">
            <v>18.440000000000001</v>
          </cell>
          <cell r="H180">
            <v>221.28</v>
          </cell>
        </row>
        <row r="181">
          <cell r="A181" t="str">
            <v>1.170</v>
          </cell>
          <cell r="B181" t="str">
            <v>Alvenaria</v>
          </cell>
          <cell r="G181">
            <v>0</v>
          </cell>
          <cell r="H181">
            <v>0</v>
          </cell>
        </row>
        <row r="182">
          <cell r="A182" t="str">
            <v>1.171</v>
          </cell>
          <cell r="B182" t="str">
            <v>alvenaria de tijolo 8 furos 1/2 vez</v>
          </cell>
          <cell r="C182" t="str">
            <v>m2</v>
          </cell>
          <cell r="D182">
            <v>32.519999999999996</v>
          </cell>
          <cell r="E182">
            <v>5.2</v>
          </cell>
          <cell r="F182">
            <v>9.1999999999999993</v>
          </cell>
          <cell r="G182">
            <v>14.399999999999999</v>
          </cell>
          <cell r="H182">
            <v>468.28</v>
          </cell>
        </row>
        <row r="183">
          <cell r="A183" t="str">
            <v>1.172</v>
          </cell>
          <cell r="B183" t="str">
            <v>alvenaria de elemento vazado de concreto</v>
          </cell>
          <cell r="C183" t="str">
            <v>m2</v>
          </cell>
          <cell r="D183">
            <v>4.5999999999999996</v>
          </cell>
          <cell r="E183">
            <v>34.99</v>
          </cell>
          <cell r="F183">
            <v>13.83</v>
          </cell>
          <cell r="G183">
            <v>48.82</v>
          </cell>
          <cell r="H183">
            <v>224.57</v>
          </cell>
        </row>
        <row r="184">
          <cell r="A184" t="str">
            <v>1.173</v>
          </cell>
          <cell r="B184" t="str">
            <v>Cobertura</v>
          </cell>
          <cell r="G184">
            <v>0</v>
          </cell>
          <cell r="H184">
            <v>0</v>
          </cell>
        </row>
        <row r="185">
          <cell r="A185" t="str">
            <v>1.174</v>
          </cell>
          <cell r="B185" t="str">
            <v>estrutura de madeira para telhas plan</v>
          </cell>
          <cell r="C185" t="str">
            <v>m2</v>
          </cell>
          <cell r="D185">
            <v>14</v>
          </cell>
          <cell r="E185">
            <v>12.84</v>
          </cell>
          <cell r="F185">
            <v>13.81</v>
          </cell>
          <cell r="G185">
            <v>26.65</v>
          </cell>
          <cell r="H185">
            <v>373.1</v>
          </cell>
        </row>
        <row r="186">
          <cell r="A186" t="str">
            <v>1.175</v>
          </cell>
          <cell r="B186" t="str">
            <v>cobertura com telha cerâmica do tipo plan ( semelhante a existente)</v>
          </cell>
          <cell r="C186" t="str">
            <v>m2</v>
          </cell>
          <cell r="D186">
            <v>14</v>
          </cell>
          <cell r="E186">
            <v>6.75</v>
          </cell>
          <cell r="F186">
            <v>9.48</v>
          </cell>
          <cell r="G186">
            <v>16.23</v>
          </cell>
          <cell r="H186">
            <v>227.22</v>
          </cell>
        </row>
        <row r="187">
          <cell r="A187" t="str">
            <v>1.176</v>
          </cell>
          <cell r="B187" t="str">
            <v>rufo metálico</v>
          </cell>
          <cell r="C187" t="str">
            <v>ml</v>
          </cell>
          <cell r="D187">
            <v>7.1999999999999993</v>
          </cell>
          <cell r="E187">
            <v>13.18</v>
          </cell>
          <cell r="G187">
            <v>13.18</v>
          </cell>
          <cell r="H187">
            <v>94.89</v>
          </cell>
        </row>
        <row r="188">
          <cell r="A188" t="str">
            <v>1.177</v>
          </cell>
          <cell r="B188" t="str">
            <v>Esquadrias</v>
          </cell>
          <cell r="G188">
            <v>0</v>
          </cell>
          <cell r="H188">
            <v>0</v>
          </cell>
        </row>
        <row r="189">
          <cell r="A189" t="str">
            <v>1.178</v>
          </cell>
          <cell r="B189" t="str">
            <v xml:space="preserve">porta de entrada em metal e vidro   (0,90X2,10)m    </v>
          </cell>
          <cell r="C189" t="str">
            <v>ud</v>
          </cell>
          <cell r="D189">
            <v>1</v>
          </cell>
          <cell r="E189">
            <v>323.56</v>
          </cell>
          <cell r="F189">
            <v>54.94</v>
          </cell>
          <cell r="G189">
            <v>378.5</v>
          </cell>
          <cell r="H189">
            <v>378.5</v>
          </cell>
        </row>
        <row r="190">
          <cell r="A190" t="str">
            <v>1.179</v>
          </cell>
          <cell r="B190" t="str">
            <v>Revestimento</v>
          </cell>
          <cell r="G190">
            <v>0</v>
          </cell>
          <cell r="H190">
            <v>0</v>
          </cell>
        </row>
        <row r="191">
          <cell r="A191" t="str">
            <v>1.180</v>
          </cell>
          <cell r="B191" t="str">
            <v>chapisco de cimento e areia 1:3</v>
          </cell>
          <cell r="C191" t="str">
            <v>m2</v>
          </cell>
          <cell r="D191">
            <v>65.040000000000006</v>
          </cell>
          <cell r="E191">
            <v>1.01</v>
          </cell>
          <cell r="F191">
            <v>1.99</v>
          </cell>
          <cell r="G191">
            <v>3</v>
          </cell>
          <cell r="H191">
            <v>195.12</v>
          </cell>
        </row>
        <row r="192">
          <cell r="A192" t="str">
            <v>1.181</v>
          </cell>
          <cell r="B192" t="str">
            <v>reboco paulista</v>
          </cell>
          <cell r="C192" t="str">
            <v>m2</v>
          </cell>
          <cell r="D192">
            <v>65.040000000000006</v>
          </cell>
          <cell r="E192">
            <v>3.36</v>
          </cell>
          <cell r="F192">
            <v>7.05</v>
          </cell>
          <cell r="G192">
            <v>10.41</v>
          </cell>
          <cell r="H192">
            <v>677.06</v>
          </cell>
        </row>
        <row r="193">
          <cell r="A193" t="str">
            <v>1.182</v>
          </cell>
          <cell r="B193" t="str">
            <v>Pisos</v>
          </cell>
          <cell r="G193">
            <v>0</v>
          </cell>
          <cell r="H193">
            <v>0</v>
          </cell>
        </row>
        <row r="194">
          <cell r="A194" t="str">
            <v>1.183</v>
          </cell>
          <cell r="B194" t="str">
            <v>lastro de contra piso esp. =5 cm</v>
          </cell>
          <cell r="C194" t="str">
            <v>m2</v>
          </cell>
          <cell r="D194">
            <v>11.55</v>
          </cell>
          <cell r="E194">
            <v>8</v>
          </cell>
          <cell r="F194">
            <v>8.39</v>
          </cell>
          <cell r="G194">
            <v>16.39</v>
          </cell>
          <cell r="H194">
            <v>189.3</v>
          </cell>
        </row>
        <row r="195">
          <cell r="A195" t="str">
            <v>1.184</v>
          </cell>
          <cell r="B195" t="str">
            <v xml:space="preserve">cimentado desempenado </v>
          </cell>
          <cell r="C195" t="str">
            <v>m2</v>
          </cell>
          <cell r="D195">
            <v>11.55</v>
          </cell>
          <cell r="E195">
            <v>2.27</v>
          </cell>
          <cell r="F195">
            <v>9.48</v>
          </cell>
          <cell r="G195">
            <v>11.75</v>
          </cell>
          <cell r="H195">
            <v>135.71</v>
          </cell>
        </row>
        <row r="196">
          <cell r="A196" t="str">
            <v>1.185</v>
          </cell>
          <cell r="B196" t="str">
            <v>Forro</v>
          </cell>
          <cell r="G196">
            <v>0</v>
          </cell>
          <cell r="H196">
            <v>0</v>
          </cell>
        </row>
        <row r="197">
          <cell r="A197" t="str">
            <v>1.186</v>
          </cell>
          <cell r="B197" t="str">
            <v xml:space="preserve">forro de madeira </v>
          </cell>
          <cell r="C197" t="str">
            <v>m2</v>
          </cell>
          <cell r="D197">
            <v>11.55</v>
          </cell>
          <cell r="E197">
            <v>15.32</v>
          </cell>
          <cell r="F197">
            <v>11.95</v>
          </cell>
          <cell r="G197">
            <v>27.27</v>
          </cell>
          <cell r="H197">
            <v>314.95999999999998</v>
          </cell>
        </row>
        <row r="198">
          <cell r="A198" t="str">
            <v>1.187</v>
          </cell>
          <cell r="B198" t="str">
            <v>cimalha de madeira</v>
          </cell>
          <cell r="C198" t="str">
            <v>ml</v>
          </cell>
          <cell r="D198">
            <v>13.68</v>
          </cell>
          <cell r="E198">
            <v>0.89</v>
          </cell>
          <cell r="F198">
            <v>0.9</v>
          </cell>
          <cell r="G198">
            <v>1.79</v>
          </cell>
          <cell r="H198">
            <v>24.48</v>
          </cell>
        </row>
        <row r="199">
          <cell r="A199" t="str">
            <v>1.188</v>
          </cell>
          <cell r="B199" t="str">
            <v>Pintura</v>
          </cell>
          <cell r="G199">
            <v>0</v>
          </cell>
          <cell r="H199">
            <v>0</v>
          </cell>
        </row>
        <row r="200">
          <cell r="A200" t="str">
            <v>1.189</v>
          </cell>
          <cell r="B200" t="str">
            <v>pintura acrílica com retoque de massa - 2 demãos (interna)</v>
          </cell>
          <cell r="C200" t="str">
            <v>m2</v>
          </cell>
          <cell r="D200">
            <v>38.303999999999995</v>
          </cell>
          <cell r="E200">
            <v>2.06</v>
          </cell>
          <cell r="F200">
            <v>3.42</v>
          </cell>
          <cell r="G200">
            <v>5.48</v>
          </cell>
          <cell r="H200">
            <v>209.9</v>
          </cell>
        </row>
        <row r="201">
          <cell r="A201" t="str">
            <v>1.190</v>
          </cell>
          <cell r="B201" t="str">
            <v>pintura esmalte em esquadrias metálicas</v>
          </cell>
          <cell r="C201" t="str">
            <v>m2</v>
          </cell>
          <cell r="D201">
            <v>4.7250000000000005</v>
          </cell>
          <cell r="E201">
            <v>5.61</v>
          </cell>
          <cell r="F201">
            <v>5.51</v>
          </cell>
          <cell r="G201">
            <v>11.120000000000001</v>
          </cell>
          <cell r="H201">
            <v>52.54</v>
          </cell>
        </row>
        <row r="202">
          <cell r="A202" t="str">
            <v>1.191</v>
          </cell>
          <cell r="B202" t="str">
            <v>pintura em verniz em forro de madeira e portas</v>
          </cell>
          <cell r="C202" t="str">
            <v>m2</v>
          </cell>
          <cell r="D202">
            <v>13.68</v>
          </cell>
          <cell r="E202">
            <v>2.61</v>
          </cell>
          <cell r="F202">
            <v>3.24</v>
          </cell>
          <cell r="G202">
            <v>5.85</v>
          </cell>
          <cell r="H202">
            <v>80.02</v>
          </cell>
        </row>
        <row r="203">
          <cell r="A203" t="str">
            <v>1.192</v>
          </cell>
          <cell r="B203" t="str">
            <v>pintura externa com textura acrílica aplicada a rolo</v>
          </cell>
          <cell r="C203" t="str">
            <v>m2</v>
          </cell>
          <cell r="D203">
            <v>45.5</v>
          </cell>
          <cell r="E203">
            <v>2.85</v>
          </cell>
          <cell r="F203">
            <v>2.33</v>
          </cell>
          <cell r="G203">
            <v>5.18</v>
          </cell>
          <cell r="H203">
            <v>235.69</v>
          </cell>
        </row>
        <row r="204">
          <cell r="A204" t="str">
            <v>1.193</v>
          </cell>
          <cell r="B204" t="str">
            <v>Instalações Elétricas</v>
          </cell>
          <cell r="G204">
            <v>0</v>
          </cell>
          <cell r="H204">
            <v>0</v>
          </cell>
        </row>
        <row r="205">
          <cell r="A205" t="str">
            <v>1.194</v>
          </cell>
          <cell r="B205" t="str">
            <v>instalações de pontos de tomadas</v>
          </cell>
          <cell r="C205" t="str">
            <v>ud</v>
          </cell>
          <cell r="D205">
            <v>2</v>
          </cell>
          <cell r="E205">
            <v>32</v>
          </cell>
          <cell r="F205">
            <v>6.4</v>
          </cell>
          <cell r="G205">
            <v>38.4</v>
          </cell>
          <cell r="H205">
            <v>76.8</v>
          </cell>
        </row>
        <row r="206">
          <cell r="A206" t="str">
            <v>1.195</v>
          </cell>
          <cell r="B206" t="str">
            <v xml:space="preserve">instalação de pontos de iluminação </v>
          </cell>
          <cell r="C206" t="str">
            <v>ud</v>
          </cell>
          <cell r="D206">
            <v>2</v>
          </cell>
          <cell r="E206">
            <v>90</v>
          </cell>
          <cell r="F206">
            <v>18</v>
          </cell>
          <cell r="G206">
            <v>108</v>
          </cell>
          <cell r="H206">
            <v>216</v>
          </cell>
        </row>
        <row r="207">
          <cell r="A207" t="str">
            <v>1.196</v>
          </cell>
          <cell r="B207" t="str">
            <v>instalação de interruptores</v>
          </cell>
          <cell r="C207" t="str">
            <v>ud</v>
          </cell>
          <cell r="D207">
            <v>1</v>
          </cell>
          <cell r="E207">
            <v>32</v>
          </cell>
          <cell r="F207">
            <v>6.4</v>
          </cell>
          <cell r="G207">
            <v>38.4</v>
          </cell>
          <cell r="H207">
            <v>38.4</v>
          </cell>
        </row>
        <row r="208">
          <cell r="A208" t="str">
            <v>1.197</v>
          </cell>
          <cell r="B208" t="str">
            <v>TOTAL DO GRUPO</v>
          </cell>
          <cell r="G208">
            <v>0</v>
          </cell>
          <cell r="H208">
            <v>0</v>
          </cell>
        </row>
        <row r="209">
          <cell r="A209" t="str">
            <v>1.198</v>
          </cell>
          <cell r="G209">
            <v>0</v>
          </cell>
          <cell r="H209">
            <v>0</v>
          </cell>
        </row>
        <row r="210">
          <cell r="A210" t="str">
            <v>1.199</v>
          </cell>
          <cell r="B210" t="str">
            <v xml:space="preserve">AMPLIAÇÃO E REFORMA DA CASA DO CASEIRO </v>
          </cell>
          <cell r="G210">
            <v>0</v>
          </cell>
          <cell r="H210">
            <v>0</v>
          </cell>
        </row>
        <row r="211">
          <cell r="A211" t="str">
            <v>1.200</v>
          </cell>
          <cell r="B211" t="str">
            <v>Serviços Preliminares</v>
          </cell>
          <cell r="G211">
            <v>0</v>
          </cell>
          <cell r="H211">
            <v>0</v>
          </cell>
        </row>
        <row r="212">
          <cell r="A212" t="str">
            <v>1.201</v>
          </cell>
          <cell r="B212" t="str">
            <v>tapume em chapa de madeira compensada pintada</v>
          </cell>
          <cell r="C212" t="str">
            <v>ml</v>
          </cell>
          <cell r="D212">
            <v>30</v>
          </cell>
          <cell r="E212">
            <v>25.07</v>
          </cell>
          <cell r="F212">
            <v>24.88</v>
          </cell>
          <cell r="G212">
            <v>49.95</v>
          </cell>
          <cell r="H212">
            <v>1498.5</v>
          </cell>
        </row>
        <row r="213">
          <cell r="A213" t="str">
            <v>1.202</v>
          </cell>
          <cell r="B213" t="str">
            <v>demolição de alvenaria das paredes e floreiras ,inclusive retirada de esquadrias</v>
          </cell>
          <cell r="C213" t="str">
            <v>m3</v>
          </cell>
          <cell r="D213">
            <v>6.0539999999999994</v>
          </cell>
          <cell r="F213">
            <v>12.72</v>
          </cell>
          <cell r="G213">
            <v>12.72</v>
          </cell>
          <cell r="H213">
            <v>77</v>
          </cell>
        </row>
        <row r="214">
          <cell r="A214" t="str">
            <v>1.203</v>
          </cell>
          <cell r="B214" t="str">
            <v>demolição de instalações hidro-sanitárias</v>
          </cell>
          <cell r="C214" t="str">
            <v>vb</v>
          </cell>
          <cell r="D214">
            <v>1</v>
          </cell>
          <cell r="F214">
            <v>30</v>
          </cell>
          <cell r="G214">
            <v>30</v>
          </cell>
          <cell r="H214">
            <v>30</v>
          </cell>
        </row>
        <row r="215">
          <cell r="A215" t="str">
            <v>1.204</v>
          </cell>
          <cell r="B215" t="str">
            <v>remoção de instalações elétricas</v>
          </cell>
          <cell r="C215" t="str">
            <v>vb</v>
          </cell>
          <cell r="D215">
            <v>1</v>
          </cell>
          <cell r="F215">
            <v>30</v>
          </cell>
          <cell r="G215">
            <v>30</v>
          </cell>
          <cell r="H215">
            <v>30</v>
          </cell>
        </row>
        <row r="216">
          <cell r="A216" t="str">
            <v>1.205</v>
          </cell>
          <cell r="B216" t="str">
            <v>retirada de material de demolição</v>
          </cell>
          <cell r="C216" t="str">
            <v>m3</v>
          </cell>
          <cell r="D216">
            <v>10</v>
          </cell>
          <cell r="E216">
            <v>12</v>
          </cell>
          <cell r="F216">
            <v>2.2200000000000002</v>
          </cell>
          <cell r="G216">
            <v>14.22</v>
          </cell>
          <cell r="H216">
            <v>142.19999999999999</v>
          </cell>
        </row>
        <row r="217">
          <cell r="A217" t="str">
            <v>1.206</v>
          </cell>
          <cell r="B217" t="str">
            <v xml:space="preserve">retirada do balcão da pia de cozinha </v>
          </cell>
          <cell r="C217" t="str">
            <v>ud</v>
          </cell>
          <cell r="D217">
            <v>1</v>
          </cell>
          <cell r="F217">
            <v>12.5</v>
          </cell>
          <cell r="G217">
            <v>12.5</v>
          </cell>
          <cell r="H217">
            <v>12.5</v>
          </cell>
        </row>
        <row r="218">
          <cell r="A218" t="str">
            <v>1.207</v>
          </cell>
          <cell r="B218" t="str">
            <v>retirada de reboco danificado</v>
          </cell>
          <cell r="C218" t="str">
            <v>m2</v>
          </cell>
          <cell r="D218">
            <v>27.4</v>
          </cell>
          <cell r="F218">
            <v>2.78</v>
          </cell>
          <cell r="G218">
            <v>2.78</v>
          </cell>
          <cell r="H218">
            <v>76.17</v>
          </cell>
        </row>
        <row r="219">
          <cell r="A219" t="str">
            <v>1.208</v>
          </cell>
          <cell r="B219" t="str">
            <v>demolição do piso no dormitório das crianças</v>
          </cell>
          <cell r="C219" t="str">
            <v>m2</v>
          </cell>
          <cell r="D219">
            <v>11.1</v>
          </cell>
          <cell r="F219">
            <v>5.91</v>
          </cell>
          <cell r="G219">
            <v>5.91</v>
          </cell>
          <cell r="H219">
            <v>65.599999999999994</v>
          </cell>
        </row>
        <row r="220">
          <cell r="A220" t="str">
            <v>1.209</v>
          </cell>
          <cell r="B220" t="str">
            <v>Estrutura</v>
          </cell>
          <cell r="G220">
            <v>0</v>
          </cell>
          <cell r="H220">
            <v>0</v>
          </cell>
        </row>
        <row r="221">
          <cell r="A221" t="str">
            <v>1.210</v>
          </cell>
          <cell r="B221" t="str">
            <v>concreto simples</v>
          </cell>
          <cell r="C221" t="str">
            <v>m3</v>
          </cell>
          <cell r="D221">
            <v>0.58530000000000015</v>
          </cell>
          <cell r="E221">
            <v>178.3</v>
          </cell>
          <cell r="F221">
            <v>78.150000000000006</v>
          </cell>
          <cell r="G221">
            <v>256.45000000000005</v>
          </cell>
          <cell r="H221">
            <v>150.1</v>
          </cell>
        </row>
        <row r="222">
          <cell r="A222" t="str">
            <v>1.211</v>
          </cell>
          <cell r="B222" t="str">
            <v>Forma comum</v>
          </cell>
          <cell r="C222" t="str">
            <v>m2</v>
          </cell>
          <cell r="D222">
            <v>15.96</v>
          </cell>
          <cell r="E222">
            <v>14.92</v>
          </cell>
          <cell r="F222">
            <v>13.81</v>
          </cell>
          <cell r="G222">
            <v>28.73</v>
          </cell>
          <cell r="H222">
            <v>458.53</v>
          </cell>
        </row>
        <row r="223">
          <cell r="A223" t="str">
            <v>1.212</v>
          </cell>
          <cell r="B223" t="str">
            <v>Aço CA-50/60</v>
          </cell>
          <cell r="C223" t="str">
            <v>kg</v>
          </cell>
          <cell r="D223">
            <v>58.53</v>
          </cell>
          <cell r="E223">
            <v>2.7</v>
          </cell>
          <cell r="F223">
            <v>0.9</v>
          </cell>
          <cell r="G223">
            <v>3.6</v>
          </cell>
          <cell r="H223">
            <v>210.7</v>
          </cell>
        </row>
        <row r="224">
          <cell r="A224" t="str">
            <v>1.213</v>
          </cell>
          <cell r="B224" t="str">
            <v>Imprmeabilização</v>
          </cell>
          <cell r="G224">
            <v>0</v>
          </cell>
          <cell r="H224">
            <v>0</v>
          </cell>
        </row>
        <row r="225">
          <cell r="A225" t="str">
            <v>1.214</v>
          </cell>
          <cell r="B225" t="str">
            <v>impermeabilização parede na divisa</v>
          </cell>
          <cell r="C225" t="str">
            <v>m2</v>
          </cell>
          <cell r="D225">
            <v>24</v>
          </cell>
          <cell r="E225">
            <v>3.7</v>
          </cell>
          <cell r="F225">
            <v>14.74</v>
          </cell>
          <cell r="G225">
            <v>18.440000000000001</v>
          </cell>
          <cell r="H225">
            <v>442.56</v>
          </cell>
        </row>
        <row r="226">
          <cell r="A226" t="str">
            <v>1.215</v>
          </cell>
          <cell r="B226" t="str">
            <v>impermeabilização c/argamassa 1:3 e aditivo e com</v>
          </cell>
          <cell r="G226">
            <v>0</v>
          </cell>
          <cell r="H226">
            <v>0</v>
          </cell>
        </row>
        <row r="227">
          <cell r="A227" t="str">
            <v>1.216</v>
          </cell>
          <cell r="B227" t="str">
            <v>02 demãos de neutrol 45</v>
          </cell>
          <cell r="C227" t="str">
            <v>m2</v>
          </cell>
          <cell r="D227">
            <v>4.4080000000000004</v>
          </cell>
          <cell r="E227">
            <v>5.52</v>
          </cell>
          <cell r="F227">
            <v>10.95</v>
          </cell>
          <cell r="G227">
            <v>16.47</v>
          </cell>
          <cell r="H227">
            <v>72.59</v>
          </cell>
        </row>
        <row r="228">
          <cell r="A228" t="str">
            <v>1.217</v>
          </cell>
          <cell r="B228" t="str">
            <v>Alvenaria</v>
          </cell>
          <cell r="G228">
            <v>0</v>
          </cell>
          <cell r="H228">
            <v>0</v>
          </cell>
        </row>
        <row r="229">
          <cell r="A229" t="str">
            <v>1.218</v>
          </cell>
          <cell r="B229" t="str">
            <v>alvenaria de tijolo 8 furos 1/2 vez</v>
          </cell>
          <cell r="C229" t="str">
            <v>m2</v>
          </cell>
          <cell r="D229">
            <v>40</v>
          </cell>
          <cell r="E229">
            <v>5.2</v>
          </cell>
          <cell r="F229">
            <v>9.1999999999999993</v>
          </cell>
          <cell r="G229">
            <v>14.399999999999999</v>
          </cell>
          <cell r="H229">
            <v>576</v>
          </cell>
        </row>
        <row r="230">
          <cell r="A230" t="str">
            <v>1.219</v>
          </cell>
          <cell r="B230" t="str">
            <v>Cobertura</v>
          </cell>
          <cell r="G230">
            <v>0</v>
          </cell>
          <cell r="H230">
            <v>0</v>
          </cell>
        </row>
        <row r="231">
          <cell r="A231" t="str">
            <v>1.220</v>
          </cell>
          <cell r="B231" t="str">
            <v>estrutura de madeira para telhas plan</v>
          </cell>
          <cell r="C231" t="str">
            <v>m2</v>
          </cell>
          <cell r="D231">
            <v>15</v>
          </cell>
          <cell r="E231">
            <v>12.84</v>
          </cell>
          <cell r="F231">
            <v>13.81</v>
          </cell>
          <cell r="G231">
            <v>26.65</v>
          </cell>
          <cell r="H231">
            <v>399.75</v>
          </cell>
        </row>
        <row r="232">
          <cell r="A232" t="str">
            <v>1.221</v>
          </cell>
          <cell r="B232" t="str">
            <v>cobertura com telha cerâmica do tipo plan ( semelhante a existente)</v>
          </cell>
          <cell r="C232" t="str">
            <v>m2</v>
          </cell>
          <cell r="D232">
            <v>15</v>
          </cell>
          <cell r="E232">
            <v>6.75</v>
          </cell>
          <cell r="F232">
            <v>9.48</v>
          </cell>
          <cell r="G232">
            <v>16.23</v>
          </cell>
          <cell r="H232">
            <v>243.45</v>
          </cell>
        </row>
        <row r="233">
          <cell r="A233" t="str">
            <v>1.222</v>
          </cell>
          <cell r="B233" t="str">
            <v>rufo metálico</v>
          </cell>
          <cell r="C233" t="str">
            <v>ml</v>
          </cell>
          <cell r="D233">
            <v>4</v>
          </cell>
          <cell r="E233">
            <v>13.18</v>
          </cell>
          <cell r="G233">
            <v>13.18</v>
          </cell>
          <cell r="H233">
            <v>52.72</v>
          </cell>
        </row>
        <row r="234">
          <cell r="A234" t="str">
            <v>1.223</v>
          </cell>
          <cell r="B234" t="str">
            <v>revisão geral no telhado existente</v>
          </cell>
          <cell r="C234" t="str">
            <v>m2</v>
          </cell>
          <cell r="D234">
            <v>36.729999999999997</v>
          </cell>
          <cell r="F234">
            <v>0.47</v>
          </cell>
          <cell r="G234">
            <v>0.47</v>
          </cell>
          <cell r="H234">
            <v>17.260000000000002</v>
          </cell>
        </row>
        <row r="235">
          <cell r="A235" t="str">
            <v>1.224</v>
          </cell>
          <cell r="B235" t="str">
            <v>Esquadrias</v>
          </cell>
          <cell r="G235">
            <v>0</v>
          </cell>
          <cell r="H235">
            <v>0</v>
          </cell>
        </row>
        <row r="236">
          <cell r="A236" t="str">
            <v>1.225</v>
          </cell>
          <cell r="B236" t="str">
            <v>esquadrias metálica executada conforme modelo existente - para cozinha</v>
          </cell>
          <cell r="C236" t="str">
            <v>m2</v>
          </cell>
          <cell r="D236">
            <v>1</v>
          </cell>
          <cell r="E236">
            <v>140</v>
          </cell>
          <cell r="F236">
            <v>17.87</v>
          </cell>
          <cell r="G236">
            <v>157.87</v>
          </cell>
          <cell r="H236">
            <v>157.87</v>
          </cell>
        </row>
        <row r="237">
          <cell r="A237" t="str">
            <v>1.226</v>
          </cell>
          <cell r="B237" t="str">
            <v xml:space="preserve">porta de entrada em metal e vidro   (0,80X2,10)m    </v>
          </cell>
          <cell r="C237" t="str">
            <v>ud</v>
          </cell>
          <cell r="D237">
            <v>1</v>
          </cell>
          <cell r="E237">
            <v>323.56</v>
          </cell>
          <cell r="F237">
            <v>54.94</v>
          </cell>
          <cell r="G237">
            <v>378.5</v>
          </cell>
          <cell r="H237">
            <v>378.5</v>
          </cell>
        </row>
        <row r="238">
          <cell r="A238" t="str">
            <v>1.227</v>
          </cell>
          <cell r="B238" t="str">
            <v>remanejamento de porta metálica (0,80X2,10)m - cozinha</v>
          </cell>
          <cell r="C238" t="str">
            <v>ud</v>
          </cell>
          <cell r="D238">
            <v>1</v>
          </cell>
          <cell r="F238">
            <v>33.54</v>
          </cell>
          <cell r="G238">
            <v>33.54</v>
          </cell>
          <cell r="H238">
            <v>33.54</v>
          </cell>
        </row>
        <row r="239">
          <cell r="A239" t="str">
            <v>1.228</v>
          </cell>
          <cell r="B239" t="str">
            <v>remanejamento de porta de madeira (0,80X 2,10)m - dormitório</v>
          </cell>
          <cell r="C239" t="str">
            <v>ud</v>
          </cell>
          <cell r="D239">
            <v>1</v>
          </cell>
          <cell r="F239">
            <v>35.68</v>
          </cell>
          <cell r="G239">
            <v>35.68</v>
          </cell>
          <cell r="H239">
            <v>35.68</v>
          </cell>
        </row>
        <row r="240">
          <cell r="A240" t="str">
            <v>1.229</v>
          </cell>
          <cell r="B240" t="str">
            <v>remanejamento de porta de madeira (0,60X 2,10)m - banheiro</v>
          </cell>
          <cell r="C240" t="str">
            <v>ud</v>
          </cell>
          <cell r="D240">
            <v>1</v>
          </cell>
          <cell r="F240">
            <v>35.68</v>
          </cell>
          <cell r="G240">
            <v>35.68</v>
          </cell>
          <cell r="H240">
            <v>35.68</v>
          </cell>
        </row>
        <row r="241">
          <cell r="A241" t="str">
            <v>1.230</v>
          </cell>
          <cell r="B241" t="str">
            <v>fornecimento e colocação de porta de madeira (0,80x2,10)m - dormitório das crianças</v>
          </cell>
          <cell r="C241" t="str">
            <v>ud</v>
          </cell>
          <cell r="D241">
            <v>1</v>
          </cell>
          <cell r="E241">
            <v>145.97</v>
          </cell>
          <cell r="F241">
            <v>39.22</v>
          </cell>
          <cell r="G241">
            <v>185.19</v>
          </cell>
          <cell r="H241">
            <v>185.19</v>
          </cell>
        </row>
        <row r="242">
          <cell r="A242" t="str">
            <v>1.231</v>
          </cell>
          <cell r="B242" t="str">
            <v>Revestimento</v>
          </cell>
          <cell r="G242">
            <v>0</v>
          </cell>
          <cell r="H242">
            <v>0</v>
          </cell>
        </row>
        <row r="243">
          <cell r="A243" t="str">
            <v>1.232</v>
          </cell>
          <cell r="B243" t="str">
            <v>chapisco de cimento e areia 1:3</v>
          </cell>
          <cell r="C243" t="str">
            <v>m2</v>
          </cell>
          <cell r="D243">
            <v>104.64</v>
          </cell>
          <cell r="E243">
            <v>1.01</v>
          </cell>
          <cell r="F243">
            <v>1.99</v>
          </cell>
          <cell r="G243">
            <v>3</v>
          </cell>
          <cell r="H243">
            <v>313.92</v>
          </cell>
        </row>
        <row r="244">
          <cell r="A244" t="str">
            <v>1.233</v>
          </cell>
          <cell r="B244" t="str">
            <v>reboco paulista</v>
          </cell>
          <cell r="C244" t="str">
            <v>m2</v>
          </cell>
          <cell r="D244">
            <v>78.292000000000002</v>
          </cell>
          <cell r="E244">
            <v>3.36</v>
          </cell>
          <cell r="F244">
            <v>7.05</v>
          </cell>
          <cell r="G244">
            <v>10.41</v>
          </cell>
          <cell r="H244">
            <v>815.01</v>
          </cell>
        </row>
        <row r="245">
          <cell r="A245" t="str">
            <v>1.234</v>
          </cell>
          <cell r="B245" t="str">
            <v>emboco p/assentamento de azulejo</v>
          </cell>
          <cell r="C245" t="str">
            <v>m2</v>
          </cell>
          <cell r="D245">
            <v>26.35</v>
          </cell>
          <cell r="E245">
            <v>2.13</v>
          </cell>
          <cell r="F245">
            <v>4.53</v>
          </cell>
          <cell r="G245">
            <v>6.66</v>
          </cell>
          <cell r="H245">
            <v>175.49</v>
          </cell>
        </row>
        <row r="246">
          <cell r="A246" t="str">
            <v>1.235</v>
          </cell>
          <cell r="B246" t="str">
            <v>revestimento com cerâmica  20x20cm</v>
          </cell>
          <cell r="C246" t="str">
            <v>m2</v>
          </cell>
          <cell r="D246">
            <v>26.347999999999999</v>
          </cell>
          <cell r="E246">
            <v>13.77</v>
          </cell>
          <cell r="F246">
            <v>4.5999999999999996</v>
          </cell>
          <cell r="G246">
            <v>18.369999999999997</v>
          </cell>
          <cell r="H246">
            <v>484.01</v>
          </cell>
        </row>
        <row r="247">
          <cell r="A247" t="str">
            <v>1.236</v>
          </cell>
          <cell r="B247" t="str">
            <v>Pisos</v>
          </cell>
          <cell r="G247">
            <v>0</v>
          </cell>
          <cell r="H247">
            <v>0</v>
          </cell>
        </row>
        <row r="248">
          <cell r="A248" t="str">
            <v>1.237</v>
          </cell>
          <cell r="B248" t="str">
            <v>lastro de contra piso esp. =5 cm</v>
          </cell>
          <cell r="C248" t="str">
            <v>m2</v>
          </cell>
          <cell r="D248">
            <v>21.25</v>
          </cell>
          <cell r="E248">
            <v>7.46</v>
          </cell>
          <cell r="F248">
            <v>8.91</v>
          </cell>
          <cell r="G248">
            <v>16.37</v>
          </cell>
          <cell r="H248">
            <v>347.86</v>
          </cell>
        </row>
        <row r="249">
          <cell r="A249" t="str">
            <v>1.238</v>
          </cell>
          <cell r="B249" t="str">
            <v>regularização de base com argamassa no traço 1:3</v>
          </cell>
          <cell r="G249">
            <v>0</v>
          </cell>
          <cell r="H249">
            <v>0</v>
          </cell>
        </row>
        <row r="250">
          <cell r="A250" t="str">
            <v>1.239</v>
          </cell>
          <cell r="B250" t="str">
            <v>esp.= 3cm</v>
          </cell>
          <cell r="C250" t="str">
            <v>m2</v>
          </cell>
          <cell r="D250">
            <v>21.25</v>
          </cell>
          <cell r="E250">
            <v>6.16</v>
          </cell>
          <cell r="F250">
            <v>3.34</v>
          </cell>
          <cell r="G250">
            <v>9.5</v>
          </cell>
          <cell r="H250">
            <v>201.87</v>
          </cell>
        </row>
        <row r="251">
          <cell r="A251" t="str">
            <v>1.240</v>
          </cell>
          <cell r="B251" t="str">
            <v>piso em cerâmica semelhante ao existente - complementação na cozinha e troca total no dormitório das crianças</v>
          </cell>
          <cell r="C251" t="str">
            <v>m2</v>
          </cell>
          <cell r="D251">
            <v>21.25</v>
          </cell>
          <cell r="E251">
            <v>13.77</v>
          </cell>
          <cell r="F251">
            <v>4.5999999999999996</v>
          </cell>
          <cell r="G251">
            <v>18.369999999999997</v>
          </cell>
          <cell r="H251">
            <v>390.36</v>
          </cell>
        </row>
        <row r="252">
          <cell r="A252" t="str">
            <v>1.241</v>
          </cell>
          <cell r="B252" t="str">
            <v>rodapé cerâmico no dormitório das crianças</v>
          </cell>
          <cell r="C252" t="str">
            <v>m2</v>
          </cell>
          <cell r="D252">
            <v>10.639999999999999</v>
          </cell>
          <cell r="E252">
            <v>1.25</v>
          </cell>
          <cell r="F252">
            <v>0.79</v>
          </cell>
          <cell r="G252">
            <v>2.04</v>
          </cell>
          <cell r="H252">
            <v>21.7</v>
          </cell>
        </row>
        <row r="253">
          <cell r="A253" t="str">
            <v>1.242</v>
          </cell>
          <cell r="B253" t="str">
            <v>Forro</v>
          </cell>
          <cell r="G253">
            <v>0</v>
          </cell>
          <cell r="H253">
            <v>0</v>
          </cell>
        </row>
        <row r="254">
          <cell r="A254" t="str">
            <v>1.243</v>
          </cell>
          <cell r="B254" t="str">
            <v>forro de madeira confoeme o existente</v>
          </cell>
          <cell r="C254" t="str">
            <v>m2</v>
          </cell>
          <cell r="D254">
            <v>14.55</v>
          </cell>
          <cell r="E254">
            <v>15.32</v>
          </cell>
          <cell r="F254">
            <v>11.95</v>
          </cell>
          <cell r="G254">
            <v>27.27</v>
          </cell>
          <cell r="H254">
            <v>396.77</v>
          </cell>
        </row>
        <row r="255">
          <cell r="A255" t="str">
            <v>1.244</v>
          </cell>
          <cell r="B255" t="str">
            <v>cimalha de madeira</v>
          </cell>
          <cell r="C255" t="str">
            <v>ml</v>
          </cell>
          <cell r="D255">
            <v>15.11</v>
          </cell>
          <cell r="E255">
            <v>0.89</v>
          </cell>
          <cell r="F255">
            <v>0.9</v>
          </cell>
          <cell r="G255">
            <v>1.79</v>
          </cell>
          <cell r="H255">
            <v>27.04</v>
          </cell>
        </row>
        <row r="256">
          <cell r="A256" t="str">
            <v>1.245</v>
          </cell>
          <cell r="B256" t="str">
            <v>Pintura</v>
          </cell>
          <cell r="G256">
            <v>0</v>
          </cell>
          <cell r="H256">
            <v>0</v>
          </cell>
        </row>
        <row r="257">
          <cell r="A257" t="str">
            <v>1.246</v>
          </cell>
          <cell r="B257" t="str">
            <v>pintura acrílica com retoque de massa - 2 demãos (interna)</v>
          </cell>
          <cell r="C257" t="str">
            <v>m2</v>
          </cell>
          <cell r="D257">
            <v>68.88</v>
          </cell>
          <cell r="E257">
            <v>2.06</v>
          </cell>
          <cell r="F257">
            <v>3.42</v>
          </cell>
          <cell r="G257">
            <v>5.48</v>
          </cell>
          <cell r="H257">
            <v>377.46</v>
          </cell>
        </row>
        <row r="258">
          <cell r="A258" t="str">
            <v>1.247</v>
          </cell>
          <cell r="B258" t="str">
            <v>pintura esmalte em esquadrias metálicas</v>
          </cell>
          <cell r="C258" t="str">
            <v>m2</v>
          </cell>
          <cell r="D258">
            <v>21</v>
          </cell>
          <cell r="E258">
            <v>5.61</v>
          </cell>
          <cell r="F258">
            <v>5.51</v>
          </cell>
          <cell r="G258">
            <v>11.120000000000001</v>
          </cell>
          <cell r="H258">
            <v>233.52</v>
          </cell>
        </row>
        <row r="259">
          <cell r="A259" t="str">
            <v>1.248</v>
          </cell>
          <cell r="B259" t="str">
            <v>pintura em verniz em forro de madeira e portas</v>
          </cell>
          <cell r="C259" t="str">
            <v>m2</v>
          </cell>
          <cell r="D259">
            <v>45.501999999999995</v>
          </cell>
          <cell r="E259">
            <v>2.61</v>
          </cell>
          <cell r="F259">
            <v>3.24</v>
          </cell>
          <cell r="G259">
            <v>5.85</v>
          </cell>
          <cell r="H259">
            <v>266.18</v>
          </cell>
        </row>
        <row r="260">
          <cell r="A260" t="str">
            <v>1.249</v>
          </cell>
          <cell r="B260" t="str">
            <v>pintura externa com textura acrílica aplicada a rolo</v>
          </cell>
          <cell r="C260" t="str">
            <v>m2</v>
          </cell>
          <cell r="D260">
            <v>104.77012000000001</v>
          </cell>
          <cell r="E260">
            <v>2.85</v>
          </cell>
          <cell r="F260">
            <v>2.33</v>
          </cell>
          <cell r="G260">
            <v>5.18</v>
          </cell>
          <cell r="H260">
            <v>542.70000000000005</v>
          </cell>
        </row>
        <row r="261">
          <cell r="A261" t="str">
            <v>1.250</v>
          </cell>
          <cell r="B261" t="str">
            <v>Serviços Complementares</v>
          </cell>
          <cell r="G261">
            <v>0</v>
          </cell>
          <cell r="H261">
            <v>0</v>
          </cell>
        </row>
        <row r="262">
          <cell r="A262" t="str">
            <v>1.251</v>
          </cell>
          <cell r="B262" t="str">
            <v>recolocação da bancada da cozinha</v>
          </cell>
          <cell r="C262" t="str">
            <v>ud</v>
          </cell>
          <cell r="D262">
            <v>1</v>
          </cell>
          <cell r="F262">
            <v>17.5</v>
          </cell>
          <cell r="G262">
            <v>17.5</v>
          </cell>
          <cell r="H262">
            <v>17.5</v>
          </cell>
        </row>
        <row r="263">
          <cell r="A263" t="str">
            <v>1.252</v>
          </cell>
          <cell r="B263" t="str">
            <v>Instalações Hidro-sanitárias</v>
          </cell>
          <cell r="G263">
            <v>0</v>
          </cell>
          <cell r="H263">
            <v>0</v>
          </cell>
        </row>
        <row r="264">
          <cell r="A264" t="str">
            <v>1.253</v>
          </cell>
          <cell r="B264" t="str">
            <v>prolongamento de um ponto de água e de esgoto</v>
          </cell>
          <cell r="C264" t="str">
            <v>ud</v>
          </cell>
          <cell r="D264">
            <v>1</v>
          </cell>
          <cell r="E264">
            <v>50</v>
          </cell>
          <cell r="F264">
            <v>75</v>
          </cell>
          <cell r="G264">
            <v>125</v>
          </cell>
          <cell r="H264">
            <v>125</v>
          </cell>
        </row>
        <row r="265">
          <cell r="A265" t="str">
            <v>1.254</v>
          </cell>
          <cell r="B265" t="str">
            <v>execução de caixa de gordura</v>
          </cell>
          <cell r="C265" t="str">
            <v>ud</v>
          </cell>
          <cell r="D265">
            <v>1</v>
          </cell>
          <cell r="E265">
            <v>40.700000000000003</v>
          </cell>
          <cell r="F265">
            <v>9.4499999999999993</v>
          </cell>
          <cell r="G265">
            <v>50.150000000000006</v>
          </cell>
          <cell r="H265">
            <v>50.15</v>
          </cell>
        </row>
        <row r="266">
          <cell r="A266" t="str">
            <v>1.255</v>
          </cell>
          <cell r="B266" t="str">
            <v>revisão geral das instalações hidro sanitárias</v>
          </cell>
          <cell r="C266" t="str">
            <v>vb</v>
          </cell>
          <cell r="D266">
            <v>1</v>
          </cell>
          <cell r="E266">
            <v>100</v>
          </cell>
          <cell r="F266">
            <v>100</v>
          </cell>
          <cell r="G266">
            <v>200</v>
          </cell>
          <cell r="H266">
            <v>200</v>
          </cell>
        </row>
        <row r="267">
          <cell r="A267" t="str">
            <v>1.256</v>
          </cell>
          <cell r="B267" t="str">
            <v>Instalações Elétricas</v>
          </cell>
          <cell r="G267">
            <v>0</v>
          </cell>
          <cell r="H267">
            <v>0</v>
          </cell>
        </row>
        <row r="268">
          <cell r="A268" t="str">
            <v>1.257</v>
          </cell>
          <cell r="B268" t="str">
            <v>instalações de pontos de tomadas</v>
          </cell>
          <cell r="C268" t="str">
            <v>ud</v>
          </cell>
          <cell r="D268">
            <v>5</v>
          </cell>
          <cell r="E268">
            <v>32</v>
          </cell>
          <cell r="F268">
            <v>6.4</v>
          </cell>
          <cell r="G268">
            <v>38.4</v>
          </cell>
          <cell r="H268">
            <v>192</v>
          </cell>
        </row>
        <row r="269">
          <cell r="A269" t="str">
            <v>1.258</v>
          </cell>
          <cell r="B269" t="str">
            <v xml:space="preserve">instalação de pontos de iluminação </v>
          </cell>
          <cell r="C269" t="str">
            <v>ud</v>
          </cell>
          <cell r="D269">
            <v>3</v>
          </cell>
          <cell r="E269">
            <v>90</v>
          </cell>
          <cell r="F269">
            <v>18</v>
          </cell>
          <cell r="G269">
            <v>108</v>
          </cell>
          <cell r="H269">
            <v>324</v>
          </cell>
        </row>
        <row r="270">
          <cell r="A270" t="str">
            <v>1.259</v>
          </cell>
          <cell r="B270" t="str">
            <v>instalação de interruptores</v>
          </cell>
          <cell r="C270" t="str">
            <v>ud</v>
          </cell>
          <cell r="D270">
            <v>3</v>
          </cell>
          <cell r="E270">
            <v>32</v>
          </cell>
          <cell r="F270">
            <v>6.4</v>
          </cell>
          <cell r="G270">
            <v>38.4</v>
          </cell>
          <cell r="H270">
            <v>115.2</v>
          </cell>
        </row>
        <row r="271">
          <cell r="A271" t="str">
            <v>1.260</v>
          </cell>
          <cell r="B271" t="str">
            <v>TOTAL DO GRUPO</v>
          </cell>
          <cell r="G271">
            <v>0</v>
          </cell>
          <cell r="H271">
            <v>0</v>
          </cell>
        </row>
        <row r="272">
          <cell r="A272" t="str">
            <v>1.261</v>
          </cell>
          <cell r="G272">
            <v>0</v>
          </cell>
          <cell r="H272">
            <v>0</v>
          </cell>
        </row>
        <row r="273">
          <cell r="A273" t="str">
            <v>1.262</v>
          </cell>
          <cell r="B273" t="str">
            <v>ÁREA DE CHURRASQUEIRA</v>
          </cell>
          <cell r="G273">
            <v>0</v>
          </cell>
          <cell r="H273">
            <v>0</v>
          </cell>
        </row>
        <row r="274">
          <cell r="A274" t="str">
            <v>1.263</v>
          </cell>
          <cell r="B274" t="str">
            <v>Serviços Preliminares</v>
          </cell>
          <cell r="G274">
            <v>0</v>
          </cell>
          <cell r="H274">
            <v>0</v>
          </cell>
        </row>
        <row r="275">
          <cell r="A275" t="str">
            <v>1.264</v>
          </cell>
          <cell r="B275" t="str">
            <v>retirada de reboco danificado</v>
          </cell>
          <cell r="C275" t="str">
            <v>m2</v>
          </cell>
          <cell r="D275">
            <v>20</v>
          </cell>
          <cell r="F275">
            <v>2.78</v>
          </cell>
          <cell r="G275">
            <v>2.78</v>
          </cell>
          <cell r="H275">
            <v>55.6</v>
          </cell>
        </row>
        <row r="276">
          <cell r="A276" t="str">
            <v>1.265</v>
          </cell>
          <cell r="B276" t="str">
            <v xml:space="preserve">demolição de alvenaria das floreiras </v>
          </cell>
          <cell r="C276" t="str">
            <v>m2</v>
          </cell>
          <cell r="D276">
            <v>1.8</v>
          </cell>
          <cell r="F276">
            <v>1.9</v>
          </cell>
          <cell r="G276">
            <v>1.9</v>
          </cell>
          <cell r="H276">
            <v>3.42</v>
          </cell>
        </row>
        <row r="277">
          <cell r="A277" t="str">
            <v>1.266</v>
          </cell>
          <cell r="B277" t="str">
            <v>retirada do vigamento de madeira do pergolado</v>
          </cell>
          <cell r="C277" t="str">
            <v>vb</v>
          </cell>
          <cell r="D277">
            <v>1</v>
          </cell>
          <cell r="F277">
            <v>120</v>
          </cell>
          <cell r="G277">
            <v>120</v>
          </cell>
          <cell r="H277">
            <v>120</v>
          </cell>
        </row>
        <row r="278">
          <cell r="A278" t="str">
            <v>1.267</v>
          </cell>
          <cell r="B278" t="str">
            <v>Estrutura</v>
          </cell>
          <cell r="G278">
            <v>0</v>
          </cell>
          <cell r="H278">
            <v>0</v>
          </cell>
        </row>
        <row r="279">
          <cell r="A279" t="str">
            <v>1.268</v>
          </cell>
          <cell r="B279" t="str">
            <v>remanejamento de pilares do pergolado com recuperação dos mesmos</v>
          </cell>
          <cell r="C279" t="str">
            <v>ud</v>
          </cell>
          <cell r="D279">
            <v>8</v>
          </cell>
          <cell r="E279">
            <v>5</v>
          </cell>
          <cell r="F279">
            <v>15</v>
          </cell>
          <cell r="G279">
            <v>20</v>
          </cell>
          <cell r="H279">
            <v>160</v>
          </cell>
        </row>
        <row r="280">
          <cell r="A280" t="str">
            <v>1.269</v>
          </cell>
          <cell r="B280" t="str">
            <v>pilares de madeira semelhante aos existentes fixados na laje de piso através de peças metálicas</v>
          </cell>
          <cell r="C280" t="str">
            <v>ud</v>
          </cell>
          <cell r="D280">
            <v>2</v>
          </cell>
          <cell r="E280">
            <v>112</v>
          </cell>
          <cell r="F280">
            <v>15</v>
          </cell>
          <cell r="G280">
            <v>127</v>
          </cell>
          <cell r="H280">
            <v>254</v>
          </cell>
        </row>
        <row r="281">
          <cell r="A281" t="str">
            <v>1.270</v>
          </cell>
          <cell r="B281" t="str">
            <v>vigas de madeira para suporte da cobertura em policarbonato</v>
          </cell>
          <cell r="C281" t="str">
            <v>ml</v>
          </cell>
          <cell r="D281">
            <v>19</v>
          </cell>
          <cell r="E281">
            <v>56</v>
          </cell>
          <cell r="F281">
            <v>7.5</v>
          </cell>
          <cell r="G281">
            <v>63.5</v>
          </cell>
          <cell r="H281">
            <v>1206.5</v>
          </cell>
        </row>
        <row r="282">
          <cell r="A282" t="str">
            <v>1.271</v>
          </cell>
          <cell r="B282" t="str">
            <v>Impermeabilização</v>
          </cell>
          <cell r="G282">
            <v>0</v>
          </cell>
          <cell r="H282">
            <v>0</v>
          </cell>
        </row>
        <row r="283">
          <cell r="A283" t="str">
            <v>1.272</v>
          </cell>
          <cell r="B283" t="str">
            <v>impermeabilização parede na divisa</v>
          </cell>
          <cell r="C283" t="str">
            <v>m2</v>
          </cell>
          <cell r="D283">
            <v>32</v>
          </cell>
          <cell r="E283">
            <v>3.7</v>
          </cell>
          <cell r="F283">
            <v>14.74</v>
          </cell>
          <cell r="G283">
            <v>18.440000000000001</v>
          </cell>
          <cell r="H283">
            <v>590.08000000000004</v>
          </cell>
        </row>
        <row r="284">
          <cell r="A284" t="str">
            <v>1.273</v>
          </cell>
          <cell r="B284" t="str">
            <v>Alvenaria</v>
          </cell>
          <cell r="G284">
            <v>0</v>
          </cell>
          <cell r="H284">
            <v>0</v>
          </cell>
        </row>
        <row r="285">
          <cell r="A285" t="str">
            <v>1.274</v>
          </cell>
          <cell r="B285" t="str">
            <v>alvenaria de tijolo 8 furos 1/2 vez para balcão e floreiras</v>
          </cell>
          <cell r="C285" t="str">
            <v>m2</v>
          </cell>
          <cell r="D285">
            <v>2</v>
          </cell>
          <cell r="E285">
            <v>5.2</v>
          </cell>
          <cell r="F285">
            <v>9.1999999999999993</v>
          </cell>
          <cell r="G285">
            <v>14.399999999999999</v>
          </cell>
          <cell r="H285">
            <v>28.8</v>
          </cell>
        </row>
        <row r="286">
          <cell r="A286" t="str">
            <v>1.275</v>
          </cell>
          <cell r="B286" t="str">
            <v>Cobertura</v>
          </cell>
          <cell r="G286">
            <v>0</v>
          </cell>
          <cell r="H286">
            <v>0</v>
          </cell>
        </row>
        <row r="287">
          <cell r="A287" t="str">
            <v>1.276</v>
          </cell>
          <cell r="B287" t="str">
            <v>estrutura de madeira para telhas plan</v>
          </cell>
          <cell r="C287" t="str">
            <v>m2</v>
          </cell>
          <cell r="D287">
            <v>54.88</v>
          </cell>
          <cell r="E287">
            <v>12.84</v>
          </cell>
          <cell r="F287">
            <v>13.81</v>
          </cell>
          <cell r="G287">
            <v>26.65</v>
          </cell>
          <cell r="H287">
            <v>1462.55</v>
          </cell>
        </row>
        <row r="288">
          <cell r="A288" t="str">
            <v>1.277</v>
          </cell>
          <cell r="B288" t="str">
            <v>cobertura com telha cerâmica do tipo plan ( semelhante a existente)</v>
          </cell>
          <cell r="C288" t="str">
            <v>m2</v>
          </cell>
          <cell r="D288">
            <v>54.88</v>
          </cell>
          <cell r="E288">
            <v>6.75</v>
          </cell>
          <cell r="F288">
            <v>9.48</v>
          </cell>
          <cell r="G288">
            <v>16.23</v>
          </cell>
          <cell r="H288">
            <v>890.7</v>
          </cell>
        </row>
        <row r="289">
          <cell r="A289" t="str">
            <v>1.278</v>
          </cell>
          <cell r="B289" t="str">
            <v>rufo metálico</v>
          </cell>
          <cell r="C289" t="str">
            <v>ml</v>
          </cell>
          <cell r="D289">
            <v>7</v>
          </cell>
          <cell r="E289">
            <v>13.18</v>
          </cell>
          <cell r="G289">
            <v>13.18</v>
          </cell>
          <cell r="H289">
            <v>92.26</v>
          </cell>
        </row>
        <row r="290">
          <cell r="A290" t="str">
            <v>1.279</v>
          </cell>
          <cell r="B290" t="str">
            <v>calha em pvc</v>
          </cell>
          <cell r="C290" t="str">
            <v>ml</v>
          </cell>
          <cell r="D290">
            <v>5</v>
          </cell>
          <cell r="E290">
            <v>10</v>
          </cell>
          <cell r="F290">
            <v>5</v>
          </cell>
          <cell r="G290">
            <v>15</v>
          </cell>
          <cell r="H290">
            <v>75</v>
          </cell>
        </row>
        <row r="291">
          <cell r="A291" t="str">
            <v>1.280</v>
          </cell>
          <cell r="B291" t="str">
            <v>descida para águas pluviais inclusive conexões</v>
          </cell>
          <cell r="C291" t="str">
            <v>ml</v>
          </cell>
          <cell r="D291">
            <v>3</v>
          </cell>
          <cell r="E291">
            <v>6.04</v>
          </cell>
          <cell r="F291">
            <v>5.67</v>
          </cell>
          <cell r="G291">
            <v>11.71</v>
          </cell>
          <cell r="H291">
            <v>35.130000000000003</v>
          </cell>
        </row>
        <row r="292">
          <cell r="A292" t="str">
            <v>1.281</v>
          </cell>
          <cell r="B292" t="str">
            <v xml:space="preserve">cobertura com telha de policarbonato </v>
          </cell>
          <cell r="C292" t="str">
            <v>m2</v>
          </cell>
          <cell r="D292">
            <v>33.9</v>
          </cell>
          <cell r="E292">
            <v>46.92</v>
          </cell>
          <cell r="F292">
            <v>15</v>
          </cell>
          <cell r="G292">
            <v>61.92</v>
          </cell>
          <cell r="H292">
            <v>2099.08</v>
          </cell>
        </row>
        <row r="293">
          <cell r="A293" t="str">
            <v>1.282</v>
          </cell>
          <cell r="B293" t="str">
            <v>fechamento de oitão em madeira de lei -empenas com encaixe tipo macho-fêmea</v>
          </cell>
          <cell r="C293" t="str">
            <v>m2</v>
          </cell>
          <cell r="D293">
            <v>5.3</v>
          </cell>
          <cell r="E293">
            <v>15.32</v>
          </cell>
          <cell r="F293">
            <v>11.95</v>
          </cell>
          <cell r="G293">
            <v>27.27</v>
          </cell>
          <cell r="H293">
            <v>144.53</v>
          </cell>
        </row>
        <row r="294">
          <cell r="A294" t="str">
            <v>1.283</v>
          </cell>
          <cell r="B294" t="str">
            <v>Revestimento</v>
          </cell>
          <cell r="G294">
            <v>0</v>
          </cell>
          <cell r="H294">
            <v>0</v>
          </cell>
        </row>
        <row r="295">
          <cell r="A295" t="str">
            <v>1.284</v>
          </cell>
          <cell r="B295" t="str">
            <v>chapisco de cimento e areia 1:3</v>
          </cell>
          <cell r="C295" t="str">
            <v>m2</v>
          </cell>
          <cell r="D295">
            <v>27.2</v>
          </cell>
          <cell r="E295">
            <v>1.01</v>
          </cell>
          <cell r="F295">
            <v>1.99</v>
          </cell>
          <cell r="G295">
            <v>3</v>
          </cell>
          <cell r="H295">
            <v>81.599999999999994</v>
          </cell>
        </row>
        <row r="296">
          <cell r="A296" t="str">
            <v>1.285</v>
          </cell>
          <cell r="B296" t="str">
            <v>reboco paulista</v>
          </cell>
          <cell r="C296" t="str">
            <v>m2</v>
          </cell>
          <cell r="D296">
            <v>27.2</v>
          </cell>
          <cell r="E296">
            <v>3.36</v>
          </cell>
          <cell r="F296">
            <v>7.05</v>
          </cell>
          <cell r="G296">
            <v>10.41</v>
          </cell>
          <cell r="H296">
            <v>283.14999999999998</v>
          </cell>
        </row>
        <row r="297">
          <cell r="A297" t="str">
            <v>1.286</v>
          </cell>
          <cell r="B297" t="str">
            <v>revestimento cerâmico nas bancadas,balcão</v>
          </cell>
          <cell r="C297" t="str">
            <v>m2</v>
          </cell>
          <cell r="D297">
            <v>11.469999999999999</v>
          </cell>
          <cell r="E297">
            <v>16.53</v>
          </cell>
          <cell r="F297">
            <v>10.01</v>
          </cell>
          <cell r="G297">
            <v>26.54</v>
          </cell>
          <cell r="H297">
            <v>304.41000000000003</v>
          </cell>
        </row>
        <row r="298">
          <cell r="A298" t="str">
            <v>1.287</v>
          </cell>
          <cell r="B298" t="str">
            <v>Pisos</v>
          </cell>
          <cell r="G298">
            <v>0</v>
          </cell>
          <cell r="H298">
            <v>0</v>
          </cell>
        </row>
        <row r="299">
          <cell r="A299" t="str">
            <v>1.288</v>
          </cell>
          <cell r="B299" t="str">
            <v>lastro de contra piso esp. =5 cm</v>
          </cell>
          <cell r="C299" t="str">
            <v>m2</v>
          </cell>
          <cell r="D299">
            <v>73.13</v>
          </cell>
          <cell r="E299">
            <v>7.46</v>
          </cell>
          <cell r="F299">
            <v>8.91</v>
          </cell>
          <cell r="G299">
            <v>16.37</v>
          </cell>
          <cell r="H299">
            <v>1197.1300000000001</v>
          </cell>
        </row>
        <row r="300">
          <cell r="A300" t="str">
            <v>1.289</v>
          </cell>
          <cell r="B300" t="str">
            <v>regularização de base com argamassa no traço 1:3</v>
          </cell>
          <cell r="C300" t="str">
            <v>m2</v>
          </cell>
          <cell r="D300">
            <v>73.13</v>
          </cell>
          <cell r="E300">
            <v>6.16</v>
          </cell>
          <cell r="F300">
            <v>3.34</v>
          </cell>
          <cell r="G300">
            <v>9.5</v>
          </cell>
          <cell r="H300">
            <v>694.73</v>
          </cell>
        </row>
        <row r="301">
          <cell r="A301" t="str">
            <v>1.290</v>
          </cell>
          <cell r="B301" t="str">
            <v>piso cerâmico</v>
          </cell>
          <cell r="C301" t="str">
            <v>m2</v>
          </cell>
          <cell r="D301">
            <v>73.13</v>
          </cell>
          <cell r="E301">
            <v>31.91</v>
          </cell>
          <cell r="F301">
            <v>10.01</v>
          </cell>
          <cell r="G301">
            <v>41.92</v>
          </cell>
          <cell r="H301">
            <v>3065.6</v>
          </cell>
        </row>
        <row r="302">
          <cell r="A302" t="str">
            <v>1.291</v>
          </cell>
          <cell r="B302" t="str">
            <v>Pintura</v>
          </cell>
          <cell r="G302">
            <v>0</v>
          </cell>
          <cell r="H302">
            <v>0</v>
          </cell>
        </row>
        <row r="303">
          <cell r="A303" t="str">
            <v>1.292</v>
          </cell>
          <cell r="B303" t="str">
            <v>pintura  com textura acrílica aplicada a rolo</v>
          </cell>
          <cell r="C303" t="str">
            <v>m2</v>
          </cell>
          <cell r="D303">
            <v>68.709999999999994</v>
          </cell>
          <cell r="E303">
            <v>2.85</v>
          </cell>
          <cell r="F303">
            <v>2.33</v>
          </cell>
          <cell r="G303">
            <v>5.18</v>
          </cell>
          <cell r="H303">
            <v>355.91</v>
          </cell>
        </row>
        <row r="304">
          <cell r="A304" t="str">
            <v>1.293</v>
          </cell>
          <cell r="B304" t="str">
            <v>Instalações Elétricas</v>
          </cell>
          <cell r="G304">
            <v>0</v>
          </cell>
          <cell r="H304">
            <v>0</v>
          </cell>
        </row>
        <row r="305">
          <cell r="A305" t="str">
            <v>1.294</v>
          </cell>
          <cell r="B305" t="str">
            <v>instalações de pontos de tomadas</v>
          </cell>
          <cell r="C305" t="str">
            <v>ud</v>
          </cell>
          <cell r="D305">
            <v>5</v>
          </cell>
          <cell r="E305">
            <v>32</v>
          </cell>
          <cell r="F305">
            <v>6.4</v>
          </cell>
          <cell r="G305">
            <v>38.4</v>
          </cell>
          <cell r="H305">
            <v>192</v>
          </cell>
        </row>
        <row r="306">
          <cell r="A306" t="str">
            <v>1.295</v>
          </cell>
          <cell r="B306" t="str">
            <v xml:space="preserve">instalação de pontos de iluminação </v>
          </cell>
          <cell r="C306" t="str">
            <v>ud</v>
          </cell>
          <cell r="D306">
            <v>6</v>
          </cell>
          <cell r="E306">
            <v>90</v>
          </cell>
          <cell r="F306">
            <v>18</v>
          </cell>
          <cell r="G306">
            <v>108</v>
          </cell>
          <cell r="H306">
            <v>648</v>
          </cell>
        </row>
        <row r="307">
          <cell r="A307" t="str">
            <v>1.296</v>
          </cell>
          <cell r="B307" t="str">
            <v>instalação de interruptores</v>
          </cell>
          <cell r="C307" t="str">
            <v>ud</v>
          </cell>
          <cell r="D307">
            <v>2</v>
          </cell>
          <cell r="E307">
            <v>32</v>
          </cell>
          <cell r="F307">
            <v>6.4</v>
          </cell>
          <cell r="G307">
            <v>38.4</v>
          </cell>
          <cell r="H307">
            <v>76.8</v>
          </cell>
        </row>
        <row r="308">
          <cell r="A308" t="str">
            <v>1.297</v>
          </cell>
          <cell r="B308" t="str">
            <v>Instalações Hidro-sanitárias</v>
          </cell>
          <cell r="G308">
            <v>0</v>
          </cell>
          <cell r="H308">
            <v>0</v>
          </cell>
        </row>
        <row r="309">
          <cell r="A309" t="str">
            <v>1.298</v>
          </cell>
          <cell r="B309" t="str">
            <v>prolongamento de um ponto de água e de esgoto</v>
          </cell>
          <cell r="C309" t="str">
            <v>ud</v>
          </cell>
          <cell r="D309">
            <v>1</v>
          </cell>
          <cell r="E309">
            <v>50</v>
          </cell>
          <cell r="F309">
            <v>75</v>
          </cell>
          <cell r="G309">
            <v>125</v>
          </cell>
          <cell r="H309">
            <v>125</v>
          </cell>
        </row>
        <row r="310">
          <cell r="A310" t="str">
            <v>1.299</v>
          </cell>
          <cell r="B310" t="str">
            <v>execução de caixa de gordura</v>
          </cell>
          <cell r="C310" t="str">
            <v>ud</v>
          </cell>
          <cell r="D310">
            <v>1</v>
          </cell>
          <cell r="E310">
            <v>40.700000000000003</v>
          </cell>
          <cell r="F310">
            <v>9.4499999999999993</v>
          </cell>
          <cell r="G310">
            <v>50.150000000000006</v>
          </cell>
          <cell r="H310">
            <v>50.15</v>
          </cell>
        </row>
        <row r="311">
          <cell r="A311" t="str">
            <v>1.300</v>
          </cell>
          <cell r="B311" t="str">
            <v>Serviços complementeres</v>
          </cell>
          <cell r="G311">
            <v>0</v>
          </cell>
          <cell r="H311">
            <v>0</v>
          </cell>
        </row>
        <row r="312">
          <cell r="A312" t="str">
            <v>1.301</v>
          </cell>
          <cell r="B312" t="str">
            <v>bancada seca em granito polido largura e 60cm</v>
          </cell>
          <cell r="C312" t="str">
            <v>ml</v>
          </cell>
          <cell r="D312">
            <v>2.1</v>
          </cell>
          <cell r="E312">
            <v>125</v>
          </cell>
          <cell r="F312">
            <v>24.1</v>
          </cell>
          <cell r="G312">
            <v>149.1</v>
          </cell>
          <cell r="H312">
            <v>313.11</v>
          </cell>
        </row>
        <row r="313">
          <cell r="A313" t="str">
            <v>1.302</v>
          </cell>
          <cell r="B313" t="str">
            <v>bancada em granito polido com uma cuba inox -largura de 60cm</v>
          </cell>
          <cell r="C313" t="str">
            <v>ml</v>
          </cell>
          <cell r="D313">
            <v>2.1</v>
          </cell>
          <cell r="E313">
            <v>172.9</v>
          </cell>
          <cell r="F313">
            <v>24.1</v>
          </cell>
          <cell r="G313">
            <v>197</v>
          </cell>
          <cell r="H313">
            <v>413.7</v>
          </cell>
        </row>
        <row r="314">
          <cell r="A314" t="str">
            <v>1.303</v>
          </cell>
          <cell r="B314" t="str">
            <v>metais para cuba (válvula ,sifão e torneira)</v>
          </cell>
          <cell r="C314" t="str">
            <v>vb</v>
          </cell>
          <cell r="D314">
            <v>1</v>
          </cell>
          <cell r="E314">
            <v>145.49</v>
          </cell>
          <cell r="F314">
            <v>21.67</v>
          </cell>
          <cell r="G314">
            <v>167.16000000000003</v>
          </cell>
          <cell r="H314">
            <v>167.16</v>
          </cell>
        </row>
        <row r="315">
          <cell r="A315" t="str">
            <v>1.304</v>
          </cell>
          <cell r="B315" t="str">
            <v>tampo em granito sobre mureta de alvenaria - largura de 40cm</v>
          </cell>
          <cell r="C315" t="str">
            <v>ml</v>
          </cell>
          <cell r="D315">
            <v>2.5</v>
          </cell>
          <cell r="E315">
            <v>120</v>
          </cell>
          <cell r="F315">
            <v>22.1</v>
          </cell>
          <cell r="G315">
            <v>142.1</v>
          </cell>
          <cell r="H315">
            <v>355.25</v>
          </cell>
        </row>
        <row r="316">
          <cell r="A316" t="str">
            <v>1.305</v>
          </cell>
          <cell r="B316" t="str">
            <v>TOTAL DO GRUPO</v>
          </cell>
          <cell r="G316">
            <v>0</v>
          </cell>
          <cell r="H316">
            <v>0</v>
          </cell>
        </row>
        <row r="317">
          <cell r="A317" t="str">
            <v>1.306</v>
          </cell>
          <cell r="G317">
            <v>0</v>
          </cell>
          <cell r="H317">
            <v>0</v>
          </cell>
        </row>
        <row r="318">
          <cell r="A318" t="str">
            <v>1.307</v>
          </cell>
          <cell r="B318" t="str">
            <v>ÁREA DE SAUNA</v>
          </cell>
          <cell r="G318">
            <v>0</v>
          </cell>
          <cell r="H318">
            <v>0</v>
          </cell>
        </row>
        <row r="319">
          <cell r="A319" t="str">
            <v>1.308</v>
          </cell>
          <cell r="B319" t="str">
            <v>Serviços Preliminares</v>
          </cell>
          <cell r="G319">
            <v>0</v>
          </cell>
          <cell r="H319">
            <v>0</v>
          </cell>
        </row>
        <row r="320">
          <cell r="A320" t="str">
            <v>1.309</v>
          </cell>
          <cell r="B320" t="str">
            <v>retirada de reboco danificado</v>
          </cell>
          <cell r="C320" t="str">
            <v>m2</v>
          </cell>
          <cell r="D320">
            <v>15</v>
          </cell>
          <cell r="F320">
            <v>2.78</v>
          </cell>
          <cell r="G320">
            <v>2.78</v>
          </cell>
          <cell r="H320">
            <v>41.7</v>
          </cell>
        </row>
        <row r="321">
          <cell r="A321" t="str">
            <v>1.310</v>
          </cell>
          <cell r="B321" t="str">
            <v>Demolição de churrasqueira existente</v>
          </cell>
          <cell r="C321" t="str">
            <v>ud</v>
          </cell>
          <cell r="D321">
            <v>1</v>
          </cell>
          <cell r="F321">
            <v>75</v>
          </cell>
          <cell r="G321">
            <v>75</v>
          </cell>
          <cell r="H321">
            <v>75</v>
          </cell>
        </row>
        <row r="322">
          <cell r="A322" t="str">
            <v>1.311</v>
          </cell>
          <cell r="B322" t="str">
            <v>Retirada de folhas de portas de madeira</v>
          </cell>
          <cell r="C322" t="str">
            <v>ud</v>
          </cell>
          <cell r="D322">
            <v>3</v>
          </cell>
          <cell r="F322">
            <v>2.2000000000000002</v>
          </cell>
          <cell r="G322">
            <v>2.2000000000000002</v>
          </cell>
          <cell r="H322">
            <v>6.6</v>
          </cell>
        </row>
        <row r="323">
          <cell r="A323" t="str">
            <v>1.312</v>
          </cell>
          <cell r="B323" t="str">
            <v>retirada das bancadas de granito com possibilidade de reaproveitamento</v>
          </cell>
          <cell r="C323" t="str">
            <v>ud</v>
          </cell>
          <cell r="D323">
            <v>3</v>
          </cell>
          <cell r="F323">
            <v>15</v>
          </cell>
          <cell r="G323">
            <v>15</v>
          </cell>
          <cell r="H323">
            <v>45</v>
          </cell>
        </row>
        <row r="324">
          <cell r="A324" t="str">
            <v>1.313</v>
          </cell>
          <cell r="B324" t="str">
            <v>Retirada de forro de madeira</v>
          </cell>
          <cell r="C324" t="str">
            <v>m²</v>
          </cell>
          <cell r="D324">
            <v>36</v>
          </cell>
          <cell r="F324">
            <v>8.73</v>
          </cell>
          <cell r="G324">
            <v>8.73</v>
          </cell>
          <cell r="H324">
            <v>314.27999999999997</v>
          </cell>
        </row>
        <row r="325">
          <cell r="A325" t="str">
            <v>1.314</v>
          </cell>
          <cell r="B325" t="str">
            <v>Retirada parcial da cobertura (telhas e madeiramento)</v>
          </cell>
          <cell r="C325" t="str">
            <v>m²</v>
          </cell>
          <cell r="D325">
            <v>25</v>
          </cell>
          <cell r="F325">
            <v>5.69</v>
          </cell>
          <cell r="G325">
            <v>5.69</v>
          </cell>
          <cell r="H325">
            <v>142.25</v>
          </cell>
        </row>
        <row r="326">
          <cell r="A326" t="str">
            <v>1.315</v>
          </cell>
          <cell r="B326" t="str">
            <v>Retirada de piso existente</v>
          </cell>
          <cell r="C326" t="str">
            <v>m²</v>
          </cell>
          <cell r="D326">
            <v>22</v>
          </cell>
          <cell r="F326">
            <v>5.91</v>
          </cell>
          <cell r="G326">
            <v>5.91</v>
          </cell>
          <cell r="H326">
            <v>130.02000000000001</v>
          </cell>
        </row>
        <row r="327">
          <cell r="A327" t="str">
            <v>1.316</v>
          </cell>
          <cell r="G327">
            <v>0</v>
          </cell>
          <cell r="H327">
            <v>0</v>
          </cell>
        </row>
        <row r="328">
          <cell r="A328" t="str">
            <v>1.317</v>
          </cell>
          <cell r="B328" t="str">
            <v>Estrutura</v>
          </cell>
          <cell r="G328">
            <v>0</v>
          </cell>
          <cell r="H328">
            <v>0</v>
          </cell>
        </row>
        <row r="329">
          <cell r="A329" t="str">
            <v>1.318</v>
          </cell>
          <cell r="B329" t="str">
            <v>concreto estrutural - fck = 180 kg/cm2</v>
          </cell>
          <cell r="C329" t="str">
            <v>m3</v>
          </cell>
          <cell r="D329">
            <v>0.5</v>
          </cell>
          <cell r="E329">
            <v>178.3</v>
          </cell>
          <cell r="F329">
            <v>78.150000000000006</v>
          </cell>
          <cell r="G329">
            <v>256.45000000000005</v>
          </cell>
          <cell r="H329">
            <v>128.22</v>
          </cell>
        </row>
        <row r="330">
          <cell r="A330" t="str">
            <v>1.319</v>
          </cell>
          <cell r="B330" t="str">
            <v>forma comum para estrutura-utilizacao 3 vezes</v>
          </cell>
          <cell r="C330" t="str">
            <v>m2</v>
          </cell>
          <cell r="D330">
            <v>11.8</v>
          </cell>
          <cell r="E330">
            <v>14.92</v>
          </cell>
          <cell r="F330">
            <v>13.81</v>
          </cell>
          <cell r="G330">
            <v>28.73</v>
          </cell>
          <cell r="H330">
            <v>339.01</v>
          </cell>
        </row>
        <row r="331">
          <cell r="A331" t="str">
            <v>1.320</v>
          </cell>
          <cell r="B331" t="str">
            <v>aço ca-50/60</v>
          </cell>
          <cell r="C331" t="str">
            <v>kg</v>
          </cell>
          <cell r="D331">
            <v>40</v>
          </cell>
          <cell r="E331">
            <v>2.7</v>
          </cell>
          <cell r="F331">
            <v>0.9</v>
          </cell>
          <cell r="G331">
            <v>3.6</v>
          </cell>
          <cell r="H331">
            <v>144</v>
          </cell>
        </row>
        <row r="332">
          <cell r="A332" t="str">
            <v>1.321</v>
          </cell>
          <cell r="B332" t="str">
            <v>Laje pré-moldada para forro</v>
          </cell>
          <cell r="C332" t="str">
            <v>m²</v>
          </cell>
          <cell r="D332">
            <v>22.23</v>
          </cell>
          <cell r="E332">
            <v>24.52</v>
          </cell>
          <cell r="F332">
            <v>5.42</v>
          </cell>
          <cell r="G332">
            <v>29.939999999999998</v>
          </cell>
          <cell r="H332">
            <v>665.56</v>
          </cell>
        </row>
        <row r="333">
          <cell r="A333" t="str">
            <v>1.322</v>
          </cell>
          <cell r="B333" t="str">
            <v>Impermeabilização</v>
          </cell>
          <cell r="G333">
            <v>0</v>
          </cell>
          <cell r="H333">
            <v>0</v>
          </cell>
        </row>
        <row r="334">
          <cell r="A334" t="str">
            <v>1.323</v>
          </cell>
          <cell r="B334" t="str">
            <v>impermeabilização parede na divisa</v>
          </cell>
          <cell r="C334" t="str">
            <v>m2</v>
          </cell>
          <cell r="D334">
            <v>12</v>
          </cell>
          <cell r="E334">
            <v>3.7</v>
          </cell>
          <cell r="F334">
            <v>14.74</v>
          </cell>
          <cell r="G334">
            <v>18.440000000000001</v>
          </cell>
          <cell r="H334">
            <v>221.28</v>
          </cell>
        </row>
        <row r="335">
          <cell r="A335" t="str">
            <v>1.324</v>
          </cell>
          <cell r="B335" t="str">
            <v>Alvenaria</v>
          </cell>
          <cell r="G335">
            <v>0</v>
          </cell>
          <cell r="H335">
            <v>0</v>
          </cell>
        </row>
        <row r="336">
          <cell r="A336" t="str">
            <v>1.325</v>
          </cell>
          <cell r="B336" t="str">
            <v>alvenaria de tijolo 8 furos 1/2 vez</v>
          </cell>
          <cell r="C336" t="str">
            <v>m2</v>
          </cell>
          <cell r="D336">
            <v>40</v>
          </cell>
          <cell r="E336">
            <v>5.2</v>
          </cell>
          <cell r="F336">
            <v>9.1999999999999993</v>
          </cell>
          <cell r="G336">
            <v>14.399999999999999</v>
          </cell>
          <cell r="H336">
            <v>576</v>
          </cell>
        </row>
        <row r="337">
          <cell r="A337" t="str">
            <v>1.326</v>
          </cell>
          <cell r="B337" t="str">
            <v>Cobertura</v>
          </cell>
          <cell r="G337">
            <v>0</v>
          </cell>
          <cell r="H337">
            <v>0</v>
          </cell>
        </row>
        <row r="338">
          <cell r="A338" t="str">
            <v>1.327</v>
          </cell>
          <cell r="B338" t="str">
            <v>Recolocação do madeiramento da cobertura com substituição das peças danificadas</v>
          </cell>
          <cell r="C338" t="str">
            <v>m2</v>
          </cell>
          <cell r="D338">
            <v>25</v>
          </cell>
          <cell r="E338">
            <v>2.4300000000000002</v>
          </cell>
          <cell r="F338">
            <v>11.04</v>
          </cell>
          <cell r="G338">
            <v>13.469999999999999</v>
          </cell>
          <cell r="H338">
            <v>336.75</v>
          </cell>
        </row>
        <row r="339">
          <cell r="A339" t="str">
            <v>1.328</v>
          </cell>
          <cell r="B339" t="str">
            <v>Recolocação da cobertura com telhas tipo "plan" com substituição das telhas danificadas</v>
          </cell>
          <cell r="C339" t="str">
            <v>m2</v>
          </cell>
          <cell r="D339">
            <v>25</v>
          </cell>
          <cell r="E339">
            <v>1.35</v>
          </cell>
          <cell r="F339">
            <v>9.48</v>
          </cell>
          <cell r="G339">
            <v>10.83</v>
          </cell>
          <cell r="H339">
            <v>270.75</v>
          </cell>
        </row>
        <row r="340">
          <cell r="A340" t="str">
            <v>1.329</v>
          </cell>
          <cell r="B340" t="str">
            <v>rufo metálico</v>
          </cell>
          <cell r="C340" t="str">
            <v>ml</v>
          </cell>
          <cell r="D340">
            <v>9.5</v>
          </cell>
          <cell r="E340">
            <v>13.18</v>
          </cell>
          <cell r="G340">
            <v>13.18</v>
          </cell>
          <cell r="H340">
            <v>125.21</v>
          </cell>
        </row>
        <row r="341">
          <cell r="A341" t="str">
            <v>1.330</v>
          </cell>
          <cell r="B341" t="str">
            <v>Esquadrias</v>
          </cell>
          <cell r="G341">
            <v>0</v>
          </cell>
          <cell r="H341">
            <v>0</v>
          </cell>
        </row>
        <row r="342">
          <cell r="A342" t="str">
            <v>1.331</v>
          </cell>
          <cell r="B342" t="str">
            <v>Janela de alumínio tipo maxim-ar com vidro</v>
          </cell>
          <cell r="C342" t="str">
            <v>m²</v>
          </cell>
          <cell r="D342">
            <v>3.5</v>
          </cell>
          <cell r="E342">
            <v>270.81</v>
          </cell>
          <cell r="F342">
            <v>17.12</v>
          </cell>
          <cell r="G342">
            <v>287.93</v>
          </cell>
          <cell r="H342">
            <v>1007.75</v>
          </cell>
        </row>
        <row r="343">
          <cell r="A343" t="str">
            <v>1.332</v>
          </cell>
          <cell r="B343" t="str">
            <v xml:space="preserve">porta de entrada em aluminio e vidro   (0,80X2,10)m    </v>
          </cell>
          <cell r="C343" t="str">
            <v>ud</v>
          </cell>
          <cell r="D343">
            <v>1</v>
          </cell>
          <cell r="E343">
            <v>315</v>
          </cell>
          <cell r="F343">
            <v>54.94</v>
          </cell>
          <cell r="G343">
            <v>369.94</v>
          </cell>
          <cell r="H343">
            <v>369.94</v>
          </cell>
        </row>
        <row r="344">
          <cell r="A344" t="str">
            <v>1.333</v>
          </cell>
          <cell r="B344" t="str">
            <v>Remanejamento da porta da sáuna antiga para a nova</v>
          </cell>
          <cell r="C344" t="str">
            <v>ud</v>
          </cell>
          <cell r="D344">
            <v>1</v>
          </cell>
          <cell r="F344">
            <v>54.94</v>
          </cell>
          <cell r="G344">
            <v>54.94</v>
          </cell>
          <cell r="H344">
            <v>54.94</v>
          </cell>
        </row>
        <row r="345">
          <cell r="A345" t="str">
            <v>1.334</v>
          </cell>
          <cell r="B345" t="str">
            <v>Colocação de folhas de porta - 0,60x2,10m (banheiros e deposito)</v>
          </cell>
          <cell r="C345" t="str">
            <v>ud</v>
          </cell>
          <cell r="D345">
            <v>3</v>
          </cell>
          <cell r="F345">
            <v>33.54</v>
          </cell>
          <cell r="G345">
            <v>33.54</v>
          </cell>
          <cell r="H345">
            <v>100.62</v>
          </cell>
        </row>
        <row r="346">
          <cell r="A346" t="str">
            <v>1.335</v>
          </cell>
          <cell r="B346" t="str">
            <v>Revestimento</v>
          </cell>
          <cell r="G346">
            <v>0</v>
          </cell>
          <cell r="H346">
            <v>0</v>
          </cell>
        </row>
        <row r="347">
          <cell r="A347" t="str">
            <v>1.336</v>
          </cell>
          <cell r="B347" t="str">
            <v>chapisco de cimento e areia 1:3</v>
          </cell>
          <cell r="C347" t="str">
            <v>m2</v>
          </cell>
          <cell r="D347">
            <v>115</v>
          </cell>
          <cell r="E347">
            <v>1.01</v>
          </cell>
          <cell r="F347">
            <v>1.99</v>
          </cell>
          <cell r="G347">
            <v>3</v>
          </cell>
          <cell r="H347">
            <v>345</v>
          </cell>
        </row>
        <row r="348">
          <cell r="A348" t="str">
            <v>1.337</v>
          </cell>
          <cell r="B348" t="str">
            <v>reboco paulista</v>
          </cell>
          <cell r="C348" t="str">
            <v>m2</v>
          </cell>
          <cell r="D348">
            <v>115</v>
          </cell>
          <cell r="E348">
            <v>3.36</v>
          </cell>
          <cell r="F348">
            <v>7.05</v>
          </cell>
          <cell r="G348">
            <v>10.41</v>
          </cell>
          <cell r="H348">
            <v>1197.1500000000001</v>
          </cell>
        </row>
        <row r="349">
          <cell r="A349" t="str">
            <v>1.338</v>
          </cell>
          <cell r="B349" t="str">
            <v>revestimento com cerâmica  20x20cm</v>
          </cell>
          <cell r="C349" t="str">
            <v>m²</v>
          </cell>
          <cell r="D349">
            <v>45</v>
          </cell>
          <cell r="E349">
            <v>13.77</v>
          </cell>
          <cell r="F349">
            <v>4.5999999999999996</v>
          </cell>
          <cell r="G349">
            <v>18.369999999999997</v>
          </cell>
          <cell r="H349">
            <v>826.65</v>
          </cell>
        </row>
        <row r="350">
          <cell r="A350" t="str">
            <v>1.339</v>
          </cell>
          <cell r="B350" t="str">
            <v>Pisos</v>
          </cell>
          <cell r="G350">
            <v>0</v>
          </cell>
          <cell r="H350">
            <v>0</v>
          </cell>
        </row>
        <row r="351">
          <cell r="A351" t="str">
            <v>1.340</v>
          </cell>
          <cell r="B351" t="str">
            <v>Degraus (escadas)</v>
          </cell>
          <cell r="C351" t="str">
            <v>ud</v>
          </cell>
          <cell r="D351">
            <v>1</v>
          </cell>
          <cell r="E351">
            <v>497.25</v>
          </cell>
          <cell r="F351">
            <v>739.58</v>
          </cell>
          <cell r="G351">
            <v>1236.83</v>
          </cell>
          <cell r="H351">
            <v>1236.83</v>
          </cell>
        </row>
        <row r="352">
          <cell r="A352" t="str">
            <v>1.341</v>
          </cell>
          <cell r="B352" t="str">
            <v>regularização de base com argamassa no traço 1:3</v>
          </cell>
          <cell r="C352" t="str">
            <v>m2</v>
          </cell>
          <cell r="D352">
            <v>15</v>
          </cell>
          <cell r="E352">
            <v>6.16</v>
          </cell>
          <cell r="F352">
            <v>3.34</v>
          </cell>
          <cell r="G352">
            <v>9.5</v>
          </cell>
          <cell r="H352">
            <v>142.5</v>
          </cell>
        </row>
        <row r="353">
          <cell r="A353" t="str">
            <v>1.342</v>
          </cell>
          <cell r="B353" t="str">
            <v>piso cerâmico anti derrapante</v>
          </cell>
          <cell r="C353" t="str">
            <v>m2</v>
          </cell>
          <cell r="D353">
            <v>15</v>
          </cell>
          <cell r="E353">
            <v>31.91</v>
          </cell>
          <cell r="F353">
            <v>10.01</v>
          </cell>
          <cell r="G353">
            <v>41.92</v>
          </cell>
          <cell r="H353">
            <v>628.79999999999995</v>
          </cell>
        </row>
        <row r="354">
          <cell r="A354" t="str">
            <v>1.343</v>
          </cell>
          <cell r="B354" t="str">
            <v>Rodapé de piso cerâmico</v>
          </cell>
          <cell r="C354" t="str">
            <v>ml</v>
          </cell>
          <cell r="D354">
            <v>12</v>
          </cell>
          <cell r="E354">
            <v>1.25</v>
          </cell>
          <cell r="F354">
            <v>0.79</v>
          </cell>
          <cell r="G354">
            <v>2.04</v>
          </cell>
          <cell r="H354">
            <v>24.48</v>
          </cell>
        </row>
        <row r="355">
          <cell r="A355" t="str">
            <v>1.344</v>
          </cell>
          <cell r="B355" t="str">
            <v>Forro</v>
          </cell>
          <cell r="G355">
            <v>0</v>
          </cell>
          <cell r="H355">
            <v>0</v>
          </cell>
        </row>
        <row r="356">
          <cell r="A356" t="str">
            <v>1.345</v>
          </cell>
          <cell r="B356" t="str">
            <v>forro de PVC (COLOCADO)</v>
          </cell>
          <cell r="C356" t="str">
            <v>m2</v>
          </cell>
          <cell r="D356">
            <v>10.5</v>
          </cell>
          <cell r="E356">
            <v>26</v>
          </cell>
          <cell r="G356">
            <v>26</v>
          </cell>
          <cell r="H356">
            <v>273</v>
          </cell>
        </row>
        <row r="357">
          <cell r="A357" t="str">
            <v>1.346</v>
          </cell>
          <cell r="B357" t="str">
            <v>Roda foro de PVC</v>
          </cell>
          <cell r="C357" t="str">
            <v>ml</v>
          </cell>
          <cell r="D357">
            <v>26</v>
          </cell>
          <cell r="E357">
            <v>2.0499999999999998</v>
          </cell>
          <cell r="G357">
            <v>2.0499999999999998</v>
          </cell>
          <cell r="H357">
            <v>53.3</v>
          </cell>
        </row>
        <row r="358">
          <cell r="A358" t="str">
            <v>1.347</v>
          </cell>
          <cell r="B358" t="str">
            <v>Pintura</v>
          </cell>
          <cell r="G358">
            <v>0</v>
          </cell>
          <cell r="H358">
            <v>0</v>
          </cell>
        </row>
        <row r="359">
          <cell r="A359" t="str">
            <v>1.348</v>
          </cell>
          <cell r="B359" t="str">
            <v>pintura acrílica com retoque de massa - 2 demãos (interna)</v>
          </cell>
          <cell r="C359" t="str">
            <v>m2</v>
          </cell>
          <cell r="D359">
            <v>38.1</v>
          </cell>
          <cell r="E359">
            <v>2.06</v>
          </cell>
          <cell r="F359">
            <v>3.42</v>
          </cell>
          <cell r="G359">
            <v>5.48</v>
          </cell>
          <cell r="H359">
            <v>208.78</v>
          </cell>
        </row>
        <row r="360">
          <cell r="A360" t="str">
            <v>1.349</v>
          </cell>
          <cell r="B360" t="str">
            <v>pintura esmalte em esquadrias de madeira</v>
          </cell>
          <cell r="C360" t="str">
            <v>m2</v>
          </cell>
          <cell r="D360">
            <v>5.0999999999999996</v>
          </cell>
          <cell r="E360">
            <v>5.61</v>
          </cell>
          <cell r="F360">
            <v>5.51</v>
          </cell>
          <cell r="G360">
            <v>11.120000000000001</v>
          </cell>
          <cell r="H360">
            <v>56.71</v>
          </cell>
        </row>
        <row r="361">
          <cell r="A361" t="str">
            <v>1.350</v>
          </cell>
          <cell r="B361" t="str">
            <v>pintura externa com textura acrílica aplicada a rolo</v>
          </cell>
          <cell r="C361" t="str">
            <v>m2</v>
          </cell>
          <cell r="D361">
            <v>28.27</v>
          </cell>
          <cell r="E361">
            <v>2.85</v>
          </cell>
          <cell r="F361">
            <v>2.33</v>
          </cell>
          <cell r="G361">
            <v>5.18</v>
          </cell>
          <cell r="H361">
            <v>146.43</v>
          </cell>
        </row>
        <row r="362">
          <cell r="A362" t="str">
            <v>1.351</v>
          </cell>
          <cell r="B362" t="str">
            <v>pintura acrílica com massa corrida acrílica a duas demãos (interna)</v>
          </cell>
          <cell r="C362" t="str">
            <v>m2</v>
          </cell>
          <cell r="D362">
            <v>50</v>
          </cell>
          <cell r="E362">
            <v>3.11</v>
          </cell>
          <cell r="F362">
            <v>4.9800000000000004</v>
          </cell>
          <cell r="G362">
            <v>8.09</v>
          </cell>
          <cell r="H362">
            <v>404.5</v>
          </cell>
        </row>
        <row r="363">
          <cell r="A363" t="str">
            <v>1.352</v>
          </cell>
          <cell r="B363" t="str">
            <v>Instalações Elétricas</v>
          </cell>
          <cell r="G363">
            <v>0</v>
          </cell>
          <cell r="H363">
            <v>0</v>
          </cell>
        </row>
        <row r="364">
          <cell r="A364" t="str">
            <v>1.353</v>
          </cell>
          <cell r="B364" t="str">
            <v>instalações de pontos de tomadas</v>
          </cell>
          <cell r="C364" t="str">
            <v>ud</v>
          </cell>
          <cell r="D364">
            <v>5</v>
          </cell>
          <cell r="E364">
            <v>32</v>
          </cell>
          <cell r="F364">
            <v>6.4</v>
          </cell>
          <cell r="G364">
            <v>38.4</v>
          </cell>
          <cell r="H364">
            <v>192</v>
          </cell>
        </row>
        <row r="365">
          <cell r="A365" t="str">
            <v>1.354</v>
          </cell>
          <cell r="B365" t="str">
            <v xml:space="preserve">instalação de pontos de iluminação </v>
          </cell>
          <cell r="C365" t="str">
            <v>ud</v>
          </cell>
          <cell r="D365">
            <v>5</v>
          </cell>
          <cell r="E365">
            <v>90</v>
          </cell>
          <cell r="F365">
            <v>18</v>
          </cell>
          <cell r="G365">
            <v>108</v>
          </cell>
          <cell r="H365">
            <v>540</v>
          </cell>
        </row>
        <row r="366">
          <cell r="A366" t="str">
            <v>1.355</v>
          </cell>
          <cell r="B366" t="str">
            <v>instalação de interruptores</v>
          </cell>
          <cell r="C366" t="str">
            <v>ud</v>
          </cell>
          <cell r="D366">
            <v>3</v>
          </cell>
          <cell r="E366">
            <v>32</v>
          </cell>
          <cell r="F366">
            <v>6.4</v>
          </cell>
          <cell r="G366">
            <v>38.4</v>
          </cell>
          <cell r="H366">
            <v>115.2</v>
          </cell>
        </row>
        <row r="367">
          <cell r="A367" t="str">
            <v>1.356</v>
          </cell>
          <cell r="B367" t="str">
            <v>TOTAL DO GRUPO</v>
          </cell>
          <cell r="G367">
            <v>0</v>
          </cell>
          <cell r="H367">
            <v>0</v>
          </cell>
        </row>
        <row r="368">
          <cell r="A368" t="str">
            <v>1.357</v>
          </cell>
          <cell r="G368">
            <v>0</v>
          </cell>
          <cell r="H368">
            <v>0</v>
          </cell>
        </row>
        <row r="369">
          <cell r="A369" t="str">
            <v>1.358</v>
          </cell>
          <cell r="B369" t="str">
            <v>REVITALIZAÇÃO DA TORRE</v>
          </cell>
          <cell r="G369">
            <v>0</v>
          </cell>
          <cell r="H369">
            <v>0</v>
          </cell>
        </row>
        <row r="370">
          <cell r="A370" t="str">
            <v>1.359</v>
          </cell>
          <cell r="B370" t="str">
            <v>Revestimento</v>
          </cell>
          <cell r="G370">
            <v>0</v>
          </cell>
          <cell r="H370">
            <v>0</v>
          </cell>
        </row>
        <row r="371">
          <cell r="A371" t="str">
            <v>1.360</v>
          </cell>
          <cell r="B371" t="str">
            <v>Substituição do revestimento cerâmico existente nas sacadas por outra de cor mais clara</v>
          </cell>
          <cell r="C371" t="str">
            <v>m²</v>
          </cell>
          <cell r="D371">
            <v>70</v>
          </cell>
          <cell r="E371">
            <v>18.440000000000001</v>
          </cell>
          <cell r="F371">
            <v>17.63</v>
          </cell>
          <cell r="G371">
            <v>36.07</v>
          </cell>
          <cell r="H371">
            <v>2524.9</v>
          </cell>
        </row>
        <row r="372">
          <cell r="A372" t="str">
            <v>1.361</v>
          </cell>
          <cell r="B372" t="str">
            <v>Cobrimento das floreiras sob janelas com placas de granito, com inclinação para fora</v>
          </cell>
          <cell r="C372" t="str">
            <v>m²</v>
          </cell>
          <cell r="D372">
            <v>128.5</v>
          </cell>
          <cell r="E372">
            <v>121.88</v>
          </cell>
          <cell r="F372">
            <v>26.8</v>
          </cell>
          <cell r="G372">
            <v>148.68</v>
          </cell>
          <cell r="H372">
            <v>19105.38</v>
          </cell>
        </row>
        <row r="373">
          <cell r="A373" t="str">
            <v>1.362</v>
          </cell>
          <cell r="B373" t="str">
            <v xml:space="preserve">Fornecimento e colocação de sistema de brise com ângulo fixo, baseado em painel modular 84R, fixado em porta paineis, formando ângulo de 45° de fabricação HUNTER DOUGLAS </v>
          </cell>
          <cell r="C373" t="str">
            <v>m²</v>
          </cell>
          <cell r="D373">
            <v>458.72</v>
          </cell>
          <cell r="E373">
            <v>190.57</v>
          </cell>
          <cell r="F373">
            <v>15</v>
          </cell>
          <cell r="G373">
            <v>205.57</v>
          </cell>
          <cell r="H373">
            <v>94299.07</v>
          </cell>
        </row>
        <row r="374">
          <cell r="A374" t="str">
            <v>1.363</v>
          </cell>
          <cell r="B374" t="str">
            <v>Fornecimento e colocação de tela na parte interna dos brises, para evitar entrada de pássaros</v>
          </cell>
          <cell r="C374" t="str">
            <v>m²</v>
          </cell>
          <cell r="D374">
            <v>458.72</v>
          </cell>
          <cell r="E374">
            <v>3</v>
          </cell>
          <cell r="F374">
            <v>2</v>
          </cell>
          <cell r="G374">
            <v>5</v>
          </cell>
          <cell r="H374">
            <v>2293.6</v>
          </cell>
        </row>
        <row r="375">
          <cell r="A375" t="str">
            <v>1.364</v>
          </cell>
          <cell r="B375" t="str">
            <v xml:space="preserve">Pintura </v>
          </cell>
          <cell r="G375">
            <v>0</v>
          </cell>
          <cell r="H375">
            <v>0</v>
          </cell>
        </row>
        <row r="376">
          <cell r="A376" t="str">
            <v>1.365</v>
          </cell>
          <cell r="B376" t="str">
            <v xml:space="preserve">Apintura externa da Torre deverá obedecer as seguintes etapas: </v>
          </cell>
          <cell r="G376">
            <v>0</v>
          </cell>
          <cell r="H376">
            <v>0</v>
          </cell>
        </row>
        <row r="377">
          <cell r="A377" t="str">
            <v>1.366</v>
          </cell>
          <cell r="B377" t="str">
            <v xml:space="preserve">a - Remoçao de parte do revestimento danificado pelas infiltrações </v>
          </cell>
          <cell r="G377">
            <v>0</v>
          </cell>
          <cell r="H377">
            <v>0</v>
          </cell>
        </row>
        <row r="378">
          <cell r="A378" t="str">
            <v>1.367</v>
          </cell>
          <cell r="B378" t="str">
            <v>b - Recuperação do revestimento danificado com argamassa pronta -uso exterior</v>
          </cell>
          <cell r="E378" t="str">
            <v/>
          </cell>
          <cell r="G378" t="e">
            <v>#VALUE!</v>
          </cell>
          <cell r="H378" t="e">
            <v>#VALUE!</v>
          </cell>
        </row>
        <row r="379">
          <cell r="A379" t="str">
            <v>1.368</v>
          </cell>
          <cell r="B379" t="str">
            <v>c - Reparo das trincas e fissuras com Selatrinca e Igolflex;</v>
          </cell>
          <cell r="G379">
            <v>0</v>
          </cell>
          <cell r="H379">
            <v>0</v>
          </cell>
        </row>
        <row r="380">
          <cell r="A380" t="str">
            <v>1.369</v>
          </cell>
          <cell r="B380" t="str">
            <v>d - Aplicação de textura nos pontos calafetados;</v>
          </cell>
          <cell r="G380">
            <v>0</v>
          </cell>
          <cell r="H380">
            <v>0</v>
          </cell>
        </row>
        <row r="381">
          <cell r="A381" t="str">
            <v>1.370</v>
          </cell>
          <cell r="B381" t="str">
            <v>d - Aplicação uma demão de fundo preparador ou selador acrílico;</v>
          </cell>
          <cell r="G381">
            <v>0</v>
          </cell>
          <cell r="H381">
            <v>0</v>
          </cell>
        </row>
        <row r="382">
          <cell r="A382" t="str">
            <v>1.371</v>
          </cell>
          <cell r="B382" t="str">
            <v>e - Aplicação de silicone nas janelas</v>
          </cell>
          <cell r="G382">
            <v>0</v>
          </cell>
          <cell r="H382">
            <v>0</v>
          </cell>
        </row>
        <row r="383">
          <cell r="A383" t="str">
            <v>1.372</v>
          </cell>
          <cell r="B383" t="str">
            <v>f - Aplicação de duas demãos de latex acrílico como acabamento final;</v>
          </cell>
          <cell r="G383">
            <v>0</v>
          </cell>
          <cell r="H383">
            <v>0</v>
          </cell>
        </row>
        <row r="384">
          <cell r="A384" t="str">
            <v>1.373</v>
          </cell>
          <cell r="B384" t="str">
            <v>g - Limpeza das janelas devido a sujeiras durante os serviços.</v>
          </cell>
          <cell r="C384" t="str">
            <v>m²</v>
          </cell>
          <cell r="D384">
            <v>5024.6499999999996</v>
          </cell>
          <cell r="E384">
            <v>3.35</v>
          </cell>
          <cell r="F384">
            <v>4.5</v>
          </cell>
          <cell r="G384">
            <v>7.85</v>
          </cell>
          <cell r="H384">
            <v>39443.5</v>
          </cell>
        </row>
        <row r="385">
          <cell r="A385" t="str">
            <v>1.374</v>
          </cell>
          <cell r="B385" t="str">
            <v>Pintura do sub-solo com latex acrílica, com retoque de massa corrida, onde for necessário, nas paredes, pilares e tetos</v>
          </cell>
          <cell r="C385" t="str">
            <v>m²</v>
          </cell>
          <cell r="D385">
            <v>1578.41</v>
          </cell>
          <cell r="E385">
            <v>2.06</v>
          </cell>
          <cell r="F385">
            <v>3.42</v>
          </cell>
          <cell r="G385">
            <v>5.48</v>
          </cell>
          <cell r="H385">
            <v>8649.68</v>
          </cell>
        </row>
        <row r="386">
          <cell r="A386" t="str">
            <v>1.375</v>
          </cell>
          <cell r="B386" t="str">
            <v>Pintura das paredes das rampas de entrada de veículos com latex acrílica, com retoque de textura, onde for necessário.</v>
          </cell>
          <cell r="C386" t="str">
            <v>m²</v>
          </cell>
          <cell r="D386">
            <v>36</v>
          </cell>
          <cell r="E386">
            <v>2.06</v>
          </cell>
          <cell r="F386">
            <v>3.42</v>
          </cell>
          <cell r="G386">
            <v>5.48</v>
          </cell>
          <cell r="H386">
            <v>197.28</v>
          </cell>
        </row>
        <row r="387">
          <cell r="A387" t="str">
            <v>1.376</v>
          </cell>
          <cell r="B387" t="str">
            <v>TOTAL DO GRUPO</v>
          </cell>
          <cell r="G387">
            <v>0</v>
          </cell>
          <cell r="H387">
            <v>0</v>
          </cell>
        </row>
        <row r="388">
          <cell r="A388" t="str">
            <v>1.377</v>
          </cell>
          <cell r="G388">
            <v>0</v>
          </cell>
          <cell r="H388">
            <v>0</v>
          </cell>
        </row>
        <row r="389">
          <cell r="A389" t="str">
            <v>1.378</v>
          </cell>
          <cell r="B389" t="str">
            <v>REVITALIZAÇÃO - ÁREA EXTERNA AO REDOR DO PRÉDIO / RAMPA DE ACESSO A PISCINA</v>
          </cell>
          <cell r="G389">
            <v>0</v>
          </cell>
          <cell r="H389">
            <v>0</v>
          </cell>
        </row>
        <row r="390">
          <cell r="A390" t="str">
            <v>1.379</v>
          </cell>
          <cell r="G390">
            <v>0</v>
          </cell>
          <cell r="H390">
            <v>0</v>
          </cell>
        </row>
        <row r="391">
          <cell r="A391" t="str">
            <v>1.380</v>
          </cell>
          <cell r="B391" t="str">
            <v xml:space="preserve"> Pintura de muros obedecendo o mesmo processo da torre</v>
          </cell>
          <cell r="C391" t="str">
            <v>m2</v>
          </cell>
          <cell r="D391">
            <v>160</v>
          </cell>
          <cell r="E391">
            <v>3.35</v>
          </cell>
          <cell r="F391">
            <v>4.5</v>
          </cell>
          <cell r="G391">
            <v>7.85</v>
          </cell>
          <cell r="H391">
            <v>1256</v>
          </cell>
        </row>
        <row r="392">
          <cell r="A392" t="str">
            <v>1.381</v>
          </cell>
          <cell r="B392" t="str">
            <v xml:space="preserve">Demolição de Floreiras </v>
          </cell>
          <cell r="C392" t="str">
            <v>m2</v>
          </cell>
          <cell r="D392">
            <v>42.16</v>
          </cell>
          <cell r="F392">
            <v>2.5499999999999998</v>
          </cell>
          <cell r="G392">
            <v>2.5499999999999998</v>
          </cell>
          <cell r="H392">
            <v>107.5</v>
          </cell>
        </row>
        <row r="393">
          <cell r="A393" t="str">
            <v>1.382</v>
          </cell>
          <cell r="B393" t="str">
            <v>Demolição de pergolado na área próxima da piscina</v>
          </cell>
          <cell r="C393" t="str">
            <v>m2</v>
          </cell>
          <cell r="D393">
            <v>7.28</v>
          </cell>
          <cell r="F393">
            <v>5.69</v>
          </cell>
          <cell r="G393">
            <v>5.69</v>
          </cell>
          <cell r="H393">
            <v>41.42</v>
          </cell>
        </row>
        <row r="394">
          <cell r="A394" t="str">
            <v>1.383</v>
          </cell>
          <cell r="B394" t="str">
            <v>Rampa para pedestre com inclinação de 6,5%, em concreto, conforme projeto, inclusive revestimento cerâmico</v>
          </cell>
          <cell r="C394" t="str">
            <v>m²</v>
          </cell>
          <cell r="D394">
            <v>20.440000000000001</v>
          </cell>
          <cell r="E394">
            <v>221.53</v>
          </cell>
          <cell r="F394">
            <v>114.84</v>
          </cell>
          <cell r="G394">
            <v>336.37</v>
          </cell>
          <cell r="H394">
            <v>6875.4</v>
          </cell>
        </row>
        <row r="395">
          <cell r="A395" t="str">
            <v>1.384</v>
          </cell>
          <cell r="B395" t="str">
            <v>Remanejamento de parte do guarda corpo para o patamar de chegada da rampa</v>
          </cell>
          <cell r="C395" t="str">
            <v>ml</v>
          </cell>
          <cell r="D395">
            <v>1.6</v>
          </cell>
          <cell r="F395">
            <v>2.11</v>
          </cell>
          <cell r="G395">
            <v>2.11</v>
          </cell>
          <cell r="H395">
            <v>3.37</v>
          </cell>
        </row>
        <row r="396">
          <cell r="A396" t="str">
            <v>1.385</v>
          </cell>
          <cell r="B396" t="str">
            <v>Execução de guarda corpo conforme o existente</v>
          </cell>
          <cell r="C396" t="str">
            <v>ml</v>
          </cell>
          <cell r="D396">
            <v>1</v>
          </cell>
          <cell r="E396">
            <v>450</v>
          </cell>
          <cell r="G396">
            <v>450</v>
          </cell>
          <cell r="H396">
            <v>450</v>
          </cell>
        </row>
        <row r="397">
          <cell r="A397" t="str">
            <v>1.386</v>
          </cell>
          <cell r="B397" t="str">
            <v>Execução de Floreiras conforme projeto</v>
          </cell>
          <cell r="C397" t="str">
            <v>ml</v>
          </cell>
          <cell r="D397">
            <v>50.71</v>
          </cell>
          <cell r="E397">
            <v>6.58</v>
          </cell>
          <cell r="F397">
            <v>6.09</v>
          </cell>
          <cell r="G397">
            <v>12.67</v>
          </cell>
          <cell r="H397">
            <v>642.49</v>
          </cell>
        </row>
        <row r="398">
          <cell r="A398" t="str">
            <v>1.387</v>
          </cell>
          <cell r="B398" t="str">
            <v>Limpeza geral do revestimento em pedra pirinópolis com reparos no rejuntamento, substituição de pedras danificada e posterior inpermeabilização</v>
          </cell>
          <cell r="C398" t="str">
            <v>m2</v>
          </cell>
          <cell r="D398">
            <v>715.86</v>
          </cell>
          <cell r="E398">
            <v>2</v>
          </cell>
          <cell r="F398">
            <v>4</v>
          </cell>
          <cell r="G398">
            <v>6</v>
          </cell>
          <cell r="H398">
            <v>4295.16</v>
          </cell>
        </row>
        <row r="399">
          <cell r="A399" t="str">
            <v>1.388</v>
          </cell>
          <cell r="B399" t="str">
            <v>Remoção de entulhos, inclusive carga manual em caçambas</v>
          </cell>
          <cell r="C399" t="str">
            <v>m³</v>
          </cell>
          <cell r="D399">
            <v>30</v>
          </cell>
          <cell r="E399">
            <v>12</v>
          </cell>
          <cell r="F399">
            <v>2.2200000000000002</v>
          </cell>
          <cell r="G399">
            <v>14.22</v>
          </cell>
          <cell r="H399">
            <v>426.6</v>
          </cell>
        </row>
      </sheetData>
      <sheetData sheetId="3"/>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OR960887"/>
    </sheetNames>
    <definedNames>
      <definedName name="PassaExtenso"/>
    </definedNames>
    <sheetDataSet>
      <sheetData sheetId="0"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Anexos PGQ"/>
      <sheetName val="Equipamentos"/>
      <sheetName val="Teor"/>
    </sheetNames>
    <sheetDataSet>
      <sheetData sheetId="0" refreshError="1"/>
      <sheetData sheetId="1" refreshError="1"/>
      <sheetData sheetId="2"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Solum"/>
      <sheetName val="Plan2"/>
      <sheetName val="Plan3"/>
      <sheetName val="cobertura quadra"/>
      <sheetName val="CRON REF"/>
      <sheetName val="cobertura_quadra"/>
      <sheetName val="CRON_REF"/>
    </sheetNames>
    <sheetDataSet>
      <sheetData sheetId="0" refreshError="1">
        <row r="3">
          <cell r="A3" t="str">
            <v>Obra :001 -  001</v>
          </cell>
        </row>
        <row r="4">
          <cell r="A4" t="str">
            <v xml:space="preserve">Total da Planilha - </v>
          </cell>
          <cell r="B4" t="str">
            <v>364.742,2448</v>
          </cell>
        </row>
        <row r="5">
          <cell r="A5" t="str">
            <v>Cód. Tarefa</v>
          </cell>
          <cell r="B5" t="str">
            <v>Descrição</v>
          </cell>
          <cell r="C5" t="str">
            <v>Unidade</v>
          </cell>
          <cell r="D5" t="str">
            <v>Valor Unitário</v>
          </cell>
        </row>
        <row r="6">
          <cell r="A6" t="str">
            <v>001</v>
          </cell>
          <cell r="B6" t="str">
            <v>BOLETIM DE REFERÊNCIA DE PREÇOS - ABRIL 2005</v>
          </cell>
          <cell r="D6">
            <v>364742.24479999999</v>
          </cell>
        </row>
        <row r="7">
          <cell r="A7" t="str">
            <v>001.01</v>
          </cell>
          <cell r="B7" t="str">
            <v>DEMOLIÇÃO E RETIRADA</v>
          </cell>
          <cell r="D7">
            <v>1590.6348</v>
          </cell>
        </row>
        <row r="8">
          <cell r="A8" t="str">
            <v>001.01.00020</v>
          </cell>
          <cell r="B8" t="str">
            <v>Demolição de cobertura construída c/telha de barro ou cerâmica</v>
          </cell>
          <cell r="C8" t="str">
            <v>M2</v>
          </cell>
          <cell r="D8">
            <v>2.6091000000000002</v>
          </cell>
        </row>
        <row r="9">
          <cell r="A9" t="str">
            <v>001.01.00040</v>
          </cell>
          <cell r="B9" t="str">
            <v>Demolição de cobertura construída c/telha de cimento amianto, alumínio, plastico e ferro galvanizado</v>
          </cell>
          <cell r="C9" t="str">
            <v>M2</v>
          </cell>
          <cell r="D9">
            <v>1.0871999999999999</v>
          </cell>
        </row>
        <row r="10">
          <cell r="A10" t="str">
            <v>001.01.00060</v>
          </cell>
          <cell r="B10" t="str">
            <v>Demolição de madeiramento de telhado constituído por tesouras (telha de barro)</v>
          </cell>
          <cell r="C10" t="str">
            <v>M2</v>
          </cell>
          <cell r="D10">
            <v>3.9278</v>
          </cell>
        </row>
        <row r="11">
          <cell r="A11" t="str">
            <v>001.01.00080</v>
          </cell>
          <cell r="B11" t="str">
            <v>Demolição de madeiramento de telhado constituído por tesouras (telha de cimento aminato e alumínio)</v>
          </cell>
          <cell r="C11" t="str">
            <v>M2</v>
          </cell>
          <cell r="D11">
            <v>3.3856999999999999</v>
          </cell>
        </row>
        <row r="12">
          <cell r="A12" t="str">
            <v>001.01.00100</v>
          </cell>
          <cell r="B12" t="str">
            <v>Demolição de madeiramento de telhado tipo pontaletados (telhas de barro)</v>
          </cell>
          <cell r="C12" t="str">
            <v>M2</v>
          </cell>
          <cell r="D12">
            <v>2.9251</v>
          </cell>
        </row>
        <row r="13">
          <cell r="A13" t="str">
            <v>001.01.00120</v>
          </cell>
          <cell r="B13" t="str">
            <v>Demolição de madeiramento de telhado tipo pontaletados (telhas de cimento aminato ou alumínio)</v>
          </cell>
          <cell r="C13" t="str">
            <v>M2</v>
          </cell>
          <cell r="D13">
            <v>2.9251</v>
          </cell>
        </row>
        <row r="14">
          <cell r="A14" t="str">
            <v>001.01.00130</v>
          </cell>
          <cell r="B14" t="str">
            <v>Demolição de Ripamento em Cobertura Barro ou Cerâmica</v>
          </cell>
          <cell r="C14" t="str">
            <v>m2</v>
          </cell>
          <cell r="D14">
            <v>0.19040000000000001</v>
          </cell>
        </row>
        <row r="15">
          <cell r="A15" t="str">
            <v>001.01.00140</v>
          </cell>
          <cell r="B15" t="str">
            <v>Demolição de estrutura de ferro  para  telhados</v>
          </cell>
          <cell r="C15" t="str">
            <v>M2</v>
          </cell>
          <cell r="D15">
            <v>8.0597999999999992</v>
          </cell>
        </row>
        <row r="16">
          <cell r="A16" t="str">
            <v>001.01.00160</v>
          </cell>
          <cell r="B16" t="str">
            <v>Retirada de cobertura de madeira - caibros e vigas</v>
          </cell>
          <cell r="C16" t="str">
            <v>ML</v>
          </cell>
          <cell r="D16">
            <v>0.20039999999999999</v>
          </cell>
        </row>
        <row r="17">
          <cell r="A17" t="str">
            <v>001.01.00180</v>
          </cell>
          <cell r="B17" t="str">
            <v>Retirada de cobertura de madeira - ripas</v>
          </cell>
          <cell r="C17" t="str">
            <v>ML</v>
          </cell>
          <cell r="D17">
            <v>0.1002</v>
          </cell>
        </row>
        <row r="18">
          <cell r="A18" t="str">
            <v>001.01.00200</v>
          </cell>
          <cell r="B18" t="str">
            <v>Retirada de cobertura em telhas de barro s/aproveitamento das cumeeiras e espigões</v>
          </cell>
          <cell r="C18" t="str">
            <v>UN</v>
          </cell>
          <cell r="D18">
            <v>0.27660000000000001</v>
          </cell>
        </row>
        <row r="19">
          <cell r="A19" t="str">
            <v>001.01.00220</v>
          </cell>
          <cell r="B19" t="str">
            <v>Retirada de cobertura em telhas de cimento aminato, alumínio, plástico ou ferro galvanizado</v>
          </cell>
          <cell r="C19" t="str">
            <v>UN</v>
          </cell>
          <cell r="D19">
            <v>3.6886000000000001</v>
          </cell>
        </row>
        <row r="20">
          <cell r="A20" t="str">
            <v>001.01.00240</v>
          </cell>
          <cell r="B20" t="str">
            <v>Retirada de cobertura em telhas cerãmicas ( plan , colonial , francesa , etc. )</v>
          </cell>
          <cell r="C20" t="str">
            <v>M2</v>
          </cell>
          <cell r="D20">
            <v>2.4449999999999998</v>
          </cell>
        </row>
        <row r="21">
          <cell r="A21" t="str">
            <v>001.01.00260</v>
          </cell>
          <cell r="B21" t="str">
            <v>Retirada de cobertura em telhas de cimento aminato, alumínio, plástico e c.g.</v>
          </cell>
          <cell r="C21" t="str">
            <v>M2</v>
          </cell>
          <cell r="D21">
            <v>1.3028999999999999</v>
          </cell>
        </row>
        <row r="22">
          <cell r="A22" t="str">
            <v>001.01.00280</v>
          </cell>
          <cell r="B22" t="str">
            <v>Retirada de madeiramento de telhado constituído por tesouras (telha de barro)</v>
          </cell>
          <cell r="C22" t="str">
            <v>M2</v>
          </cell>
          <cell r="D22">
            <v>3.0061</v>
          </cell>
        </row>
        <row r="23">
          <cell r="A23" t="str">
            <v>001.01.00300</v>
          </cell>
          <cell r="B23" t="str">
            <v>Retirada de madeiramento de telhado constituído por tesouras (telha de cimento amianto ou alumínio)</v>
          </cell>
          <cell r="C23" t="str">
            <v>M2</v>
          </cell>
          <cell r="D23">
            <v>2.5051000000000001</v>
          </cell>
        </row>
        <row r="24">
          <cell r="A24" t="str">
            <v>001.01.00320</v>
          </cell>
          <cell r="B24" t="str">
            <v>Retirada de madeiramento de telhado tipo pontaletados (telhas de barro)</v>
          </cell>
          <cell r="C24" t="str">
            <v>M2</v>
          </cell>
          <cell r="D24">
            <v>2.004</v>
          </cell>
        </row>
        <row r="25">
          <cell r="A25" t="str">
            <v>001.01.00340</v>
          </cell>
          <cell r="B25" t="str">
            <v>Retirada de madeiramento de telhado tipo pontaletados (telhas de cimento amianto ou alumínio)</v>
          </cell>
          <cell r="C25" t="str">
            <v>M2</v>
          </cell>
          <cell r="D25">
            <v>1.8036000000000001</v>
          </cell>
        </row>
        <row r="26">
          <cell r="A26" t="str">
            <v>001.01.00360</v>
          </cell>
          <cell r="B26" t="str">
            <v>Retirada de calhas e rufos metálicos</v>
          </cell>
          <cell r="C26" t="str">
            <v>M2</v>
          </cell>
          <cell r="D26">
            <v>3.0522</v>
          </cell>
        </row>
        <row r="27">
          <cell r="A27" t="str">
            <v>001.01.00380</v>
          </cell>
          <cell r="B27" t="str">
            <v>Demolição de revestimento de argamassa de cal e areia (inclusive emboço)</v>
          </cell>
          <cell r="C27" t="str">
            <v>M2</v>
          </cell>
          <cell r="D27">
            <v>1.9035</v>
          </cell>
        </row>
        <row r="28">
          <cell r="A28" t="str">
            <v>001.01.00400</v>
          </cell>
          <cell r="B28" t="str">
            <v>Demolição de revestimento de argamassa mista (inclusive emboço)</v>
          </cell>
          <cell r="C28" t="str">
            <v>M2</v>
          </cell>
          <cell r="D28">
            <v>2.8553000000000002</v>
          </cell>
        </row>
        <row r="29">
          <cell r="A29" t="str">
            <v>001.01.00420</v>
          </cell>
          <cell r="B29" t="str">
            <v>Demolição de revestimento de argamassa de cimento e areia (inclusive emboço)</v>
          </cell>
          <cell r="C29" t="str">
            <v>M2</v>
          </cell>
          <cell r="D29">
            <v>7.3181000000000003</v>
          </cell>
        </row>
        <row r="30">
          <cell r="A30" t="str">
            <v>001.01.00440</v>
          </cell>
          <cell r="B30" t="str">
            <v>Demolição de azulejos pastilas ladrilhos cerâmicos ou base de gres (inclusive emboço)</v>
          </cell>
          <cell r="C30" t="str">
            <v>M2</v>
          </cell>
          <cell r="D30">
            <v>7.0641999999999996</v>
          </cell>
        </row>
        <row r="31">
          <cell r="A31" t="str">
            <v>001.01.00460</v>
          </cell>
          <cell r="B31" t="str">
            <v>Demolição de mármore, pedra ou granito (inclusive emboço)</v>
          </cell>
          <cell r="C31" t="str">
            <v>M2</v>
          </cell>
          <cell r="D31">
            <v>7.0641999999999996</v>
          </cell>
        </row>
        <row r="32">
          <cell r="A32" t="str">
            <v>001.01.00480</v>
          </cell>
          <cell r="B32" t="str">
            <v>Demolição de quadro negro</v>
          </cell>
          <cell r="C32" t="str">
            <v>M2</v>
          </cell>
          <cell r="D32">
            <v>7.0641999999999996</v>
          </cell>
        </row>
        <row r="33">
          <cell r="A33" t="str">
            <v>001.01.00500</v>
          </cell>
          <cell r="B33" t="str">
            <v>Retirada de revestimento com mármore, pedra ou granito (inclusive emboço)</v>
          </cell>
          <cell r="C33" t="str">
            <v>M2</v>
          </cell>
          <cell r="D33">
            <v>6.5143000000000004</v>
          </cell>
        </row>
        <row r="34">
          <cell r="A34" t="str">
            <v>001.01.00520</v>
          </cell>
          <cell r="B34" t="str">
            <v>Demolição de forro de estuque (inclusive entarugamento de madeira)</v>
          </cell>
          <cell r="C34" t="str">
            <v>M2</v>
          </cell>
          <cell r="D34">
            <v>2.0588000000000002</v>
          </cell>
        </row>
        <row r="35">
          <cell r="A35" t="str">
            <v>001.01.00540</v>
          </cell>
          <cell r="B35" t="str">
            <v>Demolição de forro de madeira ou de gesso (incluso entarugamento)</v>
          </cell>
          <cell r="C35" t="str">
            <v>M2</v>
          </cell>
          <cell r="D35">
            <v>1.7394000000000001</v>
          </cell>
        </row>
        <row r="36">
          <cell r="A36" t="str">
            <v>001.01.00560</v>
          </cell>
          <cell r="B36" t="str">
            <v>Demolição somente das tábuas ou chapas de madeira ou de gesso</v>
          </cell>
          <cell r="C36" t="str">
            <v>M2</v>
          </cell>
          <cell r="D36">
            <v>2.6091000000000002</v>
          </cell>
        </row>
        <row r="37">
          <cell r="A37" t="str">
            <v>001.01.00580</v>
          </cell>
          <cell r="B37" t="str">
            <v>Demolição de lambris de madeira inclusive entarugamento</v>
          </cell>
          <cell r="C37" t="str">
            <v>M2</v>
          </cell>
          <cell r="D37">
            <v>7.0641999999999996</v>
          </cell>
        </row>
        <row r="38">
          <cell r="A38" t="str">
            <v>001.01.00600</v>
          </cell>
          <cell r="B38" t="str">
            <v>Demolição somente de chapas ou placas de lambris ou madeira</v>
          </cell>
          <cell r="C38" t="str">
            <v>M2</v>
          </cell>
          <cell r="D38">
            <v>4.3993000000000002</v>
          </cell>
        </row>
        <row r="39">
          <cell r="A39" t="str">
            <v>001.01.00620</v>
          </cell>
          <cell r="B39" t="str">
            <v>Retirada de todo o forro inclusive vigas e sarrafos</v>
          </cell>
          <cell r="C39" t="str">
            <v>M2</v>
          </cell>
          <cell r="D39">
            <v>9.2608999999999995</v>
          </cell>
        </row>
        <row r="40">
          <cell r="A40" t="str">
            <v>001.01.00640</v>
          </cell>
          <cell r="B40" t="str">
            <v>Retirada de todos os lambris inclusive caibros e sarrafos</v>
          </cell>
          <cell r="C40" t="str">
            <v>M2</v>
          </cell>
          <cell r="D40">
            <v>9.2608999999999995</v>
          </cell>
        </row>
        <row r="41">
          <cell r="A41" t="str">
            <v>001.01.00660</v>
          </cell>
          <cell r="B41" t="str">
            <v>Demolição de alvenaria de tijolos maciços</v>
          </cell>
          <cell r="C41" t="str">
            <v>M3</v>
          </cell>
          <cell r="D41">
            <v>17.935300000000002</v>
          </cell>
        </row>
        <row r="42">
          <cell r="A42" t="str">
            <v>001.01.00680</v>
          </cell>
          <cell r="B42" t="str">
            <v>Retirada de alvenaria de tijolos maciços</v>
          </cell>
          <cell r="C42" t="str">
            <v>M3</v>
          </cell>
          <cell r="D42">
            <v>33.967100000000002</v>
          </cell>
        </row>
        <row r="43">
          <cell r="A43" t="str">
            <v>001.01.00700</v>
          </cell>
          <cell r="B43" t="str">
            <v>Demolição de alvenaria de tijolos cerâmicos</v>
          </cell>
          <cell r="C43" t="str">
            <v>M3</v>
          </cell>
          <cell r="D43">
            <v>13.045400000000001</v>
          </cell>
        </row>
        <row r="44">
          <cell r="A44" t="str">
            <v>001.01.00720</v>
          </cell>
          <cell r="B44" t="str">
            <v>Demolição de alvenaria de blocos de concreto</v>
          </cell>
          <cell r="C44" t="str">
            <v>M3</v>
          </cell>
          <cell r="D44">
            <v>13.045400000000001</v>
          </cell>
        </row>
        <row r="45">
          <cell r="A45" t="str">
            <v>001.01.00740</v>
          </cell>
          <cell r="B45" t="str">
            <v>Retirada de alvenaria de blocos de concreto</v>
          </cell>
          <cell r="C45" t="str">
            <v>M3</v>
          </cell>
          <cell r="D45">
            <v>26.090800000000002</v>
          </cell>
        </row>
        <row r="46">
          <cell r="A46" t="str">
            <v>001.01.00760</v>
          </cell>
          <cell r="B46" t="str">
            <v>Demolição de alvenaria de pedra</v>
          </cell>
          <cell r="C46" t="str">
            <v>M3</v>
          </cell>
          <cell r="D46">
            <v>33.1633</v>
          </cell>
        </row>
        <row r="47">
          <cell r="A47" t="str">
            <v>001.01.00780</v>
          </cell>
          <cell r="B47" t="str">
            <v>Retirada de alvenaria de pedra</v>
          </cell>
          <cell r="C47" t="str">
            <v>M3</v>
          </cell>
          <cell r="D47">
            <v>37.511800000000001</v>
          </cell>
        </row>
        <row r="48">
          <cell r="A48" t="str">
            <v>001.01.00800</v>
          </cell>
          <cell r="B48" t="str">
            <v>Demolição de alvenaria de placas de concreto celular</v>
          </cell>
          <cell r="C48" t="str">
            <v>M3</v>
          </cell>
          <cell r="D48">
            <v>7.6139999999999999</v>
          </cell>
        </row>
        <row r="49">
          <cell r="A49" t="str">
            <v>001.01.00820</v>
          </cell>
          <cell r="B49" t="str">
            <v>Retirada de alvenaria de placas de concreto celular</v>
          </cell>
          <cell r="C49" t="str">
            <v>M3</v>
          </cell>
          <cell r="D49">
            <v>13.028600000000001</v>
          </cell>
        </row>
        <row r="50">
          <cell r="A50" t="str">
            <v>001.01.00840</v>
          </cell>
          <cell r="B50" t="str">
            <v>Demolição de alvenaria de adobo</v>
          </cell>
          <cell r="C50" t="str">
            <v>M3</v>
          </cell>
          <cell r="D50">
            <v>19.035</v>
          </cell>
        </row>
        <row r="51">
          <cell r="A51" t="str">
            <v>001.01.00860</v>
          </cell>
          <cell r="B51" t="str">
            <v>Demolição de elemento vazado</v>
          </cell>
          <cell r="C51" t="str">
            <v>M2</v>
          </cell>
          <cell r="D51">
            <v>24.4664</v>
          </cell>
        </row>
        <row r="52">
          <cell r="A52" t="str">
            <v>001.01.00880</v>
          </cell>
          <cell r="B52" t="str">
            <v>Demolição inclusive entarugamento de paredes divisórias de tábuas e chapas</v>
          </cell>
          <cell r="C52" t="str">
            <v>M2</v>
          </cell>
          <cell r="D52">
            <v>3.8069999999999999</v>
          </cell>
        </row>
        <row r="53">
          <cell r="A53" t="str">
            <v>001.01.00900</v>
          </cell>
          <cell r="B53" t="str">
            <v>Demolição apenas das tábuas ou chapas das paredes divisórias</v>
          </cell>
          <cell r="C53" t="str">
            <v>M2</v>
          </cell>
          <cell r="D53">
            <v>2.6648999999999998</v>
          </cell>
        </row>
        <row r="54">
          <cell r="A54" t="str">
            <v>001.01.00920</v>
          </cell>
          <cell r="B54" t="str">
            <v>Retirada de divisória tipo naval</v>
          </cell>
          <cell r="C54" t="str">
            <v>m2</v>
          </cell>
          <cell r="D54">
            <v>1.5227999999999999</v>
          </cell>
        </row>
        <row r="55">
          <cell r="A55" t="str">
            <v>001.01.00940</v>
          </cell>
          <cell r="B55" t="str">
            <v>Demolição de alvenaria de fundação de tijolos maciços inclusive escavações necessárias</v>
          </cell>
          <cell r="C55" t="str">
            <v>M3</v>
          </cell>
          <cell r="D55">
            <v>67.934200000000004</v>
          </cell>
        </row>
        <row r="56">
          <cell r="A56" t="str">
            <v>001.01.00960</v>
          </cell>
          <cell r="B56" t="str">
            <v>Demolição de alvenaria de fundações de pedra</v>
          </cell>
          <cell r="C56" t="str">
            <v>M3</v>
          </cell>
          <cell r="D56">
            <v>34.262999999999998</v>
          </cell>
        </row>
        <row r="57">
          <cell r="A57" t="str">
            <v>001.01.00980</v>
          </cell>
          <cell r="B57" t="str">
            <v>Demolição de concreto simples em fundação</v>
          </cell>
          <cell r="C57" t="str">
            <v>M3</v>
          </cell>
          <cell r="D57">
            <v>58.915799999999997</v>
          </cell>
        </row>
        <row r="58">
          <cell r="A58" t="str">
            <v>001.01.01000</v>
          </cell>
          <cell r="B58" t="str">
            <v>Demolição de concreto armado em fundações</v>
          </cell>
          <cell r="C58" t="str">
            <v>M3</v>
          </cell>
          <cell r="D58">
            <v>150.42070000000001</v>
          </cell>
        </row>
        <row r="59">
          <cell r="A59" t="str">
            <v>001.01.01020</v>
          </cell>
          <cell r="B59" t="str">
            <v>Demolição de concreto simples acima do embasamento</v>
          </cell>
          <cell r="C59" t="str">
            <v>M3</v>
          </cell>
          <cell r="D59">
            <v>48.915999999999997</v>
          </cell>
        </row>
        <row r="60">
          <cell r="A60" t="str">
            <v>001.01.01040</v>
          </cell>
          <cell r="B60" t="str">
            <v>Demolição de concreto armado acima do embasamento</v>
          </cell>
          <cell r="C60" t="str">
            <v>M3</v>
          </cell>
          <cell r="D60">
            <v>135.1079</v>
          </cell>
        </row>
        <row r="61">
          <cell r="A61" t="str">
            <v>001.01.01042</v>
          </cell>
          <cell r="B61" t="str">
            <v>Rasgo em piso de concreto simples 7.00 x 7.00 cm para passagem de tubulação, utilizando máquina corta piso manual com disco diamantado</v>
          </cell>
          <cell r="C61" t="str">
            <v>ml</v>
          </cell>
          <cell r="D61">
            <v>3.4912999999999998</v>
          </cell>
        </row>
        <row r="62">
          <cell r="A62" t="str">
            <v>001.01.01045</v>
          </cell>
          <cell r="B62" t="str">
            <v>Rasgo em piso de concreto simples 10.00 x 7.00 cm para passagem de tubulação, utilizando máquina corta piso manual com disco diamantado</v>
          </cell>
          <cell r="C62" t="str">
            <v>ml</v>
          </cell>
          <cell r="D62">
            <v>4.4429999999999996</v>
          </cell>
        </row>
        <row r="63">
          <cell r="A63" t="str">
            <v>001.01.01050</v>
          </cell>
          <cell r="B63" t="str">
            <v>Rasgo em piso de concreto simples 15.00 x 7.00 cm para passagem de tubulação, utilizando máquina corta piso manual com disco diamantado</v>
          </cell>
          <cell r="C63" t="str">
            <v>ml</v>
          </cell>
          <cell r="D63">
            <v>6.3464999999999998</v>
          </cell>
        </row>
        <row r="64">
          <cell r="A64" t="str">
            <v>001.01.01060</v>
          </cell>
          <cell r="B64" t="str">
            <v>Demolição de assoalhos de tábuas incl.rodapés e cordões</v>
          </cell>
          <cell r="C64" t="str">
            <v>M2</v>
          </cell>
          <cell r="D64">
            <v>6.8522999999999996</v>
          </cell>
        </row>
        <row r="65">
          <cell r="A65" t="str">
            <v>001.01.01080</v>
          </cell>
          <cell r="B65" t="str">
            <v>Demolição de assoalhos de tábuas apenas das tábuas</v>
          </cell>
          <cell r="C65" t="str">
            <v>M2</v>
          </cell>
          <cell r="D65">
            <v>2.7408999999999999</v>
          </cell>
        </row>
        <row r="66">
          <cell r="A66" t="str">
            <v>001.01.01100</v>
          </cell>
          <cell r="B66" t="str">
            <v>Retirada de todo piso assoalho de tábuas inclusive vigamento de peróba</v>
          </cell>
          <cell r="C66" t="str">
            <v>M2</v>
          </cell>
          <cell r="D66">
            <v>11.176299999999999</v>
          </cell>
        </row>
        <row r="67">
          <cell r="A67" t="str">
            <v>001.01.01120</v>
          </cell>
          <cell r="B67" t="str">
            <v>Demolição de pisos de tacos madeira inclusive argamassa de assentamento</v>
          </cell>
          <cell r="C67" t="str">
            <v>M2</v>
          </cell>
          <cell r="D67">
            <v>8.3957999999999995</v>
          </cell>
        </row>
        <row r="68">
          <cell r="A68" t="str">
            <v>001.01.01140</v>
          </cell>
          <cell r="B68" t="str">
            <v>Retirada de pisos de tacos madeira inclusive argamassa de assentamento</v>
          </cell>
          <cell r="C68" t="str">
            <v>M2</v>
          </cell>
          <cell r="D68">
            <v>10.020200000000001</v>
          </cell>
        </row>
        <row r="69">
          <cell r="A69" t="str">
            <v>001.01.01160</v>
          </cell>
          <cell r="B69" t="str">
            <v>Demolição de rodapé de madeira</v>
          </cell>
          <cell r="C69" t="str">
            <v>ML</v>
          </cell>
          <cell r="D69">
            <v>0.30459999999999998</v>
          </cell>
        </row>
        <row r="70">
          <cell r="A70" t="str">
            <v>001.01.01180</v>
          </cell>
          <cell r="B70" t="str">
            <v>Retirada de rodapé de madeira</v>
          </cell>
          <cell r="C70" t="str">
            <v>ML</v>
          </cell>
          <cell r="D70">
            <v>0.48730000000000001</v>
          </cell>
        </row>
        <row r="71">
          <cell r="A71" t="str">
            <v>001.01.01200</v>
          </cell>
          <cell r="B71" t="str">
            <v>Demolição de pisos de ladrilhos em geral</v>
          </cell>
          <cell r="C71" t="str">
            <v>M2</v>
          </cell>
          <cell r="D71">
            <v>3.0438999999999998</v>
          </cell>
        </row>
        <row r="72">
          <cell r="A72" t="str">
            <v>001.01.01220</v>
          </cell>
          <cell r="B72" t="str">
            <v>Demolição de ladrilhos em geral sobre base ou lastro de concreto</v>
          </cell>
          <cell r="C72" t="str">
            <v>M2</v>
          </cell>
          <cell r="D72">
            <v>6.0877999999999997</v>
          </cell>
        </row>
        <row r="73">
          <cell r="A73" t="str">
            <v>001.01.01240</v>
          </cell>
          <cell r="B73" t="str">
            <v>Demolição de pisos de granilite ou cimentado</v>
          </cell>
          <cell r="C73" t="str">
            <v>M2</v>
          </cell>
          <cell r="D73">
            <v>1.1307</v>
          </cell>
        </row>
        <row r="74">
          <cell r="A74" t="str">
            <v>001.01.01260</v>
          </cell>
          <cell r="B74" t="str">
            <v>Retirada de pavimentação em paralelepípedo</v>
          </cell>
          <cell r="C74" t="str">
            <v>M2</v>
          </cell>
          <cell r="D74">
            <v>3.4788000000000001</v>
          </cell>
        </row>
        <row r="75">
          <cell r="A75" t="str">
            <v>001.01.01280</v>
          </cell>
          <cell r="B75" t="str">
            <v>Demolição de pavimentação asfáltica p/processo manual</v>
          </cell>
          <cell r="C75" t="str">
            <v>M2</v>
          </cell>
          <cell r="D75">
            <v>5.7104999999999997</v>
          </cell>
        </row>
        <row r="76">
          <cell r="A76" t="str">
            <v>001.01.01300</v>
          </cell>
          <cell r="B76" t="str">
            <v>Demolição de pisos cimentados sobre base ou lastro concreto</v>
          </cell>
          <cell r="C76" t="str">
            <v>M2</v>
          </cell>
          <cell r="D76">
            <v>5.6529999999999996</v>
          </cell>
        </row>
        <row r="77">
          <cell r="A77" t="str">
            <v>001.01.01320</v>
          </cell>
          <cell r="B77" t="str">
            <v>Demolição de lastro de concreto</v>
          </cell>
          <cell r="C77" t="str">
            <v>M2</v>
          </cell>
          <cell r="D77">
            <v>3.0438999999999998</v>
          </cell>
        </row>
        <row r="78">
          <cell r="A78" t="str">
            <v>001.01.01340</v>
          </cell>
          <cell r="B78" t="str">
            <v>Retirada de vidros inteiros</v>
          </cell>
          <cell r="C78" t="str">
            <v>M2</v>
          </cell>
          <cell r="D78">
            <v>2.3028</v>
          </cell>
        </row>
        <row r="79">
          <cell r="A79" t="str">
            <v>001.01.01360</v>
          </cell>
          <cell r="B79" t="str">
            <v>Retirada de esquadrias de madeira inclusive batente</v>
          </cell>
          <cell r="C79" t="str">
            <v>M2</v>
          </cell>
          <cell r="D79">
            <v>3.4788000000000001</v>
          </cell>
        </row>
        <row r="80">
          <cell r="A80" t="str">
            <v>001.01.01380</v>
          </cell>
          <cell r="B80" t="str">
            <v>Retirada de esquadrias metálicas</v>
          </cell>
          <cell r="C80" t="str">
            <v>M2</v>
          </cell>
          <cell r="D80">
            <v>4.5599999999999996</v>
          </cell>
        </row>
        <row r="81">
          <cell r="A81" t="str">
            <v>001.01.01400</v>
          </cell>
          <cell r="B81" t="str">
            <v>Retirada de fechaduras</v>
          </cell>
          <cell r="C81" t="str">
            <v>UN</v>
          </cell>
          <cell r="D81">
            <v>2.3028</v>
          </cell>
        </row>
        <row r="82">
          <cell r="A82" t="str">
            <v>001.01.01420</v>
          </cell>
          <cell r="B82" t="str">
            <v>Retirada de esquadria de madeira, somente as folhas</v>
          </cell>
          <cell r="C82" t="str">
            <v>M2</v>
          </cell>
          <cell r="D82">
            <v>1.5441</v>
          </cell>
        </row>
        <row r="83">
          <cell r="A83" t="str">
            <v>001.01.01440</v>
          </cell>
          <cell r="B83" t="str">
            <v>Retirada de aparelhos de louça ou ferro sanitário</v>
          </cell>
          <cell r="C83" t="str">
            <v>UN</v>
          </cell>
          <cell r="D83">
            <v>8.3524999999999991</v>
          </cell>
        </row>
        <row r="84">
          <cell r="A84" t="str">
            <v>001.01.01460</v>
          </cell>
          <cell r="B84" t="str">
            <v>Retirada de caixa dágua pré fabricada</v>
          </cell>
          <cell r="C84" t="str">
            <v>UN</v>
          </cell>
          <cell r="D84">
            <v>13.9208</v>
          </cell>
        </row>
        <row r="85">
          <cell r="A85" t="str">
            <v>001.01.01480</v>
          </cell>
          <cell r="B85" t="str">
            <v>Demolição de tubulação de ferro galvanizado até 2 pol</v>
          </cell>
          <cell r="C85" t="str">
            <v>ML</v>
          </cell>
          <cell r="D85">
            <v>1.6705000000000001</v>
          </cell>
        </row>
        <row r="86">
          <cell r="A86" t="str">
            <v>001.01.01500</v>
          </cell>
          <cell r="B86" t="str">
            <v>Demolição de tubulação de ferro galvanizado acima de 2 pol</v>
          </cell>
          <cell r="C86" t="str">
            <v>ML</v>
          </cell>
          <cell r="D86">
            <v>2.7841999999999998</v>
          </cell>
        </row>
        <row r="87">
          <cell r="A87" t="str">
            <v>001.01.01520</v>
          </cell>
          <cell r="B87" t="str">
            <v>Retirada de tubo de ferro galvanizado até 2 pol</v>
          </cell>
          <cell r="C87" t="str">
            <v>ML</v>
          </cell>
          <cell r="D87">
            <v>2.7841999999999998</v>
          </cell>
        </row>
        <row r="88">
          <cell r="A88" t="str">
            <v>001.01.01540</v>
          </cell>
          <cell r="B88" t="str">
            <v>Retirada de tubo de ferro galvanizado acima de 2 pol</v>
          </cell>
          <cell r="C88" t="str">
            <v>ML</v>
          </cell>
          <cell r="D88">
            <v>3.3410000000000002</v>
          </cell>
        </row>
        <row r="89">
          <cell r="A89" t="str">
            <v>001.01.01560</v>
          </cell>
          <cell r="B89" t="str">
            <v>Demolição de tubo de f.f.ate 3 pol</v>
          </cell>
          <cell r="C89" t="str">
            <v>ML</v>
          </cell>
          <cell r="D89">
            <v>1.6705000000000001</v>
          </cell>
        </row>
        <row r="90">
          <cell r="A90" t="str">
            <v>001.01.01580</v>
          </cell>
          <cell r="B90" t="str">
            <v>Demolição de tubo de f.f.acima 3 pol</v>
          </cell>
          <cell r="C90" t="str">
            <v>ML</v>
          </cell>
          <cell r="D90">
            <v>2.7841999999999998</v>
          </cell>
        </row>
        <row r="91">
          <cell r="A91" t="str">
            <v>001.01.01600</v>
          </cell>
          <cell r="B91" t="str">
            <v>Retirada de tubo de f.f.ate 3 pol</v>
          </cell>
          <cell r="C91" t="str">
            <v>ML</v>
          </cell>
          <cell r="D91">
            <v>2.7841999999999998</v>
          </cell>
        </row>
        <row r="92">
          <cell r="A92" t="str">
            <v>001.01.01620</v>
          </cell>
          <cell r="B92" t="str">
            <v>Retirada de tubo de f.f.acima de 3 pol</v>
          </cell>
          <cell r="C92" t="str">
            <v>ML</v>
          </cell>
          <cell r="D92">
            <v>3.3410000000000002</v>
          </cell>
        </row>
        <row r="93">
          <cell r="A93" t="str">
            <v>001.01.01640</v>
          </cell>
          <cell r="B93" t="str">
            <v>Demolição de tubo de barro ou c.a.ate 3 pol</v>
          </cell>
          <cell r="C93" t="str">
            <v>ML</v>
          </cell>
          <cell r="D93">
            <v>1.1136999999999999</v>
          </cell>
        </row>
        <row r="94">
          <cell r="A94" t="str">
            <v>001.01.01660</v>
          </cell>
          <cell r="B94" t="str">
            <v>Demolição de tubo de barro ou c.a.acima de 3 pol</v>
          </cell>
          <cell r="C94" t="str">
            <v>ML</v>
          </cell>
          <cell r="D94">
            <v>1.6705000000000001</v>
          </cell>
        </row>
        <row r="95">
          <cell r="A95" t="str">
            <v>001.01.01680</v>
          </cell>
          <cell r="B95" t="str">
            <v>Retirada de tubos de barro ou cimento amianto até 3 pol</v>
          </cell>
          <cell r="C95" t="str">
            <v>ML</v>
          </cell>
          <cell r="D95">
            <v>3.3410000000000002</v>
          </cell>
        </row>
        <row r="96">
          <cell r="A96" t="str">
            <v>001.01.01700</v>
          </cell>
          <cell r="B96" t="str">
            <v>Retirada de tubos de barro ou cimento amianto acima de 3 pol</v>
          </cell>
          <cell r="C96" t="str">
            <v>ML</v>
          </cell>
          <cell r="D96">
            <v>3.8978000000000002</v>
          </cell>
        </row>
        <row r="97">
          <cell r="A97" t="str">
            <v>001.01.01720</v>
          </cell>
          <cell r="B97" t="str">
            <v>Retirada de registro ate 2 pol</v>
          </cell>
          <cell r="C97" t="str">
            <v>UN</v>
          </cell>
          <cell r="D97">
            <v>6.1250999999999998</v>
          </cell>
        </row>
        <row r="98">
          <cell r="A98" t="str">
            <v>001.01.01740</v>
          </cell>
          <cell r="B98" t="str">
            <v>Retirada de calhas e condutores</v>
          </cell>
          <cell r="C98" t="str">
            <v>ML</v>
          </cell>
          <cell r="D98">
            <v>1.2209000000000001</v>
          </cell>
        </row>
        <row r="99">
          <cell r="A99" t="str">
            <v>001.01.01760</v>
          </cell>
          <cell r="B99" t="str">
            <v>Execução de desentupimento de esgoto</v>
          </cell>
          <cell r="C99" t="str">
            <v>ML</v>
          </cell>
          <cell r="D99">
            <v>2.0348000000000002</v>
          </cell>
        </row>
        <row r="100">
          <cell r="A100" t="str">
            <v>001.01.01780</v>
          </cell>
          <cell r="B100" t="str">
            <v>Retirada de caixa de descarga</v>
          </cell>
          <cell r="C100" t="str">
            <v>UN</v>
          </cell>
          <cell r="D100">
            <v>5.3921999999999999</v>
          </cell>
        </row>
        <row r="101">
          <cell r="A101" t="str">
            <v>001.01.01800</v>
          </cell>
          <cell r="B101" t="str">
            <v>Retirada de bancadas, balcões ou pias (aço,granilite,ardósia,etc)</v>
          </cell>
          <cell r="C101" t="str">
            <v>M2</v>
          </cell>
          <cell r="D101">
            <v>9.2216000000000005</v>
          </cell>
        </row>
        <row r="102">
          <cell r="A102" t="str">
            <v>001.01.01820</v>
          </cell>
          <cell r="B102" t="str">
            <v>Demolição de quadro de luz e força</v>
          </cell>
          <cell r="C102" t="str">
            <v>UN</v>
          </cell>
          <cell r="D102">
            <v>13.9208</v>
          </cell>
        </row>
        <row r="103">
          <cell r="A103" t="str">
            <v>001.01.01840</v>
          </cell>
          <cell r="B103" t="str">
            <v>Retirada de quadro de luz e força</v>
          </cell>
          <cell r="C103" t="str">
            <v>UN</v>
          </cell>
          <cell r="D103">
            <v>19.489100000000001</v>
          </cell>
        </row>
        <row r="104">
          <cell r="A104" t="str">
            <v>001.01.01860</v>
          </cell>
          <cell r="B104" t="str">
            <v>Retirada de aparelhos incandecentes</v>
          </cell>
          <cell r="C104" t="str">
            <v>UN</v>
          </cell>
          <cell r="D104">
            <v>0.55679999999999996</v>
          </cell>
        </row>
        <row r="105">
          <cell r="A105" t="str">
            <v>001.01.01880</v>
          </cell>
          <cell r="B105" t="str">
            <v>Retirada de aparelhos fluorescentes</v>
          </cell>
          <cell r="C105" t="str">
            <v>UN</v>
          </cell>
          <cell r="D105">
            <v>2.2273000000000001</v>
          </cell>
        </row>
        <row r="106">
          <cell r="A106" t="str">
            <v>001.01.01900</v>
          </cell>
          <cell r="B106" t="str">
            <v>Demolição de tubulação elétrica ate 2.00 pol</v>
          </cell>
          <cell r="C106" t="str">
            <v>ML</v>
          </cell>
          <cell r="D106">
            <v>1.6705000000000001</v>
          </cell>
        </row>
        <row r="107">
          <cell r="A107" t="str">
            <v>001.01.01920</v>
          </cell>
          <cell r="B107" t="str">
            <v>Demolição de tubulação elétrica acima de 2.00 pol</v>
          </cell>
          <cell r="C107" t="str">
            <v>ML</v>
          </cell>
          <cell r="D107">
            <v>2.7841999999999998</v>
          </cell>
        </row>
        <row r="108">
          <cell r="A108" t="str">
            <v>001.01.01940</v>
          </cell>
          <cell r="B108" t="str">
            <v>Retirada de fiação (até cabo n.2 awg)</v>
          </cell>
          <cell r="C108" t="str">
            <v>ML</v>
          </cell>
          <cell r="D108">
            <v>0.1114</v>
          </cell>
        </row>
        <row r="109">
          <cell r="A109" t="str">
            <v>001.01.01960</v>
          </cell>
          <cell r="B109" t="str">
            <v>Retirada de fiação (do cabo 1/0 ate 4/0 awg)</v>
          </cell>
          <cell r="C109" t="str">
            <v>ML</v>
          </cell>
          <cell r="D109">
            <v>0.22270000000000001</v>
          </cell>
        </row>
        <row r="110">
          <cell r="A110" t="str">
            <v>001.01.01980</v>
          </cell>
          <cell r="B110" t="str">
            <v>Retirada de interruptores, tomadas, campainhas, etc. (inclusive, condutores e caixas)</v>
          </cell>
          <cell r="C110" t="str">
            <v>UN</v>
          </cell>
          <cell r="D110">
            <v>0.1114</v>
          </cell>
        </row>
        <row r="111">
          <cell r="A111" t="str">
            <v>001.01.02000</v>
          </cell>
          <cell r="B111" t="str">
            <v>Retirada de postes de madeira ou concreto ate 11.00 m</v>
          </cell>
          <cell r="C111" t="str">
            <v>UN</v>
          </cell>
          <cell r="D111">
            <v>17.455300000000001</v>
          </cell>
        </row>
        <row r="112">
          <cell r="A112" t="str">
            <v>001.01.02020</v>
          </cell>
          <cell r="B112" t="str">
            <v>Retirada de arruelas</v>
          </cell>
          <cell r="C112" t="str">
            <v>UN</v>
          </cell>
          <cell r="D112">
            <v>0.1114</v>
          </cell>
        </row>
        <row r="113">
          <cell r="A113" t="str">
            <v>001.01.02040</v>
          </cell>
          <cell r="B113" t="str">
            <v>Retirada de cruzeta de madeira</v>
          </cell>
          <cell r="C113" t="str">
            <v>UN</v>
          </cell>
          <cell r="D113">
            <v>0.27839999999999998</v>
          </cell>
        </row>
        <row r="114">
          <cell r="A114" t="str">
            <v>001.01.02060</v>
          </cell>
          <cell r="B114" t="str">
            <v>Retirada de isoladores</v>
          </cell>
          <cell r="C114" t="str">
            <v>UN</v>
          </cell>
          <cell r="D114">
            <v>0.55679999999999996</v>
          </cell>
        </row>
        <row r="115">
          <cell r="A115" t="str">
            <v>001.01.02080</v>
          </cell>
          <cell r="B115" t="str">
            <v>Retirada de mão francesa</v>
          </cell>
          <cell r="C115" t="str">
            <v>UN</v>
          </cell>
          <cell r="D115">
            <v>0.55679999999999996</v>
          </cell>
        </row>
        <row r="116">
          <cell r="A116" t="str">
            <v>001.01.02100</v>
          </cell>
          <cell r="B116" t="str">
            <v>Retirada de parafuso máquina ou francês</v>
          </cell>
          <cell r="C116" t="str">
            <v>UN</v>
          </cell>
          <cell r="D116">
            <v>0.55679999999999996</v>
          </cell>
        </row>
        <row r="117">
          <cell r="A117" t="str">
            <v>001.01.02120</v>
          </cell>
          <cell r="B117" t="str">
            <v>Retirada de pino p/isolador de 15 kv</v>
          </cell>
          <cell r="C117" t="str">
            <v>UN</v>
          </cell>
          <cell r="D117">
            <v>0.83520000000000005</v>
          </cell>
        </row>
        <row r="118">
          <cell r="A118" t="str">
            <v>001.01.02140</v>
          </cell>
          <cell r="B118" t="str">
            <v>Retirada de disjuntor monofásico, bifásico ou trifásico de 15 a até 200 a</v>
          </cell>
          <cell r="C118" t="str">
            <v>UN</v>
          </cell>
          <cell r="D118">
            <v>1.0174000000000001</v>
          </cell>
        </row>
        <row r="119">
          <cell r="A119" t="str">
            <v>001.01.02160</v>
          </cell>
          <cell r="B119" t="str">
            <v>Retirada de chave trifásica com fusíveis de 30a até 200a</v>
          </cell>
          <cell r="C119" t="str">
            <v>UN</v>
          </cell>
          <cell r="D119">
            <v>3.0522</v>
          </cell>
        </row>
        <row r="120">
          <cell r="A120" t="str">
            <v>001.01.02180</v>
          </cell>
          <cell r="B120" t="str">
            <v>Retirada de ventilador de teto completo</v>
          </cell>
          <cell r="C120" t="str">
            <v>UN</v>
          </cell>
          <cell r="D120">
            <v>1.526</v>
          </cell>
        </row>
        <row r="121">
          <cell r="A121" t="str">
            <v>001.01.02200</v>
          </cell>
          <cell r="B121" t="str">
            <v>Retirada de refletor com lâmpada</v>
          </cell>
          <cell r="C121" t="str">
            <v>UN</v>
          </cell>
          <cell r="D121">
            <v>1.526</v>
          </cell>
        </row>
        <row r="122">
          <cell r="A122" t="str">
            <v>001.01.02220</v>
          </cell>
          <cell r="B122" t="str">
            <v>Remanejamento de fancoils</v>
          </cell>
          <cell r="C122" t="str">
            <v>UN</v>
          </cell>
          <cell r="D122">
            <v>80.161600000000007</v>
          </cell>
        </row>
        <row r="123">
          <cell r="A123" t="str">
            <v>001.01.02240</v>
          </cell>
          <cell r="B123" t="str">
            <v>Retirada c/ remoção de transformador de at/bt-15 kv 75 a 150 kva</v>
          </cell>
          <cell r="C123" t="str">
            <v>UN</v>
          </cell>
          <cell r="D123">
            <v>199.11799999999999</v>
          </cell>
        </row>
        <row r="124">
          <cell r="A124" t="str">
            <v>001.01.02260</v>
          </cell>
          <cell r="B124" t="str">
            <v>Retirada com remoção de grupo motor-gerador de 60 a 250 kva</v>
          </cell>
          <cell r="C124" t="str">
            <v>UN</v>
          </cell>
          <cell r="D124">
            <v>199.11799999999999</v>
          </cell>
        </row>
        <row r="125">
          <cell r="A125" t="str">
            <v>001.01.02280</v>
          </cell>
          <cell r="B125" t="str">
            <v>Remoção de pintura a cal</v>
          </cell>
          <cell r="C125" t="str">
            <v>M2</v>
          </cell>
          <cell r="D125">
            <v>0.81220000000000003</v>
          </cell>
        </row>
        <row r="126">
          <cell r="A126" t="str">
            <v>001.01.02300</v>
          </cell>
          <cell r="B126" t="str">
            <v>Remoção de pintura a gesso cola ou base de látex (pva)</v>
          </cell>
          <cell r="C126" t="str">
            <v>M2</v>
          </cell>
          <cell r="D126">
            <v>1.0829</v>
          </cell>
        </row>
        <row r="127">
          <cell r="A127" t="str">
            <v>001.01.02320</v>
          </cell>
          <cell r="B127" t="str">
            <v>Remoção de pintura a óleo esmalte verniz ou grafite</v>
          </cell>
          <cell r="C127" t="str">
            <v>M2</v>
          </cell>
          <cell r="D127">
            <v>2.0588000000000002</v>
          </cell>
        </row>
        <row r="128">
          <cell r="A128" t="str">
            <v>001.01.02340</v>
          </cell>
          <cell r="B128" t="str">
            <v>Raspagem e lixamento de pintura a óleo esmalte verniz ou grafite</v>
          </cell>
          <cell r="C128" t="str">
            <v>M2</v>
          </cell>
          <cell r="D128">
            <v>1.5441</v>
          </cell>
        </row>
        <row r="129">
          <cell r="A129" t="str">
            <v>001.02</v>
          </cell>
          <cell r="B129" t="str">
            <v>SERVIÇOS PRELIMINARES</v>
          </cell>
          <cell r="D129">
            <v>3235.6857</v>
          </cell>
        </row>
        <row r="130">
          <cell r="A130" t="str">
            <v>001.02.00020</v>
          </cell>
          <cell r="B130" t="str">
            <v>Execução de Corte e destocamento inclusive remoção de árvore de pequeno porte com diâmetro até 15 cm</v>
          </cell>
          <cell r="C130" t="str">
            <v>un</v>
          </cell>
          <cell r="D130">
            <v>19.833600000000001</v>
          </cell>
        </row>
        <row r="131">
          <cell r="A131" t="str">
            <v>001.02.00040</v>
          </cell>
          <cell r="B131" t="str">
            <v>Execução de Corte e destocamento inclusive remoção de árvore de médio porte com diâmetro até 25 cm</v>
          </cell>
          <cell r="C131" t="str">
            <v>UN</v>
          </cell>
          <cell r="D131">
            <v>25.9434</v>
          </cell>
        </row>
        <row r="132">
          <cell r="A132" t="str">
            <v>001.02.00060</v>
          </cell>
          <cell r="B132" t="str">
            <v>Execução de Corte e destocamento de árvore de grande porte com diâmetro médio de 50 cm</v>
          </cell>
          <cell r="C132" t="str">
            <v>un</v>
          </cell>
          <cell r="D132">
            <v>115.05800000000001</v>
          </cell>
        </row>
        <row r="133">
          <cell r="A133" t="str">
            <v>001.02.00080</v>
          </cell>
          <cell r="B133" t="str">
            <v>Execução de Roçado em capoeirão c/empilhamento e queima de resíduos</v>
          </cell>
          <cell r="C133" t="str">
            <v>M2</v>
          </cell>
          <cell r="D133">
            <v>0.27450000000000002</v>
          </cell>
        </row>
        <row r="134">
          <cell r="A134" t="str">
            <v>001.02.00100</v>
          </cell>
          <cell r="B134" t="str">
            <v>Execução de Capinação de terreno inclusive retirada (bota fora)</v>
          </cell>
          <cell r="C134" t="str">
            <v>M2</v>
          </cell>
          <cell r="D134">
            <v>0.38069999999999998</v>
          </cell>
        </row>
        <row r="135">
          <cell r="A135" t="str">
            <v>001.02.00120</v>
          </cell>
          <cell r="B135" t="str">
            <v>Execução de Limpeza do terreno c/ retirada dos entulhos e queima dos mesmos</v>
          </cell>
          <cell r="C135" t="str">
            <v>M2</v>
          </cell>
          <cell r="D135">
            <v>0.30459999999999998</v>
          </cell>
        </row>
        <row r="136">
          <cell r="A136" t="str">
            <v>001.02.00160</v>
          </cell>
          <cell r="B136" t="str">
            <v>Fornecimento e Instalação de Tapume em chapa de madeira compensada 6.00 mm de espessura</v>
          </cell>
          <cell r="C136" t="str">
            <v>m2</v>
          </cell>
          <cell r="D136">
            <v>17.754799999999999</v>
          </cell>
        </row>
        <row r="137">
          <cell r="A137" t="str">
            <v>001.02.00180</v>
          </cell>
          <cell r="B137" t="str">
            <v>Fornecimento e Instalação de Tapume em Chapa Metálica e Fixado em Pilar de Madeira, com Parafusos Auto-Atarrachante,conf. det. SINFRA ( 8 Reaproveitamentos)</v>
          </cell>
          <cell r="C137" t="str">
            <v>ml</v>
          </cell>
          <cell r="D137">
            <v>20.6296</v>
          </cell>
        </row>
        <row r="138">
          <cell r="A138" t="str">
            <v>001.02.00200</v>
          </cell>
          <cell r="B138" t="str">
            <v>Execução de barracão de obra para alojamento</v>
          </cell>
          <cell r="C138" t="str">
            <v>m2</v>
          </cell>
          <cell r="D138">
            <v>65.298699999999997</v>
          </cell>
        </row>
        <row r="139">
          <cell r="A139" t="str">
            <v>001.02.00220</v>
          </cell>
          <cell r="B139" t="str">
            <v>Execução de barracão de obra para depósito ou refeitório</v>
          </cell>
          <cell r="C139" t="str">
            <v>m2</v>
          </cell>
          <cell r="D139">
            <v>62.970100000000002</v>
          </cell>
        </row>
        <row r="140">
          <cell r="A140" t="str">
            <v>001.02.00310</v>
          </cell>
          <cell r="B140" t="str">
            <v>Instalações Provisórias em Estrutura Metálica Tipo Conteiner (Almoxarifado, Depósito, Escritório, Ferramentaria, etc.) dim. 1.50x1.80x3.00 mts</v>
          </cell>
          <cell r="C140" t="str">
            <v>mês</v>
          </cell>
          <cell r="D140">
            <v>180</v>
          </cell>
        </row>
        <row r="141">
          <cell r="A141" t="str">
            <v>001.02.00320</v>
          </cell>
          <cell r="B141" t="str">
            <v>Execução de instalação provisória de água e esgoto</v>
          </cell>
          <cell r="C141" t="str">
            <v>UN</v>
          </cell>
          <cell r="D141">
            <v>769.67160000000001</v>
          </cell>
        </row>
        <row r="142">
          <cell r="A142" t="str">
            <v>001.02.00340</v>
          </cell>
          <cell r="B142" t="str">
            <v>Execução de instalação provisória de luz e força</v>
          </cell>
          <cell r="C142" t="str">
            <v>UN</v>
          </cell>
          <cell r="D142">
            <v>866.22799999999995</v>
          </cell>
        </row>
        <row r="143">
          <cell r="A143" t="str">
            <v>001.02.00380</v>
          </cell>
          <cell r="B143" t="str">
            <v>Fornecimento e instalação de placa de obra,de 5,00x3,00m,conforme detalhe da seet</v>
          </cell>
          <cell r="C143" t="str">
            <v>UN</v>
          </cell>
          <cell r="D143">
            <v>1009.9981</v>
          </cell>
        </row>
        <row r="144">
          <cell r="A144" t="str">
            <v>001.02.00400</v>
          </cell>
          <cell r="B144" t="str">
            <v>Fornecimento e instalação de placa de obra</v>
          </cell>
          <cell r="C144" t="str">
            <v>M2</v>
          </cell>
          <cell r="D144">
            <v>73.5017</v>
          </cell>
        </row>
        <row r="145">
          <cell r="A145" t="str">
            <v>001.02.00420</v>
          </cell>
          <cell r="B145" t="str">
            <v>Execução de locação da obra c/aparelhos topográficos p/medição considerar as faces externas das paredes</v>
          </cell>
          <cell r="C145" t="str">
            <v>M2</v>
          </cell>
          <cell r="D145">
            <v>1.2089000000000001</v>
          </cell>
        </row>
        <row r="146">
          <cell r="A146" t="str">
            <v>001.02.00440</v>
          </cell>
          <cell r="B146" t="str">
            <v>Execução de locação da obra c/tábuas corridas p/medição considerar as faces externas das paredes</v>
          </cell>
          <cell r="C146" t="str">
            <v>M2</v>
          </cell>
          <cell r="D146">
            <v>2.7069999999999999</v>
          </cell>
        </row>
        <row r="147">
          <cell r="A147" t="str">
            <v>001.02.00460</v>
          </cell>
          <cell r="B147" t="str">
            <v>Locação de linhas estaqueadas de 20 em 20 m para construção de muro, sem nivelamento</v>
          </cell>
          <cell r="C147" t="str">
            <v>ml</v>
          </cell>
          <cell r="D147">
            <v>1.5085999999999999</v>
          </cell>
        </row>
        <row r="148">
          <cell r="A148" t="str">
            <v>001.02.00480</v>
          </cell>
          <cell r="B148" t="str">
            <v>Locação de linhas estaqueadas de 20 em 20 m para construção de muro, com nivelamento</v>
          </cell>
          <cell r="C148" t="str">
            <v>ml</v>
          </cell>
          <cell r="D148">
            <v>2.4138000000000002</v>
          </cell>
        </row>
        <row r="149">
          <cell r="A149" t="str">
            <v>001.03</v>
          </cell>
          <cell r="B149" t="str">
            <v>MOVIMENTO DE TERRA</v>
          </cell>
          <cell r="D149">
            <v>268.12540000000001</v>
          </cell>
        </row>
        <row r="150">
          <cell r="A150" t="str">
            <v>001.03.00020</v>
          </cell>
          <cell r="B150" t="str">
            <v>Escavação manual de vala profund. até 2 mts em solo de 1ª categoria -   qualquer que seja o teor de umidade que apresente</v>
          </cell>
          <cell r="C150" t="str">
            <v>m3</v>
          </cell>
          <cell r="D150">
            <v>15.228</v>
          </cell>
        </row>
        <row r="151">
          <cell r="A151" t="str">
            <v>001.03.00030</v>
          </cell>
          <cell r="B151" t="str">
            <v>Escavação manual de vala profund. de 2 a 4 mts em solo de 1ª categoria -  qualquer que seja o teor de umidade que apresente</v>
          </cell>
          <cell r="C151" t="str">
            <v>m3</v>
          </cell>
          <cell r="D151">
            <v>17.131499999999999</v>
          </cell>
        </row>
        <row r="152">
          <cell r="A152" t="str">
            <v>001.03.00040</v>
          </cell>
          <cell r="B152" t="str">
            <v>Escavação manual em terra compacta ate 1,50m em material de primeira catergoria</v>
          </cell>
          <cell r="C152" t="str">
            <v>M3</v>
          </cell>
          <cell r="D152">
            <v>10.659599999999999</v>
          </cell>
        </row>
        <row r="153">
          <cell r="A153" t="str">
            <v>001.03.00060</v>
          </cell>
          <cell r="B153" t="str">
            <v>Escavação manual em terra compacta de 1,50 ate 4,00 m</v>
          </cell>
          <cell r="C153" t="str">
            <v>M3</v>
          </cell>
          <cell r="D153">
            <v>19.035</v>
          </cell>
        </row>
        <row r="154">
          <cell r="A154" t="str">
            <v>001.03.00080</v>
          </cell>
          <cell r="B154" t="str">
            <v>Escavação manual em terra dura ate 1,50m de profundidade</v>
          </cell>
          <cell r="C154" t="str">
            <v>M3</v>
          </cell>
          <cell r="D154">
            <v>13.7052</v>
          </cell>
        </row>
        <row r="155">
          <cell r="A155" t="str">
            <v>001.03.00100</v>
          </cell>
          <cell r="B155" t="str">
            <v>Escavação manual em terra dura de 1,50 a 4,00m de profundidade</v>
          </cell>
          <cell r="C155" t="str">
            <v>M3</v>
          </cell>
          <cell r="D155">
            <v>22.841999999999999</v>
          </cell>
        </row>
        <row r="156">
          <cell r="A156" t="str">
            <v>001.03.00110</v>
          </cell>
          <cell r="B156" t="str">
            <v>Reaterro manual de valas c/o proprio material escavado incl.serviços de apiloamento com masso de 30 kg</v>
          </cell>
          <cell r="C156" t="str">
            <v>m3</v>
          </cell>
          <cell r="D156">
            <v>7.4237000000000002</v>
          </cell>
        </row>
        <row r="157">
          <cell r="A157" t="str">
            <v>001.03.00120</v>
          </cell>
          <cell r="B157" t="str">
            <v>Reaterro manual de valas c/o proprio material escavado incl.serviços de apiloamento com masso de 30 kg a 60 kg</v>
          </cell>
          <cell r="C157" t="str">
            <v>m3</v>
          </cell>
          <cell r="D157">
            <v>8.1851000000000003</v>
          </cell>
        </row>
        <row r="158">
          <cell r="A158" t="str">
            <v>001.03.00130</v>
          </cell>
          <cell r="B158" t="str">
            <v>Reaterro Mecanizado de Vala Empregando Compactador  de Placa Vibratória Movido à Diesel VPY 1750</v>
          </cell>
          <cell r="C158" t="str">
            <v>m3</v>
          </cell>
          <cell r="D158">
            <v>1.2639</v>
          </cell>
        </row>
        <row r="159">
          <cell r="A159" t="str">
            <v>001.03.00140</v>
          </cell>
          <cell r="B159" t="str">
            <v>Aterro interno entre baldrames em camada de 20 cm, utilizando compactador mecânico (tipo sapo mecânico), incluindo transporte e espalhamento do material</v>
          </cell>
          <cell r="C159" t="str">
            <v>m3</v>
          </cell>
          <cell r="D159">
            <v>15.5708</v>
          </cell>
        </row>
        <row r="160">
          <cell r="A160" t="str">
            <v>001.03.00200</v>
          </cell>
          <cell r="B160" t="str">
            <v>Apiloamento de fundo de valas ou cavas com masso ate 30 kg</v>
          </cell>
          <cell r="C160" t="str">
            <v>M2</v>
          </cell>
          <cell r="D160">
            <v>4.3780999999999999</v>
          </cell>
        </row>
        <row r="161">
          <cell r="A161" t="str">
            <v>001.03.00220</v>
          </cell>
          <cell r="B161" t="str">
            <v>Apiloamento de fundo de valas ou cavas com masso de 30 a 60 kg</v>
          </cell>
          <cell r="C161" t="str">
            <v>M2</v>
          </cell>
          <cell r="D161">
            <v>6.4718999999999998</v>
          </cell>
        </row>
        <row r="162">
          <cell r="A162" t="str">
            <v>001.03.00240</v>
          </cell>
          <cell r="B162" t="str">
            <v>Espalhamento manual de terra descarregada</v>
          </cell>
          <cell r="C162" t="str">
            <v>m3</v>
          </cell>
          <cell r="D162">
            <v>1.5227999999999999</v>
          </cell>
        </row>
        <row r="163">
          <cell r="A163" t="str">
            <v>001.03.00280</v>
          </cell>
          <cell r="B163" t="str">
            <v>Aquisição de material para aterro (material de base ou subbase)</v>
          </cell>
          <cell r="C163" t="str">
            <v>m3</v>
          </cell>
          <cell r="D163">
            <v>7.03</v>
          </cell>
        </row>
        <row r="164">
          <cell r="A164" t="str">
            <v>001.03.00300</v>
          </cell>
          <cell r="B164" t="str">
            <v>Escavação manual a céu aberto para tubulões</v>
          </cell>
          <cell r="C164" t="str">
            <v>M3</v>
          </cell>
          <cell r="D164">
            <v>67.300799999999995</v>
          </cell>
        </row>
        <row r="165">
          <cell r="A165" t="str">
            <v>001.03.00310</v>
          </cell>
          <cell r="B165" t="str">
            <v>Escavação Mecanizada Com Perfuratriz com Diâmetro Médio de Perfuração de 80 cm</v>
          </cell>
          <cell r="C165" t="str">
            <v>ml</v>
          </cell>
          <cell r="D165">
            <v>8.5</v>
          </cell>
        </row>
        <row r="166">
          <cell r="A166" t="str">
            <v>001.03.00340</v>
          </cell>
          <cell r="B166" t="str">
            <v>Movimento de terra c/ corte e aterro compensado e c/ volume de corte excedente compensado manual em terreno mole</v>
          </cell>
          <cell r="C166" t="str">
            <v>M3</v>
          </cell>
          <cell r="D166">
            <v>9.5175000000000001</v>
          </cell>
        </row>
        <row r="167">
          <cell r="A167" t="str">
            <v>001.03.00360</v>
          </cell>
          <cell r="B167" t="str">
            <v>Movimento de terra c/ corte e aterro compensado e c/ volume de corte excedente compensado manual em terreno duro</v>
          </cell>
          <cell r="C167" t="str">
            <v>M3</v>
          </cell>
          <cell r="D167">
            <v>11.420999999999999</v>
          </cell>
        </row>
        <row r="168">
          <cell r="A168" t="str">
            <v>001.03.00380</v>
          </cell>
          <cell r="B168" t="str">
            <v>Movimento de terra c/ corte e aterro compensado e c/ volume de aterro por empréstimo volume compensado manual em terreno mole</v>
          </cell>
          <cell r="C168" t="str">
            <v>M3</v>
          </cell>
          <cell r="D168">
            <v>9.5175000000000001</v>
          </cell>
        </row>
        <row r="169">
          <cell r="A169" t="str">
            <v>001.03.00400</v>
          </cell>
          <cell r="B169" t="str">
            <v>Movimento de terra c/ corte e aterro compensado e c/ volume de aterro por empréstimo volume compensado manual em terreno duro</v>
          </cell>
          <cell r="C169" t="str">
            <v>M3</v>
          </cell>
          <cell r="D169">
            <v>11.420999999999999</v>
          </cell>
        </row>
        <row r="170">
          <cell r="A170" t="str">
            <v>001.04</v>
          </cell>
          <cell r="B170" t="str">
            <v>FUNDAÇÕES</v>
          </cell>
          <cell r="D170">
            <v>6408.5231000000003</v>
          </cell>
        </row>
        <row r="171">
          <cell r="A171" t="str">
            <v>001.04.00020</v>
          </cell>
          <cell r="B171" t="str">
            <v>Fornecimento, Lançamento e Aplicação de Lastro de Concreto c/ betoneira em fundações 1:5:10 c/167 kg cim/m3</v>
          </cell>
          <cell r="C171" t="str">
            <v>m3</v>
          </cell>
          <cell r="D171">
            <v>156.33449999999999</v>
          </cell>
        </row>
        <row r="172">
          <cell r="A172" t="str">
            <v>001.04.00105</v>
          </cell>
          <cell r="B172" t="str">
            <v>Fornecimento, confecção, transporte e aplicação de concreto 10 Mpa (241 kgcimento/m3),em fundações, virado na obra, composto por cimento portland CP 32 F, areia lavada tipo média a grossa, seixo rolado, e equipamentos.</v>
          </cell>
          <cell r="C172" t="str">
            <v>m3</v>
          </cell>
          <cell r="D172">
            <v>170.2595</v>
          </cell>
        </row>
        <row r="173">
          <cell r="A173" t="str">
            <v>001.04.00106</v>
          </cell>
          <cell r="B173" t="str">
            <v>Fornecimento, confecção, transporte e aplicação de concreto 13,5 Mpa (268 kgcimento/m3) em fundações, virado na obra, composto por cimento portland CP 32 F, areia lavada tipo média a grossa, seixo rolado, e equipamentos.</v>
          </cell>
          <cell r="C173" t="str">
            <v>m3</v>
          </cell>
          <cell r="D173">
            <v>177.58349999999999</v>
          </cell>
        </row>
        <row r="174">
          <cell r="A174" t="str">
            <v>001.04.00107</v>
          </cell>
          <cell r="B174" t="str">
            <v>Fornecimento, confecção, transporte e aplicação de concreto 15 Mpa (280 kgcimento/m3),em fundações, virado na obra, composto por cimento portland CP 32 F, areia lavada tipo média a grossa, seixo rolado, e equipamentos.</v>
          </cell>
          <cell r="C174" t="str">
            <v>m3</v>
          </cell>
          <cell r="D174">
            <v>174.21950000000001</v>
          </cell>
        </row>
        <row r="175">
          <cell r="A175" t="str">
            <v>001.04.00108</v>
          </cell>
          <cell r="B175" t="str">
            <v>Fornecimento, confecção, transporte e aplicação de concreto 18 Mpa (305 kgcimento/m3) em fundações, virado na obra, composto por cimento portland CP 32 F, areia lavada tipo média a grossa, seixo rolado, e equipamentos.</v>
          </cell>
          <cell r="C175" t="str">
            <v>m3</v>
          </cell>
          <cell r="D175">
            <v>187.62350000000001</v>
          </cell>
        </row>
        <row r="176">
          <cell r="A176" t="str">
            <v>001.04.00109</v>
          </cell>
          <cell r="B176" t="str">
            <v>Fornecimento, confecção, transporte e aplicação de concreto 20 Mpa (322 kgcimento/m3) em fundações, virado na obra, composto por cimento portland CP 32 F, areia lavada tipo média a grossa, seixo rolado, e equipamentos.</v>
          </cell>
          <cell r="C176" t="str">
            <v>m3</v>
          </cell>
          <cell r="D176">
            <v>201.55289999999999</v>
          </cell>
        </row>
        <row r="177">
          <cell r="A177" t="str">
            <v>001.04.00110</v>
          </cell>
          <cell r="B177" t="str">
            <v>Fornecimento, confecção, transporte e aplicação de concreto 21 Mpa (331 kgcimento/m3) em fundações, virado na obra, composto por cimento portland CP 32 F, areia lavada tipo média a grossa, seixo rolado, e equipamentos.</v>
          </cell>
          <cell r="C177" t="str">
            <v>m3</v>
          </cell>
          <cell r="D177">
            <v>188.06649999999999</v>
          </cell>
        </row>
        <row r="178">
          <cell r="A178" t="str">
            <v>001.04.00111</v>
          </cell>
          <cell r="B178" t="str">
            <v>Fornecimento, confecção, transporte e aplicação de concreto 25 Mpa (367 kgcimento/m3) em fundações, virado na obra, composto por cimento portland CP 32 F, areia lavada tipo média a grossa, seixo rolado, e equipamentos.</v>
          </cell>
          <cell r="C178" t="str">
            <v>m3</v>
          </cell>
          <cell r="D178">
            <v>197.83949999999999</v>
          </cell>
        </row>
        <row r="179">
          <cell r="A179" t="str">
            <v>001.04.00205</v>
          </cell>
          <cell r="B179" t="str">
            <v>Fornecimento, confecção, transporte e aplicação de concreto 10 Mpa (241 kgcimento/m3),em fundações, virado na obra, composto por cimento portland CP 32 F, areia lavada tipo média a grossa, pedra granitica britada, e equipamentos.</v>
          </cell>
          <cell r="C179" t="str">
            <v>m3</v>
          </cell>
          <cell r="D179">
            <v>179.58090000000001</v>
          </cell>
        </row>
        <row r="180">
          <cell r="A180" t="str">
            <v>001.04.00206</v>
          </cell>
          <cell r="B180" t="str">
            <v>Fornecimento, confecção, transporte e aplicação de concreto 13,5 Mpa (268 kgcimento/m3) em fundações, virado na obra, composto por cimento portland CP 32 F, areia lavada tipo média a grossa, pedra granitica britada, e equipamentos.</v>
          </cell>
          <cell r="C180" t="str">
            <v>m3</v>
          </cell>
          <cell r="D180">
            <v>186.9049</v>
          </cell>
        </row>
        <row r="181">
          <cell r="A181" t="str">
            <v>001.04.00207</v>
          </cell>
          <cell r="B181" t="str">
            <v>Fornecimento, confecção, transporte e aplicação de concreto 15 Mpa (280 kgcimento/m3),em fundações, virado na obra, composto por cimento portland CP 32 F, areia lavada tipo média a grossa, pedra granitica britada, e equipamentos.</v>
          </cell>
          <cell r="C181" t="str">
            <v>m3</v>
          </cell>
          <cell r="D181">
            <v>190.1549</v>
          </cell>
        </row>
        <row r="182">
          <cell r="A182" t="str">
            <v>001.04.00208</v>
          </cell>
          <cell r="B182" t="str">
            <v>Fornecimento, confecção, transporte e aplicação de concreto 18 Mpa (305 kgcimento/m3) em fundações, virado na obra, composto por cimento portland CP 32 F, areia lavada tipo média a grossa, pedra granitica britada, e equipamentos.</v>
          </cell>
          <cell r="C182" t="str">
            <v>m3</v>
          </cell>
          <cell r="D182">
            <v>196.94489999999999</v>
          </cell>
        </row>
        <row r="183">
          <cell r="A183" t="str">
            <v>001.04.00209</v>
          </cell>
          <cell r="B183" t="str">
            <v>Fornecimento, confecção, transporte e aplicação de concreto 20 Mpa (322 kgcimento/m3) em fundações, virado na obra, composto por cimento portland CP 32 F, areia lavada tipo média a grossa, pedra granitica britada, e equipamentos.</v>
          </cell>
          <cell r="C183" t="str">
            <v>m3</v>
          </cell>
          <cell r="D183">
            <v>201.55289999999999</v>
          </cell>
        </row>
        <row r="184">
          <cell r="A184" t="str">
            <v>001.04.00210</v>
          </cell>
          <cell r="B184" t="str">
            <v>Fornecimento, confecção, transporte e aplicação de concreto 21 Mpa (331 kgcimento/m3) em fundações, virado na obra, composto por cimento portland CP 32 F, areia lavada tipo média a grossa, pedra granitica britada, e equipamentos.</v>
          </cell>
          <cell r="C184" t="str">
            <v>m3</v>
          </cell>
          <cell r="D184">
            <v>204.00190000000001</v>
          </cell>
        </row>
        <row r="185">
          <cell r="A185" t="str">
            <v>001.04.00211</v>
          </cell>
          <cell r="B185" t="str">
            <v>Fornecimento, confecção, transporte e aplicação de concreto 25 Mpa (367 kgcimento/m3) em fundações, virado na obra, composto por cimento portland CP 32 F, areia lavada tipo média a grossa, pedra granitica britada, e equipamentos.</v>
          </cell>
          <cell r="C185" t="str">
            <v>m3</v>
          </cell>
          <cell r="D185">
            <v>221.38890000000001</v>
          </cell>
        </row>
        <row r="186">
          <cell r="A186" t="str">
            <v>001.04.00220</v>
          </cell>
          <cell r="B186" t="str">
            <v>Fornecimento, Transporte, Lançamento e Aplicação de Concreto usinado em fundação Fck= 13,5 Mpa</v>
          </cell>
          <cell r="C186" t="str">
            <v>m3</v>
          </cell>
          <cell r="D186">
            <v>219.32470000000001</v>
          </cell>
        </row>
        <row r="187">
          <cell r="A187" t="str">
            <v>001.04.00240</v>
          </cell>
          <cell r="B187" t="str">
            <v>Fornecimento, Transporte, Lançamento e Aplicação de Concreto usinado em fundação, Fck=15 mpa</v>
          </cell>
          <cell r="C187" t="str">
            <v>m3</v>
          </cell>
          <cell r="D187">
            <v>230.87469999999999</v>
          </cell>
        </row>
        <row r="188">
          <cell r="A188" t="str">
            <v>001.04.00260</v>
          </cell>
          <cell r="B188" t="str">
            <v>Fornecimento, Transporte, Lançamento e Aplicação de Concreto usinado em fundação Fck= 18 Mpa</v>
          </cell>
          <cell r="C188" t="str">
            <v>m3</v>
          </cell>
          <cell r="D188">
            <v>236.12469999999999</v>
          </cell>
        </row>
        <row r="189">
          <cell r="A189" t="str">
            <v>001.04.00280</v>
          </cell>
          <cell r="B189" t="str">
            <v>Fornecimento, Transporte, Lançamento e Aplicação de Concreto usinado em fundação Fck= 20 mpa</v>
          </cell>
          <cell r="C189" t="str">
            <v>m3</v>
          </cell>
          <cell r="D189">
            <v>249.7747</v>
          </cell>
        </row>
        <row r="190">
          <cell r="A190" t="str">
            <v>001.04.00290</v>
          </cell>
          <cell r="B190" t="str">
            <v>Fornecimento, Transporte, Lançamento e Aplicação de Concreto usinado em fundação Fck= 25 mpa</v>
          </cell>
          <cell r="C190" t="str">
            <v>m3</v>
          </cell>
          <cell r="D190">
            <v>260.2747</v>
          </cell>
        </row>
        <row r="191">
          <cell r="A191" t="str">
            <v>001.04.00300</v>
          </cell>
          <cell r="B191" t="str">
            <v>Forma inclusive desforma comum de tábua para fundações sem reaproveitamento</v>
          </cell>
          <cell r="C191" t="str">
            <v>M2</v>
          </cell>
          <cell r="D191">
            <v>33.5563</v>
          </cell>
        </row>
        <row r="192">
          <cell r="A192" t="str">
            <v>001.04.00320</v>
          </cell>
          <cell r="B192" t="str">
            <v>Forma inclusive desforma comum de tábua para fundações c/ 01 reaproveitamento</v>
          </cell>
          <cell r="C192" t="str">
            <v>M2</v>
          </cell>
          <cell r="D192">
            <v>21.167300000000001</v>
          </cell>
        </row>
        <row r="193">
          <cell r="A193" t="str">
            <v>001.04.00340</v>
          </cell>
          <cell r="B193" t="str">
            <v>Forma inclusive desforma comum de tábua para fundações c/ 02 reaproveitamentos</v>
          </cell>
          <cell r="C193" t="str">
            <v>m2</v>
          </cell>
          <cell r="D193">
            <v>17.304300000000001</v>
          </cell>
        </row>
        <row r="194">
          <cell r="A194" t="str">
            <v>001.04.00360</v>
          </cell>
          <cell r="B194" t="str">
            <v>Forma inclusive desforma comum de tábua para fundações c/ 03 reaproveitamentos</v>
          </cell>
          <cell r="C194" t="str">
            <v>m2</v>
          </cell>
          <cell r="D194">
            <v>15.972799999999999</v>
          </cell>
        </row>
        <row r="195">
          <cell r="A195" t="str">
            <v>001.04.00365</v>
          </cell>
          <cell r="B195" t="str">
            <v>Forma inclusive desforma comum de tábua para fundações c/ 04 reaproveitamentos</v>
          </cell>
          <cell r="C195" t="str">
            <v>m2</v>
          </cell>
          <cell r="D195">
            <v>15.2928</v>
          </cell>
        </row>
        <row r="196">
          <cell r="A196" t="str">
            <v>001.04.00400</v>
          </cell>
          <cell r="B196" t="str">
            <v>Fornecimento e Aplicação de Aço CA 50</v>
          </cell>
          <cell r="C196" t="str">
            <v>KG</v>
          </cell>
          <cell r="D196">
            <v>4.6759000000000004</v>
          </cell>
        </row>
        <row r="197">
          <cell r="A197" t="str">
            <v>001.04.00420</v>
          </cell>
          <cell r="B197" t="str">
            <v>Fornecimento e Aplicação de Aço CA - 60</v>
          </cell>
          <cell r="C197" t="str">
            <v>KG</v>
          </cell>
          <cell r="D197">
            <v>5.2900999999999998</v>
          </cell>
        </row>
        <row r="198">
          <cell r="A198" t="str">
            <v>001.04.00440</v>
          </cell>
          <cell r="B198" t="str">
            <v>Concreto ciclópico com 30% de pedra de mão traço 1:4:8</v>
          </cell>
          <cell r="C198" t="str">
            <v>M3</v>
          </cell>
          <cell r="D198">
            <v>160.297</v>
          </cell>
        </row>
        <row r="199">
          <cell r="A199" t="str">
            <v>001.04.00460</v>
          </cell>
          <cell r="B199" t="str">
            <v>Concreto ciclópico com 30% de pedra de mão traço 1:3:6</v>
          </cell>
          <cell r="C199" t="str">
            <v>M3</v>
          </cell>
          <cell r="D199">
            <v>169.07249999999999</v>
          </cell>
        </row>
        <row r="200">
          <cell r="A200" t="str">
            <v>001.04.00480</v>
          </cell>
          <cell r="B200" t="str">
            <v>Execução de Alvenaria de fundação e embasamento em tijolo maciço assente c/  o traço 1:4:12, cimento, cal e areia</v>
          </cell>
          <cell r="C200" t="str">
            <v>M3</v>
          </cell>
          <cell r="D200">
            <v>169.40549999999999</v>
          </cell>
        </row>
        <row r="201">
          <cell r="A201" t="str">
            <v>001.04.00500</v>
          </cell>
          <cell r="B201" t="str">
            <v>Execução de Alvenaria de fundação e embasamento em tijolo maciço assente c/ o traço 1:3, cimento e areia</v>
          </cell>
          <cell r="C201" t="str">
            <v>M3</v>
          </cell>
          <cell r="D201">
            <v>224.51480000000001</v>
          </cell>
        </row>
        <row r="202">
          <cell r="A202" t="str">
            <v>001.04.00520</v>
          </cell>
          <cell r="B202" t="str">
            <v>Execução de Alvenaria de fundação e embasamento em tijolo maciço assente c/ o traço 1:4 cimento e areia</v>
          </cell>
          <cell r="C202" t="str">
            <v>M3</v>
          </cell>
          <cell r="D202">
            <v>216.3278</v>
          </cell>
        </row>
        <row r="203">
          <cell r="A203" t="str">
            <v>001.04.00540</v>
          </cell>
          <cell r="B203" t="str">
            <v>Execução de Alvenaria de fundação e embasamento em tijolo maciço assente c/ o traço 1:5 cimento e areia</v>
          </cell>
          <cell r="C203" t="str">
            <v>M3</v>
          </cell>
          <cell r="D203">
            <v>211.26150000000001</v>
          </cell>
        </row>
        <row r="204">
          <cell r="A204" t="str">
            <v>001.04.00560</v>
          </cell>
          <cell r="B204" t="str">
            <v>Execução de Alvenaria de fundação e embasamento em tijolo maiciço assente c/ argamassa 1:3 c/adição de vedacit a 2 kg p/saco de cimento</v>
          </cell>
          <cell r="C204" t="str">
            <v>M3</v>
          </cell>
          <cell r="D204">
            <v>236.77549999999999</v>
          </cell>
        </row>
        <row r="205">
          <cell r="A205" t="str">
            <v>001.04.00580</v>
          </cell>
          <cell r="B205" t="str">
            <v>Execução de Alvenaria de tijolo comum em espelho p/ cinta de fundação (forma), assente c/ argamassa de cimento e areia 1:3</v>
          </cell>
          <cell r="C205" t="str">
            <v>M2</v>
          </cell>
          <cell r="D205">
            <v>15.642200000000001</v>
          </cell>
        </row>
        <row r="206">
          <cell r="A206" t="str">
            <v>001.04.00600</v>
          </cell>
          <cell r="B206" t="str">
            <v>Execução de Alvenaria de tijolo comum em espelho p/ cinta de fundação (forma), assente c/ argamassa de cimento e areia 1:4</v>
          </cell>
          <cell r="C206" t="str">
            <v>M2</v>
          </cell>
          <cell r="D206">
            <v>15.440200000000001</v>
          </cell>
        </row>
        <row r="207">
          <cell r="A207" t="str">
            <v>001.04.00620</v>
          </cell>
          <cell r="B207" t="str">
            <v>Confecção e lançamento de concreto em tubulão a céu aberto empregando concreto fck 150 mpa</v>
          </cell>
          <cell r="C207" t="str">
            <v>M3</v>
          </cell>
          <cell r="D207">
            <v>207.76410000000001</v>
          </cell>
        </row>
        <row r="208">
          <cell r="A208" t="str">
            <v>001.04.00640</v>
          </cell>
          <cell r="B208" t="str">
            <v>Confecção e lançamento de concreto em tubulão a céu aberto empregando concreto pré-misturado fck 15 mpa</v>
          </cell>
          <cell r="C208" t="str">
            <v>M3</v>
          </cell>
          <cell r="D208">
            <v>228.97120000000001</v>
          </cell>
        </row>
        <row r="209">
          <cell r="A209" t="str">
            <v>001.04.00660</v>
          </cell>
          <cell r="B209" t="str">
            <v>Execução de Broca de concreto armado no traço 1:3:6 até 4 m profundidade e c/ diâmetro 20 cm (escavação manual)</v>
          </cell>
          <cell r="C209" t="str">
            <v>ml</v>
          </cell>
          <cell r="D209">
            <v>15.726100000000001</v>
          </cell>
        </row>
        <row r="210">
          <cell r="A210" t="str">
            <v>001.04.00680</v>
          </cell>
          <cell r="B210" t="str">
            <v>Execução de Broca de concreto armado no traço 1:3:6 até 4 m profundidade e c/ diâmetro 25 cm (escavação manual)</v>
          </cell>
          <cell r="C210" t="str">
            <v>ml</v>
          </cell>
          <cell r="D210">
            <v>23.283100000000001</v>
          </cell>
        </row>
        <row r="211">
          <cell r="A211" t="str">
            <v>001.04.00700</v>
          </cell>
          <cell r="B211" t="str">
            <v>Execução de Broca de concreto armado no traço 1:3:6 até 4 m profundidade e c/ diâmetro 30 cm (escavação manual)</v>
          </cell>
          <cell r="C211" t="str">
            <v>ml</v>
          </cell>
          <cell r="D211">
            <v>32.720700000000001</v>
          </cell>
        </row>
        <row r="212">
          <cell r="A212" t="str">
            <v>001.04.00720</v>
          </cell>
          <cell r="B212" t="str">
            <v>Execução de Broca de concreto armado no traço 1:3:6 de 4 m até 6 m de profundidade e c/ diâmetro 25 cm (escavação manual)</v>
          </cell>
          <cell r="C212" t="str">
            <v>ml</v>
          </cell>
          <cell r="D212">
            <v>25.244</v>
          </cell>
        </row>
        <row r="213">
          <cell r="A213" t="str">
            <v>001.04.00740</v>
          </cell>
          <cell r="B213" t="str">
            <v>Execução de Broca de concreto armado no traço 1:3:6 de 4 m até 6 m de profundidade e c/ diâmetro 30 cm (escavação manual)</v>
          </cell>
          <cell r="C213" t="str">
            <v>ml</v>
          </cell>
          <cell r="D213">
            <v>36.314799999999998</v>
          </cell>
        </row>
        <row r="214">
          <cell r="A214" t="str">
            <v>001.04.00760</v>
          </cell>
          <cell r="B214" t="str">
            <v>Fornecimento e Cravação de estaca de concreto fck=15 mpa moldada no local diâmetro 25 cm tipo """"straus""""</v>
          </cell>
          <cell r="C214" t="str">
            <v>M</v>
          </cell>
          <cell r="D214">
            <v>40.098199999999999</v>
          </cell>
        </row>
        <row r="215">
          <cell r="A215" t="str">
            <v>001.04.00780</v>
          </cell>
          <cell r="B215" t="str">
            <v>Fornecimento e Cravação de estaca de concreto fck=15 mpa moldada no local diâmetro 32 cm tipo """"straus""""</v>
          </cell>
          <cell r="C215" t="str">
            <v>M</v>
          </cell>
          <cell r="D215">
            <v>58.744199999999999</v>
          </cell>
        </row>
        <row r="216">
          <cell r="A216" t="str">
            <v>001.04.00790</v>
          </cell>
          <cell r="B216" t="str">
            <v>Fornecimento e Cravação de Estaca de Concreto Pré Moldada Dim. 17.50 x 17.50 cm - 20 T</v>
          </cell>
          <cell r="C216" t="str">
            <v>ml</v>
          </cell>
          <cell r="D216">
            <v>30.5</v>
          </cell>
        </row>
        <row r="217">
          <cell r="A217" t="str">
            <v>001.04.00800</v>
          </cell>
          <cell r="B217" t="str">
            <v>Fornecimento e Cravação de Estaca de Concreto Pré-Moldada Dim (26,5x26,5)cm - 30 T</v>
          </cell>
          <cell r="C217" t="str">
            <v>ml</v>
          </cell>
          <cell r="D217">
            <v>49.4</v>
          </cell>
        </row>
        <row r="218">
          <cell r="A218" t="str">
            <v>001.04.00820</v>
          </cell>
          <cell r="B218" t="str">
            <v>Fornecimento e Instalação de emenda em estaca pré-moldada de concreto</v>
          </cell>
          <cell r="C218" t="str">
            <v>UN</v>
          </cell>
          <cell r="D218">
            <v>20</v>
          </cell>
        </row>
        <row r="219">
          <cell r="A219" t="str">
            <v>001.04.00840</v>
          </cell>
          <cell r="B219" t="str">
            <v>Lastro de brita granítica apiloado manualmente</v>
          </cell>
          <cell r="C219" t="str">
            <v>m3</v>
          </cell>
          <cell r="D219">
            <v>46.764000000000003</v>
          </cell>
        </row>
        <row r="220">
          <cell r="A220" t="str">
            <v>001.04.00860</v>
          </cell>
          <cell r="B220" t="str">
            <v>Lastro de areia média a grossa apiloado manualmente</v>
          </cell>
          <cell r="C220" t="str">
            <v>m3</v>
          </cell>
          <cell r="D220">
            <v>30.614000000000001</v>
          </cell>
        </row>
        <row r="221">
          <cell r="A221" t="str">
            <v>001.05</v>
          </cell>
          <cell r="B221" t="str">
            <v>ESTRUTURA</v>
          </cell>
          <cell r="D221">
            <v>5099.8338000000003</v>
          </cell>
        </row>
        <row r="222">
          <cell r="A222" t="str">
            <v>001.05.00020</v>
          </cell>
          <cell r="B222" t="str">
            <v>Fornecimento, confecção, transporte e aplicação de concreto 15 Mpa (280 kgcimento/m3),em estrutura, virado na obra, composto por cimento portland CP 32 F, areia lavada tipo média a grossa, seixo rolado, e equipamentos.</v>
          </cell>
          <cell r="C222" t="str">
            <v>m3</v>
          </cell>
          <cell r="D222">
            <v>176.6679</v>
          </cell>
        </row>
        <row r="223">
          <cell r="A223" t="str">
            <v>001.05.00021</v>
          </cell>
          <cell r="B223" t="str">
            <v>Fornecimento, confecção, transporte e aplicação de concreto 18 Mpa (305 kgcimento/m3) em estrutura, virado na obra, composto por cimento portland CP 32 F, areia lavada tipo média a grossa, seixo rolado, e equipamentos.</v>
          </cell>
          <cell r="C223" t="str">
            <v>m3</v>
          </cell>
          <cell r="D223">
            <v>183.4579</v>
          </cell>
        </row>
        <row r="224">
          <cell r="A224" t="str">
            <v>001.05.00022</v>
          </cell>
          <cell r="B224" t="str">
            <v>Fornecimento, confecção, transporte e aplicação de concreto 20 Mpa (322 kgcimento/m3) em estrutura, virado na obra, composto por cimento portland CP 32 F, areia lavada tipo média a grossa, seixo rolado, e equipamentos.</v>
          </cell>
          <cell r="C224" t="str">
            <v>m3</v>
          </cell>
          <cell r="D224">
            <v>197.38730000000001</v>
          </cell>
        </row>
        <row r="225">
          <cell r="A225" t="str">
            <v>001.05.00023</v>
          </cell>
          <cell r="B225" t="str">
            <v>Fornecimento, confecção, transporte e aplicação de concreto 21 Mpa (331 kgcimento/m3) em estrutura, virado na obra, composto por cimento portland CP 32 F, areia lavada tipo média a grossa, seixo rolado, e equipamentos.</v>
          </cell>
          <cell r="C225" t="str">
            <v>m3</v>
          </cell>
          <cell r="D225">
            <v>190.51490000000001</v>
          </cell>
        </row>
        <row r="226">
          <cell r="A226" t="str">
            <v>001.05.00024</v>
          </cell>
          <cell r="B226" t="str">
            <v>Fornecimento, confecção, transporte e aplicação de concreto 25 Mpa (367 kgcimento/m3) em estrutura, virado na obra, composto por cimento portland CP 32 F, areia lavada tipo média a grossa, seixo rolado, e equipamentos.</v>
          </cell>
          <cell r="C226" t="str">
            <v>m3</v>
          </cell>
          <cell r="D226">
            <v>200.28790000000001</v>
          </cell>
        </row>
        <row r="227">
          <cell r="A227" t="str">
            <v>001.05.00030</v>
          </cell>
          <cell r="B227" t="str">
            <v>Fornecimento, confecção, transporte e aplicação de concreto 15 Mpa (280 kgcimento/m3),em estrutura, virado na obra, composto por cimento portland CP 32 F, areia lavada tipo média a grossa, pedra granitica britada, e equipamentos.</v>
          </cell>
          <cell r="C227" t="str">
            <v>m3</v>
          </cell>
          <cell r="D227">
            <v>185.98929999999999</v>
          </cell>
        </row>
        <row r="228">
          <cell r="A228" t="str">
            <v>001.05.00031</v>
          </cell>
          <cell r="B228" t="str">
            <v>Fornecimento, confecção, transporte e aplicação de concreto 18 Mpa (305 kgcimento/m3) em estrutura, virado na obra, composto por cimento portland CP 32 F, areia lavada tipo média a grossa, pedra granitica britada, e equipamentos.</v>
          </cell>
          <cell r="C228" t="str">
            <v>m3</v>
          </cell>
          <cell r="D228">
            <v>192.77930000000001</v>
          </cell>
        </row>
        <row r="229">
          <cell r="A229" t="str">
            <v>001.05.00032</v>
          </cell>
          <cell r="B229" t="str">
            <v>Fornecimento, confecção, transporte e aplicação de concreto 20 Mpa (322 kgcimento/m3) em estrutura, virado na obra, composto por cimento portland CP 32 F, areia lavada tipo média a grossa, pedra granitica britada, e equipamentos.</v>
          </cell>
          <cell r="C229" t="str">
            <v>m3</v>
          </cell>
          <cell r="D229">
            <v>197.38730000000001</v>
          </cell>
        </row>
        <row r="230">
          <cell r="A230" t="str">
            <v>001.05.00033</v>
          </cell>
          <cell r="B230" t="str">
            <v>Fornecimento, confecção, transporte e aplicação de concreto 21 Mpa (322 kgcimento/m3) em estrutura, virado na obra, composto por cimento portland CP 32 F, areia lavada tipo média a grossa, pedra granitica britada, e equipamentos.</v>
          </cell>
          <cell r="C230" t="str">
            <v>m3</v>
          </cell>
          <cell r="D230">
            <v>199.83629999999999</v>
          </cell>
        </row>
        <row r="231">
          <cell r="A231" t="str">
            <v>001.05.00034</v>
          </cell>
          <cell r="B231" t="str">
            <v>Fornecimento, confecção, transporte e aplicação de concreto 25 Mpa (367 kgcimento/m3) em estrutura, virado na obra, composto por cimento portland CP 32 F, areia lavada tipo média a grossa, pedra granitica britada, e equipamentos.</v>
          </cell>
          <cell r="C231" t="str">
            <v>m3</v>
          </cell>
          <cell r="D231">
            <v>217.22329999999999</v>
          </cell>
        </row>
        <row r="232">
          <cell r="A232" t="str">
            <v>001.05.00140</v>
          </cell>
          <cell r="B232" t="str">
            <v>Fornecimento, Transporte, Lançamento, Adensamento e Acabamento Manual de Concreto Usinado Fck= 13,50 Mpa, em Estrutura.</v>
          </cell>
          <cell r="C232" t="str">
            <v>m3</v>
          </cell>
          <cell r="D232">
            <v>215.1591</v>
          </cell>
        </row>
        <row r="233">
          <cell r="A233" t="str">
            <v>001.05.00160</v>
          </cell>
          <cell r="B233" t="str">
            <v>Fornecimento, Transporte, Lançamento, Adensamento e Acabamento Manual de Concreto Usinado Fck= 15 Mpa, em Estrutura.</v>
          </cell>
          <cell r="C233" t="str">
            <v>m3</v>
          </cell>
          <cell r="D233">
            <v>226.70910000000001</v>
          </cell>
        </row>
        <row r="234">
          <cell r="A234" t="str">
            <v>001.05.00180</v>
          </cell>
          <cell r="B234" t="str">
            <v>Fornecimento, Transporte, Lançamento, Adensamento e Acabamento Manual de Concreto Usinado Fck= 18 Mpa, em Estrutura.</v>
          </cell>
          <cell r="C234" t="str">
            <v>m3</v>
          </cell>
          <cell r="D234">
            <v>231.95910000000001</v>
          </cell>
        </row>
        <row r="235">
          <cell r="A235" t="str">
            <v>001.05.00200</v>
          </cell>
          <cell r="B235" t="str">
            <v>Fornecimento, Transporte, Lançamento, Adensamento e Acabamento Manual de Concreto Usinado Fck= 20 Mpa, em Estrutura.</v>
          </cell>
          <cell r="C235" t="str">
            <v>m3</v>
          </cell>
          <cell r="D235">
            <v>245.60910000000001</v>
          </cell>
        </row>
        <row r="236">
          <cell r="A236" t="str">
            <v>001.05.00220</v>
          </cell>
          <cell r="B236" t="str">
            <v>Fornecimento, Transporte, Lançamento, Adensamento e Acabamento Manual de Concreto Usinado Fck= 25 Mpa, em Estrutura.</v>
          </cell>
          <cell r="C236" t="str">
            <v>m3</v>
          </cell>
          <cell r="D236">
            <v>256.10910000000001</v>
          </cell>
        </row>
        <row r="237">
          <cell r="A237" t="str">
            <v>001.05.00230</v>
          </cell>
          <cell r="B237" t="str">
            <v>Fornecimento e Aplicação de Concreto em Estrutura Fck= 13,50 Mpa (não está incluso o bombeamento)</v>
          </cell>
          <cell r="C237" t="str">
            <v>m3</v>
          </cell>
          <cell r="D237">
            <v>198.78899999999999</v>
          </cell>
        </row>
        <row r="238">
          <cell r="A238" t="str">
            <v>001.05.00231</v>
          </cell>
          <cell r="B238" t="str">
            <v>Fornecimento e Aplicação de Concreto em Estrutura Fck= 15 Mpa (não está incluso o bombeamento)</v>
          </cell>
          <cell r="C238" t="str">
            <v>m3</v>
          </cell>
          <cell r="D238">
            <v>210.339</v>
          </cell>
        </row>
        <row r="239">
          <cell r="A239" t="str">
            <v>001.05.00232</v>
          </cell>
          <cell r="B239" t="str">
            <v>Fornecimento e Aplicação de Concreto em Estrutura Fck= 18 Mpa (não está incluso o bombeamento)</v>
          </cell>
          <cell r="C239" t="str">
            <v>m3</v>
          </cell>
          <cell r="D239">
            <v>215.589</v>
          </cell>
        </row>
        <row r="240">
          <cell r="A240" t="str">
            <v>001.05.00233</v>
          </cell>
          <cell r="B240" t="str">
            <v>Fornecimento e Aplicação de Concreto em Estrutura Fck= 20 Mpa (não está incluso o bombeamento)</v>
          </cell>
          <cell r="C240" t="str">
            <v>m3</v>
          </cell>
          <cell r="D240">
            <v>229.239</v>
          </cell>
        </row>
        <row r="241">
          <cell r="A241" t="str">
            <v>001.05.00234</v>
          </cell>
          <cell r="B241" t="str">
            <v>Fornecimento e Aplicação de Concreto em Estrutura Fck= 25 Mpa (não está incluso o bombeamento)</v>
          </cell>
          <cell r="C241" t="str">
            <v>m3</v>
          </cell>
          <cell r="D241">
            <v>239.739</v>
          </cell>
        </row>
        <row r="242">
          <cell r="A242" t="str">
            <v>001.05.00235</v>
          </cell>
          <cell r="B242" t="str">
            <v>Serviço de Bombeamento de Concreto em Estrutura</v>
          </cell>
          <cell r="C242" t="str">
            <v>m3</v>
          </cell>
          <cell r="D242">
            <v>20</v>
          </cell>
        </row>
        <row r="243">
          <cell r="A243" t="str">
            <v>001.05.00260</v>
          </cell>
          <cell r="B243" t="str">
            <v>Fornecimento e Aplicação de Aço  CA 50 em estrutura</v>
          </cell>
          <cell r="C243" t="str">
            <v>KG</v>
          </cell>
          <cell r="D243">
            <v>4.6759000000000004</v>
          </cell>
        </row>
        <row r="244">
          <cell r="A244" t="str">
            <v>001.05.00280</v>
          </cell>
          <cell r="B244" t="str">
            <v>Fornecimento e Aplicação de Aço CA 60 em estrutura</v>
          </cell>
          <cell r="C244" t="str">
            <v>KG</v>
          </cell>
          <cell r="D244">
            <v>5.2900999999999998</v>
          </cell>
        </row>
        <row r="245">
          <cell r="A245" t="str">
            <v>001.05.00300</v>
          </cell>
          <cell r="B245" t="str">
            <v>Fornecimento e Aplicação de Aço em tela soldada 4.20 mm com malha 15x15 cm - Q 92</v>
          </cell>
          <cell r="C245" t="str">
            <v>m2</v>
          </cell>
          <cell r="D245">
            <v>9.0431000000000008</v>
          </cell>
        </row>
        <row r="246">
          <cell r="A246" t="str">
            <v>001.05.00320</v>
          </cell>
          <cell r="B246" t="str">
            <v>Confecção e Montagem de Forma incl. desforma comum de tábua  sem reaproveitamento</v>
          </cell>
          <cell r="C246" t="str">
            <v>M2</v>
          </cell>
          <cell r="D246">
            <v>43.644599999999997</v>
          </cell>
        </row>
        <row r="247">
          <cell r="A247" t="str">
            <v>001.05.00340</v>
          </cell>
          <cell r="B247" t="str">
            <v>Confecção e Montagem de Forma incl. desforma comum de tábua com 01 reaproveitamento</v>
          </cell>
          <cell r="C247" t="str">
            <v>M2</v>
          </cell>
          <cell r="D247">
            <v>26.484300000000001</v>
          </cell>
        </row>
        <row r="248">
          <cell r="A248" t="str">
            <v>001.05.00360</v>
          </cell>
          <cell r="B248" t="str">
            <v>Confecção e Montagem de Forma incl. desforma comum de tábua com 02 reaproveitamentos</v>
          </cell>
          <cell r="C248" t="str">
            <v>m2</v>
          </cell>
          <cell r="D248">
            <v>21.256499999999999</v>
          </cell>
        </row>
        <row r="249">
          <cell r="A249" t="str">
            <v>001.05.00365</v>
          </cell>
          <cell r="B249" t="str">
            <v>Confecção e Montagem de Forma incl. desforma comum de tábua  com 03 reaproveitamentos</v>
          </cell>
          <cell r="C249" t="str">
            <v>m2</v>
          </cell>
          <cell r="D249">
            <v>17.490200000000002</v>
          </cell>
        </row>
        <row r="250">
          <cell r="A250" t="str">
            <v>001.05.00370</v>
          </cell>
          <cell r="B250" t="str">
            <v>Confecção e Montagem de Forma incl. desforma comum de tábua  com 04 reaproveitamentos</v>
          </cell>
          <cell r="C250" t="str">
            <v>m2</v>
          </cell>
          <cell r="D250">
            <v>15.7019</v>
          </cell>
        </row>
        <row r="251">
          <cell r="A251" t="str">
            <v>001.05.00420</v>
          </cell>
          <cell r="B251" t="str">
            <v>Confecção e Montagem de Forma especial em chapa de madeira compensada do tipo resinada c/ 12 mm de espessura sem reaproveitamento</v>
          </cell>
          <cell r="C251" t="str">
            <v>M2</v>
          </cell>
          <cell r="D251">
            <v>42.938099999999999</v>
          </cell>
        </row>
        <row r="252">
          <cell r="A252" t="str">
            <v>001.05.00440</v>
          </cell>
          <cell r="B252" t="str">
            <v>Confecção e Montagem de Forma especial em chapa de madeira compensada do tipo resinada c/ 12 mm de espessura com 01 reaproveitamento</v>
          </cell>
          <cell r="C252" t="str">
            <v>M2</v>
          </cell>
          <cell r="D252">
            <v>36.784999999999997</v>
          </cell>
        </row>
        <row r="253">
          <cell r="A253" t="str">
            <v>001.05.00460</v>
          </cell>
          <cell r="B253" t="str">
            <v>Confecção e Montagem de Forma especial em chapa de madeira compensada do tipo resinada c/ 12 mm de espessura com 02 reaproveitamento</v>
          </cell>
          <cell r="C253" t="str">
            <v>m2</v>
          </cell>
          <cell r="D253">
            <v>31.637499999999999</v>
          </cell>
        </row>
        <row r="254">
          <cell r="A254" t="str">
            <v>001.05.00480</v>
          </cell>
          <cell r="B254" t="str">
            <v>Confecção e Montagem de Forma especial em chapa de madeira compensada do tipo plastificada c/ 12 mm de espessura sem reaproveitamento</v>
          </cell>
          <cell r="C254" t="str">
            <v>M2</v>
          </cell>
          <cell r="D254">
            <v>54.3521</v>
          </cell>
        </row>
        <row r="255">
          <cell r="A255" t="str">
            <v>001.05.00500</v>
          </cell>
          <cell r="B255" t="str">
            <v>Confecção e Montagem de Forma especial em chapa de madeira compensada do tipo plastificada c/ 12 mm de espessura com 01 reaproveitamento</v>
          </cell>
          <cell r="C255" t="str">
            <v>M2</v>
          </cell>
          <cell r="D255">
            <v>42.829000000000001</v>
          </cell>
        </row>
        <row r="256">
          <cell r="A256" t="str">
            <v>001.05.00520</v>
          </cell>
          <cell r="B256" t="str">
            <v>Confecção e Montagem de Forma especial em chapa de madeira compensada do tipo plastificada c/ 12 mm de espessura com 02 reaproveitamento</v>
          </cell>
          <cell r="C256" t="str">
            <v>M2</v>
          </cell>
          <cell r="D256">
            <v>34.566899999999997</v>
          </cell>
        </row>
        <row r="257">
          <cell r="A257" t="str">
            <v>001.05.00540</v>
          </cell>
          <cell r="B257" t="str">
            <v>Confecção e Montagem de Forma especial em chapa de madeira compensada do tipo plastificada c/ 12 mm de espessura com 03 reaproveitamento</v>
          </cell>
          <cell r="C257" t="str">
            <v>M2</v>
          </cell>
          <cell r="D257">
            <v>29.206600000000002</v>
          </cell>
        </row>
        <row r="258">
          <cell r="A258" t="str">
            <v>001.05.00560</v>
          </cell>
          <cell r="B258" t="str">
            <v>Confecção e Montagem de Forma especial em chapa de madeira compensada do tipo plastificada c/ 12 mm de espessura com 04 reaproveitamento</v>
          </cell>
          <cell r="C258" t="str">
            <v>M2</v>
          </cell>
          <cell r="D258">
            <v>25.8553</v>
          </cell>
        </row>
        <row r="259">
          <cell r="A259" t="str">
            <v>001.05.00660</v>
          </cell>
          <cell r="B259" t="str">
            <v>Execução de Laje pré-fabricada para forro espacamento entre vigas de 41cm a espessura da lajota de 8.00 cm e capeamento de 2.00 cm, incl tela soldada CA 60 4.20 mm 15 x 15 cm</v>
          </cell>
          <cell r="C259" t="str">
            <v>m2</v>
          </cell>
          <cell r="D259">
            <v>40.811</v>
          </cell>
        </row>
        <row r="260">
          <cell r="A260" t="str">
            <v>001.05.00680</v>
          </cell>
          <cell r="B260" t="str">
            <v>Execução de Laje pré-fabricada para piso espaçamento entre vigas de 41 cm a espessura da lajota de 8.00 cm e capeamento de 4.00 cm, incl tela soldada CA 60 4.20 mm 15 x 15 cm</v>
          </cell>
          <cell r="C260" t="str">
            <v>m2</v>
          </cell>
          <cell r="D260">
            <v>45.497900000000001</v>
          </cell>
        </row>
        <row r="261">
          <cell r="A261" t="str">
            <v>001.05.00720</v>
          </cell>
          <cell r="B261" t="str">
            <v>Execução de pilar tipo sanduíche de madeira 6x12 cm, entarugado c/ madeira através de parafusos</v>
          </cell>
          <cell r="C261" t="str">
            <v>ml</v>
          </cell>
          <cell r="D261">
            <v>20.256599999999999</v>
          </cell>
        </row>
        <row r="262">
          <cell r="A262" t="str">
            <v>001.05.00820</v>
          </cell>
          <cell r="B262" t="str">
            <v>Fornecimento e Execução de Grauteamento de Estrutura de Concreto Pré Moldado traço 1:3 incl. SuperPlastificante</v>
          </cell>
          <cell r="C262" t="str">
            <v>m3</v>
          </cell>
          <cell r="D262">
            <v>320.73930000000001</v>
          </cell>
        </row>
        <row r="263">
          <cell r="A263" t="str">
            <v>001.06</v>
          </cell>
          <cell r="B263" t="str">
            <v>IMPERMEABILIZAÇÕES E TRATAMENTOS</v>
          </cell>
          <cell r="D263">
            <v>134.8614</v>
          </cell>
        </row>
        <row r="264">
          <cell r="A264" t="str">
            <v>001.06.00020</v>
          </cell>
          <cell r="B264" t="str">
            <v>Execução de descupinização</v>
          </cell>
          <cell r="C264" t="str">
            <v>M2</v>
          </cell>
          <cell r="D264">
            <v>0.83</v>
          </cell>
        </row>
        <row r="265">
          <cell r="A265" t="str">
            <v>001.06.00040</v>
          </cell>
          <cell r="B265" t="str">
            <v>Execução de imunização de madeiramento de cobertura ou forro de madeira com aplicação de pentox claro a uma demão</v>
          </cell>
          <cell r="C265" t="str">
            <v>M2</v>
          </cell>
          <cell r="D265">
            <v>1.6774</v>
          </cell>
        </row>
        <row r="266">
          <cell r="A266" t="str">
            <v>001.06.00060</v>
          </cell>
          <cell r="B266" t="str">
            <v>Execução de pintura c/neutrol 45 c/ 02 demãos</v>
          </cell>
          <cell r="C266" t="str">
            <v>M2</v>
          </cell>
          <cell r="D266">
            <v>4.4787999999999997</v>
          </cell>
        </row>
        <row r="267">
          <cell r="A267" t="str">
            <v>001.06.00080</v>
          </cell>
          <cell r="B267" t="str">
            <v>Fornecimento e Instalação de Lona Plástica Preta ( Encerado)</v>
          </cell>
          <cell r="C267" t="str">
            <v>M2</v>
          </cell>
          <cell r="D267">
            <v>0.59719999999999995</v>
          </cell>
        </row>
        <row r="268">
          <cell r="A268" t="str">
            <v>001.06.00100</v>
          </cell>
          <cell r="B268" t="str">
            <v>Fornecimento e Instalação de Manta Tipo Bidim, com as seguintes características: permissividade de 120 l/s/m2; permeabilidade normal 4x10(-1) e resistência a tração na ruptura 425 N</v>
          </cell>
          <cell r="C268" t="str">
            <v>M2</v>
          </cell>
          <cell r="D268">
            <v>3.0371999999999999</v>
          </cell>
        </row>
        <row r="269">
          <cell r="A269" t="str">
            <v>001.06.00120</v>
          </cell>
          <cell r="B269" t="str">
            <v>Fornecimento e Instalação de Manta Tipo Bidim, com as seguintes características: permissividade de 100 l/s/m2; permeabilidade normal 4x10(-1) e resistência a tração na ruptura 750 N</v>
          </cell>
          <cell r="C269" t="str">
            <v>M2</v>
          </cell>
          <cell r="D269">
            <v>4.4127000000000001</v>
          </cell>
        </row>
        <row r="270">
          <cell r="A270" t="str">
            <v>001.06.00130</v>
          </cell>
          <cell r="B270" t="str">
            <v>Fornecimento e Aplicação de Nata de Cimento na proporção de 5 kg de cimento por m2</v>
          </cell>
          <cell r="C270" t="str">
            <v>m2</v>
          </cell>
          <cell r="D270">
            <v>1.8307</v>
          </cell>
        </row>
        <row r="271">
          <cell r="A271" t="str">
            <v>001.06.00135</v>
          </cell>
          <cell r="B271" t="str">
            <v>Fornecimento e Aplicação de chapisco de aderência c/argamassa de cimento e areia traço 1:3 e= 5 mm, incl. adesivo de alto desempenho para argamassas e chapisco.</v>
          </cell>
          <cell r="C271" t="str">
            <v>m2</v>
          </cell>
          <cell r="D271">
            <v>4.2747000000000002</v>
          </cell>
        </row>
        <row r="272">
          <cell r="A272" t="str">
            <v>001.06.00140</v>
          </cell>
          <cell r="B272" t="str">
            <v>Execução de regularização de laje com argamassa de cimento e areia 1:4 com cimento, espessura média igual a 3.00 cm, incl aplicação de nata de cimento para preparo de superficie.</v>
          </cell>
          <cell r="C272" t="str">
            <v>m2</v>
          </cell>
          <cell r="D272">
            <v>8.4360999999999997</v>
          </cell>
        </row>
        <row r="273">
          <cell r="A273" t="str">
            <v>001.06.00160</v>
          </cell>
          <cell r="B273" t="str">
            <v>Execução de proteção mecânica com argamassa de cimento e areia 1:3,espessura 2.00 cm</v>
          </cell>
          <cell r="C273" t="str">
            <v>m2</v>
          </cell>
          <cell r="D273">
            <v>6.0629</v>
          </cell>
        </row>
        <row r="274">
          <cell r="A274" t="str">
            <v>001.06.00200</v>
          </cell>
          <cell r="B274" t="str">
            <v>Execução de impermeabilização c/argamassa de cimento e areia 1:4 a 2.00 cm espessura c/ adição de 140 g/m2 de impermeabilizante, aplicação em parede como revestimento.</v>
          </cell>
          <cell r="C274" t="str">
            <v>m2</v>
          </cell>
          <cell r="D274">
            <v>14.679600000000001</v>
          </cell>
        </row>
        <row r="275">
          <cell r="A275" t="str">
            <v>001.06.00220</v>
          </cell>
          <cell r="B275" t="str">
            <v>Execução de impermeabilização c/argamassa de cimento e areia 1:3 a 2.50 cm espessura c/ adição de 185 g/m2 de impermeabilizante, para impermeabilização de Reservatórios.</v>
          </cell>
          <cell r="C275" t="str">
            <v>m2</v>
          </cell>
          <cell r="D275">
            <v>15.3651</v>
          </cell>
        </row>
        <row r="276">
          <cell r="A276" t="str">
            <v>001.06.00240</v>
          </cell>
          <cell r="B276" t="str">
            <v>Fornecimento e Aplicação de Impermeabilizante Cristalizante Sobre Superfície Perfeitamente Regularizada</v>
          </cell>
          <cell r="C276" t="str">
            <v>m2</v>
          </cell>
          <cell r="D276">
            <v>6.7892999999999999</v>
          </cell>
        </row>
        <row r="277">
          <cell r="A277" t="str">
            <v>001.06.00300</v>
          </cell>
          <cell r="B277" t="str">
            <v>Execução de impermeabilização de laje de cobertura com utilização de manta asfáltica poliéster 3.00 mm</v>
          </cell>
          <cell r="C277" t="str">
            <v>M2</v>
          </cell>
          <cell r="D277">
            <v>26.46</v>
          </cell>
        </row>
        <row r="278">
          <cell r="A278" t="str">
            <v>001.06.00320</v>
          </cell>
          <cell r="B278" t="str">
            <v>Execução de impermeabilização de laje de cobertura com utilização de manta asfáltica poliéster 4.00 mm</v>
          </cell>
          <cell r="C278" t="str">
            <v>M2</v>
          </cell>
          <cell r="D278">
            <v>28.497</v>
          </cell>
        </row>
        <row r="279">
          <cell r="A279" t="str">
            <v>001.06.00340</v>
          </cell>
          <cell r="B279" t="str">
            <v>Fornecimento e Aplicação de Isopor e = 5,00 cm, conf. Det. Sinfra n.01</v>
          </cell>
          <cell r="C279" t="str">
            <v>M2</v>
          </cell>
          <cell r="D279">
            <v>7.4326999999999996</v>
          </cell>
        </row>
        <row r="280">
          <cell r="A280" t="str">
            <v>001.07</v>
          </cell>
          <cell r="B280" t="str">
            <v>ALVENARIA</v>
          </cell>
          <cell r="D280">
            <v>1844.6894</v>
          </cell>
        </row>
        <row r="281">
          <cell r="A281" t="str">
            <v>001.07.00020</v>
          </cell>
          <cell r="B281" t="str">
            <v>Execução de alvenaria de elevação de tijolo maciço assente c/ argamassa de cimento e areia no traço 1:3 de 1/4 vez</v>
          </cell>
          <cell r="C281" t="str">
            <v>M2</v>
          </cell>
          <cell r="D281">
            <v>16.777699999999999</v>
          </cell>
        </row>
        <row r="282">
          <cell r="A282" t="str">
            <v>001.07.00040</v>
          </cell>
          <cell r="B282" t="str">
            <v>Execução de alvenaria de elevação de tijolo maciço assente c/ argamassa de cimento e areia no traço 1:3 de 1/2 vez</v>
          </cell>
          <cell r="C282" t="str">
            <v>M2</v>
          </cell>
          <cell r="D282">
            <v>31.524699999999999</v>
          </cell>
        </row>
        <row r="283">
          <cell r="A283" t="str">
            <v>001.07.00060</v>
          </cell>
          <cell r="B283" t="str">
            <v>Execução de alvenaria de elevação de tijolo maciço assente c/ argamassa de cimento e areia no traço 1:3 de 1 vez</v>
          </cell>
          <cell r="C283" t="str">
            <v>M2</v>
          </cell>
          <cell r="D283">
            <v>55.713500000000003</v>
          </cell>
        </row>
        <row r="284">
          <cell r="A284" t="str">
            <v>001.07.00080</v>
          </cell>
          <cell r="B284" t="str">
            <v>Execução de alvenaria de elevação de tijolo maciço assente c/ argamassa de cal e areia no traço de 1:4 de 1/4 vez</v>
          </cell>
          <cell r="C284" t="str">
            <v>M2</v>
          </cell>
          <cell r="D284">
            <v>14.9764</v>
          </cell>
        </row>
        <row r="285">
          <cell r="A285" t="str">
            <v>001.07.00100</v>
          </cell>
          <cell r="B285" t="str">
            <v>Execução de alvenaria de elevação de tijolo maciço assente c/ argamassa de cal e areia no traço de 1:4 de 1/2 vez</v>
          </cell>
          <cell r="C285" t="str">
            <v>M2</v>
          </cell>
          <cell r="D285">
            <v>27.887599999999999</v>
          </cell>
        </row>
        <row r="286">
          <cell r="A286" t="str">
            <v>001.07.00120</v>
          </cell>
          <cell r="B286" t="str">
            <v>Execução de alvenaria de elevação de tijolo maciço assente c/ argamassa de cal e areia no traço de 1:4 de 1 vez</v>
          </cell>
          <cell r="C286" t="str">
            <v>M2</v>
          </cell>
          <cell r="D286">
            <v>50.272199999999998</v>
          </cell>
        </row>
        <row r="287">
          <cell r="A287" t="str">
            <v>001.07.00140</v>
          </cell>
          <cell r="B287" t="str">
            <v>Execução de alvenaria de tijolo maciço assente c/ argamassa de cimento e areia no traço 1:4 de 1/4 vez</v>
          </cell>
          <cell r="C287" t="str">
            <v>M2</v>
          </cell>
          <cell r="D287">
            <v>17.266100000000002</v>
          </cell>
        </row>
        <row r="288">
          <cell r="A288" t="str">
            <v>001.07.00160</v>
          </cell>
          <cell r="B288" t="str">
            <v>Execução de alvenaria de tijolo maciço assente c/ argamassa de cimento e areia no traço 1:4 de 1/2 vez</v>
          </cell>
          <cell r="C288" t="str">
            <v>M2</v>
          </cell>
          <cell r="D288">
            <v>29.367699999999999</v>
          </cell>
        </row>
        <row r="289">
          <cell r="A289" t="str">
            <v>001.07.00180</v>
          </cell>
          <cell r="B289" t="str">
            <v>Execução de alvenaria de tijolo maciço assente c/ argamassa de cimento e areia no traço 1:4 de 1 vez</v>
          </cell>
          <cell r="C289" t="str">
            <v>M2</v>
          </cell>
          <cell r="D289">
            <v>54.098999999999997</v>
          </cell>
        </row>
        <row r="290">
          <cell r="A290" t="str">
            <v>001.07.00200</v>
          </cell>
          <cell r="B290" t="str">
            <v>Execução de alvenaria de elevação c/ tijolo maciço assente c/ argamassa mista de cimento cal e areia no traço 1:2:8 de de 1/4 vez</v>
          </cell>
          <cell r="C290" t="str">
            <v>M2</v>
          </cell>
          <cell r="D290">
            <v>15.995900000000001</v>
          </cell>
        </row>
        <row r="291">
          <cell r="A291" t="str">
            <v>001.07.00220</v>
          </cell>
          <cell r="B291" t="str">
            <v>Execução de alvenaria de elevação c/ tijolo maciço assente c/ argamassa mista de cimento cal e areia no traço 1:2:8 de de 1/2 vez</v>
          </cell>
          <cell r="C291" t="str">
            <v>M2</v>
          </cell>
          <cell r="D291">
            <v>30.2836</v>
          </cell>
        </row>
        <row r="292">
          <cell r="A292" t="str">
            <v>001.07.00240</v>
          </cell>
          <cell r="B292" t="str">
            <v>Execução de alvenaria de elevação c/ tijolo maciço assente c/ argamassa mista de cimento cal e areia no traço 1:2:8 de de 1 vez</v>
          </cell>
          <cell r="C292" t="str">
            <v>M2</v>
          </cell>
          <cell r="D292">
            <v>53.873100000000001</v>
          </cell>
        </row>
        <row r="293">
          <cell r="A293" t="str">
            <v>001.07.00260</v>
          </cell>
          <cell r="B293" t="str">
            <v>Execução de alvenaria de elevação de tijolo maciço assente c/ argamassa mista 1:4:12 de 1/2 vez</v>
          </cell>
          <cell r="C293" t="str">
            <v>M2</v>
          </cell>
          <cell r="D293">
            <v>26.956700000000001</v>
          </cell>
        </row>
        <row r="294">
          <cell r="A294" t="str">
            <v>001.07.00280</v>
          </cell>
          <cell r="B294" t="str">
            <v>Execução de alvenaria de elevação de tijolo maciço assente c/ argamassa mista 1:4:12 de 1 vez</v>
          </cell>
          <cell r="C294" t="str">
            <v>M2</v>
          </cell>
          <cell r="D294">
            <v>49.000100000000003</v>
          </cell>
        </row>
        <row r="295">
          <cell r="A295" t="str">
            <v>001.07.00300</v>
          </cell>
          <cell r="B295" t="str">
            <v>Execução de alvenaria de elevação de tijolo maciço assente c/ argamassa mista 1:4:12 de 1.5 vez</v>
          </cell>
          <cell r="C295" t="str">
            <v>M2</v>
          </cell>
          <cell r="D295">
            <v>67.3352</v>
          </cell>
        </row>
        <row r="296">
          <cell r="A296" t="str">
            <v>001.07.00340</v>
          </cell>
          <cell r="B296" t="str">
            <v>Execução de alvenaria de elevação c/ tijolo cerâmico 9x19x19 assente c/ argamassa mista 1:2:8 de 1/2 vez</v>
          </cell>
          <cell r="C296" t="str">
            <v>m2</v>
          </cell>
          <cell r="D296">
            <v>11.666499999999999</v>
          </cell>
        </row>
        <row r="297">
          <cell r="A297" t="str">
            <v>001.07.00360</v>
          </cell>
          <cell r="B297" t="str">
            <v>Execução de alvenaria de elevação c/ tijolo cerâmico 9x19x19 assente c/ argamassa mista 1:2:8 de 1 vez</v>
          </cell>
          <cell r="C297" t="str">
            <v>m2</v>
          </cell>
          <cell r="D297">
            <v>23.483000000000001</v>
          </cell>
        </row>
        <row r="298">
          <cell r="A298" t="str">
            <v>001.07.00420</v>
          </cell>
          <cell r="B298" t="str">
            <v>Execução de alvenaria aparente de tijolo cerâmico c/ 18 ou 21 furos (dim. 6.00x10.00x21.00 cm) assente c/ argamassa de cimento e areia no traço 1:2:8 de 1/2 vez</v>
          </cell>
          <cell r="C298" t="str">
            <v>m2</v>
          </cell>
          <cell r="D298">
            <v>37.906599999999997</v>
          </cell>
        </row>
        <row r="299">
          <cell r="A299" t="str">
            <v>001.07.00440</v>
          </cell>
          <cell r="B299" t="str">
            <v>Execução de alvenaria aparente de tijolo cerâmico c/ 18 ou 21 furos (dim. 6.00x10.00x21.00 cm) assente c/ argamassa de cimento e areia no traço 1:2:8 de 1 vez</v>
          </cell>
          <cell r="C299" t="str">
            <v>m2</v>
          </cell>
          <cell r="D299">
            <v>81.045699999999997</v>
          </cell>
        </row>
        <row r="300">
          <cell r="A300" t="str">
            <v>001.07.00540</v>
          </cell>
          <cell r="B300" t="str">
            <v>Execução de elemento vazado de cerâmica assente c/ argamassa de cimento e areia peneirada no traço 1:3</v>
          </cell>
          <cell r="C300" t="str">
            <v>m2</v>
          </cell>
          <cell r="D300">
            <v>27.084700000000002</v>
          </cell>
        </row>
        <row r="301">
          <cell r="A301" t="str">
            <v>001.07.00550</v>
          </cell>
          <cell r="B301" t="str">
            <v>Alvenaria de vedação com bloco cerâmico furado dim. 9x19x28, com juntas de 20 mm com argamassa mista de cimento, cal hidratada e areia sem peneirar no traço 1:2:9</v>
          </cell>
          <cell r="C301" t="str">
            <v>m2</v>
          </cell>
          <cell r="D301">
            <v>12.625400000000001</v>
          </cell>
        </row>
        <row r="302">
          <cell r="A302" t="str">
            <v>001.07.00551</v>
          </cell>
          <cell r="B302" t="str">
            <v>Alvenaria de vedação com bloco cerâmico furado dim.12x19x28, com juntas de 20 mm com argamassa mista de cimento, cal hidratada e areia sem peneirar no traço 1:2:9</v>
          </cell>
          <cell r="C302" t="str">
            <v>m2</v>
          </cell>
          <cell r="D302">
            <v>15.767799999999999</v>
          </cell>
        </row>
        <row r="303">
          <cell r="A303" t="str">
            <v>001.07.00552</v>
          </cell>
          <cell r="B303" t="str">
            <v>Alvenaria de vedação com bloco cerâmico furado dim.14x19x28, com juntas de 20 mm com argamassa mista de cimento, cal hidratada e areia sem peneirar no traço 1:2:9</v>
          </cell>
          <cell r="C303" t="str">
            <v>m2</v>
          </cell>
          <cell r="D303">
            <v>20.5151</v>
          </cell>
        </row>
        <row r="304">
          <cell r="A304" t="str">
            <v>001.07.00560</v>
          </cell>
          <cell r="B304" t="str">
            <v>Alvenaria de Vedação Com Bloco de Concreto, Juntas de 10 mm Com Argamassa Mista de Cimento, Cal Hidratada e Areia Sem Peneirar no traço 1:0,50:8 dim. 11,50x19x39 cm</v>
          </cell>
          <cell r="C304" t="str">
            <v>M2</v>
          </cell>
          <cell r="D304">
            <v>15.852</v>
          </cell>
        </row>
        <row r="305">
          <cell r="A305" t="str">
            <v>001.07.00580</v>
          </cell>
          <cell r="B305" t="str">
            <v>Alvenaria de Vedação Com Bloco de Concreto, Juntas de 10 mm Com Argamassa Mista de Cimento, Cal Hidratada e Areia Sem Peneirar no traço 1:0,50:8 dim. 14x19x39 cm</v>
          </cell>
          <cell r="C305" t="str">
            <v>M2</v>
          </cell>
          <cell r="D305">
            <v>20.927600000000002</v>
          </cell>
        </row>
        <row r="306">
          <cell r="A306" t="str">
            <v>001.07.00600</v>
          </cell>
          <cell r="B306" t="str">
            <v>Alvenaria de Vedação Com Bloco de Concreto, Juntas de 10 mm Com Argamassa Mista de Cimento, Cal Hidratada e Areia Sem Peneirar no traço 1:0,50:8 dim. 19x19x39 cm</v>
          </cell>
          <cell r="C306" t="str">
            <v>M2</v>
          </cell>
          <cell r="D306">
            <v>25.4863</v>
          </cell>
        </row>
        <row r="307">
          <cell r="A307" t="str">
            <v>001.07.00620</v>
          </cell>
          <cell r="B307" t="str">
            <v>Alvenaria Estrutural Com Bloco de Concreto, Juntas de 10 mm Com Argamassa Mista de Cimento, Cal Hidratada e Areia Sem Peneirar no traço 1:0,25:6 dim. 14x19x39 cm</v>
          </cell>
          <cell r="C307" t="str">
            <v>M2</v>
          </cell>
          <cell r="D307">
            <v>22.66</v>
          </cell>
        </row>
        <row r="308">
          <cell r="A308" t="str">
            <v>001.07.00640</v>
          </cell>
          <cell r="B308" t="str">
            <v>Alvenaria Estrutural Com Bloco de Concreto, Juntas de 10 mm Com Argamassa Mista de Cimento, Cal Hidratada e Areia Sem Peneirar no traço 1:0,25:6 dim. 19x19x39 cm</v>
          </cell>
          <cell r="C308" t="str">
            <v>M2</v>
          </cell>
          <cell r="D308">
            <v>29.4238</v>
          </cell>
        </row>
        <row r="309">
          <cell r="A309" t="str">
            <v>001.07.00710</v>
          </cell>
          <cell r="B309" t="str">
            <v>Execucao de escada com degraus de tijolo macico, asente com massa forte, inclusive revestimento dos espelhos e pisos</v>
          </cell>
          <cell r="C309" t="str">
            <v>m3</v>
          </cell>
          <cell r="D309">
            <v>241.85810000000001</v>
          </cell>
        </row>
        <row r="310">
          <cell r="A310" t="str">
            <v>001.07.00720</v>
          </cell>
          <cell r="B310" t="str">
            <v>Reparo de trincas ou rachaduras em alvenaria de tijolo com ferros transversais e posteriormente refazer o acabamento conforme revestimento existente</v>
          </cell>
          <cell r="C310" t="str">
            <v>M</v>
          </cell>
          <cell r="D310">
            <v>8.8058999999999994</v>
          </cell>
        </row>
        <row r="311">
          <cell r="A311" t="str">
            <v>001.07.00790</v>
          </cell>
          <cell r="B311" t="str">
            <v>Fornecimento e instalação de caixa de concreto pré-moldado para ar condicionado de 7.000 btu</v>
          </cell>
          <cell r="C311" t="str">
            <v>un</v>
          </cell>
          <cell r="D311">
            <v>50.443199999999997</v>
          </cell>
        </row>
        <row r="312">
          <cell r="A312" t="str">
            <v>001.07.00792</v>
          </cell>
          <cell r="B312" t="str">
            <v>Fornecimento e instalação de caixa de concreto pré-moldado para ar condicionado de 10.000 btu</v>
          </cell>
          <cell r="C312" t="str">
            <v>un</v>
          </cell>
          <cell r="D312">
            <v>54.443199999999997</v>
          </cell>
        </row>
        <row r="313">
          <cell r="A313" t="str">
            <v>001.07.00794</v>
          </cell>
          <cell r="B313" t="str">
            <v>Fornecimento e instalação de caixa de concreto pré-moldado para ar condicionado de 20.000 btu</v>
          </cell>
          <cell r="C313" t="str">
            <v>un</v>
          </cell>
          <cell r="D313">
            <v>68.443200000000004</v>
          </cell>
        </row>
        <row r="314">
          <cell r="A314" t="str">
            <v>001.07.00800</v>
          </cell>
          <cell r="B314" t="str">
            <v>Verga, contra-verga ou pilar de concreto armado, incluindo concreto, forma e ferragem com concreto 13,5 mpa (300kg. cim/m3)</v>
          </cell>
          <cell r="C314" t="str">
            <v>M3</v>
          </cell>
          <cell r="D314">
            <v>534.92179999999996</v>
          </cell>
        </row>
        <row r="315">
          <cell r="A315" t="str">
            <v>001.08</v>
          </cell>
          <cell r="B315" t="str">
            <v>COBERTURA</v>
          </cell>
          <cell r="D315">
            <v>1176.3939</v>
          </cell>
        </row>
        <row r="316">
          <cell r="A316" t="str">
            <v>001.08.00005</v>
          </cell>
          <cell r="B316" t="str">
            <v>Estrutura metálica para cobertura, com especificações mínimas: perfil aço dobrado, laminado e chaparia ASTM A 36, eletrodo E6013, especificação AWS. incl. montagem e fundo anti corrosão a base de cromato de zinco</v>
          </cell>
          <cell r="C316" t="str">
            <v>kg</v>
          </cell>
          <cell r="D316">
            <v>5.625</v>
          </cell>
        </row>
        <row r="317">
          <cell r="A317" t="str">
            <v>001.08.00010</v>
          </cell>
          <cell r="B317" t="str">
            <v>Estrutura de madeira para telha de cerâmica ou de concreto, pontaletada sobre laje ou parede</v>
          </cell>
          <cell r="C317" t="str">
            <v>m2</v>
          </cell>
          <cell r="D317">
            <v>25.268599999999999</v>
          </cell>
        </row>
        <row r="318">
          <cell r="A318" t="str">
            <v>001.08.00015</v>
          </cell>
          <cell r="B318" t="str">
            <v>Estrutura de madeira para telha de fibrocimento, alumínio ou aço zincado pontaletada sobre laje ou parede</v>
          </cell>
          <cell r="C318" t="str">
            <v>m2</v>
          </cell>
          <cell r="D318">
            <v>7.6664000000000003</v>
          </cell>
        </row>
        <row r="319">
          <cell r="A319" t="str">
            <v>001.08.00080</v>
          </cell>
          <cell r="B319" t="str">
            <v>Estrutura de madeira para telhado, c/ distância entre tesouras 4.00 m, 02 águas, p/ cobertura c/ chapa ondulada de c.a. ou alumínio, com 10 m de vão</v>
          </cell>
          <cell r="C319" t="str">
            <v>m2</v>
          </cell>
          <cell r="D319">
            <v>20.342400000000001</v>
          </cell>
        </row>
        <row r="320">
          <cell r="A320" t="str">
            <v>001.08.00100</v>
          </cell>
          <cell r="B320" t="str">
            <v>Estrutura de madeira para telhado, c/ distância entre tesouras 4.00 m, 02 águas, p/ cobertura c/ chapa ondulada de c.a. ou alumínio, com 15 m de vão</v>
          </cell>
          <cell r="C320" t="str">
            <v>m2</v>
          </cell>
          <cell r="D320">
            <v>24.297899999999998</v>
          </cell>
        </row>
        <row r="321">
          <cell r="A321" t="str">
            <v>001.08.00120</v>
          </cell>
          <cell r="B321" t="str">
            <v>Estrutura de madeira para telhado, c/ distância entre tesouras 4.00 m, 02 águas, p/ cobertura c/ chapa ondulada de c.a. ou alumínio, com 20 m de vão</v>
          </cell>
          <cell r="C321" t="str">
            <v>m2</v>
          </cell>
          <cell r="D321">
            <v>30.482700000000001</v>
          </cell>
        </row>
        <row r="322">
          <cell r="A322" t="str">
            <v>001.08.00140</v>
          </cell>
          <cell r="B322" t="str">
            <v>Estrutura de madeira para telhado, c/ distância entre tesouras 4.00 m, 04 águas p/ cobertura c/ chapas onduladas de c.a ou alumínio, com 10 m de vao</v>
          </cell>
          <cell r="C322" t="str">
            <v>m2</v>
          </cell>
          <cell r="D322">
            <v>23.178999999999998</v>
          </cell>
        </row>
        <row r="323">
          <cell r="A323" t="str">
            <v>001.08.00160</v>
          </cell>
          <cell r="B323" t="str">
            <v>Execução de estrutura de madeira para telhado, c/ distância entre tesouras 4.00 m, 04 águas p/ cobertura c/ chapas onduladas de c.a ou alumínio, com 15 m de vao</v>
          </cell>
          <cell r="C323" t="str">
            <v>m2</v>
          </cell>
          <cell r="D323">
            <v>26.8645</v>
          </cell>
        </row>
        <row r="324">
          <cell r="A324" t="str">
            <v>001.08.00180</v>
          </cell>
          <cell r="B324" t="str">
            <v>Execução de estrutura de madeira para telhado, c/ distância entre tesouras 4.00 m, 04 águas p/ cobertura c/ chapas onduladas de c.a ou alumínio, com 20 m de vao</v>
          </cell>
          <cell r="C324" t="str">
            <v>m2</v>
          </cell>
          <cell r="D324">
            <v>35.208199999999998</v>
          </cell>
        </row>
        <row r="325">
          <cell r="A325" t="str">
            <v>001.08.00200</v>
          </cell>
          <cell r="B325" t="str">
            <v>Estrutura de Madeira  comum para telhado, constituído de tesouras (6x12 e 6x16 cm), terças (6x12 e 6x16 cm), caibros(5 x 6cm), ripas (1 x 5 cm) e contraventamentos p/ cobertura com telha de barro ou cerâmica de 3 a 7 m de vão</v>
          </cell>
          <cell r="C325" t="str">
            <v>m2</v>
          </cell>
          <cell r="D325">
            <v>27.703399999999998</v>
          </cell>
        </row>
        <row r="326">
          <cell r="A326" t="str">
            <v>001.08.00205</v>
          </cell>
          <cell r="B326" t="str">
            <v>Estrutura de Madeira comum para telhado, constituído de tesouras (6x12 e 6x16 cm), terças (6x12 e 6x16 cm), caibros(5 x 6cm), ripas (1 x 5 cm) e contraventamentos p/ cobertura com telha de barro ou cerâmica de 7 a 10 m de vão</v>
          </cell>
          <cell r="C326" t="str">
            <v>m2</v>
          </cell>
          <cell r="D326">
            <v>31.499500000000001</v>
          </cell>
        </row>
        <row r="327">
          <cell r="A327" t="str">
            <v>001.08.00210</v>
          </cell>
          <cell r="B327" t="str">
            <v>Estrutura de Madeira comum para telhado, constituído de tesouras (6x12 e 6x16 cm), terças (6x12 e 6x16 cm), caibros(5 x 6cm), ripas (1 x 5 cm) e contraventamentos p/ cobertura com telha de barro ou cerâmica de 10 a 13 m de vão</v>
          </cell>
          <cell r="C327" t="str">
            <v>m2</v>
          </cell>
          <cell r="D327">
            <v>35.7776</v>
          </cell>
        </row>
        <row r="328">
          <cell r="A328" t="str">
            <v>001.08.00240</v>
          </cell>
          <cell r="B328" t="str">
            <v>Estrutura de madeira para  telhas canalete 90 ou 43</v>
          </cell>
          <cell r="C328" t="str">
            <v>m2</v>
          </cell>
          <cell r="D328">
            <v>7.5975000000000001</v>
          </cell>
        </row>
        <row r="329">
          <cell r="A329" t="str">
            <v>001.08.00260</v>
          </cell>
          <cell r="B329" t="str">
            <v>Execução de estrutura de madeira para casa popular em telha ceramica</v>
          </cell>
          <cell r="C329" t="str">
            <v>m2</v>
          </cell>
          <cell r="D329">
            <v>15.370100000000001</v>
          </cell>
        </row>
        <row r="330">
          <cell r="A330" t="str">
            <v>001.08.00270</v>
          </cell>
          <cell r="B330" t="str">
            <v>Execução de Cobertura com telha cerâmica tipo ""plan"", inclinação 35%</v>
          </cell>
          <cell r="C330" t="str">
            <v>m2</v>
          </cell>
          <cell r="D330">
            <v>20.971499999999999</v>
          </cell>
        </row>
        <row r="331">
          <cell r="A331" t="str">
            <v>001.08.00275</v>
          </cell>
          <cell r="B331" t="str">
            <v>Execução de Cobertura com telha ceramica tipo portuguesa, inclinação 35%</v>
          </cell>
          <cell r="C331" t="str">
            <v>m2</v>
          </cell>
          <cell r="D331">
            <v>16.964300000000001</v>
          </cell>
        </row>
        <row r="332">
          <cell r="A332" t="str">
            <v>001.08.00280</v>
          </cell>
          <cell r="B332" t="str">
            <v>Execução de Cobertura com telha cerâmica tipo colonial, inclinação 35%</v>
          </cell>
          <cell r="C332" t="str">
            <v>m2</v>
          </cell>
          <cell r="D332">
            <v>26.0471</v>
          </cell>
        </row>
        <row r="333">
          <cell r="A333" t="str">
            <v>001.08.00285</v>
          </cell>
          <cell r="B333" t="str">
            <v>Execução de Cobertura com telha cerâmica tipo romana inclinação 35%</v>
          </cell>
          <cell r="C333" t="str">
            <v>m2</v>
          </cell>
          <cell r="D333">
            <v>16.5443</v>
          </cell>
        </row>
        <row r="334">
          <cell r="A334" t="str">
            <v>001.08.00290</v>
          </cell>
          <cell r="B334" t="str">
            <v>Execução de Cobertura com telha cerâmica tipo tipo francesa, inclinação 35%</v>
          </cell>
          <cell r="C334" t="str">
            <v>m2</v>
          </cell>
          <cell r="D334">
            <v>16.908300000000001</v>
          </cell>
        </row>
        <row r="335">
          <cell r="A335" t="str">
            <v>001.08.00300</v>
          </cell>
          <cell r="B335" t="str">
            <v>Fornecimento de Instalação de Cobertura com chapas onduladas de cimento amianto altura 24 mm, largura útil 450 mm, largura nominal  500 mm, de 4 mm de espessura, inclinação 27%</v>
          </cell>
          <cell r="C335" t="str">
            <v>m2</v>
          </cell>
          <cell r="D335">
            <v>5.5359999999999996</v>
          </cell>
        </row>
        <row r="336">
          <cell r="A336" t="str">
            <v>001.08.00305</v>
          </cell>
          <cell r="B336" t="str">
            <v>Fornecimento e Instalação de Cobertura com chapas onduladas de cimento amianto, altura 125 mm, largura útil 1.020 mm e largura nominal 1.064 mm, de 5 mm de espessura, inclinação 27%</v>
          </cell>
          <cell r="C336" t="str">
            <v>m2</v>
          </cell>
          <cell r="D336">
            <v>15.379</v>
          </cell>
        </row>
        <row r="337">
          <cell r="A337" t="str">
            <v>001.08.00310</v>
          </cell>
          <cell r="B337" t="str">
            <v>Fornecimento e Instalação de Cobertura com chapas onduladas de cimento amianto, altura 125 mm, largura útil 1.020 mm e largura nominal 1.064 mm, de 6 mm de espessura, inclinação 27%</v>
          </cell>
          <cell r="C337" t="str">
            <v>m2</v>
          </cell>
          <cell r="D337">
            <v>18.0379</v>
          </cell>
        </row>
        <row r="338">
          <cell r="A338" t="str">
            <v>001.08.00315</v>
          </cell>
          <cell r="B338" t="str">
            <v>Fornecimento e Instalação de Cobertura de cimento amianto, perfil trapezoidal,altura 181 mm, largura útil 490 mm, largura nominal 521 mm, de 8 mm de espessura, inclinação 3%</v>
          </cell>
          <cell r="C338" t="str">
            <v>m2</v>
          </cell>
          <cell r="D338">
            <v>22.775600000000001</v>
          </cell>
        </row>
        <row r="339">
          <cell r="A339" t="str">
            <v>001.08.00320</v>
          </cell>
          <cell r="B339" t="str">
            <v>Fornecimento e Instalação de Cobertura com telhas onduladas de poliester c/reforço de fibra de vidro</v>
          </cell>
          <cell r="C339" t="str">
            <v>m2</v>
          </cell>
          <cell r="D339">
            <v>29.275400000000001</v>
          </cell>
        </row>
        <row r="340">
          <cell r="A340" t="str">
            <v>001.08.00325</v>
          </cell>
          <cell r="B340" t="str">
            <v>Fornecimento e Instalação de Cobertura com telha de aço galvanizado zincado trapezoidal, trapézio alto ou baixo, com 0.43mm de espessura, incl.10%, fixada com hastes de ferro galvanizado tipo gancho, arruela de borracha e parafuso</v>
          </cell>
          <cell r="C340" t="str">
            <v>m2</v>
          </cell>
          <cell r="D340">
            <v>30.491099999999999</v>
          </cell>
        </row>
        <row r="341">
          <cell r="A341" t="str">
            <v>001.08.00330</v>
          </cell>
          <cell r="B341" t="str">
            <v>Fornecimento e Instalação de Cobertura com telha trapezoidal de aço pré-pintada eletrostaticamente em uma face, e=0,43 mm, inclinação 10%, fixada com hastes de ferro galvanizado tipo gancho, arruela de borracha e parafuso</v>
          </cell>
          <cell r="C341" t="str">
            <v>m2</v>
          </cell>
          <cell r="D341">
            <v>35.6661</v>
          </cell>
        </row>
        <row r="342">
          <cell r="A342" t="str">
            <v>001.08.00335</v>
          </cell>
          <cell r="B342" t="str">
            <v>Fornecimento e Instalação de Cobertura com telha trapezoidal de aço pré-pintada eletrostaticamente em duas faces, e=0,43 mm, inclinação 10%, fixada com hastes de ferro galvanizado tipo gancho, arruela de borracha e parafuso</v>
          </cell>
          <cell r="C342" t="str">
            <v>m2</v>
          </cell>
          <cell r="D342">
            <v>42.106099999999998</v>
          </cell>
        </row>
        <row r="343">
          <cell r="A343" t="str">
            <v>001.08.00401</v>
          </cell>
          <cell r="B343" t="str">
            <v>Execução de Cumeeira para telha de barro tipo francesa</v>
          </cell>
          <cell r="C343" t="str">
            <v>ML</v>
          </cell>
          <cell r="D343">
            <v>9.5657999999999994</v>
          </cell>
        </row>
        <row r="344">
          <cell r="A344" t="str">
            <v>001.08.00421</v>
          </cell>
          <cell r="B344" t="str">
            <v>Execução de Cumeeira para telha de barro tipo paulista ou colonial</v>
          </cell>
          <cell r="C344" t="str">
            <v>ML</v>
          </cell>
          <cell r="D344">
            <v>9.5657999999999994</v>
          </cell>
        </row>
        <row r="345">
          <cell r="A345" t="str">
            <v>001.08.00441</v>
          </cell>
          <cell r="B345" t="str">
            <v>Execução de Cumeeira para telha tipo romana</v>
          </cell>
          <cell r="C345" t="str">
            <v>ML</v>
          </cell>
          <cell r="D345">
            <v>8.9657999999999998</v>
          </cell>
        </row>
        <row r="346">
          <cell r="A346" t="str">
            <v>001.08.00561</v>
          </cell>
          <cell r="B346" t="str">
            <v>Fornecimento e Instalação de Cumeeira de cimento amianto normal p/telhas onduladas</v>
          </cell>
          <cell r="C346" t="str">
            <v>ML</v>
          </cell>
          <cell r="D346">
            <v>27.003799999999998</v>
          </cell>
        </row>
        <row r="347">
          <cell r="A347" t="str">
            <v>001.08.00581</v>
          </cell>
          <cell r="B347" t="str">
            <v>Fornecimento e Instalação de Cumeeira de cimento amianto universal p/telhas onduladas</v>
          </cell>
          <cell r="C347" t="str">
            <v>ML</v>
          </cell>
          <cell r="D347">
            <v>31.194800000000001</v>
          </cell>
        </row>
        <row r="348">
          <cell r="A348" t="str">
            <v>001.08.00601</v>
          </cell>
          <cell r="B348" t="str">
            <v>Fornecimento e Instalação de Cumeeira de cimento amianto para canalete 90</v>
          </cell>
          <cell r="C348" t="str">
            <v>ML</v>
          </cell>
          <cell r="D348">
            <v>30.819400000000002</v>
          </cell>
        </row>
        <row r="349">
          <cell r="A349" t="str">
            <v>001.08.00621</v>
          </cell>
          <cell r="B349" t="str">
            <v>Fornecimento e Instalação de Cumeeira de cimento amianto p/canalete 49</v>
          </cell>
          <cell r="C349" t="str">
            <v>ML</v>
          </cell>
          <cell r="D349">
            <v>30.819400000000002</v>
          </cell>
        </row>
        <row r="350">
          <cell r="A350" t="str">
            <v>001.08.00641</v>
          </cell>
          <cell r="B350" t="str">
            <v>Fornecimento e Instalação de Cumeeira de cimento amianto p/ telha vogatex</v>
          </cell>
          <cell r="C350" t="str">
            <v>ML</v>
          </cell>
          <cell r="D350">
            <v>7.2525000000000004</v>
          </cell>
        </row>
        <row r="351">
          <cell r="A351" t="str">
            <v>001.08.00661</v>
          </cell>
          <cell r="B351" t="str">
            <v>Fornecimento e Instalação de Tampão de cimento aminato para canalete 90 (723x215) mm</v>
          </cell>
          <cell r="C351" t="str">
            <v>UN</v>
          </cell>
          <cell r="D351">
            <v>20.029399999999999</v>
          </cell>
        </row>
        <row r="352">
          <cell r="A352" t="str">
            <v>001.08.00681</v>
          </cell>
          <cell r="B352" t="str">
            <v>Fornecimento e Instalação de Tampão de cimento amianto para cobertura c/canalete 49</v>
          </cell>
          <cell r="C352" t="str">
            <v>M2</v>
          </cell>
          <cell r="D352">
            <v>35.700200000000002</v>
          </cell>
        </row>
        <row r="353">
          <cell r="A353" t="str">
            <v>001.08.00701</v>
          </cell>
          <cell r="B353" t="str">
            <v>Fornecimento e Instalação de Tampão de cimento amianto para cobertura c/canalete 90</v>
          </cell>
          <cell r="C353" t="str">
            <v>M2</v>
          </cell>
          <cell r="D353">
            <v>51.2102</v>
          </cell>
        </row>
        <row r="354">
          <cell r="A354" t="str">
            <v>001.08.00800</v>
          </cell>
          <cell r="B354" t="str">
            <v>Fornecimento e Instalação de calha ou rufo na chapa n.26 com desenvolvimento de 25.00 cm</v>
          </cell>
          <cell r="C354" t="str">
            <v>ML</v>
          </cell>
          <cell r="D354">
            <v>12.5</v>
          </cell>
        </row>
        <row r="355">
          <cell r="A355" t="str">
            <v>001.08.00805</v>
          </cell>
          <cell r="B355" t="str">
            <v>Fornecimento e Instalação de calha ou rufo na chapa n.26 com desenvolvimento de 40.00 cm</v>
          </cell>
          <cell r="C355" t="str">
            <v>ML</v>
          </cell>
          <cell r="D355">
            <v>20</v>
          </cell>
        </row>
        <row r="356">
          <cell r="A356" t="str">
            <v>001.08.00810</v>
          </cell>
          <cell r="B356" t="str">
            <v>Fornecimento e Instalação de calha ou rufo na chapa n.24 com desenvolvimento de 25.00 cm</v>
          </cell>
          <cell r="C356" t="str">
            <v>ML</v>
          </cell>
          <cell r="D356">
            <v>13.75</v>
          </cell>
        </row>
        <row r="357">
          <cell r="A357" t="str">
            <v>001.08.00815</v>
          </cell>
          <cell r="B357" t="str">
            <v>Fornecimento e Instalação de calha ou rufo na chapa n.24 com desenvolvimento de 30.00 cm</v>
          </cell>
          <cell r="C357" t="str">
            <v>ML</v>
          </cell>
          <cell r="D357">
            <v>16.5</v>
          </cell>
        </row>
        <row r="358">
          <cell r="A358" t="str">
            <v>001.08.00820</v>
          </cell>
          <cell r="B358" t="str">
            <v>Fornecimento e Instalação de calha ou rufo na chapa n.24 com desenvolvimento de 50.00 cm</v>
          </cell>
          <cell r="C358" t="str">
            <v>ML</v>
          </cell>
          <cell r="D358">
            <v>27.5</v>
          </cell>
        </row>
        <row r="359">
          <cell r="A359" t="str">
            <v>001.08.00825</v>
          </cell>
          <cell r="B359" t="str">
            <v>Fornecimento e Instalação de calha ou rufo na chapa n.24 com desenvolvimento de 120.00 cm</v>
          </cell>
          <cell r="C359" t="str">
            <v>ML</v>
          </cell>
          <cell r="D359">
            <v>66</v>
          </cell>
        </row>
        <row r="360">
          <cell r="A360" t="str">
            <v>001.08.00830</v>
          </cell>
          <cell r="B360" t="str">
            <v>Fornecimento e Instalação de condutor na chapa n.26</v>
          </cell>
          <cell r="C360" t="str">
            <v>ML</v>
          </cell>
          <cell r="D360">
            <v>20</v>
          </cell>
        </row>
        <row r="361">
          <cell r="A361" t="str">
            <v>001.08.00835</v>
          </cell>
          <cell r="B361" t="str">
            <v>Fornecimento e Instalação de condutor na chapa n.24</v>
          </cell>
          <cell r="C361" t="str">
            <v>ML</v>
          </cell>
          <cell r="D361">
            <v>22</v>
          </cell>
        </row>
        <row r="362">
          <cell r="A362" t="str">
            <v>001.08.01181</v>
          </cell>
          <cell r="B362" t="str">
            <v>Fornecimento e Instalação de Cumeeira lisa de aluminio pré-pintada - perkron</v>
          </cell>
          <cell r="C362" t="str">
            <v>ML</v>
          </cell>
          <cell r="D362">
            <v>20.704000000000001</v>
          </cell>
        </row>
        <row r="363">
          <cell r="A363" t="str">
            <v>001.08.01261</v>
          </cell>
          <cell r="B363" t="str">
            <v>Fornecimento e Instalação de Tubo de pvc para águas pluviais inclusive braçadeira para fixação 100 mm</v>
          </cell>
          <cell r="C363" t="str">
            <v>ML</v>
          </cell>
          <cell r="D363">
            <v>12.404400000000001</v>
          </cell>
        </row>
        <row r="364">
          <cell r="A364" t="str">
            <v>001.08.01281</v>
          </cell>
          <cell r="B364" t="str">
            <v>Fornecimento e Instalação de Curva de pvc 90º diâm.100 mm</v>
          </cell>
          <cell r="C364" t="str">
            <v>un</v>
          </cell>
          <cell r="D364">
            <v>13.850899999999999</v>
          </cell>
        </row>
        <row r="365">
          <cell r="A365" t="str">
            <v>001.08.01301</v>
          </cell>
          <cell r="B365" t="str">
            <v>Fornecimento e Instalação de Ralo seco vertical em ferro fundido diâm.100 mm</v>
          </cell>
          <cell r="C365" t="str">
            <v>UN</v>
          </cell>
          <cell r="D365">
            <v>12.534800000000001</v>
          </cell>
        </row>
        <row r="366">
          <cell r="A366" t="str">
            <v>001.08.01361</v>
          </cell>
          <cell r="B366" t="str">
            <v>Fornecimento e instalação de Acabamento de beiral com tabua trabalhada, tratada e envernizada 1"""" x 10""""</v>
          </cell>
          <cell r="C366" t="str">
            <v>ML</v>
          </cell>
          <cell r="D366">
            <v>10.306100000000001</v>
          </cell>
        </row>
        <row r="367">
          <cell r="A367" t="str">
            <v>001.08.01381</v>
          </cell>
          <cell r="B367" t="str">
            <v>Execução de Reparo de cobertura -  emboçamento da última fiada de telhas cerâmicas, empregando argamassa mista de cimento, cal e areia no traço 1:2:8</v>
          </cell>
          <cell r="C367" t="str">
            <v>ML</v>
          </cell>
          <cell r="D367">
            <v>3.4887000000000001</v>
          </cell>
        </row>
        <row r="368">
          <cell r="A368" t="str">
            <v>001.08.01401</v>
          </cell>
          <cell r="B368" t="str">
            <v>Execução de Reparo de cobertura -  revisão de cobertura de telhas cerâmicas com tomada de  goteiras</v>
          </cell>
          <cell r="C368" t="str">
            <v>M2</v>
          </cell>
          <cell r="D368">
            <v>0.46110000000000001</v>
          </cell>
        </row>
        <row r="369">
          <cell r="A369" t="str">
            <v>001.08.01440</v>
          </cell>
          <cell r="B369" t="str">
            <v>Execução de Reparo de cobertura - substituição de ripa de peróba</v>
          </cell>
          <cell r="C369" t="str">
            <v>m2</v>
          </cell>
          <cell r="D369">
            <v>2.6128</v>
          </cell>
        </row>
        <row r="370">
          <cell r="A370" t="str">
            <v>001.08.01441</v>
          </cell>
          <cell r="B370" t="str">
            <v>Execução de Reparo de cobertura - substituição de caibros de peróba</v>
          </cell>
          <cell r="C370" t="str">
            <v>ML</v>
          </cell>
          <cell r="D370">
            <v>3.2985000000000002</v>
          </cell>
        </row>
        <row r="371">
          <cell r="A371" t="str">
            <v>001.08.01461</v>
          </cell>
          <cell r="B371" t="str">
            <v>Execução de Reparo de cobertura - substituição de vigas de peróba 6x12 cm</v>
          </cell>
          <cell r="C371" t="str">
            <v>ML</v>
          </cell>
          <cell r="D371">
            <v>9.8161000000000005</v>
          </cell>
        </row>
        <row r="372">
          <cell r="A372" t="str">
            <v>001.08.01481</v>
          </cell>
          <cell r="B372" t="str">
            <v>Execução de Reparo de cobertura - substituição de vigas de peróba 6x16 cm</v>
          </cell>
          <cell r="C372" t="str">
            <v>ML</v>
          </cell>
          <cell r="D372">
            <v>10.3172</v>
          </cell>
        </row>
        <row r="373">
          <cell r="A373" t="str">
            <v>001.08.01501</v>
          </cell>
          <cell r="B373" t="str">
            <v>Execução de Reparo de cobertura - substituição de telha cerâmica tipo francesa</v>
          </cell>
          <cell r="C373" t="str">
            <v>UN</v>
          </cell>
          <cell r="D373">
            <v>0.96889999999999998</v>
          </cell>
        </row>
        <row r="374">
          <cell r="A374" t="str">
            <v>001.08.01521</v>
          </cell>
          <cell r="B374" t="str">
            <v>Execução de Reparo de cobertura - substituição de telha cerâmica tipo colonial</v>
          </cell>
          <cell r="C374" t="str">
            <v>UN</v>
          </cell>
          <cell r="D374">
            <v>0.89890000000000003</v>
          </cell>
        </row>
        <row r="375">
          <cell r="A375" t="str">
            <v>001.08.01541</v>
          </cell>
          <cell r="B375" t="str">
            <v>Execução de Reparo de cobertura - substituição de telha cerâmica tipo plan</v>
          </cell>
          <cell r="C375" t="str">
            <v>UN</v>
          </cell>
          <cell r="D375">
            <v>0.76890000000000003</v>
          </cell>
        </row>
        <row r="376">
          <cell r="A376" t="str">
            <v>001.09</v>
          </cell>
          <cell r="B376" t="str">
            <v>ESQUADRIAS</v>
          </cell>
          <cell r="D376">
            <v>17702.920600000001</v>
          </cell>
        </row>
        <row r="377">
          <cell r="A377" t="str">
            <v>001.09.00020</v>
          </cell>
          <cell r="B377" t="str">
            <v>Fornecimento e Instalação de Porta metálica de abrir em chapa dobrada n 18</v>
          </cell>
          <cell r="C377" t="str">
            <v>M2</v>
          </cell>
          <cell r="D377">
            <v>248.29320000000001</v>
          </cell>
        </row>
        <row r="378">
          <cell r="A378" t="str">
            <v>001.09.00040</v>
          </cell>
          <cell r="B378" t="str">
            <v>Fornecimento e Instalação de Porta metálica de abrir em metalón</v>
          </cell>
          <cell r="C378" t="str">
            <v>M2</v>
          </cell>
          <cell r="D378">
            <v>148.44319999999999</v>
          </cell>
        </row>
        <row r="379">
          <cell r="A379" t="str">
            <v>001.09.00060</v>
          </cell>
          <cell r="B379" t="str">
            <v>Fornecimento e Instalação de Porta metálica de abrir em perfil metálico (cantoneiras e tees)</v>
          </cell>
          <cell r="C379" t="str">
            <v>M2</v>
          </cell>
          <cell r="D379">
            <v>161.44319999999999</v>
          </cell>
        </row>
        <row r="380">
          <cell r="A380" t="str">
            <v>001.09.00080</v>
          </cell>
          <cell r="B380" t="str">
            <v>Fornecimento e Instalação de Porta metálica de correr em chapa dobrada n 18</v>
          </cell>
          <cell r="C380" t="str">
            <v>M2</v>
          </cell>
          <cell r="D380">
            <v>161.44319999999999</v>
          </cell>
        </row>
        <row r="381">
          <cell r="A381" t="str">
            <v>001.09.00100</v>
          </cell>
          <cell r="B381" t="str">
            <v>Fornecimento e instalação de Porta metálica de correr em metalón</v>
          </cell>
          <cell r="C381" t="str">
            <v>M2</v>
          </cell>
          <cell r="D381">
            <v>183.44319999999999</v>
          </cell>
        </row>
        <row r="382">
          <cell r="A382" t="str">
            <v>001.09.00120</v>
          </cell>
          <cell r="B382" t="str">
            <v>Fornecimento e Instalação de Porta metálica de correr em perfil metálico (cantoneiras e tees)</v>
          </cell>
          <cell r="C382" t="str">
            <v>M2</v>
          </cell>
          <cell r="D382">
            <v>168.44319999999999</v>
          </cell>
        </row>
        <row r="383">
          <cell r="A383" t="str">
            <v>001.09.00140</v>
          </cell>
          <cell r="B383" t="str">
            <v>Fornecimento e Instalaçao de Porta metálica de de abrir em metalón com janela acoplada</v>
          </cell>
          <cell r="C383" t="str">
            <v>M2</v>
          </cell>
          <cell r="D383">
            <v>100.9432</v>
          </cell>
        </row>
        <row r="384">
          <cell r="A384" t="str">
            <v>001.09.00160</v>
          </cell>
          <cell r="B384" t="str">
            <v>Fornecimento e Instalação de Porta metálica de ( 2,00 x 2,60 ) m - 2 fls de abrir c/ vidro</v>
          </cell>
          <cell r="C384" t="str">
            <v>UN</v>
          </cell>
          <cell r="D384">
            <v>768.81600000000003</v>
          </cell>
        </row>
        <row r="385">
          <cell r="A385" t="str">
            <v>001.09.00180</v>
          </cell>
          <cell r="B385" t="str">
            <v>Porta metálica de enrolar em chapa de aço ondulada</v>
          </cell>
          <cell r="C385" t="str">
            <v>M2</v>
          </cell>
          <cell r="D385">
            <v>88.012</v>
          </cell>
        </row>
        <row r="386">
          <cell r="A386" t="str">
            <v>001.09.00200</v>
          </cell>
          <cell r="B386" t="str">
            <v>Janela metálica basculante em chapa dobrada n 18</v>
          </cell>
          <cell r="C386" t="str">
            <v>M2</v>
          </cell>
          <cell r="D386">
            <v>229.2216</v>
          </cell>
        </row>
        <row r="387">
          <cell r="A387" t="str">
            <v>001.09.00220</v>
          </cell>
          <cell r="B387" t="str">
            <v>Janela metálica basculante em metalón</v>
          </cell>
          <cell r="C387" t="str">
            <v>M2</v>
          </cell>
          <cell r="D387">
            <v>166.16159999999999</v>
          </cell>
        </row>
        <row r="388">
          <cell r="A388" t="str">
            <v>001.09.00240</v>
          </cell>
          <cell r="B388" t="str">
            <v>Janela metálica basculante em perfil metálico (cantoneiras e tees)</v>
          </cell>
          <cell r="C388" t="str">
            <v>M2</v>
          </cell>
          <cell r="D388">
            <v>166.16159999999999</v>
          </cell>
        </row>
        <row r="389">
          <cell r="A389" t="str">
            <v>001.09.00260</v>
          </cell>
          <cell r="B389" t="str">
            <v>Janela metálica de correr em chapa de aço  dobrada n 18</v>
          </cell>
          <cell r="C389" t="str">
            <v>M2</v>
          </cell>
          <cell r="D389">
            <v>194.2216</v>
          </cell>
        </row>
        <row r="390">
          <cell r="A390" t="str">
            <v>001.09.00280</v>
          </cell>
          <cell r="B390" t="str">
            <v>Janela metálica de correr em metalón</v>
          </cell>
          <cell r="C390" t="str">
            <v>M2</v>
          </cell>
          <cell r="D390">
            <v>156.9881</v>
          </cell>
        </row>
        <row r="391">
          <cell r="A391" t="str">
            <v>001.09.00300</v>
          </cell>
          <cell r="B391" t="str">
            <v>Janela metálica de correr em perfis metálicos (cantoneiras e tees)</v>
          </cell>
          <cell r="C391" t="str">
            <v>M2</v>
          </cell>
          <cell r="D391">
            <v>164.2216</v>
          </cell>
        </row>
        <row r="392">
          <cell r="A392" t="str">
            <v>001.09.00320</v>
          </cell>
          <cell r="B392" t="str">
            <v>Janela metálica maximar em chapa dobrada n 18</v>
          </cell>
          <cell r="C392" t="str">
            <v>M2</v>
          </cell>
          <cell r="D392">
            <v>171.9881</v>
          </cell>
        </row>
        <row r="393">
          <cell r="A393" t="str">
            <v>001.09.00340</v>
          </cell>
          <cell r="B393" t="str">
            <v>Janela metálica maximar em metalón</v>
          </cell>
          <cell r="C393" t="str">
            <v>M2</v>
          </cell>
          <cell r="D393">
            <v>171.9881</v>
          </cell>
        </row>
        <row r="394">
          <cell r="A394" t="str">
            <v>001.09.00360</v>
          </cell>
          <cell r="B394" t="str">
            <v>Janela metálica maximar em perfis metálicos (cantoneiras e tees)</v>
          </cell>
          <cell r="C394" t="str">
            <v>M2</v>
          </cell>
          <cell r="D394">
            <v>180.9881</v>
          </cell>
        </row>
        <row r="395">
          <cell r="A395" t="str">
            <v>001.09.00380</v>
          </cell>
          <cell r="B395" t="str">
            <v>Janela metálica veneziana em metalon</v>
          </cell>
          <cell r="C395" t="str">
            <v>M2</v>
          </cell>
          <cell r="D395">
            <v>141.9881</v>
          </cell>
        </row>
        <row r="396">
          <cell r="A396" t="str">
            <v>001.09.00400</v>
          </cell>
          <cell r="B396" t="str">
            <v>Janela metálica fixa para vidro em chapa dobrada</v>
          </cell>
          <cell r="C396" t="str">
            <v>M2</v>
          </cell>
          <cell r="D396">
            <v>196.9881</v>
          </cell>
        </row>
        <row r="397">
          <cell r="A397" t="str">
            <v>001.09.00440</v>
          </cell>
          <cell r="B397" t="str">
            <v>Janela metálica tipo grade de ferro de 1/2 pol. espaçados a cada 15 cm incl. tela de arame sobreposta, j3-120x50 cm</v>
          </cell>
          <cell r="C397" t="str">
            <v>UN</v>
          </cell>
          <cell r="D397">
            <v>253.99090000000001</v>
          </cell>
        </row>
        <row r="398">
          <cell r="A398" t="str">
            <v>001.09.00460</v>
          </cell>
          <cell r="B398" t="str">
            <v>Janela metálica de chapa dobrada n.18 tipo grade fixa inclusive ferragens e tela mosquiteiro</v>
          </cell>
          <cell r="C398" t="str">
            <v>M2</v>
          </cell>
          <cell r="D398">
            <v>141.7216</v>
          </cell>
        </row>
        <row r="399">
          <cell r="A399" t="str">
            <v>001.09.00480</v>
          </cell>
          <cell r="B399" t="str">
            <v>Janela metálica de correr em metalón com tela</v>
          </cell>
          <cell r="C399" t="str">
            <v>M2</v>
          </cell>
          <cell r="D399">
            <v>158.83240000000001</v>
          </cell>
        </row>
        <row r="400">
          <cell r="A400" t="str">
            <v>001.09.00500</v>
          </cell>
          <cell r="B400" t="str">
            <v>Portão metálico tipo grade em ferro de 1/2 pol espaçados a cada 15 cm conf. modelo, p5-90x210 cm</v>
          </cell>
          <cell r="C400" t="str">
            <v>UN</v>
          </cell>
          <cell r="D400">
            <v>327.63900000000001</v>
          </cell>
        </row>
        <row r="401">
          <cell r="A401" t="str">
            <v>001.09.00510</v>
          </cell>
          <cell r="B401" t="str">
            <v>Portão de Correr em Chapa Corrugada N.18, Conf. Det. SINFRA N.06</v>
          </cell>
          <cell r="C401" t="str">
            <v>m2</v>
          </cell>
          <cell r="D401">
            <v>210.41220000000001</v>
          </cell>
        </row>
        <row r="402">
          <cell r="A402" t="str">
            <v>001.09.00520</v>
          </cell>
          <cell r="B402" t="str">
            <v>Gradil  de ferro metalón 20x20 mm</v>
          </cell>
          <cell r="C402" t="str">
            <v>M2</v>
          </cell>
          <cell r="D402">
            <v>78.488200000000006</v>
          </cell>
        </row>
        <row r="403">
          <cell r="A403" t="str">
            <v>001.09.00530</v>
          </cell>
          <cell r="B403" t="str">
            <v>Fornecimento e Instalação de Gradil em Módulos Fixos, conf. det. SINFRA/ FEMA - Entrada do Parque Mãe Bonifácia</v>
          </cell>
          <cell r="C403" t="str">
            <v>ml</v>
          </cell>
          <cell r="D403">
            <v>233.9051</v>
          </cell>
        </row>
        <row r="404">
          <cell r="A404" t="str">
            <v>001.09.00540</v>
          </cell>
          <cell r="B404" t="str">
            <v>Portão de ferro metalon  30x20mm</v>
          </cell>
          <cell r="C404" t="str">
            <v>M2</v>
          </cell>
          <cell r="D404">
            <v>54.642400000000002</v>
          </cell>
        </row>
        <row r="405">
          <cell r="A405" t="str">
            <v>001.09.00560</v>
          </cell>
          <cell r="B405" t="str">
            <v>Grades de proteção - chapa 2 x 1 cm</v>
          </cell>
          <cell r="C405" t="str">
            <v>M2</v>
          </cell>
          <cell r="D405">
            <v>69.721599999999995</v>
          </cell>
        </row>
        <row r="406">
          <cell r="A406" t="str">
            <v>001.09.00580</v>
          </cell>
          <cell r="B406" t="str">
            <v>Portão metálico em chapa dobrada com fechamento em chapa lisa, inclusive ferragens</v>
          </cell>
          <cell r="C406" t="str">
            <v>M2</v>
          </cell>
          <cell r="D406">
            <v>88.421599999999998</v>
          </cell>
        </row>
        <row r="407">
          <cell r="A407" t="str">
            <v>001.09.00600</v>
          </cell>
          <cell r="B407" t="str">
            <v>Corrimão metálico de ferro ( 3 x 2 cm ) h=0,80m</v>
          </cell>
          <cell r="C407" t="str">
            <v>ML</v>
          </cell>
          <cell r="D407">
            <v>59.221600000000002</v>
          </cell>
        </row>
        <row r="408">
          <cell r="A408" t="str">
            <v>001.09.00620</v>
          </cell>
          <cell r="B408" t="str">
            <v>Portão metálico em chapa lisa vincada c/ requadro em perfil de ferro simples, inclusive ferragens e fechadura</v>
          </cell>
          <cell r="C408" t="str">
            <v>M2</v>
          </cell>
          <cell r="D408">
            <v>103.83240000000001</v>
          </cell>
        </row>
        <row r="409">
          <cell r="A409" t="str">
            <v>001.09.00640</v>
          </cell>
          <cell r="B409" t="str">
            <v>Alçapão metálico em chapa galvanizada</v>
          </cell>
          <cell r="C409" t="str">
            <v>M2</v>
          </cell>
          <cell r="D409">
            <v>248.29320000000001</v>
          </cell>
        </row>
        <row r="410">
          <cell r="A410" t="str">
            <v>001.09.00660</v>
          </cell>
          <cell r="B410" t="str">
            <v>Fornecimento e Instalação de Batente ou guarnição metálica para vão de ( 0,80 x 2,10 ) m</v>
          </cell>
          <cell r="C410" t="str">
            <v>UN</v>
          </cell>
          <cell r="D410">
            <v>61.488100000000003</v>
          </cell>
        </row>
        <row r="411">
          <cell r="A411" t="str">
            <v>001.09.00680</v>
          </cell>
          <cell r="B411" t="str">
            <v>Fornecimento e Instalação de Batente ou guarnição metálica para vão de ( 1,20 x 2,10 ) m</v>
          </cell>
          <cell r="C411" t="str">
            <v>UN</v>
          </cell>
          <cell r="D411">
            <v>66.370199999999997</v>
          </cell>
        </row>
        <row r="412">
          <cell r="A412" t="str">
            <v>001.09.00700</v>
          </cell>
          <cell r="B412" t="str">
            <v>Fornecimento e Instalação de Batente ou guarnição metálica para vão de ( 1,50 x 2,10 ) m</v>
          </cell>
          <cell r="C412" t="str">
            <v>UN</v>
          </cell>
          <cell r="D412">
            <v>70.2624</v>
          </cell>
        </row>
        <row r="413">
          <cell r="A413" t="str">
            <v>001.09.00720</v>
          </cell>
          <cell r="B413" t="str">
            <v>Fornecimento e Instalação de Batente ou guarnição metálica para vão de ( 1,80 x 2,10 ) m</v>
          </cell>
          <cell r="C413" t="str">
            <v>UN</v>
          </cell>
          <cell r="D413">
            <v>74.154600000000002</v>
          </cell>
        </row>
        <row r="414">
          <cell r="A414" t="str">
            <v>001.09.00740</v>
          </cell>
          <cell r="B414" t="str">
            <v>Fornecimento e Instalação de Porta  de ferro em perfil metálico - 0,80x2,10m - padrão comercial</v>
          </cell>
          <cell r="C414" t="str">
            <v>UN</v>
          </cell>
          <cell r="D414">
            <v>117.1932</v>
          </cell>
        </row>
        <row r="415">
          <cell r="A415" t="str">
            <v>001.09.00760</v>
          </cell>
          <cell r="B415" t="str">
            <v>Fornecimento e Instalação de Porta  de ferro em perfis metalicos - 0,70x2,10m - padrão comercial</v>
          </cell>
          <cell r="C415" t="str">
            <v>UN</v>
          </cell>
          <cell r="D415">
            <v>117.1932</v>
          </cell>
        </row>
        <row r="416">
          <cell r="A416" t="str">
            <v>001.09.00770</v>
          </cell>
          <cell r="B416" t="str">
            <v>Fornecimento e Instalação de Porta  de ferro em perfil metálico - 0,60x2,10m - padrão comercial</v>
          </cell>
          <cell r="C416" t="str">
            <v>un</v>
          </cell>
          <cell r="D416">
            <v>132.35319999999999</v>
          </cell>
        </row>
        <row r="417">
          <cell r="A417" t="str">
            <v>001.09.00780</v>
          </cell>
          <cell r="B417" t="str">
            <v>Fornecimento e Instalação de Porta de Ferro de Correr Em Perfil Metálico Tipo Mosaico Quadriculado, 4 Folhas, Dim. 2.00 x 2.13 Req. 13 Chapa 22 - Padrão Comercial</v>
          </cell>
          <cell r="C417" t="str">
            <v>m2</v>
          </cell>
          <cell r="D417">
            <v>241.3716</v>
          </cell>
        </row>
        <row r="418">
          <cell r="A418" t="str">
            <v>001.09.00790</v>
          </cell>
          <cell r="B418" t="str">
            <v>Fornecimento e Instalação de Porta de ferro tipo veneziana - 0,80x2,10m - padrão comercial</v>
          </cell>
          <cell r="C418" t="str">
            <v>un</v>
          </cell>
          <cell r="D418">
            <v>132.35319999999999</v>
          </cell>
        </row>
        <row r="419">
          <cell r="A419" t="str">
            <v>001.09.00800</v>
          </cell>
          <cell r="B419" t="str">
            <v>Fornecimento e Instalação de Porta de ferro tipo veneziana - 0,70x2,10m - padrão comercial</v>
          </cell>
          <cell r="C419" t="str">
            <v>UN</v>
          </cell>
          <cell r="D419">
            <v>132.35319999999999</v>
          </cell>
        </row>
        <row r="420">
          <cell r="A420" t="str">
            <v>001.09.00805</v>
          </cell>
          <cell r="B420" t="str">
            <v>Fornecimento e Instalação de Porta de ferro tipo veneziana - 0,60x2,10m - padrão comercial</v>
          </cell>
          <cell r="C420" t="str">
            <v>un</v>
          </cell>
          <cell r="D420">
            <v>132.35319999999999</v>
          </cell>
        </row>
        <row r="421">
          <cell r="A421" t="str">
            <v>001.09.00820</v>
          </cell>
          <cell r="B421" t="str">
            <v>Fornecimento e Instalação de Janela de ferro em perfis metálicos - basculante com grade - padrão comercial</v>
          </cell>
          <cell r="C421" t="str">
            <v>M2</v>
          </cell>
          <cell r="D421">
            <v>229.2216</v>
          </cell>
        </row>
        <row r="422">
          <cell r="A422" t="str">
            <v>001.09.00825</v>
          </cell>
          <cell r="B422" t="str">
            <v>Fornecimento e Instalação de Janela Tipo Vitro Basculante com Grade Xadrez 0.40 x 0.40 cm, batente e = 12 cm chapa 22 - Padrão Comercial</v>
          </cell>
          <cell r="C422" t="str">
            <v>m2</v>
          </cell>
          <cell r="D422">
            <v>166.3862</v>
          </cell>
        </row>
        <row r="423">
          <cell r="A423" t="str">
            <v>001.09.00826</v>
          </cell>
          <cell r="B423" t="str">
            <v>Fornecimento e Instalação de Janela Tipo Vitro Basculante com Grade Xadrez 0.40 x 0.60 cm Batente e = 12 cm Chapa 22 - Padrão Comercial</v>
          </cell>
          <cell r="C423" t="str">
            <v>m2</v>
          </cell>
          <cell r="D423">
            <v>166.3862</v>
          </cell>
        </row>
        <row r="424">
          <cell r="A424" t="str">
            <v>001.09.00830</v>
          </cell>
          <cell r="B424" t="str">
            <v>Fornecimento e Instalação de Janela Tipo Vitro Maxim-ar 1.00 x 0.60 m c/ Grade Xadrez, Batente E = 12 cm, Chapa 22  - Padrão Comercial</v>
          </cell>
          <cell r="C424" t="str">
            <v>m2</v>
          </cell>
          <cell r="D424">
            <v>214.61619999999999</v>
          </cell>
        </row>
        <row r="425">
          <cell r="A425" t="str">
            <v>001.09.00840</v>
          </cell>
          <cell r="B425" t="str">
            <v>Fornecimento e Instalação de Janela de ferro em perfis metálicos - de correr com grade  - padrão comercial</v>
          </cell>
          <cell r="C425" t="str">
            <v>m2</v>
          </cell>
          <cell r="D425">
            <v>156.9881</v>
          </cell>
        </row>
        <row r="426">
          <cell r="A426" t="str">
            <v>001.09.00845</v>
          </cell>
          <cell r="B426" t="str">
            <v>Fornecimento e Instalação de Janela Tipo Vitro de Correr com Caixilho Fixo 1.20 x 1.00 m c/ Grade, Batente E = 12 cm, Chapa 22 4 Folhas - Padrão Comercial</v>
          </cell>
          <cell r="C426" t="str">
            <v>m2</v>
          </cell>
          <cell r="D426">
            <v>128.71619999999999</v>
          </cell>
        </row>
        <row r="427">
          <cell r="A427" t="str">
            <v>001.09.00846</v>
          </cell>
          <cell r="B427" t="str">
            <v>Fornecimento e Instalação de Janela Tipo Vitro de Correr com Caixilho Fixo 1.50 x 1.00 m c/ Grade, Batente E = 12 cm, Chapa 22 4 Folhas - Padrão Comercial</v>
          </cell>
          <cell r="C427" t="str">
            <v>m2</v>
          </cell>
          <cell r="D427">
            <v>118.58620000000001</v>
          </cell>
        </row>
        <row r="428">
          <cell r="A428" t="str">
            <v>001.09.00848</v>
          </cell>
          <cell r="B428" t="str">
            <v>Fornecimento e Instalação de Janela Tipo Vitro de Correr com Caixilho Fixo 2.00 x 1.00 m s/ Grade, Batente e= 12 cm Chapa 22, 4 Folhas - Padrão Comercial</v>
          </cell>
          <cell r="C428" t="str">
            <v>m2</v>
          </cell>
          <cell r="D428">
            <v>113.1362</v>
          </cell>
        </row>
        <row r="429">
          <cell r="A429" t="str">
            <v>001.09.00850</v>
          </cell>
          <cell r="B429" t="str">
            <v>Fornecimento e Instalação de Janela Tipo Vitro de Correr com Caixilho Fixo 1.50 x 1.20 m c/ Grade, Batente E = 12 cm, Chapa 22 4 Folhas - Padrão Comercial</v>
          </cell>
          <cell r="C429" t="str">
            <v>m2</v>
          </cell>
          <cell r="D429">
            <v>110.7362</v>
          </cell>
        </row>
        <row r="430">
          <cell r="A430" t="str">
            <v>001.09.00860</v>
          </cell>
          <cell r="B430" t="str">
            <v>Fornecimento e Instalação de Janela metálica tipo veneziana de correr com grade - padrão comercial</v>
          </cell>
          <cell r="C430" t="str">
            <v>m2</v>
          </cell>
          <cell r="D430">
            <v>156.9881</v>
          </cell>
        </row>
        <row r="431">
          <cell r="A431" t="str">
            <v>001.09.00900</v>
          </cell>
          <cell r="B431" t="str">
            <v>Fornecimento e Instalação de Porta Padrão Popular (sem defeitos), Tipo Solidor, Dimensão 60 x 210 cm, incl. Portal de Cedrinho Fixado Com Espuma de Poliuretano, Alisar de Cedrinho, Dobradiça de Ferro Zincado 31/2"" x 21/2"",</v>
          </cell>
          <cell r="C431" t="str">
            <v>CJ</v>
          </cell>
          <cell r="D431">
            <v>112.01260000000001</v>
          </cell>
        </row>
        <row r="432">
          <cell r="A432" t="str">
            <v>001.09.00920</v>
          </cell>
          <cell r="B432" t="str">
            <v>Fornecimento e Instalação de Porta Padrão Popular (sem defeitos), Tipo Solidor, Dimensão 70 x 210 cm, incl. Portal de Cedrinho Fixado Com Espuma de Poliuretano, Alisar de Cedrinho, Dobradiça de Ferro Zincado 31/2"" x 21/2"",</v>
          </cell>
          <cell r="C432" t="str">
            <v>CJ</v>
          </cell>
          <cell r="D432">
            <v>112.01260000000001</v>
          </cell>
        </row>
        <row r="433">
          <cell r="A433" t="str">
            <v>001.09.00940</v>
          </cell>
          <cell r="B433" t="str">
            <v>Fornecimento e Instalação de Porta Padrão Popular (sem defeitos), Tipo Solidor, Dimensão 80 x 210 cm, incl. Portal de Cedrinho Fixado Com Espuma de Poliuretano, Alisar de Cedrinho, Dobradiça de Ferro Zincado 31/2"" x 21/2"",</v>
          </cell>
          <cell r="C433" t="str">
            <v>CJ</v>
          </cell>
          <cell r="D433">
            <v>112.01260000000001</v>
          </cell>
        </row>
        <row r="434">
          <cell r="A434" t="str">
            <v>001.09.00960</v>
          </cell>
          <cell r="B434" t="str">
            <v>Fornecimento e Instalação de Porta Tipo Solidor, Angelim, Prensada, Semi Oca, Laminada Para Pintura, Dim. 60 x 210 cm, incl. Portal de Angelim e=3.50cm, Fixado C/ Espuma de Poliuretano, Alisar de Angelim l=6.00cm, Dobradiça de Ferro Niquel. 31/2"" x 21/</v>
          </cell>
          <cell r="C434" t="str">
            <v>CJ</v>
          </cell>
          <cell r="D434">
            <v>205.89259999999999</v>
          </cell>
        </row>
        <row r="435">
          <cell r="A435" t="str">
            <v>001.09.00980</v>
          </cell>
          <cell r="B435" t="str">
            <v>Fornecimento e Instalação de Porta Tipo Solidor, Angelim, Prensada, Semi Oca, Laminada Para Pintura, Dim. 60 x 210 cm, incl. Portal de Angelim e=3.50cm, Fixado C/ Espuma de Poliuretano, Alisar de Angelim l=6.00cm, Dobradiça de Ferro Niquel. 31/2"" x 21/</v>
          </cell>
          <cell r="C435" t="str">
            <v>CJ</v>
          </cell>
          <cell r="D435">
            <v>205.89259999999999</v>
          </cell>
        </row>
        <row r="436">
          <cell r="A436" t="str">
            <v>001.09.01000</v>
          </cell>
          <cell r="B436" t="str">
            <v>Fornecimento e Instalação de Porta Tipo Solidor, Angelim, Prensada, Semi Oca, Laminada Para Pintura, Dim. 60 x 210 cm, incl. Portal de Angelim e=3.50cm, Fixado C/ Espuma de Poliuretano, Alisar de Angelim l=6.00cm, Dobradiça de Ferro Niquel. 31/2"" x 21/</v>
          </cell>
          <cell r="C436" t="str">
            <v>CJ</v>
          </cell>
          <cell r="D436">
            <v>205.89259999999999</v>
          </cell>
        </row>
        <row r="437">
          <cell r="A437" t="str">
            <v>001.09.01010</v>
          </cell>
          <cell r="B437" t="str">
            <v>Fornecimento e Instalação de Porta Tipo Solidor, Angelim, Prensada, Semi Oca, Laminada Para Pintura, Dim. 90 x 210 cm, incl. Portal de Angelim e=3.50cm, Fixado C/ Espuma de Poliuretano, Alisar de Angelim l=6.00cm, Dobradiça de Ferro Niquel. 31/2"" x 21/</v>
          </cell>
          <cell r="C437" t="str">
            <v>CJ</v>
          </cell>
          <cell r="D437">
            <v>205.89259999999999</v>
          </cell>
        </row>
        <row r="438">
          <cell r="A438" t="str">
            <v>001.09.01020</v>
          </cell>
          <cell r="B438" t="str">
            <v>Fornecimento e Instalação de Porta Tipo Solidor, Angelim, Prensada, Encabeçada,Semi Oca, Laminada Para Envernizamento, Dim. 60 x 210 cm, incl. Portal de Angelim e=3.50cm, Fixado C/ Espuma de Poliuretano, Alisar de Angelim l=6.00cm, Dobradiça 31/2""x21/2</v>
          </cell>
          <cell r="C438" t="str">
            <v>CJ</v>
          </cell>
          <cell r="D438">
            <v>230.9126</v>
          </cell>
        </row>
        <row r="439">
          <cell r="A439" t="str">
            <v>001.09.01040</v>
          </cell>
          <cell r="B439" t="str">
            <v>Fornecimento e Instalação de Porta Tipo Solidor, Angelim, Prensada, Encabeçada,Semi Oca, Laminada Para Envernizamento, Dim. 70 x 210 cm, incl. Portal de Angelim e=3.50cm, Fixado C/ Espuma de Poliuretano, Alisar de Angelim l=6.00cm, Dobradiça 31/2""x21/2</v>
          </cell>
          <cell r="C439" t="str">
            <v>CJ</v>
          </cell>
          <cell r="D439">
            <v>230.9126</v>
          </cell>
        </row>
        <row r="440">
          <cell r="A440" t="str">
            <v>001.09.01060</v>
          </cell>
          <cell r="B440" t="str">
            <v>Fornecimento e Instalação de Porta Tipo Solidor, Angelim, Prensada, Encabeçada,Semi Oca, Laminada Para Envernizamento, Dim. 80 x 210 cm, incl. Portal de Angelim e=3.50cm, Fixado C/ Espuma de Poliuretano, Alisar de Angelim l=6.00cm, Dobradiça 31/2""x21/2</v>
          </cell>
          <cell r="C440" t="str">
            <v>CJ</v>
          </cell>
          <cell r="D440">
            <v>230.9126</v>
          </cell>
        </row>
        <row r="441">
          <cell r="A441" t="str">
            <v>001.09.01070</v>
          </cell>
          <cell r="B441" t="str">
            <v>Fornecimento e Instalação de Porta Tipo Solidor, Angelim, Prensada, Encabeçada,Semi Oca, Laminada Para Envernizamento, Dim. 90 x 210 cm, incl. Portal de Angelim e=3.50cm, Fixado C/ Espuma de Poliuretano, Alisar de Angelim l=6.00cm, Dobradiça 31/2""x21/2</v>
          </cell>
          <cell r="C441" t="str">
            <v>CJ</v>
          </cell>
          <cell r="D441">
            <v>230.9126</v>
          </cell>
        </row>
        <row r="442">
          <cell r="A442" t="str">
            <v>001.09.01080</v>
          </cell>
          <cell r="B442" t="str">
            <v>Fornecimento e Instalação de Porta Tipo Solidor,Itaúba, Prensada, Encabeçada,Semi Oca, Laminada Para Envernizamento, Dim. 60 x 210 cm, incl. Portal de Itaúba e=3.50cm, Fixado C/ Espuma de Poliuretano, Alisar de Itaúba l=6.00cm, Dobradiça de 31/2""x21/2</v>
          </cell>
          <cell r="C442" t="str">
            <v>CJ</v>
          </cell>
          <cell r="D442">
            <v>237.99260000000001</v>
          </cell>
        </row>
        <row r="443">
          <cell r="A443" t="str">
            <v>001.09.01100</v>
          </cell>
          <cell r="B443" t="str">
            <v>Fornecimento e Instalação de Porta Tipo Solidor,Itaúba, Prensada, Encabeçada,Semi Oca, Laminada Para Envernizamento, Dim. 70 x 210 cm, incl. Portal de Itaúba e=3.50cm, Fixado C/ Espuma de Poliuretano, Alisar de Itaúba l=6.00cm, Dobradiça de 31/2""x21/2"</v>
          </cell>
          <cell r="C443" t="str">
            <v>CJ</v>
          </cell>
          <cell r="D443">
            <v>237.99260000000001</v>
          </cell>
        </row>
        <row r="444">
          <cell r="A444" t="str">
            <v>001.09.01120</v>
          </cell>
          <cell r="B444" t="str">
            <v>Fornecimento e Instalação de Porta Tipo Solidor,Itaúba, Prensada, Encabeçada,Semi Oca, Laminada Para Envernizamento, Dim. 80 x 210 cm, incl. Portal de Itaúba e=3.50cm, Fixado C/ Espuma de Poliuretano, Alisar de Itaúba l=6.00cm, Dobradiça de 31/2""x21/2"</v>
          </cell>
          <cell r="C444" t="str">
            <v>CJ</v>
          </cell>
          <cell r="D444">
            <v>226.30260000000001</v>
          </cell>
        </row>
        <row r="445">
          <cell r="A445" t="str">
            <v>001.09.01130</v>
          </cell>
          <cell r="B445" t="str">
            <v>Fornecimento e Instalação de Porta Tipo Solidor,Itaúba, Prensada, Encabeçada,Semi Oca, Laminada Para Envernizamento, Dim. 90 x 210 cm, incl. Portal de Itaúba e=3.50cm, Fixado C/ Espuma de Poliuretano, Alisar de Itaúba l=6.00cm, Dobradiça de 31/2""x21/2"</v>
          </cell>
          <cell r="C445" t="str">
            <v>CJ</v>
          </cell>
          <cell r="D445">
            <v>226.30260000000001</v>
          </cell>
        </row>
        <row r="446">
          <cell r="A446" t="str">
            <v>001.09.01290</v>
          </cell>
          <cell r="B446" t="str">
            <v>Fornecimento e Instalação de Porta Tipo Solidor, Angelim, Prensada, Semi Oca, Laminada e Formicada TX PP30 0.8 mm, Dim. 60 x 210 cm, incl. Portal de Angelim e=3.50cm, Fix. Espuma de Poliur., Alisar de Angelim l=6.00cm, Dobr. de Ferro Niquel. 31/2"" x 21</v>
          </cell>
          <cell r="C446" t="str">
            <v>un</v>
          </cell>
          <cell r="D446">
            <v>308.86610000000002</v>
          </cell>
        </row>
        <row r="447">
          <cell r="A447" t="str">
            <v>001.09.01291</v>
          </cell>
          <cell r="B447" t="str">
            <v>Fornecimento e Instalação de Porta Tipo Solidor, Angelim, Prensada, Semi Oca, Laminada e Formicada TX PP30 0.8 mm, Dim. 70 x 210 cm, incl. Portal de Angelim e=3.50cm, Fix. Espuma de Poliur., Alisar de Angelim l=6.00cm, Dobr. de Ferro Niquel. 31/2"" x 21</v>
          </cell>
          <cell r="C447" t="str">
            <v>un</v>
          </cell>
          <cell r="D447">
            <v>332.24610000000001</v>
          </cell>
        </row>
        <row r="448">
          <cell r="A448" t="str">
            <v>001.09.01292</v>
          </cell>
          <cell r="B448" t="str">
            <v>Fornecimento e Instalação de Porta Tipo Solidor, Angelim, Prensada, Semi Oca, Laminada e Formicada TX PP30 0.8 mm, Dim. 80 x 210 cm, incl. Portal de Angelim e=3.50cm, Fix. Espuma de Poliur., Alisar de Angelim l=6.00cm, Dobr. de Ferro Niquel. 31/2"" x 21</v>
          </cell>
          <cell r="C448" t="str">
            <v>un</v>
          </cell>
          <cell r="D448">
            <v>332.24610000000001</v>
          </cell>
        </row>
        <row r="449">
          <cell r="A449" t="str">
            <v>001.09.01293</v>
          </cell>
          <cell r="B449" t="str">
            <v>Fornecimento e Instalação de Porta Tipo Solidor, Angelim, Prensada, Semi Oca, Laminada e Formicada TX PP30 0.8 mm, Dim. 90 x 210 cm, incl. Portal de Angelim e=3.50cm, Fix. Espuma de Poliur., Alisar de Angelim l=6.00cm, Dobr. de Ferro Niquel. 31/2"" x 21</v>
          </cell>
          <cell r="C449" t="str">
            <v>un</v>
          </cell>
          <cell r="D449">
            <v>332.24610000000001</v>
          </cell>
        </row>
        <row r="450">
          <cell r="A450" t="str">
            <v>001.09.01420</v>
          </cell>
          <cell r="B450" t="str">
            <v>Fechadura c/ chave central, maçaneta tipo copo, conjunto completo p/portas de entrada</v>
          </cell>
          <cell r="C450" t="str">
            <v>UN</v>
          </cell>
          <cell r="D450">
            <v>23.020199999999999</v>
          </cell>
        </row>
        <row r="451">
          <cell r="A451" t="str">
            <v>001.09.01440</v>
          </cell>
          <cell r="B451" t="str">
            <v>Fechadura c/ chave central, maçaneta tipo copo, conjunto completo p/portas de comunicacao</v>
          </cell>
          <cell r="C451" t="str">
            <v>UN</v>
          </cell>
          <cell r="D451">
            <v>18.860199999999999</v>
          </cell>
        </row>
        <row r="452">
          <cell r="A452" t="str">
            <v>001.09.01460</v>
          </cell>
          <cell r="B452" t="str">
            <v>Fechadura c/ chave central, maçaneta tipo copo, conjunto completo p/portas de banheiro</v>
          </cell>
          <cell r="C452" t="str">
            <v>UN</v>
          </cell>
          <cell r="D452">
            <v>18.860199999999999</v>
          </cell>
        </row>
        <row r="453">
          <cell r="A453" t="str">
            <v>001.09.02300</v>
          </cell>
          <cell r="B453" t="str">
            <v>Tela metálica tipo mosquiteiro fixado em ferro cantoneira de abas iguais de 1/2""""x1/8""""</v>
          </cell>
          <cell r="C453" t="str">
            <v>M2</v>
          </cell>
          <cell r="D453">
            <v>33.885399999999997</v>
          </cell>
        </row>
        <row r="454">
          <cell r="A454" t="str">
            <v>001.09.02320</v>
          </cell>
          <cell r="B454" t="str">
            <v>Tela metálica tipo mosquiteiro fixado em ferro cantoneira de abas iguais de 1""""x3/16""""</v>
          </cell>
          <cell r="C454" t="str">
            <v>M2</v>
          </cell>
          <cell r="D454">
            <v>59.985399999999998</v>
          </cell>
        </row>
        <row r="455">
          <cell r="A455" t="str">
            <v>001.09.02325</v>
          </cell>
          <cell r="B455" t="str">
            <v>Fornecimento e Instalação de Chapa de Ferro Preta Lisa e= 3 mm Conf. Det. 26 A SEJUSP</v>
          </cell>
          <cell r="C455" t="str">
            <v>m2</v>
          </cell>
          <cell r="D455">
            <v>128.08510000000001</v>
          </cell>
        </row>
        <row r="456">
          <cell r="A456" t="str">
            <v>001.09.02327</v>
          </cell>
          <cell r="B456" t="str">
            <v>Fornecimento e Instalação de Chapa de Ferro Preta Lisa e= 8 mm Conf. Det. 26 C SEJUSP</v>
          </cell>
          <cell r="C456" t="str">
            <v>m2</v>
          </cell>
          <cell r="D456">
            <v>339.98250000000002</v>
          </cell>
        </row>
        <row r="457">
          <cell r="A457" t="str">
            <v>001.09.02330</v>
          </cell>
          <cell r="B457" t="str">
            <v>Fornecimento e Instalação de Porta Para Cadeia ou Presídio 0.80 x 2.10 em grade 7/8"" e barra chata 1 1/2"" x 5/16"" Conf. Det. 05 SINFRA</v>
          </cell>
          <cell r="C457" t="str">
            <v>m2</v>
          </cell>
          <cell r="D457">
            <v>227.84440000000001</v>
          </cell>
        </row>
        <row r="458">
          <cell r="A458" t="str">
            <v>001.09.02335</v>
          </cell>
          <cell r="B458" t="str">
            <v>Fornecimento e Instalação de Porta Metálica C/ Passa Prato Conf. Det. 05 SEJUSP</v>
          </cell>
          <cell r="C458" t="str">
            <v>m2</v>
          </cell>
          <cell r="D458">
            <v>356.19459999999998</v>
          </cell>
        </row>
        <row r="459">
          <cell r="A459" t="str">
            <v>001.09.02336</v>
          </cell>
          <cell r="B459" t="str">
            <v>Fornecimento e Instalação de Porta Metálica S/ Passa Prato Conf. Det. 05 A SEJUSP</v>
          </cell>
          <cell r="C459" t="str">
            <v>m2</v>
          </cell>
          <cell r="D459">
            <v>278.31799999999998</v>
          </cell>
        </row>
        <row r="460">
          <cell r="A460" t="str">
            <v>001.09.02337</v>
          </cell>
          <cell r="B460" t="str">
            <v>Fornecimento e Instalação de Porta Metálica C/ Chapa Metálica Sobre Toda a Porta Conf. Det. 05 B  SEJUSP</v>
          </cell>
          <cell r="C460" t="str">
            <v>m2</v>
          </cell>
          <cell r="D460">
            <v>426.10849999999999</v>
          </cell>
        </row>
        <row r="461">
          <cell r="A461" t="str">
            <v>001.09.02338</v>
          </cell>
          <cell r="B461" t="str">
            <v>Fornecimento e Instalação de Conjunto de Grade Conf. Det. 08 SEJUSP</v>
          </cell>
          <cell r="C461" t="str">
            <v>m2</v>
          </cell>
          <cell r="D461">
            <v>130.26499999999999</v>
          </cell>
        </row>
        <row r="462">
          <cell r="A462" t="str">
            <v>001.09.02340</v>
          </cell>
          <cell r="B462" t="str">
            <v>Fornecimento e Instalação de Grade Metálica Conf. Det. 09 A SEJUSP</v>
          </cell>
          <cell r="C462" t="str">
            <v>m2</v>
          </cell>
          <cell r="D462">
            <v>191.0461</v>
          </cell>
        </row>
        <row r="463">
          <cell r="A463" t="str">
            <v>001.09.02345</v>
          </cell>
          <cell r="B463" t="str">
            <v>Fornecimento e Instalação de Porta Metálica C/ Chapa Metálica Sobre Toda a Porta Conf. Det. 23  SEJUSP</v>
          </cell>
          <cell r="C463" t="str">
            <v>m2</v>
          </cell>
          <cell r="D463">
            <v>380.67520000000002</v>
          </cell>
        </row>
        <row r="464">
          <cell r="A464" t="str">
            <v>001.09.02346</v>
          </cell>
          <cell r="B464" t="str">
            <v>Fornecimento e Instalação de Porta Metálica S/ Chapa Metálica Conf. Det. 23 A  SEJUSP</v>
          </cell>
          <cell r="C464" t="str">
            <v>m2</v>
          </cell>
          <cell r="D464">
            <v>297.05579999999998</v>
          </cell>
        </row>
        <row r="465">
          <cell r="A465" t="str">
            <v>001.09.02350</v>
          </cell>
          <cell r="B465" t="str">
            <v>Fornecimento e Instalação de Visor Conf. Det. 30 SEJUSP</v>
          </cell>
          <cell r="C465" t="str">
            <v>un</v>
          </cell>
          <cell r="D465">
            <v>210.67439999999999</v>
          </cell>
        </row>
        <row r="466">
          <cell r="A466" t="str">
            <v>001.09.02360</v>
          </cell>
          <cell r="B466" t="str">
            <v>Fornecimento e Instalação de Tranca Tipo Comum Conf. Det. 41 SEJUSP</v>
          </cell>
          <cell r="C466" t="str">
            <v>un</v>
          </cell>
          <cell r="D466">
            <v>122.6871</v>
          </cell>
        </row>
        <row r="467">
          <cell r="A467" t="str">
            <v>001.09.02365</v>
          </cell>
          <cell r="B467" t="str">
            <v>Fornecimento e Instalação de Grade Metálica Conf. Det. 45 B SEJUSP</v>
          </cell>
          <cell r="C467" t="str">
            <v>m2</v>
          </cell>
          <cell r="D467">
            <v>246.3074</v>
          </cell>
        </row>
        <row r="468">
          <cell r="A468" t="str">
            <v>001.09.02370</v>
          </cell>
          <cell r="B468" t="str">
            <v>Batente de madeira 15 x 15 cm para porta e janela</v>
          </cell>
          <cell r="C468" t="str">
            <v>m</v>
          </cell>
          <cell r="D468">
            <v>20.7333</v>
          </cell>
        </row>
        <row r="469">
          <cell r="A469" t="str">
            <v>001.09.02380</v>
          </cell>
          <cell r="B469" t="str">
            <v>Batente de madeira 3,5 x 14,5 cm para portas e janelas</v>
          </cell>
          <cell r="C469" t="str">
            <v>M</v>
          </cell>
          <cell r="D469">
            <v>8.0296000000000003</v>
          </cell>
        </row>
        <row r="470">
          <cell r="A470" t="str">
            <v>001.09.02400</v>
          </cell>
          <cell r="B470" t="str">
            <v>Reparo em esquadria - substituição de folhas de porta/janelas de madeira tipo almofadada</v>
          </cell>
          <cell r="C470" t="str">
            <v>M2</v>
          </cell>
          <cell r="D470">
            <v>42.630299999999998</v>
          </cell>
        </row>
        <row r="471">
          <cell r="A471" t="str">
            <v>001.09.02420</v>
          </cell>
          <cell r="B471" t="str">
            <v>Reparo em esquadria - substituição de batente de madeira</v>
          </cell>
          <cell r="C471" t="str">
            <v>M</v>
          </cell>
          <cell r="D471">
            <v>17.7865</v>
          </cell>
        </row>
        <row r="472">
          <cell r="A472" t="str">
            <v>001.09.02440</v>
          </cell>
          <cell r="B472" t="str">
            <v>Reparo em esquadria - substituição de folha de porta de madeira tipo solidor, inclusive dobradiças, -(0,60x1,80)m</v>
          </cell>
          <cell r="C472" t="str">
            <v>UN</v>
          </cell>
          <cell r="D472">
            <v>50.916499999999999</v>
          </cell>
        </row>
        <row r="473">
          <cell r="A473" t="str">
            <v>001.09.02460</v>
          </cell>
          <cell r="B473" t="str">
            <v>Reparo em esquadria - substituição de folha de porta de madeira tipo solidor, inclusive dobradiças, -(0,60x2,10)m</v>
          </cell>
          <cell r="C473" t="str">
            <v>UN</v>
          </cell>
          <cell r="D473">
            <v>54.606499999999997</v>
          </cell>
        </row>
        <row r="474">
          <cell r="A474" t="str">
            <v>001.09.02480</v>
          </cell>
          <cell r="B474" t="str">
            <v>Reparo em esquadria - substituição de folha de porta de madeira tipo solidor, inclusive dobradiças, -(0,70x2,10)m</v>
          </cell>
          <cell r="C474" t="str">
            <v>UN</v>
          </cell>
          <cell r="D474">
            <v>54.606499999999997</v>
          </cell>
        </row>
        <row r="475">
          <cell r="A475" t="str">
            <v>001.09.02500</v>
          </cell>
          <cell r="B475" t="str">
            <v>Reparo em esquadria - substituição de folha de porta de madeira tipo solidor, inclusive dobradiças, -(0,80x2,10)m</v>
          </cell>
          <cell r="C475" t="str">
            <v>UN</v>
          </cell>
          <cell r="D475">
            <v>54.606499999999997</v>
          </cell>
        </row>
        <row r="476">
          <cell r="A476" t="str">
            <v>001.09.02520</v>
          </cell>
          <cell r="B476" t="str">
            <v>Reparo em esquadria - substituição de folha de porta de madeira tipo solidor, inclusive dobradiças, -(0,90x2,10)m</v>
          </cell>
          <cell r="C476" t="str">
            <v>UN</v>
          </cell>
          <cell r="D476">
            <v>92.606499999999997</v>
          </cell>
        </row>
        <row r="477">
          <cell r="A477" t="str">
            <v>001.09.02540</v>
          </cell>
          <cell r="B477" t="str">
            <v>Reparo em esquadria - substituição de folha de madeira almofadada, inclusive dobradiças-(0,60x2,10)m</v>
          </cell>
          <cell r="C477" t="str">
            <v>UN</v>
          </cell>
          <cell r="D477">
            <v>73.606499999999997</v>
          </cell>
        </row>
        <row r="478">
          <cell r="A478" t="str">
            <v>001.09.02560</v>
          </cell>
          <cell r="B478" t="str">
            <v>Reparo em esquadria - substituição de folha de madeira almofadada, inclusive dobradiças-(0,70x2,10)m</v>
          </cell>
          <cell r="C478" t="str">
            <v>UN</v>
          </cell>
          <cell r="D478">
            <v>73.606499999999997</v>
          </cell>
        </row>
        <row r="479">
          <cell r="A479" t="str">
            <v>001.09.02580</v>
          </cell>
          <cell r="B479" t="str">
            <v>Reparo em esquadria - substituição de folha de madeira almofadada, inclusive dobradiças-(0,80x2,10)m</v>
          </cell>
          <cell r="C479" t="str">
            <v>UN</v>
          </cell>
          <cell r="D479">
            <v>73.606499999999997</v>
          </cell>
        </row>
        <row r="480">
          <cell r="A480" t="str">
            <v>001.09.02600</v>
          </cell>
          <cell r="B480" t="str">
            <v>Reparo em esquadria - substituição de folha de madeira almofadada, inclusive dobradiças-(0,90x2,10)m</v>
          </cell>
          <cell r="C480" t="str">
            <v>UN</v>
          </cell>
          <cell r="D480">
            <v>87.606499999999997</v>
          </cell>
        </row>
        <row r="481">
          <cell r="A481" t="str">
            <v>001.09.02620</v>
          </cell>
          <cell r="B481" t="str">
            <v>Reparo em esquadria - substituição de batente de peroba, inclusive guarnições -vão de (0,60x2,10)m</v>
          </cell>
          <cell r="C481" t="str">
            <v>JG</v>
          </cell>
          <cell r="D481">
            <v>98.226600000000005</v>
          </cell>
        </row>
        <row r="482">
          <cell r="A482" t="str">
            <v>001.09.02640</v>
          </cell>
          <cell r="B482" t="str">
            <v>Reparo em esquadria - substituição de batente de peroba, inclusive guarnições -vão de (0,70x2,10)m</v>
          </cell>
          <cell r="C482" t="str">
            <v>JG</v>
          </cell>
          <cell r="D482">
            <v>96.892099999999999</v>
          </cell>
        </row>
        <row r="483">
          <cell r="A483" t="str">
            <v>001.09.02660</v>
          </cell>
          <cell r="B483" t="str">
            <v>Reparo em esquadria - substituição de batente de peroba, inclusive guarnições -vão de (0,80x2,10)m</v>
          </cell>
          <cell r="C483" t="str">
            <v>JG</v>
          </cell>
          <cell r="D483">
            <v>108.9226</v>
          </cell>
        </row>
        <row r="484">
          <cell r="A484" t="str">
            <v>001.09.02800</v>
          </cell>
          <cell r="B484" t="str">
            <v>Reparo em Grades e Portões - substituição de ferro CA 25 1/2""</v>
          </cell>
          <cell r="C484" t="str">
            <v>ml</v>
          </cell>
          <cell r="D484">
            <v>4.0110999999999999</v>
          </cell>
        </row>
        <row r="485">
          <cell r="A485" t="str">
            <v>001.09.02820</v>
          </cell>
          <cell r="B485" t="str">
            <v>Reparo em Grades e Portões - substituição de ferro CA 25 7/8""</v>
          </cell>
          <cell r="C485" t="str">
            <v>ml</v>
          </cell>
          <cell r="D485">
            <v>13.7584</v>
          </cell>
        </row>
        <row r="486">
          <cell r="A486" t="str">
            <v>001.09.02840</v>
          </cell>
          <cell r="B486" t="str">
            <v>Reparo em Alambrados e Portões - substituição de tubo de ferro em chapa preta diam.2"" chapa 13</v>
          </cell>
          <cell r="C486" t="str">
            <v>ml</v>
          </cell>
          <cell r="D486">
            <v>16.174800000000001</v>
          </cell>
        </row>
        <row r="487">
          <cell r="A487" t="str">
            <v>001.09.02860</v>
          </cell>
          <cell r="B487" t="str">
            <v>Reparo em Alambrados e Portões - substituição de tela de alambrado galvanizado malha 2"" fio dw12</v>
          </cell>
          <cell r="C487" t="str">
            <v>m2</v>
          </cell>
          <cell r="D487">
            <v>14.151400000000001</v>
          </cell>
        </row>
        <row r="488">
          <cell r="A488" t="str">
            <v>001.10</v>
          </cell>
          <cell r="B488" t="str">
            <v>REVESTIMENTO</v>
          </cell>
          <cell r="D488">
            <v>329.01499999999999</v>
          </cell>
        </row>
        <row r="489">
          <cell r="A489" t="str">
            <v>001.10.00020</v>
          </cell>
          <cell r="B489" t="str">
            <v>Chapisco de aderência c/argamassa de cimento e areia traço 1:3 e= 5 mm</v>
          </cell>
          <cell r="C489" t="str">
            <v>m2</v>
          </cell>
          <cell r="D489">
            <v>1.9576</v>
          </cell>
        </row>
        <row r="490">
          <cell r="A490" t="str">
            <v>001.10.00040</v>
          </cell>
          <cell r="B490" t="str">
            <v>Chapisco de acab.c/argam.de cimento e pedrisco traço 1:4  e= 7 mm</v>
          </cell>
          <cell r="C490" t="str">
            <v>m2</v>
          </cell>
          <cell r="D490">
            <v>2.9297</v>
          </cell>
        </row>
        <row r="491">
          <cell r="A491" t="str">
            <v>001.10.00100</v>
          </cell>
          <cell r="B491" t="str">
            <v>Reboco paulista usando argamassa mista de cimento cal e areia no traço 1:2:8 com 20 mm de espessura</v>
          </cell>
          <cell r="C491" t="str">
            <v>m2</v>
          </cell>
          <cell r="D491">
            <v>7.8211000000000004</v>
          </cell>
        </row>
        <row r="492">
          <cell r="A492" t="str">
            <v>001.10.00110</v>
          </cell>
          <cell r="B492" t="str">
            <v>Reboco paulista usando argamassa mista de cimento cal e areia no traço 1:2:9 com 20 mm de espessura</v>
          </cell>
          <cell r="C492" t="str">
            <v>m2</v>
          </cell>
          <cell r="D492">
            <v>7.6371000000000002</v>
          </cell>
        </row>
        <row r="493">
          <cell r="A493" t="str">
            <v>001.10.00120</v>
          </cell>
          <cell r="B493" t="str">
            <v>Reboco c/ argamassa de cal em pasta e areia fina peneirada no traço 1:2 (espessura 0.5 cm)</v>
          </cell>
          <cell r="C493" t="str">
            <v>m2</v>
          </cell>
          <cell r="D493">
            <v>3.6324999999999998</v>
          </cell>
        </row>
        <row r="494">
          <cell r="A494" t="str">
            <v>001.10.00170</v>
          </cell>
          <cell r="B494" t="str">
            <v>Revestimento c/ argamassa de barita e = 1O mm</v>
          </cell>
          <cell r="C494" t="str">
            <v>m2</v>
          </cell>
          <cell r="D494">
            <v>42.392600000000002</v>
          </cell>
        </row>
        <row r="495">
          <cell r="A495" t="str">
            <v>001.10.00180</v>
          </cell>
          <cell r="B495" t="str">
            <v>Reboco barra lisa com argamassa de cimento e areia 1:1.5 com impermeabilizante inclusive emboço de cimento e areia 1:4</v>
          </cell>
          <cell r="C495" t="str">
            <v>M2</v>
          </cell>
          <cell r="D495">
            <v>17.493600000000001</v>
          </cell>
        </row>
        <row r="496">
          <cell r="A496" t="str">
            <v>001.10.00200</v>
          </cell>
          <cell r="B496" t="str">
            <v>Barra lisa c/ acabamento em nata de cimento comum c/ desempenadeira de aço sobre emboço de cimento e areia 1:4</v>
          </cell>
          <cell r="C496" t="str">
            <v>m2</v>
          </cell>
          <cell r="D496">
            <v>12.008100000000001</v>
          </cell>
        </row>
        <row r="497">
          <cell r="A497" t="str">
            <v>001.10.00220</v>
          </cell>
          <cell r="B497" t="str">
            <v>Barra lisa c/ acabamento em nata de cimento comum c/ desempenadeira de aço sobre emboço de cimento e areia 1:4:8</v>
          </cell>
          <cell r="C497" t="str">
            <v>m2</v>
          </cell>
          <cell r="D497">
            <v>11.581300000000001</v>
          </cell>
        </row>
        <row r="498">
          <cell r="A498" t="str">
            <v>001.10.00240</v>
          </cell>
          <cell r="B498" t="str">
            <v>Barra lisa c/ acabamento em nata de cimento branco c/ desempenadeira de aço sobre emboço de cimento e areia 1:4</v>
          </cell>
          <cell r="C498" t="str">
            <v>m2</v>
          </cell>
          <cell r="D498">
            <v>14.0441</v>
          </cell>
        </row>
        <row r="499">
          <cell r="A499" t="str">
            <v>001.10.00260</v>
          </cell>
          <cell r="B499" t="str">
            <v>Barra lisa c/ acabamento em nata de cimento comum c/ desempenadeira de aço sobre emboço de cimento e areia 1:4:8</v>
          </cell>
          <cell r="C499" t="str">
            <v>m2</v>
          </cell>
          <cell r="D499">
            <v>11.581300000000001</v>
          </cell>
        </row>
        <row r="500">
          <cell r="A500" t="str">
            <v>001.10.00280</v>
          </cell>
          <cell r="B500" t="str">
            <v>Revestimento com azulejo branco (dimensão mínima 150x150 mm, espessura mínima 4 mm) empregando argamassa pré fabricada de cimento colante (a prumo ), incl rejuntamento</v>
          </cell>
          <cell r="C500" t="str">
            <v>m2</v>
          </cell>
          <cell r="D500">
            <v>22.776800000000001</v>
          </cell>
        </row>
        <row r="501">
          <cell r="A501" t="str">
            <v>001.10.00300</v>
          </cell>
          <cell r="B501" t="str">
            <v>Revestimento com azulejo decorado (dimensão mínima 150x150 mm, espessura mínima 4 mm) empregando argamassa pré fabricada de cimento colante (a prumo ), incl rejuntamento</v>
          </cell>
          <cell r="C501" t="str">
            <v>m2</v>
          </cell>
          <cell r="D501">
            <v>19.9938</v>
          </cell>
        </row>
        <row r="502">
          <cell r="A502" t="str">
            <v>001.10.00320</v>
          </cell>
          <cell r="B502" t="str">
            <v>Revestimento Com Piso Parede (dimensão mínima 300x300 mm, espessura mínima 6 mm) Empregando Argamassa Pré Fabricada de Cimento Colante, incl Rejuntamento</v>
          </cell>
          <cell r="C502" t="str">
            <v>m2</v>
          </cell>
          <cell r="D502">
            <v>19.991800000000001</v>
          </cell>
        </row>
        <row r="503">
          <cell r="A503" t="str">
            <v>001.10.00330</v>
          </cell>
          <cell r="B503" t="str">
            <v>Fornecimento e Assentamento de Pastilha de Porcelana (dimensão mínima 100x100 mm, espessura mínima 8 mm), Assentada Com Argamassa Pré- Fabricada de Cimento Colante, Incl. Rejuntamento</v>
          </cell>
          <cell r="C503" t="str">
            <v>m2</v>
          </cell>
          <cell r="D503">
            <v>47.176099999999998</v>
          </cell>
        </row>
        <row r="504">
          <cell r="A504" t="str">
            <v>001.10.00560</v>
          </cell>
          <cell r="B504" t="str">
            <v>Revestimento c/ carpete 8 mm sobre parede</v>
          </cell>
          <cell r="C504" t="str">
            <v>M2</v>
          </cell>
          <cell r="D504">
            <v>24.803599999999999</v>
          </cell>
        </row>
        <row r="505">
          <cell r="A505" t="str">
            <v>001.10.00580</v>
          </cell>
          <cell r="B505" t="str">
            <v>Revestimento de paredes com laminado melaminico colado (formiplac texturizado)</v>
          </cell>
          <cell r="C505" t="str">
            <v>m2</v>
          </cell>
          <cell r="D505">
            <v>23.991599999999998</v>
          </cell>
        </row>
        <row r="506">
          <cell r="A506" t="str">
            <v>001.10.00660</v>
          </cell>
          <cell r="B506" t="str">
            <v>Faixas decorativas para portas e janelas, 10 cm de largura, em argamassa mista de cimento cal e areia</v>
          </cell>
          <cell r="C506" t="str">
            <v>M</v>
          </cell>
          <cell r="D506">
            <v>4.1908000000000003</v>
          </cell>
        </row>
        <row r="507">
          <cell r="A507" t="str">
            <v>001.10.00680</v>
          </cell>
          <cell r="B507" t="str">
            <v>Fornecimento e Assentamento de Faixa Cerâmica Decorada Para Cozinha e Banheiro</v>
          </cell>
          <cell r="C507" t="str">
            <v>ml</v>
          </cell>
          <cell r="D507">
            <v>13.7346</v>
          </cell>
        </row>
        <row r="508">
          <cell r="A508" t="str">
            <v>001.10.00740</v>
          </cell>
          <cell r="B508" t="str">
            <v>Correção de trincas em paredes, usando ferro de 1/4"""" e argamassa de cimento e areia 1:3</v>
          </cell>
          <cell r="C508" t="str">
            <v>M</v>
          </cell>
          <cell r="D508">
            <v>19.276900000000001</v>
          </cell>
        </row>
        <row r="509">
          <cell r="A509" t="str">
            <v>001.11</v>
          </cell>
          <cell r="B509" t="str">
            <v>PISOS RODAPÉS SOLEIRAS E PEITORIS</v>
          </cell>
          <cell r="D509">
            <v>1236.8943999999999</v>
          </cell>
        </row>
        <row r="510">
          <cell r="A510" t="str">
            <v>001.11.00010</v>
          </cell>
          <cell r="B510" t="str">
            <v>Preparo e apiloamento do local destinado a receber o piso, incl. carga e transporte manual de material de caixão de empréstimo para complementação do que faltar.</v>
          </cell>
          <cell r="C510" t="str">
            <v>m2</v>
          </cell>
          <cell r="D510">
            <v>5.9009</v>
          </cell>
        </row>
        <row r="511">
          <cell r="A511" t="str">
            <v>001.11.00015</v>
          </cell>
          <cell r="B511" t="str">
            <v>Fornecimento e Execução de Picoteamento de Piso Para Aplicação de Argamassa de Regularização em Pisos Pré Exitentes</v>
          </cell>
          <cell r="C511" t="str">
            <v>m2</v>
          </cell>
          <cell r="D511">
            <v>1.3325</v>
          </cell>
        </row>
        <row r="512">
          <cell r="A512" t="str">
            <v>001.11.00040</v>
          </cell>
          <cell r="B512" t="str">
            <v>Regularização de laje ou lastro de concreto com argamassa de cimento e areia no traço 1:3, procedendo-se da seguinte maneira: umidecer abundantemente o contrapiso, aplicar nata de agua e cimento e finalmente a aplicar da argamassa de regularização.</v>
          </cell>
          <cell r="C512" t="str">
            <v>m3</v>
          </cell>
          <cell r="D512">
            <v>283.80529999999999</v>
          </cell>
        </row>
        <row r="513">
          <cell r="A513" t="str">
            <v>001.11.00050</v>
          </cell>
          <cell r="B513" t="str">
            <v>Contrapiso de concreto não estrutural Fck=13,5 Mpa, preparado com régua de alumínio e desempenadeira de madeira, perfeitamente nivelado, pronto para receber o piso, esp.= 6.00 cm</v>
          </cell>
          <cell r="C513" t="str">
            <v>m2</v>
          </cell>
          <cell r="D513">
            <v>16.967300000000002</v>
          </cell>
        </row>
        <row r="514">
          <cell r="A514" t="str">
            <v>001.11.00060</v>
          </cell>
          <cell r="B514" t="str">
            <v>Calçada em concreto Fck=13,5 Mpa no traco 1:3:6 com junta de dilatação de madeira 1.2 cm de espessura formando quadro 2.0 x 2.0 m com 6.0 cm de espessura, preparado com régua de alumínio e desempenadeira de madeira, perfeitamente nivelado.</v>
          </cell>
          <cell r="C514" t="str">
            <v>m2</v>
          </cell>
          <cell r="D514">
            <v>19.508099999999999</v>
          </cell>
        </row>
        <row r="515">
          <cell r="A515" t="str">
            <v>001.11.00080</v>
          </cell>
          <cell r="B515" t="str">
            <v>Calçada em concreto Fck=13,5 Mpa, no traço 1:3:6 com junta de dilatação seca, formando quadro de 2.00x2.00 m, com 6 cm de espessura, preparado com régua de alumínio e desempenadeira de madeira, perfeitamente nivelado.</v>
          </cell>
          <cell r="C515" t="str">
            <v>m2</v>
          </cell>
          <cell r="D515">
            <v>19.508099999999999</v>
          </cell>
        </row>
        <row r="516">
          <cell r="A516" t="str">
            <v>001.11.00100</v>
          </cell>
          <cell r="B516" t="str">
            <v>Calçada em Concreto Usinado 13,50 Mpa, Com Junta de Dilatação de Ripa de Madeira de 1.20 cm de Espessura formando Quadro 1.50 x 1.50 m, sendo a espessura de e= 5.00 cm, preparado com régua de alumínio e desempenadeira de madeira, perfeitamente nivelado.</v>
          </cell>
          <cell r="C516" t="str">
            <v>m2</v>
          </cell>
          <cell r="D516">
            <v>20.432700000000001</v>
          </cell>
        </row>
        <row r="517">
          <cell r="A517" t="str">
            <v>001.11.00110</v>
          </cell>
          <cell r="B517" t="str">
            <v>Calçada em Concreto Usinado 13,50 Mpa, Com Junta de Dilatação de Ripa de Madeira de 1.20 cm de Espessura formando Quadro 1.50 x 1.50 m, sendo a espessura de e=7.00 cm, preparado com régua de alumínio e desempenadeira de madeira, perfeitamente nivelado.</v>
          </cell>
          <cell r="C517" t="str">
            <v>m2</v>
          </cell>
          <cell r="D517">
            <v>25.315899999999999</v>
          </cell>
        </row>
        <row r="518">
          <cell r="A518" t="str">
            <v>001.11.00180</v>
          </cell>
          <cell r="B518" t="str">
            <v>Cimentado liso queimado c/espessura de 1.5 cm c/argamassa de cimento e areia no traço 1:3, procedendo-se da seguinte maneira: umidecer abundantemente o contrapiso, aplicar nata de agua e cimento e finalmente a aplicar da argamassa de acabamento.</v>
          </cell>
          <cell r="C518" t="str">
            <v>m2</v>
          </cell>
          <cell r="D518">
            <v>6.6917999999999997</v>
          </cell>
        </row>
        <row r="519">
          <cell r="A519" t="str">
            <v>001.11.00200</v>
          </cell>
          <cell r="B519" t="str">
            <v>Cimentado liso queimado c/espessura de 2 cm usando argamassa de cimento e areia 1:3 c/ juntas plásticas de 19 mm formando quadros de 2.00 x 2.00 m,umidecer abundantemente o contrapiso, aplicar nata de agua e cimento e finalmente a aplicar a argamassa.</v>
          </cell>
          <cell r="C519" t="str">
            <v>m2</v>
          </cell>
          <cell r="D519">
            <v>10.9033</v>
          </cell>
        </row>
        <row r="520">
          <cell r="A520" t="str">
            <v>001.11.00280</v>
          </cell>
          <cell r="B520" t="str">
            <v>Cimentado liso queimado c/ po xadrez e=1.5 cm c/argamassa de cimento e areia no traço 1:3, umidecer abundantemente o contrapiso, aplicar nata de agua e cimento e finalmente a aplicar a argamassa.</v>
          </cell>
          <cell r="C520" t="str">
            <v>m2</v>
          </cell>
          <cell r="D520">
            <v>7.5258000000000003</v>
          </cell>
        </row>
        <row r="521">
          <cell r="A521" t="str">
            <v>001.11.00310</v>
          </cell>
          <cell r="B521" t="str">
            <v>Revestimento com Piso Cerâmico Esmaltado (dimensão mínima 300x300mm, espessura mínima 8 mm), PI 02, Assentado Com Argamassa Colante Uso Interno, incl. rejuntamento.</v>
          </cell>
          <cell r="C521" t="str">
            <v>m2</v>
          </cell>
          <cell r="D521">
            <v>19.514099999999999</v>
          </cell>
        </row>
        <row r="522">
          <cell r="A522" t="str">
            <v>001.11.00311</v>
          </cell>
          <cell r="B522" t="str">
            <v>Revestimento com Piso Cerâmico Esmaltado (dimensão mínima 300x300mm, espessura mínima 8 mm), PI 03, Assentado Com Argamassa Colante Uso Interno, incl. rejuntamento</v>
          </cell>
          <cell r="C522" t="str">
            <v>m2</v>
          </cell>
          <cell r="D522">
            <v>19.514099999999999</v>
          </cell>
        </row>
        <row r="523">
          <cell r="A523" t="str">
            <v>001.11.00312</v>
          </cell>
          <cell r="B523" t="str">
            <v>Revestimento com Piso Cerâmico Esmaltado (dimensão mínima 300x300mm, espessura mínima 8 mm), PI 04, Assentado Com Argamassa Colante Uso Interno, incl. rejuntamento</v>
          </cell>
          <cell r="C523" t="str">
            <v>m2</v>
          </cell>
          <cell r="D523">
            <v>19.514099999999999</v>
          </cell>
        </row>
        <row r="524">
          <cell r="A524" t="str">
            <v>001.11.00313</v>
          </cell>
          <cell r="B524" t="str">
            <v>Revestimento com Piso Cerâmico Esmaltado (dimensão mínima 300x300mm, espessura mínima 8 mm), PI 05, Assentado Com Argamassa Colante Uso Interno, incl. rejuntamento</v>
          </cell>
          <cell r="C524" t="str">
            <v>m2</v>
          </cell>
          <cell r="D524">
            <v>19.514099999999999</v>
          </cell>
        </row>
        <row r="525">
          <cell r="A525" t="str">
            <v>001.11.00321</v>
          </cell>
          <cell r="B525" t="str">
            <v>Revestimento de pisos e lajotas cerâmicas 30x30 cm assente c/argamassa de cimento e areia 1:4</v>
          </cell>
          <cell r="C525" t="str">
            <v>M2</v>
          </cell>
          <cell r="D525">
            <v>21.881699999999999</v>
          </cell>
        </row>
        <row r="526">
          <cell r="A526" t="str">
            <v>001.11.00341</v>
          </cell>
          <cell r="B526" t="str">
            <v>Assentamento de ladrilho hidráulico cor natural do cimento, assente com argamassa mista de cimento, cal e areia traço 1:4 adição 100 kg cimento</v>
          </cell>
          <cell r="C526" t="str">
            <v>m2</v>
          </cell>
          <cell r="D526">
            <v>34.721200000000003</v>
          </cell>
        </row>
        <row r="527">
          <cell r="A527" t="str">
            <v>001.11.00342</v>
          </cell>
          <cell r="B527" t="str">
            <v>Assentamento de ladrilho hidráulico cor única, assente com argamassa mista de cimento, cal e areia traço 1:4 adição 100 kg cimento</v>
          </cell>
          <cell r="C527" t="str">
            <v>m2</v>
          </cell>
          <cell r="D527">
            <v>36.921199999999999</v>
          </cell>
        </row>
        <row r="528">
          <cell r="A528" t="str">
            <v>001.11.00343</v>
          </cell>
          <cell r="B528" t="str">
            <v>Assentamento de ladrilho hidráulico tipo Cuiabá, assente com argamassa mista de cimento, cal e areia traço 1:4 adição 100 kg cimento</v>
          </cell>
          <cell r="C528" t="str">
            <v>m2</v>
          </cell>
          <cell r="D528">
            <v>38.0212</v>
          </cell>
        </row>
        <row r="529">
          <cell r="A529" t="str">
            <v>001.11.00344</v>
          </cell>
          <cell r="B529" t="str">
            <v>Assentamento de ladrilho hidráulico tipo Copacabana, assente com argamassa mista de cimento, cal e areia traço 1:4 adição 100 kg cimento</v>
          </cell>
          <cell r="C529" t="str">
            <v>m2</v>
          </cell>
          <cell r="D529">
            <v>43.5212</v>
          </cell>
        </row>
        <row r="530">
          <cell r="A530" t="str">
            <v>001.11.00461</v>
          </cell>
          <cell r="B530" t="str">
            <v>Revestimento de piso em granilite fundido no local formando quadros de 2.00 m2 de área ( no máximo) com junta plastica colorida e faixa perimétrica de 30 cm na cor preta fazendo meia cana, aplicação de 2 demãos de resina acrilica</v>
          </cell>
          <cell r="C530" t="str">
            <v>m2</v>
          </cell>
          <cell r="D530">
            <v>16.6541</v>
          </cell>
        </row>
        <row r="531">
          <cell r="A531" t="str">
            <v>001.11.00481</v>
          </cell>
          <cell r="B531" t="str">
            <v>Assentamento de junta plástica de dilatacao p/pisos de 19 mm</v>
          </cell>
          <cell r="C531" t="str">
            <v>ML</v>
          </cell>
          <cell r="D531">
            <v>1.6704000000000001</v>
          </cell>
        </row>
        <row r="532">
          <cell r="A532" t="str">
            <v>001.11.00581</v>
          </cell>
          <cell r="B532" t="str">
            <v>Revestimento de piso em ardosia natural 40x40cm cor preta tipo on com resinex</v>
          </cell>
          <cell r="C532" t="str">
            <v>M2</v>
          </cell>
          <cell r="D532">
            <v>26.732700000000001</v>
          </cell>
        </row>
        <row r="533">
          <cell r="A533" t="str">
            <v>001.11.00601</v>
          </cell>
          <cell r="B533" t="str">
            <v>Revestimento de paviflex sobre lastro ou laje regularizada, assentado com cola especial de 2.00 mm de espessura</v>
          </cell>
          <cell r="C533" t="str">
            <v>M2</v>
          </cell>
          <cell r="D533">
            <v>40.183599999999998</v>
          </cell>
        </row>
        <row r="534">
          <cell r="A534" t="str">
            <v>001.11.00621</v>
          </cell>
          <cell r="B534" t="str">
            <v>Revestimento de paviflex sobre lastro ou laje regularizada, assentado com cola especial de 3.20 mm de espessura</v>
          </cell>
          <cell r="C534" t="str">
            <v>M2</v>
          </cell>
          <cell r="D534">
            <v>68.533600000000007</v>
          </cell>
        </row>
        <row r="535">
          <cell r="A535" t="str">
            <v>001.11.00641</v>
          </cell>
          <cell r="B535" t="str">
            <v>Revestimento de paviflex sobre lastro ou laje regularizada, assentado com cola especial de 1.60 mm de espessura</v>
          </cell>
          <cell r="C535" t="str">
            <v>M2</v>
          </cell>
          <cell r="D535">
            <v>32.833599999999997</v>
          </cell>
        </row>
        <row r="536">
          <cell r="A536" t="str">
            <v>001.11.00681</v>
          </cell>
          <cell r="B536" t="str">
            <v>Revestimento da escada (degrau e espelho) c/ ardósia preta tipo on c/ resinex</v>
          </cell>
          <cell r="C536" t="str">
            <v>M2</v>
          </cell>
          <cell r="D536">
            <v>30.999199999999998</v>
          </cell>
        </row>
        <row r="537">
          <cell r="A537" t="str">
            <v>001.11.00701</v>
          </cell>
          <cell r="B537" t="str">
            <v>Execução de Piso em Concreto Usinado Armado Fck=15 Mpa, espessura do concreto e=15, incluso lastro de brita espessura e= 5 cm, e tela soldada Q 92 de 15 x 15 cm , diam do aço 4.20 mm2, acabamento do piso sem elementos mecânicos</v>
          </cell>
          <cell r="C537" t="str">
            <v>m2</v>
          </cell>
          <cell r="D537">
            <v>42.729100000000003</v>
          </cell>
        </row>
        <row r="538">
          <cell r="A538" t="str">
            <v>001.11.00721</v>
          </cell>
          <cell r="B538" t="str">
            <v>Assentamento de rodapé de cimentado usando argamassa de cimento e areia 1:3 com altura de 10 cm, simples</v>
          </cell>
          <cell r="C538" t="str">
            <v>ML</v>
          </cell>
          <cell r="D538">
            <v>5.4762000000000004</v>
          </cell>
        </row>
        <row r="539">
          <cell r="A539" t="str">
            <v>001.11.00741</v>
          </cell>
          <cell r="B539" t="str">
            <v>Assentamento de rodapé de cimentado usando argamassa de cimento e areia 1:3 com altura de 10 cm, de cor</v>
          </cell>
          <cell r="C539" t="str">
            <v>ML</v>
          </cell>
          <cell r="D539">
            <v>6.3990999999999998</v>
          </cell>
        </row>
        <row r="540">
          <cell r="A540" t="str">
            <v>001.11.00761</v>
          </cell>
          <cell r="B540" t="str">
            <v>Assentamento de rodapés para pisos em ceramica 30x30</v>
          </cell>
          <cell r="C540" t="str">
            <v>ML</v>
          </cell>
          <cell r="D540">
            <v>5.4912999999999998</v>
          </cell>
        </row>
        <row r="541">
          <cell r="A541" t="str">
            <v>001.11.00781</v>
          </cell>
          <cell r="B541" t="str">
            <v>Assentamento de rodapés de de madeira de 10 cm de altura</v>
          </cell>
          <cell r="C541" t="str">
            <v>ML</v>
          </cell>
          <cell r="D541">
            <v>7.4458000000000002</v>
          </cell>
        </row>
        <row r="542">
          <cell r="A542" t="str">
            <v>001.11.00821</v>
          </cell>
          <cell r="B542" t="str">
            <v>Assentamento de mármore c/10 cm de altura e 2.00 cm de espessura</v>
          </cell>
          <cell r="C542" t="str">
            <v>ML</v>
          </cell>
          <cell r="D542">
            <v>19.636099999999999</v>
          </cell>
        </row>
        <row r="543">
          <cell r="A543" t="str">
            <v>001.11.00841</v>
          </cell>
          <cell r="B543" t="str">
            <v>Assentamento de rodapé de cerâmica empregando pasta de argamassa de cimento colante</v>
          </cell>
          <cell r="C543" t="str">
            <v>ML</v>
          </cell>
          <cell r="D543">
            <v>2.1575000000000002</v>
          </cell>
        </row>
        <row r="544">
          <cell r="A544" t="str">
            <v>001.11.00861</v>
          </cell>
          <cell r="B544" t="str">
            <v>Assentamento de paviflex c/9 cm de altura assente com cola especial</v>
          </cell>
          <cell r="C544" t="str">
            <v>ML</v>
          </cell>
          <cell r="D544">
            <v>4.3353999999999999</v>
          </cell>
        </row>
        <row r="545">
          <cell r="A545" t="str">
            <v>001.11.00901</v>
          </cell>
          <cell r="B545" t="str">
            <v>Assentamento de rodapé de madeira de peróba 7x1.5 cm fixados c/tacos de peróba previamente chumbados na alvenaria c/ espaçamento max. de 2.00x2.00 m</v>
          </cell>
          <cell r="C545" t="str">
            <v>ML</v>
          </cell>
          <cell r="D545">
            <v>22.854800000000001</v>
          </cell>
        </row>
        <row r="546">
          <cell r="A546" t="str">
            <v>001.11.00921</v>
          </cell>
          <cell r="B546" t="str">
            <v>Assentamento de rodapé de ardósia natural</v>
          </cell>
          <cell r="C546" t="str">
            <v>ML</v>
          </cell>
          <cell r="D546">
            <v>7.9911000000000003</v>
          </cell>
        </row>
        <row r="547">
          <cell r="A547" t="str">
            <v>001.11.00941</v>
          </cell>
          <cell r="B547" t="str">
            <v>Assentamento de rodapé de granito na cor verde ubatuba com 7 cm de espessura</v>
          </cell>
          <cell r="C547" t="str">
            <v>ML</v>
          </cell>
          <cell r="D547">
            <v>19.324100000000001</v>
          </cell>
        </row>
        <row r="548">
          <cell r="A548" t="str">
            <v>001.11.00961</v>
          </cell>
          <cell r="B548" t="str">
            <v>Assentamento de rodapé de de lajota colonial</v>
          </cell>
          <cell r="C548" t="str">
            <v>ML</v>
          </cell>
          <cell r="D548">
            <v>8.1670999999999996</v>
          </cell>
        </row>
        <row r="549">
          <cell r="A549" t="str">
            <v>001.11.00981</v>
          </cell>
          <cell r="B549" t="str">
            <v>Assentamento de soleiras externas c/ pingadeira ou ressalto penetrando 2.50 cm de c/ lado da alvenaria assentado c/ aragam. de cimento e areia no traço 1:4, de mármore branco marfim 3.00 cm</v>
          </cell>
          <cell r="C549" t="str">
            <v>ML</v>
          </cell>
          <cell r="D549">
            <v>21.161999999999999</v>
          </cell>
        </row>
        <row r="550">
          <cell r="A550" t="str">
            <v>001.11.01001</v>
          </cell>
          <cell r="B550" t="str">
            <v>Assentamento de soleiras externas c/ pingadeira ou ressalto penetrando 2.50 cm de c/ lado da alvenaria assentado c/ aragam. de cimento e areia no traço 1:4, de granilite</v>
          </cell>
          <cell r="C550" t="str">
            <v>ML</v>
          </cell>
          <cell r="D550">
            <v>6.5724</v>
          </cell>
        </row>
        <row r="551">
          <cell r="A551" t="str">
            <v>001.11.01021</v>
          </cell>
          <cell r="B551" t="str">
            <v>Assentamento de soleira interna de 0.15 m de mármore branco marfim 3.00 cmassente c/ argamassa de cimento e areia 1:4 m</v>
          </cell>
          <cell r="C551" t="str">
            <v>ML</v>
          </cell>
          <cell r="D551">
            <v>20.3873</v>
          </cell>
        </row>
        <row r="552">
          <cell r="A552" t="str">
            <v>001.11.01041</v>
          </cell>
          <cell r="B552" t="str">
            <v>Assentamento de soleira interna de 0.15 m de granilite  assente c/ argamassa de cimento e areia 1:4 m</v>
          </cell>
          <cell r="C552" t="str">
            <v>ML</v>
          </cell>
          <cell r="D552">
            <v>7.1898</v>
          </cell>
        </row>
        <row r="553">
          <cell r="A553" t="str">
            <v>001.11.01061</v>
          </cell>
          <cell r="B553" t="str">
            <v>Assentamento de soleira interna de 0.15 m de ardósia ,assente c/ argamassa de cimento e areia no traço 1:4</v>
          </cell>
          <cell r="C553" t="str">
            <v>ML</v>
          </cell>
          <cell r="D553">
            <v>11.455299999999999</v>
          </cell>
        </row>
        <row r="554">
          <cell r="A554" t="str">
            <v>001.11.01081</v>
          </cell>
          <cell r="B554" t="str">
            <v>Assentamento de soleira de granito l=0,15m e=2cm</v>
          </cell>
          <cell r="C554" t="str">
            <v>UN</v>
          </cell>
          <cell r="D554">
            <v>23.486999999999998</v>
          </cell>
        </row>
        <row r="555">
          <cell r="A555" t="str">
            <v>001.11.01101</v>
          </cell>
          <cell r="B555" t="str">
            <v>Assentamento de soleira de granito na cor verde ubatuba l=15 cm</v>
          </cell>
          <cell r="C555" t="str">
            <v>ML</v>
          </cell>
          <cell r="D555">
            <v>40.587000000000003</v>
          </cell>
        </row>
        <row r="556">
          <cell r="A556" t="str">
            <v>001.11.01121</v>
          </cell>
          <cell r="B556" t="str">
            <v>Assentamento de peitoril de mármore branco espessura 3.00 cm, assente com argamassa de cimento e areia traço 1:4</v>
          </cell>
          <cell r="C556" t="str">
            <v>ML</v>
          </cell>
          <cell r="D556">
            <v>17.907399999999999</v>
          </cell>
        </row>
        <row r="557">
          <cell r="A557" t="str">
            <v>001.11.01141</v>
          </cell>
          <cell r="B557" t="str">
            <v>Assentamento de peitoril de granilite espessura 2.50 cm, assente com argamassa de cimento e areia traço 1:4</v>
          </cell>
          <cell r="C557" t="str">
            <v>ML</v>
          </cell>
          <cell r="D557">
            <v>8.5264000000000006</v>
          </cell>
        </row>
        <row r="558">
          <cell r="A558" t="str">
            <v>001.11.01161</v>
          </cell>
          <cell r="B558" t="str">
            <v>Assentamento de peitoril de ardósia polida  espessura 3.00 cm, assente com argamassa de cimento e areia traço 1:4</v>
          </cell>
          <cell r="C558" t="str">
            <v>ml</v>
          </cell>
          <cell r="D558">
            <v>14.244999999999999</v>
          </cell>
        </row>
        <row r="559">
          <cell r="A559" t="str">
            <v>001.11.01181</v>
          </cell>
          <cell r="B559" t="str">
            <v>Assentamento de peitoril interno de mármore branco espessura 2.00 cm, assentes com argamassa de cimento e areia 1:4</v>
          </cell>
          <cell r="C559" t="str">
            <v>ML</v>
          </cell>
          <cell r="D559">
            <v>18.947700000000001</v>
          </cell>
        </row>
        <row r="560">
          <cell r="A560" t="str">
            <v>001.11.01201</v>
          </cell>
          <cell r="B560" t="str">
            <v>Assentamento de peitoril interno de granilite espessura 2.50 cm, assentes com argamassa de cimento e areia 1:4</v>
          </cell>
          <cell r="C560" t="str">
            <v>ML</v>
          </cell>
          <cell r="D560">
            <v>5.7976999999999999</v>
          </cell>
        </row>
        <row r="561">
          <cell r="A561" t="str">
            <v>001.12</v>
          </cell>
          <cell r="B561" t="str">
            <v>FORROS E DIVISÓRIAS</v>
          </cell>
          <cell r="D561">
            <v>1101.4413</v>
          </cell>
        </row>
        <row r="562">
          <cell r="A562" t="str">
            <v>001.12.00020</v>
          </cell>
          <cell r="B562" t="str">
            <v>Forro de tábuas de cedrinho 10.00x1.00 cm aplicados em sarrafos 10x2.5 cm espacados de 50x50 cm</v>
          </cell>
          <cell r="C562" t="str">
            <v>M2</v>
          </cell>
          <cell r="D562">
            <v>28.898499999999999</v>
          </cell>
        </row>
        <row r="563">
          <cell r="A563" t="str">
            <v>001.12.00040</v>
          </cell>
          <cell r="B563" t="str">
            <v>Forro de tábuas de cedrinho 10.00x1.00 cm aplicados em caibros de 5x6 cm espaçados de 50x50 cm</v>
          </cell>
          <cell r="C563" t="str">
            <v>M2</v>
          </cell>
          <cell r="D563">
            <v>29.525500000000001</v>
          </cell>
        </row>
        <row r="564">
          <cell r="A564" t="str">
            <v>001.12.00100</v>
          </cell>
          <cell r="B564" t="str">
            <v>Cimalha de cedrinho</v>
          </cell>
          <cell r="C564" t="str">
            <v>ML</v>
          </cell>
          <cell r="D564">
            <v>2.3441000000000001</v>
          </cell>
        </row>
        <row r="565">
          <cell r="A565" t="str">
            <v>001.12.00140</v>
          </cell>
          <cell r="B565" t="str">
            <v>Forro de gesso 60x60 cm liso fixado diretamente na estrutura por meio de arame galvanizado</v>
          </cell>
          <cell r="C565" t="str">
            <v>m2</v>
          </cell>
          <cell r="D565">
            <v>17.436599999999999</v>
          </cell>
        </row>
        <row r="566">
          <cell r="A566" t="str">
            <v>001.12.00150</v>
          </cell>
          <cell r="B566" t="str">
            <v>Forro Em Gesso Acartonado com Painel FGA  incl. assessórios</v>
          </cell>
          <cell r="C566" t="str">
            <v>m2</v>
          </cell>
          <cell r="D566">
            <v>31.337399999999999</v>
          </cell>
        </row>
        <row r="567">
          <cell r="A567" t="str">
            <v>001.12.00155</v>
          </cell>
          <cell r="B567" t="str">
            <v>Forro Em Gesso Acartonado com Painel FGE  incl. assessórios</v>
          </cell>
          <cell r="C567" t="str">
            <v>m2</v>
          </cell>
          <cell r="D567">
            <v>35.223300000000002</v>
          </cell>
        </row>
        <row r="568">
          <cell r="A568" t="str">
            <v>001.12.00160</v>
          </cell>
          <cell r="B568" t="str">
            <v>Fornecimento e Instalação de Moldura em Gesso h=7 cm</v>
          </cell>
          <cell r="C568" t="str">
            <v>m</v>
          </cell>
          <cell r="D568">
            <v>7</v>
          </cell>
        </row>
        <row r="569">
          <cell r="A569" t="str">
            <v>001.12.00180</v>
          </cell>
          <cell r="B569" t="str">
            <v>Sanca de gesso l=1,20 m</v>
          </cell>
          <cell r="C569" t="str">
            <v>ML</v>
          </cell>
          <cell r="D569">
            <v>25</v>
          </cell>
        </row>
        <row r="570">
          <cell r="A570" t="str">
            <v>001.12.00200</v>
          </cell>
          <cell r="B570" t="str">
            <v>Sanca de gesso l=0,30m</v>
          </cell>
          <cell r="C570" t="str">
            <v>ML</v>
          </cell>
          <cell r="D570">
            <v>9</v>
          </cell>
        </row>
        <row r="571">
          <cell r="A571" t="str">
            <v>001.12.00320</v>
          </cell>
          <cell r="B571" t="str">
            <v>Fornecimento e Instalação de Forro de pvc branco 200 mm, incl. estrutura para fixação em metalon galvanizado e rodaforro</v>
          </cell>
          <cell r="C571" t="str">
            <v>m2</v>
          </cell>
          <cell r="D571">
            <v>29</v>
          </cell>
        </row>
        <row r="572">
          <cell r="A572" t="str">
            <v>001.12.00360</v>
          </cell>
          <cell r="B572" t="str">
            <v>Substituição de tábuas p/forro de cedrinho</v>
          </cell>
          <cell r="C572" t="str">
            <v>M2</v>
          </cell>
          <cell r="D572">
            <v>18.536999999999999</v>
          </cell>
        </row>
        <row r="573">
          <cell r="A573" t="str">
            <v>001.12.00380</v>
          </cell>
          <cell r="B573" t="str">
            <v>Repregamento de forro de madeira</v>
          </cell>
          <cell r="C573" t="str">
            <v>M2</v>
          </cell>
          <cell r="D573">
            <v>1.2952999999999999</v>
          </cell>
        </row>
        <row r="574">
          <cell r="A574" t="str">
            <v>001.12.00600</v>
          </cell>
          <cell r="B574" t="str">
            <v>Fornecimento e instalação de divisória de granilite para sanitários assentada com argamassa de cimento e areia 1:3</v>
          </cell>
          <cell r="C574" t="str">
            <v>m2</v>
          </cell>
          <cell r="D574">
            <v>118.28060000000001</v>
          </cell>
        </row>
        <row r="575">
          <cell r="A575" t="str">
            <v>001.12.00700</v>
          </cell>
          <cell r="B575" t="str">
            <v>Fornecimento e instalação de divisória p/ banheiro em ardosia polida natural c/ resinex</v>
          </cell>
          <cell r="C575" t="str">
            <v>m2</v>
          </cell>
          <cell r="D575">
            <v>109.6836</v>
          </cell>
        </row>
        <row r="576">
          <cell r="A576" t="str">
            <v>001.12.00800</v>
          </cell>
          <cell r="B576" t="str">
            <v>Fornecimento e instalação de divisória p/ banheiro em granito polido, assente com argamassa,  na cor cinza.</v>
          </cell>
          <cell r="C576" t="str">
            <v>m2</v>
          </cell>
          <cell r="D576">
            <v>156.2336</v>
          </cell>
        </row>
        <row r="577">
          <cell r="A577" t="str">
            <v>001.12.00900</v>
          </cell>
          <cell r="B577" t="str">
            <v>Fornecimento e instalação de divisória naval stander padrão bege com perfis de aço na cor preto , cinza ou branco</v>
          </cell>
          <cell r="C577" t="str">
            <v>m2</v>
          </cell>
          <cell r="D577">
            <v>42.383400000000002</v>
          </cell>
        </row>
        <row r="578">
          <cell r="A578" t="str">
            <v>001.12.00920</v>
          </cell>
          <cell r="B578" t="str">
            <v>Fornecimento e instalação de porta de divisória  incl.montante , fechadura e dobradiças, divisória naval stander branco, cinza ou areia jundiai  com perfis de aço na cor preto, branco e cinza</v>
          </cell>
          <cell r="C578" t="str">
            <v>cj</v>
          </cell>
          <cell r="D578">
            <v>126.0202</v>
          </cell>
        </row>
        <row r="579">
          <cell r="A579" t="str">
            <v>001.12.00940</v>
          </cell>
          <cell r="B579" t="str">
            <v>Fornecimento e instalação de divisória naval stander padrão branco, cinza ou areia jundiai, perfis de aço na cor preta e bandeira em vidro</v>
          </cell>
          <cell r="C579" t="str">
            <v>m2</v>
          </cell>
          <cell r="D579">
            <v>56.060600000000001</v>
          </cell>
        </row>
        <row r="580">
          <cell r="A580" t="str">
            <v>001.12.00960</v>
          </cell>
          <cell r="B580" t="str">
            <v>Fornecimento e instalação de porta de divisória  incl.montante , fechadura e dobradiças, divisória naval stander branco, cinza ou areia jundiai  com perfis de aço na cor preto, branco e cinza</v>
          </cell>
          <cell r="C580" t="str">
            <v>cj</v>
          </cell>
          <cell r="D580">
            <v>126.0202</v>
          </cell>
        </row>
        <row r="581">
          <cell r="A581" t="str">
            <v>001.12.00980</v>
          </cell>
          <cell r="B581" t="str">
            <v>Fornecimento e instalação de ferragens para porta de divisória</v>
          </cell>
          <cell r="C581" t="str">
            <v>un</v>
          </cell>
          <cell r="D581">
            <v>71.010099999999994</v>
          </cell>
        </row>
        <row r="582">
          <cell r="A582" t="str">
            <v>001.12.01000</v>
          </cell>
          <cell r="B582" t="str">
            <v>Parede Em Gesso Acartonado Revestida nas Duas Faces com Painel FGE sendo Montante e Guia 75, incl. parafuso GN 25, Massa e Fita .</v>
          </cell>
          <cell r="C582" t="str">
            <v>m2</v>
          </cell>
          <cell r="D582">
            <v>61.151299999999999</v>
          </cell>
        </row>
        <row r="583">
          <cell r="A583" t="str">
            <v>001.13</v>
          </cell>
          <cell r="B583" t="str">
            <v>VIDROS</v>
          </cell>
          <cell r="D583">
            <v>2710.9706000000001</v>
          </cell>
        </row>
        <row r="584">
          <cell r="A584" t="str">
            <v>001.13.00020</v>
          </cell>
          <cell r="B584" t="str">
            <v>Fornecimento e Instalação de Vidro liso incolor espessura 3.00 mm</v>
          </cell>
          <cell r="C584" t="str">
            <v>m2</v>
          </cell>
          <cell r="D584">
            <v>42</v>
          </cell>
        </row>
        <row r="585">
          <cell r="A585" t="str">
            <v>001.13.00040</v>
          </cell>
          <cell r="B585" t="str">
            <v>Fornecimento e Instalação de Vidro liso incolor espessura 4.00 mm</v>
          </cell>
          <cell r="C585" t="str">
            <v>m2</v>
          </cell>
          <cell r="D585">
            <v>58</v>
          </cell>
        </row>
        <row r="586">
          <cell r="A586" t="str">
            <v>001.13.00060</v>
          </cell>
          <cell r="B586" t="str">
            <v>Fornecimento e Instalação de Vidro liso incolor espessura 5.00 mm</v>
          </cell>
          <cell r="C586" t="str">
            <v>m2</v>
          </cell>
          <cell r="D586">
            <v>75</v>
          </cell>
        </row>
        <row r="587">
          <cell r="A587" t="str">
            <v>001.13.00080</v>
          </cell>
          <cell r="B587" t="str">
            <v>Fornecimento e Instalação de Vidro liso incolor espessura 6.00 mm</v>
          </cell>
          <cell r="C587" t="str">
            <v>m2</v>
          </cell>
          <cell r="D587">
            <v>85</v>
          </cell>
        </row>
        <row r="588">
          <cell r="A588" t="str">
            <v>001.13.00081</v>
          </cell>
          <cell r="B588" t="str">
            <v>Fornecimento e Instalação de Vidro liso incolor espessura 8.00 mm</v>
          </cell>
          <cell r="C588" t="str">
            <v>m2</v>
          </cell>
          <cell r="D588">
            <v>100</v>
          </cell>
        </row>
        <row r="589">
          <cell r="A589" t="str">
            <v>001.13.00082</v>
          </cell>
          <cell r="B589" t="str">
            <v>Fornecimento e Instalação de Vidro liso incolor espessura 10.00 mm</v>
          </cell>
          <cell r="C589" t="str">
            <v>m2</v>
          </cell>
          <cell r="D589">
            <v>145</v>
          </cell>
        </row>
        <row r="590">
          <cell r="A590" t="str">
            <v>001.13.00100</v>
          </cell>
          <cell r="B590" t="str">
            <v>Fornecimento e Instalação de Vidro martelado espessura 3.00 mm</v>
          </cell>
          <cell r="C590" t="str">
            <v>m2</v>
          </cell>
          <cell r="D590">
            <v>42</v>
          </cell>
        </row>
        <row r="591">
          <cell r="A591" t="str">
            <v>001.13.00120</v>
          </cell>
          <cell r="B591" t="str">
            <v>Fornecimento e Instalação de Vidro canelado comum espessura 4.00 mm</v>
          </cell>
          <cell r="C591" t="str">
            <v>m2</v>
          </cell>
          <cell r="D591">
            <v>42</v>
          </cell>
        </row>
        <row r="592">
          <cell r="A592" t="str">
            <v>001.13.00140</v>
          </cell>
          <cell r="B592" t="str">
            <v>Fornecimento e Instalação de Vidro liso fumê cinza espessura 4.00 mm</v>
          </cell>
          <cell r="C592" t="str">
            <v>m2</v>
          </cell>
          <cell r="D592">
            <v>85</v>
          </cell>
        </row>
        <row r="593">
          <cell r="A593" t="str">
            <v>001.13.00160</v>
          </cell>
          <cell r="B593" t="str">
            <v>Fornecimento e Instalação de Vidro liso fumê cinza espessura 5.00 mm</v>
          </cell>
          <cell r="C593" t="str">
            <v>m2</v>
          </cell>
          <cell r="D593">
            <v>100</v>
          </cell>
        </row>
        <row r="594">
          <cell r="A594" t="str">
            <v>001.13.00170</v>
          </cell>
          <cell r="B594" t="str">
            <v>Fornecimento e Instalação de Vidro liso cinza fumê espessura 6.00 mm</v>
          </cell>
          <cell r="C594" t="str">
            <v>m2</v>
          </cell>
          <cell r="D594">
            <v>115</v>
          </cell>
        </row>
        <row r="595">
          <cell r="A595" t="str">
            <v>001.13.00175</v>
          </cell>
          <cell r="B595" t="str">
            <v>Fornecimento e Instalação de Vidro liso cinza fumê espessura 8.00 mm</v>
          </cell>
          <cell r="C595" t="str">
            <v>m2</v>
          </cell>
          <cell r="D595">
            <v>155</v>
          </cell>
        </row>
        <row r="596">
          <cell r="A596" t="str">
            <v>001.13.00180</v>
          </cell>
          <cell r="B596" t="str">
            <v>Fornecimento e Instalação de Vidro liso fumê cinza espessura 10.00 mm</v>
          </cell>
          <cell r="C596" t="str">
            <v>m2</v>
          </cell>
          <cell r="D596">
            <v>195</v>
          </cell>
        </row>
        <row r="597">
          <cell r="A597" t="str">
            <v>001.13.00300</v>
          </cell>
          <cell r="B597" t="str">
            <v>Fornecimento e Instalação de Vidro liso incolor termperado espessura 6.00 mm</v>
          </cell>
          <cell r="C597" t="str">
            <v>m2</v>
          </cell>
          <cell r="D597">
            <v>115</v>
          </cell>
        </row>
        <row r="598">
          <cell r="A598" t="str">
            <v>001.13.00320</v>
          </cell>
          <cell r="B598" t="str">
            <v>Fornecimento e Instalação de Vidro liso incolor termperado espessura 8.00 mm</v>
          </cell>
          <cell r="C598" t="str">
            <v>m2</v>
          </cell>
          <cell r="D598">
            <v>140</v>
          </cell>
        </row>
        <row r="599">
          <cell r="A599" t="str">
            <v>001.13.00340</v>
          </cell>
          <cell r="B599" t="str">
            <v>Fornecimento e Instalação de Vidro liso incolor termperado espessura 10.00 mm</v>
          </cell>
          <cell r="C599" t="str">
            <v>m2</v>
          </cell>
          <cell r="D599">
            <v>170</v>
          </cell>
        </row>
        <row r="600">
          <cell r="A600" t="str">
            <v>001.13.00400</v>
          </cell>
          <cell r="B600" t="str">
            <v>Fornecimento e Instalação de Vidro liso cinza fumê temperado espessura 6 mm</v>
          </cell>
          <cell r="C600" t="str">
            <v>m2</v>
          </cell>
          <cell r="D600">
            <v>145</v>
          </cell>
        </row>
        <row r="601">
          <cell r="A601" t="str">
            <v>001.13.00420</v>
          </cell>
          <cell r="B601" t="str">
            <v>Fornecimento e Instalação de Vidro liso cinza fumê temperado espessura 8 mm</v>
          </cell>
          <cell r="C601" t="str">
            <v>m2</v>
          </cell>
          <cell r="D601">
            <v>190</v>
          </cell>
        </row>
        <row r="602">
          <cell r="A602" t="str">
            <v>001.13.00440</v>
          </cell>
          <cell r="B602" t="str">
            <v>Fornecimento e Instalação de Vidro liso cinza fumê temperado espessura 10 mm</v>
          </cell>
          <cell r="C602" t="str">
            <v>m2</v>
          </cell>
          <cell r="D602">
            <v>225</v>
          </cell>
        </row>
        <row r="603">
          <cell r="A603" t="str">
            <v>001.13.00500</v>
          </cell>
          <cell r="B603" t="str">
            <v>Fornecimento e Instalação de Perfil ""U"" Cavalão</v>
          </cell>
          <cell r="C603" t="str">
            <v>ml</v>
          </cell>
          <cell r="D603">
            <v>8.6859999999999999</v>
          </cell>
        </row>
        <row r="604">
          <cell r="A604" t="str">
            <v>001.13.00520</v>
          </cell>
          <cell r="B604" t="str">
            <v>Fornecimento e Instalação de Dobradiça Inferior Para Porta de Vidro</v>
          </cell>
          <cell r="C604" t="str">
            <v>un</v>
          </cell>
          <cell r="D604">
            <v>53.412599999999998</v>
          </cell>
        </row>
        <row r="605">
          <cell r="A605" t="str">
            <v>001.13.00540</v>
          </cell>
          <cell r="B605" t="str">
            <v>Fornecimento e Instalação de Dobradiça Superior Para Porta de Vidro</v>
          </cell>
          <cell r="C605" t="str">
            <v>un</v>
          </cell>
          <cell r="D605">
            <v>53.412599999999998</v>
          </cell>
        </row>
        <row r="606">
          <cell r="A606" t="str">
            <v>001.13.00560</v>
          </cell>
          <cell r="B606" t="str">
            <v>Fornecimento e Instalação de Trinco Para Piso em Porta de Vidro</v>
          </cell>
          <cell r="C606" t="str">
            <v>un</v>
          </cell>
          <cell r="D606">
            <v>62.6342</v>
          </cell>
        </row>
        <row r="607">
          <cell r="A607" t="str">
            <v>001.13.00580</v>
          </cell>
          <cell r="B607" t="str">
            <v>Fornecimento e Instalação de Fechadura e  Contra Fechadura Para Porta de Vidro</v>
          </cell>
          <cell r="C607" t="str">
            <v>cj</v>
          </cell>
          <cell r="D607">
            <v>93.412599999999998</v>
          </cell>
        </row>
        <row r="608">
          <cell r="A608" t="str">
            <v>001.13.00600</v>
          </cell>
          <cell r="B608" t="str">
            <v>Fornecimento e Instalação de Puxador de Madeira Para Porta de Vidro</v>
          </cell>
          <cell r="C608" t="str">
            <v>cj</v>
          </cell>
          <cell r="D608">
            <v>43.412599999999998</v>
          </cell>
        </row>
        <row r="609">
          <cell r="A609" t="str">
            <v>001.13.00800</v>
          </cell>
          <cell r="B609" t="str">
            <v>Fornecimento e instalação de box para banheiro em perfil de alumínio e acrílico cinza, incl.toalheiro</v>
          </cell>
          <cell r="C609" t="str">
            <v>m2</v>
          </cell>
          <cell r="D609">
            <v>86</v>
          </cell>
        </row>
        <row r="610">
          <cell r="A610" t="str">
            <v>001.13.00820</v>
          </cell>
          <cell r="B610" t="str">
            <v>Fornecimento e instalação de box para banheiro em perfil de alumínio com acrílico fumê,cristal ou ouro velho, incl. toalheiro</v>
          </cell>
          <cell r="C610" t="str">
            <v>m2</v>
          </cell>
          <cell r="D610">
            <v>86</v>
          </cell>
        </row>
        <row r="611">
          <cell r="A611" t="str">
            <v>001.14</v>
          </cell>
          <cell r="B611" t="str">
            <v>PINTURA</v>
          </cell>
          <cell r="D611">
            <v>567.21900000000005</v>
          </cell>
        </row>
        <row r="612">
          <cell r="A612" t="str">
            <v>001.14.00020</v>
          </cell>
          <cell r="B612" t="str">
            <v>Caiação em paredes e tetos à 03 demãos</v>
          </cell>
          <cell r="C612" t="str">
            <v>m2</v>
          </cell>
          <cell r="D612">
            <v>0.82599999999999996</v>
          </cell>
        </row>
        <row r="613">
          <cell r="A613" t="str">
            <v>001.14.00045</v>
          </cell>
          <cell r="B613" t="str">
            <v>Emassamento de Parede Interna ou Forro Com Massa Corrida à Base de PVA  1ª Linha com Duas Demãos</v>
          </cell>
          <cell r="C613" t="str">
            <v>m2</v>
          </cell>
          <cell r="D613">
            <v>3.2052999999999998</v>
          </cell>
        </row>
        <row r="614">
          <cell r="A614" t="str">
            <v>001.14.00047</v>
          </cell>
          <cell r="B614" t="str">
            <v>Emassamento de Parede Interna, Externa ou Forro Com Massa Corrida  Acrílica  1ª Linha com Duas Demãos</v>
          </cell>
          <cell r="C614" t="str">
            <v>m2</v>
          </cell>
          <cell r="D614">
            <v>5.8514999999999997</v>
          </cell>
        </row>
        <row r="615">
          <cell r="A615" t="str">
            <v>001.14.00048</v>
          </cell>
          <cell r="B615" t="str">
            <v>Pintura Em Selador Acrilico (1ª Linha ) Sobre Superfície Rebocada, duas demãos, aplicado a rolo de lã</v>
          </cell>
          <cell r="C615" t="str">
            <v>m2</v>
          </cell>
          <cell r="D615">
            <v>2.0775999999999999</v>
          </cell>
        </row>
        <row r="616">
          <cell r="A616" t="str">
            <v>001.14.00050</v>
          </cell>
          <cell r="B616" t="str">
            <v>Pintura Em Látex PVA (1ª Linha Renner ou Suvinil) Sobre Superfície Perfeitamente Emassada, duas demãos</v>
          </cell>
          <cell r="C616" t="str">
            <v>m2</v>
          </cell>
          <cell r="D616">
            <v>2.9777999999999998</v>
          </cell>
        </row>
        <row r="617">
          <cell r="A617" t="str">
            <v>001.14.00080</v>
          </cell>
          <cell r="B617" t="str">
            <v>Pintura Em Látex PVA (1ª Linha Renner ou Suvinil) em superfície rebocada executada como segue: limpeza e lixamento preliminar , uma demão de selador(, duas demãos de tinta de acabamento</v>
          </cell>
          <cell r="C617" t="str">
            <v>m2</v>
          </cell>
          <cell r="D617">
            <v>4.4993999999999996</v>
          </cell>
        </row>
        <row r="618">
          <cell r="A618" t="str">
            <v>001.14.00100</v>
          </cell>
          <cell r="B618" t="str">
            <v>Pintura Látex Acrílica (1ª Linha Renner ou Suvinil) Sobre Superfície Perfeitamente Emassada, duas demãos</v>
          </cell>
          <cell r="C618" t="str">
            <v>m2</v>
          </cell>
          <cell r="D618">
            <v>3.1438999999999999</v>
          </cell>
        </row>
        <row r="619">
          <cell r="A619" t="str">
            <v>001.14.00120</v>
          </cell>
          <cell r="B619" t="str">
            <v>Pintura Látex Acrílico(1ª Linha Renner ou Suvinil) em superfície rebocada executada como segue: limpeza e lixamento preliminar, uma demão de selador acrílico e duas demãos de tinta de acabamento</v>
          </cell>
          <cell r="C619" t="str">
            <v>m2</v>
          </cell>
          <cell r="D619">
            <v>4.6654999999999998</v>
          </cell>
        </row>
        <row r="620">
          <cell r="A620" t="str">
            <v>001.14.00140</v>
          </cell>
          <cell r="B620" t="str">
            <v>Textura Acrílica (1ªLinha) em Parede Externa ou Interna, incl. Aplicação de Fundo Preparador de Superfície Base Solvente</v>
          </cell>
          <cell r="C620" t="str">
            <v>m2</v>
          </cell>
          <cell r="D620">
            <v>7.2527999999999997</v>
          </cell>
        </row>
        <row r="621">
          <cell r="A621" t="str">
            <v>001.14.00180</v>
          </cell>
          <cell r="B621" t="str">
            <v>Pintura em esquadria de ferro inclusive lixamento uma demão de zarcão, correções de imperfeições e 02 demãos de tinta base de grafite</v>
          </cell>
          <cell r="C621" t="str">
            <v>M2</v>
          </cell>
          <cell r="D621">
            <v>11.182399999999999</v>
          </cell>
        </row>
        <row r="622">
          <cell r="A622" t="str">
            <v>001.14.00200</v>
          </cell>
          <cell r="B622" t="str">
            <v>Pintura em esquadria de ferro inclusive lixamento uma demão de zarcão, correções de imperfeições e 02 demãos de tinta base de esmalte</v>
          </cell>
          <cell r="C622" t="str">
            <v>M2</v>
          </cell>
          <cell r="D622">
            <v>10.8704</v>
          </cell>
        </row>
        <row r="623">
          <cell r="A623" t="str">
            <v>001.14.00220</v>
          </cell>
          <cell r="B623" t="str">
            <v>Pintura em esquadria de ferro inclusive lixamento uma demão de zarcão, correções de imperfeições e 02 demãos de tinta base de alimínio</v>
          </cell>
          <cell r="C623" t="str">
            <v>M2</v>
          </cell>
          <cell r="D623">
            <v>10.8704</v>
          </cell>
        </row>
        <row r="624">
          <cell r="A624" t="str">
            <v>001.14.00240</v>
          </cell>
          <cell r="B624" t="str">
            <v>Pintura em esquadria de ferro inclusive lixamento uma demão de zarcão, correções de imperfeições e 02 demãos de tinta base de óleo</v>
          </cell>
          <cell r="C624" t="str">
            <v>M2</v>
          </cell>
          <cell r="D624">
            <v>10.8704</v>
          </cell>
        </row>
        <row r="625">
          <cell r="A625" t="str">
            <v>001.14.00260</v>
          </cell>
          <cell r="B625" t="str">
            <v>Pintura a esmalte em esquadrias de madeira com massa corrida</v>
          </cell>
          <cell r="C625" t="str">
            <v>M2</v>
          </cell>
          <cell r="D625">
            <v>12.101699999999999</v>
          </cell>
        </row>
        <row r="626">
          <cell r="A626" t="str">
            <v>001.14.00280</v>
          </cell>
          <cell r="B626" t="str">
            <v>Pintura a esmalte em esquadria de madeira sem massa corrida aplicada a 2 ou 3 demãos após os lixamentos preliminares</v>
          </cell>
          <cell r="C626" t="str">
            <v>M2</v>
          </cell>
          <cell r="D626">
            <v>8.1027000000000005</v>
          </cell>
        </row>
        <row r="627">
          <cell r="A627" t="str">
            <v>001.14.00300</v>
          </cell>
          <cell r="B627" t="str">
            <v>Pintura a esmalte com massa corrida em rodpés de madeira à 3 demãos aos após lixamento preliminar</v>
          </cell>
          <cell r="C627" t="str">
            <v>ML</v>
          </cell>
          <cell r="D627">
            <v>2.4598</v>
          </cell>
        </row>
        <row r="628">
          <cell r="A628" t="str">
            <v>001.14.00320</v>
          </cell>
          <cell r="B628" t="str">
            <v>Pintura à esmalte em forro de madeira à duas demãos em superfície lixada aparelhada e amassada</v>
          </cell>
          <cell r="C628" t="str">
            <v>M2</v>
          </cell>
          <cell r="D628">
            <v>11.655099999999999</v>
          </cell>
        </row>
        <row r="629">
          <cell r="A629" t="str">
            <v>001.14.00340</v>
          </cell>
          <cell r="B629" t="str">
            <v>Pintura em estrutura metálica com grafite incl. limpeza com escova de aço e duas demãos de zarcão</v>
          </cell>
          <cell r="C629" t="str">
            <v>M2</v>
          </cell>
          <cell r="D629">
            <v>5.1429</v>
          </cell>
        </row>
        <row r="630">
          <cell r="A630" t="str">
            <v>001.14.00360</v>
          </cell>
          <cell r="B630" t="str">
            <v>Pintura em estrutura metálica com alumínio incl. limpeza com escova de aço e duas demãos de zarcão</v>
          </cell>
          <cell r="C630" t="str">
            <v>M2</v>
          </cell>
          <cell r="D630">
            <v>5.1429</v>
          </cell>
        </row>
        <row r="631">
          <cell r="A631" t="str">
            <v>001.14.00380</v>
          </cell>
          <cell r="B631" t="str">
            <v>Pintura em estrutura metálica com esmalte incl. limpeza com escova de aço e duas demãos de zarcão</v>
          </cell>
          <cell r="C631" t="str">
            <v>M2</v>
          </cell>
          <cell r="D631">
            <v>5.1429</v>
          </cell>
        </row>
        <row r="632">
          <cell r="A632" t="str">
            <v>001.14.00400</v>
          </cell>
          <cell r="B632" t="str">
            <v>Pintura em cobertura metálica zincada inclusive limpeza das superfícies (interna e externa) na face interna.uma demão de tinta base (cromato de zinco) e duas demãos de tinta de acabamento de base sintética,</v>
          </cell>
          <cell r="C632" t="str">
            <v>M2</v>
          </cell>
          <cell r="D632">
            <v>6.2830000000000004</v>
          </cell>
        </row>
        <row r="633">
          <cell r="A633" t="str">
            <v>001.14.00420</v>
          </cell>
          <cell r="B633" t="str">
            <v>Pintura em cobertura metálica zincada inclusive limpeza das superfícies (interna e externa) na face externa aplicação de emulsão asfáltica a frio na espessura aproximadamente de 1.00 mm, uma demão de acabamento com tinta base de asfalto</v>
          </cell>
          <cell r="C633" t="str">
            <v>M2</v>
          </cell>
          <cell r="D633">
            <v>13.9017</v>
          </cell>
        </row>
        <row r="634">
          <cell r="A634" t="str">
            <v>001.14.00500</v>
          </cell>
          <cell r="B634" t="str">
            <v>Pintura em paredes internas com esmalte incl 02 demaos de massa corrida pva</v>
          </cell>
          <cell r="C634" t="str">
            <v>m2</v>
          </cell>
          <cell r="D634">
            <v>9.0042000000000009</v>
          </cell>
        </row>
        <row r="635">
          <cell r="A635" t="str">
            <v>001.14.00520</v>
          </cell>
          <cell r="B635" t="str">
            <v>Pintura em paredes internas com esmalte e com retoque de  massa corrida</v>
          </cell>
          <cell r="C635" t="str">
            <v>m2</v>
          </cell>
          <cell r="D635">
            <v>6.5228000000000002</v>
          </cell>
        </row>
        <row r="636">
          <cell r="A636" t="str">
            <v>001.14.00540</v>
          </cell>
          <cell r="B636" t="str">
            <v>Pintura interan a óleo em paredes com massa corrida executada da seguinte forma: lixamento preliminar a seco com lixa n.1 e limpeza do pó resultante, aparelhamento com 01 demão de líquido base (impermeabilizante) aplicado a trincha ou pincel</v>
          </cell>
          <cell r="C636" t="str">
            <v>M2</v>
          </cell>
          <cell r="D636">
            <v>12.253399999999999</v>
          </cell>
        </row>
        <row r="637">
          <cell r="A637" t="str">
            <v>001.14.00560</v>
          </cell>
          <cell r="B637" t="str">
            <v>Pintura à óleo em paredes internas, duas demãos, sem massa corrida executada da seguinte forma: lixamento preliminar a seco com lixa n.1 e limpeza do pó resultante - aparelhamento 01 demão com líquidobase (impermeabilizante) - 02 ou 03 demãos</v>
          </cell>
          <cell r="C637" t="str">
            <v>M2</v>
          </cell>
          <cell r="D637">
            <v>6.5228000000000002</v>
          </cell>
        </row>
        <row r="638">
          <cell r="A638" t="str">
            <v>001.14.00580</v>
          </cell>
          <cell r="B638" t="str">
            <v>Pintura a óleo em esquadrias de madeira c/massa corrida</v>
          </cell>
          <cell r="C638" t="str">
            <v>M2</v>
          </cell>
          <cell r="D638">
            <v>10.767300000000001</v>
          </cell>
        </row>
        <row r="639">
          <cell r="A639" t="str">
            <v>001.14.00600</v>
          </cell>
          <cell r="B639" t="str">
            <v>Pintura em porta de madeira com tinta a óleo renner ou similar</v>
          </cell>
          <cell r="C639" t="str">
            <v>M2</v>
          </cell>
          <cell r="D639">
            <v>7.2358000000000002</v>
          </cell>
        </row>
        <row r="640">
          <cell r="A640" t="str">
            <v>001.14.00620</v>
          </cell>
          <cell r="B640" t="str">
            <v>Pintura à óleo em rodapés de madeira à duas demãos após lixamento preliminar com retoques de massa para vedação de juntas, orifícios e outros defeitos</v>
          </cell>
          <cell r="C640" t="str">
            <v>ML</v>
          </cell>
          <cell r="D640">
            <v>1.4215</v>
          </cell>
        </row>
        <row r="641">
          <cell r="A641" t="str">
            <v>001.14.00640</v>
          </cell>
          <cell r="B641" t="str">
            <v>Pintura externa à óleo em madeira (portões, cerca, etc) à 03 demãos s/ aparelhamento e emassamento prévio</v>
          </cell>
          <cell r="C641" t="str">
            <v>M2</v>
          </cell>
          <cell r="D641">
            <v>7.2100999999999997</v>
          </cell>
        </row>
        <row r="642">
          <cell r="A642" t="str">
            <v>001.14.00660</v>
          </cell>
          <cell r="B642" t="str">
            <v>Pintura à óleo em madeiramento aparente (galpões, passadiços e beirais) a 3 demãos sem aparelhamento e emassamento prévio</v>
          </cell>
          <cell r="C642" t="str">
            <v>M2</v>
          </cell>
          <cell r="D642">
            <v>5.1166</v>
          </cell>
        </row>
        <row r="643">
          <cell r="A643" t="str">
            <v>001.14.00680</v>
          </cell>
          <cell r="B643" t="str">
            <v>Pintura externa c/ verniz plástico a base de poliuretano (verniz de barco) aplicado à 3 demãos sobre esquadrias e peça de madeira expostas ao tempo convenientemente intercalado entre as demãos</v>
          </cell>
          <cell r="C643" t="str">
            <v>M2</v>
          </cell>
          <cell r="D643">
            <v>6.3780999999999999</v>
          </cell>
        </row>
        <row r="644">
          <cell r="A644" t="str">
            <v>001.14.00700</v>
          </cell>
          <cell r="B644" t="str">
            <v>Pintura envernizamento de alvenaria aparente inclusive a preparação da superfície em 02 demãos</v>
          </cell>
          <cell r="C644" t="str">
            <v>M2</v>
          </cell>
          <cell r="D644">
            <v>6.2975000000000003</v>
          </cell>
        </row>
        <row r="645">
          <cell r="A645" t="str">
            <v>001.14.00720</v>
          </cell>
          <cell r="B645" t="str">
            <v>Pintura com verniz acrílico sobre paredes de concreto aplicado à duas demãos</v>
          </cell>
          <cell r="C645" t="str">
            <v>M2</v>
          </cell>
          <cell r="D645">
            <v>4.5688000000000004</v>
          </cell>
        </row>
        <row r="646">
          <cell r="A646" t="str">
            <v>001.14.00740</v>
          </cell>
          <cell r="B646" t="str">
            <v>Envernizamento interno em esquadrias ou forro de madeira executador da seguinte forma:lixamento e limpeza preliminar, correção de defeitos com massa incolor seguido de lixamento, duas demãos de verniz de  aparelho e lixamento e 02 demãos de verniz</v>
          </cell>
          <cell r="C646" t="str">
            <v>m2</v>
          </cell>
          <cell r="D646">
            <v>6.9675000000000002</v>
          </cell>
        </row>
        <row r="647">
          <cell r="A647" t="str">
            <v>001.14.00780</v>
          </cell>
          <cell r="B647" t="str">
            <v>Pintura - envernizamento de rodapés de madeira lixada e aparelhada com retoque de massa para correção de juntas e orifícios, verniz e acabamento aplicado em duas demãos a pincel</v>
          </cell>
          <cell r="C647" t="str">
            <v>M2</v>
          </cell>
          <cell r="D647">
            <v>1.3131999999999999</v>
          </cell>
        </row>
        <row r="648">
          <cell r="A648" t="str">
            <v>001.14.00800</v>
          </cell>
          <cell r="B648" t="str">
            <v>Pintura - envernizamento de rodapés de madeira lixada e aparelhada com retoque de massa para correção de juntas e orifícios, verniz e acabamento aplicado em duas demãos a boneca</v>
          </cell>
          <cell r="C648" t="str">
            <v>M2</v>
          </cell>
          <cell r="D648">
            <v>1.4215</v>
          </cell>
        </row>
        <row r="649">
          <cell r="A649" t="str">
            <v>001.14.00820</v>
          </cell>
          <cell r="B649" t="str">
            <v>Enceramento de madeira à boneca (portas, lambris, painéis  divisões) recomendada apenas para madeiras nobres como imbuia, caviúna, perobinha do campo, jacarandá, etc. e executado como segue: limpeza e lixamento preliminar, obturação de orifíc</v>
          </cell>
          <cell r="C649" t="str">
            <v>M2</v>
          </cell>
          <cell r="D649">
            <v>6.3494999999999999</v>
          </cell>
        </row>
        <row r="650">
          <cell r="A650" t="str">
            <v>001.14.00840</v>
          </cell>
          <cell r="B650" t="str">
            <v>Pintura externa em madeira aparente c/ líquido imunizante aplicado à brocha, pistola ou por imersão de acordo com as especificações  do fabricante</v>
          </cell>
          <cell r="C650" t="str">
            <v>M2</v>
          </cell>
          <cell r="D650">
            <v>1.6244000000000001</v>
          </cell>
        </row>
        <row r="651">
          <cell r="A651" t="str">
            <v>001.14.00860</v>
          </cell>
          <cell r="B651" t="str">
            <v>Pintura c/nata de cimento</v>
          </cell>
          <cell r="C651" t="str">
            <v>M2</v>
          </cell>
          <cell r="D651">
            <v>1.9872000000000001</v>
          </cell>
        </row>
        <row r="652">
          <cell r="A652" t="str">
            <v>001.14.00880</v>
          </cell>
          <cell r="B652" t="str">
            <v>Pintura novacor piso</v>
          </cell>
          <cell r="C652" t="str">
            <v>M2</v>
          </cell>
          <cell r="D652">
            <v>3.8085</v>
          </cell>
        </row>
        <row r="653">
          <cell r="A653" t="str">
            <v>001.14.00885</v>
          </cell>
          <cell r="B653" t="str">
            <v>Pintura de marcação da quadra de esportes c/tinta especial (conf.especificação da cbd) inclusive preparo da superfície (larg. 5.00 cm)</v>
          </cell>
          <cell r="C653" t="str">
            <v>ml</v>
          </cell>
          <cell r="D653">
            <v>4.2210000000000001</v>
          </cell>
        </row>
        <row r="654">
          <cell r="A654" t="str">
            <v>001.14.00890</v>
          </cell>
          <cell r="B654" t="str">
            <v>Pintura de marcação do campo de futebol a cal inclusive preparação do terreno largura 10 cm (conf. especif.do dop)</v>
          </cell>
          <cell r="C654" t="str">
            <v>ml</v>
          </cell>
          <cell r="D654">
            <v>3.1065</v>
          </cell>
        </row>
        <row r="655">
          <cell r="A655" t="str">
            <v>001.14.00895</v>
          </cell>
          <cell r="B655" t="str">
            <v>Demarcação de faixa com tinta acrílica especial - largura 10.00 cm</v>
          </cell>
          <cell r="C655" t="str">
            <v>ml</v>
          </cell>
          <cell r="D655">
            <v>5.4360999999999997</v>
          </cell>
        </row>
        <row r="656">
          <cell r="A656" t="str">
            <v>001.14.00900</v>
          </cell>
          <cell r="B656" t="str">
            <v>Resina aplicada a duas demaos em pisos diversos</v>
          </cell>
          <cell r="C656" t="str">
            <v>M2</v>
          </cell>
          <cell r="D656">
            <v>1.9628000000000001</v>
          </cell>
        </row>
        <row r="657">
          <cell r="A657" t="str">
            <v>001.14.00920</v>
          </cell>
          <cell r="B657" t="str">
            <v>Raspagem, lixamento e aplicacao de sinteco fosco e semi-fosco</v>
          </cell>
          <cell r="C657" t="str">
            <v>M2</v>
          </cell>
          <cell r="D657">
            <v>6.0039999999999996</v>
          </cell>
        </row>
        <row r="658">
          <cell r="A658" t="str">
            <v>001.14.00940</v>
          </cell>
          <cell r="B658" t="str">
            <v>Pintura em concreto aparente com silicone aplicado a duas demãos</v>
          </cell>
          <cell r="C658" t="str">
            <v>m2</v>
          </cell>
          <cell r="D658">
            <v>5.9654999999999996</v>
          </cell>
        </row>
        <row r="659">
          <cell r="A659" t="str">
            <v>001.14.00960</v>
          </cell>
          <cell r="B659" t="str">
            <v>Pintura do nome do estado e da atividade</v>
          </cell>
          <cell r="C659" t="str">
            <v>UN</v>
          </cell>
          <cell r="D659">
            <v>188.68</v>
          </cell>
        </row>
        <row r="660">
          <cell r="A660" t="str">
            <v>001.14.00990</v>
          </cell>
          <cell r="B660" t="str">
            <v>Pintura Epóxi em Piso a Duas Demãos Sobre Superfície Rebocada, incl Limpeza da superfície</v>
          </cell>
          <cell r="C660" t="str">
            <v>m2</v>
          </cell>
          <cell r="D660">
            <v>9.5902999999999992</v>
          </cell>
        </row>
        <row r="661">
          <cell r="A661" t="str">
            <v>001.14.00995</v>
          </cell>
          <cell r="B661" t="str">
            <v>Pintura Epóxi em Piscina ou Área Molhada à Duas Demãos Sobre Superfície Rebocada, incl preparação da superfície</v>
          </cell>
          <cell r="C661" t="str">
            <v>m2</v>
          </cell>
          <cell r="D661">
            <v>11.5015</v>
          </cell>
        </row>
        <row r="662">
          <cell r="A662" t="str">
            <v>001.14.00996</v>
          </cell>
          <cell r="B662" t="str">
            <v>Demarcação de Faixa Com Tinta Epóxi em Pisos, à Duas Demãos, Incl. Preparo da Superfície</v>
          </cell>
          <cell r="C662" t="str">
            <v>ml</v>
          </cell>
          <cell r="D662">
            <v>4.1375999999999999</v>
          </cell>
        </row>
        <row r="663">
          <cell r="A663" t="str">
            <v>001.14.00997</v>
          </cell>
          <cell r="B663" t="str">
            <v>Demarcação de Faixa Com Tinta Epóxi em Piscinas ou Áreas Molhadas, à Duas Demãos, Incl. Preparo da Superfície</v>
          </cell>
          <cell r="C663" t="str">
            <v>ml</v>
          </cell>
          <cell r="D663">
            <v>4.1375999999999999</v>
          </cell>
        </row>
        <row r="664">
          <cell r="A664" t="str">
            <v>001.14.01020</v>
          </cell>
          <cell r="B664" t="str">
            <v>Pintura de conservação de parede ou teto sem retoque de massa,com látex pva(1ª Linha Renner ou Suvinil) à uma demão, incl. aplicação fundo preparador base solvente</v>
          </cell>
          <cell r="C664" t="str">
            <v>m2</v>
          </cell>
          <cell r="D664">
            <v>3.2517999999999998</v>
          </cell>
        </row>
        <row r="665">
          <cell r="A665" t="str">
            <v>001.14.01040</v>
          </cell>
          <cell r="B665" t="str">
            <v>Pintura de conservação de parede ou teto sem retoque de massa,com látex pva(1ª Linha Renner ou Suvinil)  a duas demãos, incl.  aplicação fundo preparador base solvente</v>
          </cell>
          <cell r="C665" t="str">
            <v>m2</v>
          </cell>
          <cell r="D665">
            <v>4.0791000000000004</v>
          </cell>
        </row>
        <row r="666">
          <cell r="A666" t="str">
            <v>001.14.01060</v>
          </cell>
          <cell r="B666" t="str">
            <v>Pintura de conservação de parede ou teto sem retoque de massa,com tinta a oleo  à uma demão, incl. aplicação fundo preparador base solvente</v>
          </cell>
          <cell r="C666" t="str">
            <v>m2</v>
          </cell>
          <cell r="D666">
            <v>3.8188</v>
          </cell>
        </row>
        <row r="667">
          <cell r="A667" t="str">
            <v>001.14.01080</v>
          </cell>
          <cell r="B667" t="str">
            <v>Pintura de conservação de parede ou teto sem retoque de massa,com tinta a oleo a duas demãos, incl. aplicação fundo preparador base solvente</v>
          </cell>
          <cell r="C667" t="str">
            <v>m2</v>
          </cell>
          <cell r="D667">
            <v>5.5712000000000002</v>
          </cell>
        </row>
        <row r="668">
          <cell r="A668" t="str">
            <v>001.14.01100</v>
          </cell>
          <cell r="B668" t="str">
            <v>Pintura de conservação de parede ou teto sem retoque de massa,com tinta látex acrilico(1ª Linha Renner ou Suvinil) à uma demão, incl. aplicação fundo preparador base solvente</v>
          </cell>
          <cell r="C668" t="str">
            <v>m2</v>
          </cell>
          <cell r="D668">
            <v>3.3854000000000002</v>
          </cell>
        </row>
        <row r="669">
          <cell r="A669" t="str">
            <v>001.14.01120</v>
          </cell>
          <cell r="B669" t="str">
            <v>Pintura de conservação de parede ou teto sem retoque de massa,com tinta látex acrilico(1ª Linha Renner ou Suvinil) a duas demãos, incl. aplicação fundo preparador base solvente</v>
          </cell>
          <cell r="C669" t="str">
            <v>m2</v>
          </cell>
          <cell r="D669">
            <v>4.2451999999999996</v>
          </cell>
        </row>
        <row r="670">
          <cell r="A670" t="str">
            <v>001.14.01140</v>
          </cell>
          <cell r="B670" t="str">
            <v>Pintura de conservação em parede ou teto com retoque de massa, com látex pva(1ª Linha Renner ou Suvinil)  à duas demãos, incl. aplicação fundo preparador base solvente</v>
          </cell>
          <cell r="C670" t="str">
            <v>m2</v>
          </cell>
          <cell r="D670">
            <v>5.0374999999999996</v>
          </cell>
        </row>
        <row r="671">
          <cell r="A671" t="str">
            <v>001.14.01160</v>
          </cell>
          <cell r="B671" t="str">
            <v>Pintura de conservação em parede ou teto com retoque de massa, com tinta a óleo  à duas demãos incl. aplicação fundo preparador base solvente</v>
          </cell>
          <cell r="C671" t="str">
            <v>m2</v>
          </cell>
          <cell r="D671">
            <v>6.0312000000000001</v>
          </cell>
        </row>
        <row r="672">
          <cell r="A672" t="str">
            <v>001.14.01180</v>
          </cell>
          <cell r="B672" t="str">
            <v>Pintura de conservação em parede ou teto com retoque de massa, com tinta latéx acrilílico(1ª Linha Renner ou Suvinil) à duas demãos, incl. aplicação fundo preparador base solvente</v>
          </cell>
          <cell r="C672" t="str">
            <v>m2</v>
          </cell>
          <cell r="D672">
            <v>5.2035999999999998</v>
          </cell>
        </row>
        <row r="673">
          <cell r="A673" t="str">
            <v>001.14.01200</v>
          </cell>
          <cell r="B673" t="str">
            <v>Pintura de conservação em esquadria metálica com tinta a oleo à uma demão com retoque da pintura de base (zarcão ou grafite)</v>
          </cell>
          <cell r="C673" t="str">
            <v>M2</v>
          </cell>
          <cell r="D673">
            <v>3.3538000000000001</v>
          </cell>
        </row>
        <row r="674">
          <cell r="A674" t="str">
            <v>001.14.01220</v>
          </cell>
          <cell r="B674" t="str">
            <v>Pintura de conservação em esquadria metálica com tinta a oleo a duas demãos com retoque da pintura de base (zarcão ou grafite)</v>
          </cell>
          <cell r="C674" t="str">
            <v>M2</v>
          </cell>
          <cell r="D674">
            <v>5.1830999999999996</v>
          </cell>
        </row>
        <row r="675">
          <cell r="A675" t="str">
            <v>001.14.01240</v>
          </cell>
          <cell r="B675" t="str">
            <v>Pintura de conservação em esquadria metálica com tinta grafite à uma demão com retoque da pintura de base (zarcão ou grafite)</v>
          </cell>
          <cell r="C675" t="str">
            <v>M2</v>
          </cell>
          <cell r="D675">
            <v>3.5670000000000002</v>
          </cell>
        </row>
        <row r="676">
          <cell r="A676" t="str">
            <v>001.14.01260</v>
          </cell>
          <cell r="B676" t="str">
            <v>Pintura de conservação em esquadria metálica com tinta grafite a duas demãos com retoque da pintura de base (zarcão ou grafite)</v>
          </cell>
          <cell r="C676" t="str">
            <v>M2</v>
          </cell>
          <cell r="D676">
            <v>5.5922999999999998</v>
          </cell>
        </row>
        <row r="677">
          <cell r="A677" t="str">
            <v>001.14.01280</v>
          </cell>
          <cell r="B677" t="str">
            <v>Pintura de conservação em esquadria metálica com tinta esmalte à uma demão com retoque da pintura de base (zarcão ou grafite)</v>
          </cell>
          <cell r="C677" t="str">
            <v>M2</v>
          </cell>
          <cell r="D677">
            <v>3.5670000000000002</v>
          </cell>
        </row>
        <row r="678">
          <cell r="A678" t="str">
            <v>001.14.01300</v>
          </cell>
          <cell r="B678" t="str">
            <v>Pintura de conservação em esquadria metálica com tinta esmalte a duas demãos com retoque da pintura de base (zarcão ou grafite)</v>
          </cell>
          <cell r="C678" t="str">
            <v>M2</v>
          </cell>
          <cell r="D678">
            <v>5.5922999999999998</v>
          </cell>
        </row>
        <row r="679">
          <cell r="A679" t="str">
            <v>001.15</v>
          </cell>
          <cell r="B679" t="str">
            <v>SERVIÇOS COMPLEMENTARES</v>
          </cell>
          <cell r="D679">
            <v>12847.773999999999</v>
          </cell>
        </row>
        <row r="680">
          <cell r="A680" t="str">
            <v>001.15.00020</v>
          </cell>
          <cell r="B680" t="str">
            <v>Fornecimento de quadro negro conforme detalhe do dop de 4.00x1.20m executado na obra. após chapisco prévio será executado o emboço com argamassa 1:4:8 e reboco com argamassa 1:2 ;12 de granulação fina com superfície cuidadosamente desempenada. pintura p</v>
          </cell>
          <cell r="C680" t="str">
            <v>UN</v>
          </cell>
          <cell r="D680">
            <v>118.06019999999999</v>
          </cell>
        </row>
        <row r="681">
          <cell r="A681" t="str">
            <v>001.15.00040</v>
          </cell>
          <cell r="B681" t="str">
            <v>Fornecimento de quadro negro conforme detalhe do dop de 4.00x1.20 m executado na obra, a 80 cm do piso acabado. após chapisco prévio será executado o emboço 1:4:8 e reboco com argamassa 1:4:12 de granulação fina com a superfície cuidadosamente desempena</v>
          </cell>
          <cell r="C681" t="str">
            <v>UN</v>
          </cell>
          <cell r="D681">
            <v>110.9093</v>
          </cell>
        </row>
        <row r="682">
          <cell r="A682" t="str">
            <v>001.15.00060</v>
          </cell>
          <cell r="B682" t="str">
            <v>Recuperação de quadro negro com retoque de massa (base de óleo) lixamento e polimento com lixa de água e pintura com duas demãos de tinta verde opaca especial</v>
          </cell>
          <cell r="C682" t="str">
            <v>UN</v>
          </cell>
          <cell r="D682">
            <v>52.200299999999999</v>
          </cell>
        </row>
        <row r="683">
          <cell r="A683" t="str">
            <v>001.15.00080</v>
          </cell>
          <cell r="B683" t="str">
            <v>Fornecimento e instalação de quadro negro de madeira compensada 6 mm de espessura incl.moldura e porta giz</v>
          </cell>
          <cell r="C683" t="str">
            <v>M2</v>
          </cell>
          <cell r="D683">
            <v>39.831699999999998</v>
          </cell>
        </row>
        <row r="684">
          <cell r="A684" t="str">
            <v>001.15.00100</v>
          </cell>
          <cell r="B684" t="str">
            <v>Fornecimento e instalação de porta giz de madeira c/guarnição</v>
          </cell>
          <cell r="C684" t="str">
            <v>ML</v>
          </cell>
          <cell r="D684">
            <v>3.6802000000000001</v>
          </cell>
        </row>
        <row r="685">
          <cell r="A685" t="str">
            <v>001.15.00120</v>
          </cell>
          <cell r="B685" t="str">
            <v>Fornecimento e instalação de placa de inauguração para grupo escolar (25.00x40.00) cm</v>
          </cell>
          <cell r="C685" t="str">
            <v>UN</v>
          </cell>
          <cell r="D685">
            <v>154.75360000000001</v>
          </cell>
        </row>
        <row r="686">
          <cell r="A686" t="str">
            <v>001.15.00140</v>
          </cell>
          <cell r="B686" t="str">
            <v>Fornecimento e instalação de placa de inauguração para cadeias públicas (36.50x47.00) cm</v>
          </cell>
          <cell r="C686" t="str">
            <v>UN</v>
          </cell>
          <cell r="D686">
            <v>204.75360000000001</v>
          </cell>
        </row>
        <row r="687">
          <cell r="A687" t="str">
            <v>001.15.00160</v>
          </cell>
          <cell r="B687" t="str">
            <v>Fornecimento e instalação de placa de inauguração p/ escritório regional urbano da prodeagro - 25x40cm</v>
          </cell>
          <cell r="C687" t="str">
            <v>UN</v>
          </cell>
          <cell r="D687">
            <v>1354.7536</v>
          </cell>
        </row>
        <row r="688">
          <cell r="A688" t="str">
            <v>001.15.00180</v>
          </cell>
          <cell r="B688" t="str">
            <v>Fornecimento e instalação de placa de inauguração em alumínio fundido 65.00x75.00cm</v>
          </cell>
          <cell r="C688" t="str">
            <v>UN</v>
          </cell>
          <cell r="D688">
            <v>403.83240000000001</v>
          </cell>
        </row>
        <row r="689">
          <cell r="A689" t="str">
            <v>001.15.00220</v>
          </cell>
          <cell r="B689" t="str">
            <v>Fornecimento e instalação de mastro p/bandeira em poste cônico inclusive pintura e pertences altura livre 5.00 m</v>
          </cell>
          <cell r="C689" t="str">
            <v>UN</v>
          </cell>
          <cell r="D689">
            <v>202.20920000000001</v>
          </cell>
        </row>
        <row r="690">
          <cell r="A690" t="str">
            <v>001.15.00240</v>
          </cell>
          <cell r="B690" t="str">
            <v>Fornecimento e instalação de mastro p/bandeira em cano galvanizado diâmetro 3 pol inclusive pintura e pertences altura livre 5 m</v>
          </cell>
          <cell r="C690" t="str">
            <v>UN</v>
          </cell>
          <cell r="D690">
            <v>371.83190000000002</v>
          </cell>
        </row>
        <row r="691">
          <cell r="A691" t="str">
            <v>001.15.00260</v>
          </cell>
          <cell r="B691" t="str">
            <v>Fornecimento e instalação de mastro p/bandeira constituído de 3 postes de cano galvanizado diâmetro 3 pol conforme detalhe do dop</v>
          </cell>
          <cell r="C691" t="str">
            <v>CJ</v>
          </cell>
          <cell r="D691">
            <v>1926.1723</v>
          </cell>
        </row>
        <row r="692">
          <cell r="A692" t="str">
            <v>001.15.00280</v>
          </cell>
          <cell r="B692" t="str">
            <v>Fornecimento e instalação de trave p/futebol de salão incluindo pintura, rede de nylon conforme detalhe dop</v>
          </cell>
          <cell r="C692" t="str">
            <v>CJ</v>
          </cell>
          <cell r="D692">
            <v>733.02239999999995</v>
          </cell>
        </row>
        <row r="693">
          <cell r="A693" t="str">
            <v>001.15.00320</v>
          </cell>
          <cell r="B693" t="str">
            <v>Fornecimento e instalação de suporte p/tabela de basquete em treliçado inclusive pilares de concreto armado (aparente), fundação, pintura (treliças) conforme det. do dop</v>
          </cell>
          <cell r="C693" t="str">
            <v>UN</v>
          </cell>
          <cell r="D693">
            <v>2321.2620000000002</v>
          </cell>
        </row>
        <row r="694">
          <cell r="A694" t="str">
            <v>001.15.00360</v>
          </cell>
          <cell r="B694" t="str">
            <v>Fornecimento e instalação de suporte p/voley em cano galvanizado diâmetro 3 pol inclusive pintura dos mastros, catraca, rede e demais pertences ( 02 postes)</v>
          </cell>
          <cell r="C694" t="str">
            <v>CJ</v>
          </cell>
          <cell r="D694">
            <v>454.94439999999997</v>
          </cell>
        </row>
        <row r="695">
          <cell r="A695" t="str">
            <v>001.15.00370</v>
          </cell>
          <cell r="B695" t="str">
            <v>Execução de Arquibancada Com 03 degraus em Estrutura Mista de Concreto Armado e Alvenaria, Conf. Det. SINFRA</v>
          </cell>
          <cell r="C695" t="str">
            <v>ml</v>
          </cell>
          <cell r="D695">
            <v>1287.9147</v>
          </cell>
        </row>
        <row r="696">
          <cell r="A696" t="str">
            <v>001.15.00720</v>
          </cell>
          <cell r="B696" t="str">
            <v>Fornecimento e instalação de bancada seca em ardósia polida  1.50 x 0.80</v>
          </cell>
          <cell r="C696" t="str">
            <v>UN</v>
          </cell>
          <cell r="D696">
            <v>180.38390000000001</v>
          </cell>
        </row>
        <row r="697">
          <cell r="A697" t="str">
            <v>001.15.00760</v>
          </cell>
          <cell r="B697" t="str">
            <v>Fornecimento e instalação de bancada seca em granito polido</v>
          </cell>
          <cell r="C697" t="str">
            <v>M2</v>
          </cell>
          <cell r="D697">
            <v>213.06979999999999</v>
          </cell>
        </row>
        <row r="698">
          <cell r="A698" t="str">
            <v>001.15.00860</v>
          </cell>
          <cell r="B698" t="str">
            <v>Fornecimento e assentamento de revestimento externo com retalhos de pedra de mao</v>
          </cell>
          <cell r="C698" t="str">
            <v>M2</v>
          </cell>
          <cell r="D698">
            <v>10.0808</v>
          </cell>
        </row>
        <row r="699">
          <cell r="A699" t="str">
            <v>001.15.00940</v>
          </cell>
          <cell r="B699" t="str">
            <v>Fornecimento e instalação de armário sob pia em fórmica</v>
          </cell>
          <cell r="C699" t="str">
            <v>M2</v>
          </cell>
          <cell r="D699">
            <v>225</v>
          </cell>
        </row>
        <row r="700">
          <cell r="A700" t="str">
            <v>001.15.00960</v>
          </cell>
          <cell r="B700" t="str">
            <v>Fornecimento e instalação de armário em madeira aparente aparelhada e tratada</v>
          </cell>
          <cell r="C700" t="str">
            <v>M2</v>
          </cell>
          <cell r="D700">
            <v>114.4205</v>
          </cell>
        </row>
        <row r="701">
          <cell r="A701" t="str">
            <v>001.15.00980</v>
          </cell>
          <cell r="B701" t="str">
            <v>Fornecimento e instalação de armário em alvenaria com prateleiras de madeira aparelhada (2,40x0,60x3,00)m</v>
          </cell>
          <cell r="C701" t="str">
            <v>UN</v>
          </cell>
          <cell r="D701">
            <v>287.95139999999998</v>
          </cell>
        </row>
        <row r="702">
          <cell r="A702" t="str">
            <v>001.15.01000</v>
          </cell>
          <cell r="B702" t="str">
            <v>Fornecimento e instalação de balcão de madeira conf. projeto 12.20 x 0.60 x 1.00 m</v>
          </cell>
          <cell r="C702" t="str">
            <v>UN</v>
          </cell>
          <cell r="D702">
            <v>969.9</v>
          </cell>
        </row>
        <row r="703">
          <cell r="A703" t="str">
            <v>001.15.01080</v>
          </cell>
          <cell r="B703" t="str">
            <v>Fornecimento e instalação de exaustor elétrico com d=50cm 1cv</v>
          </cell>
          <cell r="C703" t="str">
            <v>UN</v>
          </cell>
          <cell r="D703">
            <v>161.83240000000001</v>
          </cell>
        </row>
        <row r="704">
          <cell r="A704" t="str">
            <v>001.15.01140</v>
          </cell>
          <cell r="B704" t="str">
            <v>Fornecimento e instalação de mola p/ porta tipo vai-vem</v>
          </cell>
          <cell r="C704" t="str">
            <v>UN</v>
          </cell>
          <cell r="D704">
            <v>33.307000000000002</v>
          </cell>
        </row>
        <row r="705">
          <cell r="A705" t="str">
            <v>001.15.01220</v>
          </cell>
          <cell r="B705" t="str">
            <v>Fornecimento e instalação  de banca ou tampo de ardósia natural cor preta tipo on c/ resinex</v>
          </cell>
          <cell r="C705" t="str">
            <v>M2</v>
          </cell>
          <cell r="D705">
            <v>109.943</v>
          </cell>
        </row>
        <row r="706">
          <cell r="A706" t="str">
            <v>001.15.01240</v>
          </cell>
          <cell r="B706" t="str">
            <v>Fornecimento e instalação de banca ou tampo em ardósia polida esp. 3cm</v>
          </cell>
          <cell r="C706" t="str">
            <v>M2</v>
          </cell>
          <cell r="D706">
            <v>108.2216</v>
          </cell>
        </row>
        <row r="707">
          <cell r="A707" t="str">
            <v>001.15.01320</v>
          </cell>
          <cell r="B707" t="str">
            <v>Fornecimento e instalação de portão em cano galvanizado 2 pol e tela galvanizada malha 2cm</v>
          </cell>
          <cell r="C707" t="str">
            <v>M2</v>
          </cell>
          <cell r="D707">
            <v>100.0842</v>
          </cell>
        </row>
        <row r="708">
          <cell r="A708" t="str">
            <v>001.15.01400</v>
          </cell>
          <cell r="B708" t="str">
            <v>Fornecimento e instalação de bancada, tampo ou balcão em granito cinza polido, espessura 2.00 cm</v>
          </cell>
          <cell r="C708" t="str">
            <v>M2</v>
          </cell>
          <cell r="D708">
            <v>135.2216</v>
          </cell>
        </row>
        <row r="709">
          <cell r="A709" t="str">
            <v>001.15.01460</v>
          </cell>
          <cell r="B709" t="str">
            <v>Fornecimento e instalação de caixa de concreto pré-moldado para ar condicionado de 10.000 btu</v>
          </cell>
          <cell r="C709" t="str">
            <v>UN</v>
          </cell>
          <cell r="D709">
            <v>54.443199999999997</v>
          </cell>
        </row>
        <row r="710">
          <cell r="A710" t="str">
            <v>001.15.01560</v>
          </cell>
          <cell r="B710" t="str">
            <v>Fornecimento e instalação de bancada em granito cinza polido l=0,60m sobre alvenaria revestida de azulejo branco, exceto cubas (quantificada e orçada na parte hidráulica)</v>
          </cell>
          <cell r="C710" t="str">
            <v>ML</v>
          </cell>
          <cell r="D710">
            <v>140.9074</v>
          </cell>
        </row>
        <row r="711">
          <cell r="A711" t="str">
            <v>001.15.01600</v>
          </cell>
          <cell r="B711" t="str">
            <v>Fornecimento e instalação de balcão de atendimento em madeira l=0,40m e=0,05m apoiado sobre alvenaria aparente de tijolo cerâmico de 21 furos, inclusive passagem pelo balcão</v>
          </cell>
          <cell r="C711" t="str">
            <v>M</v>
          </cell>
          <cell r="D711">
            <v>108.1168</v>
          </cell>
        </row>
        <row r="712">
          <cell r="A712" t="str">
            <v>001.15.01620</v>
          </cell>
          <cell r="B712" t="str">
            <v>Fornecimento e instalação de corrimao em tubo galvanizado 1"""" chumbado no piso h=1,00m pintado com tinta à óleo 02 demãos</v>
          </cell>
          <cell r="C712" t="str">
            <v>M</v>
          </cell>
          <cell r="D712">
            <v>55.084299999999999</v>
          </cell>
        </row>
        <row r="713">
          <cell r="A713" t="str">
            <v>001.15.01640</v>
          </cell>
          <cell r="B713" t="str">
            <v>Fornecimento e instalação de corrimão em tubo galvanizado 2"""" chumbado no piso h=1.00 m pintado com tinta à óleo 02 demãos</v>
          </cell>
          <cell r="C713" t="str">
            <v>ML</v>
          </cell>
          <cell r="D713">
            <v>99.674300000000002</v>
          </cell>
        </row>
        <row r="714">
          <cell r="A714" t="str">
            <v>***</v>
          </cell>
          <cell r="B714" t="str">
            <v>Fornecimento e instalação de quadro negro, abaulado, c=5.00 m, h=1.30 m, apoiado em pedra de ardósia com moldura em madeira, conforme detalhe</v>
          </cell>
          <cell r="C714" t="str">
            <v>un</v>
          </cell>
          <cell r="D714">
            <v>541.83000000000004</v>
          </cell>
        </row>
        <row r="715">
          <cell r="A715" t="str">
            <v>001.16</v>
          </cell>
          <cell r="B715" t="str">
            <v>URBANIZAÇÃO</v>
          </cell>
          <cell r="D715">
            <v>2312.7172</v>
          </cell>
        </row>
        <row r="716">
          <cell r="A716" t="str">
            <v>001.16.00241</v>
          </cell>
          <cell r="B716" t="str">
            <v>Fornecimento e Plantio de Agave Comum (pequena), com manutenção por 60 dias com irrigação, pulverização, poda e substituição de mudas mortas</v>
          </cell>
          <cell r="C716" t="str">
            <v>un</v>
          </cell>
          <cell r="D716">
            <v>7.3754</v>
          </cell>
        </row>
        <row r="717">
          <cell r="A717" t="str">
            <v>001.16.00242</v>
          </cell>
          <cell r="B717" t="str">
            <v>Fornecimento e Plantio de Agave Comum (média), com manutenção por 60 dias com irrigação, pulverização, poda e substituição de mudas mortas</v>
          </cell>
          <cell r="C717" t="str">
            <v>un</v>
          </cell>
          <cell r="D717">
            <v>14.278</v>
          </cell>
        </row>
        <row r="718">
          <cell r="A718" t="str">
            <v>001.16.00243</v>
          </cell>
          <cell r="B718" t="str">
            <v>Fornecimento e Plantio de Agave Comum (grande), com manutenção por 60 dias com irrigação, pulverização, poda e substituição de mudas mortas</v>
          </cell>
          <cell r="C718" t="str">
            <v>un</v>
          </cell>
          <cell r="D718">
            <v>20.0794</v>
          </cell>
        </row>
        <row r="719">
          <cell r="A719" t="str">
            <v>001.16.00244</v>
          </cell>
          <cell r="B719" t="str">
            <v>Fornecimento e Plantio de Areca (pequena), com manutenção por 60 dias com irrigação, pulverização, poda e substituição de mudas mortas</v>
          </cell>
          <cell r="C719" t="str">
            <v>un</v>
          </cell>
          <cell r="D719">
            <v>10.375400000000001</v>
          </cell>
        </row>
        <row r="720">
          <cell r="A720" t="str">
            <v>001.16.00245</v>
          </cell>
          <cell r="B720" t="str">
            <v>Fornecimento e Plantio de Areca (média), com manutenção por 60 dias com irrigação, pulverização, poda e substituição de mudas mortas</v>
          </cell>
          <cell r="C720" t="str">
            <v>un</v>
          </cell>
          <cell r="D720">
            <v>19.277999999999999</v>
          </cell>
        </row>
        <row r="721">
          <cell r="A721" t="str">
            <v>001.16.00246</v>
          </cell>
          <cell r="B721" t="str">
            <v>Fornecimento e Plantio de Areca (grande), com manutenção por 60 dias com irrigação, pulverização, poda e substituição de mudas mortas</v>
          </cell>
          <cell r="C721" t="str">
            <v>un</v>
          </cell>
          <cell r="D721">
            <v>30.0794</v>
          </cell>
        </row>
        <row r="722">
          <cell r="A722" t="str">
            <v>001.16.00247</v>
          </cell>
          <cell r="B722" t="str">
            <v>Fornecimento e Plantio de Bauhínia Rosa (pequeno), com manutenção por 60 dias com irrigação, pulverização, poda e substituição de mudas mortas</v>
          </cell>
          <cell r="C722" t="str">
            <v>un</v>
          </cell>
          <cell r="D722">
            <v>6.0031999999999996</v>
          </cell>
        </row>
        <row r="723">
          <cell r="A723" t="str">
            <v>001.16.00248</v>
          </cell>
          <cell r="B723" t="str">
            <v>Fornecimento e Plantio de Bauhínia Rosa (médio), com manutenção por 60 dias com irrigação, pulverização, poda e substituição de mudas mortas</v>
          </cell>
          <cell r="C723" t="str">
            <v>un</v>
          </cell>
          <cell r="D723">
            <v>17.375399999999999</v>
          </cell>
        </row>
        <row r="724">
          <cell r="A724" t="str">
            <v>001.16.00249</v>
          </cell>
          <cell r="B724" t="str">
            <v>Fornecimento e Plantio de Bahuínia Rosa (grande), com manutenção por 60 dias com irrigação, pulverização, poda e substituição de mudas mortas</v>
          </cell>
          <cell r="C724" t="str">
            <v>un</v>
          </cell>
          <cell r="D724">
            <v>31.7027</v>
          </cell>
        </row>
        <row r="725">
          <cell r="A725" t="str">
            <v>001.16.00250</v>
          </cell>
          <cell r="B725" t="str">
            <v>Fornecimento e Plantio de Biri, com manutenção por 60 dias com irrigação, pulverização, poda e substituição de mudas mortas</v>
          </cell>
          <cell r="C725" t="str">
            <v>un</v>
          </cell>
          <cell r="D725">
            <v>7.5031999999999996</v>
          </cell>
        </row>
        <row r="726">
          <cell r="A726" t="str">
            <v>001.16.00251</v>
          </cell>
          <cell r="B726" t="str">
            <v>Fornecimento e Plantio de Chuva de Ouro (pequena), com manutenção por 60 dias com irrigação, pulverização, poda e substituição de mudas mortas</v>
          </cell>
          <cell r="C726" t="str">
            <v>un</v>
          </cell>
          <cell r="D726">
            <v>7.5031999999999996</v>
          </cell>
        </row>
        <row r="727">
          <cell r="A727" t="str">
            <v>001.16.00252</v>
          </cell>
          <cell r="B727" t="str">
            <v>Fornecimento e Plantio de Chuva de Ouro (média), com manutenção por 60 dias com irrigação, pulverização, poda e substituição de mudas mortas</v>
          </cell>
          <cell r="C727" t="str">
            <v>un</v>
          </cell>
          <cell r="D727">
            <v>13.3637</v>
          </cell>
        </row>
        <row r="728">
          <cell r="A728" t="str">
            <v>001.16.00253</v>
          </cell>
          <cell r="B728" t="str">
            <v>Fornecimento e Plantio de Chuva de Ouro (grande), com manutenção por 60 dias com irrigação, pulverização, poda e substituição de mudas mortas</v>
          </cell>
          <cell r="C728" t="str">
            <v>un</v>
          </cell>
          <cell r="D728">
            <v>17.375399999999999</v>
          </cell>
        </row>
        <row r="729">
          <cell r="A729" t="str">
            <v>001.16.00254</v>
          </cell>
          <cell r="B729" t="str">
            <v>Fornecimento e Plantio de Croton (pequena), com manutenção por 60 dias com irrigação, pulverização, poda e substituição de mudas mortas</v>
          </cell>
          <cell r="C729" t="str">
            <v>un</v>
          </cell>
          <cell r="D729">
            <v>3.5032000000000001</v>
          </cell>
        </row>
        <row r="730">
          <cell r="A730" t="str">
            <v>001.16.00255</v>
          </cell>
          <cell r="B730" t="str">
            <v>Fornecimento e Plantio de Croton (média), com manutenção por 60 dias com irrigação, pulverização, poda e substituição de mudas mortas</v>
          </cell>
          <cell r="C730" t="str">
            <v>un</v>
          </cell>
          <cell r="D730">
            <v>5.3636999999999997</v>
          </cell>
        </row>
        <row r="731">
          <cell r="A731" t="str">
            <v>001.16.00256</v>
          </cell>
          <cell r="B731" t="str">
            <v>Fornecimento e Plantio de Croton (grande), com manutenção por 60 dias com irrigação, pulverização, poda e substituição de mudas mortas</v>
          </cell>
          <cell r="C731" t="str">
            <v>un</v>
          </cell>
          <cell r="D731">
            <v>10.375400000000001</v>
          </cell>
        </row>
        <row r="732">
          <cell r="A732" t="str">
            <v>001.16.00257</v>
          </cell>
          <cell r="B732" t="str">
            <v>Fornecimento e Plantio de Dracena Marginata (pequena), com manutenção por 60 dias com irrigação, pulverização, poda e substituição de mudas mortas</v>
          </cell>
          <cell r="C732" t="str">
            <v>un</v>
          </cell>
          <cell r="D732">
            <v>8.8754000000000008</v>
          </cell>
        </row>
        <row r="733">
          <cell r="A733" t="str">
            <v>001.16.00258</v>
          </cell>
          <cell r="B733" t="str">
            <v>Fornecimento e Plantio de Dracena Marginata (média), com manutenção por 60 dias com irrigação, pulverização, poda e substituição de mudas mortas</v>
          </cell>
          <cell r="C733" t="str">
            <v>un</v>
          </cell>
          <cell r="D733">
            <v>17.375399999999999</v>
          </cell>
        </row>
        <row r="734">
          <cell r="A734" t="str">
            <v>001.16.00259</v>
          </cell>
          <cell r="B734" t="str">
            <v>Fornecimento e Plantio de Dracena Marginata (grande), com manutenção por 60 dias com irrigação, pulverização, poda e substituição de mudas mortas</v>
          </cell>
          <cell r="C734" t="str">
            <v>un</v>
          </cell>
          <cell r="D734">
            <v>29.277999999999999</v>
          </cell>
        </row>
        <row r="735">
          <cell r="A735" t="str">
            <v>001.16.00260</v>
          </cell>
          <cell r="B735" t="str">
            <v>Fornecimento e Plantio de Era Forrageira, com manutenção por 60 dias com irrigação, pulverização, poda e substituição de mudas mortas</v>
          </cell>
          <cell r="C735" t="str">
            <v>un</v>
          </cell>
          <cell r="D735">
            <v>2.0032000000000001</v>
          </cell>
        </row>
        <row r="736">
          <cell r="A736" t="str">
            <v>001.16.00261</v>
          </cell>
          <cell r="B736" t="str">
            <v>Fornecimento e Plantio de Eretrina (média), com manutenção por 60 dias com irrigação, pulverização, poda e substituição de mudas mortas</v>
          </cell>
          <cell r="C736" t="str">
            <v>un</v>
          </cell>
          <cell r="D736">
            <v>16.363700000000001</v>
          </cell>
        </row>
        <row r="737">
          <cell r="A737" t="str">
            <v>001.16.00262</v>
          </cell>
          <cell r="B737" t="str">
            <v>Fornecimento e Plantio de Hemigrafis Forrageira , com manutenção por 60 dias com irrigação, pulverização, poda e substituição de mudas mortas</v>
          </cell>
          <cell r="C737" t="str">
            <v>un</v>
          </cell>
          <cell r="D737">
            <v>1.5032000000000001</v>
          </cell>
        </row>
        <row r="738">
          <cell r="A738" t="str">
            <v>001.16.00263</v>
          </cell>
          <cell r="B738" t="str">
            <v>Fornecimento e Plantio de Hibisco Bicolor (pequena), com manutenção por 60 dias com irrigação, pulverização, poda e substituição de mudas mortas</v>
          </cell>
          <cell r="C738" t="str">
            <v>un</v>
          </cell>
          <cell r="D738">
            <v>3.5032000000000001</v>
          </cell>
        </row>
        <row r="739">
          <cell r="A739" t="str">
            <v>001.16.00264</v>
          </cell>
          <cell r="B739" t="str">
            <v>Fornecimento e Plantio de Hibisco Bicolor (média), com manutenção por 60 dias com irrigação, pulverização, poda e substituição de mudas mortas</v>
          </cell>
          <cell r="C739" t="str">
            <v>un</v>
          </cell>
          <cell r="D739">
            <v>5.3636999999999997</v>
          </cell>
        </row>
        <row r="740">
          <cell r="A740" t="str">
            <v>001.16.00265</v>
          </cell>
          <cell r="B740" t="str">
            <v>Fornecimento e Plantio de Hibisco Bicolor (grande), com manutenção por 60 dias com irrigação, pulverização, poda e substituição de mudas mortas</v>
          </cell>
          <cell r="C740" t="str">
            <v>un</v>
          </cell>
          <cell r="D740">
            <v>10.375400000000001</v>
          </cell>
        </row>
        <row r="741">
          <cell r="A741" t="str">
            <v>001.16.00266</v>
          </cell>
          <cell r="B741" t="str">
            <v>Fornecimento e Plantio de Ipê Amarelo (pequeno), com manutenção por 60 dias com irrigação, pulverização, poda e substituição de mudas mortas</v>
          </cell>
          <cell r="C741" t="str">
            <v>un</v>
          </cell>
          <cell r="D741">
            <v>9.3636999999999997</v>
          </cell>
        </row>
        <row r="742">
          <cell r="A742" t="str">
            <v>001.16.00267</v>
          </cell>
          <cell r="B742" t="str">
            <v>Fornecimento e Plantio de Ipê Amarelo (médio), com manutenção por 60 dias com irrigação, pulverização, poda e substituição de mudas mortas</v>
          </cell>
          <cell r="C742" t="str">
            <v>un</v>
          </cell>
          <cell r="D742">
            <v>14.375400000000001</v>
          </cell>
        </row>
        <row r="743">
          <cell r="A743" t="str">
            <v>001.16.00268</v>
          </cell>
          <cell r="B743" t="str">
            <v>Fornecimento e Plantio de Ipê Amarelo (grande), com manutenção por 60 dias com irrigação, pulverização, poda e substituição de mudas mortas</v>
          </cell>
          <cell r="C743" t="str">
            <v>un</v>
          </cell>
          <cell r="D743">
            <v>25.0794</v>
          </cell>
        </row>
        <row r="744">
          <cell r="A744" t="str">
            <v>001.16.00269</v>
          </cell>
          <cell r="B744" t="str">
            <v>Fornecimento e Plantio de Ipê Rosa (pequeno), com manutenção por 60 dias com irrigação, pulverização, poda e substituição de mudas mortas</v>
          </cell>
          <cell r="C744" t="str">
            <v>un</v>
          </cell>
          <cell r="D744">
            <v>10.375400000000001</v>
          </cell>
        </row>
        <row r="745">
          <cell r="A745" t="str">
            <v>001.16.00270</v>
          </cell>
          <cell r="B745" t="str">
            <v>Fornecimento e Plantio de Ipê Rosa (médio), com manutenção por 60 dias com irrigação, pulverização, poda e substituição de mudas mortas</v>
          </cell>
          <cell r="C745" t="str">
            <v>un</v>
          </cell>
          <cell r="D745">
            <v>16.277999999999999</v>
          </cell>
        </row>
        <row r="746">
          <cell r="A746" t="str">
            <v>001.16.00271</v>
          </cell>
          <cell r="B746" t="str">
            <v>Fornecimento e Plantio de Ipê Rosa (grande), com manutenção por 60 dias com irrigação, pulverização, poda e substituição de mudas mortas</v>
          </cell>
          <cell r="C746" t="str">
            <v>un</v>
          </cell>
          <cell r="D746">
            <v>24.406700000000001</v>
          </cell>
        </row>
        <row r="747">
          <cell r="A747" t="str">
            <v>001.16.00272</v>
          </cell>
          <cell r="B747" t="str">
            <v>Fornecimento e Plantio de Ipê Roxo (pequeno), com manutenção por 60 dias com irrigação, pulverização, poda e substituição de mudas mortas</v>
          </cell>
          <cell r="C747" t="str">
            <v>un</v>
          </cell>
          <cell r="D747">
            <v>10.375400000000001</v>
          </cell>
        </row>
        <row r="748">
          <cell r="A748" t="str">
            <v>001.16.00273</v>
          </cell>
          <cell r="B748" t="str">
            <v>Fornecimento e Plantio de Ipê Roxo (médio), com manutenção por 60 dias com irrigação, pulverização, poda e substituição de mudas mortas</v>
          </cell>
          <cell r="C748" t="str">
            <v>un</v>
          </cell>
          <cell r="D748">
            <v>17.0794</v>
          </cell>
        </row>
        <row r="749">
          <cell r="A749" t="str">
            <v>001.16.00274</v>
          </cell>
          <cell r="B749" t="str">
            <v>Fornecimento e Plantio de Ipê Roxo (grande), com manutenção por 60 dias com irrigação, pulverização, poda e substituição de mudas mortas</v>
          </cell>
          <cell r="C749" t="str">
            <v>un</v>
          </cell>
          <cell r="D749">
            <v>25.0794</v>
          </cell>
        </row>
        <row r="750">
          <cell r="A750" t="str">
            <v>001.16.00275</v>
          </cell>
          <cell r="B750" t="str">
            <v>Fornecimento e Plantio de Ixória Híbrida Amarela (pequena), com manutenção por 60 dias com irrigação, pulverização, poda e substituição de mudas mortas</v>
          </cell>
          <cell r="C750" t="str">
            <v>un</v>
          </cell>
          <cell r="D750">
            <v>3.5032000000000001</v>
          </cell>
        </row>
        <row r="751">
          <cell r="A751" t="str">
            <v>001.16.00276</v>
          </cell>
          <cell r="B751" t="str">
            <v>Fornecimento e Plantio de Ixória Híbrida Amarela (média), com manutenção por 60 dias com irrigação, pulverização, poda e substituição de mudas mortas</v>
          </cell>
          <cell r="C751" t="str">
            <v>un</v>
          </cell>
          <cell r="D751">
            <v>5.3636999999999997</v>
          </cell>
        </row>
        <row r="752">
          <cell r="A752" t="str">
            <v>001.16.00277</v>
          </cell>
          <cell r="B752" t="str">
            <v>Fornecimento e Plantio de Ixória Híbrida Amarela (grande), com manutenção por 60 dias com irrigação, pulverização, poda e substituição de mudas mortas</v>
          </cell>
          <cell r="C752" t="str">
            <v>un</v>
          </cell>
          <cell r="D752">
            <v>9.3636999999999997</v>
          </cell>
        </row>
        <row r="753">
          <cell r="A753" t="str">
            <v>001.16.00278</v>
          </cell>
          <cell r="B753" t="str">
            <v>Fornecimento e Plantio de Ixória Híbrida Vermelha (pequena), com manutenção por 60 dias com irrigação, pulverização, poda e substituição de mudas mortas</v>
          </cell>
          <cell r="C753" t="str">
            <v>un</v>
          </cell>
          <cell r="D753">
            <v>3.5032000000000001</v>
          </cell>
        </row>
        <row r="754">
          <cell r="A754" t="str">
            <v>001.16.00279</v>
          </cell>
          <cell r="B754" t="str">
            <v>Fornecimento e Plantio de Ixória Híbrida Vermelha (média), com manutenção por 60 dias com irrigação, pulverização, poda e substituição de mudas mortas</v>
          </cell>
          <cell r="C754" t="str">
            <v>un</v>
          </cell>
          <cell r="D754">
            <v>5.3636999999999997</v>
          </cell>
        </row>
        <row r="755">
          <cell r="A755" t="str">
            <v>001.16.00280</v>
          </cell>
          <cell r="B755" t="str">
            <v>Fornecimento e Plantio de Ixória Híbrida Vermelha (grande), com manutenção por 60 dias com irrigação, pulverização, poda e substituição de mudas mortas</v>
          </cell>
          <cell r="C755" t="str">
            <v>un</v>
          </cell>
          <cell r="D755">
            <v>9.3636999999999997</v>
          </cell>
        </row>
        <row r="756">
          <cell r="A756" t="str">
            <v>001.16.00281</v>
          </cell>
          <cell r="B756" t="str">
            <v>Fornecimento e Plantio de Jacarandá Mimoso (pequeno), com manutenção por 60 dias com irrigação, pulverização, poda e substituição de mudas mortas</v>
          </cell>
          <cell r="C756" t="str">
            <v>un</v>
          </cell>
          <cell r="D756">
            <v>4.8636999999999997</v>
          </cell>
        </row>
        <row r="757">
          <cell r="A757" t="str">
            <v>001.16.00282</v>
          </cell>
          <cell r="B757" t="str">
            <v>Fornecimento e Plantio de Jacarandá Mimoso (médio), com manutenção por 60 dias com irrigação, pulverização, poda e substituição de mudas mortas</v>
          </cell>
          <cell r="C757" t="str">
            <v>un</v>
          </cell>
          <cell r="D757">
            <v>16.277999999999999</v>
          </cell>
        </row>
        <row r="758">
          <cell r="A758" t="str">
            <v>001.16.00283</v>
          </cell>
          <cell r="B758" t="str">
            <v>Fornecimento e Plantio de Jacarandá Mimoso (grande), com manutenção por 60 dias com irrigação, pulverização, poda e substituição de mudas mortas</v>
          </cell>
          <cell r="C758" t="str">
            <v>un</v>
          </cell>
          <cell r="D758">
            <v>23.0794</v>
          </cell>
        </row>
        <row r="759">
          <cell r="A759" t="str">
            <v>001.16.00284</v>
          </cell>
          <cell r="B759" t="str">
            <v>Fornecimento e Plantio de Mini Flamboyant (pequena), com manutenção por 60 dias com irrigação, pulverização, poda e substituição de mudas mortas</v>
          </cell>
          <cell r="C759" t="str">
            <v>un</v>
          </cell>
          <cell r="D759">
            <v>4.8636999999999997</v>
          </cell>
        </row>
        <row r="760">
          <cell r="A760" t="str">
            <v>001.16.00285</v>
          </cell>
          <cell r="B760" t="str">
            <v>Fornecimento e Plantio de Mini Flamboyant (média), com manutenção por 60 dias com irrigação, pulverização, poda e substituição de mudas mortas</v>
          </cell>
          <cell r="C760" t="str">
            <v>un</v>
          </cell>
          <cell r="D760">
            <v>7.3754</v>
          </cell>
        </row>
        <row r="761">
          <cell r="A761" t="str">
            <v>001.16.00286</v>
          </cell>
          <cell r="B761" t="str">
            <v>Fornecimento e Plantio de Mini Ixória (pequena), com manutenção por 60 dias com irrigação, pulverização, poda e substituição de mudas mortas</v>
          </cell>
          <cell r="C761" t="str">
            <v>un</v>
          </cell>
          <cell r="D761">
            <v>1.6032</v>
          </cell>
        </row>
        <row r="762">
          <cell r="A762" t="str">
            <v>001.16.00287</v>
          </cell>
          <cell r="B762" t="str">
            <v>Fornecimento e Plantio de Mini Ixória (média), com manutenção por 60 dias com irrigação, pulverização, poda e substituição de mudas mortas</v>
          </cell>
          <cell r="C762" t="str">
            <v>un</v>
          </cell>
          <cell r="D762">
            <v>4.3636999999999997</v>
          </cell>
        </row>
        <row r="763">
          <cell r="A763" t="str">
            <v>001.16.00288</v>
          </cell>
          <cell r="B763" t="str">
            <v>Fornecimento e Plantio de Mini Ixória (grande), com manutenção por 60 dias com irrigação, pulverização, poda e substituição de mudas mortas</v>
          </cell>
          <cell r="C763" t="str">
            <v>un</v>
          </cell>
          <cell r="D763">
            <v>7.3754</v>
          </cell>
        </row>
        <row r="764">
          <cell r="A764" t="str">
            <v>001.16.00289</v>
          </cell>
          <cell r="B764" t="str">
            <v>Fornecimento e Plantio de Musaendra (pequena), com manutenção por 60 dias com irrigação, pulverização, poda e substituição de mudas mortas</v>
          </cell>
          <cell r="C764" t="str">
            <v>un</v>
          </cell>
          <cell r="D764">
            <v>5.3636999999999997</v>
          </cell>
        </row>
        <row r="765">
          <cell r="A765" t="str">
            <v>001.16.00290</v>
          </cell>
          <cell r="B765" t="str">
            <v>Fornecimento e Plantio de Musaendra (média), com manutenção por 60 dias com irrigação, pulverização, poda e substituição de mudas mortas</v>
          </cell>
          <cell r="C765" t="str">
            <v>un</v>
          </cell>
          <cell r="D765">
            <v>12.278</v>
          </cell>
        </row>
        <row r="766">
          <cell r="A766" t="str">
            <v>001.16.00291</v>
          </cell>
          <cell r="B766" t="str">
            <v>Fornecimento e Plantio de Oiti (pequena), com manutenção por 60 dias com irrigação, pulverização, poda e substituição de mudas mortas</v>
          </cell>
          <cell r="C766" t="str">
            <v>un</v>
          </cell>
          <cell r="D766">
            <v>10.0794</v>
          </cell>
        </row>
        <row r="767">
          <cell r="A767" t="str">
            <v>001.16.00292</v>
          </cell>
          <cell r="B767" t="str">
            <v>Fornecimento e Plantio de Oiti (média), com manutenção por 60 dias com irrigação, pulverização, poda e substituição de mudas mortas</v>
          </cell>
          <cell r="C767" t="str">
            <v>un</v>
          </cell>
          <cell r="D767">
            <v>22.4833</v>
          </cell>
        </row>
        <row r="768">
          <cell r="A768" t="str">
            <v>001.16.00293</v>
          </cell>
          <cell r="B768" t="str">
            <v>Fornecimento e Plantio de Oiti (grande), com manutenção por 60 dias com irrigação, pulverização, poda e substituição de mudas mortas</v>
          </cell>
          <cell r="C768" t="str">
            <v>un</v>
          </cell>
          <cell r="D768">
            <v>39.588700000000003</v>
          </cell>
        </row>
        <row r="769">
          <cell r="A769" t="str">
            <v>001.16.00294</v>
          </cell>
          <cell r="B769" t="str">
            <v>Fornecimento e Plantio de Paineira (grande), com manutenção por 60 dias com irrigação, pulverização, poda e substituição de mudas mortas</v>
          </cell>
          <cell r="C769" t="str">
            <v>un</v>
          </cell>
          <cell r="D769">
            <v>32.4833</v>
          </cell>
        </row>
        <row r="770">
          <cell r="A770" t="str">
            <v>001.16.00295</v>
          </cell>
          <cell r="B770" t="str">
            <v>Fornecimento e Plantio de Palmeira Fênix ( 2.00 mts), com manutenção por 60 dias com irrigação, pulverização, poda e substituição de mudas mortas</v>
          </cell>
          <cell r="C770" t="str">
            <v>un</v>
          </cell>
          <cell r="D770">
            <v>32.4833</v>
          </cell>
        </row>
        <row r="771">
          <cell r="A771" t="str">
            <v>001.16.00296</v>
          </cell>
          <cell r="B771" t="str">
            <v>Fornecimento e Plantio de Palmeira Fênix ( 3.00 mts), com manutenção por 60 dias com irrigação, pulverização, poda e substituição de mudas mortas</v>
          </cell>
          <cell r="C771" t="str">
            <v>un</v>
          </cell>
          <cell r="D771">
            <v>54.588700000000003</v>
          </cell>
        </row>
        <row r="772">
          <cell r="A772" t="str">
            <v>001.16.00297</v>
          </cell>
          <cell r="B772" t="str">
            <v>Fornecimento e Plantio de Palmeira Fênix ( 4.00 mts), com manutenção por 60 dias com irrigação, pulverização, poda e substituição de mudas mortas</v>
          </cell>
          <cell r="C772" t="str">
            <v>un</v>
          </cell>
          <cell r="D772">
            <v>77.793999999999997</v>
          </cell>
        </row>
        <row r="773">
          <cell r="A773" t="str">
            <v>001.16.00298</v>
          </cell>
          <cell r="B773" t="str">
            <v>Fornecimento e Plantio de Palmeira Fênix ( 4.50 mts), com manutenção por 60 dias com irrigação, pulverização, poda e substituição de mudas mortas</v>
          </cell>
          <cell r="C773" t="str">
            <v>un</v>
          </cell>
          <cell r="D773">
            <v>109.39660000000001</v>
          </cell>
        </row>
        <row r="774">
          <cell r="A774" t="str">
            <v>001.16.00299</v>
          </cell>
          <cell r="B774" t="str">
            <v>Fornecimento e Plantio de Palmeira Imperial ( 1.20 mts), com manutenção por 60 dias com irrigação, pulverização, poda e substituição de mudas mortas</v>
          </cell>
          <cell r="C774" t="str">
            <v>un</v>
          </cell>
          <cell r="D774">
            <v>20.0794</v>
          </cell>
        </row>
        <row r="775">
          <cell r="A775" t="str">
            <v>001.16.00300</v>
          </cell>
          <cell r="B775" t="str">
            <v>Fornecimento e Plantio de Palmeira Imperial ( 2.00 mts), com manutenção por 60 dias com irrigação, pulverização, poda e substituição de mudas mortas</v>
          </cell>
          <cell r="C775" t="str">
            <v>un</v>
          </cell>
          <cell r="D775">
            <v>47.4833</v>
          </cell>
        </row>
        <row r="776">
          <cell r="A776" t="str">
            <v>001.16.00301</v>
          </cell>
          <cell r="B776" t="str">
            <v>Fornecimento e Plantio de Palmeira Imperial ( 3.00 mts), com manutenção por 60 dias com irrigação, pulverização, poda e substituição de mudas mortas</v>
          </cell>
          <cell r="C776" t="str">
            <v>un</v>
          </cell>
          <cell r="D776">
            <v>84.588700000000003</v>
          </cell>
        </row>
        <row r="777">
          <cell r="A777" t="str">
            <v>001.16.00302</v>
          </cell>
          <cell r="B777" t="str">
            <v>Fornecimento e Plantio de Palmeira Jerivá ( 2.00 mts), com manutenção por 60 dias com irrigação, pulverização, poda e substituição de mudas mortas</v>
          </cell>
          <cell r="C777" t="str">
            <v>un</v>
          </cell>
          <cell r="D777">
            <v>42.4833</v>
          </cell>
        </row>
        <row r="778">
          <cell r="A778" t="str">
            <v>001.16.00303</v>
          </cell>
          <cell r="B778" t="str">
            <v>Fornecimento e Plantio de Palmeira Jerivá (3.00 mts), com manutenção por 60 dias com irrigação, pulverização, poda e substituição de mudas mortas</v>
          </cell>
          <cell r="C778" t="str">
            <v>un</v>
          </cell>
          <cell r="D778">
            <v>59.588700000000003</v>
          </cell>
        </row>
        <row r="779">
          <cell r="A779" t="str">
            <v>001.16.00304</v>
          </cell>
          <cell r="B779" t="str">
            <v>Fornecimento e Plantio de Palmeira Jerivá (4.00 mts), com manutenção por 60 dias com irrigação, pulverização, poda e substituição de mudas mortas</v>
          </cell>
          <cell r="C779" t="str">
            <v>un</v>
          </cell>
          <cell r="D779">
            <v>77.793999999999997</v>
          </cell>
        </row>
        <row r="780">
          <cell r="A780" t="str">
            <v>001.16.00305</v>
          </cell>
          <cell r="B780" t="str">
            <v>Fornecimento e Plantio de Palmeira Jerivá (4.50 mts), com manutenção por 60 dias com irrigação, pulverização, poda e substituição de mudas mortas</v>
          </cell>
          <cell r="C780" t="str">
            <v>un</v>
          </cell>
          <cell r="D780">
            <v>98.7239</v>
          </cell>
        </row>
        <row r="781">
          <cell r="A781" t="str">
            <v>001.16.00306</v>
          </cell>
          <cell r="B781" t="str">
            <v>Fornecimento e Plantio de Papirus do Egito (pequeno), com manutenção por 60 dias com irrigação, pulverização, poda e substituição de mudas mortas</v>
          </cell>
          <cell r="C781" t="str">
            <v>un</v>
          </cell>
          <cell r="D781">
            <v>4.0031999999999996</v>
          </cell>
        </row>
        <row r="782">
          <cell r="A782" t="str">
            <v>001.16.00307</v>
          </cell>
          <cell r="B782" t="str">
            <v>Fornecimento e Plantio de Papirus do Egito (médio), com manutenção por 60 dias com irrigação, pulverização, poda e substituição de mudas mortas</v>
          </cell>
          <cell r="C782" t="str">
            <v>un</v>
          </cell>
          <cell r="D782">
            <v>4.0031999999999996</v>
          </cell>
        </row>
        <row r="783">
          <cell r="A783" t="str">
            <v>001.16.00308</v>
          </cell>
          <cell r="B783" t="str">
            <v>Fornecimento e Plantio de Pau Brasil (média), com manutenção por 60 dias com irrigação, pulverização, poda e substituição de mudas mortas</v>
          </cell>
          <cell r="C783" t="str">
            <v>un</v>
          </cell>
          <cell r="D783">
            <v>19.277999999999999</v>
          </cell>
        </row>
        <row r="784">
          <cell r="A784" t="str">
            <v>001.16.00309</v>
          </cell>
          <cell r="B784" t="str">
            <v>Fornecimento e Plantio de Pau Ferro (pequeno), com manutenção por 60 dias com irrigação, pulverização, poda e substituição de mudas mortas</v>
          </cell>
          <cell r="C784" t="str">
            <v>un</v>
          </cell>
          <cell r="D784">
            <v>6.3636999999999997</v>
          </cell>
        </row>
        <row r="785">
          <cell r="A785" t="str">
            <v>001.16.00310</v>
          </cell>
          <cell r="B785" t="str">
            <v>Fornecimento e Plantio de Pau Ferro (médio), com manutenção por 60 dias com irrigação, pulverização, poda e substituição de mudas mortas</v>
          </cell>
          <cell r="C785" t="str">
            <v>un</v>
          </cell>
          <cell r="D785">
            <v>6.3636999999999997</v>
          </cell>
        </row>
        <row r="786">
          <cell r="A786" t="str">
            <v>001.16.00311</v>
          </cell>
          <cell r="B786" t="str">
            <v>Fornecimento e Plantio de Pingo de Ouro (pequeno), com manutenção por 60 dias com irrigação, pulverização, poda e substituição de mudas mortas</v>
          </cell>
          <cell r="C786" t="str">
            <v>un</v>
          </cell>
          <cell r="D786">
            <v>1.5032000000000001</v>
          </cell>
        </row>
        <row r="787">
          <cell r="A787" t="str">
            <v>001.16.00312</v>
          </cell>
          <cell r="B787" t="str">
            <v>Fornecimento e Plantio de Pingo de Ouro (média), com manutenção por 60 dias com irrigação, pulverização, poda e substituição de mudas mortas</v>
          </cell>
          <cell r="C787" t="str">
            <v>un</v>
          </cell>
          <cell r="D787">
            <v>2.5032000000000001</v>
          </cell>
        </row>
        <row r="788">
          <cell r="A788" t="str">
            <v>001.16.00313</v>
          </cell>
          <cell r="B788" t="str">
            <v>Fornecimento e Plantio de Pingo de Ouro (grande), com manutenção por 60 dias com irrigação, pulverização, poda e substituição de mudas mortas</v>
          </cell>
          <cell r="C788" t="str">
            <v>un</v>
          </cell>
          <cell r="D788">
            <v>4.3636999999999997</v>
          </cell>
        </row>
        <row r="789">
          <cell r="A789" t="str">
            <v>001.16.00314</v>
          </cell>
          <cell r="B789" t="str">
            <v>Fornecimento e Plantio de Sansão do Campo (pequeno), com manutenção por 60 dias com irrigação, pulverização, poda e substituição de mudas mortas</v>
          </cell>
          <cell r="C789" t="str">
            <v>un</v>
          </cell>
          <cell r="D789">
            <v>1.4032</v>
          </cell>
        </row>
        <row r="790">
          <cell r="A790" t="str">
            <v>001.16.00320</v>
          </cell>
          <cell r="B790" t="str">
            <v>Grade de proteção para árvores h = 2.00 m</v>
          </cell>
          <cell r="C790" t="str">
            <v>un</v>
          </cell>
          <cell r="D790">
            <v>33.894199999999998</v>
          </cell>
        </row>
        <row r="791">
          <cell r="A791" t="str">
            <v>001.16.00321</v>
          </cell>
          <cell r="B791" t="str">
            <v>Fornecimento e espalhamento de terra vegetal</v>
          </cell>
          <cell r="C791" t="str">
            <v>m3</v>
          </cell>
          <cell r="D791">
            <v>70.227999999999994</v>
          </cell>
        </row>
        <row r="792">
          <cell r="A792" t="str">
            <v>001.16.00322</v>
          </cell>
          <cell r="B792" t="str">
            <v>Grama em Sementes - Plantio Manual de Semente de Grama incl. Irrigação de Área, Frequência 1 Vez Por Semana Pelo Período de 30 dias</v>
          </cell>
          <cell r="C792" t="str">
            <v>m2</v>
          </cell>
          <cell r="D792">
            <v>0.62280000000000002</v>
          </cell>
        </row>
        <row r="793">
          <cell r="A793" t="str">
            <v>001.16.00323</v>
          </cell>
          <cell r="B793" t="str">
            <v>Grama em mudas tipo (forquilha ou estrela) com manutenção por 60 dias  com irrigação diária, pulverização, adubação e substiuição de mudas mortas</v>
          </cell>
          <cell r="C793" t="str">
            <v>m2</v>
          </cell>
          <cell r="D793">
            <v>2.5028000000000001</v>
          </cell>
        </row>
        <row r="794">
          <cell r="A794" t="str">
            <v>001.16.00325</v>
          </cell>
          <cell r="B794" t="str">
            <v>Grama em placas com manutenção por 60 dias com irrigação diária, pulverização, adubação e substituição de mudas mortas</v>
          </cell>
          <cell r="C794" t="str">
            <v>m2</v>
          </cell>
          <cell r="D794">
            <v>4.5937999999999999</v>
          </cell>
        </row>
        <row r="795">
          <cell r="A795" t="str">
            <v>001.16.00337</v>
          </cell>
          <cell r="B795" t="str">
            <v>Cascalho lavado p/passeio</v>
          </cell>
          <cell r="C795" t="str">
            <v>m3</v>
          </cell>
          <cell r="D795">
            <v>36.814</v>
          </cell>
        </row>
        <row r="796">
          <cell r="A796" t="str">
            <v>001.16.00640</v>
          </cell>
          <cell r="B796" t="str">
            <v>Brita na área interna do prédio</v>
          </cell>
          <cell r="C796" t="str">
            <v>M3</v>
          </cell>
          <cell r="D796">
            <v>44.918399999999998</v>
          </cell>
        </row>
        <row r="797">
          <cell r="A797" t="str">
            <v>001.16.00660</v>
          </cell>
          <cell r="B797" t="str">
            <v>Brita na área interna do prédio - branca - (fins decorativos)</v>
          </cell>
          <cell r="C797" t="str">
            <v>M3</v>
          </cell>
          <cell r="D797">
            <v>49.228000000000002</v>
          </cell>
        </row>
        <row r="798">
          <cell r="A798" t="str">
            <v>001.16.00680</v>
          </cell>
          <cell r="B798" t="str">
            <v>Brita na área interna do prédio - escurinha - (fins decorativos)</v>
          </cell>
          <cell r="C798" t="str">
            <v>M3</v>
          </cell>
          <cell r="D798">
            <v>49.228000000000002</v>
          </cell>
        </row>
        <row r="799">
          <cell r="A799" t="str">
            <v>001.16.00760</v>
          </cell>
          <cell r="B799" t="str">
            <v>Execução de alambrado em tubo de ferro Galvanizado 2.1/2"" chapa 13 formando quadro de 3.00x3.00m e tela galvanizada fio 12 malha 2"" fixado com arame galvanizado n.14</v>
          </cell>
          <cell r="C799" t="str">
            <v>m2</v>
          </cell>
          <cell r="D799">
            <v>50.365400000000001</v>
          </cell>
        </row>
        <row r="800">
          <cell r="A800" t="str">
            <v>001.16.00770</v>
          </cell>
          <cell r="B800" t="str">
            <v>Alambrado c/ Tela Arame Galv. Losangular fio 12, malha 2"", altura da tela 1.50 m, fix. em pilarete de concreto pré moldado h= 2.60 m, espaçados a cada 2.50 m, com reforço arame galv. n.10, incl.mureta de alvenaria h=0.50 m chapiscada, rebocada e caiada</v>
          </cell>
          <cell r="C800" t="str">
            <v>ml</v>
          </cell>
          <cell r="D800">
            <v>69.436300000000003</v>
          </cell>
        </row>
        <row r="801">
          <cell r="A801" t="str">
            <v>001.16.00775</v>
          </cell>
          <cell r="B801" t="str">
            <v>Alambrado c/ Tela Arame Galv. Soldada 150x50 fio 12, altura da tela 1.50 m, fix. em pilarete de concreto pré moldado h= 2.80 m, espaçados a cada 2.50 m, com reforço arame galv. n.10, incl.mureta de alvenaria h=0.50 m chapiscada, rebocada e caiada</v>
          </cell>
          <cell r="C801" t="str">
            <v>ml</v>
          </cell>
          <cell r="D801">
            <v>76.352900000000005</v>
          </cell>
        </row>
        <row r="802">
          <cell r="A802" t="str">
            <v>001.16.00776</v>
          </cell>
          <cell r="B802" t="str">
            <v>Fornecimento e Instalação de Portão em Tubo Galvanizado 2"" e Tela Galvanizada Malha 2"", incl. Ferragens</v>
          </cell>
          <cell r="C802" t="str">
            <v>m2</v>
          </cell>
          <cell r="D802">
            <v>100.0842</v>
          </cell>
        </row>
        <row r="803">
          <cell r="A803" t="str">
            <v>001.16.00777</v>
          </cell>
          <cell r="B803" t="str">
            <v>Fornecimento e Instalação de Portão em Tubo Galvanizado 2"" em Tela Galvanizada Malha 2"", incl. Ferragens dim. 0.80 x 2.10 m Conf. Det. 04 SINFRA</v>
          </cell>
          <cell r="C803" t="str">
            <v>m2</v>
          </cell>
          <cell r="D803">
            <v>120.17749999999999</v>
          </cell>
        </row>
        <row r="804">
          <cell r="A804" t="str">
            <v>001.16.00778</v>
          </cell>
          <cell r="B804" t="str">
            <v>Pavimentação c/ lajotas pré-moldadas de concreto sextavado ( bloquete). deverão observar as mesmas especificações de ítens anteriores no que se refere a assentamento e rejuntamento. espessura de 5 cm para calcadas</v>
          </cell>
          <cell r="C804" t="str">
            <v>m2</v>
          </cell>
          <cell r="D804">
            <v>22.2544</v>
          </cell>
        </row>
        <row r="805">
          <cell r="A805" t="str">
            <v>001.16.00779</v>
          </cell>
          <cell r="B805" t="str">
            <v>Pavimentação c/ lajotas pré-moldadas de concreto sextavado ( bloquete). deverão observar as mesmas especificações de ítens anteriores no que se refere a assentamento e rejuntamento. espessura de 10 cm para tráfego</v>
          </cell>
          <cell r="C805" t="str">
            <v>m2</v>
          </cell>
          <cell r="D805">
            <v>32.5959</v>
          </cell>
        </row>
        <row r="806">
          <cell r="A806" t="str">
            <v>001.16.00880</v>
          </cell>
          <cell r="B806" t="str">
            <v>Fornecimento e assentamento de paralelepípedo</v>
          </cell>
          <cell r="C806" t="str">
            <v>m2</v>
          </cell>
          <cell r="D806">
            <v>27.15</v>
          </cell>
        </row>
        <row r="807">
          <cell r="A807" t="str">
            <v>001.16.00981</v>
          </cell>
          <cell r="B807" t="str">
            <v>Guias de concreto pré-moldados (concreto 300kg cimento/m3) de seção 15x30 cm (espessura 12.00 cm no topo)  o serviço inclui a abertura das valas, assentamento e rejuntamento das guias</v>
          </cell>
          <cell r="C807" t="str">
            <v>ml</v>
          </cell>
          <cell r="D807">
            <v>18.142399999999999</v>
          </cell>
        </row>
        <row r="808">
          <cell r="A808" t="str">
            <v>001.16.00982</v>
          </cell>
          <cell r="B808" t="str">
            <v>Guias curvas de concreto pré-moldados (concreto 300kg cimento/m3) de seção 15x30 cm (espessura 12.00 cm no topo)  o serviço inclui a abertura das valas, assentamento e rejuntamento das guias</v>
          </cell>
          <cell r="C808" t="str">
            <v>ml</v>
          </cell>
          <cell r="D808">
            <v>18.024899999999999</v>
          </cell>
        </row>
        <row r="809">
          <cell r="A809" t="str">
            <v>001.16.00984</v>
          </cell>
          <cell r="B809" t="str">
            <v>Sarjeta de concreto (300kg cim/m3) fundido no local seção 40.00 x 8.00 cm, o serviço inclui a abertura de vala, assentamento e rejuntamento</v>
          </cell>
          <cell r="C809" t="str">
            <v>ml</v>
          </cell>
          <cell r="D809">
            <v>16.5931</v>
          </cell>
        </row>
        <row r="810">
          <cell r="A810" t="str">
            <v>001.16.00985</v>
          </cell>
          <cell r="B810" t="str">
            <v>Retirada e reassentamento de meio-fio</v>
          </cell>
          <cell r="C810" t="str">
            <v>m</v>
          </cell>
          <cell r="D810">
            <v>17.592400000000001</v>
          </cell>
        </row>
        <row r="811">
          <cell r="A811" t="str">
            <v>001.17</v>
          </cell>
          <cell r="B811" t="str">
            <v>INSTALAÇÕES ELÉTRICAS - BAIXA TENSÃO</v>
          </cell>
          <cell r="D811">
            <v>40234.390099999997</v>
          </cell>
        </row>
        <row r="812">
          <cell r="A812" t="str">
            <v>001.17.00002</v>
          </cell>
          <cell r="B812" t="str">
            <v>Abertura e enchimento de rasgos na alvenaria para passagem de canalização diâmetro 1/2 à 1 pol</v>
          </cell>
          <cell r="C812" t="str">
            <v>ML</v>
          </cell>
          <cell r="D812">
            <v>2.0531000000000001</v>
          </cell>
        </row>
        <row r="813">
          <cell r="A813" t="str">
            <v>001.17.00004</v>
          </cell>
          <cell r="B813" t="str">
            <v>Abertura e enchimento de rasgos na alvenaria para passagem de canalização diâmetro 1 1/4 à 2 pol</v>
          </cell>
          <cell r="C813" t="str">
            <v>ML</v>
          </cell>
          <cell r="D813">
            <v>2.7353999999999998</v>
          </cell>
        </row>
        <row r="814">
          <cell r="A814" t="str">
            <v>001.17.00006</v>
          </cell>
          <cell r="B814" t="str">
            <v>Abertura e enchimento de rasgos na alvenaria para passagem de canalização diâmetro 2.5 à 4 pol</v>
          </cell>
          <cell r="C814" t="str">
            <v>ML</v>
          </cell>
          <cell r="D814">
            <v>3.8428</v>
          </cell>
        </row>
        <row r="815">
          <cell r="A815" t="str">
            <v>001.17.00010</v>
          </cell>
          <cell r="B815" t="str">
            <v>Abertura e enchimento de rasgos no concreto para passagem de canalização diâmetro de 1/2 à 1 pol</v>
          </cell>
          <cell r="C815" t="str">
            <v>ML</v>
          </cell>
          <cell r="D815">
            <v>4.4991000000000003</v>
          </cell>
        </row>
        <row r="816">
          <cell r="A816" t="str">
            <v>001.17.00020</v>
          </cell>
          <cell r="B816" t="str">
            <v>Envelope de concreto Fck=13,50 Mpa, para proteção de tubos enterrados, incl. escavação, acerto de vala e lançamento de concreto</v>
          </cell>
          <cell r="C816" t="str">
            <v>M3</v>
          </cell>
          <cell r="D816">
            <v>192.8115</v>
          </cell>
        </row>
        <row r="817">
          <cell r="A817" t="str">
            <v>001.17.00040</v>
          </cell>
          <cell r="B817" t="str">
            <v>Fornecimento e instalação de Padrão Monofásico Em Aço Galvanizado h= 5.00 mts Aéreo 40 A """"CP"""" s/ eletroduto - Conjunto completo incl aterramento</v>
          </cell>
          <cell r="C817" t="str">
            <v>UN</v>
          </cell>
          <cell r="D817">
            <v>228.0378</v>
          </cell>
        </row>
        <row r="818">
          <cell r="A818" t="str">
            <v>001.17.00060</v>
          </cell>
          <cell r="B818" t="str">
            <v>Fornecimento e instalação de Padrão Monofásico Em Aço Galvanizado h= 7.00 mts Aéreo 40 A """"CP"""" s/ eletroduto - Conjunto completo incl aterramento</v>
          </cell>
          <cell r="C818" t="str">
            <v>UN</v>
          </cell>
          <cell r="D818">
            <v>266.49779999999998</v>
          </cell>
        </row>
        <row r="819">
          <cell r="A819" t="str">
            <v>001.17.00080</v>
          </cell>
          <cell r="B819" t="str">
            <v>Fornecimento e Instalação de Padrão Bifásico  Em Aço Galvanizado h= 7.00 mts Aéreo 60 A """"CP"""" s/ eletroduto - Conjunto completo incl aterramento</v>
          </cell>
          <cell r="C819" t="str">
            <v>UN</v>
          </cell>
          <cell r="D819">
            <v>305.90170000000001</v>
          </cell>
        </row>
        <row r="820">
          <cell r="A820" t="str">
            <v>001.17.00100</v>
          </cell>
          <cell r="B820" t="str">
            <v>Fornecimento e instalação de Padrão Trifásico  Em Aço Galvanizado h= 7.00 mts Aéreo 60 A """"CP"""" s/ eletroduto - Conjunto completo incl aterramento</v>
          </cell>
          <cell r="C820" t="str">
            <v>UN</v>
          </cell>
          <cell r="D820">
            <v>629.08119999999997</v>
          </cell>
        </row>
        <row r="821">
          <cell r="A821" t="str">
            <v>001.17.00120</v>
          </cell>
          <cell r="B821" t="str">
            <v>Fornecimento e instalação de Padrão Trifásico  Em Aço Galvanizado h= 7.00 mts Aéreo 100 A """"CP"""" s/ eletroduto - Conjunto completo incl aterramento</v>
          </cell>
          <cell r="C821" t="str">
            <v>UN</v>
          </cell>
          <cell r="D821">
            <v>836.77120000000002</v>
          </cell>
        </row>
        <row r="822">
          <cell r="A822" t="str">
            <v>001.17.00140</v>
          </cell>
          <cell r="B822" t="str">
            <v>Fornecimento e instalação de Padrão Trifásico  Em Aço Galvanizado h= 7.00 mts Aéreo 125 A """"CP"""" s/ eletroduto, DJ T 04 - Conjunto completo incl aterramento</v>
          </cell>
          <cell r="C822" t="str">
            <v>CJ</v>
          </cell>
          <cell r="D822">
            <v>1771.3912</v>
          </cell>
        </row>
        <row r="823">
          <cell r="A823" t="str">
            <v>001.17.00160</v>
          </cell>
          <cell r="B823" t="str">
            <v>Fornecimento e instalação de Caixa Padrão """"CP"""" P/ Medidor Monofásico, Bifásico e Trifásico - Baixa Tensão</v>
          </cell>
          <cell r="C823" t="str">
            <v>UN</v>
          </cell>
          <cell r="D823">
            <v>46.717799999999997</v>
          </cell>
        </row>
        <row r="824">
          <cell r="A824" t="str">
            <v>001.17.00180</v>
          </cell>
          <cell r="B824" t="str">
            <v>Fornecimento e instalação de Caixa Padrão """"FP"""" P/ Medidor Bifásico e Trifásico - Baixa Tensão</v>
          </cell>
          <cell r="C824" t="str">
            <v>UN</v>
          </cell>
          <cell r="D824">
            <v>95.237799999999993</v>
          </cell>
        </row>
        <row r="825">
          <cell r="A825" t="str">
            <v>001.17.00200</v>
          </cell>
          <cell r="B825" t="str">
            <v>Fornecimento e instalação de Caixa Padrão """"FM"""" P/ Medidor Monofásico - Baixa Tensão</v>
          </cell>
          <cell r="C825" t="str">
            <v>UN</v>
          </cell>
          <cell r="D825">
            <v>81.090900000000005</v>
          </cell>
        </row>
        <row r="826">
          <cell r="A826" t="str">
            <v>001.17.00220</v>
          </cell>
          <cell r="B826" t="str">
            <v>Fornecimento e instalação de Isolador Roldana de Plástico C/ Parafuso P/ Fixar em Madeira de 1/2 pol.</v>
          </cell>
          <cell r="C826" t="str">
            <v>UN</v>
          </cell>
          <cell r="D826">
            <v>0.54479999999999995</v>
          </cell>
        </row>
        <row r="827">
          <cell r="A827" t="str">
            <v>001.17.00240</v>
          </cell>
          <cell r="B827" t="str">
            <v>Fornecimento e instalação de Isolador Roldana de Plástico C/ Parafuso P/ Fixar em Madeira de 3/4 pol.</v>
          </cell>
          <cell r="C827" t="str">
            <v>UN</v>
          </cell>
          <cell r="D827">
            <v>0.56679999999999997</v>
          </cell>
        </row>
        <row r="828">
          <cell r="A828" t="str">
            <v>001.17.00250</v>
          </cell>
          <cell r="B828" t="str">
            <v>Fornecimento e Instalação de Isolador Roldana de Porcelana 72x72 C/ Parafuso P/ Fixar Em Madeira</v>
          </cell>
          <cell r="C828" t="str">
            <v>UN</v>
          </cell>
          <cell r="D828">
            <v>2.4375</v>
          </cell>
        </row>
        <row r="829">
          <cell r="A829" t="str">
            <v>001.17.00260</v>
          </cell>
          <cell r="B829" t="str">
            <v>Fornecimento e instalação de Mangueira  Polietileno Marron  Linha Popular Diâmetro 1/2 Pol X 2,0 mm</v>
          </cell>
          <cell r="C829" t="str">
            <v>M</v>
          </cell>
          <cell r="D829">
            <v>1.0469999999999999</v>
          </cell>
        </row>
        <row r="830">
          <cell r="A830" t="str">
            <v>001.17.00280</v>
          </cell>
          <cell r="B830" t="str">
            <v>Fornecimento e instalação de Mangueira  Polietileno Marron  Linha Popular Diâmetro 3/4 Pol X 2,5 mm</v>
          </cell>
          <cell r="C830" t="str">
            <v>M</v>
          </cell>
          <cell r="D830">
            <v>1.304</v>
          </cell>
        </row>
        <row r="831">
          <cell r="A831" t="str">
            <v>001.17.00300</v>
          </cell>
          <cell r="B831" t="str">
            <v>Fornecimento e instalação de Mangueira  Polietileno Marron  Linha Popular Diâmetro 1 Pol X 2,5 mm</v>
          </cell>
          <cell r="C831" t="str">
            <v>M</v>
          </cell>
          <cell r="D831">
            <v>1.5761000000000001</v>
          </cell>
        </row>
        <row r="832">
          <cell r="A832" t="str">
            <v>001.17.00320</v>
          </cell>
          <cell r="B832" t="str">
            <v>Fornecimento e instalação de canaleta de pvc 110x20x2.200 mm ref. 300 46 sistema """"""""x"""""""" da pial</v>
          </cell>
          <cell r="C832" t="str">
            <v>UN</v>
          </cell>
          <cell r="D832">
            <v>5.7478999999999996</v>
          </cell>
        </row>
        <row r="833">
          <cell r="A833" t="str">
            <v>001.17.00340</v>
          </cell>
          <cell r="B833" t="str">
            <v>Fornecimento e instalação de eletroduto flexível  1/2"""""""" (20mm) corrugado de pvc</v>
          </cell>
          <cell r="C833" t="str">
            <v>M</v>
          </cell>
          <cell r="D833">
            <v>1.5539000000000001</v>
          </cell>
        </row>
        <row r="834">
          <cell r="A834" t="str">
            <v>001.17.00360</v>
          </cell>
          <cell r="B834" t="str">
            <v>Fornecimento e instalação de eletroduto flexível  3/4"""""""" (25mm) corrugado de pvc</v>
          </cell>
          <cell r="C834" t="str">
            <v>M</v>
          </cell>
          <cell r="D834">
            <v>1.9313</v>
          </cell>
        </row>
        <row r="835">
          <cell r="A835" t="str">
            <v>001.17.00380</v>
          </cell>
          <cell r="B835" t="str">
            <v>Fornecimento e instalação de eletroduto flexível  1"""""""" (32mm) corrugado de pvc</v>
          </cell>
          <cell r="C835" t="str">
            <v>M</v>
          </cell>
          <cell r="D835">
            <v>3.2338</v>
          </cell>
        </row>
        <row r="836">
          <cell r="A836" t="str">
            <v>001.17.00400</v>
          </cell>
          <cell r="B836" t="str">
            <v>Fornecimento e instalação de Caixa Retang. De Ferro  de Embutir C/Furos De 1/2 pol e 3/4pol 4x2pol</v>
          </cell>
          <cell r="C836" t="str">
            <v>UN</v>
          </cell>
          <cell r="D836">
            <v>3.0249000000000001</v>
          </cell>
        </row>
        <row r="837">
          <cell r="A837" t="str">
            <v>001.17.00440</v>
          </cell>
          <cell r="B837" t="str">
            <v>Fornecimento e instalação de Caixa Retang. De Ferro  de Embutir C/Furos De 1/2 pol e 3/4pol 4x4pol</v>
          </cell>
          <cell r="C837" t="str">
            <v>UN</v>
          </cell>
          <cell r="D837">
            <v>3.8159000000000001</v>
          </cell>
        </row>
        <row r="838">
          <cell r="A838" t="str">
            <v>001.17.00460</v>
          </cell>
          <cell r="B838" t="str">
            <v>Fornecimento e instalação de Caixa Retang. De Ferro  de Embutir C/Furos De 1/2 pol e 3/4pol 3x3pol</v>
          </cell>
          <cell r="C838" t="str">
            <v>UN</v>
          </cell>
          <cell r="D838">
            <v>3.3249</v>
          </cell>
        </row>
        <row r="839">
          <cell r="A839" t="str">
            <v>001.17.00480</v>
          </cell>
          <cell r="B839" t="str">
            <v>Fornecimento e instalação de Caixa  Octog. De Ferro de Embutir Fundo Movel C/Furos 1/2 pol e3/4pol 4x4 pol - FMD</v>
          </cell>
          <cell r="C839" t="str">
            <v>UN</v>
          </cell>
          <cell r="D839">
            <v>4.2039</v>
          </cell>
        </row>
        <row r="840">
          <cell r="A840" t="str">
            <v>001.17.00510</v>
          </cell>
          <cell r="B840" t="str">
            <v>Fornecimento e instalação de Caixa De Ligação P/Piso Em Liga De Alumínio 4x2pol</v>
          </cell>
          <cell r="C840" t="str">
            <v>UN</v>
          </cell>
          <cell r="D840">
            <v>8.4628999999999994</v>
          </cell>
        </row>
        <row r="841">
          <cell r="A841" t="str">
            <v>001.17.00540</v>
          </cell>
          <cell r="B841" t="str">
            <v>Fornecimento e instalação de fio de cobre seção 1.50 mm2, com isolamento para 750 v, com caract. não propagante ao fogo e auto extinguível, pirastic ou similar.</v>
          </cell>
          <cell r="C841" t="str">
            <v>ML</v>
          </cell>
          <cell r="D841">
            <v>0.61150000000000004</v>
          </cell>
        </row>
        <row r="842">
          <cell r="A842" t="str">
            <v>001.17.00560</v>
          </cell>
          <cell r="B842" t="str">
            <v>Fornecimento e instalação de fio de cobre seção 2.50 mm2, com isolamento para 750 v, com caract. não propagante ao fogo e auto extinguível, pirastic ou similar.</v>
          </cell>
          <cell r="C842" t="str">
            <v>ML</v>
          </cell>
          <cell r="D842">
            <v>0.71350000000000002</v>
          </cell>
        </row>
        <row r="843">
          <cell r="A843" t="str">
            <v>001.17.00580</v>
          </cell>
          <cell r="B843" t="str">
            <v>Fornecimento e instalação de fio de cobre seção 4.00 mm2, com isolamento para 750 v, com caract. não propagante ao fogo e auto extinguível, pirastic ou similar.</v>
          </cell>
          <cell r="C843" t="str">
            <v>ML</v>
          </cell>
          <cell r="D843">
            <v>1.3251999999999999</v>
          </cell>
        </row>
        <row r="844">
          <cell r="A844" t="str">
            <v>001.17.00600</v>
          </cell>
          <cell r="B844" t="str">
            <v>Fornecimento e instalação de fio de cobre seção 6.00 mm2, com isolamento para 750 v, com caract. não propagante ao fogo e auto extinguível, pirastic ou similar.</v>
          </cell>
          <cell r="C844" t="str">
            <v>ML</v>
          </cell>
          <cell r="D844">
            <v>1.8349</v>
          </cell>
        </row>
        <row r="845">
          <cell r="A845" t="str">
            <v>001.17.00620</v>
          </cell>
          <cell r="B845" t="str">
            <v>Fornecimento e instalação de fio de cobre seção 10.00 mm2, com isolamento para 750 v, com caract. não propagante ao fogo e auto extinguível, pirastic ou similar.</v>
          </cell>
          <cell r="C845" t="str">
            <v>ML</v>
          </cell>
          <cell r="D845">
            <v>3.0064000000000002</v>
          </cell>
        </row>
        <row r="846">
          <cell r="A846" t="str">
            <v>001.17.00640</v>
          </cell>
          <cell r="B846" t="str">
            <v>Fornecimento e instalação de cabo de cobre seção 2.50 mm2, com isolamento para 750 v, com caract. não propagante ao fogo e auto extinguível, pirastic flex ou similar.</v>
          </cell>
          <cell r="C846" t="str">
            <v>ML</v>
          </cell>
          <cell r="D846">
            <v>0.86650000000000005</v>
          </cell>
        </row>
        <row r="847">
          <cell r="A847" t="str">
            <v>001.17.00660</v>
          </cell>
          <cell r="B847" t="str">
            <v>Fornecimento e instalação de cabo de cobre seção 4.00 mm2, com isolamento para 750 v, com caract. não propagante ao fogo e auto extinguível, pirastic flex ou similar.</v>
          </cell>
          <cell r="C847" t="str">
            <v>ML</v>
          </cell>
          <cell r="D847">
            <v>1.4782</v>
          </cell>
        </row>
        <row r="848">
          <cell r="A848" t="str">
            <v>001.17.00680</v>
          </cell>
          <cell r="B848" t="str">
            <v>Fornecimento e instalação de cabo de cobre seção 6.00 mm2, com isolamento para 750 v, com caract. não propagante ao fogo e auto extinguível, pirastic flex ou similar.</v>
          </cell>
          <cell r="C848" t="str">
            <v>ML</v>
          </cell>
          <cell r="D848">
            <v>2.0388999999999999</v>
          </cell>
        </row>
        <row r="849">
          <cell r="A849" t="str">
            <v>001.17.00700</v>
          </cell>
          <cell r="B849" t="str">
            <v>Fornecimento e instalação de cabo de cobre seção 10.00 mm2, com isolamento para 750 v, com caract. não propagante ao fogo e auto extinguível, pirastic ou similar.</v>
          </cell>
          <cell r="C849" t="str">
            <v>ML</v>
          </cell>
          <cell r="D849">
            <v>3.7713999999999999</v>
          </cell>
        </row>
        <row r="850">
          <cell r="A850" t="str">
            <v>001.17.00720</v>
          </cell>
          <cell r="B850" t="str">
            <v>Fornecimento e instalação de cabo de cobre seção 16.00 mm2, com isolamento para 750 v, com caract. não propagante ao fogo e auto extinguível, pirastic ou similar.</v>
          </cell>
          <cell r="C850" t="str">
            <v>ML</v>
          </cell>
          <cell r="D850">
            <v>4.9938000000000002</v>
          </cell>
        </row>
        <row r="851">
          <cell r="A851" t="str">
            <v>001.17.00740</v>
          </cell>
          <cell r="B851" t="str">
            <v>Fornecimento e instalação de cabo de cobre seção 25.00 mm2, com isolamento para 750 v, com caract. não propagante ao fogo e auto extinguível, pirastic ou similar.</v>
          </cell>
          <cell r="C851" t="str">
            <v>ML</v>
          </cell>
          <cell r="D851">
            <v>8.0535999999999994</v>
          </cell>
        </row>
        <row r="852">
          <cell r="A852" t="str">
            <v>001.17.00760</v>
          </cell>
          <cell r="B852" t="str">
            <v>Fornecimento e instalação de cabo de cobre seção 35.00 mm2, com isolamento para 750 v, com caract. não propagante ao fogo e auto extinguível, pirastic ou similar.</v>
          </cell>
          <cell r="C852" t="str">
            <v>ML</v>
          </cell>
          <cell r="D852">
            <v>10.704499999999999</v>
          </cell>
        </row>
        <row r="853">
          <cell r="A853" t="str">
            <v>001.17.00780</v>
          </cell>
          <cell r="B853" t="str">
            <v>Fornecimento e instalação de cabo de cobre seção 50.00 mm2, com isolamento para 750 v, com caract. não propagante ao fogo e auto extinguível, pirastic ou similar.</v>
          </cell>
          <cell r="C853" t="str">
            <v>ML</v>
          </cell>
          <cell r="D853">
            <v>14.883900000000001</v>
          </cell>
        </row>
        <row r="854">
          <cell r="A854" t="str">
            <v>001.17.00800</v>
          </cell>
          <cell r="B854" t="str">
            <v>Fornecimento e instalação de cabo de cobre seção 70.00 mm2, com isolamento para 750 v, com caract. não propagante ao fogo e auto extinguível, pirastic ou similar.</v>
          </cell>
          <cell r="C854" t="str">
            <v>ML</v>
          </cell>
          <cell r="D854">
            <v>20.595099999999999</v>
          </cell>
        </row>
        <row r="855">
          <cell r="A855" t="str">
            <v>001.17.00820</v>
          </cell>
          <cell r="B855" t="str">
            <v>Fornecimento e instalação de cabo de cobre seção 95.00 mm2, com isolamento para 750 v, com caract. não propagante ao fogo e auto extinguível, pirastic ou similar.</v>
          </cell>
          <cell r="C855" t="str">
            <v>ML</v>
          </cell>
          <cell r="D855">
            <v>26.4086</v>
          </cell>
        </row>
        <row r="856">
          <cell r="A856" t="str">
            <v>001.17.00840</v>
          </cell>
          <cell r="B856" t="str">
            <v>Fornecimento e instalação de cabo de cobre seção 120.00 mm2, com isolamento para 750 v, com caract. não propagante ao fogo e auto extinguível, pirastic ou similar.</v>
          </cell>
          <cell r="C856" t="str">
            <v>ML</v>
          </cell>
          <cell r="D856">
            <v>33.341999999999999</v>
          </cell>
        </row>
        <row r="857">
          <cell r="A857" t="str">
            <v>001.17.00860</v>
          </cell>
          <cell r="B857" t="str">
            <v>Fornecimento e instalação de cabo de cobre seção 150.00 mm2, com isolamento para 750 v, com caract. não propagante ao fogo e auto extinguível, pirastic ou similar.</v>
          </cell>
          <cell r="C857" t="str">
            <v>ML</v>
          </cell>
          <cell r="D857">
            <v>40.428100000000001</v>
          </cell>
        </row>
        <row r="858">
          <cell r="A858" t="str">
            <v>001.17.00880</v>
          </cell>
          <cell r="B858" t="str">
            <v>Fornecimento e instalação de cabo de cobre seção 185.00 mm2, com isolamento para 750 v, com caract. não propagante ao fogo e auto extinguível, pirastic ou similar.</v>
          </cell>
          <cell r="C858" t="str">
            <v>ML</v>
          </cell>
          <cell r="D858">
            <v>51.388599999999997</v>
          </cell>
        </row>
        <row r="859">
          <cell r="A859" t="str">
            <v>001.17.00900</v>
          </cell>
          <cell r="B859" t="str">
            <v>Fornecimento e instalação de cabo de cobre seção 240.00 mm2, com isolamento para 750 v, com caract. não propagante ao fogo e auto extinguível, pirastic ou similar.</v>
          </cell>
          <cell r="C859" t="str">
            <v>ML</v>
          </cell>
          <cell r="D859">
            <v>67.194000000000003</v>
          </cell>
        </row>
        <row r="860">
          <cell r="A860" t="str">
            <v>001.17.00920</v>
          </cell>
          <cell r="B860" t="str">
            <v>Fornecimento e instalação de cabo de cobre seção 300.00 mm2, com isolamento para 750 v, com caract. não propagante ao fogo e auto extinguível, pirastic ou similar.</v>
          </cell>
          <cell r="C860" t="str">
            <v>ML</v>
          </cell>
          <cell r="D860">
            <v>86.567899999999995</v>
          </cell>
        </row>
        <row r="861">
          <cell r="A861" t="str">
            <v>001.17.00940</v>
          </cell>
          <cell r="B861" t="str">
            <v>Fornecimento e instalação de cabo de cobre seção 400.00 mm2, com isolamento para 750 v, com caract. não propagante ao fogo e auto extinguível, pirastic ou similar.</v>
          </cell>
          <cell r="C861" t="str">
            <v>ML</v>
          </cell>
          <cell r="D861">
            <v>128.47980000000001</v>
          </cell>
        </row>
        <row r="862">
          <cell r="A862" t="str">
            <v>001.17.00960</v>
          </cell>
          <cell r="B862" t="str">
            <v>Fornecimento e instalação de cabo de cobre seção 500.00 mm2, com isolamento para 750 v, com caract. não propagante ao fogo e auto extinguível, pirastic ou similar.</v>
          </cell>
          <cell r="C862" t="str">
            <v>ML</v>
          </cell>
          <cell r="D862">
            <v>132.3663</v>
          </cell>
        </row>
        <row r="863">
          <cell r="A863" t="str">
            <v>001.17.00980</v>
          </cell>
          <cell r="B863" t="str">
            <v>Fornecimento e instalação de cabo de cobre seção 2x2.50 mm2, com isolamento para 0.60 /1.00 Kv, com caract. não propagante ao fogo e auto extinguível, sintenax ou similar.</v>
          </cell>
          <cell r="C863" t="str">
            <v>ML</v>
          </cell>
          <cell r="D863">
            <v>2.3454999999999999</v>
          </cell>
        </row>
        <row r="864">
          <cell r="A864" t="str">
            <v>001.17.01000</v>
          </cell>
          <cell r="B864" t="str">
            <v>Fornecimento e instalação de cabo de cobre seção 2x4.00 mm2, com isolamento para 0.60 /1.00 Kv, com caract. não propagante ao fogo e auto extinguível, sintenax ou similar.</v>
          </cell>
          <cell r="C864" t="str">
            <v>ML</v>
          </cell>
          <cell r="D864">
            <v>3.5691999999999999</v>
          </cell>
        </row>
        <row r="865">
          <cell r="A865" t="str">
            <v>001.17.01020</v>
          </cell>
          <cell r="B865" t="str">
            <v>Fornecimento e instalação de cabo de cobre seção 2x6.00 mm2, com isolamento para 0.60 /1.00 Kv, com caract. não propagante ao fogo e auto extinguível, sintenax ou similar.</v>
          </cell>
          <cell r="C865" t="str">
            <v>ML</v>
          </cell>
          <cell r="D865">
            <v>5.2519</v>
          </cell>
        </row>
        <row r="866">
          <cell r="A866" t="str">
            <v>001.17.01040</v>
          </cell>
          <cell r="B866" t="str">
            <v>Fornecimento e instalação de cabo de cobre seção 2x10.00 mm2, com isolamento para 0.60 /1.00 Kv, com caract. não propagante ao fogo e auto extinguível, sintenax ou similar.</v>
          </cell>
          <cell r="C866" t="str">
            <v>ML</v>
          </cell>
          <cell r="D866">
            <v>8.5654000000000003</v>
          </cell>
        </row>
        <row r="867">
          <cell r="A867" t="str">
            <v>001.17.01060</v>
          </cell>
          <cell r="B867" t="str">
            <v>Fornecimento e instalação de cabo de cobre seção 3x2.50 mm2, com isolamento para 0.60 /1.00 Kv, com caract. não propagante ao fogo e auto extinguível, sintenax ou similar.</v>
          </cell>
          <cell r="C867" t="str">
            <v>ML</v>
          </cell>
          <cell r="D867">
            <v>3.1615000000000002</v>
          </cell>
        </row>
        <row r="868">
          <cell r="A868" t="str">
            <v>001.17.01080</v>
          </cell>
          <cell r="B868" t="str">
            <v>Fornecimento e instalação de cabo de cobre seção 3x4.00 mm2, com isolamento para 0.60 /1.00 Kv, com caract. não propagante ao fogo e auto extinguível, sintenax ou similar.</v>
          </cell>
          <cell r="C868" t="str">
            <v>ML</v>
          </cell>
          <cell r="D868">
            <v>4.7422000000000004</v>
          </cell>
        </row>
        <row r="869">
          <cell r="A869" t="str">
            <v>001.17.01100</v>
          </cell>
          <cell r="B869" t="str">
            <v>Fornecimento e instalação de cabo de cobre seção 3x6.00 mm2, com isolamento para 0.60 /1.00 Kv, com caract. não propagante ao fogo e auto extinguível, sintenax ou similar.</v>
          </cell>
          <cell r="C869" t="str">
            <v>ML</v>
          </cell>
          <cell r="D869">
            <v>6.5269000000000004</v>
          </cell>
        </row>
        <row r="870">
          <cell r="A870" t="str">
            <v>001.17.01120</v>
          </cell>
          <cell r="B870" t="str">
            <v>Fornecimento e instalação de cabo de cobre seção 3x10.00 mm2, com isolamento para 0.60 /1.00 Kv, com caract. não propagante ao fogo e auto extinguível, sintenax ou similar.</v>
          </cell>
          <cell r="C870" t="str">
            <v>ML</v>
          </cell>
          <cell r="D870">
            <v>11.2174</v>
          </cell>
        </row>
        <row r="871">
          <cell r="A871" t="str">
            <v>001.17.01140</v>
          </cell>
          <cell r="B871" t="str">
            <v>Fornecimento e instalação de cabos de cobre seção 4.00 mm2,para tensão de 1000 volts formado por condutor de fio de cobre isolado com material de característica não propagante ao fogo</v>
          </cell>
          <cell r="C871" t="str">
            <v>ML</v>
          </cell>
          <cell r="D871">
            <v>1.9363999999999999</v>
          </cell>
        </row>
        <row r="872">
          <cell r="A872" t="str">
            <v>001.17.01160</v>
          </cell>
          <cell r="B872" t="str">
            <v>Fornecimento e instalação de cabos de cobre seção 6.00 mm2,para tensão de 1000 volts formado por condutor de fio de cobre isolado com material de característica não propagante ao fogo</v>
          </cell>
          <cell r="C872" t="str">
            <v>ML</v>
          </cell>
          <cell r="D872">
            <v>2.5855999999999999</v>
          </cell>
        </row>
        <row r="873">
          <cell r="A873" t="str">
            <v>001.17.01180</v>
          </cell>
          <cell r="B873" t="str">
            <v>Fornecimento e instalação de cabos de cobre seção 10.00 mm2,para tensão de 1000 volts formado por condutor de fio de cobre isolado com material de característica não propagante ao fogo</v>
          </cell>
          <cell r="C873" t="str">
            <v>ML</v>
          </cell>
          <cell r="D873">
            <v>3.6796000000000002</v>
          </cell>
        </row>
        <row r="874">
          <cell r="A874" t="str">
            <v>001.17.01200</v>
          </cell>
          <cell r="B874" t="str">
            <v>Fornecimento e instalação de cabos de cobre seção 16.00 mm2,para tensão de 1000 volts formado por condutor de fio de cobre isolado com material de característica não propagante ao fogo</v>
          </cell>
          <cell r="C874" t="str">
            <v>ML</v>
          </cell>
          <cell r="D874">
            <v>5.5650000000000004</v>
          </cell>
        </row>
        <row r="875">
          <cell r="A875" t="str">
            <v>001.17.01220</v>
          </cell>
          <cell r="B875" t="str">
            <v>Fornecimento e instalação de cabos de cobre seção 25.00 mm2,para tensão de 1000 volts formado por condutor de fio de cobre isolado com material de característica não propagante ao fogo</v>
          </cell>
          <cell r="C875" t="str">
            <v>ML</v>
          </cell>
          <cell r="D875">
            <v>8.3596000000000004</v>
          </cell>
        </row>
        <row r="876">
          <cell r="A876" t="str">
            <v>001.17.01240</v>
          </cell>
          <cell r="B876" t="str">
            <v>Fornecimento e instalação de cabos de cobre seção 35.00 mm2,para tensão de 1000 volts formado por condutor de fio de cobre isolado com material de característica não propagante ao fogo</v>
          </cell>
          <cell r="C876" t="str">
            <v>ML</v>
          </cell>
          <cell r="D876">
            <v>10.2149</v>
          </cell>
        </row>
        <row r="877">
          <cell r="A877" t="str">
            <v>001.17.01260</v>
          </cell>
          <cell r="B877" t="str">
            <v>Fornecimento e instalação de cabos de cobre seção 50.00 mm2,para tensão de 1000 volts formado por condutor de fio de cobre isolado com material de característica não propagante ao fogo</v>
          </cell>
          <cell r="C877" t="str">
            <v>ML</v>
          </cell>
          <cell r="D877">
            <v>16.5669</v>
          </cell>
        </row>
        <row r="878">
          <cell r="A878" t="str">
            <v>001.17.01280</v>
          </cell>
          <cell r="B878" t="str">
            <v>Fornecimento e instalação de cabos de cobre seção 70.00 mm2,para tensão de 1000 volts formado por condutor de fio de cobre isolado com material de característica não propagante ao fogo</v>
          </cell>
          <cell r="C878" t="str">
            <v>ML</v>
          </cell>
          <cell r="D878">
            <v>18.7591</v>
          </cell>
        </row>
        <row r="879">
          <cell r="A879" t="str">
            <v>001.17.01300</v>
          </cell>
          <cell r="B879" t="str">
            <v>Fornecimento e instalação de cabos de cobre seção 95.00 mm2,para tensão de 1000 volts formado por condutor de fio de cobre isolado com material de característica não propagante ao fogo</v>
          </cell>
          <cell r="C879" t="str">
            <v>ML</v>
          </cell>
          <cell r="D879">
            <v>25.0928</v>
          </cell>
        </row>
        <row r="880">
          <cell r="A880" t="str">
            <v>001.17.01320</v>
          </cell>
          <cell r="B880" t="str">
            <v>Fornecimento e instalação de cabos de cobre seção 120.00 mm2,para tensão de 1000 volts formado por condutor de fio de cobre isolado com material de característica não propagante ao fogo 2</v>
          </cell>
          <cell r="C880" t="str">
            <v>ML</v>
          </cell>
          <cell r="D880">
            <v>31.516200000000001</v>
          </cell>
        </row>
        <row r="881">
          <cell r="A881" t="str">
            <v>001.17.01340</v>
          </cell>
          <cell r="B881" t="str">
            <v>Fornecimento e instalação de cabos de cobre seção 150 mm2,para tensão de 1000 volts formado por condutor de fio de cobre isolado com material de característica não propagante ao fogo</v>
          </cell>
          <cell r="C881" t="str">
            <v>ML</v>
          </cell>
          <cell r="D881">
            <v>38.112699999999997</v>
          </cell>
        </row>
        <row r="882">
          <cell r="A882" t="str">
            <v>001.17.01360</v>
          </cell>
          <cell r="B882" t="str">
            <v>Fornecimento e instalação de cabos de cobre seção 185 mm2,para tensão de 1000 volts formado por condutor de fio de cobre isolado com material de característica não propagante ao fogo</v>
          </cell>
          <cell r="C882" t="str">
            <v>ML</v>
          </cell>
          <cell r="D882">
            <v>48.614199999999997</v>
          </cell>
        </row>
        <row r="883">
          <cell r="A883" t="str">
            <v>001.17.01380</v>
          </cell>
          <cell r="B883" t="str">
            <v>Fornecimento e instalação de cabos de cobre seção 240 mm2,para tensão de 1000 volts formado por condutor de fio de cobre isolado com material de característica não propagante ao fogo</v>
          </cell>
          <cell r="C883" t="str">
            <v>ML</v>
          </cell>
          <cell r="D883">
            <v>62.348999999999997</v>
          </cell>
        </row>
        <row r="884">
          <cell r="A884" t="str">
            <v>001.17.01400</v>
          </cell>
          <cell r="B884" t="str">
            <v>Fornecimento e instalação de cabos de seção 300 mm2,para tensão de 1000 volts formado por condutor de fio de cobre isolado com material de característica não propagante ao fogo</v>
          </cell>
          <cell r="C884" t="str">
            <v>ML</v>
          </cell>
          <cell r="D884">
            <v>79.631900000000002</v>
          </cell>
        </row>
        <row r="885">
          <cell r="A885" t="str">
            <v>001.17.01420</v>
          </cell>
          <cell r="B885" t="str">
            <v>Fornecimento e instalação de cabo de cobre seção 25 mm2,com isolamento de 15 kv</v>
          </cell>
          <cell r="C885" t="str">
            <v>ML</v>
          </cell>
          <cell r="D885">
            <v>37.429600000000001</v>
          </cell>
        </row>
        <row r="886">
          <cell r="A886" t="str">
            <v>001.17.01440</v>
          </cell>
          <cell r="B886" t="str">
            <v>Fornecimento e instalação de eletroduto de pvc 1 1/4"""""""" corrugado tipo kanaflex</v>
          </cell>
          <cell r="C886" t="str">
            <v>ML</v>
          </cell>
          <cell r="D886">
            <v>4.6773999999999996</v>
          </cell>
        </row>
        <row r="887">
          <cell r="A887" t="str">
            <v>001.17.01460</v>
          </cell>
          <cell r="B887" t="str">
            <v>Fornecimento e instalação de eletroduto de pvc 1 1/2"""""""" corrugado tipo kanaflex</v>
          </cell>
          <cell r="C887" t="str">
            <v>ML</v>
          </cell>
          <cell r="D887">
            <v>5.5545999999999998</v>
          </cell>
        </row>
        <row r="888">
          <cell r="A888" t="str">
            <v>001.17.01500</v>
          </cell>
          <cell r="B888" t="str">
            <v>Fornecimento e instalação de eletroduto rígido de ferro galvanizado  1/2"""" c/ rosca nas duas pontas em barra de 3 metros - Médio</v>
          </cell>
          <cell r="C888" t="str">
            <v>UN</v>
          </cell>
          <cell r="D888">
            <v>19.233899999999998</v>
          </cell>
        </row>
        <row r="889">
          <cell r="A889" t="str">
            <v>001.17.01520</v>
          </cell>
          <cell r="B889" t="str">
            <v>Fornecimento e instalação de eletroduto rígido de ferro galvanizado  3/4"""" c/ rosca nas duas pontas em barra de 3 metros - Médio</v>
          </cell>
          <cell r="C889" t="str">
            <v>UN</v>
          </cell>
          <cell r="D889">
            <v>22.9299</v>
          </cell>
        </row>
        <row r="890">
          <cell r="A890" t="str">
            <v>001.17.01540</v>
          </cell>
          <cell r="B890" t="str">
            <v>Fornecimento e instalação de eletroduto rígido de ferro galvanizado 1"""" c/ rosca nas duas pontas em barra de 3 metros - Médio</v>
          </cell>
          <cell r="C890" t="str">
            <v>UN</v>
          </cell>
          <cell r="D890">
            <v>26.741399999999999</v>
          </cell>
        </row>
        <row r="891">
          <cell r="A891" t="str">
            <v>001.17.01560</v>
          </cell>
          <cell r="B891" t="str">
            <v>Fornecimento e instalação de eletroduto rígido de ferro galvanizado 1 1/4"""" c/ rosca nas duas pontas em barra de 3 metros - Médio</v>
          </cell>
          <cell r="C891" t="str">
            <v>UN</v>
          </cell>
          <cell r="D891">
            <v>37.051299999999998</v>
          </cell>
        </row>
        <row r="892">
          <cell r="A892" t="str">
            <v>001.17.01580</v>
          </cell>
          <cell r="B892" t="str">
            <v>Fornecimento e instalação de eletroduto rígido de ferro galvanizado 1 1/2"""" c/ rosca nas duas pontas em barra de 3 metros - Médio</v>
          </cell>
          <cell r="C892" t="str">
            <v>UN</v>
          </cell>
          <cell r="D892">
            <v>49.987299999999998</v>
          </cell>
        </row>
        <row r="893">
          <cell r="A893" t="str">
            <v>001.17.01600</v>
          </cell>
          <cell r="B893" t="str">
            <v>Fornecimento e instalação de eletroduto rígido de ferro galvanizado 2"""" c/ rosca nas duas pontas em barra de 3 metros - Médio</v>
          </cell>
          <cell r="C893" t="str">
            <v>UN</v>
          </cell>
          <cell r="D893">
            <v>66.619299999999996</v>
          </cell>
        </row>
        <row r="894">
          <cell r="A894" t="str">
            <v>001.17.01620</v>
          </cell>
          <cell r="B894" t="str">
            <v>Fornecimento e instalação de eletroduto rígido de ferro galvanizado 2 1/2"""" c/ rosca nas duas pontas em barra de 3 metros - Médio</v>
          </cell>
          <cell r="C894" t="str">
            <v>UN</v>
          </cell>
          <cell r="D894">
            <v>69.936300000000003</v>
          </cell>
        </row>
        <row r="895">
          <cell r="A895" t="str">
            <v>001.17.01640</v>
          </cell>
          <cell r="B895" t="str">
            <v>Fornecimento e instalação de eletroduto rígido de ferro galvanizado 3"""" c/ rosca nas duas pontas em barra de 3 metros - Médio</v>
          </cell>
          <cell r="C895" t="str">
            <v>UN</v>
          </cell>
          <cell r="D895">
            <v>117.46980000000001</v>
          </cell>
        </row>
        <row r="896">
          <cell r="A896" t="str">
            <v>001.17.01660</v>
          </cell>
          <cell r="B896" t="str">
            <v>Fornecimento e instalação de eletroduto rígido de ferro galvanizado 4"""" c/ rosca nas duas pontas em barra de 3 metros - Médio</v>
          </cell>
          <cell r="C896" t="str">
            <v>UN</v>
          </cell>
          <cell r="D896">
            <v>149.5788</v>
          </cell>
        </row>
        <row r="897">
          <cell r="A897" t="str">
            <v>001.17.01680</v>
          </cell>
          <cell r="B897" t="str">
            <v>Fornecimento e instalação de eletroduto de pvc  1/2"""""""" roscável anti-chama em barra de 3 m</v>
          </cell>
          <cell r="C897" t="str">
            <v>UN</v>
          </cell>
          <cell r="D897">
            <v>5.6475999999999997</v>
          </cell>
        </row>
        <row r="898">
          <cell r="A898" t="str">
            <v>001.17.01700</v>
          </cell>
          <cell r="B898" t="str">
            <v>Fornecimento e instalação de eletroduto de pvc  3/4"""""""" roscável anti-chama em barra de 3 m</v>
          </cell>
          <cell r="C898" t="str">
            <v>UN</v>
          </cell>
          <cell r="D898">
            <v>6.4875999999999996</v>
          </cell>
        </row>
        <row r="899">
          <cell r="A899" t="str">
            <v>001.17.01720</v>
          </cell>
          <cell r="B899" t="str">
            <v>Fornecimento e instalação de eletroduto de pvc  1"""""""" roscável anti-chama em barra de 3 m</v>
          </cell>
          <cell r="C899" t="str">
            <v>UN</v>
          </cell>
          <cell r="D899">
            <v>8.5876000000000001</v>
          </cell>
        </row>
        <row r="900">
          <cell r="A900" t="str">
            <v>001.17.01740</v>
          </cell>
          <cell r="B900" t="str">
            <v>Fornecimento e instalação de eletroduto de pvc  1 1/4"""""""" roscável anti-chama em barra de 3 m</v>
          </cell>
          <cell r="C900" t="str">
            <v>UN</v>
          </cell>
          <cell r="D900">
            <v>12.9339</v>
          </cell>
        </row>
        <row r="901">
          <cell r="A901" t="str">
            <v>001.17.01760</v>
          </cell>
          <cell r="B901" t="str">
            <v>Fornecimento e instalação de eletroduto de pvc  1 1/2"""""""" roscável anti-chama em barra de 3 m</v>
          </cell>
          <cell r="C901" t="str">
            <v>UN</v>
          </cell>
          <cell r="D901">
            <v>14.4039</v>
          </cell>
        </row>
        <row r="902">
          <cell r="A902" t="str">
            <v>001.17.01780</v>
          </cell>
          <cell r="B902" t="str">
            <v>Fornecimento e instalação de eletroduto de pvc  2"""""""" roscável anti-chama em barra de 3 m</v>
          </cell>
          <cell r="C902" t="str">
            <v>UN</v>
          </cell>
          <cell r="D902">
            <v>18.498899999999999</v>
          </cell>
        </row>
        <row r="903">
          <cell r="A903" t="str">
            <v>001.17.01800</v>
          </cell>
          <cell r="B903" t="str">
            <v>Fornecimento e instalação de eletroduto de pvc  2 1/2"""""""" roscável anti-chama em barra de 3 m</v>
          </cell>
          <cell r="C903" t="str">
            <v>UN</v>
          </cell>
          <cell r="D903">
            <v>31.560199999999998</v>
          </cell>
        </row>
        <row r="904">
          <cell r="A904" t="str">
            <v>001.17.01820</v>
          </cell>
          <cell r="B904" t="str">
            <v>Fornecimento e instalação de eletroduto de pvc  3"""""""" roscável anti-chama em barra de 3 m</v>
          </cell>
          <cell r="C904" t="str">
            <v>UN</v>
          </cell>
          <cell r="D904">
            <v>33.240200000000002</v>
          </cell>
        </row>
        <row r="905">
          <cell r="A905" t="str">
            <v>001.17.01840</v>
          </cell>
          <cell r="B905" t="str">
            <v>Fornecimento e instalação de eletroduto de pvc  4"""""""" roscável anti-chama em barra de 3 m</v>
          </cell>
          <cell r="C905" t="str">
            <v>UN</v>
          </cell>
          <cell r="D905">
            <v>41.955199999999998</v>
          </cell>
        </row>
        <row r="906">
          <cell r="A906" t="str">
            <v>001.17.01850</v>
          </cell>
          <cell r="B906" t="str">
            <v>Fornecimento e instalação de conjunto bucha e arruela 1/2"""" de pvc para eletroduto roscável</v>
          </cell>
          <cell r="C906" t="str">
            <v>CJ</v>
          </cell>
          <cell r="D906">
            <v>0.4975</v>
          </cell>
        </row>
        <row r="907">
          <cell r="A907" t="str">
            <v>001.17.01860</v>
          </cell>
          <cell r="B907" t="str">
            <v>Fornecimento e instalação de conjunto bucha e arruela 3/4"""""""" de pvc para eletroduto roscáve</v>
          </cell>
          <cell r="C907" t="str">
            <v>CJ</v>
          </cell>
          <cell r="D907">
            <v>0.52749999999999997</v>
          </cell>
        </row>
        <row r="908">
          <cell r="A908" t="str">
            <v>001.17.01880</v>
          </cell>
          <cell r="B908" t="str">
            <v>Fornecimento e instalação de conjunto bucha e arruela 1"""""""" de pvc para eletroduto roscável</v>
          </cell>
          <cell r="C908" t="str">
            <v>CJ</v>
          </cell>
          <cell r="D908">
            <v>0.6875</v>
          </cell>
        </row>
        <row r="909">
          <cell r="A909" t="str">
            <v>001.17.01900</v>
          </cell>
          <cell r="B909" t="str">
            <v>Fornecimento e instalação de conjunto bucha e arruela 1 1/4"""""""" de pvc para eletroduto roscável</v>
          </cell>
          <cell r="C909" t="str">
            <v>CJ</v>
          </cell>
          <cell r="D909">
            <v>1.2450000000000001</v>
          </cell>
        </row>
        <row r="910">
          <cell r="A910" t="str">
            <v>001.17.01920</v>
          </cell>
          <cell r="B910" t="str">
            <v>Fornecimento e instalação de conjunto bucha e arruela 1 1/2"""""""",de pvc para eletroduto roscável</v>
          </cell>
          <cell r="C910" t="str">
            <v>CJ</v>
          </cell>
          <cell r="D910">
            <v>1.425</v>
          </cell>
        </row>
        <row r="911">
          <cell r="A911" t="str">
            <v>001.17.01940</v>
          </cell>
          <cell r="B911" t="str">
            <v>Fornecimento e instalação de conjunto bucha e arruela 2"""""""", de pvc para eletroduto roscável</v>
          </cell>
          <cell r="C911" t="str">
            <v>CJ</v>
          </cell>
          <cell r="D911">
            <v>1.915</v>
          </cell>
        </row>
        <row r="912">
          <cell r="A912" t="str">
            <v>001.17.01960</v>
          </cell>
          <cell r="B912" t="str">
            <v>Fornecimento e instalação de conjunto bucha e arruela 2 1/2"""""""", de pvc para eletroduto roscável</v>
          </cell>
          <cell r="C912" t="str">
            <v>CJ</v>
          </cell>
          <cell r="D912">
            <v>3.3275000000000001</v>
          </cell>
        </row>
        <row r="913">
          <cell r="A913" t="str">
            <v>001.17.01980</v>
          </cell>
          <cell r="B913" t="str">
            <v>Fornecimento e instalação de conjunto bucha e arruela 3"""""""", de pvc para eletroduto roscável</v>
          </cell>
          <cell r="C913" t="str">
            <v>CJ</v>
          </cell>
          <cell r="D913">
            <v>3.9775</v>
          </cell>
        </row>
        <row r="914">
          <cell r="A914" t="str">
            <v>001.17.02000</v>
          </cell>
          <cell r="B914" t="str">
            <v>Fornecimento e instalação de conjunto bucha e arruela 4"""""""" de pvc para eletroduto roscável</v>
          </cell>
          <cell r="C914" t="str">
            <v>CJ</v>
          </cell>
          <cell r="D914">
            <v>5.3075000000000001</v>
          </cell>
        </row>
        <row r="915">
          <cell r="A915" t="str">
            <v>001.17.02020</v>
          </cell>
          <cell r="B915" t="str">
            <v>Fornecimento e instalação de curva 90º de pvc 1/2"""""""" para eletroduto roscável</v>
          </cell>
          <cell r="C915" t="str">
            <v>UN</v>
          </cell>
          <cell r="D915">
            <v>1.3501000000000001</v>
          </cell>
        </row>
        <row r="916">
          <cell r="A916" t="str">
            <v>001.17.02040</v>
          </cell>
          <cell r="B916" t="str">
            <v>Fornecimento e instalação de curva 90º de pvc 3/4"""""""" para eletroduto roscável</v>
          </cell>
          <cell r="C916" t="str">
            <v>UN</v>
          </cell>
          <cell r="D916">
            <v>1.7375</v>
          </cell>
        </row>
        <row r="917">
          <cell r="A917" t="str">
            <v>001.17.02060</v>
          </cell>
          <cell r="B917" t="str">
            <v>Fornecimento e instalação de curva 90º de pvc 1"""""""" para eletroduto roscável</v>
          </cell>
          <cell r="C917" t="str">
            <v>UN</v>
          </cell>
          <cell r="D917">
            <v>2.2374999999999998</v>
          </cell>
        </row>
        <row r="918">
          <cell r="A918" t="str">
            <v>001.17.02080</v>
          </cell>
          <cell r="B918" t="str">
            <v>Fornecimento e instalação de curva 90º de pvc 1 1/4"""""""" para eletroduto roscável</v>
          </cell>
          <cell r="C918" t="str">
            <v>UN</v>
          </cell>
          <cell r="D918">
            <v>2.9249999999999998</v>
          </cell>
        </row>
        <row r="919">
          <cell r="A919" t="str">
            <v>001.17.02100</v>
          </cell>
          <cell r="B919" t="str">
            <v>Fornecimento e instalação de curva 90º de pvc 1 1/2"""""""" para eletroduto roscável</v>
          </cell>
          <cell r="C919" t="str">
            <v>UN</v>
          </cell>
          <cell r="D919">
            <v>3.3250000000000002</v>
          </cell>
        </row>
        <row r="920">
          <cell r="A920" t="str">
            <v>001.17.02120</v>
          </cell>
          <cell r="B920" t="str">
            <v>Fornecimento e instalação de curva 90º de pvc 2"""""""" para eletroduto roscável</v>
          </cell>
          <cell r="C920" t="str">
            <v>UN</v>
          </cell>
          <cell r="D920">
            <v>4.625</v>
          </cell>
        </row>
        <row r="921">
          <cell r="A921" t="str">
            <v>001.17.02140</v>
          </cell>
          <cell r="B921" t="str">
            <v>Fornecimento e instalação de curva 90º de pvc 2 1/2"""""""" para eletroduto roscável</v>
          </cell>
          <cell r="C921" t="str">
            <v>UN</v>
          </cell>
          <cell r="D921">
            <v>8.8063000000000002</v>
          </cell>
        </row>
        <row r="922">
          <cell r="A922" t="str">
            <v>001.17.02160</v>
          </cell>
          <cell r="B922" t="str">
            <v>Fornecimento e instalação de curva 90º de pvc 3"""""""" para eletroduto roscável</v>
          </cell>
          <cell r="C922" t="str">
            <v>UN</v>
          </cell>
          <cell r="D922">
            <v>9.0062999999999995</v>
          </cell>
        </row>
        <row r="923">
          <cell r="A923" t="str">
            <v>001.17.02180</v>
          </cell>
          <cell r="B923" t="str">
            <v>Fornecimento e instalação de curva 90º de pvc 4"""""""" para eletroduto roscável</v>
          </cell>
          <cell r="C923" t="str">
            <v>UN</v>
          </cell>
          <cell r="D923">
            <v>16.906300000000002</v>
          </cell>
        </row>
        <row r="924">
          <cell r="A924" t="str">
            <v>001.17.02200</v>
          </cell>
          <cell r="B924" t="str">
            <v>Fornecimento e instalação de curva 135° de pvc 3/4"""""""" para eletroduto roscável</v>
          </cell>
          <cell r="C924" t="str">
            <v>UN</v>
          </cell>
          <cell r="D924">
            <v>2.1375000000000002</v>
          </cell>
        </row>
        <row r="925">
          <cell r="A925" t="str">
            <v>001.17.02220</v>
          </cell>
          <cell r="B925" t="str">
            <v>Fornecimento e instalação de curva 135° de pvc 1"""""""" para eletroduto roscável</v>
          </cell>
          <cell r="C925" t="str">
            <v>UN</v>
          </cell>
          <cell r="D925">
            <v>3.4575</v>
          </cell>
        </row>
        <row r="926">
          <cell r="A926" t="str">
            <v>001.17.02240</v>
          </cell>
          <cell r="B926" t="str">
            <v>Fornecimento e instalação de curva 135° de pvc 1 1/4"""""""" para eletroduto roscável</v>
          </cell>
          <cell r="C926" t="str">
            <v>UN</v>
          </cell>
          <cell r="D926">
            <v>7.3250000000000002</v>
          </cell>
        </row>
        <row r="927">
          <cell r="A927" t="str">
            <v>001.17.02260</v>
          </cell>
          <cell r="B927" t="str">
            <v>Fornecimento e instalação de curva 135° de pvc 1 1/2"""""""" para eletroduto roscável</v>
          </cell>
          <cell r="C927" t="str">
            <v>UN</v>
          </cell>
          <cell r="D927">
            <v>9.625</v>
          </cell>
        </row>
        <row r="928">
          <cell r="A928" t="str">
            <v>001.17.02280</v>
          </cell>
          <cell r="B928" t="str">
            <v>Fornecimento e instalação de curva 135° de pvc 2"""""""" para eletroduto roscável</v>
          </cell>
          <cell r="C928" t="str">
            <v>UN</v>
          </cell>
          <cell r="D928">
            <v>13.625</v>
          </cell>
        </row>
        <row r="929">
          <cell r="A929" t="str">
            <v>001.17.02300</v>
          </cell>
          <cell r="B929" t="str">
            <v>Fornecimento e instalação de luva pvc 1/2"""""""" p/ eletroduto roscável</v>
          </cell>
          <cell r="C929" t="str">
            <v>UN</v>
          </cell>
          <cell r="D929">
            <v>0.76880000000000004</v>
          </cell>
        </row>
        <row r="930">
          <cell r="A930" t="str">
            <v>001.17.02320</v>
          </cell>
          <cell r="B930" t="str">
            <v>Fornecimento e instalação de luva pvc 3/4"""""""" p/ eletroduto roscável</v>
          </cell>
          <cell r="C930" t="str">
            <v>UN</v>
          </cell>
          <cell r="D930">
            <v>0.86880000000000002</v>
          </cell>
        </row>
        <row r="931">
          <cell r="A931" t="str">
            <v>001.17.02340</v>
          </cell>
          <cell r="B931" t="str">
            <v>Fornecimento e instalação de luva pvc 1"""""""" p/ eletruduto roscável</v>
          </cell>
          <cell r="C931" t="str">
            <v>UN</v>
          </cell>
          <cell r="D931">
            <v>1.0688</v>
          </cell>
        </row>
        <row r="932">
          <cell r="A932" t="str">
            <v>001.17.02360</v>
          </cell>
          <cell r="B932" t="str">
            <v>Fornecimento e instalação de luva pvc 1 1/4"""""""" p/ eletroduto roscável</v>
          </cell>
          <cell r="C932" t="str">
            <v>UN</v>
          </cell>
          <cell r="D932">
            <v>1.4562999999999999</v>
          </cell>
        </row>
        <row r="933">
          <cell r="A933" t="str">
            <v>001.17.02380</v>
          </cell>
          <cell r="B933" t="str">
            <v>Fornecimento e instalação de luva pvc 1 1/2"""""""" p/ eletroduto roscável</v>
          </cell>
          <cell r="C933" t="str">
            <v>UN</v>
          </cell>
          <cell r="D933">
            <v>1.6563000000000001</v>
          </cell>
        </row>
        <row r="934">
          <cell r="A934" t="str">
            <v>001.17.02400</v>
          </cell>
          <cell r="B934" t="str">
            <v>Fornecimento e instalação de luva pvc 2"""""""" p/ eletroduto roscável</v>
          </cell>
          <cell r="C934" t="str">
            <v>UN</v>
          </cell>
          <cell r="D934">
            <v>2.5063</v>
          </cell>
        </row>
        <row r="935">
          <cell r="A935" t="str">
            <v>001.17.02420</v>
          </cell>
          <cell r="B935" t="str">
            <v>Fornecimento e instalação de luva pvc 2 1/2"""""""" p/ eletroduto roscável</v>
          </cell>
          <cell r="C935" t="str">
            <v>UN</v>
          </cell>
          <cell r="D935">
            <v>6.0575000000000001</v>
          </cell>
        </row>
        <row r="936">
          <cell r="A936" t="str">
            <v>001.17.02440</v>
          </cell>
          <cell r="B936" t="str">
            <v>Fornecimento e instalação de luva pvc 3"""""""" p/ eletroduto roscável</v>
          </cell>
          <cell r="C936" t="str">
            <v>UN</v>
          </cell>
          <cell r="D936">
            <v>6.1375000000000002</v>
          </cell>
        </row>
        <row r="937">
          <cell r="A937" t="str">
            <v>001.17.02460</v>
          </cell>
          <cell r="B937" t="str">
            <v>Fornecimento e instalação de luva pvc 4"""""""" p/ eletroduto roscável</v>
          </cell>
          <cell r="C937" t="str">
            <v>UN</v>
          </cell>
          <cell r="D937">
            <v>14.9375</v>
          </cell>
        </row>
        <row r="938">
          <cell r="A938" t="str">
            <v>001.17.02480</v>
          </cell>
          <cell r="B938" t="str">
            <v>Fornecimento e instalação de braçadeira 3/4"""""""" p/ eletroduto</v>
          </cell>
          <cell r="C938" t="str">
            <v>UN</v>
          </cell>
          <cell r="D938">
            <v>1.5174000000000001</v>
          </cell>
        </row>
        <row r="939">
          <cell r="A939" t="str">
            <v>001.17.02500</v>
          </cell>
          <cell r="B939" t="str">
            <v>Fornecimento e instalação de braçadeira 1"""""""" p/ eletroduto</v>
          </cell>
          <cell r="C939" t="str">
            <v>UN</v>
          </cell>
          <cell r="D939">
            <v>2.0760000000000001</v>
          </cell>
        </row>
        <row r="940">
          <cell r="A940" t="str">
            <v>001.17.02520</v>
          </cell>
          <cell r="B940" t="str">
            <v>Fornecimento e instalação de braçadeira 1/2"""""""" p/ eletroduto</v>
          </cell>
          <cell r="C940" t="str">
            <v>UN</v>
          </cell>
          <cell r="D940">
            <v>1.0873999999999999</v>
          </cell>
        </row>
        <row r="941">
          <cell r="A941" t="str">
            <v>001.17.02540</v>
          </cell>
          <cell r="B941" t="str">
            <v>Fornecimento e instalação de braçadeira 2"""""""" p/ eletroduto</v>
          </cell>
          <cell r="C941" t="str">
            <v>UN</v>
          </cell>
          <cell r="D941">
            <v>3.4148000000000001</v>
          </cell>
        </row>
        <row r="942">
          <cell r="A942" t="str">
            <v>001.17.02560</v>
          </cell>
          <cell r="B942" t="str">
            <v>Fornecimento e instalação de braçadeira p/ eletroduto tipo unha de pvc, c/01 parafuso de d=25 mm (3/4"""""""")</v>
          </cell>
          <cell r="C942" t="str">
            <v>UN</v>
          </cell>
          <cell r="D942">
            <v>1.5174000000000001</v>
          </cell>
        </row>
        <row r="943">
          <cell r="A943" t="str">
            <v>001.17.02580</v>
          </cell>
          <cell r="B943" t="str">
            <v>Fornecimento e instalação de curva de ferro galvanizado de 135º diâm. 4""""""""</v>
          </cell>
          <cell r="C943" t="str">
            <v>UN</v>
          </cell>
          <cell r="D943">
            <v>82.183000000000007</v>
          </cell>
        </row>
        <row r="944">
          <cell r="A944" t="str">
            <v>001.17.02600</v>
          </cell>
          <cell r="B944" t="str">
            <v>Fornecimento e instalação de curva de ferro galvanizado de 135º diâm. 3""""""""</v>
          </cell>
          <cell r="C944" t="str">
            <v>UN</v>
          </cell>
          <cell r="D944">
            <v>47.240900000000003</v>
          </cell>
        </row>
        <row r="945">
          <cell r="A945" t="str">
            <v>001.17.02620</v>
          </cell>
          <cell r="B945" t="str">
            <v>Fornecimento e instalação de curva de ferro galvanizado de 135º diâm. 2 1/2""""""""</v>
          </cell>
          <cell r="C945" t="str">
            <v>UN</v>
          </cell>
          <cell r="D945">
            <v>35.663899999999998</v>
          </cell>
        </row>
        <row r="946">
          <cell r="A946" t="str">
            <v>001.17.02640</v>
          </cell>
          <cell r="B946" t="str">
            <v>Fornecimento e instalação de curva de ferro galvanizado de 135º diâm. 2""""""""</v>
          </cell>
          <cell r="C946" t="str">
            <v>UN</v>
          </cell>
          <cell r="D946">
            <v>23.131699999999999</v>
          </cell>
        </row>
        <row r="947">
          <cell r="A947" t="str">
            <v>001.17.02660</v>
          </cell>
          <cell r="B947" t="str">
            <v>Fornecimento e instalação de curva de ferro galvanizado de 135º diâm. 1 1/2""""""""</v>
          </cell>
          <cell r="C947" t="str">
            <v>UN</v>
          </cell>
          <cell r="D947">
            <v>15.5609</v>
          </cell>
        </row>
        <row r="948">
          <cell r="A948" t="str">
            <v>001.17.02680</v>
          </cell>
          <cell r="B948" t="str">
            <v>Fornecimento e instalação de curva de ferro galvanizado de 135º diâm. 1 1/4'</v>
          </cell>
          <cell r="C948" t="str">
            <v>UN</v>
          </cell>
          <cell r="D948">
            <v>8.7721999999999998</v>
          </cell>
        </row>
        <row r="949">
          <cell r="A949" t="str">
            <v>001.17.02700</v>
          </cell>
          <cell r="B949" t="str">
            <v>Fornecimento e instalação de curva de ferro galvanizado de 135º diâm. 1""""""""</v>
          </cell>
          <cell r="C949" t="str">
            <v>UN</v>
          </cell>
          <cell r="D949">
            <v>5.2544000000000004</v>
          </cell>
        </row>
        <row r="950">
          <cell r="A950" t="str">
            <v>001.17.02720</v>
          </cell>
          <cell r="B950" t="str">
            <v>Fornecimento e instalação de curva de ferro galvanizado de 135º diâm. 3/4'</v>
          </cell>
          <cell r="C950" t="str">
            <v>UN</v>
          </cell>
          <cell r="D950">
            <v>3.3826000000000001</v>
          </cell>
        </row>
        <row r="951">
          <cell r="A951" t="str">
            <v>001.17.02740</v>
          </cell>
          <cell r="B951" t="str">
            <v>Fornecimento e instalação de curva de ferro galvanizado de 90º diâm. 3""""""""</v>
          </cell>
          <cell r="C951" t="str">
            <v>UN</v>
          </cell>
          <cell r="D951">
            <v>48.075099999999999</v>
          </cell>
        </row>
        <row r="952">
          <cell r="A952" t="str">
            <v>001.17.02760</v>
          </cell>
          <cell r="B952" t="str">
            <v>Fornecimento e instalação de curva de ferro galvanizado de 90º diâm. 2 1/2""""""""</v>
          </cell>
          <cell r="C952" t="str">
            <v>UN</v>
          </cell>
          <cell r="D952">
            <v>23.665099999999999</v>
          </cell>
        </row>
        <row r="953">
          <cell r="A953" t="str">
            <v>001.17.02780</v>
          </cell>
          <cell r="B953" t="str">
            <v>Fornecimento e instalação de curva de ferro galvanizado de 90º diâm. 2""""""""</v>
          </cell>
          <cell r="C953" t="str">
            <v>UN</v>
          </cell>
          <cell r="D953">
            <v>18.676300000000001</v>
          </cell>
        </row>
        <row r="954">
          <cell r="A954" t="str">
            <v>001.17.02800</v>
          </cell>
          <cell r="B954" t="str">
            <v>Fornecimento e instalação de curva de ferro galvanizado de 90º diâm. 1 1/2""""""""</v>
          </cell>
          <cell r="C954" t="str">
            <v>UN</v>
          </cell>
          <cell r="D954">
            <v>10.206300000000001</v>
          </cell>
        </row>
        <row r="955">
          <cell r="A955" t="str">
            <v>001.17.02820</v>
          </cell>
          <cell r="B955" t="str">
            <v>Fornecimento e instalação de curva de ferro galvanizado de 90º diâm. 1 1/4""""""""</v>
          </cell>
          <cell r="C955" t="str">
            <v>UN</v>
          </cell>
          <cell r="D955">
            <v>8.1163000000000007</v>
          </cell>
        </row>
        <row r="956">
          <cell r="A956" t="str">
            <v>001.17.02840</v>
          </cell>
          <cell r="B956" t="str">
            <v>Fornecimento e instalação de curva de ferro galvanizado de 90º diâm. 1""""""""</v>
          </cell>
          <cell r="C956" t="str">
            <v>UN</v>
          </cell>
          <cell r="D956">
            <v>4.3475000000000001</v>
          </cell>
        </row>
        <row r="957">
          <cell r="A957" t="str">
            <v>001.17.02860</v>
          </cell>
          <cell r="B957" t="str">
            <v>Fornecimento e instalação de curva de ferro galvanizado de 90º diâm. 3/4""""""""</v>
          </cell>
          <cell r="C957" t="str">
            <v>UN</v>
          </cell>
          <cell r="D957">
            <v>3.4674999999999998</v>
          </cell>
        </row>
        <row r="958">
          <cell r="A958" t="str">
            <v>001.17.02880</v>
          </cell>
          <cell r="B958" t="str">
            <v>Fornecimento e instalação de curva de ferro galvanizado de 90º diâm. 1/2""""""""</v>
          </cell>
          <cell r="C958" t="str">
            <v>UN</v>
          </cell>
          <cell r="D958">
            <v>2.8075000000000001</v>
          </cell>
        </row>
        <row r="959">
          <cell r="A959" t="str">
            <v>001.17.02940</v>
          </cell>
          <cell r="B959" t="str">
            <v>Fornecimento e instalação de luva de ferro galvanizado  1/2""""""""</v>
          </cell>
          <cell r="C959" t="str">
            <v>UN</v>
          </cell>
          <cell r="D959">
            <v>1.4588000000000001</v>
          </cell>
        </row>
        <row r="960">
          <cell r="A960" t="str">
            <v>001.17.02960</v>
          </cell>
          <cell r="B960" t="str">
            <v>Fornecimento e instalação de luva de ferro galvanizado  3/4""""""""</v>
          </cell>
          <cell r="C960" t="str">
            <v>UN</v>
          </cell>
          <cell r="D960">
            <v>1.5688</v>
          </cell>
        </row>
        <row r="961">
          <cell r="A961" t="str">
            <v>001.17.02980</v>
          </cell>
          <cell r="B961" t="str">
            <v>Fornecimento e instalação de luva de ferro galvanizado  1""""""""</v>
          </cell>
          <cell r="C961" t="str">
            <v>UN</v>
          </cell>
          <cell r="D961">
            <v>1.8988</v>
          </cell>
        </row>
        <row r="962">
          <cell r="A962" t="str">
            <v>001.17.03000</v>
          </cell>
          <cell r="B962" t="str">
            <v>Fornecimento e instalação de luva de ferro galvanizado  1 1/4""""""""</v>
          </cell>
          <cell r="C962" t="str">
            <v>UN</v>
          </cell>
          <cell r="D962">
            <v>2.9662999999999999</v>
          </cell>
        </row>
        <row r="963">
          <cell r="A963" t="str">
            <v>001.17.03020</v>
          </cell>
          <cell r="B963" t="str">
            <v>Fornecimento e instalação de luva de ferro galvanizado  1 1/2</v>
          </cell>
          <cell r="C963" t="str">
            <v>UN</v>
          </cell>
          <cell r="D963">
            <v>3.5163000000000002</v>
          </cell>
        </row>
        <row r="964">
          <cell r="A964" t="str">
            <v>001.17.03040</v>
          </cell>
          <cell r="B964" t="str">
            <v>Fornecimento e instalação de luva de ferro galvanizado  2""""""""</v>
          </cell>
          <cell r="C964" t="str">
            <v>UN</v>
          </cell>
          <cell r="D964">
            <v>5.8262999999999998</v>
          </cell>
        </row>
        <row r="965">
          <cell r="A965" t="str">
            <v>001.17.03060</v>
          </cell>
          <cell r="B965" t="str">
            <v>Fornecimento e instalação de luva de ferro galvanizado  2 1/2""""""""</v>
          </cell>
          <cell r="C965" t="str">
            <v>UN</v>
          </cell>
          <cell r="D965">
            <v>5.8174999999999999</v>
          </cell>
        </row>
        <row r="966">
          <cell r="A966" t="str">
            <v>001.17.03080</v>
          </cell>
          <cell r="B966" t="str">
            <v>Fornecimento e instalação de luva de ferro galvanizado  3""""""""</v>
          </cell>
          <cell r="C966" t="str">
            <v>UN</v>
          </cell>
          <cell r="D966">
            <v>7.7575000000000003</v>
          </cell>
        </row>
        <row r="967">
          <cell r="A967" t="str">
            <v>001.17.03100</v>
          </cell>
          <cell r="B967" t="str">
            <v>Fornecimento e instalação de luva de ferro galvanizado  4""""""""</v>
          </cell>
          <cell r="C967" t="str">
            <v>UN</v>
          </cell>
          <cell r="D967">
            <v>10.8375</v>
          </cell>
        </row>
        <row r="968">
          <cell r="A968" t="str">
            <v>001.17.03103</v>
          </cell>
          <cell r="B968" t="str">
            <v>Fornecimento e Instalação de Bucha e Arruela D.1/2 pol p/ Eletroduto - Alumínio</v>
          </cell>
          <cell r="C968" t="str">
            <v>UN</v>
          </cell>
          <cell r="D968">
            <v>0.57350000000000001</v>
          </cell>
        </row>
        <row r="969">
          <cell r="A969" t="str">
            <v>001.17.03104</v>
          </cell>
          <cell r="B969" t="str">
            <v>Fornecimento e Instalação de Bucha e Arruela D.3/4pol p/ Eletroduto - Alumínio</v>
          </cell>
          <cell r="C969" t="str">
            <v>UN</v>
          </cell>
          <cell r="D969">
            <v>0.60750000000000004</v>
          </cell>
        </row>
        <row r="970">
          <cell r="A970" t="str">
            <v>001.17.03105</v>
          </cell>
          <cell r="B970" t="str">
            <v>Fornecimento e Instalação de Bucha e Arruela D.1pol p/ Eletroduto - Alumínio</v>
          </cell>
          <cell r="C970" t="str">
            <v>UN</v>
          </cell>
          <cell r="D970">
            <v>0.84750000000000003</v>
          </cell>
        </row>
        <row r="971">
          <cell r="A971" t="str">
            <v>001.17.03106</v>
          </cell>
          <cell r="B971" t="str">
            <v>Fornecimento e Instalação de Bucha e Arruela D 1.5pol p/ Eletroduto - Alumínio</v>
          </cell>
          <cell r="C971" t="str">
            <v>UN</v>
          </cell>
          <cell r="D971">
            <v>1.5149999999999999</v>
          </cell>
        </row>
        <row r="972">
          <cell r="A972" t="str">
            <v>001.17.03107</v>
          </cell>
          <cell r="B972" t="str">
            <v>Fornecimento e Instalação de Bucha e Arruela D.2pol p/ Eletroduto - Alumínio</v>
          </cell>
          <cell r="C972" t="str">
            <v>UN</v>
          </cell>
          <cell r="D972">
            <v>2.0550000000000002</v>
          </cell>
        </row>
        <row r="973">
          <cell r="A973" t="str">
            <v>001.17.03108</v>
          </cell>
          <cell r="B973" t="str">
            <v>Fornecimento e Instalação de Bucha e Arruela D.2.5pol p/ Eletroduto - Alumínio</v>
          </cell>
          <cell r="C973" t="str">
            <v>UN</v>
          </cell>
          <cell r="D973">
            <v>3.7174999999999998</v>
          </cell>
        </row>
        <row r="974">
          <cell r="A974" t="str">
            <v>001.17.03109</v>
          </cell>
          <cell r="B974" t="str">
            <v>Fornecimento e Instalação de Bucha e Arruela D.3pol p/ Eletroduto - Alumínio</v>
          </cell>
          <cell r="C974" t="str">
            <v>UN</v>
          </cell>
          <cell r="D974">
            <v>4.0575000000000001</v>
          </cell>
        </row>
        <row r="975">
          <cell r="A975" t="str">
            <v>001.17.03110</v>
          </cell>
          <cell r="B975" t="str">
            <v>Fornecimento e Instalação de Bucha e Arruela D.4pol p/ Eletroduto - Alumínio</v>
          </cell>
          <cell r="C975" t="str">
            <v>UN</v>
          </cell>
          <cell r="D975">
            <v>6.4574999999999996</v>
          </cell>
        </row>
        <row r="976">
          <cell r="A976" t="str">
            <v>001.17.03115</v>
          </cell>
          <cell r="B976" t="str">
            <v>Fornecimento e Instalação de Condulete de Alumínio Tipo """"C"""", S/ Tampa, 1/2""""</v>
          </cell>
          <cell r="C976" t="str">
            <v>UN</v>
          </cell>
          <cell r="D976">
            <v>5.7950999999999997</v>
          </cell>
        </row>
        <row r="977">
          <cell r="A977" t="str">
            <v>001.17.03117</v>
          </cell>
          <cell r="B977" t="str">
            <v>Fornecimento e Instalação de Condulete de Alumínio Tipo """"C"""", S/ Tampa, 3/4""""</v>
          </cell>
          <cell r="C977" t="str">
            <v>UN</v>
          </cell>
          <cell r="D977">
            <v>5.7950999999999997</v>
          </cell>
        </row>
        <row r="978">
          <cell r="A978" t="str">
            <v>001.17.03119</v>
          </cell>
          <cell r="B978" t="str">
            <v>Fornecimento e Instalação de Condulete de Alumínio Tipo """"C"""", S/ Tampa, 1""""</v>
          </cell>
          <cell r="C978" t="str">
            <v>UN</v>
          </cell>
          <cell r="D978">
            <v>8.5251000000000001</v>
          </cell>
        </row>
        <row r="979">
          <cell r="A979" t="str">
            <v>001.17.03121</v>
          </cell>
          <cell r="B979" t="str">
            <v>Fornecimento e Instalação de Condulete de Alumínio Tipo """"C"""", C/ Tampa, 1 1/4""""</v>
          </cell>
          <cell r="C979" t="str">
            <v>UN</v>
          </cell>
          <cell r="D979">
            <v>14.661300000000001</v>
          </cell>
        </row>
        <row r="980">
          <cell r="A980" t="str">
            <v>001.17.03123</v>
          </cell>
          <cell r="B980" t="str">
            <v>Fornecimento e Instalação de Condulete de Alumínio Tipo """"C"""", C/ Tampa, 1 1/2""""</v>
          </cell>
          <cell r="C980" t="str">
            <v>UN</v>
          </cell>
          <cell r="D980">
            <v>19.691299999999998</v>
          </cell>
        </row>
        <row r="981">
          <cell r="A981" t="str">
            <v>001.17.03125</v>
          </cell>
          <cell r="B981" t="str">
            <v>Fornecimento e Instalação de Condulete de Alumínio Tipo """"C"""", C/ Tampa, 2""""</v>
          </cell>
          <cell r="C981" t="str">
            <v>UN</v>
          </cell>
          <cell r="D981">
            <v>27.211300000000001</v>
          </cell>
        </row>
        <row r="982">
          <cell r="A982" t="str">
            <v>001.17.03127</v>
          </cell>
          <cell r="B982" t="str">
            <v>Fornecimento e Instalação de Condulete de Alumínio Tipo """"C"""", C/ Tampa, 2  1/2""""</v>
          </cell>
          <cell r="C982" t="str">
            <v>UN</v>
          </cell>
          <cell r="D982">
            <v>55.011299999999999</v>
          </cell>
        </row>
        <row r="983">
          <cell r="A983" t="str">
            <v>001.17.03129</v>
          </cell>
          <cell r="B983" t="str">
            <v>Fornecimento e Instalação de Condulete de Alumínio Tipo """"E"""", S/ Tampa, 1/2""""</v>
          </cell>
          <cell r="C983" t="str">
            <v>UN</v>
          </cell>
          <cell r="D983">
            <v>5.4451000000000001</v>
          </cell>
        </row>
        <row r="984">
          <cell r="A984" t="str">
            <v>001.17.03131</v>
          </cell>
          <cell r="B984" t="str">
            <v>Fornecimento e Instalação de Condulete de Alumínio Tipo """"E"""", S/ Tampa, 3/4""""</v>
          </cell>
          <cell r="C984" t="str">
            <v>UN</v>
          </cell>
          <cell r="D984">
            <v>5.4451000000000001</v>
          </cell>
        </row>
        <row r="985">
          <cell r="A985" t="str">
            <v>001.17.03133</v>
          </cell>
          <cell r="B985" t="str">
            <v>Fornecimento e Instalação de Condulete de Alumínio Tipo """"E"""", S/ Tampa, 1""""</v>
          </cell>
          <cell r="C985" t="str">
            <v>UN</v>
          </cell>
          <cell r="D985">
            <v>7.5951000000000004</v>
          </cell>
        </row>
        <row r="986">
          <cell r="A986" t="str">
            <v>001.17.03135</v>
          </cell>
          <cell r="B986" t="str">
            <v>Fornecimento e Instalação de Condulete de Alumínio Tipo """"E"""", C/ Tampa, 1 1/4""""</v>
          </cell>
          <cell r="C986" t="str">
            <v>UN</v>
          </cell>
          <cell r="D986">
            <v>13.6313</v>
          </cell>
        </row>
        <row r="987">
          <cell r="A987" t="str">
            <v>001.17.03137</v>
          </cell>
          <cell r="B987" t="str">
            <v>Fornecimento e Instalação de Condulete de Alumínio Tipo """"E"""", C/ Tampa, 1 1/2""""</v>
          </cell>
          <cell r="C987" t="str">
            <v>UN</v>
          </cell>
          <cell r="D987">
            <v>18.641300000000001</v>
          </cell>
        </row>
        <row r="988">
          <cell r="A988" t="str">
            <v>001.17.03139</v>
          </cell>
          <cell r="B988" t="str">
            <v>Fornecimento e Instalação de Condulete de Alumínio Tipo """"E"""", C/ Tampa, 2""""</v>
          </cell>
          <cell r="C988" t="str">
            <v>UN</v>
          </cell>
          <cell r="D988">
            <v>26.311299999999999</v>
          </cell>
        </row>
        <row r="989">
          <cell r="A989" t="str">
            <v>001.17.03141</v>
          </cell>
          <cell r="B989" t="str">
            <v>Fornecimento e Instalação de Condulete de Alumínio Tipo """"E"""", C/ Tampa, 2  1/2""""</v>
          </cell>
          <cell r="C989" t="str">
            <v>UN</v>
          </cell>
          <cell r="D989">
            <v>55.011299999999999</v>
          </cell>
        </row>
        <row r="990">
          <cell r="A990" t="str">
            <v>001.17.03143</v>
          </cell>
          <cell r="B990" t="str">
            <v>Fornecimento e Instalação de Condulete de Alumínio Tipo """"LL"""",""""LB"""", """"LR"""", S/ Tampa, 1/2""""</v>
          </cell>
          <cell r="C990" t="str">
            <v>UN</v>
          </cell>
          <cell r="D990">
            <v>5.7950999999999997</v>
          </cell>
        </row>
        <row r="991">
          <cell r="A991" t="str">
            <v>001.17.03145</v>
          </cell>
          <cell r="B991" t="str">
            <v>Fornecimento e Instalação de Condulete de Alumínio Tipo """"LL"""",""""LB"""", """"LR"""", S/ Tampa, 3/4""""</v>
          </cell>
          <cell r="C991" t="str">
            <v>UN</v>
          </cell>
          <cell r="D991">
            <v>5.7950999999999997</v>
          </cell>
        </row>
        <row r="992">
          <cell r="A992" t="str">
            <v>001.17.03147</v>
          </cell>
          <cell r="B992" t="str">
            <v>Fornecimento e Instalação de Condulete de Alumínio Tipo  """"LL"""",""""LB"""", """"LR"""", S/ Tampa, 1""""</v>
          </cell>
          <cell r="C992" t="str">
            <v>UN</v>
          </cell>
          <cell r="D992">
            <v>8.5251000000000001</v>
          </cell>
        </row>
        <row r="993">
          <cell r="A993" t="str">
            <v>001.17.03149</v>
          </cell>
          <cell r="B993" t="str">
            <v>Fornecimento e Instalação de Condulete de Alumínio Tipo """"LL"""",""""LB"""", """"LR"""", C/ Tampa, 1 1/4""""</v>
          </cell>
          <cell r="C993" t="str">
            <v>UN</v>
          </cell>
          <cell r="D993">
            <v>14.661300000000001</v>
          </cell>
        </row>
        <row r="994">
          <cell r="A994" t="str">
            <v>001.17.03151</v>
          </cell>
          <cell r="B994" t="str">
            <v>Fornecimento e Instalação de Condulete de Alumínio Tipo  """"LL"""",""""LB"""", """"LR"""", C/ Tampa, 1 1/2""""</v>
          </cell>
          <cell r="C994" t="str">
            <v>UN</v>
          </cell>
          <cell r="D994">
            <v>19.691299999999998</v>
          </cell>
        </row>
        <row r="995">
          <cell r="A995" t="str">
            <v>001.17.03153</v>
          </cell>
          <cell r="B995" t="str">
            <v>Fornecimento e Instalação de Condulete de Alumínio Tipo  """"LL"""",""""LB"""", """"LR"""", C/ Tampa, 2""""</v>
          </cell>
          <cell r="C995" t="str">
            <v>UN</v>
          </cell>
          <cell r="D995">
            <v>27.211300000000001</v>
          </cell>
        </row>
        <row r="996">
          <cell r="A996" t="str">
            <v>001.17.03155</v>
          </cell>
          <cell r="B996" t="str">
            <v>Fornecimento e Instalação de Condulete de Alumínio Tipo  """"LL"""",""""LB"""", """"LR"""", C/ Tampa, 2  1/2""""</v>
          </cell>
          <cell r="C996" t="str">
            <v>UN</v>
          </cell>
          <cell r="D996">
            <v>55.271299999999997</v>
          </cell>
        </row>
        <row r="997">
          <cell r="A997" t="str">
            <v>001.17.03157</v>
          </cell>
          <cell r="B997" t="str">
            <v>Fornecimento e Instalação de Condulete de Alumínio Tipo """"TB"""", S/ Tampa, 1/2""""</v>
          </cell>
          <cell r="C997" t="str">
            <v>UN</v>
          </cell>
          <cell r="D997">
            <v>6.4939</v>
          </cell>
        </row>
        <row r="998">
          <cell r="A998" t="str">
            <v>001.17.03159</v>
          </cell>
          <cell r="B998" t="str">
            <v>Fornecimento e Instalação de Condulete de Alumínio Tipo """"TB"""", S/ Tampa, 3/4""""</v>
          </cell>
          <cell r="C998" t="str">
            <v>UN</v>
          </cell>
          <cell r="D998">
            <v>6.4939</v>
          </cell>
        </row>
        <row r="999">
          <cell r="A999" t="str">
            <v>001.17.03161</v>
          </cell>
          <cell r="B999" t="str">
            <v>Fornecimento e Instalação de Condulete de Alumínio Tipo """"TB"""", S/ Tampa, 1""""</v>
          </cell>
          <cell r="C999" t="str">
            <v>UN</v>
          </cell>
          <cell r="D999">
            <v>9.5439000000000007</v>
          </cell>
        </row>
        <row r="1000">
          <cell r="A1000" t="str">
            <v>001.17.03163</v>
          </cell>
          <cell r="B1000" t="str">
            <v>Fornecimento e Instalação de Condulete de Alumínio Tipo """"TB"""", C/ Tampa, 1 1/4""""</v>
          </cell>
          <cell r="C1000" t="str">
            <v>UN</v>
          </cell>
          <cell r="D1000">
            <v>16.330100000000002</v>
          </cell>
        </row>
        <row r="1001">
          <cell r="A1001" t="str">
            <v>001.17.03165</v>
          </cell>
          <cell r="B1001" t="str">
            <v>Fornecimento e Instalação de Condulete de Alumínio Tipo """"TB"""", C/ Tampa, 1 1/2""""</v>
          </cell>
          <cell r="C1001" t="str">
            <v>UN</v>
          </cell>
          <cell r="D1001">
            <v>22.030100000000001</v>
          </cell>
        </row>
        <row r="1002">
          <cell r="A1002" t="str">
            <v>001.17.03166</v>
          </cell>
          <cell r="B1002" t="str">
            <v>Fornecimento e Instalação de Condulete de Alumínio Tipo """"TB"""", C/ Tampa, 2""""</v>
          </cell>
          <cell r="C1002" t="str">
            <v>UN</v>
          </cell>
          <cell r="D1002">
            <v>29.5501</v>
          </cell>
        </row>
        <row r="1003">
          <cell r="A1003" t="str">
            <v>001.17.03167</v>
          </cell>
          <cell r="B1003" t="str">
            <v>Fornecimento e Instalação de Condulete de Alumínio Tipo """"TB"""", C/ Tampa, 2  1/2""""</v>
          </cell>
          <cell r="C1003" t="str">
            <v>UN</v>
          </cell>
          <cell r="D1003">
            <v>59.510100000000001</v>
          </cell>
        </row>
        <row r="1004">
          <cell r="A1004" t="str">
            <v>001.17.03168</v>
          </cell>
          <cell r="B1004" t="str">
            <v>Fornecimento e Instalação de Condulete de Alumínio Tipo """"X"""", S/ Tampa, 1/2""""</v>
          </cell>
          <cell r="C1004" t="str">
            <v>UN</v>
          </cell>
          <cell r="D1004">
            <v>6.3350999999999997</v>
          </cell>
        </row>
        <row r="1005">
          <cell r="A1005" t="str">
            <v>001.17.03169</v>
          </cell>
          <cell r="B1005" t="str">
            <v>Fornecimento e Instalação de Condulete de Alumínio Tipo """"X"""", S/ Tampa, 3/4""""</v>
          </cell>
          <cell r="C1005" t="str">
            <v>UN</v>
          </cell>
          <cell r="D1005">
            <v>6.3350999999999997</v>
          </cell>
        </row>
        <row r="1006">
          <cell r="A1006" t="str">
            <v>001.17.03170</v>
          </cell>
          <cell r="B1006" t="str">
            <v>Fornecimento e Instalação de Condulete de Alumínio Tipo """"X"""", S/ Tampa, 1""""</v>
          </cell>
          <cell r="C1006" t="str">
            <v>UN</v>
          </cell>
          <cell r="D1006">
            <v>9.3651</v>
          </cell>
        </row>
        <row r="1007">
          <cell r="A1007" t="str">
            <v>001.17.03171</v>
          </cell>
          <cell r="B1007" t="str">
            <v>Fornecimento e Instalação de Condulete de Alumínio Tipo """"X"""", C/ Tampa, 1 1/4""""</v>
          </cell>
          <cell r="C1007" t="str">
            <v>UN</v>
          </cell>
          <cell r="D1007">
            <v>16.421299999999999</v>
          </cell>
        </row>
        <row r="1008">
          <cell r="A1008" t="str">
            <v>001.17.03172</v>
          </cell>
          <cell r="B1008" t="str">
            <v>Fornecimento e Instalação de Condulete de Alumínio Tipo """"X"""", C/ Tampa, 1 1/2""""</v>
          </cell>
          <cell r="C1008" t="str">
            <v>UN</v>
          </cell>
          <cell r="D1008">
            <v>23.3813</v>
          </cell>
        </row>
        <row r="1009">
          <cell r="A1009" t="str">
            <v>001.17.03173</v>
          </cell>
          <cell r="B1009" t="str">
            <v>Fornecimento e Instalação de Condulete de Alumínio Tipo """"X"""", C/ Tampa, 2""""</v>
          </cell>
          <cell r="C1009" t="str">
            <v>UN</v>
          </cell>
          <cell r="D1009">
            <v>31.321300000000001</v>
          </cell>
        </row>
        <row r="1010">
          <cell r="A1010" t="str">
            <v>001.17.03174</v>
          </cell>
          <cell r="B1010" t="str">
            <v>Fornecimento e Instalação de Condulete de Alumínio Tipo """"X"""", C/ Tampa, 2  1/2""""</v>
          </cell>
          <cell r="C1010" t="str">
            <v>UN</v>
          </cell>
          <cell r="D1010">
            <v>59.0413</v>
          </cell>
        </row>
        <row r="1011">
          <cell r="A1011" t="str">
            <v>001.17.03175</v>
          </cell>
          <cell r="B1011" t="str">
            <v>Fornecimento e Instalação de Tampa de Alumínio 1/2"""" e 3/4"""" 1 P</v>
          </cell>
          <cell r="C1011" t="str">
            <v>UN</v>
          </cell>
          <cell r="D1011">
            <v>1.7963</v>
          </cell>
        </row>
        <row r="1012">
          <cell r="A1012" t="str">
            <v>001.17.03176</v>
          </cell>
          <cell r="B1012" t="str">
            <v>Fornecimento e Instalação de Tampa de Alumínio 1/2"""" e 3/4"""" 1 P Red.</v>
          </cell>
          <cell r="C1012" t="str">
            <v>UN</v>
          </cell>
          <cell r="D1012">
            <v>1.7963</v>
          </cell>
        </row>
        <row r="1013">
          <cell r="A1013" t="str">
            <v>001.17.03177</v>
          </cell>
          <cell r="B1013" t="str">
            <v>Fornecimento e Instalação de Tampa de Alumínio 1/2"""" e 3/4"""" 1 P RJ 45</v>
          </cell>
          <cell r="C1013" t="str">
            <v>UN</v>
          </cell>
          <cell r="D1013">
            <v>1.7963</v>
          </cell>
        </row>
        <row r="1014">
          <cell r="A1014" t="str">
            <v>001.17.03178</v>
          </cell>
          <cell r="B1014" t="str">
            <v>Fornecimento e Instalação de Tampa de Alumínio 1/2"""" e 3/4"""" 2 P</v>
          </cell>
          <cell r="C1014" t="str">
            <v>UN</v>
          </cell>
          <cell r="D1014">
            <v>1.7963</v>
          </cell>
        </row>
        <row r="1015">
          <cell r="A1015" t="str">
            <v>001.17.03179</v>
          </cell>
          <cell r="B1015" t="str">
            <v>Fornecimento e Instalação de Tampa de Alumínio 1/2"""" e 3/4"""" 2 P Sep.</v>
          </cell>
          <cell r="C1015" t="str">
            <v>UN</v>
          </cell>
          <cell r="D1015">
            <v>1.7963</v>
          </cell>
        </row>
        <row r="1016">
          <cell r="A1016" t="str">
            <v>001.17.03181</v>
          </cell>
          <cell r="B1016" t="str">
            <v>Fornecimento e Instalação de Tampa de Alumínio 1/2"""" e 3/4"""" 2 P RJ 45</v>
          </cell>
          <cell r="C1016" t="str">
            <v>UN</v>
          </cell>
          <cell r="D1016">
            <v>1.7963</v>
          </cell>
        </row>
        <row r="1017">
          <cell r="A1017" t="str">
            <v>001.17.03183</v>
          </cell>
          <cell r="B1017" t="str">
            <v>Fornecimento e Instalação de Tampa de Alumínio 1/2"""" e 3/4"""" 3 P</v>
          </cell>
          <cell r="C1017" t="str">
            <v>UN</v>
          </cell>
          <cell r="D1017">
            <v>1.7963</v>
          </cell>
        </row>
        <row r="1018">
          <cell r="A1018" t="str">
            <v>001.17.03185</v>
          </cell>
          <cell r="B1018" t="str">
            <v>Fornecimento e Instalação de Tampa de Alumínio 1/2"""" e 3/4"""" Cega</v>
          </cell>
          <cell r="C1018" t="str">
            <v>UN</v>
          </cell>
          <cell r="D1018">
            <v>1.7963</v>
          </cell>
        </row>
        <row r="1019">
          <cell r="A1019" t="str">
            <v>001.17.03187</v>
          </cell>
          <cell r="B1019" t="str">
            <v>Fornecimento e Instalação de Tampa de Alumínio 1"""" 1 P</v>
          </cell>
          <cell r="C1019" t="str">
            <v>UN</v>
          </cell>
          <cell r="D1019">
            <v>2.2763</v>
          </cell>
        </row>
        <row r="1020">
          <cell r="A1020" t="str">
            <v>001.17.03189</v>
          </cell>
          <cell r="B1020" t="str">
            <v>Fornecimento e Instalação de Tampa de Alumínio 1"""" 1 P Red.</v>
          </cell>
          <cell r="C1020" t="str">
            <v>UN</v>
          </cell>
          <cell r="D1020">
            <v>2.2763</v>
          </cell>
        </row>
        <row r="1021">
          <cell r="A1021" t="str">
            <v>001.17.03191</v>
          </cell>
          <cell r="B1021" t="str">
            <v>Fornecimento e Instalação de Tampa de Alumínio 1"""" 1 P RJ 45</v>
          </cell>
          <cell r="C1021" t="str">
            <v>UN</v>
          </cell>
          <cell r="D1021">
            <v>2.2763</v>
          </cell>
        </row>
        <row r="1022">
          <cell r="A1022" t="str">
            <v>001.17.03193</v>
          </cell>
          <cell r="B1022" t="str">
            <v>Fornecimento e Instalação de Tampa de Alumínio 1"""" 2 P</v>
          </cell>
          <cell r="C1022" t="str">
            <v>UN</v>
          </cell>
          <cell r="D1022">
            <v>2.2763</v>
          </cell>
        </row>
        <row r="1023">
          <cell r="A1023" t="str">
            <v>001.17.03195</v>
          </cell>
          <cell r="B1023" t="str">
            <v>Fornecimento e Instalação de Tampa de Alumínio 1"""" 2 P Sep.</v>
          </cell>
          <cell r="C1023" t="str">
            <v>UN</v>
          </cell>
          <cell r="D1023">
            <v>2.2763</v>
          </cell>
        </row>
        <row r="1024">
          <cell r="A1024" t="str">
            <v>001.17.03197</v>
          </cell>
          <cell r="B1024" t="str">
            <v>Fornecimento e Instalação de Tampa de Alumínio 1"""" 2 P RJ 45</v>
          </cell>
          <cell r="C1024" t="str">
            <v>UN</v>
          </cell>
          <cell r="D1024">
            <v>2.2763</v>
          </cell>
        </row>
        <row r="1025">
          <cell r="A1025" t="str">
            <v>001.17.03199</v>
          </cell>
          <cell r="B1025" t="str">
            <v>Fornecimento e Instalação de Tampa de Alumínio 1"""" 3 P</v>
          </cell>
          <cell r="C1025" t="str">
            <v>UN</v>
          </cell>
          <cell r="D1025">
            <v>2.2763</v>
          </cell>
        </row>
        <row r="1026">
          <cell r="A1026" t="str">
            <v>001.17.03201</v>
          </cell>
          <cell r="B1026" t="str">
            <v>Fornecimento e Instalação de Tampa de Alumínio 1"""" Cega</v>
          </cell>
          <cell r="C1026" t="str">
            <v>UN</v>
          </cell>
          <cell r="D1026">
            <v>2.2763</v>
          </cell>
        </row>
        <row r="1027">
          <cell r="A1027" t="str">
            <v>001.17.03600</v>
          </cell>
          <cell r="B1027" t="str">
            <v>Fornecimento e instalação de caixa metálica com tampa parafusada de Embutir de 20.00x20.00x10.00 cm</v>
          </cell>
          <cell r="C1027" t="str">
            <v>UN</v>
          </cell>
          <cell r="D1027">
            <v>27.677399999999999</v>
          </cell>
        </row>
        <row r="1028">
          <cell r="A1028" t="str">
            <v>001.17.03620</v>
          </cell>
          <cell r="B1028" t="str">
            <v>Fornecimento e instalação de caixa metálica com tampa parafusada de Embutir de 25.00x25.00x12.00 cm</v>
          </cell>
          <cell r="C1028" t="str">
            <v>UN</v>
          </cell>
          <cell r="D1028">
            <v>34.0961</v>
          </cell>
        </row>
        <row r="1029">
          <cell r="A1029" t="str">
            <v>001.17.03640</v>
          </cell>
          <cell r="B1029" t="str">
            <v>Fornecimento e instalação de caixa metálica com tampa parafusada de Embutir 30.00x30.00x15.00 cm</v>
          </cell>
          <cell r="C1029" t="str">
            <v>UN</v>
          </cell>
          <cell r="D1029">
            <v>47.6509</v>
          </cell>
        </row>
        <row r="1030">
          <cell r="A1030" t="str">
            <v>001.17.03660</v>
          </cell>
          <cell r="B1030" t="str">
            <v>Fornecimento e instalação de caixa metálica com tampa parafusada de Embutir 40.00x40.00x15.00 cm</v>
          </cell>
          <cell r="C1030" t="str">
            <v>UN</v>
          </cell>
          <cell r="D1030">
            <v>71.347800000000007</v>
          </cell>
        </row>
        <row r="1031">
          <cell r="A1031" t="str">
            <v>001.17.03680</v>
          </cell>
          <cell r="B1031" t="str">
            <v>Fornecimento e instalação de caixa metálica com tampa parafusada de Embutir 50.00x50.00x15.00 cm</v>
          </cell>
          <cell r="C1031" t="str">
            <v>UN</v>
          </cell>
          <cell r="D1031">
            <v>91.437799999999996</v>
          </cell>
        </row>
        <row r="1032">
          <cell r="A1032" t="str">
            <v>001.17.03820</v>
          </cell>
          <cell r="B1032" t="str">
            <v>Fornecimento e instalação de Quadro Metálico De  80 x 60 x 25 cm C/Porta P/ Comando</v>
          </cell>
          <cell r="C1032" t="str">
            <v>UN</v>
          </cell>
          <cell r="D1032">
            <v>285.25560000000002</v>
          </cell>
        </row>
        <row r="1033">
          <cell r="A1033" t="str">
            <v>001.17.03840</v>
          </cell>
          <cell r="B1033" t="str">
            <v>Fornecimento e instalação de Quadro Metálico De  60x 60x20 cm C/Porta P/ Comando</v>
          </cell>
          <cell r="C1033" t="str">
            <v>UN</v>
          </cell>
          <cell r="D1033">
            <v>290.11869999999999</v>
          </cell>
        </row>
        <row r="1034">
          <cell r="A1034" t="str">
            <v>001.17.03850</v>
          </cell>
          <cell r="B1034" t="str">
            <v>Fornecimento e instalação de Quadro De Distribuicao P/ 01- 03 Circuitos De Sobrepor, Pvc, Eletromar ou Mesmo Padrão</v>
          </cell>
          <cell r="C1034" t="str">
            <v>UN</v>
          </cell>
          <cell r="D1034">
            <v>33.127800000000001</v>
          </cell>
        </row>
        <row r="1035">
          <cell r="A1035" t="str">
            <v>001.17.03855</v>
          </cell>
          <cell r="B1035" t="str">
            <v>Fornecimento e instalação de Quadro De Distribuicao P/ 04 - 06 Circuitos De Sobrepor, Pvc, Eletromar ou Mesmo Padrão</v>
          </cell>
          <cell r="C1035" t="str">
            <v>UN</v>
          </cell>
          <cell r="D1035">
            <v>42.2378</v>
          </cell>
        </row>
        <row r="1036">
          <cell r="A1036" t="str">
            <v>001.17.03860</v>
          </cell>
          <cell r="B1036" t="str">
            <v>Fornecimento e instalação de Quadro De Dist Embutir Metálico Com Porta P/ 06 Circuitos</v>
          </cell>
          <cell r="C1036" t="str">
            <v>UN</v>
          </cell>
          <cell r="D1036">
            <v>36.1678</v>
          </cell>
        </row>
        <row r="1037">
          <cell r="A1037" t="str">
            <v>001.17.03880</v>
          </cell>
          <cell r="B1037" t="str">
            <v>Fornecimento e instalação de Quadro De Dist Embutir Metálico Com Porta P/ 12 Circuitos</v>
          </cell>
          <cell r="C1037" t="str">
            <v>UN</v>
          </cell>
          <cell r="D1037">
            <v>46.957799999999999</v>
          </cell>
        </row>
        <row r="1038">
          <cell r="A1038" t="str">
            <v>001.17.03900</v>
          </cell>
          <cell r="B1038" t="str">
            <v>Fornecimento e instalação de Quadro De Dist Embutir Metálico Com Porta P/ 18 Circuitos</v>
          </cell>
          <cell r="C1038" t="str">
            <v>UN</v>
          </cell>
          <cell r="D1038">
            <v>85.844800000000006</v>
          </cell>
        </row>
        <row r="1039">
          <cell r="A1039" t="str">
            <v>001.17.03920</v>
          </cell>
          <cell r="B1039" t="str">
            <v>Fornecimento e instalação de Quadro De Dist Tripolar Embutir C/ Barramento Com Porta 20 Circuitos 100 A</v>
          </cell>
          <cell r="C1039" t="str">
            <v>UN</v>
          </cell>
          <cell r="D1039">
            <v>134.12479999999999</v>
          </cell>
        </row>
        <row r="1040">
          <cell r="A1040" t="str">
            <v>001.17.03980</v>
          </cell>
          <cell r="B1040" t="str">
            <v>Fornecimento e instalação de Quadro De Dist Tripolar Embutir C/ Barramento Com Porta 24 Circuitos 100 A</v>
          </cell>
          <cell r="C1040" t="str">
            <v>UN</v>
          </cell>
          <cell r="D1040">
            <v>183.55170000000001</v>
          </cell>
        </row>
        <row r="1041">
          <cell r="A1041" t="str">
            <v>001.17.04000</v>
          </cell>
          <cell r="B1041" t="str">
            <v>Fornecimento e instalação de Quadro De Dist Tripolar Embutir C/ Barramento Com Porta 40 Circuitos 100 A</v>
          </cell>
          <cell r="C1041" t="str">
            <v>UN</v>
          </cell>
          <cell r="D1041">
            <v>418.18869999999998</v>
          </cell>
        </row>
        <row r="1042">
          <cell r="A1042" t="str">
            <v>001.17.04020</v>
          </cell>
          <cell r="B1042" t="str">
            <v>Fornecimento e instalação de Quadro De Dist Tripolar Embutir C/ Barramento Com Porta 50 Circuitos 100 A</v>
          </cell>
          <cell r="C1042" t="str">
            <v>UN</v>
          </cell>
          <cell r="D1042">
            <v>570.69560000000001</v>
          </cell>
        </row>
        <row r="1043">
          <cell r="A1043" t="str">
            <v>001.17.04060</v>
          </cell>
          <cell r="B1043" t="str">
            <v>Fornecimento e instalação de Quadro De Dist Tripolar Embutir C/ Barramento Com Porta 32 Circuitos 100 A</v>
          </cell>
          <cell r="C1043" t="str">
            <v>UN</v>
          </cell>
          <cell r="D1043">
            <v>197.90170000000001</v>
          </cell>
        </row>
        <row r="1044">
          <cell r="A1044" t="str">
            <v>001.17.04200</v>
          </cell>
          <cell r="B1044" t="str">
            <v>Fornecimento e Instalação de Disjuntor monofásico EL 10A da marca Eletromar ou Mesmo Padrão (UL)</v>
          </cell>
          <cell r="C1044" t="str">
            <v>UN</v>
          </cell>
          <cell r="D1044">
            <v>6.3827999999999996</v>
          </cell>
        </row>
        <row r="1045">
          <cell r="A1045" t="str">
            <v>001.17.04202</v>
          </cell>
          <cell r="B1045" t="str">
            <v>Fornecimento e Instalação de Disjuntor monofásico EL 15A da marca Eletromar ou Mesmo Padrão (UL)</v>
          </cell>
          <cell r="C1045" t="str">
            <v>UN</v>
          </cell>
          <cell r="D1045">
            <v>6.5027999999999997</v>
          </cell>
        </row>
        <row r="1046">
          <cell r="A1046" t="str">
            <v>001.17.04203</v>
          </cell>
          <cell r="B1046" t="str">
            <v>Fornecimento e Instalação de Disjuntor monofásico EL 20A da marca Eletromar ou Mesmo Padrão (UL)</v>
          </cell>
          <cell r="C1046" t="str">
            <v>UN</v>
          </cell>
          <cell r="D1046">
            <v>6.4518000000000004</v>
          </cell>
        </row>
        <row r="1047">
          <cell r="A1047" t="str">
            <v>001.17.04204</v>
          </cell>
          <cell r="B1047" t="str">
            <v>Fornecimento e Instalação de Disjuntor monofásico EL 25A da marca Eletromar ou Mesmo Padrão (UL)</v>
          </cell>
          <cell r="C1047" t="str">
            <v>UN</v>
          </cell>
          <cell r="D1047">
            <v>6.4518000000000004</v>
          </cell>
        </row>
        <row r="1048">
          <cell r="A1048" t="str">
            <v>001.17.04205</v>
          </cell>
          <cell r="B1048" t="str">
            <v>Fornecimento e Instalação de Disjuntor monofásico EL 30A da marca Eletromar ou Mesmo Padrão (UL)</v>
          </cell>
          <cell r="C1048" t="str">
            <v>UN</v>
          </cell>
          <cell r="D1048">
            <v>6.4428000000000001</v>
          </cell>
        </row>
        <row r="1049">
          <cell r="A1049" t="str">
            <v>001.17.04206</v>
          </cell>
          <cell r="B1049" t="str">
            <v>Fornecimento e Instalação de Disjuntor monofásico EL 35A da marca Eletromar ou Mesmo Padrão (UL)</v>
          </cell>
          <cell r="C1049" t="str">
            <v>UN</v>
          </cell>
          <cell r="D1049">
            <v>9.8287999999999993</v>
          </cell>
        </row>
        <row r="1050">
          <cell r="A1050" t="str">
            <v>001.17.04207</v>
          </cell>
          <cell r="B1050" t="str">
            <v>Fornecimento e Instalação de Disjuntor monofásico EL 40A da marca Eletromar ou Mesmo Padrão (UL)</v>
          </cell>
          <cell r="C1050" t="str">
            <v>UN</v>
          </cell>
          <cell r="D1050">
            <v>9.7338000000000005</v>
          </cell>
        </row>
        <row r="1051">
          <cell r="A1051" t="str">
            <v>001.17.04208</v>
          </cell>
          <cell r="B1051" t="str">
            <v>Fornecimento e Instalação de Disjuntor monofásico EL 50A da marca Eletromar ou Mesmo Padrão (UL)</v>
          </cell>
          <cell r="C1051" t="str">
            <v>UN</v>
          </cell>
          <cell r="D1051">
            <v>9.0527999999999995</v>
          </cell>
        </row>
        <row r="1052">
          <cell r="A1052" t="str">
            <v>001.17.04210</v>
          </cell>
          <cell r="B1052" t="str">
            <v>Fornecimento e Instalação de Disjuntor monofásico EL 60A da marca Eletromar ou Mesmo Padrão (UL)</v>
          </cell>
          <cell r="C1052" t="str">
            <v>UN</v>
          </cell>
          <cell r="D1052">
            <v>14.152799999999999</v>
          </cell>
        </row>
        <row r="1053">
          <cell r="A1053" t="str">
            <v>001.17.04212</v>
          </cell>
          <cell r="B1053" t="str">
            <v>Fornecimento e Instalação de Disjuntor monofásico EL 70A da marca Eletromar ou Mesmo Padrão (UL)</v>
          </cell>
          <cell r="C1053" t="str">
            <v>UN</v>
          </cell>
          <cell r="D1053">
            <v>14.152799999999999</v>
          </cell>
        </row>
        <row r="1054">
          <cell r="A1054" t="str">
            <v>001.17.04214</v>
          </cell>
          <cell r="B1054" t="str">
            <v>Fornecimento e Instalação de Disjuntor bifásico EL 10A da marca Eletromar ou Mesmo Padrão (UL)</v>
          </cell>
          <cell r="C1054" t="str">
            <v>UN</v>
          </cell>
          <cell r="D1054">
            <v>32.344799999999999</v>
          </cell>
        </row>
        <row r="1055">
          <cell r="A1055" t="str">
            <v>001.17.04216</v>
          </cell>
          <cell r="B1055" t="str">
            <v>Fornecimento e Instalação de Disjuntor bifásico EL 15A da marca Eletromar ou Mesmo Padrão (UL)</v>
          </cell>
          <cell r="C1055" t="str">
            <v>UN</v>
          </cell>
          <cell r="D1055">
            <v>30.945799999999998</v>
          </cell>
        </row>
        <row r="1056">
          <cell r="A1056" t="str">
            <v>001.17.04218</v>
          </cell>
          <cell r="B1056" t="str">
            <v>Fornecimento e Instalação de Disjuntor bifásico EL 20A da marca Eletromar ou Mesmo Padrão (UL)</v>
          </cell>
          <cell r="C1056" t="str">
            <v>UN</v>
          </cell>
          <cell r="D1056">
            <v>30.945799999999998</v>
          </cell>
        </row>
        <row r="1057">
          <cell r="A1057" t="str">
            <v>001.17.04220</v>
          </cell>
          <cell r="B1057" t="str">
            <v>Fornecimento e Instalação de Disjuntor bifásico EL 25A da marca Eletromar ou Mesmo Padrão (UL)</v>
          </cell>
          <cell r="C1057" t="str">
            <v>UN</v>
          </cell>
          <cell r="D1057">
            <v>30.945799999999998</v>
          </cell>
        </row>
        <row r="1058">
          <cell r="A1058" t="str">
            <v>001.17.04222</v>
          </cell>
          <cell r="B1058" t="str">
            <v>Fornecimento e Instalação de Disjuntor bifásico EL 30A da marca Eletromar ou Mesmo Padrão (UL)</v>
          </cell>
          <cell r="C1058" t="str">
            <v>UN</v>
          </cell>
          <cell r="D1058">
            <v>30.945799999999998</v>
          </cell>
        </row>
        <row r="1059">
          <cell r="A1059" t="str">
            <v>001.17.04224</v>
          </cell>
          <cell r="B1059" t="str">
            <v>Fornecimento e Instalação de Disjuntor bifásico EL 35A da marca Eletromar ou Mesmo Padrão (UL)</v>
          </cell>
          <cell r="C1059" t="str">
            <v>UN</v>
          </cell>
          <cell r="D1059">
            <v>32.344799999999999</v>
          </cell>
        </row>
        <row r="1060">
          <cell r="A1060" t="str">
            <v>001.17.04226</v>
          </cell>
          <cell r="B1060" t="str">
            <v>Fornecimento e Instalação de Disjuntor bifásico EL 40A da marca Eletromar ou Mesmo Padrão (UL)</v>
          </cell>
          <cell r="C1060" t="str">
            <v>UN</v>
          </cell>
          <cell r="D1060">
            <v>32.344799999999999</v>
          </cell>
        </row>
        <row r="1061">
          <cell r="A1061" t="str">
            <v>001.17.04228</v>
          </cell>
          <cell r="B1061" t="str">
            <v>Fornecimento e Instalação de Disjuntor bifásico EL 50A da marca Eletromar ou Mesmo Padrão (UL))</v>
          </cell>
          <cell r="C1061" t="str">
            <v>UN</v>
          </cell>
          <cell r="D1061">
            <v>32.344799999999999</v>
          </cell>
        </row>
        <row r="1062">
          <cell r="A1062" t="str">
            <v>001.17.04230</v>
          </cell>
          <cell r="B1062" t="str">
            <v>Fornecimento e Instalação de Disjuntor bifásico EL 60A da marca Eletromar ou Mesmo Padrão (UL)</v>
          </cell>
          <cell r="C1062" t="str">
            <v>UN</v>
          </cell>
          <cell r="D1062">
            <v>46.3628</v>
          </cell>
        </row>
        <row r="1063">
          <cell r="A1063" t="str">
            <v>001.17.04231</v>
          </cell>
          <cell r="B1063" t="str">
            <v>Fornecimento e Instalação de Disjuntor bifásico EL 70A da marca Eletromar ou Mesmo Padrão (UL)</v>
          </cell>
          <cell r="C1063" t="str">
            <v>UN</v>
          </cell>
          <cell r="D1063">
            <v>47.0608</v>
          </cell>
        </row>
        <row r="1064">
          <cell r="A1064" t="str">
            <v>001.17.04232</v>
          </cell>
          <cell r="B1064" t="str">
            <v>Fornecimento e Instalação de Disjuntor bifásico EL 90A da marca Eletromar ou Mesmo Padrão (UL)</v>
          </cell>
          <cell r="C1064" t="str">
            <v>UN</v>
          </cell>
          <cell r="D1064">
            <v>47.0608</v>
          </cell>
        </row>
        <row r="1065">
          <cell r="A1065" t="str">
            <v>001.17.04233</v>
          </cell>
          <cell r="B1065" t="str">
            <v>Fornecimento e Instalação de Disjuntor bifásico EL 100A da marca Eletromar ou Mesmo Padrão (UL)</v>
          </cell>
          <cell r="C1065" t="str">
            <v>UN</v>
          </cell>
          <cell r="D1065">
            <v>46.3628</v>
          </cell>
        </row>
        <row r="1066">
          <cell r="A1066" t="str">
            <v>001.17.04234</v>
          </cell>
          <cell r="B1066" t="str">
            <v>Fornecimento e Instalação de Disjuntor trifásico EL 10A  C da marca Eletromar ou Mesmo Padrão (UL)</v>
          </cell>
          <cell r="C1066" t="str">
            <v>UN</v>
          </cell>
          <cell r="D1066">
            <v>37.5886</v>
          </cell>
        </row>
        <row r="1067">
          <cell r="A1067" t="str">
            <v>001.17.04235</v>
          </cell>
          <cell r="B1067" t="str">
            <v>Fornecimento e Instalação de Disjuntor trifásico EL 15A  C da marca Eletromar ou Mesmo Padrão (UL)</v>
          </cell>
          <cell r="C1067" t="str">
            <v>UN</v>
          </cell>
          <cell r="D1067">
            <v>38.156599999999997</v>
          </cell>
        </row>
        <row r="1068">
          <cell r="A1068" t="str">
            <v>001.17.04236</v>
          </cell>
          <cell r="B1068" t="str">
            <v>Fornecimento e Instalação de Disjuntor trifásico EL 20A  C da marca Eletromar ou Mesmo Padrão (UL)</v>
          </cell>
          <cell r="C1068" t="str">
            <v>UN</v>
          </cell>
          <cell r="D1068">
            <v>36.9026</v>
          </cell>
        </row>
        <row r="1069">
          <cell r="A1069" t="str">
            <v>001.17.04237</v>
          </cell>
          <cell r="B1069" t="str">
            <v>Fornecimento e Instalação de Disjuntor trifásico EL 25A  C da marca Eletromar ou Mesmo Padrão (UL)</v>
          </cell>
          <cell r="C1069" t="str">
            <v>UN</v>
          </cell>
          <cell r="D1069">
            <v>37.0396</v>
          </cell>
        </row>
        <row r="1070">
          <cell r="A1070" t="str">
            <v>001.17.04238</v>
          </cell>
          <cell r="B1070" t="str">
            <v>Fornecimento e Instalação de Disjuntor trifásico EL 30A  C da marca Eletromar ou Mesmo Padrão (UL)</v>
          </cell>
          <cell r="C1070" t="str">
            <v>UN</v>
          </cell>
          <cell r="D1070">
            <v>37.459600000000002</v>
          </cell>
        </row>
        <row r="1071">
          <cell r="A1071" t="str">
            <v>001.17.04239</v>
          </cell>
          <cell r="B1071" t="str">
            <v>Fornecimento e Instalação de Disjuntor trifásico EL 35A  C da marca Eletromar ou Mesmo Padrão (UL)</v>
          </cell>
          <cell r="C1071" t="str">
            <v>UN</v>
          </cell>
          <cell r="D1071">
            <v>36.9026</v>
          </cell>
        </row>
        <row r="1072">
          <cell r="A1072" t="str">
            <v>001.17.04240</v>
          </cell>
          <cell r="B1072" t="str">
            <v>Fornecimento e Instalação de Disjuntor trifásico EL 40A  C da marca Eletromar ou Mesmo Padrão (UL)</v>
          </cell>
          <cell r="C1072" t="str">
            <v>UN</v>
          </cell>
          <cell r="D1072">
            <v>38.098599999999998</v>
          </cell>
        </row>
        <row r="1073">
          <cell r="A1073" t="str">
            <v>001.17.04241</v>
          </cell>
          <cell r="B1073" t="str">
            <v>Fornecimento e Instalação de Disjuntor trifásico EL 50A  C da marca Eletromar ou Mesmo Padrão (UL)</v>
          </cell>
          <cell r="C1073" t="str">
            <v>UN</v>
          </cell>
          <cell r="D1073">
            <v>38.818600000000004</v>
          </cell>
        </row>
        <row r="1074">
          <cell r="A1074" t="str">
            <v>001.17.04242</v>
          </cell>
          <cell r="B1074" t="str">
            <v>Fornecimento e Instalação de Disjuntor trifásico EL 60A  C da marca Eletromar ou Mesmo Padrão (UL)</v>
          </cell>
          <cell r="C1074" t="str">
            <v>UN</v>
          </cell>
          <cell r="D1074">
            <v>56.241599999999998</v>
          </cell>
        </row>
        <row r="1075">
          <cell r="A1075" t="str">
            <v>001.17.04243</v>
          </cell>
          <cell r="B1075" t="str">
            <v>Fornecimento e Instalação de Disjuntor trifásico EL 70A  C da marca Eletromar ou Mesmo Padrão (UL)</v>
          </cell>
          <cell r="C1075" t="str">
            <v>UN</v>
          </cell>
          <cell r="D1075">
            <v>56.241599999999998</v>
          </cell>
        </row>
        <row r="1076">
          <cell r="A1076" t="str">
            <v>001.17.04244</v>
          </cell>
          <cell r="B1076" t="str">
            <v>Fornecimento e Instalação de Disjuntor trifásico EL 90A  C da marca Eletromar ou Mesmo Padrão (UL)</v>
          </cell>
          <cell r="C1076" t="str">
            <v>UN</v>
          </cell>
          <cell r="D1076">
            <v>56.241599999999998</v>
          </cell>
        </row>
        <row r="1077">
          <cell r="A1077" t="str">
            <v>001.17.04245</v>
          </cell>
          <cell r="B1077" t="str">
            <v>Fornecimento e Instalação de Disjuntor trifásico EL 100A  C da marca Eletromar ou Mesmo Padrão (UL)</v>
          </cell>
          <cell r="C1077" t="str">
            <v>UN</v>
          </cell>
          <cell r="D1077">
            <v>56.241599999999998</v>
          </cell>
        </row>
        <row r="1078">
          <cell r="A1078" t="str">
            <v>001.17.04246</v>
          </cell>
          <cell r="B1078" t="str">
            <v>Fornecimento e Instalação de Disjuntor trifásico EL 120A  CA da marca Eletromar ou Mesmo Padrão (UL)</v>
          </cell>
          <cell r="C1078" t="str">
            <v>UN</v>
          </cell>
          <cell r="D1078">
            <v>168.3416</v>
          </cell>
        </row>
        <row r="1079">
          <cell r="A1079" t="str">
            <v>001.17.04247</v>
          </cell>
          <cell r="B1079" t="str">
            <v>Fornecimento e Instalação de Disjuntor trifásico EL 125A  CA da marca Eletromar ou Mesmo Padrão (UL)</v>
          </cell>
          <cell r="C1079" t="str">
            <v>UN</v>
          </cell>
          <cell r="D1079">
            <v>166.66159999999999</v>
          </cell>
        </row>
        <row r="1080">
          <cell r="A1080" t="str">
            <v>001.17.04248</v>
          </cell>
          <cell r="B1080" t="str">
            <v>Fornecimento e Instalação de Disjuntor trifásico EL 150A  CA da marca Eletromar ou Mesmo Padrão (UL)</v>
          </cell>
          <cell r="C1080" t="str">
            <v>UN</v>
          </cell>
          <cell r="D1080">
            <v>157.05160000000001</v>
          </cell>
        </row>
        <row r="1081">
          <cell r="A1081" t="str">
            <v>001.17.04249</v>
          </cell>
          <cell r="B1081" t="str">
            <v>Fornecimento e Instalação de Disjuntor trifásico EL 175A  CA da marca Eletromar ou Mesmo Padrão (UL)</v>
          </cell>
          <cell r="C1081" t="str">
            <v>UN</v>
          </cell>
          <cell r="D1081">
            <v>157.05160000000001</v>
          </cell>
        </row>
        <row r="1082">
          <cell r="A1082" t="str">
            <v>001.17.04250</v>
          </cell>
          <cell r="B1082" t="str">
            <v>Fornecimento e Instalação de Disjuntor trifásico EL 200A  CA da marca Eletromar ou Mesmo Padrão (UL)</v>
          </cell>
          <cell r="C1082" t="str">
            <v>UN</v>
          </cell>
          <cell r="D1082">
            <v>157.05160000000001</v>
          </cell>
        </row>
        <row r="1083">
          <cell r="A1083" t="str">
            <v>001.17.04251</v>
          </cell>
          <cell r="B1083" t="str">
            <v>Fornecimento e Instalação de Disjuntor trifásico EL 225A  CA da marca Eletromar ou Mesmo Padrão (UL)</v>
          </cell>
          <cell r="C1083" t="str">
            <v>UN</v>
          </cell>
          <cell r="D1083">
            <v>166.66159999999999</v>
          </cell>
        </row>
        <row r="1084">
          <cell r="A1084" t="str">
            <v>001.17.04252</v>
          </cell>
          <cell r="B1084" t="str">
            <v>Fornecimento e Instalação de Disjuntor trifásico EL 250A  CA da marca Eletromar ou Mesmo Padrão (UL)</v>
          </cell>
          <cell r="C1084" t="str">
            <v>UN</v>
          </cell>
          <cell r="D1084">
            <v>435.9076</v>
          </cell>
        </row>
        <row r="1085">
          <cell r="A1085" t="str">
            <v>001.17.04253</v>
          </cell>
          <cell r="B1085" t="str">
            <v>Fornecimento e Instalação de Disjuntor trifásico EL 300A  KI da marca Eletromar ou Mesmo Padrão (UL)</v>
          </cell>
          <cell r="C1085" t="str">
            <v>UN</v>
          </cell>
          <cell r="D1085">
            <v>1739.0686000000001</v>
          </cell>
        </row>
        <row r="1086">
          <cell r="A1086" t="str">
            <v>001.17.04254</v>
          </cell>
          <cell r="B1086" t="str">
            <v>Fornecimento e Instalação de Disjuntor trifásico EL 350A  KI da marca Eletromar ou Mesmo Padrão (UL)</v>
          </cell>
          <cell r="C1086" t="str">
            <v>UN</v>
          </cell>
          <cell r="D1086">
            <v>1739.0686000000001</v>
          </cell>
        </row>
        <row r="1087">
          <cell r="A1087" t="str">
            <v>001.17.04255</v>
          </cell>
          <cell r="B1087" t="str">
            <v>Fornecimento e Instalação de Disjuntor trifásico EL 400A  KI da marca Eletromar ou Mesmo Padrão (UL)</v>
          </cell>
          <cell r="C1087" t="str">
            <v>UN</v>
          </cell>
          <cell r="D1087">
            <v>1657.1786</v>
          </cell>
        </row>
        <row r="1088">
          <cell r="A1088" t="str">
            <v>001.17.04256</v>
          </cell>
          <cell r="B1088" t="str">
            <v>Fornecimento e Instalação de Disjuntor trifásico EL 500A  LI da marca Eletromar ou Mesmo Padrão (UL)</v>
          </cell>
          <cell r="C1088" t="str">
            <v>UN</v>
          </cell>
          <cell r="D1088">
            <v>2994.7356</v>
          </cell>
        </row>
        <row r="1089">
          <cell r="A1089" t="str">
            <v>001.17.04257</v>
          </cell>
          <cell r="B1089" t="str">
            <v>Fornecimento e Instalação de Disjuntor trifásico EL 600A  LI da marca Eletromar ou Mesmo Padrão (UL)</v>
          </cell>
          <cell r="C1089" t="str">
            <v>UN</v>
          </cell>
          <cell r="D1089">
            <v>2994.7356</v>
          </cell>
        </row>
        <row r="1090">
          <cell r="A1090" t="str">
            <v>001.17.04258</v>
          </cell>
          <cell r="B1090" t="str">
            <v>Fornecimento e Instalação de Disjuntor trifásico EL 630A  LI da marca Eletromar ou Mesmo Padrão (UL)</v>
          </cell>
          <cell r="C1090" t="str">
            <v>UN</v>
          </cell>
          <cell r="D1090">
            <v>2994.7356</v>
          </cell>
        </row>
        <row r="1091">
          <cell r="A1091" t="str">
            <v>001.17.04259</v>
          </cell>
          <cell r="B1091" t="str">
            <v>Fornecimento e Instalação de Disjuntor trifásico EL 700A  LI da marca Eletromar ou Mesmo Padrão (UL)</v>
          </cell>
          <cell r="C1091" t="str">
            <v>UN</v>
          </cell>
          <cell r="D1091">
            <v>5358.4516000000003</v>
          </cell>
        </row>
        <row r="1092">
          <cell r="A1092" t="str">
            <v>001.17.04260</v>
          </cell>
          <cell r="B1092" t="str">
            <v>Fornecimento e Instalação de Disjuntor trifásico EL 800A  LI da marca Eletromar ou Mesmo Padrão (UL)</v>
          </cell>
          <cell r="C1092" t="str">
            <v>UN</v>
          </cell>
          <cell r="D1092">
            <v>5358.4516000000003</v>
          </cell>
        </row>
        <row r="1093">
          <cell r="A1093" t="str">
            <v>001.17.04261</v>
          </cell>
          <cell r="B1093" t="str">
            <v>Fornecimento e Instalação de Disjuntor mini monopolar 6A B da marca Siemens ou Mesmo Padrão (DIN)</v>
          </cell>
          <cell r="C1093" t="str">
            <v>UN</v>
          </cell>
          <cell r="D1093">
            <v>24.9558</v>
          </cell>
        </row>
        <row r="1094">
          <cell r="A1094" t="str">
            <v>001.17.04263</v>
          </cell>
          <cell r="B1094" t="str">
            <v>Fornecimento e Instalação de Disjuntor mini monopolar 25A B da marca Siemens ou Mesmo Padrão (DIN)</v>
          </cell>
          <cell r="C1094" t="str">
            <v>UN</v>
          </cell>
          <cell r="D1094">
            <v>8.4428000000000001</v>
          </cell>
        </row>
        <row r="1095">
          <cell r="A1095" t="str">
            <v>001.17.04265</v>
          </cell>
          <cell r="B1095" t="str">
            <v>Fornecimento e Instalação de Disjuntor mini monopolar 32A B da marca Siemens ou Mesmo Padrão (DIN)</v>
          </cell>
          <cell r="C1095" t="str">
            <v>UN</v>
          </cell>
          <cell r="D1095">
            <v>8.5578000000000003</v>
          </cell>
        </row>
        <row r="1096">
          <cell r="A1096" t="str">
            <v>001.17.04267</v>
          </cell>
          <cell r="B1096" t="str">
            <v>Fornecimento e Instalação de Disjuntor mini bipolar 6A C da marca Siemens ou Mesmo Padrão (DIN)</v>
          </cell>
          <cell r="C1096" t="str">
            <v>UN</v>
          </cell>
          <cell r="D1096">
            <v>97.156800000000004</v>
          </cell>
        </row>
        <row r="1097">
          <cell r="A1097" t="str">
            <v>001.17.04269</v>
          </cell>
          <cell r="B1097" t="str">
            <v>Fornecimento e Instalação de Disjuntor mini bipolar 10A C da marca Siemens ou Mesmo Padrão (DIN)</v>
          </cell>
          <cell r="C1097" t="str">
            <v>UN</v>
          </cell>
          <cell r="D1097">
            <v>54.020800000000001</v>
          </cell>
        </row>
        <row r="1098">
          <cell r="A1098" t="str">
            <v>001.17.04271</v>
          </cell>
          <cell r="B1098" t="str">
            <v>Fornecimento e Instalação de Disjuntor mini bipolar 16A C da marca Siemens ou Mesmo Padrão (DIN)</v>
          </cell>
          <cell r="C1098" t="str">
            <v>UN</v>
          </cell>
          <cell r="D1098">
            <v>53.877800000000001</v>
          </cell>
        </row>
        <row r="1099">
          <cell r="A1099" t="str">
            <v>001.17.04273</v>
          </cell>
          <cell r="B1099" t="str">
            <v>Fornecimento e Instalação de Disjuntor mini bipolar 20A C da marca Siemens ou Mesmo Padrão (DIN)</v>
          </cell>
          <cell r="C1099" t="str">
            <v>UN</v>
          </cell>
          <cell r="D1099">
            <v>54.020800000000001</v>
          </cell>
        </row>
        <row r="1100">
          <cell r="A1100" t="str">
            <v>001.17.04275</v>
          </cell>
          <cell r="B1100" t="str">
            <v>Fornecimento e Instalação de Disjuntor mini bipolar 32A C da marca Siemens ou Mesmo Padrão (DIN)</v>
          </cell>
          <cell r="C1100" t="str">
            <v>UN</v>
          </cell>
          <cell r="D1100">
            <v>54.020800000000001</v>
          </cell>
        </row>
        <row r="1101">
          <cell r="A1101" t="str">
            <v>001.17.04277</v>
          </cell>
          <cell r="B1101" t="str">
            <v>Fornecimento e Instalação de Disjuntor mini bipolar 63A C da marca Siemens ou Mesmo Padrão (DIN)</v>
          </cell>
          <cell r="C1101" t="str">
            <v>UN</v>
          </cell>
          <cell r="D1101">
            <v>75.750799999999998</v>
          </cell>
        </row>
        <row r="1102">
          <cell r="A1102" t="str">
            <v>001.17.04279</v>
          </cell>
          <cell r="B1102" t="str">
            <v>Fornecimento e Instalação de Disjuntor mini bipolar 80A C da marca Siemens ou Mesmo Padrão (DIN)</v>
          </cell>
          <cell r="C1102" t="str">
            <v>UN</v>
          </cell>
          <cell r="D1102">
            <v>75.750799999999998</v>
          </cell>
        </row>
        <row r="1103">
          <cell r="A1103" t="str">
            <v>001.17.04281</v>
          </cell>
          <cell r="B1103" t="str">
            <v>Fornecimento e Instalação de Disjuntor mini bipolar 2A C da marca Siemens ou Mesmo Padrão (DIN)</v>
          </cell>
          <cell r="C1103" t="str">
            <v>UN</v>
          </cell>
          <cell r="D1103">
            <v>97.156800000000004</v>
          </cell>
        </row>
        <row r="1104">
          <cell r="A1104" t="str">
            <v>001.17.04283</v>
          </cell>
          <cell r="B1104" t="str">
            <v>Fornecimento e Instalação de Disjuntor mini tripolar G 13A C da marca Siemens ou Mesmo Padrão (DIN)</v>
          </cell>
          <cell r="C1104" t="str">
            <v>UN</v>
          </cell>
          <cell r="D1104">
            <v>60.380600000000001</v>
          </cell>
        </row>
        <row r="1105">
          <cell r="A1105" t="str">
            <v>001.17.04285</v>
          </cell>
          <cell r="B1105" t="str">
            <v>Fornecimento e Instalação de Disjuntor mini tripolar G 25A C da marca Siemens ou Mesmo Padrão (DIN)</v>
          </cell>
          <cell r="C1105" t="str">
            <v>UN</v>
          </cell>
          <cell r="D1105">
            <v>60.380600000000001</v>
          </cell>
        </row>
        <row r="1106">
          <cell r="A1106" t="str">
            <v>001.17.04287</v>
          </cell>
          <cell r="B1106" t="str">
            <v>Fornecimento e Instalação de Disjuntor mini tripolar G 32A C da marca Siemens ou Mesmo Padrão (DIN)</v>
          </cell>
          <cell r="C1106" t="str">
            <v>UN</v>
          </cell>
          <cell r="D1106">
            <v>60.380600000000001</v>
          </cell>
        </row>
        <row r="1107">
          <cell r="A1107" t="str">
            <v>001.17.04289</v>
          </cell>
          <cell r="B1107" t="str">
            <v>Fornecimento e Instalação de Disjuntor mini tripolar G 40A C da marca Siemens ou Mesmo Padrão (DIN)</v>
          </cell>
          <cell r="C1107" t="str">
            <v>UN</v>
          </cell>
          <cell r="D1107">
            <v>60.380600000000001</v>
          </cell>
        </row>
        <row r="1108">
          <cell r="A1108" t="str">
            <v>001.17.04291</v>
          </cell>
          <cell r="B1108" t="str">
            <v>Fornecimento e Instalação de Disjuntor mini tripolar G 70A C da marca Siemens ou Mesmo Padrão (DIN)</v>
          </cell>
          <cell r="C1108" t="str">
            <v>UN</v>
          </cell>
          <cell r="D1108">
            <v>86.239599999999996</v>
          </cell>
        </row>
        <row r="1109">
          <cell r="A1109" t="str">
            <v>001.17.04293</v>
          </cell>
          <cell r="B1109" t="str">
            <v>Fornecimento e Instalação de Disjuntor mini tripolar G 80A C da marca Siemens ou Mesmo Padrão (DIN)</v>
          </cell>
          <cell r="C1109" t="str">
            <v>UN</v>
          </cell>
          <cell r="D1109">
            <v>86.239599999999996</v>
          </cell>
        </row>
        <row r="1110">
          <cell r="A1110" t="str">
            <v>001.17.04300</v>
          </cell>
          <cell r="B1110" t="str">
            <v>Fornecimento e Instalação de Interruptor Simples de embutir 1 tecla 10 A - 250V com espelho para caixa 4x2"""""""", Linha Popular</v>
          </cell>
          <cell r="C1110" t="str">
            <v>CJ</v>
          </cell>
          <cell r="D1110">
            <v>4.8750999999999998</v>
          </cell>
        </row>
        <row r="1111">
          <cell r="A1111" t="str">
            <v>001.17.04302</v>
          </cell>
          <cell r="B1111" t="str">
            <v>Fornecimento e Instalação de Interruptor Simples de Embutir 2 teclas 10 A - 250V com espelho para caixa 4x2"""""""", Linha Popular</v>
          </cell>
          <cell r="C1111" t="str">
            <v>CJ</v>
          </cell>
          <cell r="D1111">
            <v>7.0251000000000001</v>
          </cell>
        </row>
        <row r="1112">
          <cell r="A1112" t="str">
            <v>001.17.04304</v>
          </cell>
          <cell r="B1112" t="str">
            <v>Fornecimento e Instalação de Interruptor Simples de Embutir 3 teclas 10 A - 250V com espelho para caixa 4x2"""""""", Linha Popular</v>
          </cell>
          <cell r="C1112" t="str">
            <v>CJ</v>
          </cell>
          <cell r="D1112">
            <v>9.1651000000000007</v>
          </cell>
        </row>
        <row r="1113">
          <cell r="A1113" t="str">
            <v>001.17.04310</v>
          </cell>
          <cell r="B1113" t="str">
            <v>Fornecimento e Instalação de Interruptor Paralelo de Embutir 1 tecla 10 A - 250V com espelho para caixa 4x2"""""""", Linha Popular</v>
          </cell>
          <cell r="C1113" t="str">
            <v>CJ</v>
          </cell>
          <cell r="D1113">
            <v>5.6051000000000002</v>
          </cell>
        </row>
        <row r="1114">
          <cell r="A1114" t="str">
            <v>001.17.04312</v>
          </cell>
          <cell r="B1114" t="str">
            <v>Fornecimento e Instalação de Interruptor Paralelo de Embutir 2 teclas 10 A - 250V com espelho para caixa 4x2"""""""", Linha Popular</v>
          </cell>
          <cell r="C1114" t="str">
            <v>CJ</v>
          </cell>
          <cell r="D1114">
            <v>8.4750999999999994</v>
          </cell>
        </row>
        <row r="1115">
          <cell r="A1115" t="str">
            <v>001.17.04314</v>
          </cell>
          <cell r="B1115" t="str">
            <v>Fornecimento e Instalação de Interruptor Paralelo 3 teclas de Embutir 10 A - 250V com espelho para caixa 4x2"""""""", Linha Popular</v>
          </cell>
          <cell r="C1115" t="str">
            <v>CJ</v>
          </cell>
          <cell r="D1115">
            <v>11.805099999999999</v>
          </cell>
        </row>
        <row r="1116">
          <cell r="A1116" t="str">
            <v>001.17.04316</v>
          </cell>
          <cell r="B1116" t="str">
            <v>Fornecimento e Instalação de Conjunto de Interruptor Simples e Tomada 2P universal de Embutir 10 A - 250V com espelho para caixa 4x2"""""""", Linha Popular</v>
          </cell>
          <cell r="C1116" t="str">
            <v>CJ</v>
          </cell>
          <cell r="D1116">
            <v>7.2651000000000003</v>
          </cell>
        </row>
        <row r="1117">
          <cell r="A1117" t="str">
            <v>001.17.04320</v>
          </cell>
          <cell r="B1117" t="str">
            <v>Fornecimento e Instalação de Conjunto de Interruptor Paralelo e Tomada 2P universal de Embutir 10 A - 250V com espelho para caixa 4x2"""""""", Linha Popular</v>
          </cell>
          <cell r="C1117" t="str">
            <v>CJ</v>
          </cell>
          <cell r="D1117">
            <v>8.0650999999999993</v>
          </cell>
        </row>
        <row r="1118">
          <cell r="A1118" t="str">
            <v>001.17.04324</v>
          </cell>
          <cell r="B1118" t="str">
            <v>Fornecimento e Instalação de Interruptor Bipolar de Embutir 25 A - 250V com espelho para caixa 4x2"""""""", Linha Popular</v>
          </cell>
          <cell r="C1118" t="str">
            <v>CJ</v>
          </cell>
          <cell r="D1118">
            <v>35.7851</v>
          </cell>
        </row>
        <row r="1119">
          <cell r="A1119" t="str">
            <v>001.17.04326</v>
          </cell>
          <cell r="B1119" t="str">
            <v>Fornecimento e Instalação de Tomada  2P universal de Embutir 10 A - 250V com espelho para caixa 4x2"""""""", Linha Popular</v>
          </cell>
          <cell r="C1119" t="str">
            <v>CJ</v>
          </cell>
          <cell r="D1119">
            <v>4.8750999999999998</v>
          </cell>
        </row>
        <row r="1120">
          <cell r="A1120" t="str">
            <v>001.17.04328</v>
          </cell>
          <cell r="B1120" t="str">
            <v>Fornecimento e Instalação de Tomada  2P+T universal de Embutir 10 A - 250V com espelho para caixa 4x2"""""""", Linha Popular</v>
          </cell>
          <cell r="C1120" t="str">
            <v>CJ</v>
          </cell>
          <cell r="D1120">
            <v>6.4250999999999996</v>
          </cell>
        </row>
        <row r="1121">
          <cell r="A1121" t="str">
            <v>001.17.04330</v>
          </cell>
          <cell r="B1121" t="str">
            <v>Fornecimento e Instalação de Tomada  2P+T universal de Embutir 15 A - 250V para informática com espelho para caixa 4x2"""""""", Linha Popular</v>
          </cell>
          <cell r="C1121" t="str">
            <v>CJ</v>
          </cell>
          <cell r="D1121">
            <v>6.4250999999999996</v>
          </cell>
        </row>
        <row r="1122">
          <cell r="A1122" t="str">
            <v>001.17.04332</v>
          </cell>
          <cell r="B1122" t="str">
            <v>Fornecimento e Instalação de Tomada 3P de Embutir 20 A - 250V para Ar Condicionado, Linha Popular</v>
          </cell>
          <cell r="C1122" t="str">
            <v>CJ</v>
          </cell>
          <cell r="D1122">
            <v>6.5050999999999997</v>
          </cell>
        </row>
        <row r="1123">
          <cell r="A1123" t="str">
            <v>001.17.04338</v>
          </cell>
          <cell r="B1123" t="str">
            <v>Fornecimento e Instalação de Tomada  2P+T universal 15 A - 250V para informática de Embutir no piso com espelho para latão em caixa 4x2"""""""", Linha Popular</v>
          </cell>
          <cell r="C1123" t="str">
            <v>CJ</v>
          </cell>
          <cell r="D1123">
            <v>17.275099999999998</v>
          </cell>
        </row>
        <row r="1124">
          <cell r="A1124" t="str">
            <v>001.17.04346</v>
          </cell>
          <cell r="B1124" t="str">
            <v>Interruptor Simples de embutir 1 tecla 10 A - 250V com espelho para caixa 4x2"""""""", Linha Pratis ou Mesmo Padrão</v>
          </cell>
          <cell r="C1124" t="str">
            <v>CJ</v>
          </cell>
          <cell r="D1124">
            <v>5.6951000000000001</v>
          </cell>
        </row>
        <row r="1125">
          <cell r="A1125" t="str">
            <v>001.17.04440</v>
          </cell>
          <cell r="B1125" t="str">
            <v>Fornecimento e instalação de conjunto arstrop com tomada bipolar mais polo terra e disjuntor termomagnético Bipolar de 30A/250v para embutir UL, em caixa metálica de 4"""" x 4"""" x 2""""</v>
          </cell>
          <cell r="C1125" t="str">
            <v>CJ</v>
          </cell>
          <cell r="D1125">
            <v>66.710400000000007</v>
          </cell>
        </row>
        <row r="1126">
          <cell r="A1126" t="str">
            <v>001.17.04480</v>
          </cell>
          <cell r="B1126" t="str">
            <v>Fornecimento e instalação de conjunto arstop para computador com disjuntor bipolar de 10A/250v e tomada 2P+T em caixa de 10 x 10 x 5 cm, cor marfim</v>
          </cell>
          <cell r="C1126" t="str">
            <v>CJ</v>
          </cell>
          <cell r="D1126">
            <v>36.090400000000002</v>
          </cell>
        </row>
        <row r="1127">
          <cell r="A1127" t="str">
            <v>001.17.05440</v>
          </cell>
          <cell r="B1127" t="str">
            <v>Fornecimento e instalação de campainha de timbre tipo residencial 50/60hz para embutir com caixa metálica 4""""""""x2""""""""</v>
          </cell>
          <cell r="C1127" t="str">
            <v>CJ</v>
          </cell>
          <cell r="D1127">
            <v>17.657599999999999</v>
          </cell>
        </row>
        <row r="1128">
          <cell r="A1128" t="str">
            <v>001.17.05460</v>
          </cell>
          <cell r="B1128" t="str">
            <v>Fornecimento e instalação de campainha de timbre tipo residencial 50/60hz para embutir sem caixa metálica 4""""""""x2""""""""</v>
          </cell>
          <cell r="C1128" t="str">
            <v>UN</v>
          </cell>
          <cell r="D1128">
            <v>15.4504</v>
          </cell>
        </row>
        <row r="1129">
          <cell r="A1129" t="str">
            <v>001.17.05480</v>
          </cell>
          <cell r="B1129" t="str">
            <v>Fornecimento e instalação de campainha de alta potência 50/60hz 110 v com timbre de diâm. 150.00mm 100db</v>
          </cell>
          <cell r="C1129" t="str">
            <v>UN</v>
          </cell>
          <cell r="D1129">
            <v>160.1044</v>
          </cell>
        </row>
        <row r="1130">
          <cell r="A1130" t="str">
            <v>001.17.05500</v>
          </cell>
          <cell r="B1130" t="str">
            <v>Fornecimento e instalação de campainha de alta potência 50/60hz 110 v com timbre de diâm. 250.00mm 104db</v>
          </cell>
          <cell r="C1130" t="str">
            <v>UN</v>
          </cell>
          <cell r="D1130">
            <v>217.1044</v>
          </cell>
        </row>
        <row r="1131">
          <cell r="A1131" t="str">
            <v>001.17.05520</v>
          </cell>
          <cell r="B1131" t="str">
            <v>Fornecimento e instalação de ventilador de teto c/rot em sentido dir/inverso c/4 pas de Madeira 60hz 110v c/ interuptor tipo reostado p/2 setores e com capacitor</v>
          </cell>
          <cell r="C1131" t="str">
            <v>CJ</v>
          </cell>
          <cell r="D1131">
            <v>136.4348</v>
          </cell>
        </row>
        <row r="1132">
          <cell r="A1132" t="str">
            <v>001.17.05602</v>
          </cell>
          <cell r="B1132" t="str">
            <v>Fornecimento e instalação de luminária tipo calha industrial e comercial com lâmpada fluorescente 2 x 20w, reator alto fator de potência partida rápida e acessórios</v>
          </cell>
          <cell r="C1132" t="str">
            <v>CJ</v>
          </cell>
          <cell r="D1132">
            <v>49.6113</v>
          </cell>
        </row>
        <row r="1133">
          <cell r="A1133" t="str">
            <v>001.17.05604</v>
          </cell>
          <cell r="B1133" t="str">
            <v>Fornecimento e instalação de luminária tipo calha industrial e comercial com lâmpada fluorescente 2 x 40w, reator alto fator de potência partida rápida e acessórios</v>
          </cell>
          <cell r="C1133" t="str">
            <v>CJ</v>
          </cell>
          <cell r="D1133">
            <v>54.011299999999999</v>
          </cell>
        </row>
        <row r="1134">
          <cell r="A1134" t="str">
            <v>001.17.05606</v>
          </cell>
          <cell r="B1134" t="str">
            <v>Fornecimento e instalação de luminária tipo arandela em ferro pintado para uso externo com lâmapada incandescente 1x60w/127v (Tipo Tartaruga)</v>
          </cell>
          <cell r="C1134" t="str">
            <v>CJ</v>
          </cell>
          <cell r="D1134">
            <v>21.4391</v>
          </cell>
        </row>
        <row r="1135">
          <cell r="A1135" t="str">
            <v>001.17.05608</v>
          </cell>
          <cell r="B1135" t="str">
            <v>Fornecimento e instalação de luminária bloco autônomo de iluminação de emergência com 2 projetores</v>
          </cell>
          <cell r="C1135" t="str">
            <v>UN</v>
          </cell>
          <cell r="D1135">
            <v>153.58699999999999</v>
          </cell>
        </row>
        <row r="1136">
          <cell r="A1136" t="str">
            <v>001.17.05620</v>
          </cell>
          <cell r="B1136" t="str">
            <v>Fornecimento e instalação de chuveiro elétrico Maxi-Banho 2500w-110/220v</v>
          </cell>
          <cell r="C1136" t="str">
            <v>CJ</v>
          </cell>
          <cell r="D1136">
            <v>32.261800000000001</v>
          </cell>
        </row>
        <row r="1137">
          <cell r="A1137" t="str">
            <v>001.17.05660</v>
          </cell>
          <cell r="B1137" t="str">
            <v>Fornecimento e instalação de baquelite s/ chave p/ lâmpada incandescente</v>
          </cell>
          <cell r="C1137" t="str">
            <v>UN</v>
          </cell>
          <cell r="D1137">
            <v>1.9875</v>
          </cell>
        </row>
        <row r="1138">
          <cell r="A1138" t="str">
            <v>001.17.05680</v>
          </cell>
          <cell r="B1138" t="str">
            <v>Fornecimento e instalação de baquelite c/ chave p/ lâmpada incandescente</v>
          </cell>
          <cell r="C1138" t="str">
            <v>UN</v>
          </cell>
          <cell r="D1138">
            <v>2.9375</v>
          </cell>
        </row>
        <row r="1139">
          <cell r="A1139" t="str">
            <v>001.17.05700</v>
          </cell>
          <cell r="B1139" t="str">
            <v>Fornecimento e instalação de soquete p/ lâmpada fluorescente</v>
          </cell>
          <cell r="C1139" t="str">
            <v>UN</v>
          </cell>
          <cell r="D1139">
            <v>1.1301000000000001</v>
          </cell>
        </row>
        <row r="1140">
          <cell r="A1140" t="str">
            <v>001.17.05740</v>
          </cell>
          <cell r="B1140" t="str">
            <v>Fornecimento e instalação de Soquete De Porcelana P/ Lâmpada Comum  E 27</v>
          </cell>
          <cell r="C1140" t="str">
            <v>UN</v>
          </cell>
          <cell r="D1140">
            <v>3.3273999999999999</v>
          </cell>
        </row>
        <row r="1141">
          <cell r="A1141" t="str">
            <v>001.17.05760</v>
          </cell>
          <cell r="B1141" t="str">
            <v>Fornecimento e instalação de Soquete De Porcelana P/ Lâmpada Comum  E 40</v>
          </cell>
          <cell r="C1141" t="str">
            <v>UN</v>
          </cell>
          <cell r="D1141">
            <v>7.5263</v>
          </cell>
        </row>
        <row r="1142">
          <cell r="A1142" t="str">
            <v>001.17.05780</v>
          </cell>
          <cell r="B1142" t="str">
            <v>Fornecimento e instalação de lâmpada vapor de sódio 250w</v>
          </cell>
          <cell r="C1142" t="str">
            <v>UN</v>
          </cell>
          <cell r="D1142">
            <v>32.656300000000002</v>
          </cell>
        </row>
        <row r="1143">
          <cell r="A1143" t="str">
            <v>001.17.05800</v>
          </cell>
          <cell r="B1143" t="str">
            <v>Fornecimento e instalação de lâmpada fluorescente pl com reator - 25w/127v</v>
          </cell>
          <cell r="C1143" t="str">
            <v>UN</v>
          </cell>
          <cell r="D1143">
            <v>13.1663</v>
          </cell>
        </row>
        <row r="1144">
          <cell r="A1144" t="str">
            <v>001.17.05820</v>
          </cell>
          <cell r="B1144" t="str">
            <v>Fornecimento e instalação de lâmpada mista 160w/220v</v>
          </cell>
          <cell r="C1144" t="str">
            <v>UN</v>
          </cell>
          <cell r="D1144">
            <v>9.1163000000000007</v>
          </cell>
        </row>
        <row r="1145">
          <cell r="A1145" t="str">
            <v>001.17.05840</v>
          </cell>
          <cell r="B1145" t="str">
            <v>Fornecimento e instalação de lâmpada mista 250w/220v</v>
          </cell>
          <cell r="C1145" t="str">
            <v>UN</v>
          </cell>
          <cell r="D1145">
            <v>12.6563</v>
          </cell>
        </row>
        <row r="1146">
          <cell r="A1146" t="str">
            <v>001.17.05860</v>
          </cell>
          <cell r="B1146" t="str">
            <v>Fornecimento e instalação de lâmpada mista 500w/220v</v>
          </cell>
          <cell r="C1146" t="str">
            <v>UN</v>
          </cell>
          <cell r="D1146">
            <v>28.0063</v>
          </cell>
        </row>
        <row r="1147">
          <cell r="A1147" t="str">
            <v>001.17.05880</v>
          </cell>
          <cell r="B1147" t="str">
            <v>Fornecimento e instalação de lâmpada hospitalar p/ sala cirurgica """"""""seyalitica"""""""" 250w/220v</v>
          </cell>
          <cell r="C1147" t="str">
            <v>UN</v>
          </cell>
          <cell r="D1147">
            <v>83.666300000000007</v>
          </cell>
        </row>
        <row r="1148">
          <cell r="A1148" t="str">
            <v>001.17.05900</v>
          </cell>
          <cell r="B1148" t="str">
            <v>Fornecimento e instalação de lâmpada a vapor de mercúrio de alta pressão 400 w</v>
          </cell>
          <cell r="C1148" t="str">
            <v>UN</v>
          </cell>
          <cell r="D1148">
            <v>30.656300000000002</v>
          </cell>
        </row>
        <row r="1149">
          <cell r="A1149" t="str">
            <v>001.17.05920</v>
          </cell>
          <cell r="B1149" t="str">
            <v>Fornecimento e instalação de lâmpada incandescente 60 w</v>
          </cell>
          <cell r="C1149" t="str">
            <v>UN</v>
          </cell>
          <cell r="D1149">
            <v>1.5063</v>
          </cell>
        </row>
        <row r="1150">
          <cell r="A1150" t="str">
            <v>001.17.05940</v>
          </cell>
          <cell r="B1150" t="str">
            <v>Fornecimento e instalação de lâmpada incandescente 100 w</v>
          </cell>
          <cell r="C1150" t="str">
            <v>UN</v>
          </cell>
          <cell r="D1150">
            <v>1.8463000000000001</v>
          </cell>
        </row>
        <row r="1151">
          <cell r="A1151" t="str">
            <v>001.17.05960</v>
          </cell>
          <cell r="B1151" t="str">
            <v>Fornecimento e instalação de lâmpada incandescente 150 w</v>
          </cell>
          <cell r="C1151" t="str">
            <v>UN</v>
          </cell>
          <cell r="D1151">
            <v>2.3963000000000001</v>
          </cell>
        </row>
        <row r="1152">
          <cell r="A1152" t="str">
            <v>001.17.05980</v>
          </cell>
          <cell r="B1152" t="str">
            <v>Fornecimento e instalação de lâmpada incandescente 200 w</v>
          </cell>
          <cell r="C1152" t="str">
            <v>UN</v>
          </cell>
          <cell r="D1152">
            <v>2.8763000000000001</v>
          </cell>
        </row>
        <row r="1153">
          <cell r="A1153" t="str">
            <v>001.17.06000</v>
          </cell>
          <cell r="B1153" t="str">
            <v>Fornecimento e instalação de lâmpada incandescente 20 w</v>
          </cell>
          <cell r="C1153" t="str">
            <v>UN</v>
          </cell>
          <cell r="D1153">
            <v>3.6362999999999999</v>
          </cell>
        </row>
        <row r="1154">
          <cell r="A1154" t="str">
            <v>001.17.06020</v>
          </cell>
          <cell r="B1154" t="str">
            <v>Fornecimento e instalação de lâmpada incandescente 40 w</v>
          </cell>
          <cell r="C1154" t="str">
            <v>UN</v>
          </cell>
          <cell r="D1154">
            <v>3.6362999999999999</v>
          </cell>
        </row>
        <row r="1155">
          <cell r="A1155" t="str">
            <v>001.17.06080</v>
          </cell>
          <cell r="B1155" t="str">
            <v>Fornecimento e instalação de reator convencional 20w</v>
          </cell>
          <cell r="C1155" t="str">
            <v>UN</v>
          </cell>
          <cell r="D1155">
            <v>7.4062999999999999</v>
          </cell>
        </row>
        <row r="1156">
          <cell r="A1156" t="str">
            <v>001.17.06100</v>
          </cell>
          <cell r="B1156" t="str">
            <v>Fornecimento e instalação de reator convencional 40w</v>
          </cell>
          <cell r="C1156" t="str">
            <v>UN</v>
          </cell>
          <cell r="D1156">
            <v>13.5863</v>
          </cell>
        </row>
        <row r="1157">
          <cell r="A1157" t="str">
            <v>001.17.06160</v>
          </cell>
          <cell r="B1157" t="str">
            <v>Fornecimento e instalação de reator rvm para lampada vapor de mercurio 250 w</v>
          </cell>
          <cell r="C1157" t="str">
            <v>UN</v>
          </cell>
          <cell r="D1157">
            <v>45.296300000000002</v>
          </cell>
        </row>
        <row r="1158">
          <cell r="A1158" t="str">
            <v>001.17.06180</v>
          </cell>
          <cell r="B1158" t="str">
            <v>Fornecimento e instalação de reator rvm 400b26 da philips</v>
          </cell>
          <cell r="C1158" t="str">
            <v>UN</v>
          </cell>
          <cell r="D1158">
            <v>51.346299999999999</v>
          </cell>
        </row>
        <row r="1159">
          <cell r="A1159" t="str">
            <v>001.17.06200</v>
          </cell>
          <cell r="B1159" t="str">
            <v>Fornecimento e instalação de reator simples partida rápida 20w/110v</v>
          </cell>
          <cell r="C1159" t="str">
            <v>UN</v>
          </cell>
          <cell r="D1159">
            <v>17.684799999999999</v>
          </cell>
        </row>
        <row r="1160">
          <cell r="A1160" t="str">
            <v>001.17.06220</v>
          </cell>
          <cell r="B1160" t="str">
            <v>Fornecimento e instalação de reator simples partida rápida 40w/110v</v>
          </cell>
          <cell r="C1160" t="str">
            <v>UN</v>
          </cell>
          <cell r="D1160">
            <v>17.406300000000002</v>
          </cell>
        </row>
        <row r="1161">
          <cell r="A1161" t="str">
            <v>001.17.06240</v>
          </cell>
          <cell r="B1161" t="str">
            <v>Fornecimento e instalação de reator duplo partida rápida 20w/110v</v>
          </cell>
          <cell r="C1161" t="str">
            <v>UN</v>
          </cell>
          <cell r="D1161">
            <v>27.0139</v>
          </cell>
        </row>
        <row r="1162">
          <cell r="A1162" t="str">
            <v>001.17.06260</v>
          </cell>
          <cell r="B1162" t="str">
            <v>Fornecimento e instalação de reator duplo partida rápida 40w/110v para lampada fluorescente</v>
          </cell>
          <cell r="C1162" t="str">
            <v>UN</v>
          </cell>
          <cell r="D1162">
            <v>28.343900000000001</v>
          </cell>
        </row>
        <row r="1163">
          <cell r="A1163" t="str">
            <v>001.17.06280</v>
          </cell>
          <cell r="B1163" t="str">
            <v>Fornecimento e instalação de reator simples partida rápida 20w/220v</v>
          </cell>
          <cell r="C1163" t="str">
            <v>UN</v>
          </cell>
          <cell r="D1163">
            <v>16.8063</v>
          </cell>
        </row>
        <row r="1164">
          <cell r="A1164" t="str">
            <v>001.17.06300</v>
          </cell>
          <cell r="B1164" t="str">
            <v>Fornecimento e instalaçao de reator simples partida rápida 40w/220v</v>
          </cell>
          <cell r="C1164" t="str">
            <v>UN</v>
          </cell>
          <cell r="D1164">
            <v>17.096299999999999</v>
          </cell>
        </row>
        <row r="1165">
          <cell r="A1165" t="str">
            <v>001.17.06320</v>
          </cell>
          <cell r="B1165" t="str">
            <v>Fornecimento e instalação de reator duplo partida rápida 20w/220v</v>
          </cell>
          <cell r="C1165" t="str">
            <v>UN</v>
          </cell>
          <cell r="D1165">
            <v>27.9239</v>
          </cell>
        </row>
        <row r="1166">
          <cell r="A1166" t="str">
            <v>001.17.06340</v>
          </cell>
          <cell r="B1166" t="str">
            <v>Fornecimento e instalação de reator duplo partida rápida 40w/220v</v>
          </cell>
          <cell r="C1166" t="str">
            <v>UN</v>
          </cell>
          <cell r="D1166">
            <v>27.9239</v>
          </cell>
        </row>
        <row r="1167">
          <cell r="A1167" t="str">
            <v>001.17.06350</v>
          </cell>
          <cell r="B1167" t="str">
            <v>Fornecimento e instalação de  rolo de fita isolante plástica, de 20.00 m</v>
          </cell>
          <cell r="C1167" t="str">
            <v>UN</v>
          </cell>
          <cell r="D1167">
            <v>12.693300000000001</v>
          </cell>
        </row>
        <row r="1168">
          <cell r="A1168" t="str">
            <v>001.17.06355</v>
          </cell>
          <cell r="B1168" t="str">
            <v>Fornecimento e instalação de  rolo de fita isolante plástica, de 10.00 m</v>
          </cell>
          <cell r="C1168" t="str">
            <v>UN</v>
          </cell>
          <cell r="D1168">
            <v>12.1243</v>
          </cell>
        </row>
        <row r="1169">
          <cell r="A1169" t="str">
            <v>001.17.06360</v>
          </cell>
          <cell r="B1169" t="str">
            <v>Fornecimento e instalação de  rolo de fita isolante plástica, de 05.00 m</v>
          </cell>
          <cell r="C1169" t="str">
            <v>UN</v>
          </cell>
          <cell r="D1169">
            <v>5.7667000000000002</v>
          </cell>
        </row>
        <row r="1170">
          <cell r="A1170" t="str">
            <v>001.17.06365</v>
          </cell>
          <cell r="B1170" t="str">
            <v>Fornecimento e instalação de rolo de fita isolante de alta fusão, de 10.00 m</v>
          </cell>
          <cell r="C1170" t="str">
            <v>UN</v>
          </cell>
          <cell r="D1170">
            <v>20.225300000000001</v>
          </cell>
        </row>
        <row r="1171">
          <cell r="A1171" t="str">
            <v>001.18</v>
          </cell>
          <cell r="B1171" t="str">
            <v>INSTALAÇÕES ELÉTRICAS - LÓGICA E TELEFONIA</v>
          </cell>
          <cell r="D1171">
            <v>3704.7485999999999</v>
          </cell>
        </row>
        <row r="1172">
          <cell r="A1172" t="str">
            <v>001.18.00020</v>
          </cell>
          <cell r="B1172" t="str">
            <v>Fornecimento e instalação de fio para telefone 2x22 awg</v>
          </cell>
          <cell r="C1172" t="str">
            <v>M</v>
          </cell>
          <cell r="D1172">
            <v>0.92349999999999999</v>
          </cell>
        </row>
        <row r="1173">
          <cell r="A1173" t="str">
            <v>001.18.00040</v>
          </cell>
          <cell r="B1173" t="str">
            <v>Fornecimento e instalação de cabo tipo UTP , categoria 5 E Azul</v>
          </cell>
          <cell r="C1173" t="str">
            <v>M</v>
          </cell>
          <cell r="D1173">
            <v>1.3346</v>
          </cell>
        </row>
        <row r="1174">
          <cell r="A1174" t="str">
            <v>001.18.00080</v>
          </cell>
          <cell r="B1174" t="str">
            <v>Fornecimento e instalação de terminal rj-45</v>
          </cell>
          <cell r="C1174" t="str">
            <v>UN</v>
          </cell>
          <cell r="D1174">
            <v>2.8348</v>
          </cell>
        </row>
        <row r="1175">
          <cell r="A1175" t="str">
            <v>001.18.00100</v>
          </cell>
          <cell r="B1175" t="str">
            <v>Fornecimento e instalação de tomada tipo rj45</v>
          </cell>
          <cell r="C1175" t="str">
            <v>UN</v>
          </cell>
          <cell r="D1175">
            <v>11.8522</v>
          </cell>
        </row>
        <row r="1176">
          <cell r="A1176" t="str">
            <v>001.18.00101</v>
          </cell>
          <cell r="B1176" t="str">
            <v>Fornecimento e Instalação de Bandeja  Normal 19''X1UX290 MM Bege ou Preto</v>
          </cell>
          <cell r="C1176" t="str">
            <v>un</v>
          </cell>
          <cell r="D1176">
            <v>62.450600000000001</v>
          </cell>
        </row>
        <row r="1177">
          <cell r="A1177" t="str">
            <v>001.18.00102</v>
          </cell>
          <cell r="B1177" t="str">
            <v>Certificação De Ponto</v>
          </cell>
          <cell r="C1177" t="str">
            <v>un</v>
          </cell>
          <cell r="D1177">
            <v>25</v>
          </cell>
        </row>
        <row r="1178">
          <cell r="A1178" t="str">
            <v>001.18.00103</v>
          </cell>
          <cell r="B1178" t="str">
            <v>Fornecimento e Instalação de Conector RJ45 Femea Cat. 5E - Bege ou Preto</v>
          </cell>
          <cell r="C1178" t="str">
            <v>un</v>
          </cell>
          <cell r="D1178">
            <v>20.0839</v>
          </cell>
        </row>
        <row r="1179">
          <cell r="A1179" t="str">
            <v>001.18.00104</v>
          </cell>
          <cell r="B1179" t="str">
            <v>Fornecimento e Instalação de Guia De Cabo Fechado Horizontal 1U Bege ou Preto</v>
          </cell>
          <cell r="C1179" t="str">
            <v>un</v>
          </cell>
          <cell r="D1179">
            <v>28.5502</v>
          </cell>
        </row>
        <row r="1180">
          <cell r="A1180" t="str">
            <v>001.18.00105</v>
          </cell>
          <cell r="B1180" t="str">
            <v>Fornecimento e Instalação de Kit De Identificação Elétrica Anilha + Fita</v>
          </cell>
          <cell r="C1180" t="str">
            <v>CJ</v>
          </cell>
          <cell r="D1180">
            <v>3.2063000000000001</v>
          </cell>
        </row>
        <row r="1181">
          <cell r="A1181" t="str">
            <v>001.18.00106</v>
          </cell>
          <cell r="B1181" t="str">
            <v>Fornecimento e Instalação de Kit De Identificação Lógica ( Anilha + Fita)</v>
          </cell>
          <cell r="C1181" t="str">
            <v>CJ</v>
          </cell>
          <cell r="D1181">
            <v>3.2063000000000001</v>
          </cell>
        </row>
        <row r="1182">
          <cell r="A1182" t="str">
            <v>001.18.00107</v>
          </cell>
          <cell r="B1182" t="str">
            <v>Fornecimento e Instalação de Painel Frontal 19''X1U Bege ou Preto</v>
          </cell>
          <cell r="C1182" t="str">
            <v>un</v>
          </cell>
          <cell r="D1182">
            <v>15.2102</v>
          </cell>
        </row>
        <row r="1183">
          <cell r="A1183" t="str">
            <v>001.18.00108</v>
          </cell>
          <cell r="B1183" t="str">
            <v>Fornecimento e Instalação de Patch Cord  CAT. 5E RIGIDO 2.5M C/ CAPA</v>
          </cell>
          <cell r="C1183" t="str">
            <v>un</v>
          </cell>
          <cell r="D1183">
            <v>11.6814</v>
          </cell>
        </row>
        <row r="1184">
          <cell r="A1184" t="str">
            <v>001.18.00109</v>
          </cell>
          <cell r="B1184" t="str">
            <v>Fornecimento e Instalação de Patch Cord Cat. 5E Flex. 1.5M  Azul S/ Capa</v>
          </cell>
          <cell r="C1184" t="str">
            <v>un</v>
          </cell>
          <cell r="D1184">
            <v>11.381399999999999</v>
          </cell>
        </row>
        <row r="1185">
          <cell r="A1185" t="str">
            <v>001.18.00110</v>
          </cell>
          <cell r="B1185" t="str">
            <v>Fornecimento e Instalação de Patch Painel 24 Portas Categoria 5E</v>
          </cell>
          <cell r="C1185" t="str">
            <v>un</v>
          </cell>
          <cell r="D1185">
            <v>518.56119999999999</v>
          </cell>
        </row>
        <row r="1186">
          <cell r="A1186" t="str">
            <v>001.18.00111</v>
          </cell>
          <cell r="B1186" t="str">
            <v>Fornecimento e Instalação de Porca Gaiola 5MM Fechado Com 02 Ventilador</v>
          </cell>
          <cell r="C1186" t="str">
            <v>un</v>
          </cell>
          <cell r="D1186">
            <v>1.9175</v>
          </cell>
        </row>
        <row r="1187">
          <cell r="A1187" t="str">
            <v>001.18.00112</v>
          </cell>
          <cell r="B1187" t="str">
            <v>Fornecimento e Instalação de Rack 19''X12UX550MM Fechado Com 02 Ventilador</v>
          </cell>
          <cell r="C1187" t="str">
            <v>un</v>
          </cell>
          <cell r="D1187">
            <v>857.90239999999994</v>
          </cell>
        </row>
        <row r="1188">
          <cell r="A1188" t="str">
            <v>001.18.00113</v>
          </cell>
          <cell r="B1188" t="str">
            <v>Fornecimento e Instalação de Régua 19'' Com 6 Tomadas 2P+T</v>
          </cell>
          <cell r="C1188" t="str">
            <v>un</v>
          </cell>
          <cell r="D1188">
            <v>87.990200000000002</v>
          </cell>
        </row>
        <row r="1189">
          <cell r="A1189" t="str">
            <v>001.18.00114</v>
          </cell>
          <cell r="B1189" t="str">
            <v>Fornecimento e Instalação de Switch 24P AT - FS724I 10/100</v>
          </cell>
          <cell r="C1189" t="str">
            <v>un</v>
          </cell>
          <cell r="D1189">
            <v>1089.0812000000001</v>
          </cell>
        </row>
        <row r="1190">
          <cell r="A1190" t="str">
            <v>001.18.00117</v>
          </cell>
          <cell r="B1190" t="str">
            <v>Fornecimento e Instalação de Tampa Encaixe  50 x 50 x 300 mm</v>
          </cell>
          <cell r="C1190" t="str">
            <v>br</v>
          </cell>
          <cell r="D1190">
            <v>10.8339</v>
          </cell>
        </row>
        <row r="1191">
          <cell r="A1191" t="str">
            <v>001.18.00118</v>
          </cell>
          <cell r="B1191" t="str">
            <v>Fornecimento e Instalação de Calha Lisa 50 x 50 x 300 mm Tipo U</v>
          </cell>
          <cell r="C1191" t="str">
            <v>br</v>
          </cell>
          <cell r="D1191">
            <v>43.610599999999998</v>
          </cell>
        </row>
        <row r="1192">
          <cell r="A1192" t="str">
            <v>001.18.00120</v>
          </cell>
          <cell r="B1192" t="str">
            <v>Fornecimento e Instalação de Tomada para Telefone tipo Telebrás de Embutir com espelho para caixa 4x2"", Linha Popular</v>
          </cell>
          <cell r="C1192" t="str">
            <v>CJ</v>
          </cell>
          <cell r="D1192">
            <v>6.2751000000000001</v>
          </cell>
        </row>
        <row r="1193">
          <cell r="A1193" t="str">
            <v>001.18.00121</v>
          </cell>
          <cell r="B1193" t="str">
            <v>Fornecimento e Instalação de Tomada para Telefone RJ 11 de Embutir com espelho para caixa 4x2"", Linha Popular</v>
          </cell>
          <cell r="C1193" t="str">
            <v>CJ</v>
          </cell>
          <cell r="D1193">
            <v>5.8350999999999997</v>
          </cell>
        </row>
        <row r="1194">
          <cell r="A1194" t="str">
            <v>001.18.00122</v>
          </cell>
          <cell r="B1194" t="str">
            <v>Fornecimento e Instalação de Tomada para Rede de Informática RJ 45 de Embutir com espelho para caixa 4x2"", Linha Popular</v>
          </cell>
          <cell r="C1194" t="str">
            <v>CJ</v>
          </cell>
          <cell r="D1194">
            <v>21.145099999999999</v>
          </cell>
        </row>
        <row r="1195">
          <cell r="A1195" t="str">
            <v>001.18.00123</v>
          </cell>
          <cell r="B1195" t="str">
            <v>Fornecimento e Instalação de Tomada para Rede de Informática com 2 RJ 45 de Embutir com espelho para caixa 4x4"", Linha Popular</v>
          </cell>
          <cell r="C1195" t="str">
            <v>CJ</v>
          </cell>
          <cell r="D1195">
            <v>2.8751000000000002</v>
          </cell>
        </row>
        <row r="1196">
          <cell r="A1196" t="str">
            <v>001.18.00124</v>
          </cell>
          <cell r="B1196" t="str">
            <v>Fornecimento e Instalação de Tomada para Telefone tipo Telebrás de Embutir para piso com espelho em latão para caixa 4x2""</v>
          </cell>
          <cell r="C1196" t="str">
            <v>CJ</v>
          </cell>
          <cell r="D1196">
            <v>18.145099999999999</v>
          </cell>
        </row>
        <row r="1197">
          <cell r="A1197" t="str">
            <v>001.18.00125</v>
          </cell>
          <cell r="B1197" t="str">
            <v>Fornecimento e Instalação de Tomada para Telefone RJ 11 de Embutir para piso com espelho em latão para caixa 4x2""</v>
          </cell>
          <cell r="C1197" t="str">
            <v>CJ</v>
          </cell>
          <cell r="D1197">
            <v>12.495100000000001</v>
          </cell>
        </row>
        <row r="1198">
          <cell r="A1198" t="str">
            <v>001.18.00127</v>
          </cell>
          <cell r="B1198" t="str">
            <v>Fornecimento e Instalação de Tomada para Rede de Informática RJ 45 de Embutir para piso com espelho para latão em caixa 4x2""</v>
          </cell>
          <cell r="C1198" t="str">
            <v>CJ</v>
          </cell>
          <cell r="D1198">
            <v>11.6251</v>
          </cell>
        </row>
        <row r="1199">
          <cell r="A1199" t="str">
            <v>001.18.00128</v>
          </cell>
          <cell r="B1199" t="str">
            <v>Fornecimento e Instalação de Tomada para Rede de Informática com 2 RJ 45 de Embutir para piso com espelho em latão para caixa 4x2""</v>
          </cell>
          <cell r="C1199" t="str">
            <v>CJ</v>
          </cell>
          <cell r="D1199">
            <v>8.1051000000000002</v>
          </cell>
        </row>
        <row r="1200">
          <cell r="A1200" t="str">
            <v>001.18.00201</v>
          </cell>
          <cell r="B1200" t="str">
            <v>Fornecimento e instalação de caixa metálica p/ telefone n.1 10.00x10.00x5.00 cm</v>
          </cell>
          <cell r="C1200" t="str">
            <v>UN</v>
          </cell>
          <cell r="D1200">
            <v>1.726</v>
          </cell>
        </row>
        <row r="1201">
          <cell r="A1201" t="str">
            <v>001.18.00221</v>
          </cell>
          <cell r="B1201" t="str">
            <v>Fornecimento e instalação de caixa metálica p/ telefone n.2 20.00x20.00x12.00 cm</v>
          </cell>
          <cell r="C1201" t="str">
            <v>UN</v>
          </cell>
          <cell r="D1201">
            <v>32.087400000000002</v>
          </cell>
        </row>
        <row r="1202">
          <cell r="A1202" t="str">
            <v>001.18.00241</v>
          </cell>
          <cell r="B1202" t="str">
            <v>Fornecimento e instalação de caixa metálica p/ telefone n.3 40.00x40.00x12.00 cm</v>
          </cell>
          <cell r="C1202" t="str">
            <v>UN</v>
          </cell>
          <cell r="D1202">
            <v>65.377799999999993</v>
          </cell>
        </row>
        <row r="1203">
          <cell r="A1203" t="str">
            <v>001.18.00261</v>
          </cell>
          <cell r="B1203" t="str">
            <v>Fornecimento e instalação de caixa metálica p/ telefone n.4 60.00x60.00x12.00 cm</v>
          </cell>
          <cell r="C1203" t="str">
            <v>UN</v>
          </cell>
          <cell r="D1203">
            <v>113.2948</v>
          </cell>
        </row>
        <row r="1204">
          <cell r="A1204" t="str">
            <v>001.18.00281</v>
          </cell>
          <cell r="B1204" t="str">
            <v>Fornecimento e instalação de caixa metálica p/ telefone n.5 80.00x80.00x12.00 cm</v>
          </cell>
          <cell r="C1204" t="str">
            <v>UN</v>
          </cell>
          <cell r="D1204">
            <v>198.24379999999999</v>
          </cell>
        </row>
        <row r="1205">
          <cell r="A1205" t="str">
            <v>001.18.00301</v>
          </cell>
          <cell r="B1205" t="str">
            <v>Fornecimento e instalação de caixa metálica p/ telefone n.6 120.00x120.00x12.00 cm</v>
          </cell>
          <cell r="C1205" t="str">
            <v>UN</v>
          </cell>
          <cell r="D1205">
            <v>399.90559999999999</v>
          </cell>
        </row>
        <row r="1206">
          <cell r="A1206" t="str">
            <v>001.18.00321</v>
          </cell>
          <cell r="B1206" t="str">
            <v>Execução de caixa de entrada em alvenaria c/ tampa metálica conf. padrão telemat r1 (60x35x50)cm</v>
          </cell>
          <cell r="C1206" t="str">
            <v>UN</v>
          </cell>
          <cell r="D1206">
            <v>0</v>
          </cell>
        </row>
        <row r="1207">
          <cell r="A1207" t="str">
            <v>001.18.00341</v>
          </cell>
          <cell r="B1207" t="str">
            <v>Execução de caixa de entrada em alvenaria c/ tampa metálica conf. padrão telemat r2 (107x52x50) cm</v>
          </cell>
          <cell r="C1207" t="str">
            <v>UN</v>
          </cell>
          <cell r="D1207">
            <v>0</v>
          </cell>
        </row>
        <row r="1208">
          <cell r="A1208" t="str">
            <v>001.19</v>
          </cell>
          <cell r="B1208" t="str">
            <v>INSTALAÇÕES ELÉTRICAS - PREVENÇÃO CONTRA DESCARGAS ATMOSFÉRICAS E INCÊNDIO</v>
          </cell>
          <cell r="D1208">
            <v>3654.4434999999999</v>
          </cell>
        </row>
        <row r="1209">
          <cell r="A1209" t="str">
            <v>001.19.00120</v>
          </cell>
          <cell r="B1209" t="str">
            <v>Fornecimento e Instalação de Cabo de cobre nú seção 10.00 mm2</v>
          </cell>
          <cell r="C1209" t="str">
            <v>ml</v>
          </cell>
          <cell r="D1209">
            <v>4.0815000000000001</v>
          </cell>
        </row>
        <row r="1210">
          <cell r="A1210" t="str">
            <v>001.19.00140</v>
          </cell>
          <cell r="B1210" t="str">
            <v>Fornecimento e Instalação de Cabo de cobre nú seção 16.00 mm2</v>
          </cell>
          <cell r="C1210" t="str">
            <v>ml</v>
          </cell>
          <cell r="D1210">
            <v>6.4927000000000001</v>
          </cell>
        </row>
        <row r="1211">
          <cell r="A1211" t="str">
            <v>001.19.00160</v>
          </cell>
          <cell r="B1211" t="str">
            <v>Fornecimento e Instalação de Cabo de cobre nú seção 25.00 mm2</v>
          </cell>
          <cell r="C1211" t="str">
            <v>ml</v>
          </cell>
          <cell r="D1211">
            <v>6.4927000000000001</v>
          </cell>
        </row>
        <row r="1212">
          <cell r="A1212" t="str">
            <v>001.19.00165</v>
          </cell>
          <cell r="B1212" t="str">
            <v>Fornecimento e Instalação de Cabo de cobre nú seção 35.00 mm2</v>
          </cell>
          <cell r="C1212" t="str">
            <v>ml</v>
          </cell>
          <cell r="D1212">
            <v>8.6486999999999998</v>
          </cell>
        </row>
        <row r="1213">
          <cell r="A1213" t="str">
            <v>001.19.00166</v>
          </cell>
          <cell r="B1213" t="str">
            <v>Fornecimento e Instalação de Cabo de cobre nú seção 50.00 mm2</v>
          </cell>
          <cell r="C1213" t="str">
            <v>ml</v>
          </cell>
          <cell r="D1213">
            <v>13.034700000000001</v>
          </cell>
        </row>
        <row r="1214">
          <cell r="A1214" t="str">
            <v>001.19.00170</v>
          </cell>
          <cell r="B1214" t="str">
            <v>Fornecimento e Instalação de Cabo de cobre nú seção 70.00 mm2</v>
          </cell>
          <cell r="C1214" t="str">
            <v>ml</v>
          </cell>
          <cell r="D1214">
            <v>16.818899999999999</v>
          </cell>
        </row>
        <row r="1215">
          <cell r="A1215" t="str">
            <v>001.19.00180</v>
          </cell>
          <cell r="B1215" t="str">
            <v>Fornecimento e Instalação de Cabo de cobre nú seção 95.00 mm2</v>
          </cell>
          <cell r="C1215" t="str">
            <v>ml</v>
          </cell>
          <cell r="D1215">
            <v>22.8918</v>
          </cell>
        </row>
        <row r="1216">
          <cell r="A1216" t="str">
            <v>001.19.01200</v>
          </cell>
          <cell r="B1216" t="str">
            <v>Fornecimento e Instalação de Relee fotoelétrico para comando automático de iluminação 110V/220V, incl. Base</v>
          </cell>
          <cell r="C1216" t="str">
            <v>un</v>
          </cell>
          <cell r="D1216">
            <v>23.947700000000001</v>
          </cell>
        </row>
        <row r="1217">
          <cell r="A1217" t="str">
            <v>001.19.01300</v>
          </cell>
          <cell r="B1217" t="str">
            <v>Execução de caixa de concreto 40x40x60cm com tampa de concreto armado</v>
          </cell>
          <cell r="C1217" t="str">
            <v>UN</v>
          </cell>
          <cell r="D1217">
            <v>49.377099999999999</v>
          </cell>
        </row>
        <row r="1218">
          <cell r="A1218" t="str">
            <v>001.19.01340</v>
          </cell>
          <cell r="B1218" t="str">
            <v>Fornecimento e Instalação de Solda Exotérmica 25</v>
          </cell>
          <cell r="C1218" t="str">
            <v>un</v>
          </cell>
          <cell r="D1218">
            <v>6.7877000000000001</v>
          </cell>
        </row>
        <row r="1219">
          <cell r="A1219" t="str">
            <v>001.19.01360</v>
          </cell>
          <cell r="B1219" t="str">
            <v>Fornecimento e Instalação de Solda Exotérmica 32</v>
          </cell>
          <cell r="C1219" t="str">
            <v>un</v>
          </cell>
          <cell r="D1219">
            <v>7.3876999999999997</v>
          </cell>
        </row>
        <row r="1220">
          <cell r="A1220" t="str">
            <v>001.19.01380</v>
          </cell>
          <cell r="B1220" t="str">
            <v>Fornecimento e Instalação de Solda Exotérmica 45</v>
          </cell>
          <cell r="C1220" t="str">
            <v>un</v>
          </cell>
          <cell r="D1220">
            <v>7.7877000000000001</v>
          </cell>
        </row>
        <row r="1221">
          <cell r="A1221" t="str">
            <v>001.19.01400</v>
          </cell>
          <cell r="B1221" t="str">
            <v>Fornecimento e Instalação de Solda Exotérmica 65</v>
          </cell>
          <cell r="C1221" t="str">
            <v>un</v>
          </cell>
          <cell r="D1221">
            <v>8.1876999999999995</v>
          </cell>
        </row>
        <row r="1222">
          <cell r="A1222" t="str">
            <v>001.19.01420</v>
          </cell>
          <cell r="B1222" t="str">
            <v>Fornecimento e Instalação de Solda Exotérmica 90</v>
          </cell>
          <cell r="C1222" t="str">
            <v>un</v>
          </cell>
          <cell r="D1222">
            <v>9.2876999999999992</v>
          </cell>
        </row>
        <row r="1223">
          <cell r="A1223" t="str">
            <v>001.19.01440</v>
          </cell>
          <cell r="B1223" t="str">
            <v>Fornecimento e Instalação de Solda Exotérmica 115</v>
          </cell>
          <cell r="C1223" t="str">
            <v>un</v>
          </cell>
          <cell r="D1223">
            <v>10.1877</v>
          </cell>
        </row>
        <row r="1224">
          <cell r="A1224" t="str">
            <v>001.19.01460</v>
          </cell>
          <cell r="B1224" t="str">
            <v>Fornecimento e Instalação de Solda Exotérmica 150</v>
          </cell>
          <cell r="C1224" t="str">
            <v>un</v>
          </cell>
          <cell r="D1224">
            <v>11.387700000000001</v>
          </cell>
        </row>
        <row r="1225">
          <cell r="A1225" t="str">
            <v>001.19.01480</v>
          </cell>
          <cell r="B1225" t="str">
            <v>Fornecimento e Instalação de Solda Exotérmica 200</v>
          </cell>
          <cell r="C1225" t="str">
            <v>un</v>
          </cell>
          <cell r="D1225">
            <v>13.0877</v>
          </cell>
        </row>
        <row r="1226">
          <cell r="A1226" t="str">
            <v>001.19.02000</v>
          </cell>
          <cell r="B1226" t="str">
            <v>Fornecimento E Instalação De Captor Tipo Franklin - Latão Niquelado De 300mm 1 Descida</v>
          </cell>
          <cell r="C1226" t="str">
            <v>un</v>
          </cell>
          <cell r="D1226">
            <v>28.450199999999999</v>
          </cell>
        </row>
        <row r="1227">
          <cell r="A1227" t="str">
            <v>001.19.02020</v>
          </cell>
          <cell r="B1227" t="str">
            <v>Fornecimento E Instalação De Captor Tipo Franklin - Latão Niquelado De 350mm 1 Descida</v>
          </cell>
          <cell r="C1227" t="str">
            <v>un</v>
          </cell>
          <cell r="D1227">
            <v>53.720199999999998</v>
          </cell>
        </row>
        <row r="1228">
          <cell r="A1228" t="str">
            <v>001.19.02040</v>
          </cell>
          <cell r="B1228" t="str">
            <v>Fornecimento E Instalação De Captor Tipo Franklin - Latão Niquelado De 300 Mm 2 Descidas</v>
          </cell>
          <cell r="C1228" t="str">
            <v>un</v>
          </cell>
          <cell r="D1228">
            <v>36.970199999999998</v>
          </cell>
        </row>
        <row r="1229">
          <cell r="A1229" t="str">
            <v>001.19.02060</v>
          </cell>
          <cell r="B1229" t="str">
            <v>Fornecimento E Instalação De Captor Tipo Franklin - Latão Niquelado De 350 Mm 2 Descidas</v>
          </cell>
          <cell r="C1229" t="str">
            <v>un</v>
          </cell>
          <cell r="D1229">
            <v>57.190199999999997</v>
          </cell>
        </row>
        <row r="1230">
          <cell r="A1230" t="str">
            <v>001.19.02080</v>
          </cell>
          <cell r="B1230" t="str">
            <v>Fornecimento E Instalação De Captor Tipo Franklin - Inox De 300 Mm 1 Descida</v>
          </cell>
          <cell r="C1230" t="str">
            <v>un</v>
          </cell>
          <cell r="D1230">
            <v>85.720200000000006</v>
          </cell>
        </row>
        <row r="1231">
          <cell r="A1231" t="str">
            <v>001.19.02100</v>
          </cell>
          <cell r="B1231" t="str">
            <v>Fornecimento E Instalação De Captor Tipo Franklin - Inox De 300 Mm 2 Descidas</v>
          </cell>
          <cell r="C1231" t="str">
            <v>un</v>
          </cell>
          <cell r="D1231">
            <v>97.920199999999994</v>
          </cell>
        </row>
        <row r="1232">
          <cell r="A1232" t="str">
            <v>001.19.02120</v>
          </cell>
          <cell r="B1232" t="str">
            <v>Fornecimento E Instalação De Terminais Aéreos - Fixação Horizontal De 300 Mm S/ Abraçadeira</v>
          </cell>
          <cell r="C1232" t="str">
            <v>un</v>
          </cell>
          <cell r="D1232">
            <v>6.8788999999999998</v>
          </cell>
        </row>
        <row r="1233">
          <cell r="A1233" t="str">
            <v>001.19.02140</v>
          </cell>
          <cell r="B1233" t="str">
            <v>Fornecimento E Instalação De Terminais Aéreos - Fixação Horizontal De 300 Mm C/ Abraçadeira</v>
          </cell>
          <cell r="C1233" t="str">
            <v>un</v>
          </cell>
          <cell r="D1233">
            <v>7.9889000000000001</v>
          </cell>
        </row>
        <row r="1234">
          <cell r="A1234" t="str">
            <v>001.19.02160</v>
          </cell>
          <cell r="B1234" t="str">
            <v>Fornecimento E Instalação De Terminais Aéreos - Fixação Horizontal De 600 Mm S/ Abraçadeira</v>
          </cell>
          <cell r="C1234" t="str">
            <v>un</v>
          </cell>
          <cell r="D1234">
            <v>8.0488999999999997</v>
          </cell>
        </row>
        <row r="1235">
          <cell r="A1235" t="str">
            <v>001.19.02180</v>
          </cell>
          <cell r="B1235" t="str">
            <v>Fornecimento e Instalação de Terminais aéreos - Fixação Horizontal de 600 mm C/ Abraçadeira</v>
          </cell>
          <cell r="C1235" t="str">
            <v>un</v>
          </cell>
          <cell r="D1235">
            <v>9.1288999999999998</v>
          </cell>
        </row>
        <row r="1236">
          <cell r="A1236" t="str">
            <v>001.19.02200</v>
          </cell>
          <cell r="B1236" t="str">
            <v>Fornecimento E Instalação De Terminais Aéreos - Fixação Vertical De 300 Mm S/ Abraçadeira</v>
          </cell>
          <cell r="C1236" t="str">
            <v>un</v>
          </cell>
          <cell r="D1236">
            <v>6.8788999999999998</v>
          </cell>
        </row>
        <row r="1237">
          <cell r="A1237" t="str">
            <v>001.19.02220</v>
          </cell>
          <cell r="B1237" t="str">
            <v>Fornecimento e Instalação de Terminais Aéreos -Fixação Vertical de 300 mm C/ Abraçadeira</v>
          </cell>
          <cell r="C1237" t="str">
            <v>un</v>
          </cell>
          <cell r="D1237">
            <v>7.9889000000000001</v>
          </cell>
        </row>
        <row r="1238">
          <cell r="A1238" t="str">
            <v>001.19.02240</v>
          </cell>
          <cell r="B1238" t="str">
            <v>Fornecimento E Instalação De Terminais Aéreos - Fixação Vertical De 600 Mm S/ Abraçadeira</v>
          </cell>
          <cell r="C1238" t="str">
            <v>un</v>
          </cell>
          <cell r="D1238">
            <v>8.0488999999999997</v>
          </cell>
        </row>
        <row r="1239">
          <cell r="A1239" t="str">
            <v>001.19.02260</v>
          </cell>
          <cell r="B1239" t="str">
            <v>Fornecimento E Instalação De Treminais Aéreos - Fixação Vertical De 600 Mm C/ Abraçadeira</v>
          </cell>
          <cell r="C1239" t="str">
            <v>un</v>
          </cell>
          <cell r="D1239">
            <v>9.1288999999999998</v>
          </cell>
        </row>
        <row r="1240">
          <cell r="A1240" t="str">
            <v>001.19.02280</v>
          </cell>
          <cell r="B1240" t="str">
            <v>Fornecimento E Instalção De Isolador De Uso Geral - Fixação Horizontal Simples</v>
          </cell>
          <cell r="C1240" t="str">
            <v>un</v>
          </cell>
          <cell r="D1240">
            <v>5.5701000000000001</v>
          </cell>
        </row>
        <row r="1241">
          <cell r="A1241" t="str">
            <v>001.19.02300</v>
          </cell>
          <cell r="B1241" t="str">
            <v>Fornecimento E Instalação De Isolador De Uso Geral - Fixação Horizontal Simples C/ 100 Mm</v>
          </cell>
          <cell r="C1241" t="str">
            <v>un</v>
          </cell>
          <cell r="D1241">
            <v>4.7500999999999998</v>
          </cell>
        </row>
        <row r="1242">
          <cell r="A1242" t="str">
            <v>001.19.02320</v>
          </cell>
          <cell r="B1242" t="str">
            <v>Fornecimento E Instalação De Isolador De Uso Geral - Fixação Horizontal Reforçado</v>
          </cell>
          <cell r="C1242" t="str">
            <v>un</v>
          </cell>
          <cell r="D1242">
            <v>5.3101000000000003</v>
          </cell>
        </row>
        <row r="1243">
          <cell r="A1243" t="str">
            <v>001.19.02340</v>
          </cell>
          <cell r="B1243" t="str">
            <v>Fornecimento E Instalação De Isolador De Uso Geral - Fixação Horizontal  Reforçado C/ 100 Mm</v>
          </cell>
          <cell r="C1243" t="str">
            <v>un</v>
          </cell>
          <cell r="D1243">
            <v>6.4100999999999999</v>
          </cell>
        </row>
        <row r="1244">
          <cell r="A1244" t="str">
            <v>001.19.02360</v>
          </cell>
          <cell r="B1244" t="str">
            <v>Fornecimento e Instalação de Isolador de Uso Geral - Fixação em 90º Reforçado 90º</v>
          </cell>
          <cell r="C1244" t="str">
            <v>un</v>
          </cell>
          <cell r="D1244">
            <v>9.4100999999999999</v>
          </cell>
        </row>
        <row r="1245">
          <cell r="A1245" t="str">
            <v>001.19.02380</v>
          </cell>
          <cell r="B1245" t="str">
            <v>Fornecimento E Instalação De Isolador De Uso Geral - Fixação Em 90º Reforçado 90º C/ 100 Mm</v>
          </cell>
          <cell r="C1245" t="str">
            <v>un</v>
          </cell>
          <cell r="D1245">
            <v>9.4100999999999999</v>
          </cell>
        </row>
        <row r="1246">
          <cell r="A1246" t="str">
            <v>001.19.02400</v>
          </cell>
          <cell r="B1246" t="str">
            <v>Fornecimento E Instalação De Mastro H De 2,00 M X 1. 1/2''</v>
          </cell>
          <cell r="C1246" t="str">
            <v>un</v>
          </cell>
          <cell r="D1246">
            <v>45.065199999999997</v>
          </cell>
        </row>
        <row r="1247">
          <cell r="A1247" t="str">
            <v>001.19.02420</v>
          </cell>
          <cell r="B1247" t="str">
            <v>Fornecimento E Instalação De Mastro H De 3,00m X 1. 1/2''</v>
          </cell>
          <cell r="C1247" t="str">
            <v>un</v>
          </cell>
          <cell r="D1247">
            <v>64.845200000000006</v>
          </cell>
        </row>
        <row r="1248">
          <cell r="A1248" t="str">
            <v>001.19.02440</v>
          </cell>
          <cell r="B1248" t="str">
            <v>Fornecimento E Instalação De Mastro H De 4,00 M X 1. 1/2''</v>
          </cell>
          <cell r="C1248" t="str">
            <v>un</v>
          </cell>
          <cell r="D1248">
            <v>88.975200000000001</v>
          </cell>
        </row>
        <row r="1249">
          <cell r="A1249" t="str">
            <v>001.19.02460</v>
          </cell>
          <cell r="B1249" t="str">
            <v>Fornecimento E Instalação de Mastro H de 5,00 m x 1. 1/2''</v>
          </cell>
          <cell r="C1249" t="str">
            <v>un</v>
          </cell>
          <cell r="D1249">
            <v>104.4252</v>
          </cell>
        </row>
        <row r="1250">
          <cell r="A1250" t="str">
            <v>001.19.02480</v>
          </cell>
          <cell r="B1250" t="str">
            <v>Fornecimento E Instalação De Mastro H De 6,00 M X 1. 1/2''</v>
          </cell>
          <cell r="C1250" t="str">
            <v>un</v>
          </cell>
          <cell r="D1250">
            <v>124.0752</v>
          </cell>
        </row>
        <row r="1251">
          <cell r="A1251" t="str">
            <v>001.19.02500</v>
          </cell>
          <cell r="B1251" t="str">
            <v>Fornecimento E Instalação De Mastro H De 2,00 M X 2''</v>
          </cell>
          <cell r="C1251" t="str">
            <v>un</v>
          </cell>
          <cell r="D1251">
            <v>54.0152</v>
          </cell>
        </row>
        <row r="1252">
          <cell r="A1252" t="str">
            <v>001.19.02520</v>
          </cell>
          <cell r="B1252" t="str">
            <v>Fornecimento E Instalação De Mastro H De 3,00 M X 2''</v>
          </cell>
          <cell r="C1252" t="str">
            <v>un</v>
          </cell>
          <cell r="D1252">
            <v>77.845200000000006</v>
          </cell>
        </row>
        <row r="1253">
          <cell r="A1253" t="str">
            <v>001.19.02540</v>
          </cell>
          <cell r="B1253" t="str">
            <v>Fornecimento E Instalação De Masto H De 4,00 M X 2''</v>
          </cell>
          <cell r="C1253" t="str">
            <v>un</v>
          </cell>
          <cell r="D1253">
            <v>103.5652</v>
          </cell>
        </row>
        <row r="1254">
          <cell r="A1254" t="str">
            <v>001.19.02560</v>
          </cell>
          <cell r="B1254" t="str">
            <v>Fornecimento E Instalação De Mastro H De 5,00 M X 2''</v>
          </cell>
          <cell r="C1254" t="str">
            <v>un</v>
          </cell>
          <cell r="D1254">
            <v>126.23520000000001</v>
          </cell>
        </row>
        <row r="1255">
          <cell r="A1255" t="str">
            <v>001.19.02580</v>
          </cell>
          <cell r="B1255" t="str">
            <v>Fornecimento E Instalação De Mastro H De 6,00 M X 2''</v>
          </cell>
          <cell r="C1255" t="str">
            <v>un</v>
          </cell>
          <cell r="D1255">
            <v>150.0752</v>
          </cell>
        </row>
        <row r="1256">
          <cell r="A1256" t="str">
            <v>001.19.02600</v>
          </cell>
          <cell r="B1256" t="str">
            <v>Fornecimento E Instalação De Mastro Telescópico H De 5,00 M X 1. 1/2'' E 2''</v>
          </cell>
          <cell r="C1256" t="str">
            <v>un</v>
          </cell>
          <cell r="D1256">
            <v>159.3152</v>
          </cell>
        </row>
        <row r="1257">
          <cell r="A1257" t="str">
            <v>001.19.02620</v>
          </cell>
          <cell r="B1257" t="str">
            <v>Fornecimento E Instalação De Mastro Telescópico H De 7,00 M X 1. 1/2'' E 2''</v>
          </cell>
          <cell r="C1257" t="str">
            <v>un</v>
          </cell>
          <cell r="D1257">
            <v>220.84520000000001</v>
          </cell>
        </row>
        <row r="1258">
          <cell r="A1258" t="str">
            <v>001.19.02640</v>
          </cell>
          <cell r="B1258" t="str">
            <v>Fornecimento E Instalação De Mastro Telescópico H De 9,00 M X 1. 1/2'' E 2''</v>
          </cell>
          <cell r="C1258" t="str">
            <v>un</v>
          </cell>
          <cell r="D1258">
            <v>281.51519999999999</v>
          </cell>
        </row>
        <row r="1259">
          <cell r="A1259" t="str">
            <v>001.19.02660</v>
          </cell>
          <cell r="B1259" t="str">
            <v>Fornecimento E Instalação De Isolador P/ Mastro - Simples 1 Descida De 3/4''</v>
          </cell>
          <cell r="C1259" t="str">
            <v>un</v>
          </cell>
          <cell r="D1259">
            <v>6.6101000000000001</v>
          </cell>
        </row>
        <row r="1260">
          <cell r="A1260" t="str">
            <v>001.19.02680</v>
          </cell>
          <cell r="B1260" t="str">
            <v>Fornecimento E Instalação De Isolador P/ Mastro - Simples 1 Descida De 1''</v>
          </cell>
          <cell r="C1260" t="str">
            <v>un</v>
          </cell>
          <cell r="D1260">
            <v>6.7401</v>
          </cell>
        </row>
        <row r="1261">
          <cell r="A1261" t="str">
            <v>001.19.02700</v>
          </cell>
          <cell r="B1261" t="str">
            <v>Fornecimento E Instalação De Isolador P/ Mastro - Simples 1 Descida De 1. 1/4''</v>
          </cell>
          <cell r="C1261" t="str">
            <v>un</v>
          </cell>
          <cell r="D1261">
            <v>7.2201000000000004</v>
          </cell>
        </row>
        <row r="1262">
          <cell r="A1262" t="str">
            <v>001.19.02720</v>
          </cell>
          <cell r="B1262" t="str">
            <v>Fornecimento E Instalação De Isolador P/ Mastro - Simples 1 Descida De 1. 1/2''</v>
          </cell>
          <cell r="C1262" t="str">
            <v>un</v>
          </cell>
          <cell r="D1262">
            <v>7.3601000000000001</v>
          </cell>
        </row>
        <row r="1263">
          <cell r="A1263" t="str">
            <v>001.19.02740</v>
          </cell>
          <cell r="B1263" t="str">
            <v>Fornecimento E Instalação De Isolador P/ Mastro - Simples 1 Descida De 2''</v>
          </cell>
          <cell r="C1263" t="str">
            <v>un</v>
          </cell>
          <cell r="D1263">
            <v>7.5900999999999996</v>
          </cell>
        </row>
        <row r="1264">
          <cell r="A1264" t="str">
            <v>001.19.02760</v>
          </cell>
          <cell r="B1264" t="str">
            <v>Fornecimento E Instalação De Isolador P/ Mastro - Simples 2 Descidas De 3/4''</v>
          </cell>
          <cell r="C1264" t="str">
            <v>un</v>
          </cell>
          <cell r="D1264">
            <v>7.1300999999999997</v>
          </cell>
        </row>
        <row r="1265">
          <cell r="A1265" t="str">
            <v>001.19.02780</v>
          </cell>
          <cell r="B1265" t="str">
            <v>Fornecimento E Instalação De Isolador P/ Mastro - Simples 2 Descidas De 1''</v>
          </cell>
          <cell r="C1265" t="str">
            <v>un</v>
          </cell>
          <cell r="D1265">
            <v>7.2900999999999998</v>
          </cell>
        </row>
        <row r="1266">
          <cell r="A1266" t="str">
            <v>001.19.02800</v>
          </cell>
          <cell r="B1266" t="str">
            <v>Fornecimento E Instalação De Isolador P/ Mastro - Simples 2 Descidas De 1. 1/4''</v>
          </cell>
          <cell r="C1266" t="str">
            <v>un</v>
          </cell>
          <cell r="D1266">
            <v>7.9100999999999999</v>
          </cell>
        </row>
        <row r="1267">
          <cell r="A1267" t="str">
            <v>001.19.02820</v>
          </cell>
          <cell r="B1267" t="str">
            <v>Fornecimento E Instalação De Isolador P/ Mastro - Simples 2 Descidas De 1. 1/2''</v>
          </cell>
          <cell r="C1267" t="str">
            <v>un</v>
          </cell>
          <cell r="D1267">
            <v>8.4300999999999995</v>
          </cell>
        </row>
        <row r="1268">
          <cell r="A1268" t="str">
            <v>001.19.02840</v>
          </cell>
          <cell r="B1268" t="str">
            <v>Fornecimento E Instalação De Isolador P/ Mastro - Simples 2 Descidas De 2''</v>
          </cell>
          <cell r="C1268" t="str">
            <v>un</v>
          </cell>
          <cell r="D1268">
            <v>8.7500999999999998</v>
          </cell>
        </row>
        <row r="1269">
          <cell r="A1269" t="str">
            <v>001.19.02860</v>
          </cell>
          <cell r="B1269" t="str">
            <v>Fornecimento E Instalação De Isolador P/ Mastro - Reforçado 1 Descida De 3/4''</v>
          </cell>
          <cell r="C1269" t="str">
            <v>un</v>
          </cell>
          <cell r="D1269">
            <v>8.5900999999999996</v>
          </cell>
        </row>
        <row r="1270">
          <cell r="A1270" t="str">
            <v>001.19.02880</v>
          </cell>
          <cell r="B1270" t="str">
            <v>Fornecimento E Instalação De Isolador P/ Mastro - Reforçado 1 Descida De 1''</v>
          </cell>
          <cell r="C1270" t="str">
            <v>un</v>
          </cell>
          <cell r="D1270">
            <v>8.5900999999999996</v>
          </cell>
        </row>
        <row r="1271">
          <cell r="A1271" t="str">
            <v>001.19.02900</v>
          </cell>
          <cell r="B1271" t="str">
            <v>Fornecimento E Instalação De Isolador P/ Mastro - Reforçado 1 Descida De 1. 1/4''</v>
          </cell>
          <cell r="C1271" t="str">
            <v>un</v>
          </cell>
          <cell r="D1271">
            <v>9.0100999999999996</v>
          </cell>
        </row>
        <row r="1272">
          <cell r="A1272" t="str">
            <v>001.19.02920</v>
          </cell>
          <cell r="B1272" t="str">
            <v>Fornecimento E Instalação De Isolador P/ Mastro - Reforçado 1 Descida De 1. 1/2''</v>
          </cell>
          <cell r="C1272" t="str">
            <v>un</v>
          </cell>
          <cell r="D1272">
            <v>9.7500999999999998</v>
          </cell>
        </row>
        <row r="1273">
          <cell r="A1273" t="str">
            <v>001.19.02940</v>
          </cell>
          <cell r="B1273" t="str">
            <v>Fornecimento E Instalação De Isolador P/ Mastro - Reforçado 1 Descida De 2''</v>
          </cell>
          <cell r="C1273" t="str">
            <v>un</v>
          </cell>
          <cell r="D1273">
            <v>10.4001</v>
          </cell>
        </row>
        <row r="1274">
          <cell r="A1274" t="str">
            <v>001.19.02960</v>
          </cell>
          <cell r="B1274" t="str">
            <v>Fornecimento E Instalação De Isolador P/ Mastro - Reforçado 2 Descidas De 3/4''</v>
          </cell>
          <cell r="C1274" t="str">
            <v>un</v>
          </cell>
          <cell r="D1274">
            <v>9.5300999999999991</v>
          </cell>
        </row>
        <row r="1275">
          <cell r="A1275" t="str">
            <v>001.19.02980</v>
          </cell>
          <cell r="B1275" t="str">
            <v>Fornecimento E Instalação De Isolador P/ Mastro - Reforçado 2 Descidas De 1''</v>
          </cell>
          <cell r="C1275" t="str">
            <v>un</v>
          </cell>
          <cell r="D1275">
            <v>9.5300999999999991</v>
          </cell>
        </row>
        <row r="1276">
          <cell r="A1276" t="str">
            <v>001.19.03000</v>
          </cell>
          <cell r="B1276" t="str">
            <v>Fornecimento E Instalação De Isolador P/ Mastro - Reforçado 2 Descidas De 1. 1/4''</v>
          </cell>
          <cell r="C1276" t="str">
            <v>un</v>
          </cell>
          <cell r="D1276">
            <v>9.7301000000000002</v>
          </cell>
        </row>
        <row r="1277">
          <cell r="A1277" t="str">
            <v>001.19.03020</v>
          </cell>
          <cell r="B1277" t="str">
            <v>Fornecimento E Instalação De Isolador P/ Mastro - Reforçado 2 Descidas De 1. 1/2''</v>
          </cell>
          <cell r="C1277" t="str">
            <v>un</v>
          </cell>
          <cell r="D1277">
            <v>10.2201</v>
          </cell>
        </row>
        <row r="1278">
          <cell r="A1278" t="str">
            <v>001.19.03040</v>
          </cell>
          <cell r="B1278" t="str">
            <v>Fornecimento E Instalação De Isolador P/ Mastro - Reforçado 2 Descidas De 2''</v>
          </cell>
          <cell r="C1278" t="str">
            <v>un</v>
          </cell>
          <cell r="D1278">
            <v>10.690099999999999</v>
          </cell>
        </row>
        <row r="1279">
          <cell r="A1279" t="str">
            <v>001.19.03060</v>
          </cell>
          <cell r="B1279" t="str">
            <v>Fornecimento E Instalação De Fixadores P/ Mastro - Base P/ Mastro H De 1. ¹/²''</v>
          </cell>
          <cell r="C1279" t="str">
            <v>un</v>
          </cell>
          <cell r="D1279">
            <v>34.003</v>
          </cell>
        </row>
        <row r="1280">
          <cell r="A1280" t="str">
            <v>001.19.03080</v>
          </cell>
          <cell r="B1280" t="str">
            <v>Fornecimento E Instalação De Fixadores P/ Mastro - Base P/ Mastro H De 2''</v>
          </cell>
          <cell r="C1280" t="str">
            <v>un</v>
          </cell>
          <cell r="D1280">
            <v>34.863</v>
          </cell>
        </row>
        <row r="1281">
          <cell r="A1281" t="str">
            <v>001.19.03100</v>
          </cell>
          <cell r="B1281" t="str">
            <v>Fornecimento E Instalação De Conectores De Uso Geral - Emenda E Medição P/ Cabo Até Ø50mm² 2P</v>
          </cell>
          <cell r="C1281" t="str">
            <v>un</v>
          </cell>
          <cell r="D1281">
            <v>9.5326000000000004</v>
          </cell>
        </row>
        <row r="1282">
          <cell r="A1282" t="str">
            <v>001.19.03120</v>
          </cell>
          <cell r="B1282" t="str">
            <v>Fornecimento E Instalação De Conectores De Uso Geral - Emenda E Medição P/ Cabo Até Ø120mm² 2P</v>
          </cell>
          <cell r="C1282" t="str">
            <v>un</v>
          </cell>
          <cell r="D1282">
            <v>13.8826</v>
          </cell>
        </row>
        <row r="1283">
          <cell r="A1283" t="str">
            <v>001.19.03140</v>
          </cell>
          <cell r="B1283" t="str">
            <v>Fornecimento E Instalação De Conector De Uso Geral - Emenda E Medição P/ Cabo Até  Ø50mm² 4P</v>
          </cell>
          <cell r="C1283" t="str">
            <v>un</v>
          </cell>
          <cell r="D1283">
            <v>16.772600000000001</v>
          </cell>
        </row>
        <row r="1284">
          <cell r="A1284" t="str">
            <v>001.19.03160</v>
          </cell>
          <cell r="B1284" t="str">
            <v>Fornecimento E Instalação De Conector De Uso Geral - Emenda E Medição P/ Cabo Até Ø 120 Mm² 4P</v>
          </cell>
          <cell r="C1284" t="str">
            <v>un</v>
          </cell>
          <cell r="D1284">
            <v>23.7926</v>
          </cell>
        </row>
        <row r="1285">
          <cell r="A1285" t="str">
            <v>001.19.03180</v>
          </cell>
          <cell r="B1285" t="str">
            <v>Fornecimento E Instalação De Conector De Uso Geral - Split Bolt P/ Cabo Ø 16mm²</v>
          </cell>
          <cell r="C1285" t="str">
            <v>un</v>
          </cell>
          <cell r="D1285">
            <v>5.5625999999999998</v>
          </cell>
        </row>
        <row r="1286">
          <cell r="A1286" t="str">
            <v>001.19.03200</v>
          </cell>
          <cell r="B1286" t="str">
            <v>Fornecimento E Instalação De Conector De Uso Geral - Split Bolt P/ Cabo Ø 25 Mm²</v>
          </cell>
          <cell r="C1286" t="str">
            <v>un</v>
          </cell>
          <cell r="D1286">
            <v>5.8525999999999998</v>
          </cell>
        </row>
        <row r="1287">
          <cell r="A1287" t="str">
            <v>001.19.03220</v>
          </cell>
          <cell r="B1287" t="str">
            <v>Fornecimento E Instalação De Conector De Uso Geral - Split Bolt P/ Cabo Ø 35 Mm²</v>
          </cell>
          <cell r="C1287" t="str">
            <v>un</v>
          </cell>
          <cell r="D1287">
            <v>6.4226000000000001</v>
          </cell>
        </row>
        <row r="1288">
          <cell r="A1288" t="str">
            <v>001.19.03240</v>
          </cell>
          <cell r="B1288" t="str">
            <v>Fornecimento E Instalação De Conector De Uso Gera - Split Bolt P/ Cabo Ø 50 Mm²</v>
          </cell>
          <cell r="C1288" t="str">
            <v>un</v>
          </cell>
          <cell r="D1288">
            <v>7.2926000000000002</v>
          </cell>
        </row>
        <row r="1289">
          <cell r="A1289" t="str">
            <v>001.19.03260</v>
          </cell>
          <cell r="B1289" t="str">
            <v>Fornecimento E Instalação De Conector De Uso Geral - Split Bolt P/ Cabo Ø 70 Mm²</v>
          </cell>
          <cell r="C1289" t="str">
            <v>un</v>
          </cell>
          <cell r="D1289">
            <v>9.0226000000000006</v>
          </cell>
        </row>
        <row r="1290">
          <cell r="A1290" t="str">
            <v>001.19.03280</v>
          </cell>
          <cell r="B1290" t="str">
            <v>Fornecimento E Instalação De Conector De Uso Geral - Split Bolt P/ Cabo Até Ø 70 Mm²</v>
          </cell>
          <cell r="C1290" t="str">
            <v>un</v>
          </cell>
          <cell r="D1290">
            <v>11.332599999999999</v>
          </cell>
        </row>
        <row r="1291">
          <cell r="A1291" t="str">
            <v>001.19.03300</v>
          </cell>
          <cell r="B1291" t="str">
            <v>Fornecimento E Instalação De Conector De Uso Geral - Split Bolt C/ Pino E Porca P/ Cabo Ø 16 Mm²</v>
          </cell>
          <cell r="C1291" t="str">
            <v>un</v>
          </cell>
          <cell r="D1291">
            <v>7.2926000000000002</v>
          </cell>
        </row>
        <row r="1292">
          <cell r="A1292" t="str">
            <v>001.19.03320</v>
          </cell>
          <cell r="B1292" t="str">
            <v>Fornecimento E Instalação De Conector De Uso Geral - Split Bolt C/ Pino E Porca P/ Cabo Ø 25 Mm²</v>
          </cell>
          <cell r="C1292" t="str">
            <v>un</v>
          </cell>
          <cell r="D1292">
            <v>6.8625999999999996</v>
          </cell>
        </row>
        <row r="1293">
          <cell r="A1293" t="str">
            <v>001.19.03340</v>
          </cell>
          <cell r="B1293" t="str">
            <v>Fornecimento E Instalação De Conector De Uso Geral - Split Bolt C/ Pino E Porca P/ Cabo Ø 35 Mm²</v>
          </cell>
          <cell r="C1293" t="str">
            <v>un</v>
          </cell>
          <cell r="D1293">
            <v>7.3026</v>
          </cell>
        </row>
        <row r="1294">
          <cell r="A1294" t="str">
            <v>001.19.03360</v>
          </cell>
          <cell r="B1294" t="str">
            <v>Fornecimento E Instalação De Conector De Uso Geral - Split Bolt C/ Pino E Porca P/ Cabo Ø 50 Mm²</v>
          </cell>
          <cell r="C1294" t="str">
            <v>un</v>
          </cell>
          <cell r="D1294">
            <v>8.2726000000000006</v>
          </cell>
        </row>
        <row r="1295">
          <cell r="A1295" t="str">
            <v>001.19.03380</v>
          </cell>
          <cell r="B1295" t="str">
            <v>Fornecimento E Instalação De Conector De Uso Geral - Split Bolt C/ Pino E Porca P/ Cabo Ø 70 Mm²</v>
          </cell>
          <cell r="C1295" t="str">
            <v>un</v>
          </cell>
          <cell r="D1295">
            <v>11.442600000000001</v>
          </cell>
        </row>
        <row r="1296">
          <cell r="A1296" t="str">
            <v>001.19.03400</v>
          </cell>
          <cell r="B1296" t="str">
            <v>Fornecimento E Instalação De Conector De Uso Geral - Terminal De Pressão C/ Passagem Frontal P/ Cabo Ø 16 Mm²</v>
          </cell>
          <cell r="C1296" t="str">
            <v>un</v>
          </cell>
          <cell r="D1296">
            <v>10.4626</v>
          </cell>
        </row>
        <row r="1297">
          <cell r="A1297" t="str">
            <v>001.19.03420</v>
          </cell>
          <cell r="B1297" t="str">
            <v>Fornecimento E Instalação De Conector De Uso Gera - Terminal De Pressão C/ Passagem Frontal P/ Cabo Ø 25 Mm²</v>
          </cell>
          <cell r="C1297" t="str">
            <v>un</v>
          </cell>
          <cell r="D1297">
            <v>4.7926000000000002</v>
          </cell>
        </row>
        <row r="1298">
          <cell r="A1298" t="str">
            <v>001.19.03440</v>
          </cell>
          <cell r="B1298" t="str">
            <v>Fornecimento E Instalação De Conector De Uso Geral - Terminal De Pressão C/ Passagem Frontal P/ Cabo Ø 35 Mm²</v>
          </cell>
          <cell r="C1298" t="str">
            <v>un</v>
          </cell>
          <cell r="D1298">
            <v>5.0826000000000002</v>
          </cell>
        </row>
        <row r="1299">
          <cell r="A1299" t="str">
            <v>001.19.03460</v>
          </cell>
          <cell r="B1299" t="str">
            <v>Fornecimento E Instalação De Conector De Uso Geral - Terminal De Pressão C/ Passagem Frontal P/ Cabo Ø 50 Mm²</v>
          </cell>
          <cell r="C1299" t="str">
            <v>un</v>
          </cell>
          <cell r="D1299">
            <v>5.4626000000000001</v>
          </cell>
        </row>
        <row r="1300">
          <cell r="A1300" t="str">
            <v>001.19.03480</v>
          </cell>
          <cell r="B1300" t="str">
            <v>Fornecimento E Instalação De Conector De Uso Geral - Terminal De Pressão C/ Passagem Frontal P/ Cabo Ø 70 Mm²</v>
          </cell>
          <cell r="C1300" t="str">
            <v>un</v>
          </cell>
          <cell r="D1300">
            <v>6.1125999999999996</v>
          </cell>
        </row>
        <row r="1301">
          <cell r="A1301" t="str">
            <v>001.19.03500</v>
          </cell>
          <cell r="B1301" t="str">
            <v>Fornecimento E Instalação De Conector De Uso Geral - Terminal De Pressão C/ Passagem Lateral P/ Cabo Ø 16 Mm²</v>
          </cell>
          <cell r="C1301" t="str">
            <v>un</v>
          </cell>
          <cell r="D1301">
            <v>7.5125999999999999</v>
          </cell>
        </row>
        <row r="1302">
          <cell r="A1302" t="str">
            <v>001.19.03520</v>
          </cell>
          <cell r="B1302" t="str">
            <v>Fornecimento E Instalação De Conector De Uso Geral - Terminal De Pressão C/ Passagem Lateral P/ Cabo Ø 25 Mm²</v>
          </cell>
          <cell r="C1302" t="str">
            <v>un</v>
          </cell>
          <cell r="D1302">
            <v>7.5125999999999999</v>
          </cell>
        </row>
        <row r="1303">
          <cell r="A1303" t="str">
            <v>001.19.03540</v>
          </cell>
          <cell r="B1303" t="str">
            <v>Fornecimento E Instalação De Conector De Uso Geral - Terminal De Pressão C/ Passagem Lateral P/ Cabo Ø 35 Mm²</v>
          </cell>
          <cell r="C1303" t="str">
            <v>un</v>
          </cell>
          <cell r="D1303">
            <v>7.5125999999999999</v>
          </cell>
        </row>
        <row r="1304">
          <cell r="A1304" t="str">
            <v>001.19.03560</v>
          </cell>
          <cell r="B1304" t="str">
            <v>Fornecimento E Instalação De Conector De Uso Geral - Terminal De Pressão C/ Passagem Lateral P/ Cabo Ø 50 Mm²</v>
          </cell>
          <cell r="C1304" t="str">
            <v>un</v>
          </cell>
          <cell r="D1304">
            <v>10.762600000000001</v>
          </cell>
        </row>
        <row r="1305">
          <cell r="A1305" t="str">
            <v>001.19.03580</v>
          </cell>
          <cell r="B1305" t="str">
            <v>Fornecimento E Instalação De Conector De Uso Geral - Terminal De Pressão C/ Passagem Lateral P/ Cabo Ø 70 Mm²</v>
          </cell>
          <cell r="C1305" t="str">
            <v>un</v>
          </cell>
          <cell r="D1305">
            <v>10.762600000000001</v>
          </cell>
        </row>
        <row r="1306">
          <cell r="A1306" t="str">
            <v>001.19.03600</v>
          </cell>
          <cell r="B1306" t="str">
            <v>Fornecimento E Instalação De Conector De Uso Geral - Tensionador P/ Cabo Cobre Até Ø95 Mm²</v>
          </cell>
          <cell r="C1306" t="str">
            <v>un</v>
          </cell>
          <cell r="D1306">
            <v>9.2826000000000004</v>
          </cell>
        </row>
        <row r="1307">
          <cell r="A1307" t="str">
            <v>001.19.03620</v>
          </cell>
          <cell r="B1307" t="str">
            <v>Fornecimento E Instalação De Conector De Uso Geral - Terminal De Pressão C/ 4 Parafusos P/ Cabo Ø 16/35 Mm²</v>
          </cell>
          <cell r="C1307" t="str">
            <v>un</v>
          </cell>
          <cell r="D1307">
            <v>10.4626</v>
          </cell>
        </row>
        <row r="1308">
          <cell r="A1308" t="str">
            <v>001.19.03640</v>
          </cell>
          <cell r="B1308" t="str">
            <v>Fornecimento E Instalação De Conector De Uso Geral - Terminal De Pressão C/ 4 Parafusos P/ Cabo Ø35/70 Mm²</v>
          </cell>
          <cell r="C1308" t="str">
            <v>un</v>
          </cell>
          <cell r="D1308">
            <v>13.5726</v>
          </cell>
        </row>
        <row r="1309">
          <cell r="A1309" t="str">
            <v>001.19.03660</v>
          </cell>
          <cell r="B1309" t="str">
            <v>Fornecimento E Instalação De Conector De Uso Geral - Terminal Tipo X De Latão P/ Cabo Até Ø50 Mm²</v>
          </cell>
          <cell r="C1309" t="str">
            <v>un</v>
          </cell>
          <cell r="D1309">
            <v>8.0126000000000008</v>
          </cell>
        </row>
        <row r="1310">
          <cell r="A1310" t="str">
            <v>001.19.03680</v>
          </cell>
          <cell r="B1310" t="str">
            <v>Fornecimento E Instalação De Conector De Uso Geral - Abraçadeira Tipo Ômega P/ Cabo Ø 16 Mm²</v>
          </cell>
          <cell r="C1310" t="str">
            <v>un</v>
          </cell>
          <cell r="D1310">
            <v>5.9325999999999999</v>
          </cell>
        </row>
        <row r="1311">
          <cell r="A1311" t="str">
            <v>001.19.03700</v>
          </cell>
          <cell r="B1311" t="str">
            <v>Fornecimento E Instalação De Conector De Uso Geral - Abraçadeira Tipo Ômega P/ Cabo Ø35 Mm²</v>
          </cell>
          <cell r="C1311" t="str">
            <v>un</v>
          </cell>
          <cell r="D1311">
            <v>5.9325999999999999</v>
          </cell>
        </row>
        <row r="1312">
          <cell r="A1312" t="str">
            <v>001.19.03720</v>
          </cell>
          <cell r="B1312" t="str">
            <v>Fornecimento e instalação de componentes de fixação - chapa de fixação tipo unha</v>
          </cell>
          <cell r="C1312" t="str">
            <v>un</v>
          </cell>
          <cell r="D1312">
            <v>2.9350999999999998</v>
          </cell>
        </row>
        <row r="1313">
          <cell r="A1313" t="str">
            <v>001.19.03740</v>
          </cell>
          <cell r="B1313" t="str">
            <v>Fornecimento E Instalação De Componentes De Fixação - Abraçadeira 3 Estais P/ Mastro De 1. ¹/²''</v>
          </cell>
          <cell r="C1313" t="str">
            <v>un</v>
          </cell>
          <cell r="D1313">
            <v>5.9250999999999996</v>
          </cell>
        </row>
        <row r="1314">
          <cell r="A1314" t="str">
            <v>001.19.03760</v>
          </cell>
          <cell r="B1314" t="str">
            <v>Fornecimento E Instalação De Componentes De Fixação - Abraçadeira 3 Estais  P/ Mastro 2''</v>
          </cell>
          <cell r="C1314" t="str">
            <v>un</v>
          </cell>
          <cell r="D1314">
            <v>5.9250999999999996</v>
          </cell>
        </row>
        <row r="1315">
          <cell r="A1315" t="str">
            <v>001.19.03780</v>
          </cell>
          <cell r="B1315" t="str">
            <v>Fornecimento E Instalação De Componentes De Fixação - Abraçadeira 4 Estais P/ Mastro De 1. ¹/²''</v>
          </cell>
          <cell r="C1315" t="str">
            <v>un</v>
          </cell>
          <cell r="D1315">
            <v>7.1451000000000002</v>
          </cell>
        </row>
        <row r="1316">
          <cell r="A1316" t="str">
            <v>001.19.03800</v>
          </cell>
          <cell r="B1316" t="str">
            <v>Fornecimento E Instalação De Componentes De Fixação - Abraçadeira 4 Estais P/ Mastro De 2''</v>
          </cell>
          <cell r="C1316" t="str">
            <v>un</v>
          </cell>
          <cell r="D1316">
            <v>7.1451000000000002</v>
          </cell>
        </row>
        <row r="1317">
          <cell r="A1317" t="str">
            <v>001.19.03820</v>
          </cell>
          <cell r="B1317" t="str">
            <v>Fornecimento E Instalação De Componentes De Fixação - Fixador De Estais P/ Tubo</v>
          </cell>
          <cell r="C1317" t="str">
            <v>un</v>
          </cell>
          <cell r="D1317">
            <v>3.6551</v>
          </cell>
        </row>
        <row r="1318">
          <cell r="A1318" t="str">
            <v>001.19.03840</v>
          </cell>
          <cell r="B1318" t="str">
            <v>Fornecimento E Instalação De Componentes De Fixação - Fixador De Estais P/ Cabo</v>
          </cell>
          <cell r="C1318" t="str">
            <v>un</v>
          </cell>
          <cell r="D1318">
            <v>3.1751</v>
          </cell>
        </row>
        <row r="1319">
          <cell r="A1319" t="str">
            <v>001.19.03860</v>
          </cell>
          <cell r="B1319" t="str">
            <v>Fornecimento E Instalação De Componentes De Fixação - Manilha De 1/4''</v>
          </cell>
          <cell r="C1319" t="str">
            <v>un</v>
          </cell>
          <cell r="D1319">
            <v>9.4451000000000001</v>
          </cell>
        </row>
        <row r="1320">
          <cell r="A1320" t="str">
            <v>001.19.03880</v>
          </cell>
          <cell r="B1320" t="str">
            <v>Fornecimento E Instalação De Componentes De Fixação - Esticador P/ Cabo De Aço De 3/16''</v>
          </cell>
          <cell r="C1320" t="str">
            <v>un</v>
          </cell>
          <cell r="D1320">
            <v>7.6551</v>
          </cell>
        </row>
        <row r="1321">
          <cell r="A1321" t="str">
            <v>001.19.03900</v>
          </cell>
          <cell r="B1321" t="str">
            <v>Fornecimento E Instalação De Componentes De Fixação - Esticador P/ Cabo De Aço De 1/4''</v>
          </cell>
          <cell r="C1321" t="str">
            <v>un</v>
          </cell>
          <cell r="D1321">
            <v>8.8551000000000002</v>
          </cell>
        </row>
        <row r="1322">
          <cell r="A1322" t="str">
            <v>001.19.03920</v>
          </cell>
          <cell r="B1322" t="str">
            <v>Fornecimento E Instalação De Componentes De Fixação - Sapatilha De 3/16''</v>
          </cell>
          <cell r="C1322" t="str">
            <v>un</v>
          </cell>
          <cell r="D1322">
            <v>3.0750999999999999</v>
          </cell>
        </row>
        <row r="1323">
          <cell r="A1323" t="str">
            <v>001.19.03940</v>
          </cell>
          <cell r="B1323" t="str">
            <v>Fornecimento E Instalação De Componentes De Fixação - Sapatilha De 1/4''</v>
          </cell>
          <cell r="C1323" t="str">
            <v>un</v>
          </cell>
          <cell r="D1323">
            <v>3.4051</v>
          </cell>
        </row>
        <row r="1324">
          <cell r="A1324" t="str">
            <v>001.19.03960</v>
          </cell>
          <cell r="B1324" t="str">
            <v>Fornecimeto E Instalação De Componentes De Fixação - Grampo Crosby De 3/16''</v>
          </cell>
          <cell r="C1324" t="str">
            <v>un</v>
          </cell>
          <cell r="D1324">
            <v>3.0251000000000001</v>
          </cell>
        </row>
        <row r="1325">
          <cell r="A1325" t="str">
            <v>001.19.03980</v>
          </cell>
          <cell r="B1325" t="str">
            <v>Fornecimento E Instalação De Componentes De Fixação - Grampo Crosby De 1/4''</v>
          </cell>
          <cell r="C1325" t="str">
            <v>un</v>
          </cell>
          <cell r="D1325">
            <v>3.0750999999999999</v>
          </cell>
        </row>
        <row r="1326">
          <cell r="A1326" t="str">
            <v>001.19.04000</v>
          </cell>
          <cell r="B1326" t="str">
            <v>Fornecimento E Instalação De Componentes De Fixação - Abraçadeira Tipo ""D"" C/ Cunha De 3/4''</v>
          </cell>
          <cell r="C1326" t="str">
            <v>un</v>
          </cell>
          <cell r="D1326">
            <v>2.6751</v>
          </cell>
        </row>
        <row r="1327">
          <cell r="A1327" t="str">
            <v>001.19.04020</v>
          </cell>
          <cell r="B1327" t="str">
            <v>Fornecimento  Instalação De Componentes De Fixação - Abraçadeira Tipo ""D"" C/ Cunha De 1''</v>
          </cell>
          <cell r="C1327" t="str">
            <v>un</v>
          </cell>
          <cell r="D1327">
            <v>2.8451</v>
          </cell>
        </row>
        <row r="1328">
          <cell r="A1328" t="str">
            <v>001.19.04040</v>
          </cell>
          <cell r="B1328" t="str">
            <v>Fornecimento E Instalação De Componentes De Fixação - Abraçadeira Tipo ""D"" C/ Cunha De 1.¹/4''</v>
          </cell>
          <cell r="C1328" t="str">
            <v>un</v>
          </cell>
          <cell r="D1328">
            <v>3.4950999999999999</v>
          </cell>
        </row>
        <row r="1329">
          <cell r="A1329" t="str">
            <v>001.19.04060</v>
          </cell>
          <cell r="B1329" t="str">
            <v>Fornecimento E Instalação De Componentes De Fixação - Abraçadeira Tipo ""D"" C/ Cunha De 1.¹/²''</v>
          </cell>
          <cell r="C1329" t="str">
            <v>un</v>
          </cell>
          <cell r="D1329">
            <v>3.4950999999999999</v>
          </cell>
        </row>
        <row r="1330">
          <cell r="A1330" t="str">
            <v>001.19.04080</v>
          </cell>
          <cell r="B1330" t="str">
            <v>Fornecimento E Instalação De Componentes De Fixação - Abraçadeira Tipo ""D"" C/ Cunha De 2''</v>
          </cell>
          <cell r="C1330" t="str">
            <v>un</v>
          </cell>
          <cell r="D1330">
            <v>3.7951000000000001</v>
          </cell>
        </row>
        <row r="1331">
          <cell r="A1331" t="str">
            <v>001.19.04100</v>
          </cell>
          <cell r="B1331" t="str">
            <v>Fornecimento E Instalação De Componentes De Fixação - Parafuso Sextavado C/ Bucha De Pvc Rosca Sob. 1/4'' X 1. ¹/²'' DZ</v>
          </cell>
          <cell r="C1331" t="str">
            <v>ct</v>
          </cell>
          <cell r="D1331">
            <v>2.1650999999999998</v>
          </cell>
        </row>
        <row r="1332">
          <cell r="A1332" t="str">
            <v>001.19.04120</v>
          </cell>
          <cell r="B1332" t="str">
            <v>Fornecimento E Instalação De Componentes De Fixação - Parafuso Sextavado C/ Bucha De Pvc Rosca Sob. 5/16'' X 1. ¹/²''DZ</v>
          </cell>
          <cell r="C1332" t="str">
            <v>ct</v>
          </cell>
          <cell r="D1332">
            <v>2.2951000000000001</v>
          </cell>
        </row>
        <row r="1333">
          <cell r="A1333" t="str">
            <v>001.19.04140</v>
          </cell>
          <cell r="B1333" t="str">
            <v>Fornecimento E Instalação De Componentes De Fixação - Parafuso Sextavado C/ Bucha De Pvc Rosca Sob. 5/16'' X 2'' DZ</v>
          </cell>
          <cell r="C1333" t="str">
            <v>ct</v>
          </cell>
          <cell r="D1333">
            <v>2.3351000000000002</v>
          </cell>
        </row>
        <row r="1334">
          <cell r="A1334" t="str">
            <v>001.19.04160</v>
          </cell>
          <cell r="B1334" t="str">
            <v>Fornecimento E Instalação De Conj. De Contraventegem Com Cabo P/ Mastro 1. ¹/²''</v>
          </cell>
          <cell r="C1334" t="str">
            <v>cj</v>
          </cell>
          <cell r="D1334">
            <v>109.0183</v>
          </cell>
        </row>
        <row r="1335">
          <cell r="A1335" t="str">
            <v>001.19.04180</v>
          </cell>
          <cell r="B1335" t="str">
            <v>Fornecimento E Instalação De Conj. De Contraventagem Com Cabo P/ Mastro 2''</v>
          </cell>
          <cell r="C1335" t="str">
            <v>cj</v>
          </cell>
          <cell r="D1335">
            <v>109.2383</v>
          </cell>
        </row>
        <row r="1336">
          <cell r="A1336" t="str">
            <v>001.19.04200</v>
          </cell>
          <cell r="B1336" t="str">
            <v>Fornecimento E Instalação De Componentes P/ Aterramento - Conector Cabo/Haste Tipo Olhal Reforçado 3/4''</v>
          </cell>
          <cell r="C1336" t="str">
            <v>un</v>
          </cell>
          <cell r="D1336">
            <v>5.9263000000000003</v>
          </cell>
        </row>
        <row r="1337">
          <cell r="A1337" t="str">
            <v>001.19.04220</v>
          </cell>
          <cell r="B1337" t="str">
            <v>Fornecimento E Instalação De Componentes P/ Aterramento - Conector Cabo/Haste Tipo Olhal Reforçado 5/8''</v>
          </cell>
          <cell r="C1337" t="str">
            <v>un</v>
          </cell>
          <cell r="D1337">
            <v>4.6763000000000003</v>
          </cell>
        </row>
        <row r="1338">
          <cell r="A1338" t="str">
            <v>001.19.04240</v>
          </cell>
          <cell r="B1338" t="str">
            <v>Fornecimento E Instalação De Componentes P/ Aterramento Cabo/Haste Tipo Olhal Leve 5/8''</v>
          </cell>
          <cell r="C1338" t="str">
            <v>un</v>
          </cell>
          <cell r="D1338">
            <v>8.3163</v>
          </cell>
        </row>
        <row r="1339">
          <cell r="A1339" t="str">
            <v>001.19.04260</v>
          </cell>
          <cell r="B1339" t="str">
            <v>Fornecimento E Instalação De Componentes P/ Aterramento - Luva De Emenda P/ Haste De 5/8''</v>
          </cell>
          <cell r="C1339" t="str">
            <v>un</v>
          </cell>
          <cell r="D1339">
            <v>7.7563000000000004</v>
          </cell>
        </row>
        <row r="1340">
          <cell r="A1340" t="str">
            <v>001.19.04280</v>
          </cell>
          <cell r="B1340" t="str">
            <v>Fornecimento E Instalação De Componentes P/ Aterramento - Luva De Emenda P/ Haste De 3/4''</v>
          </cell>
          <cell r="C1340" t="str">
            <v>un</v>
          </cell>
          <cell r="D1340">
            <v>7.7563000000000004</v>
          </cell>
        </row>
        <row r="1341">
          <cell r="A1341" t="str">
            <v>001.19.04300</v>
          </cell>
          <cell r="B1341" t="str">
            <v>Fornecimento e Instalação de Componentes  p/ Aterramento - Conector Cabo/Haste Tipo Grampo</v>
          </cell>
          <cell r="C1341" t="str">
            <v>un</v>
          </cell>
          <cell r="D1341">
            <v>4.6763000000000003</v>
          </cell>
        </row>
        <row r="1342">
          <cell r="A1342" t="str">
            <v>001.19.04320</v>
          </cell>
          <cell r="B1342" t="str">
            <v>Fornecimento E Inwstalação De Componentes P/ Aterramento - Haste Aterramento AC De 5/8'' X 2,40m</v>
          </cell>
          <cell r="C1342" t="str">
            <v>un</v>
          </cell>
          <cell r="D1342">
            <v>32.567700000000002</v>
          </cell>
        </row>
        <row r="1343">
          <cell r="A1343" t="str">
            <v>001.19.04340</v>
          </cell>
          <cell r="B1343" t="str">
            <v>Fornecimento E Instalação De Componentes P/ Aterramento - Haste Aterramento  AC De 5/8'' X 3,00 M</v>
          </cell>
          <cell r="C1343" t="str">
            <v>un</v>
          </cell>
          <cell r="D1343">
            <v>38.967700000000001</v>
          </cell>
        </row>
        <row r="1344">
          <cell r="A1344" t="str">
            <v>001.19.04360</v>
          </cell>
          <cell r="B1344" t="str">
            <v>Fornecimento E Instalação De Componentes P/ Aterramento - Haste Aterramento AC De 3/4'' X 2,40 M</v>
          </cell>
          <cell r="C1344" t="str">
            <v>un</v>
          </cell>
          <cell r="D1344">
            <v>43.447699999999998</v>
          </cell>
        </row>
        <row r="1345">
          <cell r="A1345" t="str">
            <v>001.19.04380</v>
          </cell>
          <cell r="B1345" t="str">
            <v>Fornecimento E Instalação De Componentes P/ Aterramento - Haste Aterramento AC De 3/4'' X 300 M</v>
          </cell>
          <cell r="C1345" t="str">
            <v>un</v>
          </cell>
          <cell r="D1345">
            <v>52.9377</v>
          </cell>
        </row>
        <row r="1346">
          <cell r="A1346" t="str">
            <v>001.19.04400</v>
          </cell>
          <cell r="B1346" t="str">
            <v>Forecimento E Instalação De Componentes P/ Aterramento - Haste Aterramento BC De 5/8'' X 2,40 M</v>
          </cell>
          <cell r="C1346" t="str">
            <v>un</v>
          </cell>
          <cell r="D1346">
            <v>20.247699999999998</v>
          </cell>
        </row>
        <row r="1347">
          <cell r="A1347" t="str">
            <v>001.19.04420</v>
          </cell>
          <cell r="B1347" t="str">
            <v>Fornecimento E Instalação De Componentes P/ Aterramento - Haste Aterramento BC De 5/8'' X 3,00 M</v>
          </cell>
          <cell r="C1347" t="str">
            <v>un</v>
          </cell>
          <cell r="D1347">
            <v>29.607700000000001</v>
          </cell>
        </row>
        <row r="1348">
          <cell r="A1348" t="str">
            <v>001.19.04440</v>
          </cell>
          <cell r="B1348" t="str">
            <v>Fornecimento E Instalação De Componentes P/ Aterramento - Haste Aterramento BC De 3/4'' X 2,40 M</v>
          </cell>
          <cell r="C1348" t="str">
            <v>un</v>
          </cell>
          <cell r="D1348">
            <v>36.6877</v>
          </cell>
        </row>
        <row r="1349">
          <cell r="A1349" t="str">
            <v>001.19.04460</v>
          </cell>
          <cell r="B1349" t="str">
            <v>Fornecimento E Instalação De Componentes P/ Aterramento - Haste Aterramento BC De 3/4'' X 3,00 M</v>
          </cell>
          <cell r="C1349" t="str">
            <v>un</v>
          </cell>
          <cell r="D1349">
            <v>39.9377</v>
          </cell>
        </row>
        <row r="1350">
          <cell r="A1350" t="str">
            <v>001.19.04480</v>
          </cell>
          <cell r="B1350" t="str">
            <v>Fornecimento E Instalação De Sinalizadores - Aparelhos Sinalizadores Simples S/ Célula</v>
          </cell>
          <cell r="C1350" t="str">
            <v>un</v>
          </cell>
          <cell r="D1350">
            <v>22.027699999999999</v>
          </cell>
        </row>
        <row r="1351">
          <cell r="A1351" t="str">
            <v>001.19.04500</v>
          </cell>
          <cell r="B1351" t="str">
            <v>Fornecimento E Instalação De Sinalizadores - Aparelhos Sinalizadores Simples C/ Célula</v>
          </cell>
          <cell r="C1351" t="str">
            <v>un</v>
          </cell>
          <cell r="D1351">
            <v>35.887700000000002</v>
          </cell>
        </row>
        <row r="1352">
          <cell r="A1352" t="str">
            <v>001.19.04520</v>
          </cell>
          <cell r="B1352" t="str">
            <v>Fornecimento E Instalação De Sinalizadores - Aparelhos Sinalizadores Duplo S/ Célula</v>
          </cell>
          <cell r="C1352" t="str">
            <v>un</v>
          </cell>
          <cell r="D1352">
            <v>41.237699999999997</v>
          </cell>
        </row>
        <row r="1353">
          <cell r="A1353" t="str">
            <v>001.19.04540</v>
          </cell>
          <cell r="B1353" t="str">
            <v>Fornecimento E Instalação De Sinalizadores - Aparelhos Sinalizadores Duplo C/ Célula</v>
          </cell>
          <cell r="C1353" t="str">
            <v>un</v>
          </cell>
          <cell r="D1353">
            <v>74.887699999999995</v>
          </cell>
        </row>
        <row r="1354">
          <cell r="A1354" t="str">
            <v>001.19.04560</v>
          </cell>
          <cell r="B1354" t="str">
            <v>Fornecimento E Instalação De Abraçadeira P/ Sinalizador De 1. ¹/²''</v>
          </cell>
          <cell r="C1354" t="str">
            <v>un</v>
          </cell>
          <cell r="D1354">
            <v>5.4851000000000001</v>
          </cell>
        </row>
        <row r="1355">
          <cell r="A1355" t="str">
            <v>001.19.04580</v>
          </cell>
          <cell r="B1355" t="str">
            <v>Fornecimento E Instalação De Abraçadeira P/ Sinalizador De 2''</v>
          </cell>
          <cell r="C1355" t="str">
            <v>un</v>
          </cell>
          <cell r="D1355">
            <v>5.6250999999999998</v>
          </cell>
        </row>
        <row r="1356">
          <cell r="A1356" t="str">
            <v>001.20</v>
          </cell>
          <cell r="B1356" t="str">
            <v>INSTALAÇÕES ELÉTRICAS - EQUIPAMENTOS</v>
          </cell>
          <cell r="D1356">
            <v>73781.902000000002</v>
          </cell>
        </row>
        <row r="1357">
          <cell r="A1357" t="str">
            <v>001.20.00020</v>
          </cell>
          <cell r="B1357" t="str">
            <v>Conjunto motor bomba centrífuga trifásica 50 a 60 hz para sucção até 6m pot. 1/2 hp</v>
          </cell>
          <cell r="C1357" t="str">
            <v>CJ</v>
          </cell>
          <cell r="D1357">
            <v>288.70030000000003</v>
          </cell>
        </row>
        <row r="1358">
          <cell r="A1358" t="str">
            <v>001.20.00040</v>
          </cell>
          <cell r="B1358" t="str">
            <v>Conjunto motor bomba centrífuga trifásica 50 a 60 hz para sucção até 6m pot. 3/4 hp</v>
          </cell>
          <cell r="C1358" t="str">
            <v>CJ</v>
          </cell>
          <cell r="D1358">
            <v>299.70030000000003</v>
          </cell>
        </row>
        <row r="1359">
          <cell r="A1359" t="str">
            <v>001.20.00060</v>
          </cell>
          <cell r="B1359" t="str">
            <v>Conjunto motor bomba centrífuga trifásica 50 a 60 hz para sucção até 6m pot. 1 hp</v>
          </cell>
          <cell r="C1359" t="str">
            <v>CJ</v>
          </cell>
          <cell r="D1359">
            <v>389.57139999999998</v>
          </cell>
        </row>
        <row r="1360">
          <cell r="A1360" t="str">
            <v>001.20.00080</v>
          </cell>
          <cell r="B1360" t="str">
            <v>Conjunto motor bomba centrífuga trifásica 50 a 60 hz para sucção até 6m pot. 1 1/2"""""""" hp</v>
          </cell>
          <cell r="C1360" t="str">
            <v>CJ</v>
          </cell>
          <cell r="D1360">
            <v>466.57139999999998</v>
          </cell>
        </row>
        <row r="1361">
          <cell r="A1361" t="str">
            <v>001.20.00100</v>
          </cell>
          <cell r="B1361" t="str">
            <v>Conjunto motor bomba centrífuga trifásica 50 a 60 hz para sucção até 6m pot. 2"""""""" hp</v>
          </cell>
          <cell r="C1361" t="str">
            <v>CJ</v>
          </cell>
          <cell r="D1361">
            <v>499.4425</v>
          </cell>
        </row>
        <row r="1362">
          <cell r="A1362" t="str">
            <v>001.20.00120</v>
          </cell>
          <cell r="B1362" t="str">
            <v>Conjunto motor bomba centrifuga monoestagio com bocais flangeados - cf-7 mark ou similar - 03 cv</v>
          </cell>
          <cell r="C1362" t="str">
            <v>UN</v>
          </cell>
          <cell r="D1362">
            <v>276.4425</v>
          </cell>
        </row>
        <row r="1363">
          <cell r="A1363" t="str">
            <v>001.20.00140</v>
          </cell>
          <cell r="B1363" t="str">
            <v>Fornecimento e Instalação de Ar Condicionado Tipo Split 9 000 BTUS, Linha Tempstar ou Mesmo Padrão</v>
          </cell>
          <cell r="C1363" t="str">
            <v>CJ</v>
          </cell>
          <cell r="D1363">
            <v>2150</v>
          </cell>
        </row>
        <row r="1364">
          <cell r="A1364" t="str">
            <v>001.20.00160</v>
          </cell>
          <cell r="B1364" t="str">
            <v>Fornecimento e Instalação de Ar Condicionado Tipo Split 12 000 BTUS, Linha Tempstar ou Mesmo Padrão</v>
          </cell>
          <cell r="C1364" t="str">
            <v>CJ</v>
          </cell>
          <cell r="D1364">
            <v>2520</v>
          </cell>
        </row>
        <row r="1365">
          <cell r="A1365" t="str">
            <v>001.20.00165</v>
          </cell>
          <cell r="B1365" t="str">
            <v>Fornecimento e Instalação de Ar Condicionado Tipo Split 18 000 BTUS, Linha Tempstar ou Mesmo Padrão</v>
          </cell>
          <cell r="C1365" t="str">
            <v>CJ</v>
          </cell>
          <cell r="D1365">
            <v>2960</v>
          </cell>
        </row>
        <row r="1366">
          <cell r="A1366" t="str">
            <v>001.20.00170</v>
          </cell>
          <cell r="B1366" t="str">
            <v>Fornecimento e Instalação de Ar Condicionado Tipo Split 22 000 BTUS, Linha Tempstar ou Mesmo Padrão</v>
          </cell>
          <cell r="C1366" t="str">
            <v>CJ</v>
          </cell>
          <cell r="D1366">
            <v>4090</v>
          </cell>
        </row>
        <row r="1367">
          <cell r="A1367" t="str">
            <v>001.20.00175</v>
          </cell>
          <cell r="B1367" t="str">
            <v>Fornecimento e Instalação de Ar Condicionado Tipo Split 36 000 BTUS, Linha Tempstar ou Mesmo Padrão</v>
          </cell>
          <cell r="C1367" t="str">
            <v>CJ</v>
          </cell>
          <cell r="D1367">
            <v>5960</v>
          </cell>
        </row>
        <row r="1368">
          <cell r="A1368" t="str">
            <v>001.20.00180</v>
          </cell>
          <cell r="B1368" t="str">
            <v>Fornecimento e Instalação de Ar Condicionado Tipo Split 48 000 BTUS, Linha Tempstar ou Mesmo Padrão</v>
          </cell>
          <cell r="C1368" t="str">
            <v>CJ</v>
          </cell>
          <cell r="D1368">
            <v>7000</v>
          </cell>
        </row>
        <row r="1369">
          <cell r="A1369" t="str">
            <v>001.20.00200</v>
          </cell>
          <cell r="B1369" t="str">
            <v>Fornecimento e Instalação de Ar Condicionado Tipo Split 60 000 BTUS, Linha Tempstar ou Mesmo Padrão</v>
          </cell>
          <cell r="C1369" t="str">
            <v>CJ</v>
          </cell>
          <cell r="D1369">
            <v>7630</v>
          </cell>
        </row>
        <row r="1370">
          <cell r="A1370" t="str">
            <v>001.20.00220</v>
          </cell>
          <cell r="B1370" t="str">
            <v>Fornecimento e Instalação de Ar Condicionado Tipo Split 7 000 BTUS, Linha Silence ou Mesmo Padrão</v>
          </cell>
          <cell r="C1370" t="str">
            <v>CJ</v>
          </cell>
          <cell r="D1370">
            <v>2205</v>
          </cell>
        </row>
        <row r="1371">
          <cell r="A1371" t="str">
            <v>001.20.00240</v>
          </cell>
          <cell r="B1371" t="str">
            <v>Fornecimento e Instalação de Ar Condicionado Tipo Split 9 000 BTUS, Linha Silence ou Mesmo Padrão</v>
          </cell>
          <cell r="C1371" t="str">
            <v>CJ</v>
          </cell>
          <cell r="D1371">
            <v>2510</v>
          </cell>
        </row>
        <row r="1372">
          <cell r="A1372" t="str">
            <v>001.20.00260</v>
          </cell>
          <cell r="B1372" t="str">
            <v>Fornecimento e Instalação de Ar Condicionado Tipo Split 12 000 BTUS, Linha Silence ou Mesmo Padrão</v>
          </cell>
          <cell r="C1372" t="str">
            <v>CJ</v>
          </cell>
          <cell r="D1372">
            <v>2980</v>
          </cell>
        </row>
        <row r="1373">
          <cell r="A1373" t="str">
            <v>001.20.00265</v>
          </cell>
          <cell r="B1373" t="str">
            <v>Fornecimento e Instalação de Ar Condicionado Tipo Split 18 000 BTUS, Linha Silence ou Mesmo Padrão</v>
          </cell>
          <cell r="C1373" t="str">
            <v>CJ</v>
          </cell>
          <cell r="D1373">
            <v>4000</v>
          </cell>
        </row>
        <row r="1374">
          <cell r="A1374" t="str">
            <v>001.20.00270</v>
          </cell>
          <cell r="B1374" t="str">
            <v>Fornecimento e Instalação de Ar Condicionado Tipo Split 24 000 BTUS, Linha Silence ou Mesmo Padrão</v>
          </cell>
          <cell r="C1374" t="str">
            <v>CJ</v>
          </cell>
          <cell r="D1374">
            <v>4420</v>
          </cell>
        </row>
        <row r="1375">
          <cell r="A1375" t="str">
            <v>001.20.00275</v>
          </cell>
          <cell r="B1375" t="str">
            <v>Fornecimento e Instalação de Ar Condicionado Tipo Split 36 000 BTUS, Linha Modernitá ou Mesmo Padrão</v>
          </cell>
          <cell r="C1375" t="str">
            <v>CJ</v>
          </cell>
          <cell r="D1375">
            <v>6250</v>
          </cell>
        </row>
        <row r="1376">
          <cell r="A1376" t="str">
            <v>001.20.00280</v>
          </cell>
          <cell r="B1376" t="str">
            <v>Fornecimento e Instalação de Ar Condicionado Tipo Split 48 000 BTUS, Linha Silence ou Mesmo Padrão</v>
          </cell>
          <cell r="C1376" t="str">
            <v>CJ</v>
          </cell>
          <cell r="D1376">
            <v>8000</v>
          </cell>
        </row>
        <row r="1377">
          <cell r="A1377" t="str">
            <v>001.20.00300</v>
          </cell>
          <cell r="B1377" t="str">
            <v>Fornecimento e Instalação de Ar Condicionado Tipo Split 60 000 BTUS, Linha Silence ou Mesmo Padrão</v>
          </cell>
          <cell r="C1377" t="str">
            <v>CJ</v>
          </cell>
          <cell r="D1377">
            <v>8700</v>
          </cell>
        </row>
        <row r="1378">
          <cell r="A1378" t="str">
            <v>001.20.00320</v>
          </cell>
          <cell r="B1378" t="str">
            <v>Fornecimento e Instalação de Rede Figorígena (Tubo de Cobre 3/8"" e 1/4""; Cabo PP 4x1.50; Isolante Térmico em Espuma Para Tubulação 5/8"" e Fita Aluminizada) Para Aparelho Ar Cond. Split até 10.000 BTU'S</v>
          </cell>
          <cell r="C1378" t="str">
            <v>ml</v>
          </cell>
          <cell r="D1378">
            <v>30.718499999999999</v>
          </cell>
        </row>
        <row r="1379">
          <cell r="A1379" t="str">
            <v>001.20.00340</v>
          </cell>
          <cell r="B1379" t="str">
            <v>Fornecimento e Instalação de Rede Figorígena (Tubo de Cobre 1/2"" e 1/4""; Cabo PP 4x1.50; Isolante Térmico em Espuma Para Tubulação 3/4"" e Fita Aluminizada) Para Aparelho Ar Cond. Split de 12.000 BTU'S</v>
          </cell>
          <cell r="C1379" t="str">
            <v>ml</v>
          </cell>
          <cell r="D1379">
            <v>31.688700000000001</v>
          </cell>
        </row>
        <row r="1380">
          <cell r="A1380" t="str">
            <v>001.20.00360</v>
          </cell>
          <cell r="B1380" t="str">
            <v>Fornecimento e Instalação de Rede Figorígena (Tubo de Cobre 3/8"" e 5/8""; Cabo PP 4x1.50; Isolante Térmico em Espuma Para Tubulação 7/8"" e Fita Aluminizada) Para Aparelho Ar Cond. Split de 24.000 BTU'S</v>
          </cell>
          <cell r="C1380" t="str">
            <v>ml</v>
          </cell>
          <cell r="D1380">
            <v>38.580199999999998</v>
          </cell>
        </row>
        <row r="1381">
          <cell r="A1381" t="str">
            <v>001.20.00380</v>
          </cell>
          <cell r="B1381" t="str">
            <v>Fornecimento e Instalação de Rede Figorígena (Tubo de Cobre 1/2"" e 7/8""; Cabo PP 4x1.50; Isolante Térmico em Espuma Para Tubulação 1"" e Fita Aluminizada) Para Aparelho Ar Cond. Split de 48.000 BTU'S</v>
          </cell>
          <cell r="C1381" t="str">
            <v>ml</v>
          </cell>
          <cell r="D1381">
            <v>42.743099999999998</v>
          </cell>
        </row>
        <row r="1382">
          <cell r="A1382" t="str">
            <v>001.20.00400</v>
          </cell>
          <cell r="B1382" t="str">
            <v>Fornecimento e Instalação de Rede Figorígena (Tubo de Cobre 1/2"" e 7/8""; Cabo PP 4x1.50; Isolante Térmico em Espuma Para Tubulação 1"" e Fita Aluminizada) Para Aparelho Ar Cond. Split de 60.000 BTU'S</v>
          </cell>
          <cell r="C1382" t="str">
            <v>ml</v>
          </cell>
          <cell r="D1382">
            <v>42.743099999999998</v>
          </cell>
        </row>
        <row r="1383">
          <cell r="A1383" t="str">
            <v>001.21</v>
          </cell>
          <cell r="B1383" t="str">
            <v>INSTALAÇÕES ELÉTRICAS - CAIXAS DE INSPEÇÃO E PASSAGEM</v>
          </cell>
          <cell r="D1383">
            <v>1816.068</v>
          </cell>
        </row>
        <row r="1384">
          <cell r="A1384" t="str">
            <v>001.21.00020</v>
          </cell>
          <cell r="B1384" t="str">
            <v>Execução de caixa de passagem de concreto de 5 cm espessura e tampa de concreto impermeabilizada de 30.00 x 30.00 x 30.00 cm</v>
          </cell>
          <cell r="C1384" t="str">
            <v>CJ</v>
          </cell>
          <cell r="D1384">
            <v>29.3675</v>
          </cell>
        </row>
        <row r="1385">
          <cell r="A1385" t="str">
            <v>001.21.00040</v>
          </cell>
          <cell r="B1385" t="str">
            <v>Execução de caixa de passagem de concreto de 5 cm espessura e tampa de concreto impermeabilizada de 30.00 x 30.00 x 40.00 cm</v>
          </cell>
          <cell r="C1385" t="str">
            <v>CJ</v>
          </cell>
          <cell r="D1385">
            <v>33.421199999999999</v>
          </cell>
        </row>
        <row r="1386">
          <cell r="A1386" t="str">
            <v>001.21.00060</v>
          </cell>
          <cell r="B1386" t="str">
            <v>Execução de caixa de passagem de concreto de 5 cm espessura e tampa de concreto impermeabilizada de 40.00 x 40.00 x 40.00 cm</v>
          </cell>
          <cell r="C1386" t="str">
            <v>CJ</v>
          </cell>
          <cell r="D1386">
            <v>49.469099999999997</v>
          </cell>
        </row>
        <row r="1387">
          <cell r="A1387" t="str">
            <v>001.21.00080</v>
          </cell>
          <cell r="B1387" t="str">
            <v>Execução de caixa de passagem de concreto de 5 cm espessura e tampa de concreto impermeabilizada de 40.00 x 40.00 x 50.00 cm</v>
          </cell>
          <cell r="C1387" t="str">
            <v>CJ</v>
          </cell>
          <cell r="D1387">
            <v>56.373899999999999</v>
          </cell>
        </row>
        <row r="1388">
          <cell r="A1388" t="str">
            <v>001.21.00100</v>
          </cell>
          <cell r="B1388" t="str">
            <v>Execução de caixa de passagem de concreto de 5 cm espessura e tampa de concreto impermeabilizada de 50.00 x 50.00 x 50.00 cm</v>
          </cell>
          <cell r="C1388" t="str">
            <v>CJ</v>
          </cell>
          <cell r="D1388">
            <v>74.656300000000002</v>
          </cell>
        </row>
        <row r="1389">
          <cell r="A1389" t="str">
            <v>001.21.00120</v>
          </cell>
          <cell r="B1389" t="str">
            <v>Execução de caixa de passagem de concreto de 5 cm espessura e tampa de concreto impermeabilizada de 50.00 x 50.00 x 60.00 cm</v>
          </cell>
          <cell r="C1389" t="str">
            <v>CJ</v>
          </cell>
          <cell r="D1389">
            <v>83.427599999999998</v>
          </cell>
        </row>
        <row r="1390">
          <cell r="A1390" t="str">
            <v>001.21.00140</v>
          </cell>
          <cell r="B1390" t="str">
            <v>Execução de caixa de passagem de concreto de 5 cm espessura e tampa de concreto impermeabilizada de 60.00 x 60.00 x 60.00 cm</v>
          </cell>
          <cell r="C1390" t="str">
            <v>CJ</v>
          </cell>
          <cell r="D1390">
            <v>105.6909</v>
          </cell>
        </row>
        <row r="1391">
          <cell r="A1391" t="str">
            <v>001.21.00160</v>
          </cell>
          <cell r="B1391" t="str">
            <v>Execução de caixa de passagem de concreto de 5 cm espessura e tampa de concreto impermeabilizada de 80.00 x 80.00 x 80.00 cm</v>
          </cell>
          <cell r="C1391" t="str">
            <v>CJ</v>
          </cell>
          <cell r="D1391">
            <v>184.7371</v>
          </cell>
        </row>
        <row r="1392">
          <cell r="A1392" t="str">
            <v>001.21.00180</v>
          </cell>
          <cell r="B1392" t="str">
            <v>Execução de caixa de passagem de concreto de 5 cm espessura e tampa de concreto impermeabilizada de 80.00 x 80.00 x 100.00 cm</v>
          </cell>
          <cell r="C1392" t="str">
            <v>CJ</v>
          </cell>
          <cell r="D1392">
            <v>214.36359999999999</v>
          </cell>
        </row>
        <row r="1393">
          <cell r="A1393" t="str">
            <v>001.21.00200</v>
          </cell>
          <cell r="B1393" t="str">
            <v>Execução de caixa de passagem de alvenaria de 1/2 vez c/ tampa de concreto impermeabilizada 30.00 x 30.00 x 30.00 cm</v>
          </cell>
          <cell r="C1393" t="str">
            <v>CJ</v>
          </cell>
          <cell r="D1393">
            <v>42.596299999999999</v>
          </cell>
        </row>
        <row r="1394">
          <cell r="A1394" t="str">
            <v>001.21.00220</v>
          </cell>
          <cell r="B1394" t="str">
            <v>Execução de caixa de passagem de alvenaria de 1/2 vez c/ tampa de concreto impermeabilizada 30.00 x 30.00 x 40.00 cm</v>
          </cell>
          <cell r="C1394" t="str">
            <v>CJ</v>
          </cell>
          <cell r="D1394">
            <v>49.892099999999999</v>
          </cell>
        </row>
        <row r="1395">
          <cell r="A1395" t="str">
            <v>001.21.00240</v>
          </cell>
          <cell r="B1395" t="str">
            <v>Execução de caixa de passagem de alvenaria de 1/2 vez c/ tampa de concreto impermeabilizada 40.00 x 40.00 x 40.00 cm</v>
          </cell>
          <cell r="C1395" t="str">
            <v>CJ</v>
          </cell>
          <cell r="D1395">
            <v>62.007599999999996</v>
          </cell>
        </row>
        <row r="1396">
          <cell r="A1396" t="str">
            <v>001.21.00260</v>
          </cell>
          <cell r="B1396" t="str">
            <v>Execução de caixa de passagem de alvenaria de 1/2 vez c/ tampa de concreto impermeabilizada 40.00 x 40.00 x 50.00 cm</v>
          </cell>
          <cell r="C1396" t="str">
            <v>CJ</v>
          </cell>
          <cell r="D1396">
            <v>73.315600000000003</v>
          </cell>
        </row>
        <row r="1397">
          <cell r="A1397" t="str">
            <v>001.21.00280</v>
          </cell>
          <cell r="B1397" t="str">
            <v>Execução de caixa de passagem de alvenaria de 1/2 vez c/ tampa de concreto impermeabiliada 50.00 x 50.00 x 50.00 cm</v>
          </cell>
          <cell r="C1397" t="str">
            <v>CJ</v>
          </cell>
          <cell r="D1397">
            <v>90.509</v>
          </cell>
        </row>
        <row r="1398">
          <cell r="A1398" t="str">
            <v>001.21.00300</v>
          </cell>
          <cell r="B1398" t="str">
            <v>Exeucução de caixa de passagem de alvenaria de 1/2 vez c/ tampa de concreto impermeabilizada 50.00 x 50.00 x 60.0 cm</v>
          </cell>
          <cell r="C1398" t="str">
            <v>CJ</v>
          </cell>
          <cell r="D1398">
            <v>100.90900000000001</v>
          </cell>
        </row>
        <row r="1399">
          <cell r="A1399" t="str">
            <v>001.21.00320</v>
          </cell>
          <cell r="B1399" t="str">
            <v>Execuçãoo de caixa de passagem de alvenaria de 1/2 vez c/ tampa de concreto impermeabilizada 60.00 x 60.00 x 60.00 cm</v>
          </cell>
          <cell r="C1399" t="str">
            <v>CJ</v>
          </cell>
          <cell r="D1399">
            <v>123.2679</v>
          </cell>
        </row>
        <row r="1400">
          <cell r="A1400" t="str">
            <v>001.21.00340</v>
          </cell>
          <cell r="B1400" t="str">
            <v>Execução de caixa de passagem de alvenaria de 1/2 vez c/ tampa de concreto impermeabilizada 80.00 x 80.00 x 80.00 cm</v>
          </cell>
          <cell r="C1400" t="str">
            <v>CJ</v>
          </cell>
          <cell r="D1400">
            <v>202.98230000000001</v>
          </cell>
        </row>
        <row r="1401">
          <cell r="A1401" t="str">
            <v>001.21.00360</v>
          </cell>
          <cell r="B1401" t="str">
            <v>Execução de caixa de passagem de alvenaria de 1/2 vez c/ tampa de concreto impermeabilizada 80.00 x 80.00 x 100.00 cm</v>
          </cell>
          <cell r="C1401" t="str">
            <v>CJ</v>
          </cell>
          <cell r="D1401">
            <v>239.08099999999999</v>
          </cell>
        </row>
        <row r="1402">
          <cell r="A1402" t="str">
            <v>001.22</v>
          </cell>
          <cell r="B1402" t="str">
            <v>INSTALAÇÕES ELÉTRICAS - ALTA TENSÃO</v>
          </cell>
          <cell r="D1402">
            <v>102058.2659</v>
          </cell>
        </row>
        <row r="1403">
          <cell r="A1403" t="str">
            <v>001.22.00020</v>
          </cell>
          <cell r="B1403" t="str">
            <v>Fornecimento e Instalação de Fusível NH 63 A, 500 V</v>
          </cell>
          <cell r="C1403" t="str">
            <v>UN</v>
          </cell>
          <cell r="D1403">
            <v>14.727399999999999</v>
          </cell>
        </row>
        <row r="1404">
          <cell r="A1404" t="str">
            <v>001.22.00040</v>
          </cell>
          <cell r="B1404" t="str">
            <v>Fornecimento e Instalação de Fusível NH 80 A, 500 V</v>
          </cell>
          <cell r="C1404" t="str">
            <v>UN</v>
          </cell>
          <cell r="D1404">
            <v>5.1574</v>
          </cell>
        </row>
        <row r="1405">
          <cell r="A1405" t="str">
            <v>001.22.00060</v>
          </cell>
          <cell r="B1405" t="str">
            <v>Fornecimento e Instalação de Fusível NH 100 A, 500 V</v>
          </cell>
          <cell r="C1405" t="str">
            <v>UN</v>
          </cell>
          <cell r="D1405">
            <v>14.727399999999999</v>
          </cell>
        </row>
        <row r="1406">
          <cell r="A1406" t="str">
            <v>001.22.00080</v>
          </cell>
          <cell r="B1406" t="str">
            <v>Fornecimento e Instalação de Fusível NH 160 A, 500 V</v>
          </cell>
          <cell r="C1406" t="str">
            <v>UN</v>
          </cell>
          <cell r="D1406">
            <v>14.727399999999999</v>
          </cell>
        </row>
        <row r="1407">
          <cell r="A1407" t="str">
            <v>001.22.00100</v>
          </cell>
          <cell r="B1407" t="str">
            <v>Fornecimento e Instalação de Fusível NH 200 A, 500 V</v>
          </cell>
          <cell r="C1407" t="str">
            <v>UN</v>
          </cell>
          <cell r="D1407">
            <v>31.236000000000001</v>
          </cell>
        </row>
        <row r="1408">
          <cell r="A1408" t="str">
            <v>001.22.00120</v>
          </cell>
          <cell r="B1408" t="str">
            <v>Fornecimento e Instalação de Fusível NH 315 A, 500 V</v>
          </cell>
          <cell r="C1408" t="str">
            <v>UN</v>
          </cell>
          <cell r="D1408">
            <v>45.926000000000002</v>
          </cell>
        </row>
        <row r="1409">
          <cell r="A1409" t="str">
            <v>001.22.00140</v>
          </cell>
          <cell r="B1409" t="str">
            <v>Fornecimento e Instalação de Fusível NH 400 A, 500 V</v>
          </cell>
          <cell r="C1409" t="str">
            <v>UN</v>
          </cell>
          <cell r="D1409">
            <v>20.795999999999999</v>
          </cell>
        </row>
        <row r="1410">
          <cell r="A1410" t="str">
            <v>001.22.00160</v>
          </cell>
          <cell r="B1410" t="str">
            <v>Fornecimento e Instalação de Fusível NH 630 A, 500 V</v>
          </cell>
          <cell r="C1410" t="str">
            <v>UN</v>
          </cell>
          <cell r="D1410">
            <v>29.936</v>
          </cell>
        </row>
        <row r="1411">
          <cell r="A1411" t="str">
            <v>001.22.00180</v>
          </cell>
          <cell r="B1411" t="str">
            <v>Fornecimento e instalação de chave blindada triplar 3x125amp/500v</v>
          </cell>
          <cell r="C1411" t="str">
            <v>CJ</v>
          </cell>
          <cell r="D1411">
            <v>322.31909999999999</v>
          </cell>
        </row>
        <row r="1412">
          <cell r="A1412" t="str">
            <v>001.22.00190</v>
          </cell>
          <cell r="B1412" t="str">
            <v>Execução de mureta em alvenaria de 1.5 vez  de tijolo assente com argamassa mista 1:2:8 cimento cal hidratada e areia inclusive fundação em concreto ciclópico no traço 1:3;6 revestimento rústico e caiação - para instalação de medidor de luz e força</v>
          </cell>
          <cell r="C1412" t="str">
            <v>m2</v>
          </cell>
          <cell r="D1412">
            <v>142.69110000000001</v>
          </cell>
        </row>
        <row r="1413">
          <cell r="A1413" t="str">
            <v>001.22.00200</v>
          </cell>
          <cell r="B1413" t="str">
            <v>Fornecimento e instalação de placa de advertência com os dizeres ""perigo de morte alta tensão""</v>
          </cell>
          <cell r="C1413" t="str">
            <v>PC</v>
          </cell>
          <cell r="D1413">
            <v>36.087000000000003</v>
          </cell>
        </row>
        <row r="1414">
          <cell r="A1414" t="str">
            <v>001.22.00220</v>
          </cell>
          <cell r="B1414" t="str">
            <v>Fornecimento e instalação de arame de aço galvanizado nº 14bwg (27 2g/m)</v>
          </cell>
          <cell r="C1414" t="str">
            <v>KG</v>
          </cell>
          <cell r="D1414">
            <v>8.3422000000000001</v>
          </cell>
        </row>
        <row r="1415">
          <cell r="A1415" t="str">
            <v>001.22.00240</v>
          </cell>
          <cell r="B1415" t="str">
            <v>Fornecimento e instalação de cabo de aço 6.4mm 1/4""</v>
          </cell>
          <cell r="C1415" t="str">
            <v>ML</v>
          </cell>
          <cell r="D1415">
            <v>2.5790000000000002</v>
          </cell>
        </row>
        <row r="1416">
          <cell r="A1416" t="str">
            <v>001.22.00260</v>
          </cell>
          <cell r="B1416" t="str">
            <v>Esticador galvanizado de diâm. 1/2""</v>
          </cell>
          <cell r="C1416" t="str">
            <v>UN</v>
          </cell>
          <cell r="D1416">
            <v>13.026</v>
          </cell>
        </row>
        <row r="1417">
          <cell r="A1417" t="str">
            <v>001.22.00280</v>
          </cell>
          <cell r="B1417" t="str">
            <v>Fornecimento e instalação de sapatilha para cabo de aço ate 3/8</v>
          </cell>
          <cell r="C1417" t="str">
            <v>UN</v>
          </cell>
          <cell r="D1417">
            <v>1.5673999999999999</v>
          </cell>
        </row>
        <row r="1418">
          <cell r="A1418" t="str">
            <v>001.22.00300</v>
          </cell>
          <cell r="B1418" t="str">
            <v>Fornecimento e instalação de fita de alumínio para proteção de 1 x 10 mm</v>
          </cell>
          <cell r="C1418" t="str">
            <v>KG</v>
          </cell>
          <cell r="D1418">
            <v>34.2209</v>
          </cell>
        </row>
        <row r="1419">
          <cell r="A1419" t="str">
            <v>001.22.00320</v>
          </cell>
          <cell r="B1419" t="str">
            <v>Fornecimento e instalação de arruela redonda para parafuso diam. 16.00 mm (5/8"""")</v>
          </cell>
          <cell r="C1419" t="str">
            <v>UN</v>
          </cell>
          <cell r="D1419">
            <v>0.78869999999999996</v>
          </cell>
        </row>
        <row r="1420">
          <cell r="A1420" t="str">
            <v>001.22.00340</v>
          </cell>
          <cell r="B1420" t="str">
            <v>Fornecimento e instalação de porca quadrada para parafuso diâmetro 16.00mm</v>
          </cell>
          <cell r="C1420" t="str">
            <v>UN</v>
          </cell>
          <cell r="D1420">
            <v>1.2174</v>
          </cell>
        </row>
        <row r="1421">
          <cell r="A1421" t="str">
            <v>001.22.00360</v>
          </cell>
          <cell r="B1421" t="str">
            <v>Fornecimento e instalação de Cabo de Alumínio Nú 2 CAA AWG SPARROW</v>
          </cell>
          <cell r="C1421" t="str">
            <v>KG</v>
          </cell>
          <cell r="D1421">
            <v>16.043700000000001</v>
          </cell>
        </row>
        <row r="1422">
          <cell r="A1422" t="str">
            <v>001.22.00380</v>
          </cell>
          <cell r="B1422" t="str">
            <v>Fornecimento e Instalação de Cabo de Alumínio Multiplexado 3 x 1 x 35 mm2 + 35 mm2 - Fase CA, Isolamento com XLPE e Neutro Nú CAL</v>
          </cell>
          <cell r="C1422" t="str">
            <v>ML</v>
          </cell>
          <cell r="D1422">
            <v>12.3843</v>
          </cell>
        </row>
        <row r="1423">
          <cell r="A1423" t="str">
            <v>001.22.00400</v>
          </cell>
          <cell r="B1423" t="str">
            <v>Fornecimento e Instalação de Cabo de Alumínio Multiplexado 3 x 1 x 70 mm2 + 70 mm2 - Fase CA, Isolamento com XLPE e Neutro Nú CAL</v>
          </cell>
          <cell r="C1423" t="str">
            <v>ML</v>
          </cell>
          <cell r="D1423">
            <v>21.6357</v>
          </cell>
        </row>
        <row r="1424">
          <cell r="A1424" t="str">
            <v>001.22.00420</v>
          </cell>
          <cell r="B1424" t="str">
            <v>Fornecimento e Instalação de Cabo de Alumínio Multiplexado 3 x 1 x 120 mm2 + 70 mm2 - Fase CA, Isolamento com XLPE e Neutro Nú CAL</v>
          </cell>
          <cell r="C1424" t="str">
            <v>ML</v>
          </cell>
          <cell r="D1424">
            <v>32.845500000000001</v>
          </cell>
        </row>
        <row r="1425">
          <cell r="A1425" t="str">
            <v>001.22.00440</v>
          </cell>
          <cell r="B1425" t="str">
            <v>Fornecimento e instalação de Cruzeta de Concreto 90 x 90 x 2000 mm - 250 daN - Retangular</v>
          </cell>
          <cell r="C1425" t="str">
            <v>UN</v>
          </cell>
          <cell r="D1425">
            <v>63.160200000000003</v>
          </cell>
        </row>
        <row r="1426">
          <cell r="A1426" t="str">
            <v>001.22.00460</v>
          </cell>
          <cell r="B1426" t="str">
            <v>Fornecimento e Instalação de Mão Francesa Plana 3/16"""" x 32 x 619 mm</v>
          </cell>
          <cell r="C1426" t="str">
            <v>UN</v>
          </cell>
          <cell r="D1426">
            <v>7.4939</v>
          </cell>
        </row>
        <row r="1427">
          <cell r="A1427" t="str">
            <v>001.22.00480</v>
          </cell>
          <cell r="B1427" t="str">
            <v>Fornecimento e Instalação de Olhal Para Parafuso de Diam.16mm</v>
          </cell>
          <cell r="C1427" t="str">
            <v>UN</v>
          </cell>
          <cell r="D1427">
            <v>8.6938999999999993</v>
          </cell>
        </row>
        <row r="1428">
          <cell r="A1428" t="str">
            <v>001.22.00500</v>
          </cell>
          <cell r="B1428" t="str">
            <v>Fornecimento e Instalação de Isolador de Disco de 154.00 mm (6"""")</v>
          </cell>
          <cell r="C1428" t="str">
            <v>UN</v>
          </cell>
          <cell r="D1428">
            <v>25.343900000000001</v>
          </cell>
        </row>
        <row r="1429">
          <cell r="A1429" t="str">
            <v>001.22.00520</v>
          </cell>
          <cell r="B1429" t="str">
            <v>Fornecimento e instalação de Isolador de Pilar 15.00 Kv - 110 Kv</v>
          </cell>
          <cell r="C1429" t="str">
            <v>UN</v>
          </cell>
          <cell r="D1429">
            <v>59.335299999999997</v>
          </cell>
        </row>
        <row r="1430">
          <cell r="A1430" t="str">
            <v>001.22.00540</v>
          </cell>
          <cell r="B1430" t="str">
            <v>Fornecimento e instalação de Isolador de Pilar 34,50 Kv - 170 Kv</v>
          </cell>
          <cell r="C1430" t="str">
            <v>UN</v>
          </cell>
          <cell r="D1430">
            <v>56.075299999999999</v>
          </cell>
        </row>
        <row r="1431">
          <cell r="A1431" t="str">
            <v>001.22.00560</v>
          </cell>
          <cell r="B1431" t="str">
            <v>Fornecimento e Instalação de Pino Auto Travante 16.00 x 168.00 mm 15/34.5 KV</v>
          </cell>
          <cell r="C1431" t="str">
            <v>UN</v>
          </cell>
          <cell r="D1431">
            <v>8.9469999999999992</v>
          </cell>
        </row>
        <row r="1432">
          <cell r="A1432" t="str">
            <v>001.22.00580</v>
          </cell>
          <cell r="B1432" t="str">
            <v>Fornecimento e Instalação de Arruela Quadrada 16.00 de 38.00mm X 3.00 mm com Furo de 18.00 mm</v>
          </cell>
          <cell r="C1432" t="str">
            <v>UN</v>
          </cell>
          <cell r="D1432">
            <v>0.58520000000000005</v>
          </cell>
        </row>
        <row r="1433">
          <cell r="A1433" t="str">
            <v>001.22.00600</v>
          </cell>
          <cell r="B1433" t="str">
            <v>Fornecimento e Instalação de Gancho Olhal</v>
          </cell>
          <cell r="C1433" t="str">
            <v>UN</v>
          </cell>
          <cell r="D1433">
            <v>6.5651000000000002</v>
          </cell>
        </row>
        <row r="1434">
          <cell r="A1434" t="str">
            <v>001.22.00620</v>
          </cell>
          <cell r="B1434" t="str">
            <v>Fornecimento e instalação de chave fusível XS 15 Kv 300 A 10 KA Mod C</v>
          </cell>
          <cell r="C1434" t="str">
            <v>UN</v>
          </cell>
          <cell r="D1434">
            <v>140.35390000000001</v>
          </cell>
        </row>
        <row r="1435">
          <cell r="A1435" t="str">
            <v>001.22.00640</v>
          </cell>
          <cell r="B1435" t="str">
            <v>Fornecimento e Instalação de Chave Fusível XS 36,2 Kv 300 A 5 KA Mod C</v>
          </cell>
          <cell r="C1435" t="str">
            <v>UN</v>
          </cell>
          <cell r="D1435">
            <v>205.47389999999999</v>
          </cell>
        </row>
        <row r="1436">
          <cell r="A1436" t="str">
            <v>001.22.00660</v>
          </cell>
          <cell r="B1436" t="str">
            <v>Fornecimento e Instalação de Chave Seccionadora Unipolar 15 Kv 630 A 95 KV C/ Terminal</v>
          </cell>
          <cell r="C1436" t="str">
            <v>UN</v>
          </cell>
          <cell r="D1436">
            <v>236.5522</v>
          </cell>
        </row>
        <row r="1437">
          <cell r="A1437" t="str">
            <v>001.22.00680</v>
          </cell>
          <cell r="B1437" t="str">
            <v>Fornecimento e Instalação de Chave Seccionadora Unipolar 36,2 Kv 630 A 95 KV C/ Terminal</v>
          </cell>
          <cell r="C1437" t="str">
            <v>UN</v>
          </cell>
          <cell r="D1437">
            <v>405.08699999999999</v>
          </cell>
        </row>
        <row r="1438">
          <cell r="A1438" t="str">
            <v>001.22.00700</v>
          </cell>
          <cell r="B1438" t="str">
            <v>Fornecimento e Instalação de Protetor de Bucha A. T. de Trafo 15 KV</v>
          </cell>
          <cell r="C1438" t="str">
            <v>UN</v>
          </cell>
          <cell r="D1438">
            <v>15.6751</v>
          </cell>
        </row>
        <row r="1439">
          <cell r="A1439" t="str">
            <v>001.22.00720</v>
          </cell>
          <cell r="B1439" t="str">
            <v>Fornecimento e Instalação de Elo Fusível de Alta Tensão 1 H 500 mm</v>
          </cell>
          <cell r="C1439" t="str">
            <v>UN</v>
          </cell>
          <cell r="D1439">
            <v>4.0347999999999997</v>
          </cell>
        </row>
        <row r="1440">
          <cell r="A1440" t="str">
            <v>001.22.00740</v>
          </cell>
          <cell r="B1440" t="str">
            <v>Fornecimento e Instalação de Elo Fusível de Alta Tensão 2 H 500 mm</v>
          </cell>
          <cell r="C1440" t="str">
            <v>UN</v>
          </cell>
          <cell r="D1440">
            <v>4.0347999999999997</v>
          </cell>
        </row>
        <row r="1441">
          <cell r="A1441" t="str">
            <v>001.22.00760</v>
          </cell>
          <cell r="B1441" t="str">
            <v>Fornecimento e Instalação de Elo Fusível de Alta Tensão 3 H 500 mm</v>
          </cell>
          <cell r="C1441" t="str">
            <v>UN</v>
          </cell>
          <cell r="D1441">
            <v>4.0347999999999997</v>
          </cell>
        </row>
        <row r="1442">
          <cell r="A1442" t="str">
            <v>001.22.00780</v>
          </cell>
          <cell r="B1442" t="str">
            <v>Fornecimento e Instalação de Elo Fusível de Alta Tensão 5 H 500 mm</v>
          </cell>
          <cell r="C1442" t="str">
            <v>UN</v>
          </cell>
          <cell r="D1442">
            <v>4.0347999999999997</v>
          </cell>
        </row>
        <row r="1443">
          <cell r="A1443" t="str">
            <v>001.22.00800</v>
          </cell>
          <cell r="B1443" t="str">
            <v>Fornecimento e Instalação de Elo Fusível de Alta Tensão 6 K 500 mm</v>
          </cell>
          <cell r="C1443" t="str">
            <v>UN</v>
          </cell>
          <cell r="D1443">
            <v>4.0347999999999997</v>
          </cell>
        </row>
        <row r="1444">
          <cell r="A1444" t="str">
            <v>001.22.00820</v>
          </cell>
          <cell r="B1444" t="str">
            <v>Fornecimento e Instalação de Elo Fusível de Alta Tensão 15 K 500 mm</v>
          </cell>
          <cell r="C1444" t="str">
            <v>UN</v>
          </cell>
          <cell r="D1444">
            <v>4.5347999999999997</v>
          </cell>
        </row>
        <row r="1445">
          <cell r="A1445" t="str">
            <v>001.22.00840</v>
          </cell>
          <cell r="B1445" t="str">
            <v>Fornecimento e Instalação de Elo Fusível de Alta Tensão 25 K 500 mm</v>
          </cell>
          <cell r="C1445" t="str">
            <v>UN</v>
          </cell>
          <cell r="D1445">
            <v>4.8348000000000004</v>
          </cell>
        </row>
        <row r="1446">
          <cell r="A1446" t="str">
            <v>001.22.00860</v>
          </cell>
          <cell r="B1446" t="str">
            <v>Fornecimento e Instalação de Para Raios 12 KV 10 KA Polimérico ZQP</v>
          </cell>
          <cell r="C1446" t="str">
            <v>UN</v>
          </cell>
          <cell r="D1446">
            <v>151.76390000000001</v>
          </cell>
        </row>
        <row r="1447">
          <cell r="A1447" t="str">
            <v>001.22.00880</v>
          </cell>
          <cell r="B1447" t="str">
            <v>Fornecimento e Instalação de Para Raios 30 KV 10 KA Polimérico ZQP</v>
          </cell>
          <cell r="C1447" t="str">
            <v>UN</v>
          </cell>
          <cell r="D1447">
            <v>351.57389999999998</v>
          </cell>
        </row>
        <row r="1448">
          <cell r="A1448" t="str">
            <v>001.22.00900</v>
          </cell>
          <cell r="B1448" t="str">
            <v>Fornecimento e Instalação de Suporte Padronizado para Transformador Para Poste DT 195 X 100 mm</v>
          </cell>
          <cell r="C1448" t="str">
            <v>UN</v>
          </cell>
          <cell r="D1448">
            <v>70.433899999999994</v>
          </cell>
        </row>
        <row r="1449">
          <cell r="A1449" t="str">
            <v>001.22.00920</v>
          </cell>
          <cell r="B1449" t="str">
            <v>Fornecimento e Instalação de Suporte Para Transformador Em Poste Circular 210 mm</v>
          </cell>
          <cell r="C1449" t="str">
            <v>UN</v>
          </cell>
          <cell r="D1449">
            <v>66.173900000000003</v>
          </cell>
        </row>
        <row r="1450">
          <cell r="A1450" t="str">
            <v>001.22.00940</v>
          </cell>
          <cell r="B1450" t="str">
            <v>Fornecimento e Instalação de Suporte Para Transformador Em Poste Circular 230 mm</v>
          </cell>
          <cell r="C1450" t="str">
            <v>UN</v>
          </cell>
          <cell r="D1450">
            <v>71.173900000000003</v>
          </cell>
        </row>
        <row r="1451">
          <cell r="A1451" t="str">
            <v>001.22.00960</v>
          </cell>
          <cell r="B1451" t="str">
            <v>Fornecimento e instalação de transformador Monofásico - MRT - Tensão Secundária 245/127 V 34.5 KV - 15 KVA</v>
          </cell>
          <cell r="C1451" t="str">
            <v>UN</v>
          </cell>
          <cell r="D1451">
            <v>2085.2170000000001</v>
          </cell>
        </row>
        <row r="1452">
          <cell r="A1452" t="str">
            <v>001.22.00980</v>
          </cell>
          <cell r="B1452" t="str">
            <v>Forneciemnto e instalação de transformador trifásico 13 8 13 2 6 6kv/220v primário em triângulo secundário em estrela 30 kva</v>
          </cell>
          <cell r="C1452" t="str">
            <v>UN</v>
          </cell>
          <cell r="D1452">
            <v>3361.0868</v>
          </cell>
        </row>
        <row r="1453">
          <cell r="A1453" t="str">
            <v>001.22.01000</v>
          </cell>
          <cell r="B1453" t="str">
            <v>Forneciemnto e instalação de transformador trifásico 13 8 13 2 6 6kv/220v primário em triângulo secundário em estrela 45 kva</v>
          </cell>
          <cell r="C1453" t="str">
            <v>UN</v>
          </cell>
          <cell r="D1453">
            <v>4163.7824000000001</v>
          </cell>
        </row>
        <row r="1454">
          <cell r="A1454" t="str">
            <v>001.22.01020</v>
          </cell>
          <cell r="B1454" t="str">
            <v>Forneciemnto e instalação de transformador trifásico 13 8 13 2 6 6kv/220v primário em triângulo secundário em estrela 75 kva</v>
          </cell>
          <cell r="C1454" t="str">
            <v>UN</v>
          </cell>
          <cell r="D1454">
            <v>5813.4780000000001</v>
          </cell>
        </row>
        <row r="1455">
          <cell r="A1455" t="str">
            <v>001.22.01040</v>
          </cell>
          <cell r="B1455" t="str">
            <v>Forneciemnto e instalação de transformador trifásico 13 8 13 2 6 6kv/220v primário em triângulo secundário em estrela 112.5 kva</v>
          </cell>
          <cell r="C1455" t="str">
            <v>UN</v>
          </cell>
          <cell r="D1455">
            <v>7425.5169999999998</v>
          </cell>
        </row>
        <row r="1456">
          <cell r="A1456" t="str">
            <v>001.22.01060</v>
          </cell>
          <cell r="B1456" t="str">
            <v>Fornecimento e instalação de transformador trifásico 13 8 13 2 6 6kv/220v primário em triângulo secundário em estrela 150 kva</v>
          </cell>
          <cell r="C1456" t="str">
            <v>UN</v>
          </cell>
          <cell r="D1456">
            <v>9294.9560000000001</v>
          </cell>
        </row>
        <row r="1457">
          <cell r="A1457" t="str">
            <v>001.22.01080</v>
          </cell>
          <cell r="B1457" t="str">
            <v>Fornecimento e instalação de transformador trifásico 13 8 13 2 6 6kv/220v primário em triângulo secundário em estrela 15 kva</v>
          </cell>
          <cell r="C1457" t="str">
            <v>UN</v>
          </cell>
          <cell r="D1457">
            <v>2261.3912</v>
          </cell>
        </row>
        <row r="1458">
          <cell r="A1458" t="str">
            <v>001.22.01100</v>
          </cell>
          <cell r="B1458" t="str">
            <v>Fornecimento e instalação de transformador trifásico 13 8 13 2 6 6kv/220v primário em triângulo secundário em estrela 225 kva</v>
          </cell>
          <cell r="C1458" t="str">
            <v>UN</v>
          </cell>
          <cell r="D1458">
            <v>11986.138999999999</v>
          </cell>
        </row>
        <row r="1459">
          <cell r="A1459" t="str">
            <v>001.22.01120</v>
          </cell>
          <cell r="B1459" t="str">
            <v>Forneciemnto e instalação de transformador trifásico 13 8 13 2 6 6kv/220v primário em triângulo secundário em estrela 300 kva</v>
          </cell>
          <cell r="C1459" t="str">
            <v>UN</v>
          </cell>
          <cell r="D1459">
            <v>15607.834000000001</v>
          </cell>
        </row>
        <row r="1460">
          <cell r="A1460" t="str">
            <v>001.22.01140</v>
          </cell>
          <cell r="B1460" t="str">
            <v>Fornecimento e trasformação de trasformador de distribuição trifásico, com resfriamento em banho de óleo mineral, para uso interno, potência 500 kva - classe de tensão 15 kv, transprimários de 13.800, 13.200, 12.600 - ligação delta e 220-127v, ligação e</v>
          </cell>
          <cell r="C1460" t="str">
            <v>UN</v>
          </cell>
          <cell r="D1460">
            <v>21980.695</v>
          </cell>
        </row>
        <row r="1461">
          <cell r="A1461" t="str">
            <v>001.22.01160</v>
          </cell>
          <cell r="B1461" t="str">
            <v>Fornecimento e instalação de parafuso cabeça quadrada """"máquina"""", dim.16.00mm x 125.00mm, incl. Porca Quadrada Diam. Interno 16.00 mm</v>
          </cell>
          <cell r="C1461" t="str">
            <v>CJ</v>
          </cell>
          <cell r="D1461">
            <v>3.0575000000000001</v>
          </cell>
        </row>
        <row r="1462">
          <cell r="A1462" t="str">
            <v>001.22.01180</v>
          </cell>
          <cell r="B1462" t="str">
            <v>Fornecimento e instalação de parafuso cabeça quadrada """"máquina"""", dim.16.00mm x 150.00mm, incl. Porca Quadrada Diam. Interno 16.00 mm</v>
          </cell>
          <cell r="C1462" t="str">
            <v>CJ</v>
          </cell>
          <cell r="D1462">
            <v>3.4375</v>
          </cell>
        </row>
        <row r="1463">
          <cell r="A1463" t="str">
            <v>001.22.01200</v>
          </cell>
          <cell r="B1463" t="str">
            <v>Fornecimento e instalação de parafuso cabeça quadrada """"máquina"""", dim.16.00mm x 200.00mm, incl. Porca Quadrada Diam. Interno 16.00 mm</v>
          </cell>
          <cell r="C1463" t="str">
            <v>CJ</v>
          </cell>
          <cell r="D1463">
            <v>3.6074999999999999</v>
          </cell>
        </row>
        <row r="1464">
          <cell r="A1464" t="str">
            <v>001.22.01220</v>
          </cell>
          <cell r="B1464" t="str">
            <v>Fornecimento e instalação de parafuso cabeça quadrada """"máquina"""", dim.16.00mm x 250.00mm, incl. Porca Quadrada Diam. Interno 16.00 mm</v>
          </cell>
          <cell r="C1464" t="str">
            <v>CJ</v>
          </cell>
          <cell r="D1464">
            <v>4.0674999999999999</v>
          </cell>
        </row>
        <row r="1465">
          <cell r="A1465" t="str">
            <v>001.22.01240</v>
          </cell>
          <cell r="B1465" t="str">
            <v>Fornecimento e instalação de parafuso cabeça quadrada """"máquina"""", dim.16.00mm x 300.00mm, incl. Porca Quadrada Diam. Interno 16.00 mm</v>
          </cell>
          <cell r="C1465" t="str">
            <v>CJ</v>
          </cell>
          <cell r="D1465">
            <v>4.7074999999999996</v>
          </cell>
        </row>
        <row r="1466">
          <cell r="A1466" t="str">
            <v>001.22.01260</v>
          </cell>
          <cell r="B1466" t="str">
            <v>Fornecimento e instalação de parafuso cabeça quadrada """"máquina"""", dim.16.00mm x 350.00mm, incl. Porca Quadrada Diam. Interno 16.00 mm</v>
          </cell>
          <cell r="C1466" t="str">
            <v>CJ</v>
          </cell>
          <cell r="D1466">
            <v>5.6375000000000002</v>
          </cell>
        </row>
        <row r="1467">
          <cell r="A1467" t="str">
            <v>001.22.01280</v>
          </cell>
          <cell r="B1467" t="str">
            <v>Fornecimento e instalação de parafuso cabeça quadrada """"máquina"""", dim.16.00mm x 400.00mm, incl. Porca Quadrada Diam. Interno 16.00 mm</v>
          </cell>
          <cell r="C1467" t="str">
            <v>CJ</v>
          </cell>
          <cell r="D1467">
            <v>6.1375000000000002</v>
          </cell>
        </row>
        <row r="1468">
          <cell r="A1468" t="str">
            <v>001.22.01300</v>
          </cell>
          <cell r="B1468" t="str">
            <v>Fornecimento e instalação de parafuso cabeça quadrada """"máquina"""", dim.16.00mm x 450.00mm, incl. Porca Quadrada Diam. Interno 16.00 mm</v>
          </cell>
          <cell r="C1468" t="str">
            <v>CJ</v>
          </cell>
          <cell r="D1468">
            <v>6.5374999999999996</v>
          </cell>
        </row>
        <row r="1469">
          <cell r="A1469" t="str">
            <v>001.22.01320</v>
          </cell>
          <cell r="B1469" t="str">
            <v>Fornecimento e instalação de parafuso cabeça quadrada """"máquina"""", dim.16.00mm x 500.00mm, incl. Porca Quadrada Diam. Interno 16.00 mm</v>
          </cell>
          <cell r="C1469" t="str">
            <v>CJ</v>
          </cell>
          <cell r="D1469">
            <v>7.2374999999999998</v>
          </cell>
        </row>
        <row r="1470">
          <cell r="A1470" t="str">
            <v>001.22.01340</v>
          </cell>
          <cell r="B1470" t="str">
            <v>Fornecimento e instalação de cinta circular de aço galvanizado diam. 150.00 mm</v>
          </cell>
          <cell r="C1470" t="str">
            <v>UN</v>
          </cell>
          <cell r="D1470">
            <v>14.8439</v>
          </cell>
        </row>
        <row r="1471">
          <cell r="A1471" t="str">
            <v>001.22.01360</v>
          </cell>
          <cell r="B1471" t="str">
            <v>Fornecimento e instalação de cinta circular de aço galvanizado diam. 160.00 mm</v>
          </cell>
          <cell r="C1471" t="str">
            <v>UN</v>
          </cell>
          <cell r="D1471">
            <v>15.043900000000001</v>
          </cell>
        </row>
        <row r="1472">
          <cell r="A1472" t="str">
            <v>001.22.01380</v>
          </cell>
          <cell r="B1472" t="str">
            <v>Fornecimento e instalação de cinta circular de aço galvanizado diam. 170.00 mm</v>
          </cell>
          <cell r="C1472" t="str">
            <v>UN</v>
          </cell>
          <cell r="D1472">
            <v>15.2439</v>
          </cell>
        </row>
        <row r="1473">
          <cell r="A1473" t="str">
            <v>001.22.01400</v>
          </cell>
          <cell r="B1473" t="str">
            <v>Fornecimento e instalação de cinta circular de aço galvanizado diam. 180.00 mm</v>
          </cell>
          <cell r="C1473" t="str">
            <v>UN</v>
          </cell>
          <cell r="D1473">
            <v>15.6439</v>
          </cell>
        </row>
        <row r="1474">
          <cell r="A1474" t="str">
            <v>001.22.01420</v>
          </cell>
          <cell r="B1474" t="str">
            <v>Fornecimento e instalação de cinta circular de aço galvanizado diam. 190.00 mm</v>
          </cell>
          <cell r="C1474" t="str">
            <v>UN</v>
          </cell>
          <cell r="D1474">
            <v>17.260899999999999</v>
          </cell>
        </row>
        <row r="1475">
          <cell r="A1475" t="str">
            <v>001.22.01440</v>
          </cell>
          <cell r="B1475" t="str">
            <v>Fornecimento e instalação de cinta circular de aço galvanizado diam. 200.00 mm</v>
          </cell>
          <cell r="C1475" t="str">
            <v>UN</v>
          </cell>
          <cell r="D1475">
            <v>16.643899999999999</v>
          </cell>
        </row>
        <row r="1476">
          <cell r="A1476" t="str">
            <v>001.22.01460</v>
          </cell>
          <cell r="B1476" t="str">
            <v>Fornecimento e instalação de cinta circular de aço galvanizado diam. 210.00 mm</v>
          </cell>
          <cell r="C1476" t="str">
            <v>UN</v>
          </cell>
          <cell r="D1476">
            <v>16.943899999999999</v>
          </cell>
        </row>
        <row r="1477">
          <cell r="A1477" t="str">
            <v>001.22.01480</v>
          </cell>
          <cell r="B1477" t="str">
            <v>Fornecimento e instalação de cinta circular de aço galvanizado diam. 220.00 mm</v>
          </cell>
          <cell r="C1477" t="str">
            <v>UN</v>
          </cell>
          <cell r="D1477">
            <v>19.778199999999998</v>
          </cell>
        </row>
        <row r="1478">
          <cell r="A1478" t="str">
            <v>001.22.01500</v>
          </cell>
          <cell r="B1478" t="str">
            <v>Fornecimento e instalação de cinta circular de aço galvanizado diam. 230.00 mm</v>
          </cell>
          <cell r="C1478" t="str">
            <v>UN</v>
          </cell>
          <cell r="D1478">
            <v>18.2439</v>
          </cell>
        </row>
        <row r="1479">
          <cell r="A1479" t="str">
            <v>001.22.01520</v>
          </cell>
          <cell r="B1479" t="str">
            <v>Fornecimento e instalação de cinta circular de aço galvanizado diam. 240.00 mm</v>
          </cell>
          <cell r="C1479" t="str">
            <v>UN</v>
          </cell>
          <cell r="D1479">
            <v>18.543900000000001</v>
          </cell>
        </row>
        <row r="1480">
          <cell r="A1480" t="str">
            <v>001.22.01540</v>
          </cell>
          <cell r="B1480" t="str">
            <v>Fornecimento e instalação de cinta circular de aço galvanizado diam. 250.00 mm</v>
          </cell>
          <cell r="C1480" t="str">
            <v>UN</v>
          </cell>
          <cell r="D1480">
            <v>19.2439</v>
          </cell>
        </row>
        <row r="1481">
          <cell r="A1481" t="str">
            <v>001.22.01560</v>
          </cell>
          <cell r="B1481" t="str">
            <v>Fornecimento e instalação de parafuso rosca dupla """"passante"""" dim.16.00mm x 350.00mm, incl. Porca Quadrada Diam. Interno 16.00 mm</v>
          </cell>
          <cell r="C1481" t="str">
            <v>CJ</v>
          </cell>
          <cell r="D1481">
            <v>8.3750999999999998</v>
          </cell>
        </row>
        <row r="1482">
          <cell r="A1482" t="str">
            <v>001.22.01580</v>
          </cell>
          <cell r="B1482" t="str">
            <v>Fornecimento e instalação de parafuso rosca dupla """"passante"""" dim.16.00mm x 400.00mm, incl. Porca Quadrada Diam. Interno 16.00 mm</v>
          </cell>
          <cell r="C1482" t="str">
            <v>CJ</v>
          </cell>
          <cell r="D1482">
            <v>8.3150999999999993</v>
          </cell>
        </row>
        <row r="1483">
          <cell r="A1483" t="str">
            <v>001.22.01600</v>
          </cell>
          <cell r="B1483" t="str">
            <v>Fornecimento e instalação de parafuso rosca dupla """"passante"""" dim.16.00mm x 450.00mm, incl. Porca Quadrada Diam. Interno 16.00 mm</v>
          </cell>
          <cell r="C1483" t="str">
            <v>CJ</v>
          </cell>
          <cell r="D1483">
            <v>9.4750999999999994</v>
          </cell>
        </row>
        <row r="1484">
          <cell r="A1484" t="str">
            <v>001.22.01620</v>
          </cell>
          <cell r="B1484" t="str">
            <v>Fornecimento e instalação de parafuso rosca dupla """"passante"""" dim.16.00mm x 500.00mm, incl. Porca Quadrada Diam. Interno 16.00 mm</v>
          </cell>
          <cell r="C1484" t="str">
            <v>CJ</v>
          </cell>
          <cell r="D1484">
            <v>10.075100000000001</v>
          </cell>
        </row>
        <row r="1485">
          <cell r="A1485" t="str">
            <v>001.22.01640</v>
          </cell>
          <cell r="B1485" t="str">
            <v>Fornecimento e instalação de parafuso rosca dupla """"passante"""" dim.16.00mm x 550.00mm, incl. Porca Quadrada Diam. Interno 16.00 mm</v>
          </cell>
          <cell r="C1485" t="str">
            <v>CJ</v>
          </cell>
          <cell r="D1485">
            <v>10.3751</v>
          </cell>
        </row>
        <row r="1486">
          <cell r="A1486" t="str">
            <v>001.22.01660</v>
          </cell>
          <cell r="B1486" t="str">
            <v>Fornecimento e instalação de sela p/ cruzeta de concreto</v>
          </cell>
          <cell r="C1486" t="str">
            <v>UN</v>
          </cell>
          <cell r="D1486">
            <v>7.6238999999999999</v>
          </cell>
        </row>
        <row r="1487">
          <cell r="A1487" t="str">
            <v>001.22.01680</v>
          </cell>
          <cell r="B1487" t="str">
            <v>Fornecimento e instalação de parafuso francês (cabeça abaulada) 16.00 mm x 45.00 mm, incl. Porca Quadrada Diam. Interno 16.00 mm</v>
          </cell>
          <cell r="C1487" t="str">
            <v>CJ</v>
          </cell>
          <cell r="D1487">
            <v>2.5375000000000001</v>
          </cell>
        </row>
        <row r="1488">
          <cell r="A1488" t="str">
            <v>001.22.01700</v>
          </cell>
          <cell r="B1488" t="str">
            <v>Fornecimento e instalação de parafuso francês (cabeça abaulada) 16.00 mm x150.00 mm incl. Porca Quadrada Diam. Interno 16.00 mm</v>
          </cell>
          <cell r="C1488" t="str">
            <v>CJ</v>
          </cell>
          <cell r="D1488">
            <v>3.5375000000000001</v>
          </cell>
        </row>
        <row r="1489">
          <cell r="A1489" t="str">
            <v>001.22.01720</v>
          </cell>
          <cell r="B1489" t="str">
            <v>Fornecimento e Instalação de Laço de Topo Pref. Para Cabo 2 CAA - 15.00 KV</v>
          </cell>
          <cell r="C1489" t="str">
            <v>UN</v>
          </cell>
          <cell r="D1489">
            <v>4.2934999999999999</v>
          </cell>
        </row>
        <row r="1490">
          <cell r="A1490" t="str">
            <v>001.22.01740</v>
          </cell>
          <cell r="B1490" t="str">
            <v>Fornecimento e Instalação de Laço de Topo Pref. Para Cabo 2 CAA - 34.5 KV</v>
          </cell>
          <cell r="C1490" t="str">
            <v>UN</v>
          </cell>
          <cell r="D1490">
            <v>5.1435000000000004</v>
          </cell>
        </row>
        <row r="1491">
          <cell r="A1491" t="str">
            <v>001.22.01760</v>
          </cell>
          <cell r="B1491" t="str">
            <v>Fornecimento e Instalação de Manilha Sapatilha</v>
          </cell>
          <cell r="C1491" t="str">
            <v>UN</v>
          </cell>
          <cell r="D1491">
            <v>8.0974000000000004</v>
          </cell>
        </row>
        <row r="1492">
          <cell r="A1492" t="str">
            <v>001.22.01780</v>
          </cell>
          <cell r="B1492" t="str">
            <v>Fornecimento e Instalação de Alça Pré-Formada Cabo 2 AWG</v>
          </cell>
          <cell r="C1492" t="str">
            <v>UN</v>
          </cell>
          <cell r="D1492">
            <v>2.8675000000000002</v>
          </cell>
        </row>
        <row r="1493">
          <cell r="A1493" t="str">
            <v>001.22.01800</v>
          </cell>
          <cell r="B1493" t="str">
            <v>Fornecimento e instalação de Conector Derivação Cunha  Tipo Estribo Normal - 2 - 4</v>
          </cell>
          <cell r="C1493" t="str">
            <v>UN</v>
          </cell>
          <cell r="D1493">
            <v>12.614800000000001</v>
          </cell>
        </row>
        <row r="1494">
          <cell r="A1494" t="str">
            <v>001.22.01820</v>
          </cell>
          <cell r="B1494" t="str">
            <v>Fornecimento e Instalação de Conector Derivação Tipo Cunha - AMP - Tipo II ou Similar</v>
          </cell>
          <cell r="C1494" t="str">
            <v>UN</v>
          </cell>
          <cell r="D1494">
            <v>4.7948000000000004</v>
          </cell>
        </row>
        <row r="1495">
          <cell r="A1495" t="str">
            <v>001.22.01840</v>
          </cell>
          <cell r="B1495" t="str">
            <v>Fornecimento e Instalação de Conector Derivação Cunha 602380-2  336, 4 - 2</v>
          </cell>
          <cell r="C1495" t="str">
            <v>UN</v>
          </cell>
          <cell r="D1495">
            <v>17.134799999999998</v>
          </cell>
        </row>
        <row r="1496">
          <cell r="A1496" t="str">
            <v>001.22.01860</v>
          </cell>
          <cell r="B1496" t="str">
            <v>Fornecimento e Instalação de Conector Derivação p/Linha Viva 6 - 250</v>
          </cell>
          <cell r="C1496" t="str">
            <v>UN</v>
          </cell>
          <cell r="D1496">
            <v>12.2248</v>
          </cell>
        </row>
        <row r="1497">
          <cell r="A1497" t="str">
            <v>001.22.01880</v>
          </cell>
          <cell r="B1497" t="str">
            <v>Fornecimento e Instalação de Conector Transversal Tipo Cunha Para Aterramento 5/8"""" x ( 25 a 35 mm)</v>
          </cell>
          <cell r="C1497" t="str">
            <v>UN</v>
          </cell>
          <cell r="D1497">
            <v>16.5748</v>
          </cell>
        </row>
        <row r="1498">
          <cell r="A1498" t="str">
            <v>001.22.01900</v>
          </cell>
          <cell r="B1498" t="str">
            <v>Fornecimento e Instalação de Cabo de Cobre Isolado XLPE 15 KV 16 mm2</v>
          </cell>
          <cell r="C1498" t="str">
            <v>ML</v>
          </cell>
          <cell r="D1498">
            <v>9.1957000000000004</v>
          </cell>
        </row>
        <row r="1499">
          <cell r="A1499" t="str">
            <v>001.22.01920</v>
          </cell>
          <cell r="B1499" t="str">
            <v>Fornecimento e Instalação de Cartucho P/ Conector AMP Vermelho 444504-2</v>
          </cell>
          <cell r="C1499" t="str">
            <v>UN</v>
          </cell>
          <cell r="D1499">
            <v>5.0951000000000004</v>
          </cell>
        </row>
        <row r="1500">
          <cell r="A1500" t="str">
            <v>001.22.01940</v>
          </cell>
          <cell r="B1500" t="str">
            <v>Fornecimento e Instalação de Conector Terminal Tipo Espada P/ Chave Faca - Terminal - 336,4 MCM 34 KV</v>
          </cell>
          <cell r="C1500" t="str">
            <v>UN</v>
          </cell>
          <cell r="D1500">
            <v>32.534799999999997</v>
          </cell>
        </row>
        <row r="1501">
          <cell r="A1501" t="str">
            <v>001.22.01960</v>
          </cell>
          <cell r="B1501" t="str">
            <v>Fornecimento e Instalação de Poste Duplo T 7mts (150 kg), com Engastamento Simples, incl Escavação e Reaterro Apiloado, conf. Normatização Rede Cemat</v>
          </cell>
          <cell r="C1501" t="str">
            <v>UN</v>
          </cell>
          <cell r="D1501">
            <v>242.98140000000001</v>
          </cell>
        </row>
        <row r="1502">
          <cell r="A1502" t="str">
            <v>001.22.01980</v>
          </cell>
          <cell r="B1502" t="str">
            <v>Fornecimento e Instalação de Poste Duplo T 9mts (150 kg), com Engastamento Simples, incl Escavação e Reaterro Apiloado, conf. Normatização Rede Cemat</v>
          </cell>
          <cell r="C1502" t="str">
            <v>UN</v>
          </cell>
          <cell r="D1502">
            <v>244.20249999999999</v>
          </cell>
        </row>
        <row r="1503">
          <cell r="A1503" t="str">
            <v>001.22.02000</v>
          </cell>
          <cell r="B1503" t="str">
            <v>Fornecimento e Instalação de Poste Duplo T 10 mts (150 kg), com Engastamento Simples, incl Escavação e Reaterro Apiloado, conf. Normatização Rede Cemat</v>
          </cell>
          <cell r="C1503" t="str">
            <v>UN</v>
          </cell>
          <cell r="D1503">
            <v>255.8312</v>
          </cell>
        </row>
        <row r="1504">
          <cell r="A1504" t="str">
            <v>001.22.02020</v>
          </cell>
          <cell r="B1504" t="str">
            <v>Fornecimento e Instalação de Poste Duplo T 11 mts (200 kg), com Engastamento Simples, incl Escavação e Reaterro Apiloado, conf. Normatização Rede Cemat</v>
          </cell>
          <cell r="C1504" t="str">
            <v>UN</v>
          </cell>
          <cell r="D1504">
            <v>498.50170000000003</v>
          </cell>
        </row>
        <row r="1505">
          <cell r="A1505" t="str">
            <v>001.22.02040</v>
          </cell>
          <cell r="B1505" t="str">
            <v>Fornecimento e Instalação de Poste Duplo T 12 mts (300 kg), com Engastamento Simples, incl Escavação e Reaterro Apiloado, conf. Normatização Rede Cemat</v>
          </cell>
          <cell r="C1505" t="str">
            <v>UN</v>
          </cell>
          <cell r="D1505">
            <v>495.28809999999999</v>
          </cell>
        </row>
        <row r="1506">
          <cell r="A1506" t="str">
            <v>001.22.02060</v>
          </cell>
          <cell r="B1506" t="str">
            <v>Fornecimento e Instalação de Poste Duplo T 10mts (300 kg), com Engastamento Reforçado, incl Escavação e Reaterro Apiloado, conf. Normatização Rede Cemat</v>
          </cell>
          <cell r="C1506" t="str">
            <v>UN</v>
          </cell>
          <cell r="D1506">
            <v>422.85449999999997</v>
          </cell>
        </row>
        <row r="1507">
          <cell r="A1507" t="str">
            <v>001.22.02080</v>
          </cell>
          <cell r="B1507" t="str">
            <v>Fornecimento e Instalação de Poste Duplo T 11mts (300 kg), com Engastamento Reforçado, incl Escavação e Reaterro Apiloado, conf. Normatização Rede Cemat</v>
          </cell>
          <cell r="C1507" t="str">
            <v>UN</v>
          </cell>
          <cell r="D1507">
            <v>553.79449999999997</v>
          </cell>
        </row>
        <row r="1508">
          <cell r="A1508" t="str">
            <v>001.22.02100</v>
          </cell>
          <cell r="B1508" t="str">
            <v>Fornecimento e Instalação de Poste Duplo T 10 mts (150 kg), com Engastamento em Solo Cimento, incl Escavação e Reaterro Apiloado, conf. Normatização Rede Cemat</v>
          </cell>
          <cell r="C1508" t="str">
            <v>UN</v>
          </cell>
          <cell r="D1508">
            <v>270.33120000000002</v>
          </cell>
        </row>
        <row r="1509">
          <cell r="A1509" t="str">
            <v>001.22.02120</v>
          </cell>
          <cell r="B1509" t="str">
            <v>Fornecimento e Instalação de Poste Duplo T 10 mts (300 kg), com Engastamento em Solo Cimento, incl Escavação e Reaterro Apiloado, conf. Normatização Rede Cemat</v>
          </cell>
          <cell r="C1509" t="str">
            <v>UN</v>
          </cell>
          <cell r="D1509">
            <v>381.64120000000003</v>
          </cell>
        </row>
        <row r="1510">
          <cell r="A1510" t="str">
            <v>001.22.02140</v>
          </cell>
          <cell r="B1510" t="str">
            <v>Fornecimento e Instalação de Poste Duplo T 11 mts (200 kg), com Engastamento em Solo Cimento, incl Escavação e Reaterro Apiloado, conf. Normatização Rede Cemat</v>
          </cell>
          <cell r="C1510" t="str">
            <v>UN</v>
          </cell>
          <cell r="D1510">
            <v>513.00170000000003</v>
          </cell>
        </row>
        <row r="1511">
          <cell r="A1511" t="str">
            <v>001.22.02160</v>
          </cell>
          <cell r="B1511" t="str">
            <v>Fornecimento e Instalação de Poste Duplo T 11 mts (300 kg), com Engastamento em Solo Cimento, incl Escavação e Reaterro Apiloado, conf. Normatização Rede Cemat</v>
          </cell>
          <cell r="C1511" t="str">
            <v>UN</v>
          </cell>
          <cell r="D1511">
            <v>513.20169999999996</v>
          </cell>
        </row>
        <row r="1512">
          <cell r="A1512" t="str">
            <v>001.22.02180</v>
          </cell>
          <cell r="B1512" t="str">
            <v>Fornecimento e Instalação de Poste Duplo T 10 mts (600 kg), com Engastamento em Concreto Fck= 15 Mpa, incl Escavação e Reaterro Apiloado, conf. Normatização Rede Cemat</v>
          </cell>
          <cell r="C1512" t="str">
            <v>UN</v>
          </cell>
          <cell r="D1512">
            <v>538.46730000000002</v>
          </cell>
        </row>
        <row r="1513">
          <cell r="A1513" t="str">
            <v>001.22.02200</v>
          </cell>
          <cell r="B1513" t="str">
            <v>Fornecimento e Instalação de Poste Duplo T 10 mts (1000 kg), com Engastamento em Concreto Fck= 15 Mpa, incl Escavação e Reaterro Apiloado, conf. Normatização Rede Cemat</v>
          </cell>
          <cell r="C1513" t="str">
            <v>UN</v>
          </cell>
          <cell r="D1513">
            <v>645.46730000000002</v>
          </cell>
        </row>
        <row r="1514">
          <cell r="A1514" t="str">
            <v>001.22.02220</v>
          </cell>
          <cell r="B1514" t="str">
            <v>Fornecimento e Instalação de Poste Duplo T 11 mts (600 kg), com Engastamento em Concreto Fck= 15 Mpa, incl Escavação e Reaterro Apiloado, conf. Normatização Rede Cemat</v>
          </cell>
          <cell r="C1514" t="str">
            <v>UN</v>
          </cell>
          <cell r="D1514">
            <v>918.09780000000001</v>
          </cell>
        </row>
        <row r="1515">
          <cell r="A1515" t="str">
            <v>001.22.02240</v>
          </cell>
          <cell r="B1515" t="str">
            <v>Fornecimento e Instalação de Poste Duplo T 11 mts (1000 kg), com Engastamento em Concreto Fck= 15 Mpa, incl Escavação e Reaterro Apiloado, conf. Normatização Rede Cemat</v>
          </cell>
          <cell r="C1515" t="str">
            <v>UN</v>
          </cell>
          <cell r="D1515">
            <v>918.09780000000001</v>
          </cell>
        </row>
        <row r="1516">
          <cell r="A1516" t="str">
            <v>001.22.02260</v>
          </cell>
          <cell r="B1516" t="str">
            <v>Fornecimento e Instalação de Poste Circular 7 mts (150 kg), com Engastamento Simples, incl Escavação e Reaterro Apiloado, conf. Normatização Rede Cemat</v>
          </cell>
          <cell r="C1516" t="str">
            <v>UN</v>
          </cell>
          <cell r="D1516">
            <v>282.17140000000001</v>
          </cell>
        </row>
        <row r="1517">
          <cell r="A1517" t="str">
            <v>001.22.02280</v>
          </cell>
          <cell r="B1517" t="str">
            <v>Fornecimento e Instalação de Poste Circular 9 mts (150 kg), com Engastamento Simples, incl Escavação e Reaterro Apiloado, conf. Normatização Rede Cemat</v>
          </cell>
          <cell r="C1517" t="str">
            <v>UN</v>
          </cell>
          <cell r="D1517">
            <v>351.24250000000001</v>
          </cell>
        </row>
        <row r="1518">
          <cell r="A1518" t="str">
            <v>001.22.02300</v>
          </cell>
          <cell r="B1518" t="str">
            <v>Fornecimento e Instalação de Poste Circular 10 mts (150 kg), com Engastamento Simples, incl Escavação e Reaterro Apiloado, conf. Normatização Rede Cemat</v>
          </cell>
          <cell r="C1518" t="str">
            <v>UN</v>
          </cell>
          <cell r="D1518">
            <v>465.88119999999998</v>
          </cell>
        </row>
        <row r="1519">
          <cell r="A1519" t="str">
            <v>001.22.02320</v>
          </cell>
          <cell r="B1519" t="str">
            <v>Fornecimento e Instalação de Poste Circular 11 mts (200 kg), com Engastamento Simples, incl Escavação e Reaterro Apiloado, conf. Normatização Rede Cemat</v>
          </cell>
          <cell r="C1519" t="str">
            <v>UN</v>
          </cell>
          <cell r="D1519">
            <v>486.92169999999999</v>
          </cell>
        </row>
        <row r="1520">
          <cell r="A1520" t="str">
            <v>001.22.02340</v>
          </cell>
          <cell r="B1520" t="str">
            <v>Fornecimento e Instalação de Poste Circular 12 mts (300 kg), com Engastamento Simples, incl Escavação e Reaterro Apiloado, conf. Normatização Rede Cemat</v>
          </cell>
          <cell r="C1520" t="str">
            <v>UN</v>
          </cell>
          <cell r="D1520">
            <v>495.28809999999999</v>
          </cell>
        </row>
        <row r="1521">
          <cell r="A1521" t="str">
            <v>001.22.02360</v>
          </cell>
          <cell r="B1521" t="str">
            <v>Fornecimento e Instalação de Poste Circular 10 mts (300 kg), com Engastamento Reforçado, incl Escavação e Reaterro Apiloado, conf. Normatização Rede Cemat</v>
          </cell>
          <cell r="C1521" t="str">
            <v>UN</v>
          </cell>
          <cell r="D1521">
            <v>566.24450000000002</v>
          </cell>
        </row>
        <row r="1522">
          <cell r="A1522" t="str">
            <v>001.22.02380</v>
          </cell>
          <cell r="B1522" t="str">
            <v>Fornecimento e Instalação de Poste Circular 10 mts (150 kg), com Engastamento em Solo Cimento, incl Escavação e Reaterro Apiloado, conf. Normatização Rede Cemat</v>
          </cell>
          <cell r="C1522" t="str">
            <v>UN</v>
          </cell>
          <cell r="D1522">
            <v>480.38119999999998</v>
          </cell>
        </row>
        <row r="1523">
          <cell r="A1523" t="str">
            <v>001.22.02400</v>
          </cell>
          <cell r="B1523" t="str">
            <v>Fornecimento e Instalação de Poste Circular 10 mts (300 kg), com Engastamento em Solo Cimento, incl Escavação e Reaterro Apiloado, conf. Normatização Rede Cemat</v>
          </cell>
          <cell r="C1523" t="str">
            <v>UN</v>
          </cell>
          <cell r="D1523">
            <v>525.03120000000001</v>
          </cell>
        </row>
        <row r="1524">
          <cell r="A1524" t="str">
            <v>001.22.02420</v>
          </cell>
          <cell r="B1524" t="str">
            <v>Fornecimento e Instalação de Poste Circular 11 mts (200 kg), com Engastamento em Solo Cimento, incl Escavação e Reaterro Apiloado, conf. Normatização Rede Cemat</v>
          </cell>
          <cell r="C1524" t="str">
            <v>UN</v>
          </cell>
          <cell r="D1524">
            <v>501.42169999999999</v>
          </cell>
        </row>
        <row r="1525">
          <cell r="A1525" t="str">
            <v>001.22.02440</v>
          </cell>
          <cell r="B1525" t="str">
            <v>Fornecimento e Instalação de Poste Circular 11 mts (300 kg), com Engastamento em Solo Cimento, incl Escavação e Reaterro Apiloado, conf. Normatização Rede Cemat</v>
          </cell>
          <cell r="C1525" t="str">
            <v>UN</v>
          </cell>
          <cell r="D1525">
            <v>509.40170000000001</v>
          </cell>
        </row>
        <row r="1526">
          <cell r="A1526" t="str">
            <v>001.22.02460</v>
          </cell>
          <cell r="B1526" t="str">
            <v>Fornecimento e Instalação de Poste Circular 10 mts (600 kg), com Engastamento em Concreto Fck= 15 Mpa, incl Escavação e Reaterro Apiloado, conf. Normatização Rede Cemat</v>
          </cell>
          <cell r="C1526" t="str">
            <v>UN</v>
          </cell>
          <cell r="D1526">
            <v>513.6173</v>
          </cell>
        </row>
        <row r="1527">
          <cell r="A1527" t="str">
            <v>001.22.02480</v>
          </cell>
          <cell r="B1527" t="str">
            <v>Fornecimento e Instalação de Poste Circular 10 mts (1000 kg), com Engastamento em Concreto Fck= 15 Mpa, incl Escavação e Reaterro Apiloado, conf. Normatização Rede Cemat</v>
          </cell>
          <cell r="C1527" t="str">
            <v>UN</v>
          </cell>
          <cell r="D1527">
            <v>701.59730000000002</v>
          </cell>
        </row>
        <row r="1528">
          <cell r="A1528" t="str">
            <v>001.22.02500</v>
          </cell>
          <cell r="B1528" t="str">
            <v>Fornecimento e Instalação de Poste Circular 11 mts (600 kg), com Engastamento em Concreto Fck= 15 Mpa, incl Escavação e Reaterro Apiloado, conf. Normatização Rede Cemat</v>
          </cell>
          <cell r="C1528" t="str">
            <v>UN</v>
          </cell>
          <cell r="D1528">
            <v>574.3578</v>
          </cell>
        </row>
        <row r="1529">
          <cell r="A1529" t="str">
            <v>001.22.02520</v>
          </cell>
          <cell r="B1529" t="str">
            <v>Fornecimento e Instalação de Poste Circular 11 mts (1000 kg), com Engastamento em Concreto Fck= 15 Mpa, incl Escavação e Reaterro Apiloado, conf. Normatização Rede Cemat</v>
          </cell>
          <cell r="C1529" t="str">
            <v>UN</v>
          </cell>
          <cell r="D1529">
            <v>987.11779999999999</v>
          </cell>
        </row>
        <row r="1530">
          <cell r="A1530" t="str">
            <v>001.23</v>
          </cell>
          <cell r="B1530" t="str">
            <v>INSTALAÇÕES ELÉTRICAS - SERVIÇOS DE MANUTENÇÃO</v>
          </cell>
          <cell r="D1530">
            <v>734.33730000000003</v>
          </cell>
        </row>
        <row r="1531">
          <cell r="A1531" t="str">
            <v>001.23.00040</v>
          </cell>
          <cell r="B1531" t="str">
            <v>Revisão em ponto de energia c/ reaperto e substituição de fita isolante</v>
          </cell>
          <cell r="C1531" t="str">
            <v>PT</v>
          </cell>
          <cell r="D1531">
            <v>4.7134999999999998</v>
          </cell>
        </row>
        <row r="1532">
          <cell r="A1532" t="str">
            <v>001.23.00080</v>
          </cell>
          <cell r="B1532" t="str">
            <v>Fornecimento e substituição de espelho (ou placa) p/ tomada e/ou interruptor 4""""""""x2""""""""</v>
          </cell>
          <cell r="C1532" t="str">
            <v>UN</v>
          </cell>
          <cell r="D1532">
            <v>1.5708</v>
          </cell>
        </row>
        <row r="1533">
          <cell r="A1533" t="str">
            <v>001.23.00100</v>
          </cell>
          <cell r="B1533" t="str">
            <v>Fornecimento e substituição de espelho (ou placa) p/ tomada e/ou interruptor 4""""""""x4""""""""</v>
          </cell>
          <cell r="C1533" t="str">
            <v>UN</v>
          </cell>
          <cell r="D1533">
            <v>2.9007999999999998</v>
          </cell>
        </row>
        <row r="1534">
          <cell r="A1534" t="str">
            <v>001.23.00120</v>
          </cell>
          <cell r="B1534" t="str">
            <v>Fornecimento e substituição de tomada simples universal com espelho</v>
          </cell>
          <cell r="C1534" t="str">
            <v>UN</v>
          </cell>
          <cell r="D1534">
            <v>5.9904000000000002</v>
          </cell>
        </row>
        <row r="1535">
          <cell r="A1535" t="str">
            <v>001.23.00140</v>
          </cell>
          <cell r="B1535" t="str">
            <v>Fornecimento e substituição de interruptor c/ uma tecla simples c/ espelho</v>
          </cell>
          <cell r="C1535" t="str">
            <v>UN</v>
          </cell>
          <cell r="D1535">
            <v>6.3903999999999996</v>
          </cell>
        </row>
        <row r="1536">
          <cell r="A1536" t="str">
            <v>001.23.00160</v>
          </cell>
          <cell r="B1536" t="str">
            <v>Fornecimento e substituição de interruptor c/ duas teclas simples c/ espelho</v>
          </cell>
          <cell r="C1536" t="str">
            <v>UN</v>
          </cell>
          <cell r="D1536">
            <v>7.8316999999999997</v>
          </cell>
        </row>
        <row r="1537">
          <cell r="A1537" t="str">
            <v>001.23.00180</v>
          </cell>
          <cell r="B1537" t="str">
            <v>Forencimento e substituição de interruptor c/ tres teclas simples c/ espelho</v>
          </cell>
          <cell r="C1537" t="str">
            <v>UN</v>
          </cell>
          <cell r="D1537">
            <v>13.898999999999999</v>
          </cell>
        </row>
        <row r="1538">
          <cell r="A1538" t="str">
            <v>001.23.00200</v>
          </cell>
          <cell r="B1538" t="str">
            <v>Fornecimento e substituição de interruptor c/ uma tecla paralela e espelho</v>
          </cell>
          <cell r="C1538" t="str">
            <v>UN</v>
          </cell>
          <cell r="D1538">
            <v>13.613899999999999</v>
          </cell>
        </row>
        <row r="1539">
          <cell r="A1539" t="str">
            <v>001.23.00220</v>
          </cell>
          <cell r="B1539" t="str">
            <v>Fornecimento e substituição de reator simples a.f.p./p.r. - 1x20 w</v>
          </cell>
          <cell r="C1539" t="str">
            <v>UN</v>
          </cell>
          <cell r="D1539">
            <v>24.139099999999999</v>
          </cell>
        </row>
        <row r="1540">
          <cell r="A1540" t="str">
            <v>001.23.00240</v>
          </cell>
          <cell r="B1540" t="str">
            <v>Fornecimento e substituição de reator simples a.f.p./p.r. - 1x40 w</v>
          </cell>
          <cell r="C1540" t="str">
            <v>UN</v>
          </cell>
          <cell r="D1540">
            <v>34.139099999999999</v>
          </cell>
        </row>
        <row r="1541">
          <cell r="A1541" t="str">
            <v>001.23.00260</v>
          </cell>
          <cell r="B1541" t="str">
            <v>Fornecimento e substituição de reator duplo a.f.p./p.r. - 2x20 w</v>
          </cell>
          <cell r="C1541" t="str">
            <v>UN</v>
          </cell>
          <cell r="D1541">
            <v>34.736499999999999</v>
          </cell>
        </row>
        <row r="1542">
          <cell r="A1542" t="str">
            <v>001.23.00280</v>
          </cell>
          <cell r="B1542" t="str">
            <v>Fornecimento e substituição de reator duplo a.f.p./p.r. - 2x40 w</v>
          </cell>
          <cell r="C1542" t="str">
            <v>UN</v>
          </cell>
          <cell r="D1542">
            <v>34.736499999999999</v>
          </cell>
        </row>
        <row r="1543">
          <cell r="A1543" t="str">
            <v>001.23.00300</v>
          </cell>
          <cell r="B1543" t="str">
            <v>Fornecimento e substituição de lâmpada incandescente de 60 w</v>
          </cell>
          <cell r="C1543" t="str">
            <v>UN</v>
          </cell>
          <cell r="D1543">
            <v>1.8673999999999999</v>
          </cell>
        </row>
        <row r="1544">
          <cell r="A1544" t="str">
            <v>001.23.00320</v>
          </cell>
          <cell r="B1544" t="str">
            <v>Fornecimento e substituição de lâmpada incandescente de 100 w</v>
          </cell>
          <cell r="C1544" t="str">
            <v>UN</v>
          </cell>
          <cell r="D1544">
            <v>2.2073999999999998</v>
          </cell>
        </row>
        <row r="1545">
          <cell r="A1545" t="str">
            <v>001.23.00340</v>
          </cell>
          <cell r="B1545" t="str">
            <v>Fornecimento e substituição de lâmpada fluorescente de 20 w</v>
          </cell>
          <cell r="C1545" t="str">
            <v>UN</v>
          </cell>
          <cell r="D1545">
            <v>3.9973999999999998</v>
          </cell>
        </row>
        <row r="1546">
          <cell r="A1546" t="str">
            <v>001.23.00360</v>
          </cell>
          <cell r="B1546" t="str">
            <v>Fornecimento e substituição de lâmpada fluorescente de 40 w</v>
          </cell>
          <cell r="C1546" t="str">
            <v>UN</v>
          </cell>
          <cell r="D1546">
            <v>3.9973999999999998</v>
          </cell>
        </row>
        <row r="1547">
          <cell r="A1547" t="str">
            <v>001.23.00380</v>
          </cell>
          <cell r="B1547" t="str">
            <v>Fornecimento e substituição de disjuntor monopolar de 15 a</v>
          </cell>
          <cell r="C1547" t="str">
            <v>UN</v>
          </cell>
          <cell r="D1547">
            <v>8.6694999999999993</v>
          </cell>
        </row>
        <row r="1548">
          <cell r="A1548" t="str">
            <v>001.23.00400</v>
          </cell>
          <cell r="B1548" t="str">
            <v>Fornecimento e substituição de disjuntor monopolar de 20 a</v>
          </cell>
          <cell r="C1548" t="str">
            <v>UN</v>
          </cell>
          <cell r="D1548">
            <v>8.6694999999999993</v>
          </cell>
        </row>
        <row r="1549">
          <cell r="A1549" t="str">
            <v>001.23.00420</v>
          </cell>
          <cell r="B1549" t="str">
            <v>Fornecimento e substituição de disjuntor monopolar de 30 a</v>
          </cell>
          <cell r="C1549" t="str">
            <v>UN</v>
          </cell>
          <cell r="D1549">
            <v>8.6694999999999993</v>
          </cell>
        </row>
        <row r="1550">
          <cell r="A1550" t="str">
            <v>001.23.00440</v>
          </cell>
          <cell r="B1550" t="str">
            <v>Fornecimento e substituição de disjuntor monopolar de 40 a</v>
          </cell>
          <cell r="C1550" t="str">
            <v>UN</v>
          </cell>
          <cell r="D1550">
            <v>10.5695</v>
          </cell>
        </row>
        <row r="1551">
          <cell r="A1551" t="str">
            <v>001.23.00460</v>
          </cell>
          <cell r="B1551" t="str">
            <v>Fornecimento e substituição de disjuntor monopolar de 50 a</v>
          </cell>
          <cell r="C1551" t="str">
            <v>UN</v>
          </cell>
          <cell r="D1551">
            <v>10.5695</v>
          </cell>
        </row>
        <row r="1552">
          <cell r="A1552" t="str">
            <v>001.23.00480</v>
          </cell>
          <cell r="B1552" t="str">
            <v>Fornecimento e substituição de disjuntor bipolar de 15 a</v>
          </cell>
          <cell r="C1552" t="str">
            <v>UN</v>
          </cell>
          <cell r="D1552">
            <v>34.889099999999999</v>
          </cell>
        </row>
        <row r="1553">
          <cell r="A1553" t="str">
            <v>001.23.00500</v>
          </cell>
          <cell r="B1553" t="str">
            <v>Fornecimento e substituição de disjuntor bipolar de 20 a</v>
          </cell>
          <cell r="C1553" t="str">
            <v>UN</v>
          </cell>
          <cell r="D1553">
            <v>34.889099999999999</v>
          </cell>
        </row>
        <row r="1554">
          <cell r="A1554" t="str">
            <v>001.23.00520</v>
          </cell>
          <cell r="B1554" t="str">
            <v>Fornecimento e substituição de disjuntor bipolar de 30 a</v>
          </cell>
          <cell r="C1554" t="str">
            <v>UN</v>
          </cell>
          <cell r="D1554">
            <v>34.889099999999999</v>
          </cell>
        </row>
        <row r="1555">
          <cell r="A1555" t="str">
            <v>001.23.00540</v>
          </cell>
          <cell r="B1555" t="str">
            <v>Fornecimento e substituição de disjuntor bipolar de 40 a</v>
          </cell>
          <cell r="C1555" t="str">
            <v>UN</v>
          </cell>
          <cell r="D1555">
            <v>34.889099999999999</v>
          </cell>
        </row>
        <row r="1556">
          <cell r="A1556" t="str">
            <v>001.23.00560</v>
          </cell>
          <cell r="B1556" t="str">
            <v>Fornecimento e substituição de disjuntor bipolar de 50 a</v>
          </cell>
          <cell r="C1556" t="str">
            <v>UN</v>
          </cell>
          <cell r="D1556">
            <v>34.889099999999999</v>
          </cell>
        </row>
        <row r="1557">
          <cell r="A1557" t="str">
            <v>001.23.00580</v>
          </cell>
          <cell r="B1557" t="str">
            <v>Fornecimento e substituição de disjuntor tripolar de 15 a</v>
          </cell>
          <cell r="C1557" t="str">
            <v>UN</v>
          </cell>
          <cell r="D1557">
            <v>36.591299999999997</v>
          </cell>
        </row>
        <row r="1558">
          <cell r="A1558" t="str">
            <v>001.23.00600</v>
          </cell>
          <cell r="B1558" t="str">
            <v>Fornecimento e substituição de disjuntor tripolar de 20 a</v>
          </cell>
          <cell r="C1558" t="str">
            <v>UN</v>
          </cell>
          <cell r="D1558">
            <v>36.591299999999997</v>
          </cell>
        </row>
        <row r="1559">
          <cell r="A1559" t="str">
            <v>001.23.00620</v>
          </cell>
          <cell r="B1559" t="str">
            <v>Fornecimento e substituição de disjuntor tripolar de 30 a</v>
          </cell>
          <cell r="C1559" t="str">
            <v>UN</v>
          </cell>
          <cell r="D1559">
            <v>35.573900000000002</v>
          </cell>
        </row>
        <row r="1560">
          <cell r="A1560" t="str">
            <v>001.23.00640</v>
          </cell>
          <cell r="B1560" t="str">
            <v>Fornecimento e substituição de disjuntor tripolar de 40 a</v>
          </cell>
          <cell r="C1560" t="str">
            <v>UN</v>
          </cell>
          <cell r="D1560">
            <v>36.591299999999997</v>
          </cell>
        </row>
        <row r="1561">
          <cell r="A1561" t="str">
            <v>001.23.00660</v>
          </cell>
          <cell r="B1561" t="str">
            <v>Fornecimento e substituição de disjuntor tripolar de 50 a</v>
          </cell>
          <cell r="C1561" t="str">
            <v>UN</v>
          </cell>
          <cell r="D1561">
            <v>36.591299999999997</v>
          </cell>
        </row>
        <row r="1562">
          <cell r="A1562" t="str">
            <v>001.23.00680</v>
          </cell>
          <cell r="B1562" t="str">
            <v>Fornecimento e substituição de disjuntor tripolar de 70 a</v>
          </cell>
          <cell r="C1562" t="str">
            <v>UN</v>
          </cell>
          <cell r="D1562">
            <v>44.691299999999998</v>
          </cell>
        </row>
        <row r="1563">
          <cell r="A1563" t="str">
            <v>001.23.00700</v>
          </cell>
          <cell r="B1563" t="str">
            <v>Fornecimento e substituição de disjuntor tripolar de 90 a</v>
          </cell>
          <cell r="C1563" t="str">
            <v>UN</v>
          </cell>
          <cell r="D1563">
            <v>44.691299999999998</v>
          </cell>
        </row>
        <row r="1564">
          <cell r="A1564" t="str">
            <v>001.23.00720</v>
          </cell>
          <cell r="B1564" t="str">
            <v>Fornecimento e substituição de disjuntor tripolar de 100 a</v>
          </cell>
          <cell r="C1564" t="str">
            <v>UN</v>
          </cell>
          <cell r="D1564">
            <v>44.691299999999998</v>
          </cell>
        </row>
        <row r="1565">
          <cell r="A1565" t="str">
            <v>001.24</v>
          </cell>
          <cell r="B1565" t="str">
            <v>INSTALAÇÕES HIDRÁULICAS - PRELIMINARES</v>
          </cell>
          <cell r="D1565">
            <v>10772.4722</v>
          </cell>
        </row>
        <row r="1566">
          <cell r="A1566" t="str">
            <v>001.24.00020</v>
          </cell>
          <cell r="B1566" t="str">
            <v>Abertura e enchimento de rasgos na alvenaria para passagem de canalização diâmetro 1/2 à 1 pol</v>
          </cell>
          <cell r="C1566" t="str">
            <v>ML</v>
          </cell>
          <cell r="D1566">
            <v>2.0531000000000001</v>
          </cell>
        </row>
        <row r="1567">
          <cell r="A1567" t="str">
            <v>001.24.00040</v>
          </cell>
          <cell r="B1567" t="str">
            <v>Abertura e enchimento de rasgos na alvenaria para passagem de canalização diâmetro 1 1/4 à 2 pol</v>
          </cell>
          <cell r="C1567" t="str">
            <v>ML</v>
          </cell>
          <cell r="D1567">
            <v>2.7353999999999998</v>
          </cell>
        </row>
        <row r="1568">
          <cell r="A1568" t="str">
            <v>001.24.00060</v>
          </cell>
          <cell r="B1568" t="str">
            <v>Abertura e enchimento de rasgos na alvenaria para passagem de canalização diâmetro 2.5 à 4 pol</v>
          </cell>
          <cell r="C1568" t="str">
            <v>ML</v>
          </cell>
          <cell r="D1568">
            <v>3.8428</v>
          </cell>
        </row>
        <row r="1569">
          <cell r="A1569" t="str">
            <v>001.24.00080</v>
          </cell>
          <cell r="B1569" t="str">
            <v>Abertura e enchimento de rasgos no concreto para passagem de canalização diâmetro de 1/2 à 1 pol</v>
          </cell>
          <cell r="C1569" t="str">
            <v>ML</v>
          </cell>
          <cell r="D1569">
            <v>4.4991000000000003</v>
          </cell>
        </row>
        <row r="1570">
          <cell r="A1570" t="str">
            <v>001.24.00100</v>
          </cell>
          <cell r="B1570" t="str">
            <v>Fornecimento e instalação de entrada padrão de água através de cavalete completo em tubo de fºgº, padrão sanemat - 3/4""""""""""""""""""""""""""""""""</v>
          </cell>
          <cell r="C1570" t="str">
            <v>UN</v>
          </cell>
          <cell r="D1570">
            <v>34.4739</v>
          </cell>
        </row>
        <row r="1571">
          <cell r="A1571" t="str">
            <v>001.24.00120</v>
          </cell>
          <cell r="B1571" t="str">
            <v>Fornecimento e colocação de caixa de água de pvc, incl tampa de 1000 litros</v>
          </cell>
          <cell r="C1571" t="str">
            <v>UN</v>
          </cell>
          <cell r="D1571">
            <v>238.45779999999999</v>
          </cell>
        </row>
        <row r="1572">
          <cell r="A1572" t="str">
            <v>001.24.00140</v>
          </cell>
          <cell r="B1572" t="str">
            <v>Fornecimento e colocação de caixa de água de pvc, incl tampa de 500 litros</v>
          </cell>
          <cell r="C1572" t="str">
            <v>UN</v>
          </cell>
          <cell r="D1572">
            <v>141.7209</v>
          </cell>
        </row>
        <row r="1573">
          <cell r="A1573" t="str">
            <v>001.24.00160</v>
          </cell>
          <cell r="B1573" t="str">
            <v>Fornecimento e colocação de caixa de água de pvc, incl tampa de 310 litros</v>
          </cell>
          <cell r="C1573" t="str">
            <v>UN</v>
          </cell>
          <cell r="D1573">
            <v>138.6687</v>
          </cell>
        </row>
        <row r="1574">
          <cell r="A1574" t="str">
            <v>001.24.00180</v>
          </cell>
          <cell r="B1574" t="str">
            <v>Fornecimento e colocação de caixa de água de pvc, incl tampa de 100 litros</v>
          </cell>
          <cell r="C1574" t="str">
            <v>UN</v>
          </cell>
          <cell r="D1574">
            <v>136.63390000000001</v>
          </cell>
        </row>
        <row r="1575">
          <cell r="A1575" t="str">
            <v>001.24.00200</v>
          </cell>
          <cell r="B1575" t="str">
            <v>Fornecimento e  instalação de caixa de água metálica tipo taça com altura total de 6.00 m inclusive pintura (interna e externa)  base de fixação e instalação, de 5.000 litros</v>
          </cell>
          <cell r="C1575" t="str">
            <v>UN</v>
          </cell>
          <cell r="D1575">
            <v>9800</v>
          </cell>
        </row>
        <row r="1576">
          <cell r="A1576" t="str">
            <v>001.24.00220</v>
          </cell>
          <cell r="B1576" t="str">
            <v>Fornecimento e instalação de bóia interna tipo (são paulo) p/ caixa de água  amarelo bruto n.1350 marca deca 2 pol</v>
          </cell>
          <cell r="C1576" t="str">
            <v>UN</v>
          </cell>
          <cell r="D1576">
            <v>62.944299999999998</v>
          </cell>
        </row>
        <row r="1577">
          <cell r="A1577" t="str">
            <v>001.24.00240</v>
          </cell>
          <cell r="B1577" t="str">
            <v>Fornecimento e instalação de bóia interna tipo (são paulo) p/ caixa de água  amarelo bruto n.1350 marca deca 1 1/2 pol</v>
          </cell>
          <cell r="C1577" t="str">
            <v>UN</v>
          </cell>
          <cell r="D1577">
            <v>52.943399999999997</v>
          </cell>
        </row>
        <row r="1578">
          <cell r="A1578" t="str">
            <v>001.24.00260</v>
          </cell>
          <cell r="B1578" t="str">
            <v>Fornecimento e instalação de bóia interna tipo (são paulo) p/ caixa de água  amarelo bruto n.1350 marca deca 1 1/4 pol</v>
          </cell>
          <cell r="C1578" t="str">
            <v>UN</v>
          </cell>
          <cell r="D1578">
            <v>42.079500000000003</v>
          </cell>
        </row>
        <row r="1579">
          <cell r="A1579" t="str">
            <v>001.24.00280</v>
          </cell>
          <cell r="B1579" t="str">
            <v>Fornecimento e instalação de bóia interna tipo (são paulo) p/ caixa de água  amarelo bruto n.1350 marca deca 1 pol</v>
          </cell>
          <cell r="C1579" t="str">
            <v>UN</v>
          </cell>
          <cell r="D1579">
            <v>30.827100000000002</v>
          </cell>
        </row>
        <row r="1580">
          <cell r="A1580" t="str">
            <v>001.24.00300</v>
          </cell>
          <cell r="B1580" t="str">
            <v>Fornecimento e instalação de bóia interna tipo (são paulo) p/ caixa de água  amarelo bruto n.1350 marca deca 3/4 pol</v>
          </cell>
          <cell r="C1580" t="str">
            <v>UN</v>
          </cell>
          <cell r="D1580">
            <v>24.886299999999999</v>
          </cell>
        </row>
        <row r="1581">
          <cell r="A1581" t="str">
            <v>001.24.00320</v>
          </cell>
          <cell r="B1581" t="str">
            <v>Fornecimento e instalação de bóia interna tipo (são paulo) p/ caixa de água  amarelo bruto n.1350 marca deca 1/2 pol</v>
          </cell>
          <cell r="C1581" t="str">
            <v>UN</v>
          </cell>
          <cell r="D1581">
            <v>22.866299999999999</v>
          </cell>
        </row>
        <row r="1582">
          <cell r="A1582" t="str">
            <v>001.24.00340</v>
          </cell>
          <cell r="B1582" t="str">
            <v>Fornecimento e instalação de torneira bóia p/ caixa de água em pvc marca cipla 1 pol</v>
          </cell>
          <cell r="C1582" t="str">
            <v>UN</v>
          </cell>
          <cell r="D1582">
            <v>11.4071</v>
          </cell>
        </row>
        <row r="1583">
          <cell r="A1583" t="str">
            <v>001.24.00360</v>
          </cell>
          <cell r="B1583" t="str">
            <v>Fornecimento e instalação de torneira bóia p/ caixa de água em pvc marca cipla 3/4 pol</v>
          </cell>
          <cell r="C1583" t="str">
            <v>UN</v>
          </cell>
          <cell r="D1583">
            <v>10.7163</v>
          </cell>
        </row>
        <row r="1584">
          <cell r="A1584" t="str">
            <v>001.24.00380</v>
          </cell>
          <cell r="B1584" t="str">
            <v>Fornecimento e instalação de torneira bóia p/ caixa de água em pvc marca cipla 1/2 pol</v>
          </cell>
          <cell r="C1584" t="str">
            <v>UN</v>
          </cell>
          <cell r="D1584">
            <v>10.7163</v>
          </cell>
        </row>
        <row r="1585">
          <cell r="A1585" t="str">
            <v>001.25</v>
          </cell>
          <cell r="B1585" t="str">
            <v>INSTALAÇÕES HIDRÁULICAS - PVC SOLDÁVEL/ROSCÁVEL MARROM</v>
          </cell>
          <cell r="D1585">
            <v>2223.9286999999999</v>
          </cell>
        </row>
        <row r="1586">
          <cell r="A1586" t="str">
            <v>001.25.00020</v>
          </cell>
          <cell r="B1586" t="str">
            <v>Tubo de pvc rígido soldável marrom em barra de 6 m diâmetro 110mm (4) pol</v>
          </cell>
          <cell r="C1586" t="str">
            <v>M</v>
          </cell>
          <cell r="D1586">
            <v>28.8324</v>
          </cell>
        </row>
        <row r="1587">
          <cell r="A1587" t="str">
            <v>001.25.00040</v>
          </cell>
          <cell r="B1587" t="str">
            <v>Tubo de pvc rígido soldável marrom em barra de 6 m diâmetro 85mm (3) pol</v>
          </cell>
          <cell r="C1587" t="str">
            <v>M</v>
          </cell>
          <cell r="D1587">
            <v>24.287400000000002</v>
          </cell>
        </row>
        <row r="1588">
          <cell r="A1588" t="str">
            <v>001.25.00060</v>
          </cell>
          <cell r="B1588" t="str">
            <v>Tubo de pvc rígido soldável marrom em barra de 6 m diâmetro 75mm (2.5) pol</v>
          </cell>
          <cell r="C1588" t="str">
            <v>M</v>
          </cell>
          <cell r="D1588">
            <v>12.844099999999999</v>
          </cell>
        </row>
        <row r="1589">
          <cell r="A1589" t="str">
            <v>001.25.00080</v>
          </cell>
          <cell r="B1589" t="str">
            <v>Tubo de pvc rígido soldável marrom em barra de 6 m diâmetro 60mm (2) pl</v>
          </cell>
          <cell r="C1589" t="str">
            <v>M</v>
          </cell>
          <cell r="D1589">
            <v>8.5120000000000005</v>
          </cell>
        </row>
        <row r="1590">
          <cell r="A1590" t="str">
            <v>001.25.00100</v>
          </cell>
          <cell r="B1590" t="str">
            <v>Tubo de pvc rígido soldável marrom em barra de 6 m diâmetro 50mm (1.5) pol</v>
          </cell>
          <cell r="C1590" t="str">
            <v>M</v>
          </cell>
          <cell r="D1590">
            <v>5.1649000000000003</v>
          </cell>
        </row>
        <row r="1591">
          <cell r="A1591" t="str">
            <v>001.25.00120</v>
          </cell>
          <cell r="B1591" t="str">
            <v>Tubo de pvc rígido soldável marrom em barra de 6 m diâmetro 40mm (1.1/4) pol</v>
          </cell>
          <cell r="C1591" t="str">
            <v>M</v>
          </cell>
          <cell r="D1591">
            <v>6.1384999999999996</v>
          </cell>
        </row>
        <row r="1592">
          <cell r="A1592" t="str">
            <v>001.25.00140</v>
          </cell>
          <cell r="B1592" t="str">
            <v>Tubo de pvc rígido soldável marrom em barra de 6 m diâmetro 32mm (1) pol</v>
          </cell>
          <cell r="C1592" t="str">
            <v>M</v>
          </cell>
          <cell r="D1592">
            <v>4.7554999999999996</v>
          </cell>
        </row>
        <row r="1593">
          <cell r="A1593" t="str">
            <v>001.25.00160</v>
          </cell>
          <cell r="B1593" t="str">
            <v>Tubo de pvc rígido sodável marrom em barra de 6 m diâmetro 25mm (3/4) pol</v>
          </cell>
          <cell r="C1593" t="str">
            <v>M</v>
          </cell>
          <cell r="D1593">
            <v>1.7457</v>
          </cell>
        </row>
        <row r="1594">
          <cell r="A1594" t="str">
            <v>001.25.00180</v>
          </cell>
          <cell r="B1594" t="str">
            <v>Tubo de pvc rígido soldável marrom em barra de 6 m diâmetro 20mm (1/2) pol</v>
          </cell>
          <cell r="C1594" t="str">
            <v>M</v>
          </cell>
          <cell r="D1594">
            <v>1.7238</v>
          </cell>
        </row>
        <row r="1595">
          <cell r="A1595" t="str">
            <v>001.25.00200</v>
          </cell>
          <cell r="B1595" t="str">
            <v>Curva de 90º de pvc rígido para tubo soldável 110mm ( 4 pol )</v>
          </cell>
          <cell r="C1595" t="str">
            <v>UN</v>
          </cell>
          <cell r="D1595">
            <v>31.7151</v>
          </cell>
        </row>
        <row r="1596">
          <cell r="A1596" t="str">
            <v>001.25.00220</v>
          </cell>
          <cell r="B1596" t="str">
            <v>Curva de 90º de pvc rígido para tubo soldável 85mm ( 3 pol )</v>
          </cell>
          <cell r="C1596" t="str">
            <v>UN</v>
          </cell>
          <cell r="D1596">
            <v>15.64</v>
          </cell>
        </row>
        <row r="1597">
          <cell r="A1597" t="str">
            <v>001.25.00240</v>
          </cell>
          <cell r="B1597" t="str">
            <v>Curva de 90º de pvc rígido para tubo soldável 75mm (21/2 pol)</v>
          </cell>
          <cell r="C1597" t="str">
            <v>UN</v>
          </cell>
          <cell r="D1597">
            <v>16.07</v>
          </cell>
        </row>
        <row r="1598">
          <cell r="A1598" t="str">
            <v>001.25.00260</v>
          </cell>
          <cell r="B1598" t="str">
            <v>Curva de 90º de pvc rígido para tubo soldável 60mm (2 pol)</v>
          </cell>
          <cell r="C1598" t="str">
            <v>UN</v>
          </cell>
          <cell r="D1598">
            <v>13.555</v>
          </cell>
        </row>
        <row r="1599">
          <cell r="A1599" t="str">
            <v>001.25.00280</v>
          </cell>
          <cell r="B1599" t="str">
            <v>Curva de 90º de pvc rígido para tubo soldável 50mm (1 1/2 pol)</v>
          </cell>
          <cell r="C1599" t="str">
            <v>UN</v>
          </cell>
          <cell r="D1599">
            <v>6.5149999999999997</v>
          </cell>
        </row>
        <row r="1600">
          <cell r="A1600" t="str">
            <v>001.25.00300</v>
          </cell>
          <cell r="B1600" t="str">
            <v>Curva de 90º de pvc rígido para tubo soldável 40mm (1 1/4 pol)</v>
          </cell>
          <cell r="C1600" t="str">
            <v>UN</v>
          </cell>
          <cell r="D1600">
            <v>5.5049999999999999</v>
          </cell>
        </row>
        <row r="1601">
          <cell r="A1601" t="str">
            <v>001.25.00320</v>
          </cell>
          <cell r="B1601" t="str">
            <v>Curva de 90º de pvc rígido para tubo soldável 32mm (1 pol)</v>
          </cell>
          <cell r="C1601" t="str">
            <v>UN</v>
          </cell>
          <cell r="D1601">
            <v>5.3400999999999996</v>
          </cell>
        </row>
        <row r="1602">
          <cell r="A1602" t="str">
            <v>001.25.00340</v>
          </cell>
          <cell r="B1602" t="str">
            <v>Curva de 90º de pvc rígido para tubo soldável 25mm (3/4 pol)</v>
          </cell>
          <cell r="C1602" t="str">
            <v>UN</v>
          </cell>
          <cell r="D1602">
            <v>3.4701</v>
          </cell>
        </row>
        <row r="1603">
          <cell r="A1603" t="str">
            <v>001.25.00360</v>
          </cell>
          <cell r="B1603" t="str">
            <v>Curva de 90º de pvc rígido para tubo soldável 20mm (1/2 pol)</v>
          </cell>
          <cell r="C1603" t="str">
            <v>UN</v>
          </cell>
          <cell r="D1603">
            <v>2.6301000000000001</v>
          </cell>
        </row>
        <row r="1604">
          <cell r="A1604" t="str">
            <v>001.25.00380</v>
          </cell>
          <cell r="B1604" t="str">
            <v>Curva de 45º de pvc rígido para tubo soldável 110mm ( 4 pol )</v>
          </cell>
          <cell r="C1604" t="str">
            <v>UN</v>
          </cell>
          <cell r="D1604">
            <v>27.245100000000001</v>
          </cell>
        </row>
        <row r="1605">
          <cell r="A1605" t="str">
            <v>001.25.00400</v>
          </cell>
          <cell r="B1605" t="str">
            <v>Curva de 45º de pvc rígido para tubo soldável 85mm ( 3 pol )</v>
          </cell>
          <cell r="C1605" t="str">
            <v>UN</v>
          </cell>
          <cell r="D1605">
            <v>12.29</v>
          </cell>
        </row>
        <row r="1606">
          <cell r="A1606" t="str">
            <v>001.25.00420</v>
          </cell>
          <cell r="B1606" t="str">
            <v>Curva de 45º de pvc rígido para tubo soldável 75mm ( 2 1/2 pol )</v>
          </cell>
          <cell r="C1606" t="str">
            <v>UN</v>
          </cell>
          <cell r="D1606">
            <v>8.69</v>
          </cell>
        </row>
        <row r="1607">
          <cell r="A1607" t="str">
            <v>001.25.00440</v>
          </cell>
          <cell r="B1607" t="str">
            <v>Curva de 45º de pvc rígido para tubo soldável 60mm ( 2  pol )</v>
          </cell>
          <cell r="C1607" t="str">
            <v>UN</v>
          </cell>
          <cell r="D1607">
            <v>5.1150000000000002</v>
          </cell>
        </row>
        <row r="1608">
          <cell r="A1608" t="str">
            <v>001.25.00460</v>
          </cell>
          <cell r="B1608" t="str">
            <v>Curva de 45º de pvc rígido para tubo soldável 50mm ( 1 1/2  pol )</v>
          </cell>
          <cell r="C1608" t="str">
            <v>UN</v>
          </cell>
          <cell r="D1608">
            <v>3.5049999999999999</v>
          </cell>
        </row>
        <row r="1609">
          <cell r="A1609" t="str">
            <v>001.25.00480</v>
          </cell>
          <cell r="B1609" t="str">
            <v>Curva de 45º de pvc rígido para tubo soldável 50mm ( 1 1/4  pol )</v>
          </cell>
          <cell r="C1609" t="str">
            <v>UN</v>
          </cell>
          <cell r="D1609">
            <v>2.2850000000000001</v>
          </cell>
        </row>
        <row r="1610">
          <cell r="A1610" t="str">
            <v>001.25.00500</v>
          </cell>
          <cell r="B1610" t="str">
            <v>Curva de 45º de pvc rígido para tubo soldável 32mm ( 1  pol )</v>
          </cell>
          <cell r="C1610" t="str">
            <v>UN</v>
          </cell>
          <cell r="D1610">
            <v>1.3601000000000001</v>
          </cell>
        </row>
        <row r="1611">
          <cell r="A1611" t="str">
            <v>001.25.00520</v>
          </cell>
          <cell r="B1611" t="str">
            <v>Curva de 45º de pvc rígido para tubo soldável 25mm ( 3/4  pol )</v>
          </cell>
          <cell r="C1611" t="str">
            <v>UN</v>
          </cell>
          <cell r="D1611">
            <v>1.0901000000000001</v>
          </cell>
        </row>
        <row r="1612">
          <cell r="A1612" t="str">
            <v>001.25.00540</v>
          </cell>
          <cell r="B1612" t="str">
            <v>Curva de 45º de pvc rígido para tubo soldável 20mm ( 1/2  pol )</v>
          </cell>
          <cell r="C1612" t="str">
            <v>UN</v>
          </cell>
          <cell r="D1612">
            <v>1.2451000000000001</v>
          </cell>
        </row>
        <row r="1613">
          <cell r="A1613" t="str">
            <v>001.25.00560</v>
          </cell>
          <cell r="B1613" t="str">
            <v>Luva de pvc rígido para tubo soldável 110mm ( 4 pol )</v>
          </cell>
          <cell r="C1613" t="str">
            <v>UN</v>
          </cell>
          <cell r="D1613">
            <v>24.205100000000002</v>
          </cell>
        </row>
        <row r="1614">
          <cell r="A1614" t="str">
            <v>001.25.00580</v>
          </cell>
          <cell r="B1614" t="str">
            <v>Luva de pvc rígido para tubo soldável 85mm ( 3 pol )</v>
          </cell>
          <cell r="C1614" t="str">
            <v>UN</v>
          </cell>
          <cell r="D1614">
            <v>20.09</v>
          </cell>
        </row>
        <row r="1615">
          <cell r="A1615" t="str">
            <v>001.25.00600</v>
          </cell>
          <cell r="B1615" t="str">
            <v>Luva de pvc rígido para tubo soldável 75mm ( 2 1/2 pol )</v>
          </cell>
          <cell r="C1615" t="str">
            <v>UN</v>
          </cell>
          <cell r="D1615">
            <v>13.49</v>
          </cell>
        </row>
        <row r="1616">
          <cell r="A1616" t="str">
            <v>001.25.00620</v>
          </cell>
          <cell r="B1616" t="str">
            <v>Luva de pvc rígido para tubo soldável 60mm ( 2 pol )</v>
          </cell>
          <cell r="C1616" t="str">
            <v>UN</v>
          </cell>
          <cell r="D1616">
            <v>1.6950000000000001</v>
          </cell>
        </row>
        <row r="1617">
          <cell r="A1617" t="str">
            <v>001.25.00640</v>
          </cell>
          <cell r="B1617" t="str">
            <v>Luva de pvc rígido para tubo soldável 50mm ( 1 1/2 pol )</v>
          </cell>
          <cell r="C1617" t="str">
            <v>UN</v>
          </cell>
          <cell r="D1617">
            <v>2.9350000000000001</v>
          </cell>
        </row>
        <row r="1618">
          <cell r="A1618" t="str">
            <v>001.25.00660</v>
          </cell>
          <cell r="B1618" t="str">
            <v>Luva de pvc rígido para tubo soldável 40mm ( 1 1/4pol )</v>
          </cell>
          <cell r="C1618" t="str">
            <v>UN</v>
          </cell>
          <cell r="D1618">
            <v>2.585</v>
          </cell>
        </row>
        <row r="1619">
          <cell r="A1619" t="str">
            <v>001.25.00680</v>
          </cell>
          <cell r="B1619" t="str">
            <v>Luva de pvc rígido para tubo soldável 32mm ( 1 pol )</v>
          </cell>
          <cell r="C1619" t="str">
            <v>UN</v>
          </cell>
          <cell r="D1619">
            <v>1.4100999999999999</v>
          </cell>
        </row>
        <row r="1620">
          <cell r="A1620" t="str">
            <v>001.25.00700</v>
          </cell>
          <cell r="B1620" t="str">
            <v>Luva de pvc rígido para tubo soldável 25mm ( 3/4 pol )</v>
          </cell>
          <cell r="C1620" t="str">
            <v>UN</v>
          </cell>
          <cell r="D1620">
            <v>1.0501</v>
          </cell>
        </row>
        <row r="1621">
          <cell r="A1621" t="str">
            <v>001.25.00720</v>
          </cell>
          <cell r="B1621" t="str">
            <v>Luva de pvc rígido para tubo soldável 20mm ( 1/2 pol )</v>
          </cell>
          <cell r="C1621" t="str">
            <v>UN</v>
          </cell>
          <cell r="D1621">
            <v>1.0401</v>
          </cell>
        </row>
        <row r="1622">
          <cell r="A1622" t="str">
            <v>001.25.00740</v>
          </cell>
          <cell r="B1622" t="str">
            <v>Cotovelo de pvc rígido para tubo soldável 110 mm (4 pol)</v>
          </cell>
          <cell r="C1622" t="str">
            <v>UN</v>
          </cell>
          <cell r="D1622">
            <v>89.765100000000004</v>
          </cell>
        </row>
        <row r="1623">
          <cell r="A1623" t="str">
            <v>001.25.00760</v>
          </cell>
          <cell r="B1623" t="str">
            <v>Cotovelo de pvc rígido para tubo soldável 85 mm (3 pol)</v>
          </cell>
          <cell r="C1623" t="str">
            <v>UN</v>
          </cell>
          <cell r="D1623">
            <v>40.549999999999997</v>
          </cell>
        </row>
        <row r="1624">
          <cell r="A1624" t="str">
            <v>001.25.00780</v>
          </cell>
          <cell r="B1624" t="str">
            <v>Cotovelo de pvc rígido para tubo soldável 75 mm (2 1/2 pol)</v>
          </cell>
          <cell r="C1624" t="str">
            <v>UN</v>
          </cell>
          <cell r="D1624">
            <v>32.409999999999997</v>
          </cell>
        </row>
        <row r="1625">
          <cell r="A1625" t="str">
            <v>001.25.00800</v>
          </cell>
          <cell r="B1625" t="str">
            <v>Cotovelo de pvc rígido para tubo soldável 60 mm (2 pol)</v>
          </cell>
          <cell r="C1625" t="str">
            <v>UN</v>
          </cell>
          <cell r="D1625">
            <v>8.4250000000000007</v>
          </cell>
        </row>
        <row r="1626">
          <cell r="A1626" t="str">
            <v>001.25.00820</v>
          </cell>
          <cell r="B1626" t="str">
            <v>Cotovelo de pvc rígido para tubo soldável 50 mm ( 1 1/2 pol)</v>
          </cell>
          <cell r="C1626" t="str">
            <v>UN</v>
          </cell>
          <cell r="D1626">
            <v>3.5449999999999999</v>
          </cell>
        </row>
        <row r="1627">
          <cell r="A1627" t="str">
            <v>001.25.00840</v>
          </cell>
          <cell r="B1627" t="str">
            <v>Cotovelo de pvc rígido para tubo soldável 40 mm ( 1 1/4 pol)</v>
          </cell>
          <cell r="C1627" t="str">
            <v>UN</v>
          </cell>
          <cell r="D1627">
            <v>3.2650000000000001</v>
          </cell>
        </row>
        <row r="1628">
          <cell r="A1628" t="str">
            <v>001.25.00860</v>
          </cell>
          <cell r="B1628" t="str">
            <v>Cotovelo de pvc rígido para tubo soldável 32 mm ( 1 pol)</v>
          </cell>
          <cell r="C1628" t="str">
            <v>UN</v>
          </cell>
          <cell r="D1628">
            <v>1.5801000000000001</v>
          </cell>
        </row>
        <row r="1629">
          <cell r="A1629" t="str">
            <v>001.25.00880</v>
          </cell>
          <cell r="B1629" t="str">
            <v>Cotovelo de pvc rígido para tubo soldável 25 mm ( 3/4 pol)</v>
          </cell>
          <cell r="C1629" t="str">
            <v>UN</v>
          </cell>
          <cell r="D1629">
            <v>1.0501</v>
          </cell>
        </row>
        <row r="1630">
          <cell r="A1630" t="str">
            <v>001.25.00900</v>
          </cell>
          <cell r="B1630" t="str">
            <v>Cotovelo de pvc rígido para tubo soldável 20 mm ( 1/2 pol)</v>
          </cell>
          <cell r="C1630" t="str">
            <v>UN</v>
          </cell>
          <cell r="D1630">
            <v>0.98009999999999997</v>
          </cell>
        </row>
        <row r="1631">
          <cell r="A1631" t="str">
            <v>001.25.00920</v>
          </cell>
          <cell r="B1631" t="str">
            <v>Cotovelo 90º com redução de pvc rígido para tubo soldável 40 x 32mm ( 1.1/4 x 1 pol )</v>
          </cell>
          <cell r="C1631" t="str">
            <v>UN</v>
          </cell>
          <cell r="D1631">
            <v>2.335</v>
          </cell>
        </row>
        <row r="1632">
          <cell r="A1632" t="str">
            <v>001.25.00940</v>
          </cell>
          <cell r="B1632" t="str">
            <v>Cotovelo 90º com redução de pvc rígido para tubo soldável 32 x 25mm ( 1 x 3/4 pol )</v>
          </cell>
          <cell r="C1632" t="str">
            <v>UN</v>
          </cell>
          <cell r="D1632">
            <v>1.9601</v>
          </cell>
        </row>
        <row r="1633">
          <cell r="A1633" t="str">
            <v>001.25.00960</v>
          </cell>
          <cell r="B1633" t="str">
            <v>Cotovelo 90º com redução de pvc rígido para tubo soldável 25 x 20mm ( 3/4 x 1/2 pol )</v>
          </cell>
          <cell r="C1633" t="str">
            <v>UN</v>
          </cell>
          <cell r="D1633">
            <v>1.7401</v>
          </cell>
        </row>
        <row r="1634">
          <cell r="A1634" t="str">
            <v>001.25.00980</v>
          </cell>
          <cell r="B1634" t="str">
            <v>Cotovelo 45º de pvc rígido para tubo soldável 50mm ( 1.1/2 pol ).</v>
          </cell>
          <cell r="C1634" t="str">
            <v>UN</v>
          </cell>
          <cell r="D1634">
            <v>4.2549999999999999</v>
          </cell>
        </row>
        <row r="1635">
          <cell r="A1635" t="str">
            <v>001.25.01000</v>
          </cell>
          <cell r="B1635" t="str">
            <v>Cotovelo 45º de pvc rígido para tubo soldável 40 mm (1 1/4 pol)</v>
          </cell>
          <cell r="C1635" t="str">
            <v>UN</v>
          </cell>
          <cell r="D1635">
            <v>3.9849999999999999</v>
          </cell>
        </row>
        <row r="1636">
          <cell r="A1636" t="str">
            <v>001.25.01020</v>
          </cell>
          <cell r="B1636" t="str">
            <v>Cotovelo 45º de pvc rígido para tubo soldável 32 mm ( 1 pol)</v>
          </cell>
          <cell r="C1636" t="str">
            <v>UN</v>
          </cell>
          <cell r="D1636">
            <v>2.3401000000000001</v>
          </cell>
        </row>
        <row r="1637">
          <cell r="A1637" t="str">
            <v>001.25.01040</v>
          </cell>
          <cell r="B1637" t="str">
            <v>Cotovelo 45º de pvc rígido para tubo soldável 25 mm ( 3/4 pol)</v>
          </cell>
          <cell r="C1637" t="str">
            <v>UN</v>
          </cell>
          <cell r="D1637">
            <v>1.3801000000000001</v>
          </cell>
        </row>
        <row r="1638">
          <cell r="A1638" t="str">
            <v>001.25.01060</v>
          </cell>
          <cell r="B1638" t="str">
            <v>Cotovelo 45º de pvc rígido para tubo soldável 20 mm ( 1/2 pol)</v>
          </cell>
          <cell r="C1638" t="str">
            <v>UN</v>
          </cell>
          <cell r="D1638">
            <v>1.0801000000000001</v>
          </cell>
        </row>
        <row r="1639">
          <cell r="A1639" t="str">
            <v>001.25.01080</v>
          </cell>
          <cell r="B1639" t="str">
            <v>Tee 90º de pvc rígido para tubo soldável 110mm ( 4 pol )</v>
          </cell>
          <cell r="C1639" t="str">
            <v>UN</v>
          </cell>
          <cell r="D1639">
            <v>68.262600000000006</v>
          </cell>
        </row>
        <row r="1640">
          <cell r="A1640" t="str">
            <v>001.25.01100</v>
          </cell>
          <cell r="B1640" t="str">
            <v>Tee 90º de pvc rígido para tubo soldável 85mm ( 3 pol )</v>
          </cell>
          <cell r="C1640" t="str">
            <v>UN</v>
          </cell>
          <cell r="D1640">
            <v>34.040100000000002</v>
          </cell>
        </row>
        <row r="1641">
          <cell r="A1641" t="str">
            <v>001.25.01120</v>
          </cell>
          <cell r="B1641" t="str">
            <v>Tee 90º de pvc rígido para tubo soldável 75mm ( 2 1/2 pol )</v>
          </cell>
          <cell r="C1641" t="str">
            <v>UN</v>
          </cell>
          <cell r="D1641">
            <v>30.5001</v>
          </cell>
        </row>
        <row r="1642">
          <cell r="A1642" t="str">
            <v>001.25.01140</v>
          </cell>
          <cell r="B1642" t="str">
            <v>Tee 90º de pvc rígido para tubo soldável 60mm ( 2 pol )</v>
          </cell>
          <cell r="C1642" t="str">
            <v>UN</v>
          </cell>
          <cell r="D1642">
            <v>11.0176</v>
          </cell>
        </row>
        <row r="1643">
          <cell r="A1643" t="str">
            <v>001.25.01160</v>
          </cell>
          <cell r="B1643" t="str">
            <v>Tee 90º de pvc rígido para tubo soldável 50mm ( 11/2 pol )</v>
          </cell>
          <cell r="C1643" t="str">
            <v>UN</v>
          </cell>
          <cell r="D1643">
            <v>5.4775999999999998</v>
          </cell>
        </row>
        <row r="1644">
          <cell r="A1644" t="str">
            <v>001.25.01180</v>
          </cell>
          <cell r="B1644" t="str">
            <v>Tee 90º de pvc rígido para tubo soldável 40mm ( 11/4 pol )</v>
          </cell>
          <cell r="C1644" t="str">
            <v>UN</v>
          </cell>
          <cell r="D1644">
            <v>5.4276</v>
          </cell>
        </row>
        <row r="1645">
          <cell r="A1645" t="str">
            <v>001.25.01200</v>
          </cell>
          <cell r="B1645" t="str">
            <v>Tee 90º de pvc rígido para tubo soldável 32mm ( 1 pol )</v>
          </cell>
          <cell r="C1645" t="str">
            <v>UN</v>
          </cell>
          <cell r="D1645">
            <v>2.665</v>
          </cell>
        </row>
        <row r="1646">
          <cell r="A1646" t="str">
            <v>001.25.01220</v>
          </cell>
          <cell r="B1646" t="str">
            <v>Tee 90º de pvc rígido para tubo soldável 25mm ( 3/4 pol )</v>
          </cell>
          <cell r="C1646" t="str">
            <v>UN</v>
          </cell>
          <cell r="D1646">
            <v>1.425</v>
          </cell>
        </row>
        <row r="1647">
          <cell r="A1647" t="str">
            <v>001.25.01240</v>
          </cell>
          <cell r="B1647" t="str">
            <v>Tee 90º de pvc rígido para tubo soldável 20mm ( 1/2 pol )</v>
          </cell>
          <cell r="C1647" t="str">
            <v>UN</v>
          </cell>
          <cell r="D1647">
            <v>1.0901000000000001</v>
          </cell>
        </row>
        <row r="1648">
          <cell r="A1648" t="str">
            <v>001.25.01260</v>
          </cell>
          <cell r="B1648" t="str">
            <v>Tee de redução de pvc rígido part tubo soldável 110 x 85mm ( 4 x 3 pol )</v>
          </cell>
          <cell r="C1648" t="str">
            <v>UN</v>
          </cell>
          <cell r="D1648">
            <v>51.4026</v>
          </cell>
        </row>
        <row r="1649">
          <cell r="A1649" t="str">
            <v>001.25.01280</v>
          </cell>
          <cell r="B1649" t="str">
            <v>Tee de redução de pvc rígido para tubo soldável 110 x 75mm ( 4 x 2.1/2 pol )</v>
          </cell>
          <cell r="C1649" t="str">
            <v>UN</v>
          </cell>
          <cell r="D1649">
            <v>20.9726</v>
          </cell>
        </row>
        <row r="1650">
          <cell r="A1650" t="str">
            <v>001.25.01300</v>
          </cell>
          <cell r="B1650" t="str">
            <v>Tee de redução de pvc rígido para tubo soldável 110 x 60mm ( 4 x 2 pol )</v>
          </cell>
          <cell r="C1650" t="str">
            <v>UN</v>
          </cell>
          <cell r="D1650">
            <v>51.4026</v>
          </cell>
        </row>
        <row r="1651">
          <cell r="A1651" t="str">
            <v>001.25.01320</v>
          </cell>
          <cell r="B1651" t="str">
            <v>Tee de redução de pvc rígido para tubo soldável 85 x 75mm ( 3 x 2.1/2 pol )</v>
          </cell>
          <cell r="C1651" t="str">
            <v>UN</v>
          </cell>
          <cell r="D1651">
            <v>29.0701</v>
          </cell>
        </row>
        <row r="1652">
          <cell r="A1652" t="str">
            <v>001.25.01340</v>
          </cell>
          <cell r="B1652" t="str">
            <v>Tee de redução de pvc rígido para tubo soldável 85 x 60mm ( 3 x 2 pol )</v>
          </cell>
          <cell r="C1652" t="str">
            <v>UN</v>
          </cell>
          <cell r="D1652">
            <v>29.0701</v>
          </cell>
        </row>
        <row r="1653">
          <cell r="A1653" t="str">
            <v>001.25.01360</v>
          </cell>
          <cell r="B1653" t="str">
            <v>Tee de redução de pvc rígido para tubo soldável 75 x 60mm ( 2.1/2 x 2 pol )</v>
          </cell>
          <cell r="C1653" t="str">
            <v>UN</v>
          </cell>
          <cell r="D1653">
            <v>22.560099999999998</v>
          </cell>
        </row>
        <row r="1654">
          <cell r="A1654" t="str">
            <v>001.25.01380</v>
          </cell>
          <cell r="B1654" t="str">
            <v>Tee de redução de pvc rígido para tubo soldável 75 x 50mm ( 2.1/2 x 1.1/2 pol )</v>
          </cell>
          <cell r="C1654" t="str">
            <v>UN</v>
          </cell>
          <cell r="D1654">
            <v>25.740100000000002</v>
          </cell>
        </row>
        <row r="1655">
          <cell r="A1655" t="str">
            <v>001.25.01400</v>
          </cell>
          <cell r="B1655" t="str">
            <v>Tee de redução de pvc rígido para tubo soldável 50 x 40mm ( 1.1/2 x 1.1/4 pol )</v>
          </cell>
          <cell r="C1655" t="str">
            <v>UN</v>
          </cell>
          <cell r="D1655">
            <v>8.8376000000000001</v>
          </cell>
        </row>
        <row r="1656">
          <cell r="A1656" t="str">
            <v>001.25.01420</v>
          </cell>
          <cell r="B1656" t="str">
            <v>Tee de redução de pvc rígido para tubo soldável 50 x 32mm ( 1.1/2 x 1 pol )</v>
          </cell>
          <cell r="C1656" t="str">
            <v>UN</v>
          </cell>
          <cell r="D1656">
            <v>7.4576000000000002</v>
          </cell>
        </row>
        <row r="1657">
          <cell r="A1657" t="str">
            <v>001.25.01440</v>
          </cell>
          <cell r="B1657" t="str">
            <v>Tee de redução de pvc rígido para tubo soldável 50 x 25mm (1.1/2 x 3/4 pol )</v>
          </cell>
          <cell r="C1657" t="str">
            <v>UN</v>
          </cell>
          <cell r="D1657">
            <v>4.0575999999999999</v>
          </cell>
        </row>
        <row r="1658">
          <cell r="A1658" t="str">
            <v>001.25.01460</v>
          </cell>
          <cell r="B1658" t="str">
            <v>Tee de redução de pvc rígido para tubo soldável 50 x 20mm (1.1/2 x 1/2 pol )</v>
          </cell>
          <cell r="C1658" t="str">
            <v>UN</v>
          </cell>
          <cell r="D1658">
            <v>5.9176000000000002</v>
          </cell>
        </row>
        <row r="1659">
          <cell r="A1659" t="str">
            <v>001.25.01480</v>
          </cell>
          <cell r="B1659" t="str">
            <v>Tee de redução de pvc rígido para tubo soldável 40 x 32mm ( 1.1/4 x 1 pol )</v>
          </cell>
          <cell r="C1659" t="str">
            <v>UN</v>
          </cell>
          <cell r="D1659">
            <v>5.2076000000000002</v>
          </cell>
        </row>
        <row r="1660">
          <cell r="A1660" t="str">
            <v>001.25.01500</v>
          </cell>
          <cell r="B1660" t="str">
            <v>Tee de redução de pvc rígido para tubo soldável 32 x 25mm ( 1 x 3/4 pol )</v>
          </cell>
          <cell r="C1660" t="str">
            <v>UN</v>
          </cell>
          <cell r="D1660">
            <v>3.9849999999999999</v>
          </cell>
        </row>
        <row r="1661">
          <cell r="A1661" t="str">
            <v>001.25.01520</v>
          </cell>
          <cell r="B1661" t="str">
            <v>Tee de redução de pvc rígido para tubo soldável 25 x 20mm ( 3/4 x 1/2 pol )</v>
          </cell>
          <cell r="C1661" t="str">
            <v>UN</v>
          </cell>
          <cell r="D1661">
            <v>2.3849999999999998</v>
          </cell>
        </row>
        <row r="1662">
          <cell r="A1662" t="str">
            <v>001.25.01540</v>
          </cell>
          <cell r="B1662" t="str">
            <v>Bucha de redução de pvc rígido para tubo soldável 110 x 85mm ( 4 x 3 pol )</v>
          </cell>
          <cell r="C1662" t="str">
            <v>UN</v>
          </cell>
          <cell r="D1662">
            <v>21.585100000000001</v>
          </cell>
        </row>
        <row r="1663">
          <cell r="A1663" t="str">
            <v>001.25.01560</v>
          </cell>
          <cell r="B1663" t="str">
            <v>Bucha de redução de pvc rígido para tubo soldável 85 x 75mm ( 3 x 2.1/2 pol )</v>
          </cell>
          <cell r="C1663" t="str">
            <v>UN</v>
          </cell>
          <cell r="D1663">
            <v>8.43</v>
          </cell>
        </row>
        <row r="1664">
          <cell r="A1664" t="str">
            <v>001.25.01580</v>
          </cell>
          <cell r="B1664" t="str">
            <v>Bucha de redução de pvc rígido para tubo soldável 75 x 60mm (2.1/2 x 2 pol )</v>
          </cell>
          <cell r="C1664" t="str">
            <v>UN</v>
          </cell>
          <cell r="D1664">
            <v>7.85</v>
          </cell>
        </row>
        <row r="1665">
          <cell r="A1665" t="str">
            <v>001.25.01600</v>
          </cell>
          <cell r="B1665" t="str">
            <v>Bucha de redução de pvc rígido para tubo soldável 60 x 50mm ( 2 x 1.1/2 pol )</v>
          </cell>
          <cell r="C1665" t="str">
            <v>UN</v>
          </cell>
          <cell r="D1665">
            <v>2.7749999999999999</v>
          </cell>
        </row>
        <row r="1666">
          <cell r="A1666" t="str">
            <v>001.25.01620</v>
          </cell>
          <cell r="B1666" t="str">
            <v>Bucha de redução de pvc rígido para tubo soldável 50 x 40mm ( 1.1/2 x 1/1/4 pol )</v>
          </cell>
          <cell r="C1666" t="str">
            <v>UN</v>
          </cell>
          <cell r="D1666">
            <v>2.7749999999999999</v>
          </cell>
        </row>
        <row r="1667">
          <cell r="A1667" t="str">
            <v>001.25.01640</v>
          </cell>
          <cell r="B1667" t="str">
            <v>Bucha de redução de pvc rígido para tubo soldável 40 x 32mm ( 1.1/4 x 1 pol )</v>
          </cell>
          <cell r="C1667" t="str">
            <v>UN</v>
          </cell>
          <cell r="D1667">
            <v>2.0249999999999999</v>
          </cell>
        </row>
        <row r="1668">
          <cell r="A1668" t="str">
            <v>001.25.01660</v>
          </cell>
          <cell r="B1668" t="str">
            <v>Bucha de redução de pvc rígido para tubo soldável 32 x 25mm ( 1 x 3/4 pol )</v>
          </cell>
          <cell r="C1668" t="str">
            <v>UN</v>
          </cell>
          <cell r="D1668">
            <v>1.0801000000000001</v>
          </cell>
        </row>
        <row r="1669">
          <cell r="A1669" t="str">
            <v>001.25.01680</v>
          </cell>
          <cell r="B1669" t="str">
            <v>Bucha de redução de pvc rígido para tubo soldável 25 x 20mm ( 3/4 x 1/2 pol )</v>
          </cell>
          <cell r="C1669" t="str">
            <v>UN</v>
          </cell>
          <cell r="D1669">
            <v>1.0501</v>
          </cell>
        </row>
        <row r="1670">
          <cell r="A1670" t="str">
            <v>001.25.01700</v>
          </cell>
          <cell r="B1670" t="str">
            <v>União de pvc rígido para tubo soldável 110mm ( 4 pol )</v>
          </cell>
          <cell r="C1670" t="str">
            <v>UN</v>
          </cell>
          <cell r="D1670">
            <v>104.7851</v>
          </cell>
        </row>
        <row r="1671">
          <cell r="A1671" t="str">
            <v>001.25.01720</v>
          </cell>
          <cell r="B1671" t="str">
            <v>União de pvc rígido para tubo soldável 85mm ( 3 pol )</v>
          </cell>
          <cell r="C1671" t="str">
            <v>UN</v>
          </cell>
          <cell r="D1671">
            <v>81.400000000000006</v>
          </cell>
        </row>
        <row r="1672">
          <cell r="A1672" t="str">
            <v>001.25.01740</v>
          </cell>
          <cell r="B1672" t="str">
            <v>União de pvc rígido para tubo soldável 75mm ( 2 1/2 pol )</v>
          </cell>
          <cell r="C1672" t="str">
            <v>UN</v>
          </cell>
          <cell r="D1672">
            <v>73.989999999999995</v>
          </cell>
        </row>
        <row r="1673">
          <cell r="A1673" t="str">
            <v>001.25.01760</v>
          </cell>
          <cell r="B1673" t="str">
            <v>União de pvc rígido para tubo soldável 60mm ( 2 pol )</v>
          </cell>
          <cell r="C1673" t="str">
            <v>UN</v>
          </cell>
          <cell r="D1673">
            <v>25.594999999999999</v>
          </cell>
        </row>
        <row r="1674">
          <cell r="A1674" t="str">
            <v>001.25.01780</v>
          </cell>
          <cell r="B1674" t="str">
            <v>União de pvc rígido para tubo soldável 50mm ( 1 1/2 pol )</v>
          </cell>
          <cell r="C1674" t="str">
            <v>UN</v>
          </cell>
          <cell r="D1674">
            <v>12.895</v>
          </cell>
        </row>
        <row r="1675">
          <cell r="A1675" t="str">
            <v>001.25.01800</v>
          </cell>
          <cell r="B1675" t="str">
            <v>União de pvc rígido para tubo soldável 40mm ( 1 1/4 pol )</v>
          </cell>
          <cell r="C1675" t="str">
            <v>UN</v>
          </cell>
          <cell r="D1675">
            <v>13.365</v>
          </cell>
        </row>
        <row r="1676">
          <cell r="A1676" t="str">
            <v>001.25.01820</v>
          </cell>
          <cell r="B1676" t="str">
            <v>União de pvc rígido para tubo soldável 32mm ( 1 pol )</v>
          </cell>
          <cell r="C1676" t="str">
            <v>UN</v>
          </cell>
          <cell r="D1676">
            <v>6.5201000000000002</v>
          </cell>
        </row>
        <row r="1677">
          <cell r="A1677" t="str">
            <v>001.25.01840</v>
          </cell>
          <cell r="B1677" t="str">
            <v>União de pvc rígido para tubo soldável 25mm ( 3/4 pol )</v>
          </cell>
          <cell r="C1677" t="str">
            <v>UN</v>
          </cell>
          <cell r="D1677">
            <v>3.4801000000000002</v>
          </cell>
        </row>
        <row r="1678">
          <cell r="A1678" t="str">
            <v>001.25.01860</v>
          </cell>
          <cell r="B1678" t="str">
            <v>União de pvc rígido para tubo soldável 20mm ( 1/2 pol )</v>
          </cell>
          <cell r="C1678" t="str">
            <v>UN</v>
          </cell>
          <cell r="D1678">
            <v>3.2201</v>
          </cell>
        </row>
        <row r="1679">
          <cell r="A1679" t="str">
            <v>001.25.01880</v>
          </cell>
          <cell r="B1679" t="str">
            <v>Redução pvc soldável de pvc rígido para tubo soldável 110mm x 85mm (4 x 3 pol)</v>
          </cell>
          <cell r="C1679" t="str">
            <v>UN</v>
          </cell>
          <cell r="D1679">
            <v>21.9651</v>
          </cell>
        </row>
        <row r="1680">
          <cell r="A1680" t="str">
            <v>001.25.01900</v>
          </cell>
          <cell r="B1680" t="str">
            <v>Reduçao pvc soldável de pvc rígido para tubo soldável 110mm x 75mm (4 x 2.5 pol)</v>
          </cell>
          <cell r="C1680" t="str">
            <v>UN</v>
          </cell>
          <cell r="D1680">
            <v>19.985099999999999</v>
          </cell>
        </row>
        <row r="1681">
          <cell r="A1681" t="str">
            <v>001.25.01920</v>
          </cell>
          <cell r="B1681" t="str">
            <v>Redução pvc soldável de pvc rígido para tubo soldável 110mm x60mm (4 x 2 pol)</v>
          </cell>
          <cell r="C1681" t="str">
            <v>UN</v>
          </cell>
          <cell r="D1681">
            <v>19.1051</v>
          </cell>
        </row>
        <row r="1682">
          <cell r="A1682" t="str">
            <v>001.25.01940</v>
          </cell>
          <cell r="B1682" t="str">
            <v>Redução pvc soldável de pvc rígido para tubo soldável 85mm x 75mm (3 x 2.5 pol)</v>
          </cell>
          <cell r="C1682" t="str">
            <v>UN</v>
          </cell>
          <cell r="D1682">
            <v>12.3</v>
          </cell>
        </row>
        <row r="1683">
          <cell r="A1683" t="str">
            <v>001.25.01960</v>
          </cell>
          <cell r="B1683" t="str">
            <v>Redução pvc soldável de pvc rígido para tubo soldável 85mm x 60mm (3 x 2 pol)</v>
          </cell>
          <cell r="C1683" t="str">
            <v>UN</v>
          </cell>
          <cell r="D1683">
            <v>11.32</v>
          </cell>
        </row>
        <row r="1684">
          <cell r="A1684" t="str">
            <v>001.25.01980</v>
          </cell>
          <cell r="B1684" t="str">
            <v>Redução pvc soldável de pvc rígido para tubo soldável 75mm x 60mm (2.5 x 2 pol)</v>
          </cell>
          <cell r="C1684" t="str">
            <v>UN</v>
          </cell>
          <cell r="D1684">
            <v>8.7100000000000009</v>
          </cell>
        </row>
        <row r="1685">
          <cell r="A1685" t="str">
            <v>001.25.02000</v>
          </cell>
          <cell r="B1685" t="str">
            <v>Redução pvc soldável de pvc rígido para tubo soldável 60mm x 50mm (2 x 1.5 pol)</v>
          </cell>
          <cell r="C1685" t="str">
            <v>UN</v>
          </cell>
          <cell r="D1685">
            <v>4.74</v>
          </cell>
        </row>
        <row r="1686">
          <cell r="A1686" t="str">
            <v>001.25.02020</v>
          </cell>
          <cell r="B1686" t="str">
            <v>Redução pvc soldável de pvc rígido para tubo soldável 40mm x 32mm (1 1/4 x 1 pol)</v>
          </cell>
          <cell r="C1686" t="str">
            <v>UN</v>
          </cell>
          <cell r="D1686">
            <v>2.665</v>
          </cell>
        </row>
        <row r="1687">
          <cell r="A1687" t="str">
            <v>001.25.02040</v>
          </cell>
          <cell r="B1687" t="str">
            <v>Redução pvc soldável de pvc rígido para tubo soldável 32mm x 25mm (1 x 3/4 pol)</v>
          </cell>
          <cell r="C1687" t="str">
            <v>UN</v>
          </cell>
          <cell r="D1687">
            <v>1.7601</v>
          </cell>
        </row>
        <row r="1688">
          <cell r="A1688" t="str">
            <v>001.25.02060</v>
          </cell>
          <cell r="B1688" t="str">
            <v>Redução pvc soldável de pvc rígido para tubo soldável 25mm x 20mm (3/4 x 1/2 pol)</v>
          </cell>
          <cell r="C1688" t="str">
            <v>UN</v>
          </cell>
          <cell r="D1688">
            <v>1.2000999999999999</v>
          </cell>
        </row>
        <row r="1689">
          <cell r="A1689" t="str">
            <v>001.25.02080</v>
          </cell>
          <cell r="B1689" t="str">
            <v>Adaptador soldável com bolsa e rosca para registro de pvc rígido para tubo soldável 110m x 4 pol</v>
          </cell>
          <cell r="C1689" t="str">
            <v>UN</v>
          </cell>
          <cell r="D1689">
            <v>22.995100000000001</v>
          </cell>
        </row>
        <row r="1690">
          <cell r="A1690" t="str">
            <v>001.25.02100</v>
          </cell>
          <cell r="B1690" t="str">
            <v>Adaptador soldável com bolsa e rosca para registro de pvc rígido para tubo soldável 85mm x 3 pol</v>
          </cell>
          <cell r="C1690" t="str">
            <v>UN</v>
          </cell>
          <cell r="D1690">
            <v>13.49</v>
          </cell>
        </row>
        <row r="1691">
          <cell r="A1691" t="str">
            <v>001.25.02120</v>
          </cell>
          <cell r="B1691" t="str">
            <v>Adaptador soldável com bolsa e rosca para registro de pvc rígido para tubo soldável 75mm x 2.5 pol</v>
          </cell>
          <cell r="C1691" t="str">
            <v>UN</v>
          </cell>
          <cell r="D1691">
            <v>12.05</v>
          </cell>
        </row>
        <row r="1692">
          <cell r="A1692" t="str">
            <v>001.25.02140</v>
          </cell>
          <cell r="B1692" t="str">
            <v>Adaptador soldável com bolsa e rosca para registro de pvc rígido para tubo soldável 60mm x 2 pol</v>
          </cell>
          <cell r="C1692" t="str">
            <v>UN</v>
          </cell>
          <cell r="D1692">
            <v>4.58</v>
          </cell>
        </row>
        <row r="1693">
          <cell r="A1693" t="str">
            <v>001.25.02160</v>
          </cell>
          <cell r="B1693" t="str">
            <v>Adaptador soldável com bolsa e rosca para registro de pvc rígido para tubo soldável 50mm x 1.5 pol</v>
          </cell>
          <cell r="C1693" t="str">
            <v>UN</v>
          </cell>
          <cell r="D1693">
            <v>2.395</v>
          </cell>
        </row>
        <row r="1694">
          <cell r="A1694" t="str">
            <v>001.25.02180</v>
          </cell>
          <cell r="B1694" t="str">
            <v>Adaptador soldável com bolsa e rosca para registro de pvc rígido para tubo soldável 50mm x 1.1/4 pol</v>
          </cell>
          <cell r="C1694" t="str">
            <v>UN</v>
          </cell>
          <cell r="D1694">
            <v>2.665</v>
          </cell>
        </row>
        <row r="1695">
          <cell r="A1695" t="str">
            <v>001.25.02200</v>
          </cell>
          <cell r="B1695" t="str">
            <v>Adaptador soldável com bolsa e rosca para registro de pvc rígido para tubo soldável 40mm x 1.5 pol.</v>
          </cell>
          <cell r="C1695" t="str">
            <v>UN</v>
          </cell>
          <cell r="D1695">
            <v>4.2149999999999999</v>
          </cell>
        </row>
        <row r="1696">
          <cell r="A1696" t="str">
            <v>001.25.02220</v>
          </cell>
          <cell r="B1696" t="str">
            <v>Adaptador soldável com bolsa e rosca para registro de pvc rígido para tubo soldável 40mm x 1.1/4 pol</v>
          </cell>
          <cell r="C1696" t="str">
            <v>UN</v>
          </cell>
          <cell r="D1696">
            <v>2.665</v>
          </cell>
        </row>
        <row r="1697">
          <cell r="A1697" t="str">
            <v>001.25.02240</v>
          </cell>
          <cell r="B1697" t="str">
            <v>Adaptador soldável com bolsa e rosca para registro de pvc rígido para tubo soldável 32mm x 1 pol</v>
          </cell>
          <cell r="C1697" t="str">
            <v>UN</v>
          </cell>
          <cell r="D1697">
            <v>1.4601</v>
          </cell>
        </row>
        <row r="1698">
          <cell r="A1698" t="str">
            <v>001.25.02260</v>
          </cell>
          <cell r="B1698" t="str">
            <v>Adaptador soldável com bolsa e rosca para registro de pvc rígido para tubo soldável 25mm x 3/4 pol</v>
          </cell>
          <cell r="C1698" t="str">
            <v>UN</v>
          </cell>
          <cell r="D1698">
            <v>0.96009999999999995</v>
          </cell>
        </row>
        <row r="1699">
          <cell r="A1699" t="str">
            <v>001.25.02280</v>
          </cell>
          <cell r="B1699" t="str">
            <v>Adaptador soldável com bolsa e rosca para registro de pvc rígido para tubo soldável 20mm x 1/2 pol</v>
          </cell>
          <cell r="C1699" t="str">
            <v>UN</v>
          </cell>
          <cell r="D1699">
            <v>0.98009999999999997</v>
          </cell>
        </row>
        <row r="1700">
          <cell r="A1700" t="str">
            <v>001.25.02300</v>
          </cell>
          <cell r="B1700" t="str">
            <v>Adaptador soldável com flanges de pvc rígido para tubo soldável para caixa de água 110mm x 4 pol</v>
          </cell>
          <cell r="C1700" t="str">
            <v>UN</v>
          </cell>
          <cell r="D1700">
            <v>152.76089999999999</v>
          </cell>
        </row>
        <row r="1701">
          <cell r="A1701" t="str">
            <v>001.25.02320</v>
          </cell>
          <cell r="B1701" t="str">
            <v>Adaptador soldável com flanges de pvc rígido para tubo soldável para caixa de água  85mm x 3 pol</v>
          </cell>
          <cell r="C1701" t="str">
            <v>UN</v>
          </cell>
          <cell r="D1701">
            <v>99.639899999999997</v>
          </cell>
        </row>
        <row r="1702">
          <cell r="A1702" t="str">
            <v>001.25.02340</v>
          </cell>
          <cell r="B1702" t="str">
            <v>Adaptador soldável com flantes de pvc rígido para tubo soldável para caixa de água 75mm x 2.5 pol</v>
          </cell>
          <cell r="C1702" t="str">
            <v>UN</v>
          </cell>
          <cell r="D1702">
            <v>77.639899999999997</v>
          </cell>
        </row>
        <row r="1703">
          <cell r="A1703" t="str">
            <v>001.25.02360</v>
          </cell>
          <cell r="B1703" t="str">
            <v>Adaptador soldável com flanges de pvc rígido para tubo soldável para caixa de água 60mm x 2 pol</v>
          </cell>
          <cell r="C1703" t="str">
            <v>UN</v>
          </cell>
          <cell r="D1703">
            <v>26.187899999999999</v>
          </cell>
        </row>
        <row r="1704">
          <cell r="A1704" t="str">
            <v>001.25.02380</v>
          </cell>
          <cell r="B1704" t="str">
            <v>Adaptador soldável com flanges de pvc rígido para tubo soldável para caixa de água 50mm x 1.5 pol</v>
          </cell>
          <cell r="C1704" t="str">
            <v>UN</v>
          </cell>
          <cell r="D1704">
            <v>19.977900000000002</v>
          </cell>
        </row>
        <row r="1705">
          <cell r="A1705" t="str">
            <v>001.25.02400</v>
          </cell>
          <cell r="B1705" t="str">
            <v>Adaptador soldável com flanges de pvc rígido para tubo soldável para caixa de água 40mm x 1.1/4 pol</v>
          </cell>
          <cell r="C1705" t="str">
            <v>UN</v>
          </cell>
          <cell r="D1705">
            <v>15.1831</v>
          </cell>
        </row>
        <row r="1706">
          <cell r="A1706" t="str">
            <v>001.25.02420</v>
          </cell>
          <cell r="B1706" t="str">
            <v>Adaptador soldável com flanges de pvc rígido para tubo soldável para caixa de água 32mm x 1 pol</v>
          </cell>
          <cell r="C1706" t="str">
            <v>UN</v>
          </cell>
          <cell r="D1706">
            <v>13.752700000000001</v>
          </cell>
        </row>
        <row r="1707">
          <cell r="A1707" t="str">
            <v>001.25.02440</v>
          </cell>
          <cell r="B1707" t="str">
            <v>Adaptador soldável com flanges de pvc rígido para tubo soldável para caixa de água 25mm x 3/4</v>
          </cell>
          <cell r="C1707" t="str">
            <v>UN</v>
          </cell>
          <cell r="D1707">
            <v>10.0627</v>
          </cell>
        </row>
        <row r="1708">
          <cell r="A1708" t="str">
            <v>001.25.02460</v>
          </cell>
          <cell r="B1708" t="str">
            <v>Adaptador soldável com flanges de pvc rígido para tubo soldável para caixa de água 20mm x 1/2 pol</v>
          </cell>
          <cell r="C1708" t="str">
            <v>UN</v>
          </cell>
          <cell r="D1708">
            <v>8.4726999999999997</v>
          </cell>
        </row>
        <row r="1709">
          <cell r="A1709" t="str">
            <v>001.25.02480</v>
          </cell>
          <cell r="B1709" t="str">
            <v>Bucha de redução longa de pvc rígido para tubo soldável 110 x 75 mm ( 4 x 2.1/2 pol)</v>
          </cell>
          <cell r="C1709" t="str">
            <v>UN</v>
          </cell>
          <cell r="D1709">
            <v>21.585100000000001</v>
          </cell>
        </row>
        <row r="1710">
          <cell r="A1710" t="str">
            <v>001.25.02500</v>
          </cell>
          <cell r="B1710" t="str">
            <v>Bucha de redução longa de pvc rígido para tubo soldável 110 x 60 mm ( 4 x 2 pol)</v>
          </cell>
          <cell r="C1710" t="str">
            <v>UN</v>
          </cell>
          <cell r="D1710">
            <v>12.585100000000001</v>
          </cell>
        </row>
        <row r="1711">
          <cell r="A1711" t="str">
            <v>001.25.02520</v>
          </cell>
          <cell r="B1711" t="str">
            <v>Bucha de redução longa de pvc rígido para tubo soldável 85 x 60 mm (3 x 2 pol)</v>
          </cell>
          <cell r="C1711" t="str">
            <v>UN</v>
          </cell>
          <cell r="D1711">
            <v>6.36</v>
          </cell>
        </row>
        <row r="1712">
          <cell r="A1712" t="str">
            <v>001.25.02540</v>
          </cell>
          <cell r="B1712" t="str">
            <v>Bucha de redução longa de pvc rígido para tubo soldável 75 x 50 mm ( 2.1/2 x 1.1/2 pol)</v>
          </cell>
          <cell r="C1712" t="str">
            <v>UN</v>
          </cell>
          <cell r="D1712">
            <v>5.97</v>
          </cell>
        </row>
        <row r="1713">
          <cell r="A1713" t="str">
            <v>001.25.02560</v>
          </cell>
          <cell r="B1713" t="str">
            <v>Bucha de redução longa de pvc rígido para tubo soldável 60 x 50 mm (2 x 1.1/2 pol)</v>
          </cell>
          <cell r="C1713" t="str">
            <v>UN</v>
          </cell>
          <cell r="D1713">
            <v>5.64</v>
          </cell>
        </row>
        <row r="1714">
          <cell r="A1714" t="str">
            <v>001.25.02580</v>
          </cell>
          <cell r="B1714" t="str">
            <v>Bucha de redução longa de pvc rígido para tubo soldável 60 x 40 mm (2 x 1.1/4 pol)</v>
          </cell>
          <cell r="C1714" t="str">
            <v>UN</v>
          </cell>
          <cell r="D1714">
            <v>4.5250000000000004</v>
          </cell>
        </row>
        <row r="1715">
          <cell r="A1715" t="str">
            <v>001.25.02600</v>
          </cell>
          <cell r="B1715" t="str">
            <v>Bucha de redução longa de pvc rígido para tubo soldável 60 x 32 mm (2 x 1 pol)</v>
          </cell>
          <cell r="C1715" t="str">
            <v>UN</v>
          </cell>
          <cell r="D1715">
            <v>5.35</v>
          </cell>
        </row>
        <row r="1716">
          <cell r="A1716" t="str">
            <v>001.25.02620</v>
          </cell>
          <cell r="B1716" t="str">
            <v>Bucha de redução longa de pvc rígido para tubo soldável 60 x 25 mm ( 2 x 3/4 pol)</v>
          </cell>
          <cell r="C1716" t="str">
            <v>UN</v>
          </cell>
          <cell r="D1716">
            <v>1.81</v>
          </cell>
        </row>
        <row r="1717">
          <cell r="A1717" t="str">
            <v>001.25.02640</v>
          </cell>
          <cell r="B1717" t="str">
            <v>Bucha de redução longa de pvc rígido para tubo soldável 50 x 32 mm ( 1.1/2 x 1 pol)</v>
          </cell>
          <cell r="C1717" t="str">
            <v>UN</v>
          </cell>
          <cell r="D1717">
            <v>2.8849999999999998</v>
          </cell>
        </row>
        <row r="1718">
          <cell r="A1718" t="str">
            <v>001.25.02660</v>
          </cell>
          <cell r="B1718" t="str">
            <v>Bucha de redução longa de pvc rígido para tubo soldável 50 x 25 mm ( 1.1/2 x 3.4 pol)</v>
          </cell>
          <cell r="C1718" t="str">
            <v>UN</v>
          </cell>
          <cell r="D1718">
            <v>2.5550000000000002</v>
          </cell>
        </row>
        <row r="1719">
          <cell r="A1719" t="str">
            <v>001.25.02680</v>
          </cell>
          <cell r="B1719" t="str">
            <v>Bucha de redução longa de pvc rígido para tubo soldável 50 x 20 mm ( 1.1/2 x 1/2 pol)</v>
          </cell>
          <cell r="C1719" t="str">
            <v>UN</v>
          </cell>
          <cell r="D1719">
            <v>2.335</v>
          </cell>
        </row>
        <row r="1720">
          <cell r="A1720" t="str">
            <v>001.25.02700</v>
          </cell>
          <cell r="B1720" t="str">
            <v>Bucha de redução longa de pvc rígido para tubo soldável 40 x 25 mm ( 1.1/4 x 3/4 pol)</v>
          </cell>
          <cell r="C1720" t="str">
            <v>UN</v>
          </cell>
          <cell r="D1720">
            <v>2.605</v>
          </cell>
        </row>
        <row r="1721">
          <cell r="A1721" t="str">
            <v>001.25.02720</v>
          </cell>
          <cell r="B1721" t="str">
            <v>Bucha de redução longa de pvc rígido para tubo soldável 40 x 20 mm (1.1/4 x 1/2 pol)</v>
          </cell>
          <cell r="C1721" t="str">
            <v>UN</v>
          </cell>
          <cell r="D1721">
            <v>2.165</v>
          </cell>
        </row>
        <row r="1722">
          <cell r="A1722" t="str">
            <v>001.25.02740</v>
          </cell>
          <cell r="B1722" t="str">
            <v>Bucha de redução longa de pvc rígido para tubo soldável 32 x 20 mm (1 x 1/2 pol)</v>
          </cell>
          <cell r="C1722" t="str">
            <v>UN</v>
          </cell>
          <cell r="D1722">
            <v>1.6500999999999999</v>
          </cell>
        </row>
        <row r="1723">
          <cell r="A1723" t="str">
            <v>001.25.02760</v>
          </cell>
          <cell r="B1723" t="str">
            <v>Cap de pvc rígido para tubo soldável 50 mm ( 1.1/2 pol)</v>
          </cell>
          <cell r="C1723" t="str">
            <v>UN</v>
          </cell>
          <cell r="D1723">
            <v>3.3125</v>
          </cell>
        </row>
        <row r="1724">
          <cell r="A1724" t="str">
            <v>001.25.02780</v>
          </cell>
          <cell r="B1724" t="str">
            <v>Cap de pvc rígido para tubo soldável 40 mm (1.1/4 pol)</v>
          </cell>
          <cell r="C1724" t="str">
            <v>UN</v>
          </cell>
          <cell r="D1724">
            <v>1.9125000000000001</v>
          </cell>
        </row>
        <row r="1725">
          <cell r="A1725" t="str">
            <v>001.25.02800</v>
          </cell>
          <cell r="B1725" t="str">
            <v>Cap de pvc rígido para tubo soldável 32 mm (1 pol)</v>
          </cell>
          <cell r="C1725" t="str">
            <v>UN</v>
          </cell>
          <cell r="D1725">
            <v>1.0349999999999999</v>
          </cell>
        </row>
        <row r="1726">
          <cell r="A1726" t="str">
            <v>001.25.02820</v>
          </cell>
          <cell r="B1726" t="str">
            <v>Cap de pvc rígido para tubo soldável 25 mm (3/4 pol)</v>
          </cell>
          <cell r="C1726" t="str">
            <v>UN</v>
          </cell>
          <cell r="D1726">
            <v>1.0349999999999999</v>
          </cell>
        </row>
        <row r="1727">
          <cell r="A1727" t="str">
            <v>001.25.02840</v>
          </cell>
          <cell r="B1727" t="str">
            <v>Cap de pvc rígido para tubo soldável 20 mm (1/2 pol)</v>
          </cell>
          <cell r="C1727" t="str">
            <v>UN</v>
          </cell>
          <cell r="D1727">
            <v>0.89500000000000002</v>
          </cell>
        </row>
        <row r="1728">
          <cell r="A1728" t="str">
            <v>001.25.02860</v>
          </cell>
          <cell r="B1728" t="str">
            <v>Joelho 90º soldável/rosqueável  32mm x 1 pol</v>
          </cell>
          <cell r="C1728" t="str">
            <v>UN</v>
          </cell>
          <cell r="D1728">
            <v>3.0101</v>
          </cell>
        </row>
        <row r="1729">
          <cell r="A1729" t="str">
            <v>001.25.02880</v>
          </cell>
          <cell r="B1729" t="str">
            <v>Joelho 90º soldável/rosqueável 25mm x 3/4 pol</v>
          </cell>
          <cell r="C1729" t="str">
            <v>UN</v>
          </cell>
          <cell r="D1729">
            <v>2.1501000000000001</v>
          </cell>
        </row>
        <row r="1730">
          <cell r="A1730" t="str">
            <v>001.25.02900</v>
          </cell>
          <cell r="B1730" t="str">
            <v>Joelho 90º soldável/rosqueável  20mm x 1/2 pol</v>
          </cell>
          <cell r="C1730" t="str">
            <v>UN</v>
          </cell>
          <cell r="D1730">
            <v>1.5301</v>
          </cell>
        </row>
        <row r="1731">
          <cell r="A1731" t="str">
            <v>001.25.02920</v>
          </cell>
          <cell r="B1731" t="str">
            <v>Joelho de redução 90º soldável/rosqueável 32mm x 3/4 pol</v>
          </cell>
          <cell r="C1731" t="str">
            <v>UN</v>
          </cell>
          <cell r="D1731">
            <v>1.4701</v>
          </cell>
        </row>
        <row r="1732">
          <cell r="A1732" t="str">
            <v>001.25.02940</v>
          </cell>
          <cell r="B1732" t="str">
            <v>Joelho de redução 90º soldável/rosqueável 25mm x 1/2 pol</v>
          </cell>
          <cell r="C1732" t="str">
            <v>UN</v>
          </cell>
          <cell r="D1732">
            <v>1.5201</v>
          </cell>
        </row>
        <row r="1733">
          <cell r="A1733" t="str">
            <v>001.25.02960</v>
          </cell>
          <cell r="B1733" t="str">
            <v>Luva simples soldável/rosqueável 50mm x 1.5 pol</v>
          </cell>
          <cell r="C1733" t="str">
            <v>UN</v>
          </cell>
          <cell r="D1733">
            <v>12.565</v>
          </cell>
        </row>
        <row r="1734">
          <cell r="A1734" t="str">
            <v>001.25.02980</v>
          </cell>
          <cell r="B1734" t="str">
            <v>Luva simples soldável/rosqueável 40mm x 1.1/4 pol</v>
          </cell>
          <cell r="C1734" t="str">
            <v>UN</v>
          </cell>
          <cell r="D1734">
            <v>5.4649999999999999</v>
          </cell>
        </row>
        <row r="1735">
          <cell r="A1735" t="str">
            <v>001.25.03000</v>
          </cell>
          <cell r="B1735" t="str">
            <v>Luva simples soldável/rosqueável 32mm x 1 pol</v>
          </cell>
          <cell r="C1735" t="str">
            <v>UN</v>
          </cell>
          <cell r="D1735">
            <v>2.6200999999999999</v>
          </cell>
        </row>
        <row r="1736">
          <cell r="A1736" t="str">
            <v>001.25.03020</v>
          </cell>
          <cell r="B1736" t="str">
            <v>Luva simples soldável/rosqueável 25mm x 3/4 pol</v>
          </cell>
          <cell r="C1736" t="str">
            <v>UN</v>
          </cell>
          <cell r="D1736">
            <v>1.4100999999999999</v>
          </cell>
        </row>
        <row r="1737">
          <cell r="A1737" t="str">
            <v>001.25.03040</v>
          </cell>
          <cell r="B1737" t="str">
            <v>Luva simples soldável/rosqueável 20mm x 1/2 pol</v>
          </cell>
          <cell r="C1737" t="str">
            <v>UN</v>
          </cell>
          <cell r="D1737">
            <v>1.7401</v>
          </cell>
        </row>
        <row r="1738">
          <cell r="A1738" t="str">
            <v>001.25.03060</v>
          </cell>
          <cell r="B1738" t="str">
            <v>Luva de redução soldável/rosqueável 25mm x 1/2 pol</v>
          </cell>
          <cell r="C1738" t="str">
            <v>UN</v>
          </cell>
          <cell r="D1738">
            <v>1.5201</v>
          </cell>
        </row>
        <row r="1739">
          <cell r="A1739" t="str">
            <v>001.25.03080</v>
          </cell>
          <cell r="B1739" t="str">
            <v>Tee 90º com rosca na bolsa central soldável/rosqueável 32mm x 32mm x 1 pol</v>
          </cell>
          <cell r="C1739" t="str">
            <v>UN</v>
          </cell>
          <cell r="D1739">
            <v>2.9449999999999998</v>
          </cell>
        </row>
        <row r="1740">
          <cell r="A1740" t="str">
            <v>001.25.03100</v>
          </cell>
          <cell r="B1740" t="str">
            <v>Tee 90º com rosca na bolsa central soldável/rosqueável 25mm x 25mm 3/4 pol</v>
          </cell>
          <cell r="C1740" t="str">
            <v>UN</v>
          </cell>
          <cell r="D1740">
            <v>4.0250000000000004</v>
          </cell>
        </row>
        <row r="1741">
          <cell r="A1741" t="str">
            <v>001.25.03120</v>
          </cell>
          <cell r="B1741" t="str">
            <v>Tee 90º com rosca na bolsa central soldável/rosqueável 20mm x 20mm x 1/2 pol</v>
          </cell>
          <cell r="C1741" t="str">
            <v>UN</v>
          </cell>
          <cell r="D1741">
            <v>4.1500000000000004</v>
          </cell>
        </row>
        <row r="1742">
          <cell r="A1742" t="str">
            <v>001.25.03140</v>
          </cell>
          <cell r="B1742" t="str">
            <v>Tee 90º com rosca na bolsa central sodável/rosqueável 32mm x 32mm x 3/4 pol</v>
          </cell>
          <cell r="C1742" t="str">
            <v>UN</v>
          </cell>
          <cell r="D1742">
            <v>5.1950000000000003</v>
          </cell>
        </row>
        <row r="1743">
          <cell r="A1743" t="str">
            <v>001.25.03160</v>
          </cell>
          <cell r="B1743" t="str">
            <v>Tee 90º com rosca na bolsa central soldável/rosqueável 25mm x 25mm x 1/2 pol</v>
          </cell>
          <cell r="C1743" t="str">
            <v>UN</v>
          </cell>
          <cell r="D1743">
            <v>2.7149999999999999</v>
          </cell>
        </row>
        <row r="1744">
          <cell r="A1744" t="str">
            <v>001.25.03180</v>
          </cell>
          <cell r="B1744" t="str">
            <v>Joelho 90º soldável com bucha de latão 25mm x 3/4 pol</v>
          </cell>
          <cell r="C1744" t="str">
            <v>UN</v>
          </cell>
          <cell r="D1744">
            <v>5.0050999999999997</v>
          </cell>
        </row>
        <row r="1745">
          <cell r="A1745" t="str">
            <v>001.25.03200</v>
          </cell>
          <cell r="B1745" t="str">
            <v>Joelho 90º soldável com bucha de latão 20mm x 1/2 pol</v>
          </cell>
          <cell r="C1745" t="str">
            <v>UN</v>
          </cell>
          <cell r="D1745">
            <v>3.7850999999999999</v>
          </cell>
        </row>
        <row r="1746">
          <cell r="A1746" t="str">
            <v>001.25.03220</v>
          </cell>
          <cell r="B1746" t="str">
            <v>Joelho de redução 90º soldável com bucha de latão 32mm x 3/4 pol</v>
          </cell>
          <cell r="C1746" t="str">
            <v>UN</v>
          </cell>
          <cell r="D1746">
            <v>2.6551</v>
          </cell>
        </row>
        <row r="1747">
          <cell r="A1747" t="str">
            <v>001.25.03240</v>
          </cell>
          <cell r="B1747" t="str">
            <v>Joelho de redução 90º soldável com bucha de latão 25mm x 1/2 pol</v>
          </cell>
          <cell r="C1747" t="str">
            <v>UN</v>
          </cell>
          <cell r="D1747">
            <v>3.5550999999999999</v>
          </cell>
        </row>
        <row r="1748">
          <cell r="A1748" t="str">
            <v>001.25.03260</v>
          </cell>
          <cell r="B1748" t="str">
            <v>Luva simples soldável com bucha de latão 25mm x 3/4 pol</v>
          </cell>
          <cell r="C1748" t="str">
            <v>UN</v>
          </cell>
          <cell r="D1748">
            <v>4.5750999999999999</v>
          </cell>
        </row>
        <row r="1749">
          <cell r="A1749" t="str">
            <v>001.25.03280</v>
          </cell>
          <cell r="B1749" t="str">
            <v>Luva simples soldável com bucha de latão 20mm x 1/2 pol</v>
          </cell>
          <cell r="C1749" t="str">
            <v>UN</v>
          </cell>
          <cell r="D1749">
            <v>3.9651000000000001</v>
          </cell>
        </row>
        <row r="1750">
          <cell r="A1750" t="str">
            <v>001.25.03300</v>
          </cell>
          <cell r="B1750" t="str">
            <v>Luva de redução soldável com bucha de latão 25mm x 1/2 pol</v>
          </cell>
          <cell r="C1750" t="str">
            <v>UN</v>
          </cell>
          <cell r="D1750">
            <v>4.1750999999999996</v>
          </cell>
        </row>
        <row r="1751">
          <cell r="A1751" t="str">
            <v>001.25.03320</v>
          </cell>
          <cell r="B1751" t="str">
            <v>Tee 90º com bucha de latão central 25mm x 25mm x 3/4 pol</v>
          </cell>
          <cell r="C1751" t="str">
            <v>UN</v>
          </cell>
          <cell r="D1751">
            <v>4.7751000000000001</v>
          </cell>
        </row>
        <row r="1752">
          <cell r="A1752" t="str">
            <v>001.25.03340</v>
          </cell>
          <cell r="B1752" t="str">
            <v>Tee 90º com bucha de latão central 20mm x 20mm x 1/2 pol</v>
          </cell>
          <cell r="C1752" t="str">
            <v>UN</v>
          </cell>
          <cell r="D1752">
            <v>4.2651000000000003</v>
          </cell>
        </row>
        <row r="1753">
          <cell r="A1753" t="str">
            <v>001.25.03360</v>
          </cell>
          <cell r="B1753" t="str">
            <v>Tee redução 90º com bucha de latão na bolsa central 32mm x 32mm x 3/4 pol</v>
          </cell>
          <cell r="C1753" t="str">
            <v>UN</v>
          </cell>
          <cell r="D1753">
            <v>5.9451000000000001</v>
          </cell>
        </row>
        <row r="1754">
          <cell r="A1754" t="str">
            <v>001.25.03380</v>
          </cell>
          <cell r="B1754" t="str">
            <v>Tee reduçao 90º com bucha de latão na bolsa central 25mm x 25mm 1/2 pol</v>
          </cell>
          <cell r="C1754" t="str">
            <v>UN</v>
          </cell>
          <cell r="D1754">
            <v>3.4651000000000001</v>
          </cell>
        </row>
        <row r="1755">
          <cell r="A1755" t="str">
            <v>001.25.03400</v>
          </cell>
          <cell r="B1755" t="str">
            <v>Adaptador com rosca e flange para caixa de água de pvc inclusive assentamento 2 pol</v>
          </cell>
          <cell r="C1755" t="str">
            <v>UN</v>
          </cell>
          <cell r="D1755">
            <v>10.387700000000001</v>
          </cell>
        </row>
        <row r="1756">
          <cell r="A1756" t="str">
            <v>001.25.03420</v>
          </cell>
          <cell r="B1756" t="str">
            <v>Adaptador com rosca e flange para caixa de água de pvc inclusive assentamento 1 pol</v>
          </cell>
          <cell r="C1756" t="str">
            <v>UN</v>
          </cell>
          <cell r="D1756">
            <v>8.5825999999999993</v>
          </cell>
        </row>
        <row r="1757">
          <cell r="A1757" t="str">
            <v>001.25.03440</v>
          </cell>
          <cell r="B1757" t="str">
            <v>Adaptador com rosca e flange para caixa de água de pvc inclusive assentamento 3/4 pol</v>
          </cell>
          <cell r="C1757" t="str">
            <v>UN</v>
          </cell>
          <cell r="D1757">
            <v>6.7725999999999997</v>
          </cell>
        </row>
        <row r="1758">
          <cell r="A1758" t="str">
            <v>001.25.03460</v>
          </cell>
          <cell r="B1758" t="str">
            <v>Adaptador com rosca e flange para caixa de água de pvc inclusive assentamento 1/2 pol</v>
          </cell>
          <cell r="C1758" t="str">
            <v>UN</v>
          </cell>
          <cell r="D1758">
            <v>6.7725999999999997</v>
          </cell>
        </row>
        <row r="1759">
          <cell r="A1759" t="str">
            <v>001.25.03480</v>
          </cell>
          <cell r="B1759" t="str">
            <v>Adaptador com rosca e flange para caixa de água de pvc inclusive assentamento 3 pol</v>
          </cell>
          <cell r="C1759" t="str">
            <v>UN</v>
          </cell>
          <cell r="D1759">
            <v>57.185200000000002</v>
          </cell>
        </row>
        <row r="1760">
          <cell r="A1760" t="str">
            <v>001.25.03500</v>
          </cell>
          <cell r="B1760" t="str">
            <v>Plug ou bujão de 2"", de pvc rígido, para tubos de pvc rosqueável</v>
          </cell>
          <cell r="C1760" t="str">
            <v>UN</v>
          </cell>
          <cell r="D1760">
            <v>2.6625000000000001</v>
          </cell>
        </row>
        <row r="1761">
          <cell r="A1761" t="str">
            <v>001.25.03520</v>
          </cell>
          <cell r="B1761" t="str">
            <v>Plug ou bujão de 1 1/2"", de pvc rígido, para tubos de pvc rosqueável</v>
          </cell>
          <cell r="C1761" t="str">
            <v>UN</v>
          </cell>
          <cell r="D1761">
            <v>2.2524999999999999</v>
          </cell>
        </row>
        <row r="1762">
          <cell r="A1762" t="str">
            <v>001.25.03540</v>
          </cell>
          <cell r="B1762" t="str">
            <v>Plug ou bujão de 1 1/4"", de pvc rígido, para tubos de pvc rosqueável</v>
          </cell>
          <cell r="C1762" t="str">
            <v>UN</v>
          </cell>
          <cell r="D1762">
            <v>1.2625</v>
          </cell>
        </row>
        <row r="1763">
          <cell r="A1763" t="str">
            <v>001.25.03560</v>
          </cell>
          <cell r="B1763" t="str">
            <v>Plug ou bujão de 1"", de pvc rígido, para tubos de pvc rosqueável</v>
          </cell>
          <cell r="C1763" t="str">
            <v>UN</v>
          </cell>
          <cell r="D1763">
            <v>0.85499999999999998</v>
          </cell>
        </row>
        <row r="1764">
          <cell r="A1764" t="str">
            <v>001.25.03580</v>
          </cell>
          <cell r="B1764" t="str">
            <v>Plug ou bujão de 3/4"", de pvc rígido, para tubos de pvc rosqueável</v>
          </cell>
          <cell r="C1764" t="str">
            <v>UN</v>
          </cell>
          <cell r="D1764">
            <v>0.63900000000000001</v>
          </cell>
        </row>
        <row r="1765">
          <cell r="A1765" t="str">
            <v>001.25.03600</v>
          </cell>
          <cell r="B1765" t="str">
            <v>Plug ou bujão de 1/2"", de pvc rígido, para tubos de pvc rosqueável</v>
          </cell>
          <cell r="C1765" t="str">
            <v>UN</v>
          </cell>
          <cell r="D1765">
            <v>0.55500000000000005</v>
          </cell>
        </row>
        <row r="1766">
          <cell r="A1766" t="str">
            <v>001.25.03620</v>
          </cell>
          <cell r="B1766" t="str">
            <v>Fornecimento e instalação de mangueira marron de pvc para água de 3/4""x2,5 mm de espessura</v>
          </cell>
          <cell r="C1766" t="str">
            <v>ML</v>
          </cell>
          <cell r="D1766">
            <v>0.8367</v>
          </cell>
        </row>
        <row r="1767">
          <cell r="A1767" t="str">
            <v>001.25.03640</v>
          </cell>
          <cell r="B1767" t="str">
            <v>Fornecimento e instalação de mangueira marron de pvc para água de  1""x3,0 mm de espessura</v>
          </cell>
          <cell r="C1767" t="str">
            <v>ML</v>
          </cell>
          <cell r="D1767">
            <v>1.0891999999999999</v>
          </cell>
        </row>
        <row r="1768">
          <cell r="A1768" t="str">
            <v>001.25.03660</v>
          </cell>
          <cell r="B1768" t="str">
            <v>Fornecimento e instalação de joelho de polietileno - 3/4"" para mangueira de polietileno ou pvc marron</v>
          </cell>
          <cell r="C1768" t="str">
            <v>UN</v>
          </cell>
          <cell r="D1768">
            <v>1.2501</v>
          </cell>
        </row>
        <row r="1769">
          <cell r="A1769" t="str">
            <v>001.25.03680</v>
          </cell>
          <cell r="B1769" t="str">
            <v>Fornecimento e instalação de joelho de polietileno  - 1"" para mangueira de polietileno ou pvc marron</v>
          </cell>
          <cell r="C1769" t="str">
            <v>UN</v>
          </cell>
          <cell r="D1769">
            <v>1.7000999999999999</v>
          </cell>
        </row>
        <row r="1770">
          <cell r="A1770" t="str">
            <v>001.25.03700</v>
          </cell>
          <cell r="B1770" t="str">
            <v>Fornecimento e instalação de tee de polietileno - 3/4"" para mangueira de polietileno ou pvc marron</v>
          </cell>
          <cell r="C1770" t="str">
            <v>UN</v>
          </cell>
          <cell r="D1770">
            <v>1.9750000000000001</v>
          </cell>
        </row>
        <row r="1771">
          <cell r="A1771" t="str">
            <v>001.25.03720</v>
          </cell>
          <cell r="B1771" t="str">
            <v>Fornecimento e instalação de tee de polietileno  1""- para mangueira de polietileno ou pvc marron</v>
          </cell>
          <cell r="C1771" t="str">
            <v>UN</v>
          </cell>
          <cell r="D1771">
            <v>3.0501</v>
          </cell>
        </row>
        <row r="1772">
          <cell r="A1772" t="str">
            <v>001.25.03740</v>
          </cell>
          <cell r="B1772" t="str">
            <v>Fornecimento e instalação de uniao de polietileno - 3/4""- para mangueira de polietileno ou pvc marron</v>
          </cell>
          <cell r="C1772" t="str">
            <v>UN</v>
          </cell>
          <cell r="D1772">
            <v>1.4500999999999999</v>
          </cell>
        </row>
        <row r="1773">
          <cell r="A1773" t="str">
            <v>001.25.03760</v>
          </cell>
          <cell r="B1773" t="str">
            <v>Fornecimento e instalação de união de polietileno  - 1""-para mangueira de polietileno ou pvc marron</v>
          </cell>
          <cell r="C1773" t="str">
            <v>UN</v>
          </cell>
          <cell r="D1773">
            <v>1.8501000000000001</v>
          </cell>
        </row>
        <row r="1774">
          <cell r="A1774" t="str">
            <v>001.25.03780</v>
          </cell>
          <cell r="B1774" t="str">
            <v>Fornecimento e instalação de adaptador de polietileno  - 3/4""- para mangueira de polietileno ou pvc marron</v>
          </cell>
          <cell r="C1774" t="str">
            <v>UN</v>
          </cell>
          <cell r="D1774">
            <v>1.5501</v>
          </cell>
        </row>
        <row r="1775">
          <cell r="A1775" t="str">
            <v>001.25.03800</v>
          </cell>
          <cell r="B1775" t="str">
            <v>Fornecimento e instalação de adaptador de polietileno  - 1""- para mangueira de polietileno ou pvc marron</v>
          </cell>
          <cell r="C1775" t="str">
            <v>UN</v>
          </cell>
          <cell r="D1775">
            <v>1.7501</v>
          </cell>
        </row>
        <row r="1776">
          <cell r="A1776" t="str">
            <v>001.26</v>
          </cell>
          <cell r="B1776" t="str">
            <v>INSTALAÇÕES HIDRÁULICAS - TUBO GALVANIZADO</v>
          </cell>
          <cell r="D1776">
            <v>2510.4023999999999</v>
          </cell>
        </row>
        <row r="1777">
          <cell r="A1777" t="str">
            <v>001.26.00020</v>
          </cell>
          <cell r="B1777" t="str">
            <v>Fornecimento e Instalação de Tubo Ferro Galvanizado S/ Costura 4 Pol x  6.00 x 3.35mm</v>
          </cell>
          <cell r="C1777" t="str">
            <v>ML</v>
          </cell>
          <cell r="D1777">
            <v>87.686899999999994</v>
          </cell>
        </row>
        <row r="1778">
          <cell r="A1778" t="str">
            <v>001.26.00040</v>
          </cell>
          <cell r="B1778" t="str">
            <v>Fornecimento e Instalação de Tubo Ferro Galvanizado S/ Costura 3 Pol x  6.00 x 3.35mm</v>
          </cell>
          <cell r="C1778" t="str">
            <v>ML</v>
          </cell>
          <cell r="D1778">
            <v>61.173099999999998</v>
          </cell>
        </row>
        <row r="1779">
          <cell r="A1779" t="str">
            <v>001.26.00060</v>
          </cell>
          <cell r="B1779" t="str">
            <v>Fornecimento e Instalação de Tubo Ferro Galvanizado S/ Costura 2.5 Pol x  6.00 x 3.35mm</v>
          </cell>
          <cell r="C1779" t="str">
            <v>ML</v>
          </cell>
          <cell r="D1779">
            <v>51.073900000000002</v>
          </cell>
        </row>
        <row r="1780">
          <cell r="A1780" t="str">
            <v>001.26.00080</v>
          </cell>
          <cell r="B1780" t="str">
            <v>Fornecimento e Instalação de Tubo Ferro Galvanizado S/ Costura 2 Pol x  6.00 x 3.00mm</v>
          </cell>
          <cell r="C1780" t="str">
            <v>ML</v>
          </cell>
          <cell r="D1780">
            <v>36.705300000000001</v>
          </cell>
        </row>
        <row r="1781">
          <cell r="A1781" t="str">
            <v>001.26.00100</v>
          </cell>
          <cell r="B1781" t="str">
            <v>Fornecimento e Instalação de Tubo Ferro Galvanizado S/ Costura 1.5 Pol x  6.00 x 3.00mm</v>
          </cell>
          <cell r="C1781" t="str">
            <v>ML</v>
          </cell>
          <cell r="D1781">
            <v>28.337399999999999</v>
          </cell>
        </row>
        <row r="1782">
          <cell r="A1782" t="str">
            <v>001.26.00120</v>
          </cell>
          <cell r="B1782" t="str">
            <v>Fornecimento e Instalação de Tubo Ferro Galvanizado S/ Costura 1 1/4 Pol x 6.00 x 2.65mm</v>
          </cell>
          <cell r="C1782" t="str">
            <v>ML</v>
          </cell>
          <cell r="D1782">
            <v>23.322700000000001</v>
          </cell>
        </row>
        <row r="1783">
          <cell r="A1783" t="str">
            <v>001.26.00140</v>
          </cell>
          <cell r="B1783" t="str">
            <v>Fornecimento e Instalação de Tubo Ferro Galvanizado S/ Costura 1 Pol x 6.00 x 2.65mm</v>
          </cell>
          <cell r="C1783" t="str">
            <v>ML</v>
          </cell>
          <cell r="D1783">
            <v>18.498899999999999</v>
          </cell>
        </row>
        <row r="1784">
          <cell r="A1784" t="str">
            <v>001.26.00160</v>
          </cell>
          <cell r="B1784" t="str">
            <v>Fornecimento e Instalação de Tubo Ferro Galvanizado S/ Costura 3/4 Pol x 6.00 x 2.25mm</v>
          </cell>
          <cell r="C1784" t="str">
            <v>ML</v>
          </cell>
          <cell r="D1784">
            <v>12.9133</v>
          </cell>
        </row>
        <row r="1785">
          <cell r="A1785" t="str">
            <v>001.26.00180</v>
          </cell>
          <cell r="B1785" t="str">
            <v>Fornecimento e Instalação de Tubo Ferro Galvanizado S/ Costura 1/2 Pol x 6.00 x 2.25mm</v>
          </cell>
          <cell r="C1785" t="str">
            <v>ML</v>
          </cell>
          <cell r="D1785">
            <v>10.251899999999999</v>
          </cell>
        </row>
        <row r="1786">
          <cell r="A1786" t="str">
            <v>001.26.00200</v>
          </cell>
          <cell r="B1786" t="str">
            <v>Fornecimento e Instalação de Cotov.Redução de Ferro Galvanizado 90  2.5x2 Pol</v>
          </cell>
          <cell r="C1786" t="str">
            <v>UN</v>
          </cell>
          <cell r="D1786">
            <v>45.912599999999998</v>
          </cell>
        </row>
        <row r="1787">
          <cell r="A1787" t="str">
            <v>001.26.00220</v>
          </cell>
          <cell r="B1787" t="str">
            <v>Fornecimento e Instalação de Cotov.Redução de Ferro Galvanizado 90  2x1.5 Pol</v>
          </cell>
          <cell r="C1787" t="str">
            <v>UN</v>
          </cell>
          <cell r="D1787">
            <v>45.443899999999999</v>
          </cell>
        </row>
        <row r="1788">
          <cell r="A1788" t="str">
            <v>001.26.00240</v>
          </cell>
          <cell r="B1788" t="str">
            <v>Fornecimento e Instalação de Cotov.Redução de Ferro Galvanizado 90° 1.5x1 1/4 Pol</v>
          </cell>
          <cell r="C1788" t="str">
            <v>UN</v>
          </cell>
          <cell r="D1788">
            <v>21.543900000000001</v>
          </cell>
        </row>
        <row r="1789">
          <cell r="A1789" t="str">
            <v>001.26.00260</v>
          </cell>
          <cell r="B1789" t="str">
            <v>Fornecimento e Instalação de Cotov.Redução de Ferro Galvanizado 90° 1.5x1pol</v>
          </cell>
          <cell r="C1789" t="str">
            <v>UN</v>
          </cell>
          <cell r="D1789">
            <v>13.543900000000001</v>
          </cell>
        </row>
        <row r="1790">
          <cell r="A1790" t="str">
            <v>001.26.00280</v>
          </cell>
          <cell r="B1790" t="str">
            <v>Fornecimento e Instalação de Cotov.Redução de Ferro Galvanizado 90 1.5x3/4 Pol</v>
          </cell>
          <cell r="C1790" t="str">
            <v>UN</v>
          </cell>
          <cell r="D1790">
            <v>16.2439</v>
          </cell>
        </row>
        <row r="1791">
          <cell r="A1791" t="str">
            <v>001.26.00300</v>
          </cell>
          <cell r="B1791" t="str">
            <v>Fornecimento e Instalação de Cotov.Redução de Ferro Galvanizado 90° 1 1/4x1 Pol</v>
          </cell>
          <cell r="C1791" t="str">
            <v>UN</v>
          </cell>
          <cell r="D1791">
            <v>10.023899999999999</v>
          </cell>
        </row>
        <row r="1792">
          <cell r="A1792" t="str">
            <v>001.26.00320</v>
          </cell>
          <cell r="B1792" t="str">
            <v>Fornecimento e Instalação de Cotov.Redução de Ferro Galvanizado 90° 1 1/4x 3/4 Pol</v>
          </cell>
          <cell r="C1792" t="str">
            <v>UN</v>
          </cell>
          <cell r="D1792">
            <v>16.2439</v>
          </cell>
        </row>
        <row r="1793">
          <cell r="A1793" t="str">
            <v>001.26.00340</v>
          </cell>
          <cell r="B1793" t="str">
            <v>Fornecimento e Instalação de Cotov.Redução de Ferro Galvanizado 90° 1x3/4 Pol</v>
          </cell>
          <cell r="C1793" t="str">
            <v>UN</v>
          </cell>
          <cell r="D1793">
            <v>6.6851000000000003</v>
          </cell>
        </row>
        <row r="1794">
          <cell r="A1794" t="str">
            <v>001.26.00360</v>
          </cell>
          <cell r="B1794" t="str">
            <v>Fornecimento e Instalação de Cotov.Redução de Ferro Galvanizado 90° 1x1/2 Pol</v>
          </cell>
          <cell r="C1794" t="str">
            <v>UN</v>
          </cell>
          <cell r="D1794">
            <v>6.6851000000000003</v>
          </cell>
        </row>
        <row r="1795">
          <cell r="A1795" t="str">
            <v>001.26.00380</v>
          </cell>
          <cell r="B1795" t="str">
            <v>Fornecimento e Instalação de Cotov.Redução de Ferro Galvanizado 90° 3/4x1/2 Pol</v>
          </cell>
          <cell r="C1795" t="str">
            <v>UN</v>
          </cell>
          <cell r="D1795">
            <v>4.3851000000000004</v>
          </cell>
        </row>
        <row r="1796">
          <cell r="A1796" t="str">
            <v>001.26.00400</v>
          </cell>
          <cell r="B1796" t="str">
            <v>Fornecimento e Instalação de Bucha Redução Ferro Galvanizado 4x3 Pol</v>
          </cell>
          <cell r="C1796" t="str">
            <v>UN</v>
          </cell>
          <cell r="D1796">
            <v>31.4101</v>
          </cell>
        </row>
        <row r="1797">
          <cell r="A1797" t="str">
            <v>001.26.00420</v>
          </cell>
          <cell r="B1797" t="str">
            <v>Fornecimento e Instalação de Bucha Redução Ferro Galvanizado 4x2.5 Pol</v>
          </cell>
          <cell r="C1797" t="str">
            <v>UN</v>
          </cell>
          <cell r="D1797">
            <v>25.080100000000002</v>
          </cell>
        </row>
        <row r="1798">
          <cell r="A1798" t="str">
            <v>001.26.00440</v>
          </cell>
          <cell r="B1798" t="str">
            <v>Fornecimento e Instalação de Bucha Redução Ferro Galvanizado 4x2 Pol</v>
          </cell>
          <cell r="C1798" t="str">
            <v>UN</v>
          </cell>
          <cell r="D1798">
            <v>31.4101</v>
          </cell>
        </row>
        <row r="1799">
          <cell r="A1799" t="str">
            <v>001.26.00460</v>
          </cell>
          <cell r="B1799" t="str">
            <v>Fornecimento e Instalação de Bucha Redução Ferro Galvanizado 3x2.5 Pol</v>
          </cell>
          <cell r="C1799" t="str">
            <v>UN</v>
          </cell>
          <cell r="D1799">
            <v>18.921399999999998</v>
          </cell>
        </row>
        <row r="1800">
          <cell r="A1800" t="str">
            <v>001.26.00480</v>
          </cell>
          <cell r="B1800" t="str">
            <v>Forneicmento e Instalação de Bucha Redução Ferro Galvanizado 3x2 Pol</v>
          </cell>
          <cell r="C1800" t="str">
            <v>UN</v>
          </cell>
          <cell r="D1800">
            <v>18.921399999999998</v>
          </cell>
        </row>
        <row r="1801">
          <cell r="A1801" t="str">
            <v>001.26.00500</v>
          </cell>
          <cell r="B1801" t="str">
            <v>Fornecimento e Instalação de Bucha Redução Ferro Galvanizado 2.5x2 Pol</v>
          </cell>
          <cell r="C1801" t="str">
            <v>UN</v>
          </cell>
          <cell r="D1801">
            <v>12.5426</v>
          </cell>
        </row>
        <row r="1802">
          <cell r="A1802" t="str">
            <v>001.26.00520</v>
          </cell>
          <cell r="B1802" t="str">
            <v>Forneicmento e Instalação de Bucha Redução Ferro Galvanizado  2.5x1.5 Pol</v>
          </cell>
          <cell r="C1802" t="str">
            <v>UN</v>
          </cell>
          <cell r="D1802">
            <v>11.852600000000001</v>
          </cell>
        </row>
        <row r="1803">
          <cell r="A1803" t="str">
            <v>001.26.00540</v>
          </cell>
          <cell r="B1803" t="str">
            <v>Fornecimento e Instalação de Bucha Redução Ferro Galvanizado 2.5x1 1/4 Pol</v>
          </cell>
          <cell r="C1803" t="str">
            <v>UN</v>
          </cell>
          <cell r="D1803">
            <v>9.9925999999999995</v>
          </cell>
        </row>
        <row r="1804">
          <cell r="A1804" t="str">
            <v>001.26.00560</v>
          </cell>
          <cell r="B1804" t="str">
            <v>Fornecimento e Instalação de Bucha Redução Ferro Galvanizado. 2x1.5 Pol</v>
          </cell>
          <cell r="C1804" t="str">
            <v>UN</v>
          </cell>
          <cell r="D1804">
            <v>8.5938999999999997</v>
          </cell>
        </row>
        <row r="1805">
          <cell r="A1805" t="str">
            <v>001.26.00580</v>
          </cell>
          <cell r="B1805" t="str">
            <v>Fornecimento e Instalação de Bucha Redução Ferro Galvanizado 2x1 1/4 Pol</v>
          </cell>
          <cell r="C1805" t="str">
            <v>UN</v>
          </cell>
          <cell r="D1805">
            <v>8.2439</v>
          </cell>
        </row>
        <row r="1806">
          <cell r="A1806" t="str">
            <v>001.26.00600</v>
          </cell>
          <cell r="B1806" t="str">
            <v>Fornecimento e Instalação de Bucha Redução Ferro Galvanizado 2x1 Pol</v>
          </cell>
          <cell r="C1806" t="str">
            <v>UN</v>
          </cell>
          <cell r="D1806">
            <v>8.5338999999999992</v>
          </cell>
        </row>
        <row r="1807">
          <cell r="A1807" t="str">
            <v>001.26.00620</v>
          </cell>
          <cell r="B1807" t="str">
            <v>Fornecimento e Instalação de Bucha Redução Ferro Galvanizado 2x3/4 Pol</v>
          </cell>
          <cell r="C1807" t="str">
            <v>UN</v>
          </cell>
          <cell r="D1807">
            <v>8.5338999999999992</v>
          </cell>
        </row>
        <row r="1808">
          <cell r="A1808" t="str">
            <v>001.26.00640</v>
          </cell>
          <cell r="B1808" t="str">
            <v>Fornecimento e Instalação de Bucha Redução Ferro Galvanizado 1.5x1 1/4 Pol</v>
          </cell>
          <cell r="C1808" t="str">
            <v>UN</v>
          </cell>
          <cell r="D1808">
            <v>6.5739000000000001</v>
          </cell>
        </row>
        <row r="1809">
          <cell r="A1809" t="str">
            <v>001.26.00660</v>
          </cell>
          <cell r="B1809" t="str">
            <v>Fornecimento e Instalação de Bucha Redução Ferro Galvanizado 1.5x1 Pol</v>
          </cell>
          <cell r="C1809" t="str">
            <v>UN</v>
          </cell>
          <cell r="D1809">
            <v>6.2839</v>
          </cell>
        </row>
        <row r="1810">
          <cell r="A1810" t="str">
            <v>001.26.00680</v>
          </cell>
          <cell r="B1810" t="str">
            <v>Fornecimento e Instalação de Bucha Redução Ferro Galvanizado 1.5x3/4 Pol</v>
          </cell>
          <cell r="C1810" t="str">
            <v>UN</v>
          </cell>
          <cell r="D1810">
            <v>6.5538999999999996</v>
          </cell>
        </row>
        <row r="1811">
          <cell r="A1811" t="str">
            <v>001.26.00700</v>
          </cell>
          <cell r="B1811" t="str">
            <v>Fornecimento e Instalação de Bucha Redução Ferro Galvanizado 1 1/4x1 Pol</v>
          </cell>
          <cell r="C1811" t="str">
            <v>UN</v>
          </cell>
          <cell r="D1811">
            <v>5.8738999999999999</v>
          </cell>
        </row>
        <row r="1812">
          <cell r="A1812" t="str">
            <v>001.26.00720</v>
          </cell>
          <cell r="B1812" t="str">
            <v>Fornecimento e Instalação de Bucha Redução Ferro Galvanizado 1 1/4x3/4 Pol</v>
          </cell>
          <cell r="C1812" t="str">
            <v>UN</v>
          </cell>
          <cell r="D1812">
            <v>5.8838999999999997</v>
          </cell>
        </row>
        <row r="1813">
          <cell r="A1813" t="str">
            <v>001.26.00740</v>
          </cell>
          <cell r="B1813" t="str">
            <v>Fornecimento e Instalação de Bucha Redução Ferro Galvanizado 1 1/4x1/2 Pol</v>
          </cell>
          <cell r="C1813" t="str">
            <v>UN</v>
          </cell>
          <cell r="D1813">
            <v>5.5838999999999999</v>
          </cell>
        </row>
        <row r="1814">
          <cell r="A1814" t="str">
            <v>001.26.00760</v>
          </cell>
          <cell r="B1814" t="str">
            <v>Fornecimento e Instalação de Bucha Redução Ferro Galvanizado 1x3/4 Pol</v>
          </cell>
          <cell r="C1814" t="str">
            <v>UN</v>
          </cell>
          <cell r="D1814">
            <v>4.0850999999999997</v>
          </cell>
        </row>
        <row r="1815">
          <cell r="A1815" t="str">
            <v>001.26.00780</v>
          </cell>
          <cell r="B1815" t="str">
            <v>Fornecimento e Instalação de Bucha Redução Ferro Galvanizado 1x1/2 Pol</v>
          </cell>
          <cell r="C1815" t="str">
            <v>UN</v>
          </cell>
          <cell r="D1815">
            <v>4.0551000000000004</v>
          </cell>
        </row>
        <row r="1816">
          <cell r="A1816" t="str">
            <v>001.26.00800</v>
          </cell>
          <cell r="B1816" t="str">
            <v>Fornecimento e Instalação de Bucha Redução Ferro Galvanizado 3/4x1/2 Pol</v>
          </cell>
          <cell r="C1816" t="str">
            <v>UN</v>
          </cell>
          <cell r="D1816">
            <v>3.4350999999999998</v>
          </cell>
        </row>
        <row r="1817">
          <cell r="A1817" t="str">
            <v>001.26.00820</v>
          </cell>
          <cell r="B1817" t="str">
            <v>Fornecimento e Instalação de Luva De Redução De Ferro Galvanizado 4x3 Pol</v>
          </cell>
          <cell r="C1817" t="str">
            <v>UN</v>
          </cell>
          <cell r="D1817">
            <v>31.720099999999999</v>
          </cell>
        </row>
        <row r="1818">
          <cell r="A1818" t="str">
            <v>001.26.00840</v>
          </cell>
          <cell r="B1818" t="str">
            <v>Fornecimento e Instalação de Luva De Redução De Ferro Galvanizado 4x2.5 Pol</v>
          </cell>
          <cell r="C1818" t="str">
            <v>UN</v>
          </cell>
          <cell r="D1818">
            <v>23.440100000000001</v>
          </cell>
        </row>
        <row r="1819">
          <cell r="A1819" t="str">
            <v>001.26.00860</v>
          </cell>
          <cell r="B1819" t="str">
            <v>Fornecimento e Instalação de Luva De Redução De Ferro Galvanizado 4x2 Pol</v>
          </cell>
          <cell r="C1819" t="str">
            <v>UN</v>
          </cell>
          <cell r="D1819">
            <v>31.720099999999999</v>
          </cell>
        </row>
        <row r="1820">
          <cell r="A1820" t="str">
            <v>001.26.00880</v>
          </cell>
          <cell r="B1820" t="str">
            <v>Fornecimento e Instalação de Luva De Redução De Ferro Galvanizado 3x2.5 Pol</v>
          </cell>
          <cell r="C1820" t="str">
            <v>UN</v>
          </cell>
          <cell r="D1820">
            <v>22.481400000000001</v>
          </cell>
        </row>
        <row r="1821">
          <cell r="A1821" t="str">
            <v>001.26.00900</v>
          </cell>
          <cell r="B1821" t="str">
            <v>Fornecimento e Instalação de Luva De Redução De Ferro Galvanizado 3x2 Pol</v>
          </cell>
          <cell r="C1821" t="str">
            <v>UN</v>
          </cell>
          <cell r="D1821">
            <v>22.481400000000001</v>
          </cell>
        </row>
        <row r="1822">
          <cell r="A1822" t="str">
            <v>001.26.00920</v>
          </cell>
          <cell r="B1822" t="str">
            <v>Fornecimento e Instalação de Luva De Redução De Ferro Galvanizado 3x1.5 Pol</v>
          </cell>
          <cell r="C1822" t="str">
            <v>UN</v>
          </cell>
          <cell r="D1822">
            <v>22.481400000000001</v>
          </cell>
        </row>
        <row r="1823">
          <cell r="A1823" t="str">
            <v>001.26.00940</v>
          </cell>
          <cell r="B1823" t="str">
            <v>Fornecimento e Instalação de Luva De Redução De Ferro Galvanizado 2.5x2 Pol</v>
          </cell>
          <cell r="C1823" t="str">
            <v>UN</v>
          </cell>
          <cell r="D1823">
            <v>12.1126</v>
          </cell>
        </row>
        <row r="1824">
          <cell r="A1824" t="str">
            <v>001.26.00960</v>
          </cell>
          <cell r="B1824" t="str">
            <v>Fornecimento e Instalação de Luva De Redução De Ferro Galvanizado 2.5x1 1/4 Pol</v>
          </cell>
          <cell r="C1824" t="str">
            <v>UN</v>
          </cell>
          <cell r="D1824">
            <v>12.1126</v>
          </cell>
        </row>
        <row r="1825">
          <cell r="A1825" t="str">
            <v>001.26.00980</v>
          </cell>
          <cell r="B1825" t="str">
            <v>Fornecimento e Instalação de Luva De Redução De Ferro Galvanizado 2.5x1.5 Pol</v>
          </cell>
          <cell r="C1825" t="str">
            <v>UN</v>
          </cell>
          <cell r="D1825">
            <v>12.1126</v>
          </cell>
        </row>
        <row r="1826">
          <cell r="A1826" t="str">
            <v>001.26.01000</v>
          </cell>
          <cell r="B1826" t="str">
            <v>Fornecimento e Instalação de Luva De Redução De Ferro Galvanizado 2x1 1/4 Pol</v>
          </cell>
          <cell r="C1826" t="str">
            <v>UN</v>
          </cell>
          <cell r="D1826">
            <v>12.1126</v>
          </cell>
        </row>
        <row r="1827">
          <cell r="A1827" t="str">
            <v>001.26.01020</v>
          </cell>
          <cell r="B1827" t="str">
            <v>Fornecimento e Instalação de Luva De Redução De Ferro Galvanizado 2x1 Pol</v>
          </cell>
          <cell r="C1827" t="str">
            <v>UN</v>
          </cell>
          <cell r="D1827">
            <v>11.6439</v>
          </cell>
        </row>
        <row r="1828">
          <cell r="A1828" t="str">
            <v>001.26.01040</v>
          </cell>
          <cell r="B1828" t="str">
            <v>Fornecimento e Instalação de Luva De Redução De Ferro Galvanizado 1.5x1 Pol</v>
          </cell>
          <cell r="C1828" t="str">
            <v>UN</v>
          </cell>
          <cell r="D1828">
            <v>7.8438999999999997</v>
          </cell>
        </row>
        <row r="1829">
          <cell r="A1829" t="str">
            <v>001.26.01060</v>
          </cell>
          <cell r="B1829" t="str">
            <v>Fornecimento e Instalação de Luva De Redução De Ferro Galvanizado 11/4x1 Pol</v>
          </cell>
          <cell r="C1829" t="str">
            <v>UN</v>
          </cell>
          <cell r="D1829">
            <v>7.0438999999999998</v>
          </cell>
        </row>
        <row r="1830">
          <cell r="A1830" t="str">
            <v>001.26.01080</v>
          </cell>
          <cell r="B1830" t="str">
            <v>Fornecimento e Instalação de Luva De Redução De Ferro Galvanizado  1 1/4x3/4 Pol</v>
          </cell>
          <cell r="C1830" t="str">
            <v>UN</v>
          </cell>
          <cell r="D1830">
            <v>7.0438999999999998</v>
          </cell>
        </row>
        <row r="1831">
          <cell r="A1831" t="str">
            <v>001.26.01100</v>
          </cell>
          <cell r="B1831" t="str">
            <v>Fornecimento e Instalação de Luva De Redução De Ferro Galvanizado  1 1/4x1/2 Pol</v>
          </cell>
          <cell r="C1831" t="str">
            <v>UN</v>
          </cell>
          <cell r="D1831">
            <v>7.0438999999999998</v>
          </cell>
        </row>
        <row r="1832">
          <cell r="A1832" t="str">
            <v>001.26.01120</v>
          </cell>
          <cell r="B1832" t="str">
            <v>Fornecimento e Instalação de Luva De Redução De Ferro Galvanizado 1x3/4 Pol</v>
          </cell>
          <cell r="C1832" t="str">
            <v>UN</v>
          </cell>
          <cell r="D1832">
            <v>5.1750999999999996</v>
          </cell>
        </row>
        <row r="1833">
          <cell r="A1833" t="str">
            <v>001.26.01140</v>
          </cell>
          <cell r="B1833" t="str">
            <v>Fornecimento e Instalação de Luva De Redução De Ferro Galvanizado  1x1/2 Pol</v>
          </cell>
          <cell r="C1833" t="str">
            <v>UN</v>
          </cell>
          <cell r="D1833">
            <v>4.7751000000000001</v>
          </cell>
        </row>
        <row r="1834">
          <cell r="A1834" t="str">
            <v>001.26.01160</v>
          </cell>
          <cell r="B1834" t="str">
            <v>Fornecimento e Instalação de Luva De Redução De Ferro Galvanizado  3/4x1/2 Pol</v>
          </cell>
          <cell r="C1834" t="str">
            <v>UN</v>
          </cell>
          <cell r="D1834">
            <v>3.9750999999999999</v>
          </cell>
        </row>
        <row r="1835">
          <cell r="A1835" t="str">
            <v>001.26.01180</v>
          </cell>
          <cell r="B1835" t="str">
            <v>Fornecimento e Instalação de Cotov. De Ferro Galvanizado 90° 4 Pol</v>
          </cell>
          <cell r="C1835" t="str">
            <v>UN</v>
          </cell>
          <cell r="D1835">
            <v>50.440100000000001</v>
          </cell>
        </row>
        <row r="1836">
          <cell r="A1836" t="str">
            <v>001.26.01200</v>
          </cell>
          <cell r="B1836" t="str">
            <v>Fornecimento e Instalação de Cotov. De Ferro Galvanizado. 90° 3 Pol</v>
          </cell>
          <cell r="C1836" t="str">
            <v>UN</v>
          </cell>
          <cell r="D1836">
            <v>31.261399999999998</v>
          </cell>
        </row>
        <row r="1837">
          <cell r="A1837" t="str">
            <v>001.26.01220</v>
          </cell>
          <cell r="B1837" t="str">
            <v>Fornecimento e Instalação de Cotov. De Ferro Galvanizado 90° 2.5 Pol</v>
          </cell>
          <cell r="C1837" t="str">
            <v>UN</v>
          </cell>
          <cell r="D1837">
            <v>21.592600000000001</v>
          </cell>
        </row>
        <row r="1838">
          <cell r="A1838" t="str">
            <v>001.26.01240</v>
          </cell>
          <cell r="B1838" t="str">
            <v>Fornecimento e Instalação de Cotov. De Ferro Galvanizado 90° 2 Pol</v>
          </cell>
          <cell r="C1838" t="str">
            <v>UN</v>
          </cell>
          <cell r="D1838">
            <v>12.943899999999999</v>
          </cell>
        </row>
        <row r="1839">
          <cell r="A1839" t="str">
            <v>001.26.01260</v>
          </cell>
          <cell r="B1839" t="str">
            <v>Fornecimento e Instalação de Cotov. De Ferro Galvanizado 90° 1.5 Pol</v>
          </cell>
          <cell r="C1839" t="str">
            <v>UN</v>
          </cell>
          <cell r="D1839">
            <v>12.8439</v>
          </cell>
        </row>
        <row r="1840">
          <cell r="A1840" t="str">
            <v>001.26.01280</v>
          </cell>
          <cell r="B1840" t="str">
            <v>Fornecimento e Instalação de Cotov. De Ferro Galvanizado 90°  1 1/4 Pol</v>
          </cell>
          <cell r="C1840" t="str">
            <v>UN</v>
          </cell>
          <cell r="D1840">
            <v>10.023899999999999</v>
          </cell>
        </row>
        <row r="1841">
          <cell r="A1841" t="str">
            <v>001.26.01300</v>
          </cell>
          <cell r="B1841" t="str">
            <v>Fornecimento e Instalação de Cotov. De Ferro Galvanizado 90° 1 Pol</v>
          </cell>
          <cell r="C1841" t="str">
            <v>UN</v>
          </cell>
          <cell r="D1841">
            <v>6.6851000000000003</v>
          </cell>
        </row>
        <row r="1842">
          <cell r="A1842" t="str">
            <v>001.26.01320</v>
          </cell>
          <cell r="B1842" t="str">
            <v>Fornecimento e Instalação de Cotov. De Ferro Galvanizado 90°  3/4 Pol</v>
          </cell>
          <cell r="C1842" t="str">
            <v>UN</v>
          </cell>
          <cell r="D1842">
            <v>4.0850999999999997</v>
          </cell>
        </row>
        <row r="1843">
          <cell r="A1843" t="str">
            <v>001.26.01340</v>
          </cell>
          <cell r="B1843" t="str">
            <v>Fornecimento e Instalação de Cotov. De Ferro Galvanizado 90° 1/2 Pol</v>
          </cell>
          <cell r="C1843" t="str">
            <v>UN</v>
          </cell>
          <cell r="D1843">
            <v>3.5651000000000002</v>
          </cell>
        </row>
        <row r="1844">
          <cell r="A1844" t="str">
            <v>001.26.01360</v>
          </cell>
          <cell r="B1844" t="str">
            <v>Fornecimento e Instalação de Tee De Ferro Galvanizado 4 Pol</v>
          </cell>
          <cell r="C1844" t="str">
            <v>UN</v>
          </cell>
          <cell r="D1844">
            <v>54.587699999999998</v>
          </cell>
        </row>
        <row r="1845">
          <cell r="A1845" t="str">
            <v>001.26.01380</v>
          </cell>
          <cell r="B1845" t="str">
            <v>Fornecimento e Instalação de Tee De Ferro Galvanizado 3 Pol</v>
          </cell>
          <cell r="C1845" t="str">
            <v>UN</v>
          </cell>
          <cell r="D1845">
            <v>39.718899999999998</v>
          </cell>
        </row>
        <row r="1846">
          <cell r="A1846" t="str">
            <v>001.26.01400</v>
          </cell>
          <cell r="B1846" t="str">
            <v>Fornecimento e Instalação de Tee De Ferro Galvanizado 2.5 Pol</v>
          </cell>
          <cell r="C1846" t="str">
            <v>UN</v>
          </cell>
          <cell r="D1846">
            <v>30.2501</v>
          </cell>
        </row>
        <row r="1847">
          <cell r="A1847" t="str">
            <v>001.26.01420</v>
          </cell>
          <cell r="B1847" t="str">
            <v>Fornecimento e Instalação de Tee De Ferro Galvanizado 2 Pol</v>
          </cell>
          <cell r="C1847" t="str">
            <v>UN</v>
          </cell>
          <cell r="D1847">
            <v>17.303000000000001</v>
          </cell>
        </row>
        <row r="1848">
          <cell r="A1848" t="str">
            <v>001.26.01440</v>
          </cell>
          <cell r="B1848" t="str">
            <v>Fornecimento e Instalação de Tee De Ferro Galvanizado 1.5 Pol</v>
          </cell>
          <cell r="C1848" t="str">
            <v>UN</v>
          </cell>
          <cell r="D1848">
            <v>11.8314</v>
          </cell>
        </row>
        <row r="1849">
          <cell r="A1849" t="str">
            <v>001.26.01460</v>
          </cell>
          <cell r="B1849" t="str">
            <v>Fornecimento e Instalação de Tee De Ferro Galvanizado 1 1/4 Pol</v>
          </cell>
          <cell r="C1849" t="str">
            <v>UN</v>
          </cell>
          <cell r="D1849">
            <v>10.6814</v>
          </cell>
        </row>
        <row r="1850">
          <cell r="A1850" t="str">
            <v>001.26.01480</v>
          </cell>
          <cell r="B1850" t="str">
            <v>Fornecimento e Instalação de Tee De Ferro Galvanizado 1 Pol</v>
          </cell>
          <cell r="C1850" t="str">
            <v>UN</v>
          </cell>
          <cell r="D1850">
            <v>7.5625999999999998</v>
          </cell>
        </row>
        <row r="1851">
          <cell r="A1851" t="str">
            <v>001.26.01500</v>
          </cell>
          <cell r="B1851" t="str">
            <v>Fornecimento e Instalação de Tee De Ferro Galvanizado 3/4 Pol</v>
          </cell>
          <cell r="C1851" t="str">
            <v>UN</v>
          </cell>
          <cell r="D1851">
            <v>5.5125999999999999</v>
          </cell>
        </row>
        <row r="1852">
          <cell r="A1852" t="str">
            <v>001.26.01520</v>
          </cell>
          <cell r="B1852" t="str">
            <v>Fornecimento e Instalação de Tee De Ferro Galvanizado 1/2 Pol</v>
          </cell>
          <cell r="C1852" t="str">
            <v>UN</v>
          </cell>
          <cell r="D1852">
            <v>4.1525999999999996</v>
          </cell>
        </row>
        <row r="1853">
          <cell r="A1853" t="str">
            <v>001.26.01540</v>
          </cell>
          <cell r="B1853" t="str">
            <v>Fornecimento e Instalação de Tee Redução De Ferro Galvanizado 4x3 Pol</v>
          </cell>
          <cell r="C1853" t="str">
            <v>UN</v>
          </cell>
          <cell r="D1853">
            <v>90.187700000000007</v>
          </cell>
        </row>
        <row r="1854">
          <cell r="A1854" t="str">
            <v>001.26.01560</v>
          </cell>
          <cell r="B1854" t="str">
            <v>Fornecimento e Instalação de Tee Redução De Ferro Galvanizado 4x2 Pol</v>
          </cell>
          <cell r="C1854" t="str">
            <v>UN</v>
          </cell>
          <cell r="D1854">
            <v>90.187700000000007</v>
          </cell>
        </row>
        <row r="1855">
          <cell r="A1855" t="str">
            <v>001.26.01580</v>
          </cell>
          <cell r="B1855" t="str">
            <v>Fornecimento e Instalação de Tee Redução De Ferro Galvanizado 3x2.5 Pol</v>
          </cell>
          <cell r="C1855" t="str">
            <v>UN</v>
          </cell>
          <cell r="D1855">
            <v>49.218899999999998</v>
          </cell>
        </row>
        <row r="1856">
          <cell r="A1856" t="str">
            <v>001.26.01600</v>
          </cell>
          <cell r="B1856" t="str">
            <v>Fornecimento e Instalação de Tee Redução De Ferro Galvanizado 3x2 Pol</v>
          </cell>
          <cell r="C1856" t="str">
            <v>UN</v>
          </cell>
          <cell r="D1856">
            <v>31.6189</v>
          </cell>
        </row>
        <row r="1857">
          <cell r="A1857" t="str">
            <v>001.26.01620</v>
          </cell>
          <cell r="B1857" t="str">
            <v>Fornecimento e Instalação de Tee Redução De Ferro Galvanizado 3x1.5 Pol</v>
          </cell>
          <cell r="C1857" t="str">
            <v>UN</v>
          </cell>
          <cell r="D1857">
            <v>31.6189</v>
          </cell>
        </row>
        <row r="1858">
          <cell r="A1858" t="str">
            <v>001.26.01640</v>
          </cell>
          <cell r="B1858" t="str">
            <v>Fornecimento e Instalação de Tee Redução De Ferro Galvanizado 2.5x2 Pol</v>
          </cell>
          <cell r="C1858" t="str">
            <v>UN</v>
          </cell>
          <cell r="D1858">
            <v>38.190100000000001</v>
          </cell>
        </row>
        <row r="1859">
          <cell r="A1859" t="str">
            <v>001.26.01660</v>
          </cell>
          <cell r="B1859" t="str">
            <v>Fornecimento e Instalação de Tee Redução De Ferro Galvanizado 2.5x1 1/4 Pol</v>
          </cell>
          <cell r="C1859" t="str">
            <v>UN</v>
          </cell>
          <cell r="D1859">
            <v>26.2501</v>
          </cell>
        </row>
        <row r="1860">
          <cell r="A1860" t="str">
            <v>001.26.01680</v>
          </cell>
          <cell r="B1860" t="str">
            <v>Fornecimento e Instalação de Tee Redução De Ferro Galvanizado 2x11/2pol</v>
          </cell>
          <cell r="C1860" t="str">
            <v>UN</v>
          </cell>
          <cell r="D1860">
            <v>14.700100000000001</v>
          </cell>
        </row>
        <row r="1861">
          <cell r="A1861" t="str">
            <v>001.26.01700</v>
          </cell>
          <cell r="B1861" t="str">
            <v>Fornecimento e Instalação de Tee Redução De Ferro Galvanizado 2x11/4pol</v>
          </cell>
          <cell r="C1861" t="str">
            <v>UN</v>
          </cell>
          <cell r="D1861">
            <v>17.700099999999999</v>
          </cell>
        </row>
        <row r="1862">
          <cell r="A1862" t="str">
            <v>001.26.01720</v>
          </cell>
          <cell r="B1862" t="str">
            <v>Fornecimento e Instalação de Tee Redução De Ferro Galvanizado 2x1 Pol</v>
          </cell>
          <cell r="C1862" t="str">
            <v>UN</v>
          </cell>
          <cell r="D1862">
            <v>13.7814</v>
          </cell>
        </row>
        <row r="1863">
          <cell r="A1863" t="str">
            <v>001.26.01740</v>
          </cell>
          <cell r="B1863" t="str">
            <v>Fornecimento e Instalação de Tee Redução De Ferro Galvanizado 1.5 X 1.1/4 Pol</v>
          </cell>
          <cell r="C1863" t="str">
            <v>UN</v>
          </cell>
          <cell r="D1863">
            <v>9.8513999999999999</v>
          </cell>
        </row>
        <row r="1864">
          <cell r="A1864" t="str">
            <v>001.26.01760</v>
          </cell>
          <cell r="B1864" t="str">
            <v>Fornecimento e Instalação de Tee Redução De Ferro Galvanizado 1.5 X 1 Pol</v>
          </cell>
          <cell r="C1864" t="str">
            <v>UN</v>
          </cell>
          <cell r="D1864">
            <v>14.1014</v>
          </cell>
        </row>
        <row r="1865">
          <cell r="A1865" t="str">
            <v>001.26.01780</v>
          </cell>
          <cell r="B1865" t="str">
            <v>Fornecimento e Instalação de Tee Redução De Ferro Galvanizado 1.5x3/4 Pol</v>
          </cell>
          <cell r="C1865" t="str">
            <v>UN</v>
          </cell>
          <cell r="D1865">
            <v>10.571400000000001</v>
          </cell>
        </row>
        <row r="1866">
          <cell r="A1866" t="str">
            <v>001.26.01800</v>
          </cell>
          <cell r="B1866" t="str">
            <v>Fornecimento e Instalação de Tee Redução De Ferro Galvanizado 1 1/4x1 Pol</v>
          </cell>
          <cell r="C1866" t="str">
            <v>UN</v>
          </cell>
          <cell r="D1866">
            <v>9.4814000000000007</v>
          </cell>
        </row>
        <row r="1867">
          <cell r="A1867" t="str">
            <v>001.26.01820</v>
          </cell>
          <cell r="B1867" t="str">
            <v>Fornecimento e Instalação de Tee Redução De Ferro Galvanizado 1 1/4x3/4 Pol</v>
          </cell>
          <cell r="C1867" t="str">
            <v>UN</v>
          </cell>
          <cell r="D1867">
            <v>9.4814000000000007</v>
          </cell>
        </row>
        <row r="1868">
          <cell r="A1868" t="str">
            <v>001.26.01840</v>
          </cell>
          <cell r="B1868" t="str">
            <v>Fornecimento e Instalação de Tee Redução De Ferro Galvanizado 1 1/4x1/2 Pol</v>
          </cell>
          <cell r="C1868" t="str">
            <v>UN</v>
          </cell>
          <cell r="D1868">
            <v>8.5814000000000004</v>
          </cell>
        </row>
        <row r="1869">
          <cell r="A1869" t="str">
            <v>001.26.01860</v>
          </cell>
          <cell r="B1869" t="str">
            <v>Fornecimento e Instalação de Tee Redução De Ferro Galvanizado 1x3/4 Pol</v>
          </cell>
          <cell r="C1869" t="str">
            <v>UN</v>
          </cell>
          <cell r="D1869">
            <v>5.8525999999999998</v>
          </cell>
        </row>
        <row r="1870">
          <cell r="A1870" t="str">
            <v>001.26.01880</v>
          </cell>
          <cell r="B1870" t="str">
            <v>Fornecimento e Instalação de Tee Redução De Ferro Galvanizado 1x1/2 Pol</v>
          </cell>
          <cell r="C1870" t="str">
            <v>UN</v>
          </cell>
          <cell r="D1870">
            <v>8.6026000000000007</v>
          </cell>
        </row>
        <row r="1871">
          <cell r="A1871" t="str">
            <v>001.26.01900</v>
          </cell>
          <cell r="B1871" t="str">
            <v>Fornecimento e Instalação de Tee Redução De Ferro Galvanizado 3/4x1/2 Pol</v>
          </cell>
          <cell r="C1871" t="str">
            <v>UN</v>
          </cell>
          <cell r="D1871">
            <v>4.4526000000000003</v>
          </cell>
        </row>
        <row r="1872">
          <cell r="A1872" t="str">
            <v>001.26.01920</v>
          </cell>
          <cell r="B1872" t="str">
            <v>Fornecimento e Instalação de Luva Simples De Ferro Galvanizado 4 Pol</v>
          </cell>
          <cell r="C1872" t="str">
            <v>UN</v>
          </cell>
          <cell r="D1872">
            <v>33.700099999999999</v>
          </cell>
        </row>
        <row r="1873">
          <cell r="A1873" t="str">
            <v>001.26.01940</v>
          </cell>
          <cell r="B1873" t="str">
            <v>Fornecimento e Instalação de Luva Simples De Ferro Galvanizado 3 Pol</v>
          </cell>
          <cell r="C1873" t="str">
            <v>UN</v>
          </cell>
          <cell r="D1873">
            <v>26.1814</v>
          </cell>
        </row>
        <row r="1874">
          <cell r="A1874" t="str">
            <v>001.26.01960</v>
          </cell>
          <cell r="B1874" t="str">
            <v>Fornecimento e Instalação de Luva Simples De Ferro Galvanizado 2.5 Pol</v>
          </cell>
          <cell r="C1874" t="str">
            <v>UN</v>
          </cell>
          <cell r="D1874">
            <v>18.3126</v>
          </cell>
        </row>
        <row r="1875">
          <cell r="A1875" t="str">
            <v>001.26.01980</v>
          </cell>
          <cell r="B1875" t="str">
            <v>Fornecimento e Instalação de Luva Simples De Ferro Galvanizado 2 Pol</v>
          </cell>
          <cell r="C1875" t="str">
            <v>UN</v>
          </cell>
          <cell r="D1875">
            <v>10.443899999999999</v>
          </cell>
        </row>
        <row r="1876">
          <cell r="A1876" t="str">
            <v>001.26.02000</v>
          </cell>
          <cell r="B1876" t="str">
            <v>Fornecimento e Instalação de Luva Simples De Ferro Galvanizado 1.5 Pol</v>
          </cell>
          <cell r="C1876" t="str">
            <v>UN</v>
          </cell>
          <cell r="D1876">
            <v>7.8438999999999997</v>
          </cell>
        </row>
        <row r="1877">
          <cell r="A1877" t="str">
            <v>001.26.02020</v>
          </cell>
          <cell r="B1877" t="str">
            <v>Fornecimento e Instalação de Luva Simples De Ferro Galvanizado 1 1/4/Pol</v>
          </cell>
          <cell r="C1877" t="str">
            <v>UN</v>
          </cell>
          <cell r="D1877">
            <v>6.2938999999999998</v>
          </cell>
        </row>
        <row r="1878">
          <cell r="A1878" t="str">
            <v>001.26.02040</v>
          </cell>
          <cell r="B1878" t="str">
            <v>Fornecimento e Instalação de Luva Simples De Ferro Galvanizado 1 Pol</v>
          </cell>
          <cell r="C1878" t="str">
            <v>UN</v>
          </cell>
          <cell r="D1878">
            <v>5.0251000000000001</v>
          </cell>
        </row>
        <row r="1879">
          <cell r="A1879" t="str">
            <v>001.26.02060</v>
          </cell>
          <cell r="B1879" t="str">
            <v>Fornecimento e Instalação de Luva Simples De Ferro Galvanizado 3/4 Pol</v>
          </cell>
          <cell r="C1879" t="str">
            <v>UN</v>
          </cell>
          <cell r="D1879">
            <v>3.8250999999999999</v>
          </cell>
        </row>
        <row r="1880">
          <cell r="A1880" t="str">
            <v>001.26.02080</v>
          </cell>
          <cell r="B1880" t="str">
            <v>Fornecimento e Instalação de Luva Simples De Ferro Galvanizado 1/2 Pol</v>
          </cell>
          <cell r="C1880" t="str">
            <v>UN</v>
          </cell>
          <cell r="D1880">
            <v>3.1251000000000002</v>
          </cell>
        </row>
        <row r="1881">
          <cell r="A1881" t="str">
            <v>001.26.02100</v>
          </cell>
          <cell r="B1881" t="str">
            <v>Fornecimento e Instalação de União Assento Plano De Ferro Galvanizado 4 Pol</v>
          </cell>
          <cell r="C1881" t="str">
            <v>UN</v>
          </cell>
          <cell r="D1881">
            <v>56.250100000000003</v>
          </cell>
        </row>
        <row r="1882">
          <cell r="A1882" t="str">
            <v>001.26.02120</v>
          </cell>
          <cell r="B1882" t="str">
            <v>Fornecimento e Instalação de União Assento Plano De Ferro Galvanizado 3 Pol</v>
          </cell>
          <cell r="C1882" t="str">
            <v>UN</v>
          </cell>
          <cell r="D1882">
            <v>45.781399999999998</v>
          </cell>
        </row>
        <row r="1883">
          <cell r="A1883" t="str">
            <v>001.26.02140</v>
          </cell>
          <cell r="B1883" t="str">
            <v>Fornecimento e Instalação de União Assento Plano De Ferro Galvanizado 2.5 Pol</v>
          </cell>
          <cell r="C1883" t="str">
            <v>UN</v>
          </cell>
          <cell r="D1883">
            <v>37.231400000000001</v>
          </cell>
        </row>
        <row r="1884">
          <cell r="A1884" t="str">
            <v>001.26.02160</v>
          </cell>
          <cell r="B1884" t="str">
            <v>Fornecimento e Instalação de União Assento Plano De Ferro Galvanizado 2 Pol</v>
          </cell>
          <cell r="C1884" t="str">
            <v>UN</v>
          </cell>
          <cell r="D1884">
            <v>26.3126</v>
          </cell>
        </row>
        <row r="1885">
          <cell r="A1885" t="str">
            <v>001.26.02180</v>
          </cell>
          <cell r="B1885" t="str">
            <v>Fornecimento e Instalação de União Assento Plano De Ferro Galvanizado 1.5 Pol</v>
          </cell>
          <cell r="C1885" t="str">
            <v>UN</v>
          </cell>
          <cell r="D1885">
            <v>18.712599999999998</v>
          </cell>
        </row>
        <row r="1886">
          <cell r="A1886" t="str">
            <v>001.26.02200</v>
          </cell>
          <cell r="B1886" t="str">
            <v>Fornecimento e Instalação de União Assento Plano De Ferro Galvanizado 1 1/4 Pol</v>
          </cell>
          <cell r="C1886" t="str">
            <v>UN</v>
          </cell>
          <cell r="D1886">
            <v>15.7126</v>
          </cell>
        </row>
        <row r="1887">
          <cell r="A1887" t="str">
            <v>001.26.02220</v>
          </cell>
          <cell r="B1887" t="str">
            <v>Fornecimento e Instalação de União Assento Plano De Ferro Galvanizado 1 Pol</v>
          </cell>
          <cell r="C1887" t="str">
            <v>UN</v>
          </cell>
          <cell r="D1887">
            <v>10.8439</v>
          </cell>
        </row>
        <row r="1888">
          <cell r="A1888" t="str">
            <v>001.26.02240</v>
          </cell>
          <cell r="B1888" t="str">
            <v>Fornecimento e Instalação de União Assento Plano De Ferro Galvanizado 3/4 Pol</v>
          </cell>
          <cell r="C1888" t="str">
            <v>UN</v>
          </cell>
          <cell r="D1888">
            <v>10.2439</v>
          </cell>
        </row>
        <row r="1889">
          <cell r="A1889" t="str">
            <v>001.26.02260</v>
          </cell>
          <cell r="B1889" t="str">
            <v>Fornecimento e Instalação de União Assento Plano De Ferro Galvanizado 1/2 Pol</v>
          </cell>
          <cell r="C1889" t="str">
            <v>UN</v>
          </cell>
          <cell r="D1889">
            <v>7.8438999999999997</v>
          </cell>
        </row>
        <row r="1890">
          <cell r="A1890" t="str">
            <v>001.26.02280</v>
          </cell>
          <cell r="B1890" t="str">
            <v>Fornecimento e Instalação de Flanges C/Sextavados De Ferro Galvanizado 4 Pol</v>
          </cell>
          <cell r="C1890" t="str">
            <v>UN</v>
          </cell>
          <cell r="D1890">
            <v>44.067399999999999</v>
          </cell>
        </row>
        <row r="1891">
          <cell r="A1891" t="str">
            <v>001.26.02300</v>
          </cell>
          <cell r="B1891" t="str">
            <v>Fornecimento e Instalação de Flanges C/Sextavados De Ferro Galvanizado 3 Pol</v>
          </cell>
          <cell r="C1891" t="str">
            <v>UN</v>
          </cell>
          <cell r="D1891">
            <v>34.680100000000003</v>
          </cell>
        </row>
        <row r="1892">
          <cell r="A1892" t="str">
            <v>001.26.02320</v>
          </cell>
          <cell r="B1892" t="str">
            <v>Fornecimento e Instalação de Flanges C/Sextavados De Ferro Galvanizado  2.5 Pol</v>
          </cell>
          <cell r="C1892" t="str">
            <v>UN</v>
          </cell>
          <cell r="D1892">
            <v>23.7514</v>
          </cell>
        </row>
        <row r="1893">
          <cell r="A1893" t="str">
            <v>001.26.02340</v>
          </cell>
          <cell r="B1893" t="str">
            <v>Fornecimento e Instalação de Flanges C/Sextavados De Ferro Galvanizado 2 Pol</v>
          </cell>
          <cell r="C1893" t="str">
            <v>UN</v>
          </cell>
          <cell r="D1893">
            <v>17.262599999999999</v>
          </cell>
        </row>
        <row r="1894">
          <cell r="A1894" t="str">
            <v>001.26.02360</v>
          </cell>
          <cell r="B1894" t="str">
            <v>Fornecimento e Instalação de Flanges C/Sextavados De Ferro Galvanizado 1.5 Pol</v>
          </cell>
          <cell r="C1894" t="str">
            <v>UN</v>
          </cell>
          <cell r="D1894">
            <v>7.2938999999999998</v>
          </cell>
        </row>
        <row r="1895">
          <cell r="A1895" t="str">
            <v>001.26.02380</v>
          </cell>
          <cell r="B1895" t="str">
            <v>Fornecimento e Instalação de Flanges C/Sextavados De Ferro Galvanizado 1 1/4 Pol</v>
          </cell>
          <cell r="C1895" t="str">
            <v>UN</v>
          </cell>
          <cell r="D1895">
            <v>6.5438999999999998</v>
          </cell>
        </row>
        <row r="1896">
          <cell r="A1896" t="str">
            <v>001.26.02400</v>
          </cell>
          <cell r="B1896" t="str">
            <v>Fornecimento e Instalação de Flanges C/Sextavados De  Ferro Galvanizado 1 Pol</v>
          </cell>
          <cell r="C1896" t="str">
            <v>UN</v>
          </cell>
          <cell r="D1896">
            <v>5.6750999999999996</v>
          </cell>
        </row>
        <row r="1897">
          <cell r="A1897" t="str">
            <v>001.26.02420</v>
          </cell>
          <cell r="B1897" t="str">
            <v>Fornecimento e Instalação de Flanges C/Sextavados De Ferro Galvanizado  3/4 Pol</v>
          </cell>
          <cell r="C1897" t="str">
            <v>UN</v>
          </cell>
          <cell r="D1897">
            <v>7.0050999999999997</v>
          </cell>
        </row>
        <row r="1898">
          <cell r="A1898" t="str">
            <v>001.26.02440</v>
          </cell>
          <cell r="B1898" t="str">
            <v>Fornecimento e Instalação de Flanges C/Sextavados De Ferro Galvanizado 1/2 Pol</v>
          </cell>
          <cell r="C1898" t="str">
            <v>UN</v>
          </cell>
          <cell r="D1898">
            <v>6.0450999999999997</v>
          </cell>
        </row>
        <row r="1899">
          <cell r="A1899" t="str">
            <v>001.26.02460</v>
          </cell>
          <cell r="B1899" t="str">
            <v>Fornecimento e Instalação de Niples Duplos De Ferro Galvanizado 4 Pol</v>
          </cell>
          <cell r="C1899" t="str">
            <v>UN</v>
          </cell>
          <cell r="D1899">
            <v>35.250100000000003</v>
          </cell>
        </row>
        <row r="1900">
          <cell r="A1900" t="str">
            <v>001.26.02480</v>
          </cell>
          <cell r="B1900" t="str">
            <v>Fornecimento e Instalação de Niples Duplos De Ferro Galvanizado 3 Pol</v>
          </cell>
          <cell r="C1900" t="str">
            <v>UN</v>
          </cell>
          <cell r="D1900">
            <v>19.581399999999999</v>
          </cell>
        </row>
        <row r="1901">
          <cell r="A1901" t="str">
            <v>001.26.02500</v>
          </cell>
          <cell r="B1901" t="str">
            <v>Fornecimento e Instalação de Niples Duplos De Ferro Galvanizado 2.5 Pol</v>
          </cell>
          <cell r="C1901" t="str">
            <v>UN</v>
          </cell>
          <cell r="D1901">
            <v>13.762600000000001</v>
          </cell>
        </row>
        <row r="1902">
          <cell r="A1902" t="str">
            <v>001.26.02520</v>
          </cell>
          <cell r="B1902" t="str">
            <v>Fornecimento e Instalação de Niples Duplos De Ferro Galvanizado 2 Pol</v>
          </cell>
          <cell r="C1902" t="str">
            <v>UN</v>
          </cell>
          <cell r="D1902">
            <v>10.943899999999999</v>
          </cell>
        </row>
        <row r="1903">
          <cell r="A1903" t="str">
            <v>001.26.02540</v>
          </cell>
          <cell r="B1903" t="str">
            <v>Fornecimento e Instalação de Niples Duplos De Ferro Galvanizado 1.5 Pol</v>
          </cell>
          <cell r="C1903" t="str">
            <v>UN</v>
          </cell>
          <cell r="D1903">
            <v>6.2938999999999998</v>
          </cell>
        </row>
        <row r="1904">
          <cell r="A1904" t="str">
            <v>001.26.02560</v>
          </cell>
          <cell r="B1904" t="str">
            <v>Fornecimento e Instalação de Niples Duplos De Ferro Galvanizado 1 1/4 Pol</v>
          </cell>
          <cell r="C1904" t="str">
            <v>UN</v>
          </cell>
          <cell r="D1904">
            <v>5.8438999999999997</v>
          </cell>
        </row>
        <row r="1905">
          <cell r="A1905" t="str">
            <v>001.26.02580</v>
          </cell>
          <cell r="B1905" t="str">
            <v>Fornecimento e Instalação de Niples Duplos De Ferro Galvanizado 1 Pol</v>
          </cell>
          <cell r="C1905" t="str">
            <v>UN</v>
          </cell>
          <cell r="D1905">
            <v>4.4751000000000003</v>
          </cell>
        </row>
        <row r="1906">
          <cell r="A1906" t="str">
            <v>001.26.02600</v>
          </cell>
          <cell r="B1906" t="str">
            <v>Fornecimento e Instalação de Niples Duplos De Ferro Galvanizado 3/4 Pol</v>
          </cell>
          <cell r="C1906" t="str">
            <v>UN</v>
          </cell>
          <cell r="D1906">
            <v>3.4251</v>
          </cell>
        </row>
        <row r="1907">
          <cell r="A1907" t="str">
            <v>001.26.02620</v>
          </cell>
          <cell r="B1907" t="str">
            <v>Fornecimento e Instalação de Niples Duplos De Ferro Galvanizado 1/2 Pol</v>
          </cell>
          <cell r="C1907" t="str">
            <v>UN</v>
          </cell>
          <cell r="D1907">
            <v>2.9750999999999999</v>
          </cell>
        </row>
        <row r="1908">
          <cell r="A1908" t="str">
            <v>001.26.02640</v>
          </cell>
          <cell r="B1908" t="str">
            <v>Fornecimento e Instalação de Tampão Ou Cap De Ferro Galvanizado 4 Pol</v>
          </cell>
          <cell r="C1908" t="str">
            <v>UN</v>
          </cell>
          <cell r="D1908">
            <v>23.1814</v>
          </cell>
        </row>
        <row r="1909">
          <cell r="A1909" t="str">
            <v>001.26.02660</v>
          </cell>
          <cell r="B1909" t="str">
            <v>Fornecimento e Instalação de Tampão Ou Cap De Ferro Galvanizado 3 Pol</v>
          </cell>
          <cell r="C1909" t="str">
            <v>UN</v>
          </cell>
          <cell r="D1909">
            <v>16.512599999999999</v>
          </cell>
        </row>
        <row r="1910">
          <cell r="A1910" t="str">
            <v>001.26.02680</v>
          </cell>
          <cell r="B1910" t="str">
            <v>Fornecimento e Instalação de Tampão Ou Cap De Ferro Galvanizado 2.5 Pol</v>
          </cell>
          <cell r="C1910" t="str">
            <v>UN</v>
          </cell>
          <cell r="D1910">
            <v>9.4438999999999993</v>
          </cell>
        </row>
        <row r="1911">
          <cell r="A1911" t="str">
            <v>001.26.02700</v>
          </cell>
          <cell r="B1911" t="str">
            <v>Fornecimento e Instalação de Tampão Ou Cap De Ferro Galvanizado 2 Pol</v>
          </cell>
          <cell r="C1911" t="str">
            <v>UN</v>
          </cell>
          <cell r="D1911">
            <v>7.0251000000000001</v>
          </cell>
        </row>
        <row r="1912">
          <cell r="A1912" t="str">
            <v>001.26.02720</v>
          </cell>
          <cell r="B1912" t="str">
            <v>Fornecimento e Instalação de Tampão Ou Cap De Ferro Galvanizado 1.5 Pol</v>
          </cell>
          <cell r="C1912" t="str">
            <v>UN</v>
          </cell>
          <cell r="D1912">
            <v>5.4751000000000003</v>
          </cell>
        </row>
        <row r="1913">
          <cell r="A1913" t="str">
            <v>001.26.02740</v>
          </cell>
          <cell r="B1913" t="str">
            <v>Fornecimento e Instalação de Tampão Ou Cap De Ferro Galvanizado 1 1/4 Pol</v>
          </cell>
          <cell r="C1913" t="str">
            <v>UN</v>
          </cell>
          <cell r="D1913">
            <v>5.5251000000000001</v>
          </cell>
        </row>
        <row r="1914">
          <cell r="A1914" t="str">
            <v>001.26.02760</v>
          </cell>
          <cell r="B1914" t="str">
            <v>Fornecimento e Instalação de Tampão Ou Cap De Ferro Galvanizado 1 Pol</v>
          </cell>
          <cell r="C1914" t="str">
            <v>UN</v>
          </cell>
          <cell r="D1914">
            <v>3.6063000000000001</v>
          </cell>
        </row>
        <row r="1915">
          <cell r="A1915" t="str">
            <v>001.26.02780</v>
          </cell>
          <cell r="B1915" t="str">
            <v>Fornecimento e Instalação de Tampão Ou Cap De Ferro Galvanizado 3/4 Pol</v>
          </cell>
          <cell r="C1915" t="str">
            <v>UN</v>
          </cell>
          <cell r="D1915">
            <v>2.7363</v>
          </cell>
        </row>
        <row r="1916">
          <cell r="A1916" t="str">
            <v>001.26.02800</v>
          </cell>
          <cell r="B1916" t="str">
            <v>Fornecimento e Instalação de Tampão Ou Cap De Ferro Galvanizado 1/2 Pol</v>
          </cell>
          <cell r="C1916" t="str">
            <v>UN</v>
          </cell>
          <cell r="D1916">
            <v>2.5063</v>
          </cell>
        </row>
        <row r="1917">
          <cell r="A1917" t="str">
            <v>001.27</v>
          </cell>
          <cell r="B1917" t="str">
            <v>INSTALAÇÕES HIDRÁULICAS - VÁLVULAS E REGISTROS</v>
          </cell>
          <cell r="D1917">
            <v>3047.9119999999998</v>
          </cell>
        </row>
        <row r="1918">
          <cell r="A1918" t="str">
            <v>001.27.00020</v>
          </cell>
          <cell r="B1918" t="str">
            <v>Registro de gaveta em acabamento bruto (amarelo) s/ canopla n.1502 4 pol</v>
          </cell>
          <cell r="C1918" t="str">
            <v>UN</v>
          </cell>
          <cell r="D1918">
            <v>266.3886</v>
          </cell>
        </row>
        <row r="1919">
          <cell r="A1919" t="str">
            <v>001.27.00040</v>
          </cell>
          <cell r="B1919" t="str">
            <v>Registro de gaveta em acabamento bruto (amarelo) s/ canopla n.1502 3 pol</v>
          </cell>
          <cell r="C1919" t="str">
            <v>UN</v>
          </cell>
          <cell r="D1919">
            <v>160.45590000000001</v>
          </cell>
        </row>
        <row r="1920">
          <cell r="A1920" t="str">
            <v>001.27.00060</v>
          </cell>
          <cell r="B1920" t="str">
            <v>Registro de gaveta em acabamento bruto (amarelo) s/ canopla n.1502 2 1/2 pol</v>
          </cell>
          <cell r="C1920" t="str">
            <v>UN</v>
          </cell>
          <cell r="D1920">
            <v>144.72550000000001</v>
          </cell>
        </row>
        <row r="1921">
          <cell r="A1921" t="str">
            <v>001.27.00080</v>
          </cell>
          <cell r="B1921" t="str">
            <v>Registro de gaveta em acabamento bruto (amarelo) s/ canopla n.1502 2 pol</v>
          </cell>
          <cell r="C1921" t="str">
            <v>UN</v>
          </cell>
          <cell r="D1921">
            <v>50.418700000000001</v>
          </cell>
        </row>
        <row r="1922">
          <cell r="A1922" t="str">
            <v>001.27.00100</v>
          </cell>
          <cell r="B1922" t="str">
            <v>Registro de gaveta em acabamento bruto (amarelo) s/ canopla n.1502 1 1/2 pol</v>
          </cell>
          <cell r="C1922" t="str">
            <v>UN</v>
          </cell>
          <cell r="D1922">
            <v>33.988300000000002</v>
          </cell>
        </row>
        <row r="1923">
          <cell r="A1923" t="str">
            <v>001.27.00120</v>
          </cell>
          <cell r="B1923" t="str">
            <v>Registro de gaveta em acabamento bruto (amarelo) s/ canopla n.1502 1 1/4 pol</v>
          </cell>
          <cell r="C1923" t="str">
            <v>UN</v>
          </cell>
          <cell r="D1923">
            <v>29.117899999999999</v>
          </cell>
        </row>
        <row r="1924">
          <cell r="A1924" t="str">
            <v>001.27.00140</v>
          </cell>
          <cell r="B1924" t="str">
            <v>Registro de gaveta em acabamento bruto (amarelo) s/ canopla n.1502 1 pol</v>
          </cell>
          <cell r="C1924" t="str">
            <v>UN</v>
          </cell>
          <cell r="D1924">
            <v>21.979900000000001</v>
          </cell>
        </row>
        <row r="1925">
          <cell r="A1925" t="str">
            <v>001.27.00160</v>
          </cell>
          <cell r="B1925" t="str">
            <v>Registro de gaveta em acabamento bruto (amarelo) s/ canopla n.1502 3/4 pol</v>
          </cell>
          <cell r="C1925" t="str">
            <v>UN</v>
          </cell>
          <cell r="D1925">
            <v>16.5091</v>
          </cell>
        </row>
        <row r="1926">
          <cell r="A1926" t="str">
            <v>001.27.00180</v>
          </cell>
          <cell r="B1926" t="str">
            <v>Registro de gaveta em acabamento bruto (amarelo) s/ canopla n.1502 1/2 pol</v>
          </cell>
          <cell r="C1926" t="str">
            <v>UN</v>
          </cell>
          <cell r="D1926">
            <v>30.7287</v>
          </cell>
        </row>
        <row r="1927">
          <cell r="A1927" t="str">
            <v>001.27.00200</v>
          </cell>
          <cell r="B1927" t="str">
            <v>Registro de gaveta cromado linha gemini embutir c/ canopla mod 44 n. 1509 deca 1 1/4 pol</v>
          </cell>
          <cell r="C1927" t="str">
            <v>UN</v>
          </cell>
          <cell r="D1927">
            <v>57.767899999999997</v>
          </cell>
        </row>
        <row r="1928">
          <cell r="A1928" t="str">
            <v>001.27.00220</v>
          </cell>
          <cell r="B1928" t="str">
            <v>Registro de gaveta cromado linha gemini embutir c/ canopla mod 44 n. 1509 deca 1  pol</v>
          </cell>
          <cell r="C1928" t="str">
            <v>UN</v>
          </cell>
          <cell r="D1928">
            <v>47.5899</v>
          </cell>
        </row>
        <row r="1929">
          <cell r="A1929" t="str">
            <v>001.27.00240</v>
          </cell>
          <cell r="B1929" t="str">
            <v>Registro de gaveta cromado linha gemini embutir c/ canopla mod 44 n. 1509 deca 3/4 pol</v>
          </cell>
          <cell r="C1929" t="str">
            <v>UN</v>
          </cell>
          <cell r="D1929">
            <v>41.979100000000003</v>
          </cell>
        </row>
        <row r="1930">
          <cell r="A1930" t="str">
            <v>001.27.00260</v>
          </cell>
          <cell r="B1930" t="str">
            <v>Registro de gaveta cromado linha gemini embutir c/ canopla mod 44 n. 1509 deca  1/2 pol</v>
          </cell>
          <cell r="C1930" t="str">
            <v>UN</v>
          </cell>
          <cell r="D1930">
            <v>38.428699999999999</v>
          </cell>
        </row>
        <row r="1931">
          <cell r="A1931" t="str">
            <v>001.27.00280</v>
          </cell>
          <cell r="B1931" t="str">
            <v>Registro de gaveta cromado linha prata de embutir c/ canopla modelo 50 n 1509 deca 2 pol</v>
          </cell>
          <cell r="C1931" t="str">
            <v>UN</v>
          </cell>
          <cell r="D1931">
            <v>94.628699999999995</v>
          </cell>
        </row>
        <row r="1932">
          <cell r="A1932" t="str">
            <v>001.27.00300</v>
          </cell>
          <cell r="B1932" t="str">
            <v>Registro de gaveta cromado linha prata de embutir c/ canopla modelo 50 n 1509 deca 1 1/2 pol</v>
          </cell>
          <cell r="C1932" t="str">
            <v>UN</v>
          </cell>
          <cell r="D1932">
            <v>94.5959</v>
          </cell>
        </row>
        <row r="1933">
          <cell r="A1933" t="str">
            <v>001.27.00320</v>
          </cell>
          <cell r="B1933" t="str">
            <v>Registro de gaveta cromado linha prata de embutir c/ canopla modelo 50 n 1509 deca 1 1/4 pol</v>
          </cell>
          <cell r="C1933" t="str">
            <v>UN</v>
          </cell>
          <cell r="D1933">
            <v>45.107900000000001</v>
          </cell>
        </row>
        <row r="1934">
          <cell r="A1934" t="str">
            <v>001.27.00340</v>
          </cell>
          <cell r="B1934" t="str">
            <v>Registro de gaveta cromado linha prata de embutir c/ canopla modelo 50 n 1509 deca 1 pol</v>
          </cell>
          <cell r="C1934" t="str">
            <v>UN</v>
          </cell>
          <cell r="D1934">
            <v>31.379899999999999</v>
          </cell>
        </row>
        <row r="1935">
          <cell r="A1935" t="str">
            <v>001.27.00360</v>
          </cell>
          <cell r="B1935" t="str">
            <v>Registro de gaveta cromado linha prata de embutir c/ canopla modelo 50 n 1509 deca 3/4 pol</v>
          </cell>
          <cell r="C1935" t="str">
            <v>UN</v>
          </cell>
          <cell r="D1935">
            <v>52.4191</v>
          </cell>
        </row>
        <row r="1936">
          <cell r="A1936" t="str">
            <v>001.27.00380</v>
          </cell>
          <cell r="B1936" t="str">
            <v>Registro de gaveta cromado linha prata de embutir c/ canopla modelo 50 n 1509 deca 1/2 pol</v>
          </cell>
          <cell r="C1936" t="str">
            <v>UN</v>
          </cell>
          <cell r="D1936">
            <v>26.7987</v>
          </cell>
        </row>
        <row r="1937">
          <cell r="A1937" t="str">
            <v>001.27.00400</v>
          </cell>
          <cell r="B1937" t="str">
            <v>Registro de gaveta  cromado - c 39 - deca c/ canopla 1 1/2 pol</v>
          </cell>
          <cell r="C1937" t="str">
            <v>UN</v>
          </cell>
          <cell r="D1937">
            <v>57.418300000000002</v>
          </cell>
        </row>
        <row r="1938">
          <cell r="A1938" t="str">
            <v>001.27.00420</v>
          </cell>
          <cell r="B1938" t="str">
            <v>Registro de gaveta  cromado - c 39 - deca c/ canopla 1 pol</v>
          </cell>
          <cell r="C1938" t="str">
            <v>UN</v>
          </cell>
          <cell r="D1938">
            <v>34.5199</v>
          </cell>
        </row>
        <row r="1939">
          <cell r="A1939" t="str">
            <v>001.27.00440</v>
          </cell>
          <cell r="B1939" t="str">
            <v>Registro de gaveta  cromado - c 39 - deca c/ canopla 3/4 pol</v>
          </cell>
          <cell r="C1939" t="str">
            <v>UN</v>
          </cell>
          <cell r="D1939">
            <v>29.769100000000002</v>
          </cell>
        </row>
        <row r="1940">
          <cell r="A1940" t="str">
            <v>001.27.00460</v>
          </cell>
          <cell r="B1940" t="str">
            <v>Registro de gaveta c/ acabamento bruto (amarelo) sem canopla abnt - docol -3 pol</v>
          </cell>
          <cell r="C1940" t="str">
            <v>UN</v>
          </cell>
          <cell r="D1940">
            <v>102.6159</v>
          </cell>
        </row>
        <row r="1941">
          <cell r="A1941" t="str">
            <v>001.27.00480</v>
          </cell>
          <cell r="B1941" t="str">
            <v>Registro de gaveta c/ acabamento bruto (amarelo) sem canopla abnt - docol -2pol</v>
          </cell>
          <cell r="C1941" t="str">
            <v>UN</v>
          </cell>
          <cell r="D1941">
            <v>34.2087</v>
          </cell>
        </row>
        <row r="1942">
          <cell r="A1942" t="str">
            <v>001.27.00500</v>
          </cell>
          <cell r="B1942" t="str">
            <v>Registro de gaveta c/ acabamento bruto (amarelo) sem canopla abnt - docol -1 pol</v>
          </cell>
          <cell r="C1942" t="str">
            <v>UN</v>
          </cell>
          <cell r="D1942">
            <v>14.2599</v>
          </cell>
        </row>
        <row r="1943">
          <cell r="A1943" t="str">
            <v>001.27.00520</v>
          </cell>
          <cell r="B1943" t="str">
            <v>Registro de gaveta c/ acabamento bruto (amarelo) sem canopla abnt - docol -3/4 pol</v>
          </cell>
          <cell r="C1943" t="str">
            <v>UN</v>
          </cell>
          <cell r="D1943">
            <v>11.649100000000001</v>
          </cell>
        </row>
        <row r="1944">
          <cell r="A1944" t="str">
            <v>001.27.00540</v>
          </cell>
          <cell r="B1944" t="str">
            <v>Acabamento cromado - linha prata de embutir c/ canopla mod itapema - docol -2 pol</v>
          </cell>
          <cell r="C1944" t="str">
            <v>UN</v>
          </cell>
          <cell r="D1944">
            <v>36.328699999999998</v>
          </cell>
        </row>
        <row r="1945">
          <cell r="A1945" t="str">
            <v>001.27.00560</v>
          </cell>
          <cell r="B1945" t="str">
            <v>Acabamento cromado - linha prata de embutir c/ canopla mod itapema - docol -1 1/2 pol</v>
          </cell>
          <cell r="C1945" t="str">
            <v>UN</v>
          </cell>
          <cell r="D1945">
            <v>37.668700000000001</v>
          </cell>
        </row>
        <row r="1946">
          <cell r="A1946" t="str">
            <v>001.27.00580</v>
          </cell>
          <cell r="B1946" t="str">
            <v>Acabamento cromado - linha prata de embutir c/ canopla mod itapema - docol -1  pol</v>
          </cell>
          <cell r="C1946" t="str">
            <v>UN</v>
          </cell>
          <cell r="D1946">
            <v>28.1599</v>
          </cell>
        </row>
        <row r="1947">
          <cell r="A1947" t="str">
            <v>001.27.00600</v>
          </cell>
          <cell r="B1947" t="str">
            <v>Acabamento cromado - linha prata de embutir c/ canopla mod itapema - docol -3/4  pol</v>
          </cell>
          <cell r="C1947" t="str">
            <v>UN</v>
          </cell>
          <cell r="D1947">
            <v>25.679099999999998</v>
          </cell>
        </row>
        <row r="1948">
          <cell r="A1948" t="str">
            <v>001.27.00620</v>
          </cell>
          <cell r="B1948" t="str">
            <v>Acabamento bruto linha popular 3/4 pol</v>
          </cell>
          <cell r="C1948" t="str">
            <v>UN</v>
          </cell>
          <cell r="D1948">
            <v>15.069100000000001</v>
          </cell>
        </row>
        <row r="1949">
          <cell r="A1949" t="str">
            <v>001.27.00640</v>
          </cell>
          <cell r="B1949" t="str">
            <v>Acabamento bruto linha popular 1/2 pol</v>
          </cell>
          <cell r="C1949" t="str">
            <v>UN</v>
          </cell>
          <cell r="D1949">
            <v>13.469099999999999</v>
          </cell>
        </row>
        <row r="1950">
          <cell r="A1950" t="str">
            <v>001.27.00660</v>
          </cell>
          <cell r="B1950" t="str">
            <v>Registro de gaveta cromado linha italiana de embutir c/ canopla mod. 45 n.1509 1 1/2 pol</v>
          </cell>
          <cell r="C1950" t="str">
            <v>UN</v>
          </cell>
          <cell r="D1950">
            <v>87.9983</v>
          </cell>
        </row>
        <row r="1951">
          <cell r="A1951" t="str">
            <v>001.27.00680</v>
          </cell>
          <cell r="B1951" t="str">
            <v>Registro de gaveta cromado linha italiana de embutir c/ canopla mod. 45 n.1509 1 1/4 pol</v>
          </cell>
          <cell r="C1951" t="str">
            <v>UN</v>
          </cell>
          <cell r="D1951">
            <v>86.707899999999995</v>
          </cell>
        </row>
        <row r="1952">
          <cell r="A1952" t="str">
            <v>001.27.00700</v>
          </cell>
          <cell r="B1952" t="str">
            <v>Registro de gaveta cromado linha italiana de embutir c/ canopla mod. 45 n.1509 1 pol</v>
          </cell>
          <cell r="C1952" t="str">
            <v>UN</v>
          </cell>
          <cell r="D1952">
            <v>60.989899999999999</v>
          </cell>
        </row>
        <row r="1953">
          <cell r="A1953" t="str">
            <v>001.27.00720</v>
          </cell>
          <cell r="B1953" t="str">
            <v>Registro de gaveta cromado linha italiana de embutir c/ canopla mod. 45 n.1509 3/4 pol</v>
          </cell>
          <cell r="C1953" t="str">
            <v>UN</v>
          </cell>
          <cell r="D1953">
            <v>52.459099999999999</v>
          </cell>
        </row>
        <row r="1954">
          <cell r="A1954" t="str">
            <v>001.27.00740</v>
          </cell>
          <cell r="B1954" t="str">
            <v>Registro de gaveta cromado linha italiana de embutir c/ canopla mod. 45 n.1509  1/2 pol</v>
          </cell>
          <cell r="C1954" t="str">
            <v>UN</v>
          </cell>
          <cell r="D1954">
            <v>48.658700000000003</v>
          </cell>
        </row>
        <row r="1955">
          <cell r="A1955" t="str">
            <v>001.27.00760</v>
          </cell>
          <cell r="B1955" t="str">
            <v>Registro de pressão cromado linha gemini de embutir c/ canopla mod 44 n 1416 3/4 pol</v>
          </cell>
          <cell r="C1955" t="str">
            <v>UN</v>
          </cell>
          <cell r="D1955">
            <v>38.6691</v>
          </cell>
        </row>
        <row r="1956">
          <cell r="A1956" t="str">
            <v>001.27.00780</v>
          </cell>
          <cell r="B1956" t="str">
            <v>Registro de pressão cromado linha gemini de embutir c/ canopla mod 44 n 1416 1/2 pol</v>
          </cell>
          <cell r="C1956" t="str">
            <v>UN</v>
          </cell>
          <cell r="D1956">
            <v>37.748699999999999</v>
          </cell>
        </row>
        <row r="1957">
          <cell r="A1957" t="str">
            <v>001.27.00800</v>
          </cell>
          <cell r="B1957" t="str">
            <v>Registro de pressão cromado linha italiana de embutir c/ canopla mod 45 n 1416 deca 3/4 pol</v>
          </cell>
          <cell r="C1957" t="str">
            <v>UN</v>
          </cell>
          <cell r="D1957">
            <v>53.869100000000003</v>
          </cell>
        </row>
        <row r="1958">
          <cell r="A1958" t="str">
            <v>001.27.00820</v>
          </cell>
          <cell r="B1958" t="str">
            <v>Registro de pressão cromado linha italiana de embutir c/ canopla mod 45 n 1416 deca 1/2 pol</v>
          </cell>
          <cell r="C1958" t="str">
            <v>UN</v>
          </cell>
          <cell r="D1958">
            <v>48.238700000000001</v>
          </cell>
        </row>
        <row r="1959">
          <cell r="A1959" t="str">
            <v>001.27.00840</v>
          </cell>
          <cell r="B1959" t="str">
            <v>Registro de pressão cromado linha prata embutir c/ canopla mod 50 n 1416 deca 3/4 pol</v>
          </cell>
          <cell r="C1959" t="str">
            <v>UN</v>
          </cell>
          <cell r="D1959">
            <v>34.769100000000002</v>
          </cell>
        </row>
        <row r="1960">
          <cell r="A1960" t="str">
            <v>001.27.00860</v>
          </cell>
          <cell r="B1960" t="str">
            <v>Registro de pressão cromado linha prata embutir c/ canopla mod 50 n 1416 deca 1/2 pol</v>
          </cell>
          <cell r="C1960" t="str">
            <v>UN</v>
          </cell>
          <cell r="D1960">
            <v>26.0687</v>
          </cell>
        </row>
        <row r="1961">
          <cell r="A1961" t="str">
            <v>001.27.00880</v>
          </cell>
          <cell r="B1961" t="str">
            <v>Registro de pressão cromado de embutir c/ canopla 1193 - c 39 deca 3/4 pol</v>
          </cell>
          <cell r="C1961" t="str">
            <v>UN</v>
          </cell>
          <cell r="D1961">
            <v>38.459099999999999</v>
          </cell>
        </row>
        <row r="1962">
          <cell r="A1962" t="str">
            <v>001.27.00900</v>
          </cell>
          <cell r="B1962" t="str">
            <v>Registro de pressão cromado de embutir c/ canopla 1193 - c 39 deca 1/2 pol</v>
          </cell>
          <cell r="C1962" t="str">
            <v>UN</v>
          </cell>
          <cell r="D1962">
            <v>38.459099999999999</v>
          </cell>
        </row>
        <row r="1963">
          <cell r="A1963" t="str">
            <v>001.27.00920</v>
          </cell>
          <cell r="B1963" t="str">
            <v>Registro de pressão acabamento cromado - linha prata de embutir c/ canopla modelo itapema  - docol - 3/4 pol</v>
          </cell>
          <cell r="C1963" t="str">
            <v>UN</v>
          </cell>
          <cell r="D1963">
            <v>27.659099999999999</v>
          </cell>
        </row>
        <row r="1964">
          <cell r="A1964" t="str">
            <v>001.27.00940</v>
          </cell>
          <cell r="B1964" t="str">
            <v>Registro de pressão acabamento cromado - linha prata de embutir c/ canopla modelo itapema  - docol - 1/2 pol</v>
          </cell>
          <cell r="C1964" t="str">
            <v>UN</v>
          </cell>
          <cell r="D1964">
            <v>27.635100000000001</v>
          </cell>
        </row>
        <row r="1965">
          <cell r="A1965" t="str">
            <v>001.27.00960</v>
          </cell>
          <cell r="B1965" t="str">
            <v>Registro de pressão acabamento simples linha popular 1/2 pol</v>
          </cell>
          <cell r="C1965" t="str">
            <v>UN</v>
          </cell>
          <cell r="D1965">
            <v>20.569099999999999</v>
          </cell>
        </row>
        <row r="1966">
          <cell r="A1966" t="str">
            <v>001.27.00980</v>
          </cell>
          <cell r="B1966" t="str">
            <v>Registro de pressão de 1/2"""""""""""""""""""""""""""""""" (chuveiro) (mic)</v>
          </cell>
          <cell r="C1966" t="str">
            <v>UN</v>
          </cell>
          <cell r="D1966">
            <v>38.459099999999999</v>
          </cell>
        </row>
        <row r="1967">
          <cell r="A1967" t="str">
            <v>001.27.01000</v>
          </cell>
          <cell r="B1967" t="str">
            <v>Válvula de descarga hydra c/ embolo de bronze n.2515 canopla lisa cromada deca 1 1/2 pol</v>
          </cell>
          <cell r="C1967" t="str">
            <v>UN</v>
          </cell>
          <cell r="D1967">
            <v>91.990899999999996</v>
          </cell>
        </row>
        <row r="1968">
          <cell r="A1968" t="str">
            <v>001.27.01020</v>
          </cell>
          <cell r="B1968" t="str">
            <v>Válvula de descarga hydra c/ embolo de bronze n.2515 canopla lisa cromada deca 1 1/4 pol</v>
          </cell>
          <cell r="C1968" t="str">
            <v>UN</v>
          </cell>
          <cell r="D1968">
            <v>94.930899999999994</v>
          </cell>
        </row>
        <row r="1969">
          <cell r="A1969" t="str">
            <v>001.27.01040</v>
          </cell>
          <cell r="B1969" t="str">
            <v>Válvula de descarga hydra master n.2530 cromada deca 1 1/2 pol</v>
          </cell>
          <cell r="C1969" t="str">
            <v>UN</v>
          </cell>
          <cell r="D1969">
            <v>71.971299999999999</v>
          </cell>
        </row>
        <row r="1970">
          <cell r="A1970" t="str">
            <v>001.27.01060</v>
          </cell>
          <cell r="B1970" t="str">
            <v>Válvula de descarga hydra master n.2530 cromada deca 1 1/4 pol</v>
          </cell>
          <cell r="C1970" t="str">
            <v>UN</v>
          </cell>
          <cell r="D1970">
            <v>71.940899999999999</v>
          </cell>
        </row>
        <row r="1971">
          <cell r="A1971" t="str">
            <v>001.27.01080</v>
          </cell>
          <cell r="B1971" t="str">
            <v>Válvula de descarga docol-stander 1 1/2 pol</v>
          </cell>
          <cell r="C1971" t="str">
            <v>UN</v>
          </cell>
          <cell r="D1971">
            <v>60.031300000000002</v>
          </cell>
        </row>
        <row r="1972">
          <cell r="A1972" t="str">
            <v>001.27.01100</v>
          </cell>
          <cell r="B1972" t="str">
            <v>Válvula p/ pia cromada deca n.1600 p/ lav 1x2 pol</v>
          </cell>
          <cell r="C1972" t="str">
            <v>UN</v>
          </cell>
          <cell r="D1972">
            <v>32.618699999999997</v>
          </cell>
        </row>
        <row r="1973">
          <cell r="A1973" t="str">
            <v>001.27.01120</v>
          </cell>
          <cell r="B1973" t="str">
            <v>Valvula p/pia americana cromada n.1623 marca deca 1.5x3 3/4 pol</v>
          </cell>
          <cell r="C1973" t="str">
            <v>UN</v>
          </cell>
          <cell r="D1973">
            <v>58.818199999999997</v>
          </cell>
        </row>
        <row r="1974">
          <cell r="A1974" t="str">
            <v>001.27.01140</v>
          </cell>
          <cell r="B1974" t="str">
            <v>Válvula de pvc para pia</v>
          </cell>
          <cell r="C1974" t="str">
            <v>UN</v>
          </cell>
          <cell r="D1974">
            <v>5.9503000000000004</v>
          </cell>
        </row>
        <row r="1975">
          <cell r="A1975" t="str">
            <v>001.27.01160</v>
          </cell>
          <cell r="B1975" t="str">
            <v>Válvula para lavatorio</v>
          </cell>
          <cell r="C1975" t="str">
            <v>UN</v>
          </cell>
          <cell r="D1975">
            <v>6.4503000000000004</v>
          </cell>
        </row>
        <row r="1976">
          <cell r="A1976" t="str">
            <v>001.27.01180</v>
          </cell>
          <cell r="B1976" t="str">
            <v>Válvula para pia n. 1600 - steves 1 x 2 pol</v>
          </cell>
          <cell r="C1976" t="str">
            <v>UN</v>
          </cell>
          <cell r="D1976">
            <v>29.688700000000001</v>
          </cell>
        </row>
        <row r="1977">
          <cell r="A1977" t="str">
            <v>001.27.01200</v>
          </cell>
          <cell r="B1977" t="str">
            <v>Válvula para pia n. 1600 - steves 1 1/2 x 3.3/4</v>
          </cell>
          <cell r="C1977" t="str">
            <v>UN</v>
          </cell>
          <cell r="D1977">
            <v>30.278700000000001</v>
          </cell>
        </row>
        <row r="1978">
          <cell r="A1978" t="str">
            <v>001.28</v>
          </cell>
          <cell r="B1978" t="str">
            <v>INSTALAÇÕES HIDRÁULICAS - LOUÇAS E METAIS</v>
          </cell>
          <cell r="D1978">
            <v>7156.9705999999996</v>
          </cell>
        </row>
        <row r="1979">
          <cell r="A1979" t="str">
            <v>001.28.00020</v>
          </cell>
          <cell r="B1979" t="str">
            <v>Fornecimento e instalação de torneira de pressão para pia marca deca ref. c 1157 comprimento 210mm com arejador</v>
          </cell>
          <cell r="C1979" t="str">
            <v>UN</v>
          </cell>
          <cell r="D1979">
            <v>70.435400000000001</v>
          </cell>
        </row>
        <row r="1980">
          <cell r="A1980" t="str">
            <v>001.28.00040</v>
          </cell>
          <cell r="B1980" t="str">
            <v>Fornecimento e instalação de torneira de pressão para pia marca deca ref. 1158 c 39 de 1/2 pol</v>
          </cell>
          <cell r="C1980" t="str">
            <v>UN</v>
          </cell>
          <cell r="D1980">
            <v>44.525399999999998</v>
          </cell>
        </row>
        <row r="1981">
          <cell r="A1981" t="str">
            <v>001.28.00060</v>
          </cell>
          <cell r="B1981" t="str">
            <v>Fornecimento e instalação de torneira de pressão para pia marca deca ref. 1158 c 39 de 3/4 pol</v>
          </cell>
          <cell r="C1981" t="str">
            <v>UN</v>
          </cell>
          <cell r="D1981">
            <v>50.575400000000002</v>
          </cell>
        </row>
        <row r="1982">
          <cell r="A1982" t="str">
            <v>001.28.00080</v>
          </cell>
          <cell r="B1982" t="str">
            <v>Fornecimento e instalação de torneira de pressão para pia marca deca ref. 1159 c 39 de 1/2 pol com arejador</v>
          </cell>
          <cell r="C1982" t="str">
            <v>UN</v>
          </cell>
          <cell r="D1982">
            <v>58.635399999999997</v>
          </cell>
        </row>
        <row r="1983">
          <cell r="A1983" t="str">
            <v>001.28.00100</v>
          </cell>
          <cell r="B1983" t="str">
            <v>Fornecimento e instalação de torneira de pressão para pia marca deca ref. 1159 c 39 de 3/4 pol com arejador</v>
          </cell>
          <cell r="C1983" t="str">
            <v>UN</v>
          </cell>
          <cell r="D1983">
            <v>58.635399999999997</v>
          </cell>
        </row>
        <row r="1984">
          <cell r="A1984" t="str">
            <v>001.28.00120</v>
          </cell>
          <cell r="B1984" t="str">
            <v>Fornecimento e instalação de torneira de pressão para pia marca deca ref. 1167 c 40 tip mesa bica móvel</v>
          </cell>
          <cell r="C1984" t="str">
            <v>UN</v>
          </cell>
          <cell r="D1984">
            <v>82.535399999999996</v>
          </cell>
        </row>
        <row r="1985">
          <cell r="A1985" t="str">
            <v>001.28.00140</v>
          </cell>
          <cell r="B1985" t="str">
            <v>Fornecimento e instalação de torneira de pressão para pia marca deca cromada - tipo parede - bica móvelc 50 1168</v>
          </cell>
          <cell r="C1985" t="str">
            <v>UN</v>
          </cell>
          <cell r="D1985">
            <v>81.635400000000004</v>
          </cell>
        </row>
        <row r="1986">
          <cell r="A1986" t="str">
            <v>001.28.00160</v>
          </cell>
          <cell r="B1986" t="str">
            <v>Fornecimento e instalação de torneira de pressao p/ pia de cozinha - tipo parede - c 39 - bica móvel de 3/4 pol</v>
          </cell>
          <cell r="C1986" t="str">
            <v>UN</v>
          </cell>
          <cell r="D1986">
            <v>51.5154</v>
          </cell>
        </row>
        <row r="1987">
          <cell r="A1987" t="str">
            <v>001.28.00180</v>
          </cell>
          <cell r="B1987" t="str">
            <v>Fornecmento e instalação de torneira de pressão para pia de cozinha - docol mod. 1158 - 1/2 pol</v>
          </cell>
          <cell r="C1987" t="str">
            <v>UN</v>
          </cell>
          <cell r="D1987">
            <v>37.7254</v>
          </cell>
        </row>
        <row r="1988">
          <cell r="A1988" t="str">
            <v>001.28.00200</v>
          </cell>
          <cell r="B1988" t="str">
            <v>Fornecimento e instalação de torneira de pressão para pia de cozinha mod. 1544 - tipo parede - bica movel</v>
          </cell>
          <cell r="C1988" t="str">
            <v>UN</v>
          </cell>
          <cell r="D1988">
            <v>84.735399999999998</v>
          </cell>
        </row>
        <row r="1989">
          <cell r="A1989" t="str">
            <v>001.28.00220</v>
          </cell>
          <cell r="B1989" t="str">
            <v>Fornecimento e instalação de torneira de pressão para pia de cozinha - marca docol mod. 1158 - 3/4 pol</v>
          </cell>
          <cell r="C1989" t="str">
            <v>UN</v>
          </cell>
          <cell r="D1989">
            <v>37.675400000000003</v>
          </cell>
        </row>
        <row r="1990">
          <cell r="A1990" t="str">
            <v>001.28.00240</v>
          </cell>
          <cell r="B1990" t="str">
            <v>Fornecimento e instalação de torneira de pressão para pia de cozinha  - marca docol  mod. 1542 - tipo misturador p/ pia</v>
          </cell>
          <cell r="C1990" t="str">
            <v>UN</v>
          </cell>
          <cell r="D1990">
            <v>382.75689999999997</v>
          </cell>
        </row>
        <row r="1991">
          <cell r="A1991" t="str">
            <v>001.28.00260</v>
          </cell>
          <cell r="B1991" t="str">
            <v>Fornecimento e instalação de torneira de pvc para pia</v>
          </cell>
          <cell r="C1991" t="str">
            <v>UN</v>
          </cell>
          <cell r="D1991">
            <v>4.8796999999999997</v>
          </cell>
        </row>
        <row r="1992">
          <cell r="A1992" t="str">
            <v>001.28.00280</v>
          </cell>
          <cell r="B1992" t="str">
            <v>Fornecimento e instalação de torneira de pressão para lavatório marca deca ref. 1193 c 39 de 1/2 pol</v>
          </cell>
          <cell r="C1992" t="str">
            <v>UN</v>
          </cell>
          <cell r="D1992">
            <v>85.535399999999996</v>
          </cell>
        </row>
        <row r="1993">
          <cell r="A1993" t="str">
            <v>001.28.00300</v>
          </cell>
          <cell r="B1993" t="str">
            <v>Fornecimento e instalação de torneira de pressão para lavatório marca deca ref. 1194 c 45 de 1/2 pol</v>
          </cell>
          <cell r="C1993" t="str">
            <v>UN</v>
          </cell>
          <cell r="D1993">
            <v>117.1254</v>
          </cell>
        </row>
        <row r="1994">
          <cell r="A1994" t="str">
            <v>001.28.00320</v>
          </cell>
          <cell r="B1994" t="str">
            <v>Fornecimento e instalação de torneira de pressão para lavatório marca deca ref. 1199 c 50 de 1/2 pol</v>
          </cell>
          <cell r="C1994" t="str">
            <v>UN</v>
          </cell>
          <cell r="D1994">
            <v>62.145400000000002</v>
          </cell>
        </row>
        <row r="1995">
          <cell r="A1995" t="str">
            <v>001.28.00340</v>
          </cell>
          <cell r="B1995" t="str">
            <v>Fornecimento e instalação de torneira de pressão para lavatório 1/2 pol - mod. itapema - docol</v>
          </cell>
          <cell r="C1995" t="str">
            <v>UN</v>
          </cell>
          <cell r="D1995">
            <v>37.935400000000001</v>
          </cell>
        </row>
        <row r="1996">
          <cell r="A1996" t="str">
            <v>001.28.00360</v>
          </cell>
          <cell r="B1996" t="str">
            <v>Fornecimento e instalação de torneira de pvc para lavatorio</v>
          </cell>
          <cell r="C1996" t="str">
            <v>UN</v>
          </cell>
          <cell r="D1996">
            <v>7.2797000000000001</v>
          </cell>
        </row>
        <row r="1997">
          <cell r="A1997" t="str">
            <v>001.28.00380</v>
          </cell>
          <cell r="B1997" t="str">
            <v>Fornecimento e instalação de torneira para uso geral marca deca ref. 1152 c 39 de 1/2 pol</v>
          </cell>
          <cell r="C1997" t="str">
            <v>UN</v>
          </cell>
          <cell r="D1997">
            <v>37.255400000000002</v>
          </cell>
        </row>
        <row r="1998">
          <cell r="A1998" t="str">
            <v>001.28.00400</v>
          </cell>
          <cell r="B1998" t="str">
            <v>Fornecimento e instalação de torneira para uso geral marca deca ref. 1152 c 39 de 3/4 pol</v>
          </cell>
          <cell r="C1998" t="str">
            <v>UN</v>
          </cell>
          <cell r="D1998">
            <v>40.315399999999997</v>
          </cell>
        </row>
        <row r="1999">
          <cell r="A1999" t="str">
            <v>001.28.00420</v>
          </cell>
          <cell r="B1999" t="str">
            <v>Fornecimento e instalação de torneira para uso geral marca deca ref. 1154 c 39 de 1/2 pol com arejador</v>
          </cell>
          <cell r="C1999" t="str">
            <v>UN</v>
          </cell>
          <cell r="D1999">
            <v>43.685400000000001</v>
          </cell>
        </row>
        <row r="2000">
          <cell r="A2000" t="str">
            <v>001.28.00440</v>
          </cell>
          <cell r="B2000" t="str">
            <v>Fornecimento e instalação de torneira para uso geral marca deca ref. 1154 c 39 de 3/4 pol com arejador</v>
          </cell>
          <cell r="C2000" t="str">
            <v>UN</v>
          </cell>
          <cell r="D2000">
            <v>43.685400000000001</v>
          </cell>
        </row>
        <row r="2001">
          <cell r="A2001" t="str">
            <v>001.28.00460</v>
          </cell>
          <cell r="B2001" t="str">
            <v>Fornecimento e instalação de torneira para uso geral marca deca metalica para jardim com adaptador para mangueira</v>
          </cell>
          <cell r="C2001" t="str">
            <v>UN</v>
          </cell>
          <cell r="D2001">
            <v>29.885400000000001</v>
          </cell>
        </row>
        <row r="2002">
          <cell r="A2002" t="str">
            <v>001.28.00480</v>
          </cell>
          <cell r="B2002" t="str">
            <v>Fornecimento e instalação de torneira para uso geral marca deca ref. 1153 c 39 com adaptador para mangueira</v>
          </cell>
          <cell r="C2002" t="str">
            <v>UN</v>
          </cell>
          <cell r="D2002">
            <v>47.367600000000003</v>
          </cell>
        </row>
        <row r="2003">
          <cell r="A2003" t="str">
            <v>001.28.00500</v>
          </cell>
          <cell r="B2003" t="str">
            <v>Fornecimento e instalação de torneira para uso geral marca deca ref. 1153 c 39 de 1/2 pol (maq tauque)</v>
          </cell>
          <cell r="C2003" t="str">
            <v>UN</v>
          </cell>
          <cell r="D2003">
            <v>40.645400000000002</v>
          </cell>
        </row>
        <row r="2004">
          <cell r="A2004" t="str">
            <v>001.28.00520</v>
          </cell>
          <cell r="B2004" t="str">
            <v>Fornecimento e instalação de torneira p/ uso geral metálica p/ jardim c/ adaptador p/ mangueira mod.1130 -</v>
          </cell>
          <cell r="C2004" t="str">
            <v>UN</v>
          </cell>
          <cell r="D2004">
            <v>39.525399999999998</v>
          </cell>
        </row>
        <row r="2005">
          <cell r="A2005" t="str">
            <v>001.28.00540</v>
          </cell>
          <cell r="B2005" t="str">
            <v>Fornecimento e instalação de torneira p/ uso geral  metálica p/ tanque mod. 1130</v>
          </cell>
          <cell r="C2005" t="str">
            <v>UN</v>
          </cell>
          <cell r="D2005">
            <v>39.525399999999998</v>
          </cell>
        </row>
        <row r="2006">
          <cell r="A2006" t="str">
            <v>001.28.00560</v>
          </cell>
          <cell r="B2006" t="str">
            <v>Fornecimento e instalação de torneira de pvc para uso geral</v>
          </cell>
          <cell r="C2006" t="str">
            <v>UN</v>
          </cell>
          <cell r="D2006">
            <v>4.8796999999999997</v>
          </cell>
        </row>
        <row r="2007">
          <cell r="A2007" t="str">
            <v>001.28.00580</v>
          </cell>
          <cell r="B2007" t="str">
            <v>Fornecimento e instalação de torneira de pvc para tanque</v>
          </cell>
          <cell r="C2007" t="str">
            <v>UN</v>
          </cell>
          <cell r="D2007">
            <v>5.2797000000000001</v>
          </cell>
        </row>
        <row r="2008">
          <cell r="A2008" t="str">
            <v>001.28.00600</v>
          </cell>
          <cell r="B2008" t="str">
            <v>Fornecimento e instalação de ducha manual linha prata mod. c-50</v>
          </cell>
          <cell r="C2008" t="str">
            <v>UN</v>
          </cell>
          <cell r="D2008">
            <v>77.6554</v>
          </cell>
        </row>
        <row r="2009">
          <cell r="A2009" t="str">
            <v>001.28.00620</v>
          </cell>
          <cell r="B2009" t="str">
            <v>Fornecimento e instalação de lavatório c/ coluna mondiale - azalia - celite</v>
          </cell>
          <cell r="C2009" t="str">
            <v>UN</v>
          </cell>
          <cell r="D2009">
            <v>142.24780000000001</v>
          </cell>
        </row>
        <row r="2010">
          <cell r="A2010" t="str">
            <v>001.28.00640</v>
          </cell>
          <cell r="B2010" t="str">
            <v>Fornecimento e instalação de lavatório de plastico</v>
          </cell>
          <cell r="C2010" t="str">
            <v>UN</v>
          </cell>
          <cell r="D2010">
            <v>38.297800000000002</v>
          </cell>
        </row>
        <row r="2011">
          <cell r="A2011" t="str">
            <v>001.28.00660</v>
          </cell>
          <cell r="B2011" t="str">
            <v>Fornecimento e instalação de lavatório de louça l. ravena deca ou similar c/ col. na cor normal inclusive acessórios de fixação</v>
          </cell>
          <cell r="C2011" t="str">
            <v>UN</v>
          </cell>
          <cell r="D2011">
            <v>94.047799999999995</v>
          </cell>
        </row>
        <row r="2012">
          <cell r="A2012" t="str">
            <v>001.28.00680</v>
          </cell>
          <cell r="B2012" t="str">
            <v>Fornecimento e instalação de lavatório de louça ravena deca ou similar s/ coluna na cor normal inclusive acessorios de fixacao</v>
          </cell>
          <cell r="C2012" t="str">
            <v>UN</v>
          </cell>
          <cell r="D2012">
            <v>69.517799999999994</v>
          </cell>
        </row>
        <row r="2013">
          <cell r="A2013" t="str">
            <v>001.28.00700</v>
          </cell>
          <cell r="B2013" t="str">
            <v>Fornecimento e instalação de lavatório de louça branca com coluna de primeira inclusive acessórios de fixação</v>
          </cell>
          <cell r="C2013" t="str">
            <v>UN</v>
          </cell>
          <cell r="D2013">
            <v>75.647800000000004</v>
          </cell>
        </row>
        <row r="2014">
          <cell r="A2014" t="str">
            <v>001.28.00720</v>
          </cell>
          <cell r="B2014" t="str">
            <v>Fornecimento e instalação de lavatório de louça branca sem coluna de primeira inclusive acessórios de fixação</v>
          </cell>
          <cell r="C2014" t="str">
            <v>UN</v>
          </cell>
          <cell r="D2014">
            <v>52.437800000000003</v>
          </cell>
        </row>
        <row r="2015">
          <cell r="A2015" t="str">
            <v>001.28.00740</v>
          </cell>
          <cell r="B2015" t="str">
            <v>Fornecimento e instalação de cuba de sobrepor mod. l 35 da deca</v>
          </cell>
          <cell r="C2015" t="str">
            <v>UN</v>
          </cell>
          <cell r="D2015">
            <v>87.887799999999999</v>
          </cell>
        </row>
        <row r="2016">
          <cell r="A2016" t="str">
            <v>001.28.00760</v>
          </cell>
          <cell r="B2016" t="str">
            <v>Fornecimento e instalação de cuba de embutir(oval)mod.l.33</v>
          </cell>
          <cell r="C2016" t="str">
            <v>UN</v>
          </cell>
          <cell r="D2016">
            <v>53.590899999999998</v>
          </cell>
        </row>
        <row r="2017">
          <cell r="A2017" t="str">
            <v>001.28.00780</v>
          </cell>
          <cell r="B2017" t="str">
            <v>Fornecimento e instalação de cuba de louça para bancadas e lavatório de embutir oval 49.00 x 36.00 cm</v>
          </cell>
          <cell r="C2017" t="str">
            <v>UN</v>
          </cell>
          <cell r="D2017">
            <v>50.102400000000003</v>
          </cell>
        </row>
        <row r="2018">
          <cell r="A2018" t="str">
            <v>001.28.00800</v>
          </cell>
          <cell r="B2018" t="str">
            <v>Fornecimento e instalação de louça sanitária composto por bacia, lavatório com coluna da linha ravena deca ou similar inclusive assento ap oo nas cores normais</v>
          </cell>
          <cell r="C2018" t="str">
            <v>CJ</v>
          </cell>
          <cell r="D2018">
            <v>284.02440000000001</v>
          </cell>
        </row>
        <row r="2019">
          <cell r="A2019" t="str">
            <v>001.28.00820</v>
          </cell>
          <cell r="B2019" t="str">
            <v>Fornecimento e instalação de bacia santária de louça ravena deca ou similar na cor normal inclusive acessorios de fixacao</v>
          </cell>
          <cell r="C2019" t="str">
            <v>UN</v>
          </cell>
          <cell r="D2019">
            <v>102.68980000000001</v>
          </cell>
        </row>
        <row r="2020">
          <cell r="A2020" t="str">
            <v>001.28.00840</v>
          </cell>
          <cell r="B2020" t="str">
            <v>Fornecimento e instalação de bacia sanitária modelo ravena com cx. acoplada</v>
          </cell>
          <cell r="C2020" t="str">
            <v>UN</v>
          </cell>
          <cell r="D2020">
            <v>179.29169999999999</v>
          </cell>
        </row>
        <row r="2021">
          <cell r="A2021" t="str">
            <v>001.28.00860</v>
          </cell>
          <cell r="B2021" t="str">
            <v>Fornecimento e instalação de bacia sanitária modelo vogue  com cx. acoplada</v>
          </cell>
          <cell r="C2021" t="str">
            <v>UN</v>
          </cell>
          <cell r="D2021">
            <v>179.29169999999999</v>
          </cell>
        </row>
        <row r="2022">
          <cell r="A2022" t="str">
            <v>001.28.00880</v>
          </cell>
          <cell r="B2022" t="str">
            <v>Fornecimento e instalação de bacia sanitária de louça - celite mondiale marfim - incl. acessório para fixação</v>
          </cell>
          <cell r="C2022" t="str">
            <v>UN</v>
          </cell>
          <cell r="D2022">
            <v>124.48480000000001</v>
          </cell>
        </row>
        <row r="2023">
          <cell r="A2023" t="str">
            <v>001.28.00900</v>
          </cell>
          <cell r="B2023" t="str">
            <v>Fornecimento e instalação de bacia sanitária de louça - celite azalia com acessórios</v>
          </cell>
          <cell r="C2023" t="str">
            <v>UN</v>
          </cell>
          <cell r="D2023">
            <v>96.204800000000006</v>
          </cell>
        </row>
        <row r="2024">
          <cell r="A2024" t="str">
            <v>001.28.00920</v>
          </cell>
          <cell r="B2024" t="str">
            <v>Fornecimento e instalação de caixa de descarga para acoplar em bacia sanitaria</v>
          </cell>
          <cell r="C2024" t="str">
            <v>UN</v>
          </cell>
          <cell r="D2024">
            <v>110.5909</v>
          </cell>
        </row>
        <row r="2025">
          <cell r="A2025" t="str">
            <v>001.28.00940</v>
          </cell>
          <cell r="B2025" t="str">
            <v>Fornecimento e instalação de assento plastico p/ vaso sanitario, """"""""""""""""""""""""""""""""astra"""""""""""""""""""""""""""""""" ou similar</v>
          </cell>
          <cell r="C2025" t="str">
            <v>UN</v>
          </cell>
          <cell r="D2025">
            <v>15.052199999999999</v>
          </cell>
        </row>
        <row r="2026">
          <cell r="A2026" t="str">
            <v>001.28.00960</v>
          </cell>
          <cell r="B2026" t="str">
            <v>Fornecimento e instalação de assento celite mondiale - 090 gelo polar</v>
          </cell>
          <cell r="C2026" t="str">
            <v>UN</v>
          </cell>
          <cell r="D2026">
            <v>118.7522</v>
          </cell>
        </row>
        <row r="2027">
          <cell r="A2027" t="str">
            <v>001.28.00980</v>
          </cell>
          <cell r="B2027" t="str">
            <v>Fornecimento e instalação de assento azalia - celite</v>
          </cell>
          <cell r="C2027" t="str">
            <v>UN</v>
          </cell>
          <cell r="D2027">
            <v>28.0822</v>
          </cell>
        </row>
        <row r="2028">
          <cell r="A2028" t="str">
            <v>001.28.01000</v>
          </cell>
          <cell r="B2028" t="str">
            <v>Fornecimento e instalação de bidê de louça linha ravena deca ou similar na cor normal inclusive acessórios de fixação</v>
          </cell>
          <cell r="C2028" t="str">
            <v>UN</v>
          </cell>
          <cell r="D2028">
            <v>83.797799999999995</v>
          </cell>
        </row>
        <row r="2029">
          <cell r="A2029" t="str">
            <v>001.28.01020</v>
          </cell>
          <cell r="B2029" t="str">
            <v>Fornecimento e instalação de bidê de louça branca inclusive acessórios de fixação</v>
          </cell>
          <cell r="C2029" t="str">
            <v>UN</v>
          </cell>
          <cell r="D2029">
            <v>75.947800000000001</v>
          </cell>
        </row>
        <row r="2030">
          <cell r="A2030" t="str">
            <v>001.28.01040</v>
          </cell>
          <cell r="B2030" t="str">
            <v>Fornecimento e instalação de mictório de aço inoxidável de 1.20 m inclusive acessórios de fixação</v>
          </cell>
          <cell r="C2030" t="str">
            <v>UN</v>
          </cell>
          <cell r="D2030">
            <v>380.52390000000003</v>
          </cell>
        </row>
        <row r="2031">
          <cell r="A2031" t="str">
            <v>001.28.01060</v>
          </cell>
          <cell r="B2031" t="str">
            <v>Fornecimento e instalação de sifão de metal cromado de 1 x 1.5 pol para lavatório ou pia</v>
          </cell>
          <cell r="C2031" t="str">
            <v>UN</v>
          </cell>
          <cell r="D2031">
            <v>75.429100000000005</v>
          </cell>
        </row>
        <row r="2032">
          <cell r="A2032" t="str">
            <v>001.28.01080</v>
          </cell>
          <cell r="B2032" t="str">
            <v>Fornecimento e instalação de sifão de metal cromado de 1.5 x 1.5 pol para pia americana</v>
          </cell>
          <cell r="C2032" t="str">
            <v>UN</v>
          </cell>
          <cell r="D2032">
            <v>79.639099999999999</v>
          </cell>
        </row>
        <row r="2033">
          <cell r="A2033" t="str">
            <v>001.28.01100</v>
          </cell>
          <cell r="B2033" t="str">
            <v>Fornecimento e instalação de sifão de metal cromado de 2 x 1 pol para mictorio</v>
          </cell>
          <cell r="C2033" t="str">
            <v>UN</v>
          </cell>
          <cell r="D2033">
            <v>85.339100000000002</v>
          </cell>
        </row>
        <row r="2034">
          <cell r="A2034" t="str">
            <v>001.28.01120</v>
          </cell>
          <cell r="B2034" t="str">
            <v>Fornecimento e instalação de sifão de metal cromado de 1.1/4 x 1.5 pol para tanque</v>
          </cell>
          <cell r="C2034" t="str">
            <v>UN</v>
          </cell>
          <cell r="D2034">
            <v>79.909099999999995</v>
          </cell>
        </row>
        <row r="2035">
          <cell r="A2035" t="str">
            <v>001.28.01140</v>
          </cell>
          <cell r="B2035" t="str">
            <v>Fornecimento e instalação de sifão de pvc cromado de 1 x 1.5 pol para pia ou lavatorio</v>
          </cell>
          <cell r="C2035" t="str">
            <v>UN</v>
          </cell>
          <cell r="D2035">
            <v>8.9870000000000001</v>
          </cell>
        </row>
        <row r="2036">
          <cell r="A2036" t="str">
            <v>001.28.01160</v>
          </cell>
          <cell r="B2036" t="str">
            <v>Fornecimento e instalação de porta papel de louça  com rolete</v>
          </cell>
          <cell r="C2036" t="str">
            <v>UN</v>
          </cell>
          <cell r="D2036">
            <v>20.046299999999999</v>
          </cell>
        </row>
        <row r="2037">
          <cell r="A2037" t="str">
            <v>001.28.01180</v>
          </cell>
          <cell r="B2037" t="str">
            <v>Fornecimento e instalação de porta papel de metal cromado, fixado com bucha e parafuso</v>
          </cell>
          <cell r="C2037" t="str">
            <v>UN</v>
          </cell>
          <cell r="D2037">
            <v>13.391400000000001</v>
          </cell>
        </row>
        <row r="2038">
          <cell r="A2038" t="str">
            <v>001.28.01200</v>
          </cell>
          <cell r="B2038" t="str">
            <v>Fornecimento e instalação de porta papel de louça c/ rolete - celite</v>
          </cell>
          <cell r="C2038" t="str">
            <v>UN</v>
          </cell>
          <cell r="D2038">
            <v>28.372499999999999</v>
          </cell>
        </row>
        <row r="2039">
          <cell r="A2039" t="str">
            <v>001.28.01220</v>
          </cell>
          <cell r="B2039" t="str">
            <v>Fornecimento e instalação de porta papel de louça c/ rolete elegant - celite</v>
          </cell>
          <cell r="C2039" t="str">
            <v>UN</v>
          </cell>
          <cell r="D2039">
            <v>34.762500000000003</v>
          </cell>
        </row>
        <row r="2040">
          <cell r="A2040" t="str">
            <v>001.28.01240</v>
          </cell>
          <cell r="B2040" t="str">
            <v>Fornecimento e instalação de saboneteira de louça de primeira sem alça</v>
          </cell>
          <cell r="C2040" t="str">
            <v>UN</v>
          </cell>
          <cell r="D2040">
            <v>19.878499999999999</v>
          </cell>
        </row>
        <row r="2041">
          <cell r="A2041" t="str">
            <v>001.28.01260</v>
          </cell>
          <cell r="B2041" t="str">
            <v>Fornecimento e instalação de saboneteira para sabão líquido marca lalekla ou similar</v>
          </cell>
          <cell r="C2041" t="str">
            <v>UN</v>
          </cell>
          <cell r="D2041">
            <v>24.893899999999999</v>
          </cell>
        </row>
        <row r="2042">
          <cell r="A2042" t="str">
            <v>001.28.01280</v>
          </cell>
          <cell r="B2042" t="str">
            <v>Fornecimento e instalação de saboneteira de metal cromado, fixada com bucha e parafuso</v>
          </cell>
          <cell r="C2042" t="str">
            <v>UN</v>
          </cell>
          <cell r="D2042">
            <v>10.0814</v>
          </cell>
        </row>
        <row r="2043">
          <cell r="A2043" t="str">
            <v>001.28.01300</v>
          </cell>
          <cell r="B2043" t="str">
            <v>Fornecimento e instalação de porta toalha de louça tipo cabide simples</v>
          </cell>
          <cell r="C2043" t="str">
            <v>UN</v>
          </cell>
          <cell r="D2043">
            <v>13.7563</v>
          </cell>
        </row>
        <row r="2044">
          <cell r="A2044" t="str">
            <v>001.28.01320</v>
          </cell>
          <cell r="B2044" t="str">
            <v>Fornecimento e instalação de porta toalha de louça c/ barra de plástico</v>
          </cell>
          <cell r="C2044" t="str">
            <v>UN</v>
          </cell>
          <cell r="D2044">
            <v>28.372499999999999</v>
          </cell>
        </row>
        <row r="2045">
          <cell r="A2045" t="str">
            <v>001.28.01340</v>
          </cell>
          <cell r="B2045" t="str">
            <v>Fornecimento e instalação de porta toalha metálica para papel marca lalekla ou similar</v>
          </cell>
          <cell r="C2045" t="str">
            <v>UN</v>
          </cell>
          <cell r="D2045">
            <v>31.863900000000001</v>
          </cell>
        </row>
        <row r="2046">
          <cell r="A2046" t="str">
            <v>001.28.01360</v>
          </cell>
          <cell r="B2046" t="str">
            <v>Fornecimento e instalação de toalheiro - celite - argola</v>
          </cell>
          <cell r="C2046" t="str">
            <v>UN</v>
          </cell>
          <cell r="D2046">
            <v>26.036300000000001</v>
          </cell>
        </row>
        <row r="2047">
          <cell r="A2047" t="str">
            <v>001.28.01380</v>
          </cell>
          <cell r="B2047" t="str">
            <v>Fornecimento e instalação de cabide de louça simples - celite</v>
          </cell>
          <cell r="C2047" t="str">
            <v>UND</v>
          </cell>
          <cell r="D2047">
            <v>33.214799999999997</v>
          </cell>
        </row>
        <row r="2048">
          <cell r="A2048" t="str">
            <v>001.28.01400</v>
          </cell>
          <cell r="B2048" t="str">
            <v>Fornecimento e instalação de cabide de metal cromado, fixado com bucha e parafuso</v>
          </cell>
          <cell r="C2048" t="str">
            <v>UN</v>
          </cell>
          <cell r="D2048">
            <v>16.1614</v>
          </cell>
        </row>
        <row r="2049">
          <cell r="A2049" t="str">
            <v>001.28.01420</v>
          </cell>
          <cell r="B2049" t="str">
            <v>Fornecimento e instalação  de espelho para lavatorio com moldura simples e proteção de madeira na parte não espelhada dimensão 0.50 x 0.60 m</v>
          </cell>
          <cell r="C2049" t="str">
            <v>UN</v>
          </cell>
          <cell r="D2049">
            <v>37.372799999999998</v>
          </cell>
        </row>
        <row r="2050">
          <cell r="A2050" t="str">
            <v>001.28.01440</v>
          </cell>
          <cell r="B2050" t="str">
            <v>Fornecimento e instalação de espelho  para lavatório com moldura simples e proteção de madeira na parte não espelhada dim. 1.50 x 0.60 m</v>
          </cell>
          <cell r="C2050" t="str">
            <v>UN</v>
          </cell>
          <cell r="D2050">
            <v>50.115600000000001</v>
          </cell>
        </row>
        <row r="2051">
          <cell r="A2051" t="str">
            <v>001.28.01460</v>
          </cell>
          <cell r="B2051" t="str">
            <v>Fornecimento e instalação de chuveiro de pvc branco n. 1 da cipla ou similar</v>
          </cell>
          <cell r="C2051" t="str">
            <v>UN</v>
          </cell>
          <cell r="D2051">
            <v>7.3869999999999996</v>
          </cell>
        </row>
        <row r="2052">
          <cell r="A2052" t="str">
            <v>001.28.01480</v>
          </cell>
          <cell r="B2052" t="str">
            <v>Fornecimento e instalação de chuveiro de pvc cromado n. 2 da cipla ou similar</v>
          </cell>
          <cell r="C2052" t="str">
            <v>UN</v>
          </cell>
          <cell r="D2052">
            <v>15.077</v>
          </cell>
        </row>
        <row r="2053">
          <cell r="A2053" t="str">
            <v>001.28.01500</v>
          </cell>
          <cell r="B2053" t="str">
            <v>Fornecimento e instalação de chuveiro de luxo com articulacao cromada ref. 1994 deca ou similar 1/2 pol</v>
          </cell>
          <cell r="C2053" t="str">
            <v>UN</v>
          </cell>
          <cell r="D2053">
            <v>147.99430000000001</v>
          </cell>
        </row>
        <row r="2054">
          <cell r="A2054" t="str">
            <v>001.28.01520</v>
          </cell>
          <cell r="B2054" t="str">
            <v>Fornecimento e instalação de chuveiro simples com articulacao cromada ref. 1995 deca ou similar 1/2 pol</v>
          </cell>
          <cell r="C2054" t="str">
            <v>UN</v>
          </cell>
          <cell r="D2054">
            <v>108.9943</v>
          </cell>
        </row>
        <row r="2055">
          <cell r="A2055" t="str">
            <v>001.28.01540</v>
          </cell>
          <cell r="B2055" t="str">
            <v>Fornecimento e instalação de chuveiro eletrico para 2500 w / 220 v lorenzetti ou similar</v>
          </cell>
          <cell r="C2055" t="str">
            <v>UN</v>
          </cell>
          <cell r="D2055">
            <v>98.631799999999998</v>
          </cell>
        </row>
        <row r="2056">
          <cell r="A2056" t="str">
            <v>001.28.01560</v>
          </cell>
          <cell r="B2056" t="str">
            <v>Fornecimento e instalação sistema conjugado chuveiro lava olhos acionamento instantãneo ref. wl-1cl5 da mont lab ou similar</v>
          </cell>
          <cell r="C2056" t="str">
            <v>UN</v>
          </cell>
          <cell r="D2056">
            <v>1422.635</v>
          </cell>
        </row>
        <row r="2057">
          <cell r="A2057" t="str">
            <v>001.28.01580</v>
          </cell>
          <cell r="B2057" t="str">
            <v>Fornecimento e instalação de ducha de pvc cromado articulavel 1/2 pol cipla ou similar</v>
          </cell>
          <cell r="C2057" t="str">
            <v>UN</v>
          </cell>
          <cell r="D2057">
            <v>7.3869999999999996</v>
          </cell>
        </row>
        <row r="2058">
          <cell r="A2058" t="str">
            <v>001.28.01600</v>
          </cell>
          <cell r="B2058" t="str">
            <v>Fornecimento e instalação de ducha ss corona com 3 temperaturas</v>
          </cell>
          <cell r="C2058" t="str">
            <v>UN</v>
          </cell>
          <cell r="D2058">
            <v>27.681799999999999</v>
          </cell>
        </row>
        <row r="2059">
          <cell r="A2059" t="str">
            <v>001.28.01620</v>
          </cell>
          <cell r="B2059" t="str">
            <v>Fornecimento e instalação de tubo de descida para vávula de descarga de 1 1/2 pol de pvc rigido</v>
          </cell>
          <cell r="C2059" t="str">
            <v>UN</v>
          </cell>
          <cell r="D2059">
            <v>8.3670000000000009</v>
          </cell>
        </row>
        <row r="2060">
          <cell r="A2060" t="str">
            <v>001.28.01640</v>
          </cell>
          <cell r="B2060" t="str">
            <v>Fornecimento e instalação de ligação  para bacia sanitária em tubo em pvc rigido branco de 40mm</v>
          </cell>
          <cell r="C2060" t="str">
            <v>UN</v>
          </cell>
          <cell r="D2060">
            <v>7.2195</v>
          </cell>
        </row>
        <row r="2061">
          <cell r="A2061" t="str">
            <v>001.28.01660</v>
          </cell>
          <cell r="B2061" t="str">
            <v>Fornecimento e instalação de ligação para bacia sanitária tubo em pvc rigido cromado de 40mm</v>
          </cell>
          <cell r="C2061" t="str">
            <v>UN</v>
          </cell>
          <cell r="D2061">
            <v>11.269500000000001</v>
          </cell>
        </row>
        <row r="2062">
          <cell r="A2062" t="str">
            <v>001.28.01680</v>
          </cell>
          <cell r="B2062" t="str">
            <v>Fornecimento e instalação de ligação para bacia sanitária tubo em metal cromado de 40mm</v>
          </cell>
          <cell r="C2062" t="str">
            <v>UN</v>
          </cell>
          <cell r="D2062">
            <v>15.2195</v>
          </cell>
        </row>
        <row r="2063">
          <cell r="A2063" t="str">
            <v>001.28.01700</v>
          </cell>
          <cell r="B2063" t="str">
            <v>Fornecimento e instalação de ligação para bacia sanitária em bolsa de borracha</v>
          </cell>
          <cell r="C2063" t="str">
            <v>UN</v>
          </cell>
          <cell r="D2063">
            <v>2.9904999999999999</v>
          </cell>
        </row>
        <row r="2064">
          <cell r="A2064" t="str">
            <v>001.28.01720</v>
          </cell>
          <cell r="B2064" t="str">
            <v>Fornecimento e instalação de caixa de descarga externa inclusive tubo de descarga e acessórios</v>
          </cell>
          <cell r="C2064" t="str">
            <v>CJ</v>
          </cell>
          <cell r="D2064">
            <v>79.4739</v>
          </cell>
        </row>
        <row r="2065">
          <cell r="A2065" t="str">
            <v>001.28.01740</v>
          </cell>
          <cell r="B2065" t="str">
            <v>Fornecimento e instalação de caixa de descarga de emb. inclusive tubo de descarga e acessórios</v>
          </cell>
          <cell r="C2065" t="str">
            <v>CJ</v>
          </cell>
          <cell r="D2065">
            <v>79.4739</v>
          </cell>
        </row>
        <row r="2066">
          <cell r="A2066" t="str">
            <v>001.28.01760</v>
          </cell>
          <cell r="B2066" t="str">
            <v>Fornecimento e instalação de caixa de descarga para acoplar em bacia sanitária</v>
          </cell>
          <cell r="C2066" t="str">
            <v>UN</v>
          </cell>
          <cell r="D2066">
            <v>110.5909</v>
          </cell>
        </row>
        <row r="2067">
          <cell r="A2067" t="str">
            <v>001.28.01780</v>
          </cell>
          <cell r="B2067" t="str">
            <v>Fornecimento e instalação de engate no. 3 com terminais de 1/2 pol e mangueira flexíel branca, de 30 cm,</v>
          </cell>
          <cell r="C2067" t="str">
            <v>UN</v>
          </cell>
          <cell r="D2067">
            <v>3.9535</v>
          </cell>
        </row>
        <row r="2068">
          <cell r="A2068" t="str">
            <v>001.28.01800</v>
          </cell>
          <cell r="B2068" t="str">
            <v>Fornecimento e colocação de engate no. 5 com terminais cromados de 1/2 pol e mangueira flexível, de 40 cm,</v>
          </cell>
          <cell r="C2068" t="str">
            <v>UN</v>
          </cell>
          <cell r="D2068">
            <v>15.0435</v>
          </cell>
        </row>
        <row r="2069">
          <cell r="A2069" t="str">
            <v>001.28.01820</v>
          </cell>
          <cell r="B2069" t="str">
            <v>Fornecimento e instalação de ligação para saída de vaso sanitário pvc branco  diam.100 mm</v>
          </cell>
          <cell r="C2069" t="str">
            <v>UN</v>
          </cell>
          <cell r="D2069">
            <v>21.452200000000001</v>
          </cell>
        </row>
        <row r="2070">
          <cell r="A2070" t="str">
            <v>001.29</v>
          </cell>
          <cell r="B2070" t="str">
            <v>INSTALAÇÕES HIDRÁULICAS - CUBAS E TANQUE</v>
          </cell>
          <cell r="D2070">
            <v>6835.7408999999998</v>
          </cell>
        </row>
        <row r="2071">
          <cell r="A2071" t="str">
            <v>001.29.00020</v>
          </cell>
          <cell r="B2071" t="str">
            <v>Fornecimento e instalação de cuba de aço inox inclusive válvula americana n.1 - 46.5 x 31 x 15 cm</v>
          </cell>
          <cell r="C2071" t="str">
            <v>UN</v>
          </cell>
          <cell r="D2071">
            <v>102.02630000000001</v>
          </cell>
        </row>
        <row r="2072">
          <cell r="A2072" t="str">
            <v>001.29.00040</v>
          </cell>
          <cell r="B2072" t="str">
            <v>Fornecimento e instalação de cuba de aço inox inclusive válvula americana n.2 - 56.0 x 33.5 x 15 cm</v>
          </cell>
          <cell r="C2072" t="str">
            <v>UN</v>
          </cell>
          <cell r="D2072">
            <v>118.02630000000001</v>
          </cell>
        </row>
        <row r="2073">
          <cell r="A2073" t="str">
            <v>001.29.00060</v>
          </cell>
          <cell r="B2073" t="str">
            <v>Forneicmento e instalação de cuba de aço inox inclusive válvula americana - 40x40x20 cm</v>
          </cell>
          <cell r="C2073" t="str">
            <v>UN</v>
          </cell>
          <cell r="D2073">
            <v>45.988100000000003</v>
          </cell>
        </row>
        <row r="2074">
          <cell r="A2074" t="str">
            <v>001.29.00080</v>
          </cell>
          <cell r="B2074" t="str">
            <v>Fornecimento e instalação de cuba de aço inox inclusive válvula americana dupla 82 x 34 x 15 cm</v>
          </cell>
          <cell r="C2074" t="str">
            <v>UN</v>
          </cell>
          <cell r="D2074">
            <v>114.7409</v>
          </cell>
        </row>
        <row r="2075">
          <cell r="A2075" t="str">
            <v>001.29.00100</v>
          </cell>
          <cell r="B2075" t="str">
            <v>Fornecimento e instalação de banca ou tampo em aço inoxidável n.o de 1.20x0.60m com 1 cuba</v>
          </cell>
          <cell r="C2075" t="str">
            <v>UN</v>
          </cell>
          <cell r="D2075">
            <v>277.16820000000001</v>
          </cell>
        </row>
        <row r="2076">
          <cell r="A2076" t="str">
            <v>001.29.00120</v>
          </cell>
          <cell r="B2076" t="str">
            <v>Fornecimento e instalação de banca ou tampo em aço inoxidável n.2 de 1.50x0.60m com 1 cuba</v>
          </cell>
          <cell r="C2076" t="str">
            <v>UN</v>
          </cell>
          <cell r="D2076">
            <v>162.47819999999999</v>
          </cell>
        </row>
        <row r="2077">
          <cell r="A2077" t="str">
            <v>001.29.00140</v>
          </cell>
          <cell r="B2077" t="str">
            <v>Fornecimento e instalação de banca ou tampo em aço inoxidável n.2 de 1.80x0.60m com 1 cuba</v>
          </cell>
          <cell r="C2077" t="str">
            <v>UN</v>
          </cell>
          <cell r="D2077">
            <v>256.21820000000002</v>
          </cell>
        </row>
        <row r="2078">
          <cell r="A2078" t="str">
            <v>001.29.00160</v>
          </cell>
          <cell r="B2078" t="str">
            <v>Fornecimento e instalação de banca ou tampo em aço inoxidável n.2 de 2.00x0.60m com 1 cuba</v>
          </cell>
          <cell r="C2078" t="str">
            <v>UN</v>
          </cell>
          <cell r="D2078">
            <v>293.85820000000001</v>
          </cell>
        </row>
        <row r="2079">
          <cell r="A2079" t="str">
            <v>001.29.00180</v>
          </cell>
          <cell r="B2079" t="str">
            <v>Fornecimento e instalação de banca ou tampo em aço inoxidável n.334 de 2.00x0.60m com 2 cubas p/ ud</v>
          </cell>
          <cell r="C2079" t="str">
            <v>UN</v>
          </cell>
          <cell r="D2079">
            <v>355.21820000000002</v>
          </cell>
        </row>
        <row r="2080">
          <cell r="A2080" t="str">
            <v>001.29.00200</v>
          </cell>
          <cell r="B2080" t="str">
            <v>Fornecimento e instalação de banca ou tampo em aço inoxidável da eternox revestida d1800mb c/ 1 cuba no centro, de 1,80m</v>
          </cell>
          <cell r="C2080" t="str">
            <v>UN</v>
          </cell>
          <cell r="D2080">
            <v>276.8682</v>
          </cell>
        </row>
        <row r="2081">
          <cell r="A2081" t="str">
            <v>001.29.00220</v>
          </cell>
          <cell r="B2081" t="str">
            <v>Fornecimento e instalação de banca ou tampo em aço inoxidável da eternox revestida e1800mb c/ 1 cuba no centro, de 1,80m</v>
          </cell>
          <cell r="C2081" t="str">
            <v>UN</v>
          </cell>
          <cell r="D2081">
            <v>277.16820000000001</v>
          </cell>
        </row>
        <row r="2082">
          <cell r="A2082" t="str">
            <v>001.29.00240</v>
          </cell>
          <cell r="B2082" t="str">
            <v>Fornecimento e instalação de banca ou tampo em aço inoxidável da eternox revestida 2000mb 2c c/ 2 cubas no centro, de 2,00m</v>
          </cell>
          <cell r="C2082" t="str">
            <v>UN</v>
          </cell>
          <cell r="D2082">
            <v>331.21820000000002</v>
          </cell>
        </row>
        <row r="2083">
          <cell r="A2083" t="str">
            <v>001.29.00260</v>
          </cell>
          <cell r="B2083" t="str">
            <v>Fornecimento e instalação de banca ou tampo em aço inoxidável da eternox revestida d1600mb c/ 1 cuba no centro</v>
          </cell>
          <cell r="C2083" t="str">
            <v>UN</v>
          </cell>
          <cell r="D2083">
            <v>162.47819999999999</v>
          </cell>
        </row>
        <row r="2084">
          <cell r="A2084" t="str">
            <v>001.29.00280</v>
          </cell>
          <cell r="B2084" t="str">
            <v>Fornecimento e instalação de banca ou tampo em aço inoxidável da eternox revestida 1800mb 2c c/ 2 cubas no centro</v>
          </cell>
          <cell r="C2084" t="str">
            <v>UN</v>
          </cell>
          <cell r="D2084">
            <v>313.25819999999999</v>
          </cell>
        </row>
        <row r="2085">
          <cell r="A2085" t="str">
            <v>001.29.00300</v>
          </cell>
          <cell r="B2085" t="str">
            <v>Fornecimento e instalação de banca ou tampo em aço inoxidável da eternox revestida cuba dupla de 82x34x14cm</v>
          </cell>
          <cell r="C2085" t="str">
            <v>UN</v>
          </cell>
          <cell r="D2085">
            <v>106.1982</v>
          </cell>
        </row>
        <row r="2086">
          <cell r="A2086" t="str">
            <v>001.29.00320</v>
          </cell>
          <cell r="B2086" t="str">
            <v>Fornecimento e instalação de banca ou tampo em aço inoxidável da eternox revestido e1800mb com 2 cubas lado direito</v>
          </cell>
          <cell r="C2086" t="str">
            <v>UN</v>
          </cell>
          <cell r="D2086">
            <v>313.25819999999999</v>
          </cell>
        </row>
        <row r="2087">
          <cell r="A2087" t="str">
            <v>001.29.00340</v>
          </cell>
          <cell r="B2087" t="str">
            <v>Fornecimento e instalação de banca ou tampo em aço inoxidável da eternox revestido e1800mb com 2 cubas lado direito</v>
          </cell>
          <cell r="C2087" t="str">
            <v>UN</v>
          </cell>
          <cell r="D2087">
            <v>313.25819999999999</v>
          </cell>
        </row>
        <row r="2088">
          <cell r="A2088" t="str">
            <v>001.29.00360</v>
          </cell>
          <cell r="B2088" t="str">
            <v>Fornecimento e instalação de banca ou tampo em aço inoxidável da eternox revestida de 2.60 x 0.55 m c/ 1 cuba e valvula</v>
          </cell>
          <cell r="C2088" t="str">
            <v>UN</v>
          </cell>
          <cell r="D2088">
            <v>162.47819999999999</v>
          </cell>
        </row>
        <row r="2089">
          <cell r="A2089" t="str">
            <v>001.29.00380</v>
          </cell>
          <cell r="B2089" t="str">
            <v>Fornecimento e instalação de banca de granilite fundida na obra com espessura de 0.05 m</v>
          </cell>
          <cell r="C2089" t="str">
            <v>M2</v>
          </cell>
          <cell r="D2089">
            <v>79.511399999999995</v>
          </cell>
        </row>
        <row r="2090">
          <cell r="A2090" t="str">
            <v>001.29.00400</v>
          </cell>
          <cell r="B2090" t="str">
            <v>Fornecimento e instalação de bancada em ardósia polida 1.50 x 0.60 com 1 cuba inox 40.00x40.00x15.00</v>
          </cell>
          <cell r="C2090" t="str">
            <v>UN</v>
          </cell>
          <cell r="D2090">
            <v>178.5839</v>
          </cell>
        </row>
        <row r="2091">
          <cell r="A2091" t="str">
            <v>001.29.00420</v>
          </cell>
          <cell r="B2091" t="str">
            <v>Fornecimento e instalação de banca de mármore sintético c/ 01 cuba no centro , de 1.80m</v>
          </cell>
          <cell r="C2091" t="str">
            <v>UN</v>
          </cell>
          <cell r="D2091">
            <v>76.8416</v>
          </cell>
        </row>
        <row r="2092">
          <cell r="A2092" t="str">
            <v>001.29.00440</v>
          </cell>
          <cell r="B2092" t="str">
            <v>Forneicmento e instalação de banca de mármore sintético c/ 02 cubas no centro , de 1.80m</v>
          </cell>
          <cell r="C2092" t="str">
            <v>UN</v>
          </cell>
          <cell r="D2092">
            <v>76.8416</v>
          </cell>
        </row>
        <row r="2093">
          <cell r="A2093" t="str">
            <v>001.29.00460</v>
          </cell>
          <cell r="B2093" t="str">
            <v>Fornecimento e instalação de banca de mármore sintético com uma cuba - 120.00x54.00cm</v>
          </cell>
          <cell r="C2093" t="str">
            <v>UN</v>
          </cell>
          <cell r="D2093">
            <v>47.221600000000002</v>
          </cell>
        </row>
        <row r="2094">
          <cell r="A2094" t="str">
            <v>001.29.00480</v>
          </cell>
          <cell r="B2094" t="str">
            <v>Fornecimento e instalação de bancada em aço inox 316 1.90 x 0.80 formado por peças estampadas sem emendas visíveis, com 2 cubas em aço inox 316 estampado sem cantos vivos, nas dimensões (40x60x40)cm</v>
          </cell>
          <cell r="C2094" t="str">
            <v>UN</v>
          </cell>
          <cell r="D2094">
            <v>349.62389999999999</v>
          </cell>
        </row>
        <row r="2095">
          <cell r="A2095" t="str">
            <v>001.29.00500</v>
          </cell>
          <cell r="B2095" t="str">
            <v>Fornecimento e instalação de bancada em aço inox 316 2.20 x 0.80 formado por peças estampadas sem emendas visíveis, com 2 cubas em aço inox 316 estampado sem cantos vivos, nas dimensões (40x60x40)cm</v>
          </cell>
          <cell r="C2095" t="str">
            <v>UN</v>
          </cell>
          <cell r="D2095">
            <v>368.09390000000002</v>
          </cell>
        </row>
        <row r="2096">
          <cell r="A2096" t="str">
            <v>001.29.00520</v>
          </cell>
          <cell r="B2096" t="str">
            <v>Fornecimento e instalação de bancada seca em aço inox 316 1.80 x 0.80 formado por peças estampadas sem emendas visíveis</v>
          </cell>
          <cell r="C2096" t="str">
            <v>UN</v>
          </cell>
          <cell r="D2096">
            <v>313.23390000000001</v>
          </cell>
        </row>
        <row r="2097">
          <cell r="A2097" t="str">
            <v>001.29.00540</v>
          </cell>
          <cell r="B2097" t="str">
            <v>Fornecimento e instalação de cuba dupla com válvula, 82x34x14 cm</v>
          </cell>
          <cell r="C2097" t="str">
            <v>UN</v>
          </cell>
          <cell r="D2097">
            <v>112.8124</v>
          </cell>
        </row>
        <row r="2098">
          <cell r="A2098" t="str">
            <v>001.29.00560</v>
          </cell>
          <cell r="B2098" t="str">
            <v>Fornecimento e instalação de cuba simples de 400.00mmx340.00mmx140.00mm (p) , aco inox eternox</v>
          </cell>
          <cell r="C2098" t="str">
            <v>UN</v>
          </cell>
          <cell r="D2098">
            <v>92.621600000000001</v>
          </cell>
        </row>
        <row r="2099">
          <cell r="A2099" t="str">
            <v>001.29.00580</v>
          </cell>
          <cell r="B2099" t="str">
            <v>Fornecimento e instalação de cuba de aço inox, inclusive válvula americana nº 1 - 46.50 x 31.00 x 15.00 cm</v>
          </cell>
          <cell r="C2099" t="str">
            <v>UN</v>
          </cell>
          <cell r="D2099">
            <v>100.9881</v>
          </cell>
        </row>
        <row r="2100">
          <cell r="A2100" t="str">
            <v>001.29.00600</v>
          </cell>
          <cell r="B2100" t="str">
            <v>Fornecimento e instalação de cuba de aço inox, inclusive válvula americana nº 2 - 56.00 x 33.50 x 15.00 cm</v>
          </cell>
          <cell r="C2100" t="str">
            <v>UN</v>
          </cell>
          <cell r="D2100">
            <v>116.9881</v>
          </cell>
        </row>
        <row r="2101">
          <cell r="A2101" t="str">
            <v>001.29.00620</v>
          </cell>
          <cell r="B2101" t="str">
            <v>Fornecimento e instalação de cuba dupla 82.00 x 34.00 x 15.00 cm</v>
          </cell>
          <cell r="C2101" t="str">
            <v>UN</v>
          </cell>
          <cell r="D2101">
            <v>116.9881</v>
          </cell>
        </row>
        <row r="2102">
          <cell r="A2102" t="str">
            <v>001.29.00640</v>
          </cell>
          <cell r="B2102" t="str">
            <v>Fornecimento e instalação de tanque para lavar roupa pré-moldado de concreto modelo simples dim. 60 x 60 cm</v>
          </cell>
          <cell r="C2102" t="str">
            <v>UN</v>
          </cell>
          <cell r="D2102">
            <v>37.030299999999997</v>
          </cell>
        </row>
        <row r="2103">
          <cell r="A2103" t="str">
            <v>001.29.00660</v>
          </cell>
          <cell r="B2103" t="str">
            <v>Fornecimento e instalação de tanque para lavar roupa pre-moldado de concreto, 3 cubas, dim. 0,60x1,80m</v>
          </cell>
          <cell r="C2103" t="str">
            <v>UN</v>
          </cell>
          <cell r="D2103">
            <v>62.443199999999997</v>
          </cell>
        </row>
        <row r="2104">
          <cell r="A2104" t="str">
            <v>001.29.00680</v>
          </cell>
          <cell r="B2104" t="str">
            <v>Fornecimento e instalação de tanque para lavar roupa de louca branca tamanho médio com coluna</v>
          </cell>
          <cell r="C2104" t="str">
            <v>UN</v>
          </cell>
          <cell r="D2104">
            <v>186.5102</v>
          </cell>
        </row>
        <row r="2105">
          <cell r="A2105" t="str">
            <v>001.29.00700</v>
          </cell>
          <cell r="B2105" t="str">
            <v>Fornecimento e instalação de tanque para lavar roupa de louca branca tamanho médio sem coluna</v>
          </cell>
          <cell r="C2105" t="str">
            <v>UN</v>
          </cell>
          <cell r="D2105">
            <v>155.9102</v>
          </cell>
        </row>
        <row r="2106">
          <cell r="A2106" t="str">
            <v>001.29.00720</v>
          </cell>
          <cell r="B2106" t="str">
            <v>Fornecimento e instalação de tanque - celite - medio branco - c/ coluna r-002.05 c/ válvula</v>
          </cell>
          <cell r="C2106" t="str">
            <v>UN</v>
          </cell>
          <cell r="D2106">
            <v>157.33029999999999</v>
          </cell>
        </row>
        <row r="2107">
          <cell r="A2107" t="str">
            <v>001.29.00740</v>
          </cell>
          <cell r="B2107" t="str">
            <v>Fornecimento e instalação de tanque decoralite simples - tam-03 - c/ valvula</v>
          </cell>
          <cell r="C2107" t="str">
            <v>UN</v>
          </cell>
          <cell r="D2107">
            <v>188.3124</v>
          </cell>
        </row>
        <row r="2108">
          <cell r="A2108" t="str">
            <v>001.29.00760</v>
          </cell>
          <cell r="B2108" t="str">
            <v>Fornecimento e instalação de tanque de plástico - pequeno</v>
          </cell>
          <cell r="C2108" t="str">
            <v>UN</v>
          </cell>
          <cell r="D2108">
            <v>35.947800000000001</v>
          </cell>
        </row>
        <row r="2109">
          <cell r="A2109" t="str">
            <v>001.30</v>
          </cell>
          <cell r="B2109" t="str">
            <v>INSTALAÇÕES SANITÁRIAS - PRIMÁRIO E SECUNDÁRIO</v>
          </cell>
          <cell r="D2109">
            <v>35716.085599999999</v>
          </cell>
        </row>
        <row r="2110">
          <cell r="A2110" t="str">
            <v>001.30.00020</v>
          </cell>
          <cell r="B2110" t="str">
            <v>Fornecimento e instalação de tubo leve de pvc rígido branco c/ ponta e bolsa lisa em barra 6 m diâmetro 450 mm</v>
          </cell>
          <cell r="C2110" t="str">
            <v>ML</v>
          </cell>
          <cell r="D2110">
            <v>78.284999999999997</v>
          </cell>
        </row>
        <row r="2111">
          <cell r="A2111" t="str">
            <v>001.30.00040</v>
          </cell>
          <cell r="B2111" t="str">
            <v>Fornecimento e instalação de tubo leve de pvc rígido branco c/ ponta e bolsa lisa em barra 6 m diâmetro 400 mm</v>
          </cell>
          <cell r="C2111" t="str">
            <v>ML</v>
          </cell>
          <cell r="D2111">
            <v>79.056600000000003</v>
          </cell>
        </row>
        <row r="2112">
          <cell r="A2112" t="str">
            <v>001.30.00060</v>
          </cell>
          <cell r="B2112" t="str">
            <v>Fornecimento e instalação de tubo leve de pvc rígido branco c/ ponta e bolsa lisa em barra 6 m diâmetro 300 mm</v>
          </cell>
          <cell r="C2112" t="str">
            <v>ML</v>
          </cell>
          <cell r="D2112">
            <v>52.088000000000001</v>
          </cell>
        </row>
        <row r="2113">
          <cell r="A2113" t="str">
            <v>001.30.00080</v>
          </cell>
          <cell r="B2113" t="str">
            <v>Fornecimento e instalaçao de tubo leve de pvc rígido branco c/ ponta e bolsa lisa em barra 6 m diâmetro 250 mm</v>
          </cell>
          <cell r="C2113" t="str">
            <v>ML</v>
          </cell>
          <cell r="D2113">
            <v>31.425000000000001</v>
          </cell>
        </row>
        <row r="2114">
          <cell r="A2114" t="str">
            <v>001.30.00100</v>
          </cell>
          <cell r="B2114" t="str">
            <v>Fornecimento e instalação de tubo leve de pvc rígido branco c/ ponta e bolsa lisa em barra 6 m diâmetro 200 mm</v>
          </cell>
          <cell r="C2114" t="str">
            <v>ML</v>
          </cell>
          <cell r="D2114">
            <v>21.375499999999999</v>
          </cell>
        </row>
        <row r="2115">
          <cell r="A2115" t="str">
            <v>001.30.00120</v>
          </cell>
          <cell r="B2115" t="str">
            <v>Fornecimento e instalação de tubo leve de pvc rígido branco c/ ponta e bolsa lisa em barra 6 m diâmetro 150 mm</v>
          </cell>
          <cell r="C2115" t="str">
            <v>ML</v>
          </cell>
          <cell r="D2115">
            <v>20.812200000000001</v>
          </cell>
        </row>
        <row r="2116">
          <cell r="A2116" t="str">
            <v>001.30.00140</v>
          </cell>
          <cell r="B2116" t="str">
            <v>Fornecimento e instalação de tubo leve de pvc rígido branco c/ ponta e bolsa lisa em barra 6 m diâmetro 125 mm</v>
          </cell>
          <cell r="C2116" t="str">
            <v>ML</v>
          </cell>
          <cell r="D2116">
            <v>18.3781</v>
          </cell>
        </row>
        <row r="2117">
          <cell r="A2117" t="str">
            <v>001.30.00160</v>
          </cell>
          <cell r="B2117" t="str">
            <v>Fornecimento e instalação de tubo de pvc rígido cor branca com ponta e bolsa em barra de 6 m diâmetro 100 mm</v>
          </cell>
          <cell r="C2117" t="str">
            <v>ML</v>
          </cell>
          <cell r="D2117">
            <v>5.6124999999999998</v>
          </cell>
        </row>
        <row r="2118">
          <cell r="A2118" t="str">
            <v>001.30.00180</v>
          </cell>
          <cell r="B2118" t="str">
            <v>Fornecimento e instalação de tubo de pvc rígido cor branca com ponta e bolsa em barra de 6 m diâmetro 75 mm</v>
          </cell>
          <cell r="C2118" t="str">
            <v>ML</v>
          </cell>
          <cell r="D2118">
            <v>6.5316000000000001</v>
          </cell>
        </row>
        <row r="2119">
          <cell r="A2119" t="str">
            <v>001.30.00200</v>
          </cell>
          <cell r="B2119" t="str">
            <v>Fornecimento e instalação de tubo de pvc rígido cor branca com ponta e bolsa em barra de 6 m diâmetro 50 mm</v>
          </cell>
          <cell r="C2119" t="str">
            <v>ML</v>
          </cell>
          <cell r="D2119">
            <v>5.0678999999999998</v>
          </cell>
        </row>
        <row r="2120">
          <cell r="A2120" t="str">
            <v>001.30.00220</v>
          </cell>
          <cell r="B2120" t="str">
            <v>Fornecimento e instalação de tubo de pvc rígido cor branca com ponta e bolsa em barra de 6m diâmetro 40 mm</v>
          </cell>
          <cell r="C2120" t="str">
            <v>ML</v>
          </cell>
          <cell r="D2120">
            <v>3.0478999999999998</v>
          </cell>
        </row>
        <row r="2121">
          <cell r="A2121" t="str">
            <v>001.30.00240</v>
          </cell>
          <cell r="B2121" t="str">
            <v>Fornecimento e instalação de curva 90º de pvc rígido cor branca  diam.100 mm</v>
          </cell>
          <cell r="C2121" t="str">
            <v>UN</v>
          </cell>
          <cell r="D2121">
            <v>12.165100000000001</v>
          </cell>
        </row>
        <row r="2122">
          <cell r="A2122" t="str">
            <v>001.30.00260</v>
          </cell>
          <cell r="B2122" t="str">
            <v>Fornecimento e instalação de curva 90º de pvc rígido cor branca  diam. 75 mm</v>
          </cell>
          <cell r="C2122" t="str">
            <v>UN</v>
          </cell>
          <cell r="D2122">
            <v>18</v>
          </cell>
        </row>
        <row r="2123">
          <cell r="A2123" t="str">
            <v>001.30.00280</v>
          </cell>
          <cell r="B2123" t="str">
            <v>Fornecimento e instalação de curva 90º de pvc rígido cor branca   diam. 50 mm</v>
          </cell>
          <cell r="C2123" t="str">
            <v>UN</v>
          </cell>
          <cell r="D2123">
            <v>4.9749999999999996</v>
          </cell>
        </row>
        <row r="2124">
          <cell r="A2124" t="str">
            <v>001.30.00300</v>
          </cell>
          <cell r="B2124" t="str">
            <v>Fornecimento e instalação de curva 90º de pvc rígido cor branca   diam. 150 mm</v>
          </cell>
          <cell r="C2124" t="str">
            <v>UN</v>
          </cell>
          <cell r="D2124">
            <v>52.0501</v>
          </cell>
        </row>
        <row r="2125">
          <cell r="A2125" t="str">
            <v>001.30.00320</v>
          </cell>
          <cell r="B2125" t="str">
            <v>Fornecimento e instalação de curva 45º de pvc rígido cor branca   diam.100 mm</v>
          </cell>
          <cell r="C2125" t="str">
            <v>UN</v>
          </cell>
          <cell r="D2125">
            <v>14.555099999999999</v>
          </cell>
        </row>
        <row r="2126">
          <cell r="A2126" t="str">
            <v>001.30.00340</v>
          </cell>
          <cell r="B2126" t="str">
            <v>Fornecimento e instalação de curva 45º de pvc rígido cor branca   diam. 75 mm</v>
          </cell>
          <cell r="C2126" t="str">
            <v>UN</v>
          </cell>
          <cell r="D2126">
            <v>12.6</v>
          </cell>
        </row>
        <row r="2127">
          <cell r="A2127" t="str">
            <v>001.30.00360</v>
          </cell>
          <cell r="B2127" t="str">
            <v>Fornecimento e instalação de curva 45º de pvc rígido cor branca   diam. 50 mm</v>
          </cell>
          <cell r="C2127" t="str">
            <v>UN</v>
          </cell>
          <cell r="D2127">
            <v>6.1150000000000002</v>
          </cell>
        </row>
        <row r="2128">
          <cell r="A2128" t="str">
            <v>001.30.00380</v>
          </cell>
          <cell r="B2128" t="str">
            <v>Fornecimento e instalação de joelho 90º com anel de borracha, de pvc rígido cor branca   diam. 50 mm</v>
          </cell>
          <cell r="C2128" t="str">
            <v>UN</v>
          </cell>
          <cell r="D2128">
            <v>2.0049999999999999</v>
          </cell>
        </row>
        <row r="2129">
          <cell r="A2129" t="str">
            <v>001.30.00400</v>
          </cell>
          <cell r="B2129" t="str">
            <v>Fornecimento e instalação de cap de pvc rígido cor branca   diam.100 mm</v>
          </cell>
          <cell r="C2129" t="str">
            <v>UN</v>
          </cell>
          <cell r="D2129">
            <v>7.7575000000000003</v>
          </cell>
        </row>
        <row r="2130">
          <cell r="A2130" t="str">
            <v>001.30.00420</v>
          </cell>
          <cell r="B2130" t="str">
            <v>Fornecimento e instalação de cap de pvc rígido cor branca  diam. 75 mm</v>
          </cell>
          <cell r="C2130" t="str">
            <v>UN</v>
          </cell>
          <cell r="D2130">
            <v>5.9200999999999997</v>
          </cell>
        </row>
        <row r="2131">
          <cell r="A2131" t="str">
            <v>001.30.00440</v>
          </cell>
          <cell r="B2131" t="str">
            <v>Fornecimento e instalação de cap de pvc rígido cor branca   diam. 50 mm</v>
          </cell>
          <cell r="C2131" t="str">
            <v>UN</v>
          </cell>
          <cell r="D2131">
            <v>3.6425000000000001</v>
          </cell>
        </row>
        <row r="2132">
          <cell r="A2132" t="str">
            <v>001.30.00460</v>
          </cell>
          <cell r="B2132" t="str">
            <v>Fornecimento e instalação de joelho 45º de pvc rígido cor branca  diam.100 mm</v>
          </cell>
          <cell r="C2132" t="str">
            <v>UN</v>
          </cell>
          <cell r="D2132">
            <v>6.1451000000000002</v>
          </cell>
        </row>
        <row r="2133">
          <cell r="A2133" t="str">
            <v>001.30.00480</v>
          </cell>
          <cell r="B2133" t="str">
            <v>Fornecimento e instalação de joelho 45º de pvc rígido cor branca   diam. 75 mm</v>
          </cell>
          <cell r="C2133" t="str">
            <v>UN</v>
          </cell>
          <cell r="D2133">
            <v>2.95</v>
          </cell>
        </row>
        <row r="2134">
          <cell r="A2134" t="str">
            <v>001.30.00500</v>
          </cell>
          <cell r="B2134" t="str">
            <v>Fornecimento e instalação de joelho 45º de pvc rígido cor branca   diam. 50 mm</v>
          </cell>
          <cell r="C2134" t="str">
            <v>UN</v>
          </cell>
          <cell r="D2134">
            <v>2.4750000000000001</v>
          </cell>
        </row>
        <row r="2135">
          <cell r="A2135" t="str">
            <v>001.30.00520</v>
          </cell>
          <cell r="B2135" t="str">
            <v>Fornecimento e instalação de junção invertida de pvc rígido branca para estoto primário diam. 50x50mm</v>
          </cell>
          <cell r="C2135" t="str">
            <v>UN</v>
          </cell>
          <cell r="D2135">
            <v>7.8875999999999999</v>
          </cell>
        </row>
        <row r="2136">
          <cell r="A2136" t="str">
            <v>001.30.00540</v>
          </cell>
          <cell r="B2136" t="str">
            <v>Fornecimento e instalação de junção dupla invertida de pvc rígido branca para esgoto primário diam. 100 x 50 mm</v>
          </cell>
          <cell r="C2136" t="str">
            <v>UN</v>
          </cell>
          <cell r="D2136">
            <v>11.172599999999999</v>
          </cell>
        </row>
        <row r="2137">
          <cell r="A2137" t="str">
            <v>001.30.00560</v>
          </cell>
          <cell r="B2137" t="str">
            <v>Fornecimento e instalação de junção simples de pvc rígido branca  diam. 100x100 mm</v>
          </cell>
          <cell r="C2137" t="str">
            <v>UN</v>
          </cell>
          <cell r="D2137">
            <v>13.762600000000001</v>
          </cell>
        </row>
        <row r="2138">
          <cell r="A2138" t="str">
            <v>001.30.00580</v>
          </cell>
          <cell r="B2138" t="str">
            <v>Fornecimento e instalação de junção simples de pvc rígido branca  diam. 100x75 mm</v>
          </cell>
          <cell r="C2138" t="str">
            <v>UN</v>
          </cell>
          <cell r="D2138">
            <v>9.7026000000000003</v>
          </cell>
        </row>
        <row r="2139">
          <cell r="A2139" t="str">
            <v>001.30.00600</v>
          </cell>
          <cell r="B2139" t="str">
            <v>Fornecimento e instalação de junção simples de pvc rígido branca  diam. 100x50 mm</v>
          </cell>
          <cell r="C2139" t="str">
            <v>UN</v>
          </cell>
          <cell r="D2139">
            <v>11.172599999999999</v>
          </cell>
        </row>
        <row r="2140">
          <cell r="A2140" t="str">
            <v>001.30.00620</v>
          </cell>
          <cell r="B2140" t="str">
            <v>Fornecimento e instalação de junção simples de pvc rígido branca  diam. 75x75 mm</v>
          </cell>
          <cell r="C2140" t="str">
            <v>UN</v>
          </cell>
          <cell r="D2140">
            <v>8.1576000000000004</v>
          </cell>
        </row>
        <row r="2141">
          <cell r="A2141" t="str">
            <v>001.30.00640</v>
          </cell>
          <cell r="B2141" t="str">
            <v>Fornecimento e instalação de junção simples de pvc rígido branca  diam. 75x50 mm</v>
          </cell>
          <cell r="C2141" t="str">
            <v>UN</v>
          </cell>
          <cell r="D2141">
            <v>6.2375999999999996</v>
          </cell>
        </row>
        <row r="2142">
          <cell r="A2142" t="str">
            <v>001.30.00660</v>
          </cell>
          <cell r="B2142" t="str">
            <v>Fornecimento e instalação de junção simples de pvc rígido branca  diam. 50x50 mm</v>
          </cell>
          <cell r="C2142" t="str">
            <v>UN</v>
          </cell>
          <cell r="D2142">
            <v>5.7976000000000001</v>
          </cell>
        </row>
        <row r="2143">
          <cell r="A2143" t="str">
            <v>001.30.00680</v>
          </cell>
          <cell r="B2143" t="str">
            <v>Fornecimento e instalação de joelho 90º de pvc rígido branco  diam.75 mm</v>
          </cell>
          <cell r="C2143" t="str">
            <v>UN</v>
          </cell>
          <cell r="D2143">
            <v>5.33</v>
          </cell>
        </row>
        <row r="2144">
          <cell r="A2144" t="str">
            <v>001.30.00700</v>
          </cell>
          <cell r="B2144" t="str">
            <v>Fornecimento e instalação de joelho 90º de pvc rígido branco  diam.50 mm</v>
          </cell>
          <cell r="C2144" t="str">
            <v>UN</v>
          </cell>
          <cell r="D2144">
            <v>3.2549999999999999</v>
          </cell>
        </row>
        <row r="2145">
          <cell r="A2145" t="str">
            <v>001.30.00720</v>
          </cell>
          <cell r="B2145" t="str">
            <v>Fornecimento e instalação de joelho 90º de pvc rígido branco  diam.100 mm</v>
          </cell>
          <cell r="C2145" t="str">
            <v>UN</v>
          </cell>
          <cell r="D2145">
            <v>6.8750999999999998</v>
          </cell>
        </row>
        <row r="2146">
          <cell r="A2146" t="str">
            <v>001.30.00740</v>
          </cell>
          <cell r="B2146" t="str">
            <v>Fornecimento e instalação de joelho 90º curto com visita pvc branco para esgoto primário diam.100x75 mm</v>
          </cell>
          <cell r="C2146" t="str">
            <v>UN</v>
          </cell>
          <cell r="D2146">
            <v>9.0251000000000001</v>
          </cell>
        </row>
        <row r="2147">
          <cell r="A2147" t="str">
            <v>001.30.00760</v>
          </cell>
          <cell r="B2147" t="str">
            <v>Fornecimento e instalação de joelho 90º curto com visita pvc branco para esgoto primário diam.100x50 mm</v>
          </cell>
          <cell r="C2147" t="str">
            <v>UN</v>
          </cell>
          <cell r="D2147">
            <v>8.4750999999999994</v>
          </cell>
        </row>
        <row r="2148">
          <cell r="A2148" t="str">
            <v>001.30.00780</v>
          </cell>
          <cell r="B2148" t="str">
            <v>Fornecimento e instalação de joelho 90º curto com visita pvc branco para esgoto primário diam. 75x50 mm</v>
          </cell>
          <cell r="C2148" t="str">
            <v>UN</v>
          </cell>
          <cell r="D2148">
            <v>6</v>
          </cell>
        </row>
        <row r="2149">
          <cell r="A2149" t="str">
            <v>001.30.00800</v>
          </cell>
          <cell r="B2149" t="str">
            <v>Fornecimento e instalação de tee sanitário curto com visita pvc branco  diam.100x100 mm</v>
          </cell>
          <cell r="C2149" t="str">
            <v>UN</v>
          </cell>
          <cell r="D2149">
            <v>8.4626000000000001</v>
          </cell>
        </row>
        <row r="2150">
          <cell r="A2150" t="str">
            <v>001.30.00820</v>
          </cell>
          <cell r="B2150" t="str">
            <v>Fornecimento e instalação de tee sanitário curto com visita pvc branco  diam. 100x75 mm</v>
          </cell>
          <cell r="C2150" t="str">
            <v>UN</v>
          </cell>
          <cell r="D2150">
            <v>17.442599999999999</v>
          </cell>
        </row>
        <row r="2151">
          <cell r="A2151" t="str">
            <v>001.30.00840</v>
          </cell>
          <cell r="B2151" t="str">
            <v>Fornecimento e instalação de tee sanitário curto com visita pvc branco  diam. 100x50 mm</v>
          </cell>
          <cell r="C2151" t="str">
            <v>UN</v>
          </cell>
          <cell r="D2151">
            <v>8.1984999999999992</v>
          </cell>
        </row>
        <row r="2152">
          <cell r="A2152" t="str">
            <v>001.30.00860</v>
          </cell>
          <cell r="B2152" t="str">
            <v>Fornecimento e instalação de tee sanitário curto com visita pvc branco  diam. 75x75 mm</v>
          </cell>
          <cell r="C2152" t="str">
            <v>UN</v>
          </cell>
          <cell r="D2152">
            <v>6.9500999999999999</v>
          </cell>
        </row>
        <row r="2153">
          <cell r="A2153" t="str">
            <v>001.30.00880</v>
          </cell>
          <cell r="B2153" t="str">
            <v>Fornecimento e instalação de tee sanitário curto com visita pvc branco  diam. 75x50 mm</v>
          </cell>
          <cell r="C2153" t="str">
            <v>UN</v>
          </cell>
          <cell r="D2153">
            <v>6.4401000000000002</v>
          </cell>
        </row>
        <row r="2154">
          <cell r="A2154" t="str">
            <v>001.30.00900</v>
          </cell>
          <cell r="B2154" t="str">
            <v>Fornecimento e instalação de tee sanitário curto com visita pvc branco  diam. 50x50 mm</v>
          </cell>
          <cell r="C2154" t="str">
            <v>UN</v>
          </cell>
          <cell r="D2154">
            <v>4.3875999999999999</v>
          </cell>
        </row>
        <row r="2155">
          <cell r="A2155" t="str">
            <v>001.30.00920</v>
          </cell>
          <cell r="B2155" t="str">
            <v>Fornecimento e instalação de tee sanitário curto com visita pvc branco para esgoto primário diam.150mm</v>
          </cell>
          <cell r="C2155" t="str">
            <v>UN</v>
          </cell>
          <cell r="D2155">
            <v>39.6676</v>
          </cell>
        </row>
        <row r="2156">
          <cell r="A2156" t="str">
            <v>001.30.00940</v>
          </cell>
          <cell r="B2156" t="str">
            <v>Fornecimento e instalação de luva simpels pvc branco  diam.100 mm</v>
          </cell>
          <cell r="C2156" t="str">
            <v>UN</v>
          </cell>
          <cell r="D2156">
            <v>5.2150999999999996</v>
          </cell>
        </row>
        <row r="2157">
          <cell r="A2157" t="str">
            <v>001.30.00960</v>
          </cell>
          <cell r="B2157" t="str">
            <v>Fornecimento e instalação de luva simpels pvc branco  diam.75 mm</v>
          </cell>
          <cell r="C2157" t="str">
            <v>UN</v>
          </cell>
          <cell r="D2157">
            <v>3.51</v>
          </cell>
        </row>
        <row r="2158">
          <cell r="A2158" t="str">
            <v>001.30.00980</v>
          </cell>
          <cell r="B2158" t="str">
            <v>Fornecimento e instalação de luva simpels pvc branco  diam. 50 mm</v>
          </cell>
          <cell r="C2158" t="str">
            <v>UN</v>
          </cell>
          <cell r="D2158">
            <v>2.7050000000000001</v>
          </cell>
        </row>
        <row r="2159">
          <cell r="A2159" t="str">
            <v>001.30.01000</v>
          </cell>
          <cell r="B2159" t="str">
            <v>Fornecimento e instalação de luva simpels pvc branco  diam.150 mm</v>
          </cell>
          <cell r="C2159" t="str">
            <v>UN</v>
          </cell>
          <cell r="D2159">
            <v>23.420100000000001</v>
          </cell>
        </row>
        <row r="2160">
          <cell r="A2160" t="str">
            <v>001.30.01020</v>
          </cell>
          <cell r="B2160" t="str">
            <v>Fornecimento e instalação de luva dupla pvc branco  diam.100 mm</v>
          </cell>
          <cell r="C2160" t="str">
            <v>UN</v>
          </cell>
          <cell r="D2160">
            <v>3.7050999999999998</v>
          </cell>
        </row>
        <row r="2161">
          <cell r="A2161" t="str">
            <v>001.30.01040</v>
          </cell>
          <cell r="B2161" t="str">
            <v>Fornecimento e instalação de luva dupla pvc branco  diam.50 mm</v>
          </cell>
          <cell r="C2161" t="str">
            <v>UN</v>
          </cell>
          <cell r="D2161">
            <v>1.9650000000000001</v>
          </cell>
        </row>
        <row r="2162">
          <cell r="A2162" t="str">
            <v>001.30.01060</v>
          </cell>
          <cell r="B2162" t="str">
            <v>Fornecimento e instalação de luva dupla pvc branco  diam.75 mm</v>
          </cell>
          <cell r="C2162" t="str">
            <v>UN</v>
          </cell>
          <cell r="D2162">
            <v>3.03</v>
          </cell>
        </row>
        <row r="2163">
          <cell r="A2163" t="str">
            <v>001.30.01080</v>
          </cell>
          <cell r="B2163" t="str">
            <v>Fornecimento e instalação de luva dupla pvc branco  diam.150 mm</v>
          </cell>
          <cell r="C2163" t="str">
            <v>UN</v>
          </cell>
          <cell r="D2163">
            <v>2.2501000000000002</v>
          </cell>
        </row>
        <row r="2164">
          <cell r="A2164" t="str">
            <v>001.30.01100</v>
          </cell>
          <cell r="B2164" t="str">
            <v>Fornecimento e instalação de luva de correr pvc branco  diam.100 mm</v>
          </cell>
          <cell r="C2164" t="str">
            <v>UN</v>
          </cell>
          <cell r="D2164">
            <v>1.8751</v>
          </cell>
        </row>
        <row r="2165">
          <cell r="A2165" t="str">
            <v>001.30.01120</v>
          </cell>
          <cell r="B2165" t="str">
            <v>Fornecimento e instalação de luva de correr pvc branco  diam. 75 mm</v>
          </cell>
          <cell r="C2165" t="str">
            <v>UN</v>
          </cell>
          <cell r="D2165">
            <v>6.45</v>
          </cell>
        </row>
        <row r="2166">
          <cell r="A2166" t="str">
            <v>001.30.01140</v>
          </cell>
          <cell r="B2166" t="str">
            <v>Fornecimento e instalação de luva de correr pvc branco  diam. 50 mm</v>
          </cell>
          <cell r="C2166" t="str">
            <v>UN</v>
          </cell>
          <cell r="D2166">
            <v>5.0750000000000002</v>
          </cell>
        </row>
        <row r="2167">
          <cell r="A2167" t="str">
            <v>001.30.01160</v>
          </cell>
          <cell r="B2167" t="str">
            <v>Fornecimento e instalação de plug pvc diam. 100 mm</v>
          </cell>
          <cell r="C2167" t="str">
            <v>UN</v>
          </cell>
          <cell r="D2167">
            <v>3.1875</v>
          </cell>
        </row>
        <row r="2168">
          <cell r="A2168" t="str">
            <v>001.30.01180</v>
          </cell>
          <cell r="B2168" t="str">
            <v>Fornecimento e instalação de plug de pvc diam.75 mm</v>
          </cell>
          <cell r="C2168" t="str">
            <v>UN</v>
          </cell>
          <cell r="D2168">
            <v>2.4601000000000002</v>
          </cell>
        </row>
        <row r="2169">
          <cell r="A2169" t="str">
            <v>001.30.01200</v>
          </cell>
          <cell r="B2169" t="str">
            <v>Fornecimento e instalação de plug de pvc branco diam. 50 mm</v>
          </cell>
          <cell r="C2169" t="str">
            <v>UN</v>
          </cell>
          <cell r="D2169">
            <v>1.5325</v>
          </cell>
        </row>
        <row r="2170">
          <cell r="A2170" t="str">
            <v>001.30.01220</v>
          </cell>
          <cell r="B2170" t="str">
            <v>Fornecimento e instalação de redução excêntrica pvc branco  diam.100x75 mm</v>
          </cell>
          <cell r="C2170" t="str">
            <v>UN</v>
          </cell>
          <cell r="D2170">
            <v>6.2701000000000002</v>
          </cell>
        </row>
        <row r="2171">
          <cell r="A2171" t="str">
            <v>001.30.01240</v>
          </cell>
          <cell r="B2171" t="str">
            <v>Fornecimento e instalação de redução excêntrica pvc branco  diam.100x50 mm</v>
          </cell>
          <cell r="C2171" t="str">
            <v>UN</v>
          </cell>
          <cell r="D2171">
            <v>5.7100999999999997</v>
          </cell>
        </row>
        <row r="2172">
          <cell r="A2172" t="str">
            <v>001.30.01260</v>
          </cell>
          <cell r="B2172" t="str">
            <v>Fornecimento e instalação de redução excêntrica pvc branco  diam.75x50 mm</v>
          </cell>
          <cell r="C2172" t="str">
            <v>UN</v>
          </cell>
          <cell r="D2172">
            <v>3.5649999999999999</v>
          </cell>
        </row>
        <row r="2173">
          <cell r="A2173" t="str">
            <v>001.30.01280</v>
          </cell>
          <cell r="B2173" t="str">
            <v>Fornecimento e instalação de vedação de saída de vaso sanitário pvc branco  diam.100 mm</v>
          </cell>
          <cell r="C2173" t="str">
            <v>UN</v>
          </cell>
          <cell r="D2173">
            <v>4.7750000000000004</v>
          </cell>
        </row>
        <row r="2174">
          <cell r="A2174" t="str">
            <v>001.30.01300</v>
          </cell>
          <cell r="B2174" t="str">
            <v>Fornecimento e instalação de terminal de ventilação pvc branco  diam.50 mm</v>
          </cell>
          <cell r="C2174" t="str">
            <v>UN</v>
          </cell>
          <cell r="D2174">
            <v>5.4649999999999999</v>
          </cell>
        </row>
        <row r="2175">
          <cell r="A2175" t="str">
            <v>001.30.01320</v>
          </cell>
          <cell r="B2175" t="str">
            <v>Fornecimento e instalação de curva 90º de pvc rígido cor branca diam.40 mm</v>
          </cell>
          <cell r="C2175" t="str">
            <v>UN</v>
          </cell>
          <cell r="D2175">
            <v>2.7749999999999999</v>
          </cell>
        </row>
        <row r="2176">
          <cell r="A2176" t="str">
            <v>001.30.01340</v>
          </cell>
          <cell r="B2176" t="str">
            <v>Fornecimento e instalação de curva 45º de pvc rígido cor branca  diam.40 mm</v>
          </cell>
          <cell r="C2176" t="str">
            <v>UN</v>
          </cell>
          <cell r="D2176">
            <v>2.7749999999999999</v>
          </cell>
        </row>
        <row r="2177">
          <cell r="A2177" t="str">
            <v>001.30.01360</v>
          </cell>
          <cell r="B2177" t="str">
            <v>Fornecimento e instalação de joelho 90º pvc rígido cor branca  diam.40 mm</v>
          </cell>
          <cell r="C2177" t="str">
            <v>UN</v>
          </cell>
          <cell r="D2177">
            <v>2.2450000000000001</v>
          </cell>
        </row>
        <row r="2178">
          <cell r="A2178" t="str">
            <v>001.30.01380</v>
          </cell>
          <cell r="B2178" t="str">
            <v>Fornecimento e instalação de joelho 45º pvc rígido cor branca  diam.40 mm</v>
          </cell>
          <cell r="C2178" t="str">
            <v>UN</v>
          </cell>
          <cell r="D2178">
            <v>2.4649999999999999</v>
          </cell>
        </row>
        <row r="2179">
          <cell r="A2179" t="str">
            <v>001.30.01400</v>
          </cell>
          <cell r="B2179" t="str">
            <v>Fornecimento e instalação de tee 90º pvc rígido cor branca diam.40 mm</v>
          </cell>
          <cell r="C2179" t="str">
            <v>UN</v>
          </cell>
          <cell r="D2179">
            <v>2.8875999999999999</v>
          </cell>
        </row>
        <row r="2180">
          <cell r="A2180" t="str">
            <v>001.30.01420</v>
          </cell>
          <cell r="B2180" t="str">
            <v>Fornecimento e instalação de junção 45º pvc rígido cor branca  diam.40 mm</v>
          </cell>
          <cell r="C2180" t="str">
            <v>UN</v>
          </cell>
          <cell r="D2180">
            <v>3.7475999999999998</v>
          </cell>
        </row>
        <row r="2181">
          <cell r="A2181" t="str">
            <v>001.30.01440</v>
          </cell>
          <cell r="B2181" t="str">
            <v>Fornecimento e instalação de bucha de redução pvc rígido cor branca para esgoto secundário diam.50 mm x 40 mm</v>
          </cell>
          <cell r="C2181" t="str">
            <v>UN</v>
          </cell>
          <cell r="D2181">
            <v>2.0550000000000002</v>
          </cell>
        </row>
        <row r="2182">
          <cell r="A2182" t="str">
            <v>001.30.01460</v>
          </cell>
          <cell r="B2182" t="str">
            <v>Fornecimento e instalação de joelho 90º soldável e com rosca cor branca para esgoto secundário diam.40 mm x 1.1/4 pol</v>
          </cell>
          <cell r="C2182" t="str">
            <v>UN</v>
          </cell>
          <cell r="D2182">
            <v>2.1549999999999998</v>
          </cell>
        </row>
        <row r="2183">
          <cell r="A2183" t="str">
            <v>001.30.01480</v>
          </cell>
          <cell r="B2183" t="str">
            <v>Fornecimento e instalação de joelho 90º soldável e com rosca cor branca para esgoto sedundário diam.40 mm x 1 pol</v>
          </cell>
          <cell r="C2183" t="str">
            <v>UN</v>
          </cell>
          <cell r="D2183">
            <v>2.5049999999999999</v>
          </cell>
        </row>
        <row r="2184">
          <cell r="A2184" t="str">
            <v>001.30.01500</v>
          </cell>
          <cell r="B2184" t="str">
            <v>Fornecimento e instalação de adaptador para sifão soldável pvc rígido cor branca para esgoto secundário diam.1.1/4 x 40 mm</v>
          </cell>
          <cell r="C2184" t="str">
            <v>UN</v>
          </cell>
          <cell r="D2184">
            <v>1.635</v>
          </cell>
        </row>
        <row r="2185">
          <cell r="A2185" t="str">
            <v>001.30.01520</v>
          </cell>
          <cell r="B2185" t="str">
            <v>Fornecimento e instalação de adaptador para junta elástica para sifão metálico pvc rígido cor branca para esgoto secundário diam.1 1/2 x 40 mm</v>
          </cell>
          <cell r="C2185" t="str">
            <v>UN</v>
          </cell>
          <cell r="D2185">
            <v>1.835</v>
          </cell>
        </row>
        <row r="2186">
          <cell r="A2186" t="str">
            <v>001.30.01540</v>
          </cell>
          <cell r="B2186" t="str">
            <v>Fornecimento e instalação de luva pvc rígido cor branca para estogo secundário diam.40 mm</v>
          </cell>
          <cell r="C2186" t="str">
            <v>UN</v>
          </cell>
          <cell r="D2186">
            <v>1.625</v>
          </cell>
        </row>
        <row r="2187">
          <cell r="A2187" t="str">
            <v>001.30.01560</v>
          </cell>
          <cell r="B2187" t="str">
            <v>Fornecimento e instalação de caixa sifonada de de pvc rígido branco para esgoto secundário  com saída de 50 mm e grelha quadrada simples n.101 150x150x50 mm</v>
          </cell>
          <cell r="C2187" t="str">
            <v>UN</v>
          </cell>
          <cell r="D2187">
            <v>40.3339</v>
          </cell>
        </row>
        <row r="2188">
          <cell r="A2188" t="str">
            <v>001.30.01580</v>
          </cell>
          <cell r="B2188" t="str">
            <v>Fornecimento e instalação de caixa sifonada de de pvc rígido branco para esgoto secundário  com grelha quadrada e porta grelha cromados n.103 150x150x50 mm</v>
          </cell>
          <cell r="C2188" t="str">
            <v>UN</v>
          </cell>
          <cell r="D2188">
            <v>19.783899999999999</v>
          </cell>
        </row>
        <row r="2189">
          <cell r="A2189" t="str">
            <v>001.30.01600</v>
          </cell>
          <cell r="B2189" t="str">
            <v>Fornecimento e instalação de caixa sifonada de de pvc rígido branco para esgoto secundário  com grelha quadrada cromada e porta grelha cinza n.105 150x150x50 mm</v>
          </cell>
          <cell r="C2189" t="str">
            <v>UN</v>
          </cell>
          <cell r="D2189">
            <v>19.783899999999999</v>
          </cell>
        </row>
        <row r="2190">
          <cell r="A2190" t="str">
            <v>001.30.01620</v>
          </cell>
          <cell r="B2190" t="str">
            <v>Fornecimento e instalação de caixa sifonada de de pvc rígido branco para esgoto secundário  com grelha redonda simples n.102 150x150x50 mm</v>
          </cell>
          <cell r="C2190" t="str">
            <v>UN</v>
          </cell>
          <cell r="D2190">
            <v>18.793900000000001</v>
          </cell>
        </row>
        <row r="2191">
          <cell r="A2191" t="str">
            <v>001.30.01640</v>
          </cell>
          <cell r="B2191" t="str">
            <v>Fornecimento e instalação de caixa sifonada de de pvc rígido branco para esgoto secundário  com grelha redonda cromada e porta grelha cromados n.104 150x150x50 mm</v>
          </cell>
          <cell r="C2191" t="str">
            <v>UN</v>
          </cell>
          <cell r="D2191">
            <v>18.793900000000001</v>
          </cell>
        </row>
        <row r="2192">
          <cell r="A2192" t="str">
            <v>001.30.01660</v>
          </cell>
          <cell r="B2192" t="str">
            <v>Fornecimento e instalação de caixa sifonada de de pvc rígido branco para esgoto secundário  com grelha redonda cromada e porta grelha cromados n.106 150x150x50 mm</v>
          </cell>
          <cell r="C2192" t="str">
            <v>UN</v>
          </cell>
          <cell r="D2192">
            <v>18.793900000000001</v>
          </cell>
        </row>
        <row r="2193">
          <cell r="A2193" t="str">
            <v>001.30.01680</v>
          </cell>
          <cell r="B2193" t="str">
            <v>Fornecimento e instalações de caixa sifonada de de pvc rígido branco para esgoto secundário  com grelha redonda cromada e porta grelha cromados n.104 150x185x75 mm</v>
          </cell>
          <cell r="C2193" t="str">
            <v>UN</v>
          </cell>
          <cell r="D2193">
            <v>19.713899999999999</v>
          </cell>
        </row>
        <row r="2194">
          <cell r="A2194" t="str">
            <v>001.30.01700</v>
          </cell>
          <cell r="B2194" t="str">
            <v>Fornecimento e instalação de caixa sifonada de de pvc rígido branco para esgoto secundário  com saída de 40 mm e uma só entrada com grelha redonda simples n.31 100x100x40 mm</v>
          </cell>
          <cell r="C2194" t="str">
            <v>UN</v>
          </cell>
          <cell r="D2194">
            <v>14.2439</v>
          </cell>
        </row>
        <row r="2195">
          <cell r="A2195" t="str">
            <v>001.30.01720</v>
          </cell>
          <cell r="B2195" t="str">
            <v>Fornecimento e instalação de caixa sifonada de de pvc rígido branco para esgoto secundário  com grelha redonda e porta grelha cromados n.34 100x100x40 mm</v>
          </cell>
          <cell r="C2195" t="str">
            <v>UN</v>
          </cell>
          <cell r="D2195">
            <v>14.2439</v>
          </cell>
        </row>
        <row r="2196">
          <cell r="A2196" t="str">
            <v>001.30.01740</v>
          </cell>
          <cell r="B2196" t="str">
            <v>Fornecimento e instalação de caixa sifonada de de pvc rígido branco para esgoto secundário  com grelha redonda e porta grelha cromados n.64 100x100x40 mm</v>
          </cell>
          <cell r="C2196" t="str">
            <v>UN</v>
          </cell>
          <cell r="D2196">
            <v>16.1739</v>
          </cell>
        </row>
        <row r="2197">
          <cell r="A2197" t="str">
            <v>001.30.01760</v>
          </cell>
          <cell r="B2197" t="str">
            <v>Fornecimento e instalação de caixa  seca de pvc rígido branco e cinza p/ esgoto secundário de altura regulável para cozinha, box, terraço redonda c/grelha simples n 142 100x100x40 mm</v>
          </cell>
          <cell r="C2197" t="str">
            <v>UN</v>
          </cell>
          <cell r="D2197">
            <v>20.093900000000001</v>
          </cell>
        </row>
        <row r="2198">
          <cell r="A2198" t="str">
            <v>001.30.01780</v>
          </cell>
          <cell r="B2198" t="str">
            <v>Fornecimento e instalação de caixa seca de pvc rígido branco e cinza p/ esgoto secundário de altura regulável para cozinha, box, terraço redonda c/grelha e porta grelha cromados n 144 100x100x40 mm</v>
          </cell>
          <cell r="C2198" t="str">
            <v>UN</v>
          </cell>
          <cell r="D2198">
            <v>16.1739</v>
          </cell>
        </row>
        <row r="2199">
          <cell r="A2199" t="str">
            <v>001.30.01800</v>
          </cell>
          <cell r="B2199" t="str">
            <v>Fornecimento e instalação de caixa seca de pvc rígido branco e cinza p/ esgoto secundário de altura regulável para cozinha, box, terraço redonda c/grelha cromada e porta grelha cinza n.146 100x100x40 mm</v>
          </cell>
          <cell r="C2199" t="str">
            <v>UN</v>
          </cell>
          <cell r="D2199">
            <v>16.1739</v>
          </cell>
        </row>
        <row r="2200">
          <cell r="A2200" t="str">
            <v>001.30.01820</v>
          </cell>
          <cell r="B2200" t="str">
            <v>Fornecimento e instalação de ralo seco pvc branco e cinza rígido p/ esgoto secundário,para terraço, quadrado c/grelha simples n 211 100x53x40 mm</v>
          </cell>
          <cell r="C2200" t="str">
            <v>UN</v>
          </cell>
          <cell r="D2200">
            <v>12.453900000000001</v>
          </cell>
        </row>
        <row r="2201">
          <cell r="A2201" t="str">
            <v>001.30.01840</v>
          </cell>
          <cell r="B2201" t="str">
            <v>Fornecimento e instalação de ralo seco pvc branco e cinza rígido p/ esgoto secundário,para terraço, quadrado c/grelha cromada n 215 100x53x40 mm</v>
          </cell>
          <cell r="C2201" t="str">
            <v>UN</v>
          </cell>
          <cell r="D2201">
            <v>12.453900000000001</v>
          </cell>
        </row>
        <row r="2202">
          <cell r="A2202" t="str">
            <v>001.30.01860</v>
          </cell>
          <cell r="B2202" t="str">
            <v>Fornecimento e instalação de ralo seco pvc branco e cinza rígido p/ esgoto secundário, c/ saída soldável, c/ grelha simples n.5 100x40 mm</v>
          </cell>
          <cell r="C2202" t="str">
            <v>UN</v>
          </cell>
          <cell r="D2202">
            <v>11.2239</v>
          </cell>
        </row>
        <row r="2203">
          <cell r="A2203" t="str">
            <v>001.30.01880</v>
          </cell>
          <cell r="B2203" t="str">
            <v>Fornecimento e instalação de ralo seco pvc branco e cinza rígido p/ esgoto secundário,c/ saída soldável  c/ grelha cromada n.6 100x40 mm</v>
          </cell>
          <cell r="C2203" t="str">
            <v>UN</v>
          </cell>
          <cell r="D2203">
            <v>12.4839</v>
          </cell>
        </row>
        <row r="2204">
          <cell r="A2204" t="str">
            <v>001.30.01900</v>
          </cell>
          <cell r="B2204" t="str">
            <v>Fornecimento e instalação de ralo sifonado cônico pvc branco e cinza rígido p/ esgoto secundário, de altura regulável c/grelha simples n 212 100x40 mm</v>
          </cell>
          <cell r="C2204" t="str">
            <v>UN</v>
          </cell>
          <cell r="D2204">
            <v>16.823899999999998</v>
          </cell>
        </row>
        <row r="2205">
          <cell r="A2205" t="str">
            <v>001.30.01920</v>
          </cell>
          <cell r="B2205" t="str">
            <v>Fornecimento e instalação de ralo sifonado cônico pvc branco e cinza rígido p/ esgoto secundário, de altura regulável c/grelha cromada n 216 100x40 mm</v>
          </cell>
          <cell r="C2205" t="str">
            <v>UN</v>
          </cell>
          <cell r="D2205">
            <v>12.4839</v>
          </cell>
        </row>
        <row r="2206">
          <cell r="A2206" t="str">
            <v>001.30.01940</v>
          </cell>
          <cell r="B2206" t="str">
            <v>Fornecimento e instalaçao de ralo sifonado pvc branco e cinza rígido p/ esgoto secundário, para terraço, quadrado com grelha simples n. 201 100 x 53 x 40 mm</v>
          </cell>
          <cell r="C2206" t="str">
            <v>UN</v>
          </cell>
          <cell r="D2206">
            <v>11.603899999999999</v>
          </cell>
        </row>
        <row r="2207">
          <cell r="A2207" t="str">
            <v>001.30.01960</v>
          </cell>
          <cell r="B2207" t="str">
            <v>Fornecimento e instalação de ralo sifonado pvc branco e cinza rígido p/ esgoto secundário, para terraço, quadrado com grelha cromada n. 205 100 x 53 x 40 mm</v>
          </cell>
          <cell r="C2207" t="str">
            <v>UN</v>
          </cell>
          <cell r="D2207">
            <v>12.4839</v>
          </cell>
        </row>
        <row r="2208">
          <cell r="A2208" t="str">
            <v>001.30.01980</v>
          </cell>
          <cell r="B2208" t="str">
            <v>Execução de caixa de inspeção em alvenaria de tijolos maciço de 1/2 vez revestida com argamassa de cimento e areia 1:3 com impermeabilizante e tampa de concreto armado (e=0.07 m) conf. det. n. 15 dop 20 x 20 x 20 cm</v>
          </cell>
          <cell r="C2208" t="str">
            <v>UN</v>
          </cell>
          <cell r="D2208">
            <v>23.147200000000002</v>
          </cell>
        </row>
        <row r="2209">
          <cell r="A2209" t="str">
            <v>001.30.02000</v>
          </cell>
          <cell r="B2209" t="str">
            <v>Execução de caixa de inspeção em alvenaria de tijolos maciço de 1/2 vez revestida com argamassa de cimento e areia 1:3 com impermeabilizante e tampa de concreto armado (e=0.07 m) conf. det. n. 15 dop 30 x 30 x 20 cm</v>
          </cell>
          <cell r="C2209" t="str">
            <v>UN</v>
          </cell>
          <cell r="D2209">
            <v>39.912100000000002</v>
          </cell>
        </row>
        <row r="2210">
          <cell r="A2210" t="str">
            <v>001.30.02020</v>
          </cell>
          <cell r="B2210" t="str">
            <v>Execução de caixa de inspeção em alvenaria de tijolos maciço de 1/2 vez revestida com argamassa de cimento e areia 1:3 com impermeabilizante e tampa de concreto armado (e=0.07 m) conf. det. n. 15 dop 40 x 40 x 30 cm</v>
          </cell>
          <cell r="C2210" t="str">
            <v>UN</v>
          </cell>
          <cell r="D2210">
            <v>54.694499999999998</v>
          </cell>
        </row>
        <row r="2211">
          <cell r="A2211" t="str">
            <v>001.30.02040</v>
          </cell>
          <cell r="B2211" t="str">
            <v>Execução de caixa de inspeção em alvenaria de tijolos maciço de 1/2 vez revestida com argamassa de cimento e areia 1:3 com impermeabilizante e tampa de concreto armado (e=0.07 m) conf. det. n. 15 dop 50 x 50 x 30 cm</v>
          </cell>
          <cell r="C2211" t="str">
            <v>UN</v>
          </cell>
          <cell r="D2211">
            <v>66.542299999999997</v>
          </cell>
        </row>
        <row r="2212">
          <cell r="A2212" t="str">
            <v>001.30.02060</v>
          </cell>
          <cell r="B2212" t="str">
            <v>Execução de caixa de inspeção em alvenaria de tijolos maciço de 1/2 vez revestida com argamassa de cimento e areia 1:3 com impermeabilizante e tampa de concreto armado (e=0.07 m) conf. det. n. 15 dop 50 x 50 x 40 cm</v>
          </cell>
          <cell r="C2212" t="str">
            <v>UN</v>
          </cell>
          <cell r="D2212">
            <v>71.517099999999999</v>
          </cell>
        </row>
        <row r="2213">
          <cell r="A2213" t="str">
            <v>001.30.02080</v>
          </cell>
          <cell r="B2213" t="str">
            <v>Execução de caixa de inspeção em alvenaria de tijolos maciço de 1/2 vez revestida com argamassa de cimento e areia 1:3 com impermeabilizante e tampa de concreto armado (e=0.07 m) conf. det. n. 15 dop 60 x 60 x 50 cm</v>
          </cell>
          <cell r="C2213" t="str">
            <v>UN</v>
          </cell>
          <cell r="D2213">
            <v>97.740899999999996</v>
          </cell>
        </row>
        <row r="2214">
          <cell r="A2214" t="str">
            <v>001.30.02100</v>
          </cell>
          <cell r="B2214" t="str">
            <v>Execução de caixa de inspeção em alvenaria de tijolos maciço de 1/2 vez revestida com argamassa de cimento e areia 1:3 com impermeabilizante e tampa de concreto armado (e=0.07 m) conf. det. n. 15 dop 70 x 70 x 50 cm</v>
          </cell>
          <cell r="C2214" t="str">
            <v>UN</v>
          </cell>
          <cell r="D2214">
            <v>113.5551</v>
          </cell>
        </row>
        <row r="2215">
          <cell r="A2215" t="str">
            <v>001.30.02120</v>
          </cell>
          <cell r="B2215" t="str">
            <v>Execução de caixa de inspeção em alvenaria de tijolos maciço de 1/2 vez revestida com argamassa de cimento e areia 1:3 com impermeabilizante e tampa de concreto armado (e=0.07 m) conf. det. n. 15 dop 80 x 80 x 60 cm</v>
          </cell>
          <cell r="C2215" t="str">
            <v>UN</v>
          </cell>
          <cell r="D2215">
            <v>144.86179999999999</v>
          </cell>
        </row>
        <row r="2216">
          <cell r="A2216" t="str">
            <v>001.30.02140</v>
          </cell>
          <cell r="B2216" t="str">
            <v>Execução de caixa de inspeção em alvenaria de tijolos maciço de 1/2 vez revestida com argamassa de cimento e areia 1:3 com impermeabilizante e tampa de concreto armado (e=0.07 m) conf. det. n. 15 dop 100 x 100 x 100 cm</v>
          </cell>
          <cell r="C2216" t="str">
            <v>UN</v>
          </cell>
          <cell r="D2216">
            <v>241.42449999999999</v>
          </cell>
        </row>
        <row r="2217">
          <cell r="A2217" t="str">
            <v>001.30.02160</v>
          </cell>
          <cell r="B2217" t="str">
            <v>Execução de caixa de gordura de pvc (cx43)c/tampa de pvc 250x230x75mm</v>
          </cell>
          <cell r="C2217" t="str">
            <v>UN</v>
          </cell>
          <cell r="D2217">
            <v>21.7239</v>
          </cell>
        </row>
        <row r="2218">
          <cell r="A2218" t="str">
            <v>001.30.02180</v>
          </cell>
          <cell r="B2218" t="str">
            <v>Execução de fossa séptica conf. det. n. 8 dop 1.60 x 0.80 x 1.50 m</v>
          </cell>
          <cell r="C2218" t="str">
            <v>UN</v>
          </cell>
          <cell r="D2218">
            <v>945.83799999999997</v>
          </cell>
        </row>
        <row r="2219">
          <cell r="A2219" t="str">
            <v>001.30.02200</v>
          </cell>
          <cell r="B2219" t="str">
            <v>Execução de fossa séptica conf. det. n. 2.50 x 1.15 x 1.50 m</v>
          </cell>
          <cell r="C2219" t="str">
            <v>UN</v>
          </cell>
          <cell r="D2219">
            <v>1505.8289</v>
          </cell>
        </row>
        <row r="2220">
          <cell r="A2220" t="str">
            <v>001.30.02220</v>
          </cell>
          <cell r="B2220" t="str">
            <v>Execução de fossa séptica conf. det. n. 2.80 x 1.40 x 1.50 m</v>
          </cell>
          <cell r="C2220" t="str">
            <v>UN</v>
          </cell>
          <cell r="D2220">
            <v>1730.8420000000001</v>
          </cell>
        </row>
        <row r="2221">
          <cell r="A2221" t="str">
            <v>001.30.02240</v>
          </cell>
          <cell r="B2221" t="str">
            <v>Execução de fossa séptica conf. det. n. 3.20 x 1.60 x 1.80 m</v>
          </cell>
          <cell r="C2221" t="str">
            <v>UN</v>
          </cell>
          <cell r="D2221">
            <v>2305.0391</v>
          </cell>
        </row>
        <row r="2222">
          <cell r="A2222" t="str">
            <v>001.30.02260</v>
          </cell>
          <cell r="B2222" t="str">
            <v>Execução de fossa séptica conf. det. n. 3.50 x 1.75 x 1.80 m</v>
          </cell>
          <cell r="C2222" t="str">
            <v>UN</v>
          </cell>
          <cell r="D2222">
            <v>2623.4263000000001</v>
          </cell>
        </row>
        <row r="2223">
          <cell r="A2223" t="str">
            <v>001.30.02280</v>
          </cell>
          <cell r="B2223" t="str">
            <v>Execução de fossa séptica conf. det. n. 3.80 x 1.90 x 1.80 m</v>
          </cell>
          <cell r="C2223" t="str">
            <v>UN</v>
          </cell>
          <cell r="D2223">
            <v>2828.1091999999999</v>
          </cell>
        </row>
        <row r="2224">
          <cell r="A2224" t="str">
            <v>001.30.02300</v>
          </cell>
          <cell r="B2224" t="str">
            <v>Execução de fossa séptica conf. det. n. 4.00 x 2.00 x 1.80 m</v>
          </cell>
          <cell r="C2224" t="str">
            <v>UN</v>
          </cell>
          <cell r="D2224">
            <v>3054.4863999999998</v>
          </cell>
        </row>
        <row r="2225">
          <cell r="A2225" t="str">
            <v>001.30.02320</v>
          </cell>
          <cell r="B2225" t="str">
            <v>Execução de sumidouro conf. det. n. 12 dop diâmetro 1.50 m e profundidade 1.50 m</v>
          </cell>
          <cell r="C2225" t="str">
            <v>UN</v>
          </cell>
          <cell r="D2225">
            <v>560.08249999999998</v>
          </cell>
        </row>
        <row r="2226">
          <cell r="A2226" t="str">
            <v>001.30.02340</v>
          </cell>
          <cell r="B2226" t="str">
            <v>Execução de sumidouro conf. det. n. 12 dop diâmetro 1.50 e prof. 2.00 m</v>
          </cell>
          <cell r="C2226" t="str">
            <v>UN</v>
          </cell>
          <cell r="D2226">
            <v>642.35990000000004</v>
          </cell>
        </row>
        <row r="2227">
          <cell r="A2227" t="str">
            <v>001.30.02360</v>
          </cell>
          <cell r="B2227" t="str">
            <v>Execução de sumidouro conf. det. n. 12 dop diâmetro 1.50 e prof. 3.00 m</v>
          </cell>
          <cell r="C2227" t="str">
            <v>UN</v>
          </cell>
          <cell r="D2227">
            <v>820.81230000000005</v>
          </cell>
        </row>
        <row r="2228">
          <cell r="A2228" t="str">
            <v>001.30.02380</v>
          </cell>
          <cell r="B2228" t="str">
            <v>Execução de sumidouro conf. det. n. 12 dop diâmetro 2.00 m e prof. 2.00 m</v>
          </cell>
          <cell r="C2228" t="str">
            <v>UN</v>
          </cell>
          <cell r="D2228">
            <v>950.78189999999995</v>
          </cell>
        </row>
        <row r="2229">
          <cell r="A2229" t="str">
            <v>001.30.02400</v>
          </cell>
          <cell r="B2229" t="str">
            <v>Execução de sumidouro conf. det. n. 12 dop diâmetro 2.00 m e prof. 3.00m</v>
          </cell>
          <cell r="C2229" t="str">
            <v>UN</v>
          </cell>
          <cell r="D2229">
            <v>1198.4297999999999</v>
          </cell>
        </row>
        <row r="2230">
          <cell r="A2230" t="str">
            <v>001.30.02420</v>
          </cell>
          <cell r="B2230" t="str">
            <v>Execução de sumidouro conf. det. n. 12 dop diâmetro 2.00 e prof. 3.20 m</v>
          </cell>
          <cell r="C2230" t="str">
            <v>UN</v>
          </cell>
          <cell r="D2230">
            <v>1248.3798999999999</v>
          </cell>
        </row>
        <row r="2231">
          <cell r="A2231" t="str">
            <v>001.30.02440</v>
          </cell>
          <cell r="B2231" t="str">
            <v>Execução de sumidouro conf. det. n. 12 dop diâmetro 2.00 m e prof. 4.15 m</v>
          </cell>
          <cell r="C2231" t="str">
            <v>UN</v>
          </cell>
          <cell r="D2231">
            <v>1483.9576</v>
          </cell>
        </row>
        <row r="2232">
          <cell r="A2232" t="str">
            <v>001.30.02460</v>
          </cell>
          <cell r="B2232" t="str">
            <v>Execução de sumidouro conf. det. n. 12 dop diâmetro 2.00 m e prof. 4.50 m</v>
          </cell>
          <cell r="C2232" t="str">
            <v>UN</v>
          </cell>
          <cell r="D2232">
            <v>1570.9905000000001</v>
          </cell>
        </row>
        <row r="2233">
          <cell r="A2233" t="str">
            <v>001.30.02480</v>
          </cell>
          <cell r="B2233" t="str">
            <v>Execução de sumidouro conf. det. n. 12 dop diâmetro 3.00 m e prof. 3.30 m</v>
          </cell>
          <cell r="C2233" t="str">
            <v>UN</v>
          </cell>
          <cell r="D2233">
            <v>2263.4780000000001</v>
          </cell>
        </row>
        <row r="2234">
          <cell r="A2234" t="str">
            <v>001.30.02500</v>
          </cell>
          <cell r="B2234" t="str">
            <v>Execução de filtro anaeróbico d = 2,20 m, conforme detalhe do dvop</v>
          </cell>
          <cell r="C2234" t="str">
            <v>UN</v>
          </cell>
          <cell r="D2234">
            <v>7683.4363999999996</v>
          </cell>
        </row>
        <row r="2235">
          <cell r="A2235" t="str">
            <v>001.30.02520</v>
          </cell>
          <cell r="B2235" t="str">
            <v>Fornecimento e aplicação de brita nr. 4</v>
          </cell>
          <cell r="C2235" t="str">
            <v>M3</v>
          </cell>
          <cell r="D2235">
            <v>64.165499999999994</v>
          </cell>
        </row>
        <row r="2236">
          <cell r="A2236" t="str">
            <v>001.30.02540</v>
          </cell>
          <cell r="B2236" t="str">
            <v>Execução de vala de infiltração com seção trapezoidal (base menor=0,50 m, base maior = 1,00 m), contendo camadas de brita nº 04 (0,20 m e 0,30 m) areia grossa( 0,50 m) e aterro ( 0,50m), inclusive 2 (dois) tubos de pvc perfurados p/ dreno - 100 mm, conf</v>
          </cell>
          <cell r="C2236" t="str">
            <v>ML</v>
          </cell>
          <cell r="D2236">
            <v>68.803700000000006</v>
          </cell>
        </row>
        <row r="2237">
          <cell r="A2237" t="str">
            <v>001.30.02560</v>
          </cell>
          <cell r="B2237" t="str">
            <v>Fornecimento de camada filtrante de areia 0.30 m e pedra 0.60 m (seixo rolado) apiloado s/ escavação</v>
          </cell>
          <cell r="C2237" t="str">
            <v>ML</v>
          </cell>
          <cell r="D2237">
            <v>49.424999999999997</v>
          </cell>
        </row>
        <row r="2238">
          <cell r="A2238" t="str">
            <v>001.30.02580</v>
          </cell>
          <cell r="B2238" t="str">
            <v>Fornecimento de dreno em pedra (cascalho) seccao trapezoidal base maior 60 cm base menor 30 cm e altura 50 cm incl escavação</v>
          </cell>
          <cell r="C2238" t="str">
            <v>ML</v>
          </cell>
          <cell r="D2238">
            <v>8.6821000000000002</v>
          </cell>
        </row>
        <row r="2239">
          <cell r="A2239" t="str">
            <v>001.30.02600</v>
          </cell>
          <cell r="B2239" t="str">
            <v>Fornecimento de dreno com secao trapezoidal (base menor = 0,50m, base maior = 1,0m e altura de 1,50m), em camadas de brita nº 2 e 4 e areia grossa inclusive tubo de pvc perfurado d=1,50 mm, conf. det. do dvop</v>
          </cell>
          <cell r="C2239" t="str">
            <v>ML</v>
          </cell>
          <cell r="D2239">
            <v>80.192300000000003</v>
          </cell>
        </row>
        <row r="2240">
          <cell r="A2240" t="str">
            <v>001.31</v>
          </cell>
          <cell r="B2240" t="str">
            <v>INSTALAÇÕES HIDRÁULICAS - 'INSTALAÇÕES PREVENÇÃO E COMBATE A INCÊNDIO</v>
          </cell>
          <cell r="D2240">
            <v>2851.2635</v>
          </cell>
        </row>
        <row r="2241">
          <cell r="A2241" t="str">
            <v>001.31.00020</v>
          </cell>
          <cell r="B2241" t="str">
            <v>Fornecimento e instalação de extintor de incêndio tipo manual com suporte de parede, água pressurizada 10 litros</v>
          </cell>
          <cell r="C2241" t="str">
            <v>UN</v>
          </cell>
          <cell r="D2241">
            <v>53</v>
          </cell>
        </row>
        <row r="2242">
          <cell r="A2242" t="str">
            <v>001.31.00040</v>
          </cell>
          <cell r="B2242" t="str">
            <v>Fornecimento e instalação de extintor de incêndio tipo manual com suporte de parede, co2 - gas carbonico 6 kg</v>
          </cell>
          <cell r="C2242" t="str">
            <v>UN</v>
          </cell>
          <cell r="D2242">
            <v>178</v>
          </cell>
        </row>
        <row r="2243">
          <cell r="A2243" t="str">
            <v>001.31.00060</v>
          </cell>
          <cell r="B2243" t="str">
            <v>Fornecimento e instalação de extintor de incêndio tipo manual com suporte de parede, pó químico seco 4 kg</v>
          </cell>
          <cell r="C2243" t="str">
            <v>UN</v>
          </cell>
          <cell r="D2243">
            <v>55</v>
          </cell>
        </row>
        <row r="2244">
          <cell r="A2244" t="str">
            <v>001.31.00080</v>
          </cell>
          <cell r="B2244" t="str">
            <v>Fornecimento e instalação de tubo de aço galvanizado - classe média - tipo manesmann diâm. 63 mm</v>
          </cell>
          <cell r="C2244" t="str">
            <v>M</v>
          </cell>
          <cell r="D2244">
            <v>36.810600000000001</v>
          </cell>
        </row>
        <row r="2245">
          <cell r="A2245" t="str">
            <v>001.31.00100</v>
          </cell>
          <cell r="B2245" t="str">
            <v>Fornecimento e instalação de tubo de aço galvanizado - classe média - tipo manesmann diâm. 75 mm</v>
          </cell>
          <cell r="C2245" t="str">
            <v>M</v>
          </cell>
          <cell r="D2245">
            <v>41.1601</v>
          </cell>
        </row>
        <row r="2246">
          <cell r="A2246" t="str">
            <v>001.31.00120</v>
          </cell>
          <cell r="B2246" t="str">
            <v>Fornecimento e instalação de luva c/ rosca - classe 10 - tipo tupyou similar diâm. 63 mm</v>
          </cell>
          <cell r="C2246" t="str">
            <v>UN</v>
          </cell>
          <cell r="D2246">
            <v>19.0609</v>
          </cell>
        </row>
        <row r="2247">
          <cell r="A2247" t="str">
            <v>001.31.00140</v>
          </cell>
          <cell r="B2247" t="str">
            <v>Fornecimento e instalação de luva c/ rosca - classe 10 - tipo tupyou similar diâm. 75 mm</v>
          </cell>
          <cell r="C2247" t="str">
            <v>UN</v>
          </cell>
          <cell r="D2247">
            <v>26.9695</v>
          </cell>
        </row>
        <row r="2248">
          <cell r="A2248" t="str">
            <v>001.31.00160</v>
          </cell>
          <cell r="B2248" t="str">
            <v>Fornecimento e instalação de joelho 90º aço galvanizado - tupy ou similar diâm. 63 mm</v>
          </cell>
          <cell r="C2248" t="str">
            <v>UN</v>
          </cell>
          <cell r="D2248">
            <v>30.510899999999999</v>
          </cell>
        </row>
        <row r="2249">
          <cell r="A2249" t="str">
            <v>001.31.00180</v>
          </cell>
          <cell r="B2249" t="str">
            <v>Fornecimento e instalação de joelho 90º aço galvanizado - tupy ou similar diâm. 75 mm</v>
          </cell>
          <cell r="C2249" t="str">
            <v>UN</v>
          </cell>
          <cell r="D2249">
            <v>34.019500000000001</v>
          </cell>
        </row>
        <row r="2250">
          <cell r="A2250" t="str">
            <v>001.31.00200</v>
          </cell>
          <cell r="B2250" t="str">
            <v>Fornecimento e instalação de tee aço galvanizado - tupyou similar diâm. 63 mm</v>
          </cell>
          <cell r="C2250" t="str">
            <v>UN</v>
          </cell>
          <cell r="D2250">
            <v>30.569500000000001</v>
          </cell>
        </row>
        <row r="2251">
          <cell r="A2251" t="str">
            <v>001.31.00220</v>
          </cell>
          <cell r="B2251" t="str">
            <v>Fornecimento e instalação de flanges aço galvanizado - tupy ou similar diâm. 75 mm</v>
          </cell>
          <cell r="C2251" t="str">
            <v>UN</v>
          </cell>
          <cell r="D2251">
            <v>24.5395</v>
          </cell>
        </row>
        <row r="2252">
          <cell r="A2252" t="str">
            <v>001.31.00240</v>
          </cell>
          <cell r="B2252" t="str">
            <v>Fornecimento e instalação de niple duplo de aço galvanizado - tupy ou similar diâm. 63 mm</v>
          </cell>
          <cell r="C2252" t="str">
            <v>UN</v>
          </cell>
          <cell r="D2252">
            <v>14.510899999999999</v>
          </cell>
        </row>
        <row r="2253">
          <cell r="A2253" t="str">
            <v>001.31.00260</v>
          </cell>
          <cell r="B2253" t="str">
            <v>Fornecimento e instalação de niple duplo de aço galvanizado - tupy ou similar diâm. 75 mm</v>
          </cell>
          <cell r="C2253" t="str">
            <v>UN</v>
          </cell>
          <cell r="D2253">
            <v>20.369499999999999</v>
          </cell>
        </row>
        <row r="2254">
          <cell r="A2254" t="str">
            <v>001.31.00280</v>
          </cell>
          <cell r="B2254" t="str">
            <v>Fornecimento e instalação de luva de união c/ assento em bronze - tupy ou similar diâm. 63 mm</v>
          </cell>
          <cell r="C2254" t="str">
            <v>UN</v>
          </cell>
          <cell r="D2254">
            <v>38.019500000000001</v>
          </cell>
        </row>
        <row r="2255">
          <cell r="A2255" t="str">
            <v>001.31.00300</v>
          </cell>
          <cell r="B2255" t="str">
            <v>Fornecimento e instalação de luva de união c/ assento em bronze - tupy ou similar diâm. 75 mm</v>
          </cell>
          <cell r="C2255" t="str">
            <v>UN</v>
          </cell>
          <cell r="D2255">
            <v>47.078200000000002</v>
          </cell>
        </row>
        <row r="2256">
          <cell r="A2256" t="str">
            <v>001.31.00320</v>
          </cell>
          <cell r="B2256" t="str">
            <v>Fornecimento e instalação de registro de gaveta em bronze - acabamento bruto - niágara  ou similar diâm.63 mm</v>
          </cell>
          <cell r="C2256" t="str">
            <v>UN</v>
          </cell>
          <cell r="D2256">
            <v>93.778700000000001</v>
          </cell>
        </row>
        <row r="2257">
          <cell r="A2257" t="str">
            <v>001.31.00340</v>
          </cell>
          <cell r="B2257" t="str">
            <v>Fornecimento e instalação de registro de gaveta em bronze - acabamento bruto - niágara  ou similar diâm.75 mm</v>
          </cell>
          <cell r="C2257" t="str">
            <v>UN</v>
          </cell>
          <cell r="D2257">
            <v>147.45590000000001</v>
          </cell>
        </row>
        <row r="2258">
          <cell r="A2258" t="str">
            <v>001.31.00360</v>
          </cell>
          <cell r="B2258" t="str">
            <v>Fornecimento e instalação de válvula de retenção - aço galvanizado tupy classe 150 4 portinhola diâm.63 mm</v>
          </cell>
          <cell r="C2258" t="str">
            <v>UN</v>
          </cell>
          <cell r="D2258">
            <v>116.59869999999999</v>
          </cell>
        </row>
        <row r="2259">
          <cell r="A2259" t="str">
            <v>001.31.00380</v>
          </cell>
          <cell r="B2259" t="str">
            <v>Fornecimento e instalação de válvula globo angular  - classe 150  diâm. 63 mm</v>
          </cell>
          <cell r="C2259" t="str">
            <v>UN</v>
          </cell>
          <cell r="D2259">
            <v>72.828699999999998</v>
          </cell>
        </row>
        <row r="2260">
          <cell r="A2260" t="str">
            <v>001.31.00400</v>
          </cell>
          <cell r="B2260" t="str">
            <v>Fornecimento e instalação de engate rápido """"""""""""""""""""""""""""""""store"""""""""""""""""""""""""""""""" c/ red. ferro galvanizado diâm. 63 mm x 35 mm</v>
          </cell>
          <cell r="C2260" t="str">
            <v>UN</v>
          </cell>
          <cell r="D2260">
            <v>10.872199999999999</v>
          </cell>
        </row>
        <row r="2261">
          <cell r="A2261" t="str">
            <v>001.31.00420</v>
          </cell>
          <cell r="B2261" t="str">
            <v>Fornecimento e instalaçao de hidrante de recalque composto de caixa da alvenaria, registro globo angular 45º - 2 1/2"""""""""""""""""""""""""""""""" e tampa de fºfº 40 x 60 cm</v>
          </cell>
          <cell r="C2261" t="str">
            <v>UN</v>
          </cell>
          <cell r="D2261">
            <v>203.1936</v>
          </cell>
        </row>
        <row r="2262">
          <cell r="A2262" t="str">
            <v>001.31.00440</v>
          </cell>
          <cell r="B2262" t="str">
            <v>Fornecimento e instalação de hidrante de recalque composto de caixa de alvenaria, registro globo angular 45º - 1 1/2"""""""""""""""""""""""""""""""" e tampa de fºfº 80x60 cm</v>
          </cell>
          <cell r="C2262" t="str">
            <v>UN</v>
          </cell>
          <cell r="D2262">
            <v>327.75049999999999</v>
          </cell>
        </row>
        <row r="2263">
          <cell r="A2263" t="str">
            <v>001.31.00460</v>
          </cell>
          <cell r="B2263" t="str">
            <v>Fornecimento e instalação de mangueira fibra sintética pura tipo i graud - tipo parsh ou similar com adaptador para esguicho diâm. 1 1/2 pol</v>
          </cell>
          <cell r="C2263" t="str">
            <v>UN</v>
          </cell>
          <cell r="D2263">
            <v>180.34780000000001</v>
          </cell>
        </row>
        <row r="2264">
          <cell r="A2264" t="str">
            <v>001.31.00480</v>
          </cell>
          <cell r="B2264" t="str">
            <v xml:space="preserve">Fornecimento e instalação de armário em chapa de aço-com ventilação adequada - visor c/ inspeção c/ inscrição incêndio, cesto interno p/ abrigo da mangueira e esguicho tipo """"""""""""""""""""""""""""""""bucha spiero"""""""""""""""""""""""""""""""" ou </v>
          </cell>
          <cell r="C2264" t="str">
            <v>UN</v>
          </cell>
          <cell r="D2264">
            <v>109.34780000000001</v>
          </cell>
        </row>
        <row r="2265">
          <cell r="A2265" t="str">
            <v>001.31.00500</v>
          </cell>
          <cell r="B2265" t="str">
            <v>Fornecimento e instalação de bomba de incêndio - 4 cv/220v -1.800 rpm/60 hz - hm = 20 mca q=600l/min</v>
          </cell>
          <cell r="C2265" t="str">
            <v>UN</v>
          </cell>
          <cell r="D2265">
            <v>862.69560000000001</v>
          </cell>
        </row>
        <row r="2266">
          <cell r="A2266" t="str">
            <v>001.31.00520</v>
          </cell>
          <cell r="B2266" t="str">
            <v>Válvula  de pé com crivo de pvc tipo rosqueável 3/4 pol</v>
          </cell>
          <cell r="C2266" t="str">
            <v>UN</v>
          </cell>
          <cell r="D2266">
            <v>14.979100000000001</v>
          </cell>
        </row>
        <row r="2267">
          <cell r="A2267" t="str">
            <v>001.31.00540</v>
          </cell>
          <cell r="B2267" t="str">
            <v>Válvula  de pé com crivo de pvc tipo rosqueável 1 pol</v>
          </cell>
          <cell r="C2267" t="str">
            <v>UN</v>
          </cell>
          <cell r="D2267">
            <v>17.349900000000002</v>
          </cell>
        </row>
        <row r="2268">
          <cell r="A2268" t="str">
            <v>001.31.00560</v>
          </cell>
          <cell r="B2268" t="str">
            <v>Válvula  de pé com crivo de pvc tipo rosqueável 1 1/4 pol</v>
          </cell>
          <cell r="C2268" t="str">
            <v>UN</v>
          </cell>
          <cell r="D2268">
            <v>22.407900000000001</v>
          </cell>
        </row>
        <row r="2269">
          <cell r="A2269" t="str">
            <v>001.31.00580</v>
          </cell>
          <cell r="B2269" t="str">
            <v>Válvula de pé com crivo de pvc tipo rosqueável 1 1/2 pol</v>
          </cell>
          <cell r="C2269" t="str">
            <v>UN</v>
          </cell>
          <cell r="D2269">
            <v>22.038499999999999</v>
          </cell>
        </row>
        <row r="2270">
          <cell r="A2270" t="str">
            <v>001.32</v>
          </cell>
          <cell r="B2270" t="str">
            <v>INSTALAÇÕES HIDRÁULICA -  DRENAGEM</v>
          </cell>
          <cell r="D2270">
            <v>9055.3881000000001</v>
          </cell>
        </row>
        <row r="2271">
          <cell r="A2271" t="str">
            <v>001.32.00020</v>
          </cell>
          <cell r="B2271" t="str">
            <v>Fornecimento, assentamento e rejuntamento de tubos de concreto com armação simples 1000 mm</v>
          </cell>
          <cell r="C2271" t="str">
            <v>ML</v>
          </cell>
          <cell r="D2271">
            <v>152.85589999999999</v>
          </cell>
        </row>
        <row r="2272">
          <cell r="A2272" t="str">
            <v>001.32.00040</v>
          </cell>
          <cell r="B2272" t="str">
            <v>Fornecimento, assentamento e rejuntamento de tubos de concreto com armação simples  800 mm</v>
          </cell>
          <cell r="C2272" t="str">
            <v>ML</v>
          </cell>
          <cell r="D2272">
            <v>111.66160000000001</v>
          </cell>
        </row>
        <row r="2273">
          <cell r="A2273" t="str">
            <v>001.32.00060</v>
          </cell>
          <cell r="B2273" t="str">
            <v>Fornecimento, assentamento e rejuntamento de tubos de concreto com armação simples  600 mm</v>
          </cell>
          <cell r="C2273" t="str">
            <v>ML</v>
          </cell>
          <cell r="D2273">
            <v>84.84</v>
          </cell>
        </row>
        <row r="2274">
          <cell r="A2274" t="str">
            <v>001.32.00080</v>
          </cell>
          <cell r="B2274" t="str">
            <v>Fornecimento, assentamento e rejuntamento de tubos de concreto com armação simples  400 mm</v>
          </cell>
          <cell r="C2274" t="str">
            <v>ML</v>
          </cell>
          <cell r="D2274">
            <v>44.761699999999998</v>
          </cell>
        </row>
        <row r="2275">
          <cell r="A2275" t="str">
            <v>001.32.00100</v>
          </cell>
          <cell r="B2275" t="str">
            <v>Fornecimento, assentamento e rejuntamento de tubos de concreto com armação dupla 1000 mm</v>
          </cell>
          <cell r="C2275" t="str">
            <v>ML</v>
          </cell>
          <cell r="D2275">
            <v>187.85589999999999</v>
          </cell>
        </row>
        <row r="2276">
          <cell r="A2276" t="str">
            <v>001.32.00120</v>
          </cell>
          <cell r="B2276" t="str">
            <v>Fornecimento, assentamento e rejuntamento de tubos de concreto com armação dupla  800 mm</v>
          </cell>
          <cell r="C2276" t="str">
            <v>ML</v>
          </cell>
          <cell r="D2276">
            <v>135.66159999999999</v>
          </cell>
        </row>
        <row r="2277">
          <cell r="A2277" t="str">
            <v>001.32.00140</v>
          </cell>
          <cell r="B2277" t="str">
            <v>Fornecimento, assentamento e rejuntamento de tubos de concreto sem armação  600 mm</v>
          </cell>
          <cell r="C2277" t="str">
            <v>ML</v>
          </cell>
          <cell r="D2277">
            <v>66.078599999999994</v>
          </cell>
        </row>
        <row r="2278">
          <cell r="A2278" t="str">
            <v>001.32.00160</v>
          </cell>
          <cell r="B2278" t="str">
            <v>Fornecimento, assentamento e rejuntamento de tubos de concreto sem armação  500 mm</v>
          </cell>
          <cell r="C2278" t="str">
            <v>ML</v>
          </cell>
          <cell r="D2278">
            <v>48.900599999999997</v>
          </cell>
        </row>
        <row r="2279">
          <cell r="A2279" t="str">
            <v>001.32.00180</v>
          </cell>
          <cell r="B2279" t="str">
            <v>Fornecimento, assentamento e rejuntamento de tubos de concreto sem armação  400 mm</v>
          </cell>
          <cell r="C2279" t="str">
            <v>ML</v>
          </cell>
          <cell r="D2279">
            <v>34.761699999999998</v>
          </cell>
        </row>
        <row r="2280">
          <cell r="A2280" t="str">
            <v>001.32.00200</v>
          </cell>
          <cell r="B2280" t="str">
            <v>Fornecimento, assentamento e rejuntamento de tubos de concreto sem armação  350 mm</v>
          </cell>
          <cell r="C2280" t="str">
            <v>ML</v>
          </cell>
          <cell r="D2280">
            <v>26.261700000000001</v>
          </cell>
        </row>
        <row r="2281">
          <cell r="A2281" t="str">
            <v>001.32.00220</v>
          </cell>
          <cell r="B2281" t="str">
            <v>Fornecimento, assentamento e rejuntamento de tubos de concreto sem armação  300 mm</v>
          </cell>
          <cell r="C2281" t="str">
            <v>ML</v>
          </cell>
          <cell r="D2281">
            <v>21.886700000000001</v>
          </cell>
        </row>
        <row r="2282">
          <cell r="A2282" t="str">
            <v>001.32.00240</v>
          </cell>
          <cell r="B2282" t="str">
            <v>Fornecimento, assentamento e rejuntamento de tubos de concreto sem armação  250 mm</v>
          </cell>
          <cell r="C2282" t="str">
            <v>ML</v>
          </cell>
          <cell r="D2282">
            <v>20.886700000000001</v>
          </cell>
        </row>
        <row r="2283">
          <cell r="A2283" t="str">
            <v>001.32.00260</v>
          </cell>
          <cell r="B2283" t="str">
            <v>Fornecimento, assentamento e rejuntamento de tubos de concreto sem armação  200 mm</v>
          </cell>
          <cell r="C2283" t="str">
            <v>ML</v>
          </cell>
          <cell r="D2283">
            <v>16.670000000000002</v>
          </cell>
        </row>
        <row r="2284">
          <cell r="A2284" t="str">
            <v>001.32.00280</v>
          </cell>
          <cell r="B2284" t="str">
            <v>Fornecimento, assentamento e rejuntamento de tubos de concreto sem armação  150 mm</v>
          </cell>
          <cell r="C2284" t="str">
            <v>ML</v>
          </cell>
          <cell r="D2284">
            <v>14.67</v>
          </cell>
        </row>
        <row r="2285">
          <cell r="A2285" t="str">
            <v>001.32.00300</v>
          </cell>
          <cell r="B2285" t="str">
            <v>Fornecimento, assentamento e rejuntamento de tubos de concreto sem armação  100 mm</v>
          </cell>
          <cell r="C2285" t="str">
            <v>ML</v>
          </cell>
          <cell r="D2285">
            <v>11.6266</v>
          </cell>
        </row>
        <row r="2286">
          <cell r="A2286" t="str">
            <v>001.32.00320</v>
          </cell>
          <cell r="B2286" t="str">
            <v>Fornecimento, assentamento e rejuntamento de tubo de concreto poroso mf 400 mm</v>
          </cell>
          <cell r="C2286" t="str">
            <v>ML</v>
          </cell>
          <cell r="D2286">
            <v>38.261699999999998</v>
          </cell>
        </row>
        <row r="2287">
          <cell r="A2287" t="str">
            <v>001.32.00340</v>
          </cell>
          <cell r="B2287" t="str">
            <v>Fornecimento, assentamento e rejuntamento de tubo de concreto poroso mf 350 mm</v>
          </cell>
          <cell r="C2287" t="str">
            <v>ML</v>
          </cell>
          <cell r="D2287">
            <v>28.261700000000001</v>
          </cell>
        </row>
        <row r="2288">
          <cell r="A2288" t="str">
            <v>001.32.00360</v>
          </cell>
          <cell r="B2288" t="str">
            <v>Fornecimento, assentamento e rejuntamento de tubo de concreto poroso mf 300 mm</v>
          </cell>
          <cell r="C2288" t="str">
            <v>ML</v>
          </cell>
          <cell r="D2288">
            <v>19.161899999999999</v>
          </cell>
        </row>
        <row r="2289">
          <cell r="A2289" t="str">
            <v>001.32.00380</v>
          </cell>
          <cell r="B2289" t="str">
            <v>Fornecimento, assentamento e rejuntamento de tubo de concreto poroso mf 250 mm</v>
          </cell>
          <cell r="C2289" t="str">
            <v>ML</v>
          </cell>
          <cell r="D2289">
            <v>22.386700000000001</v>
          </cell>
        </row>
        <row r="2290">
          <cell r="A2290" t="str">
            <v>001.32.00400</v>
          </cell>
          <cell r="B2290" t="str">
            <v>Fornecimento, assentamento e rejuntamento de tubo de concreto poroso mf 200 mm</v>
          </cell>
          <cell r="C2290" t="str">
            <v>ML</v>
          </cell>
          <cell r="D2290">
            <v>16.87</v>
          </cell>
        </row>
        <row r="2291">
          <cell r="A2291" t="str">
            <v>001.32.00420</v>
          </cell>
          <cell r="B2291" t="str">
            <v>Fornecimento, assentamento e rejuntamento de tubo de concreto poroso mf 150 mm</v>
          </cell>
          <cell r="C2291" t="str">
            <v>ML</v>
          </cell>
          <cell r="D2291">
            <v>16.87</v>
          </cell>
        </row>
        <row r="2292">
          <cell r="A2292" t="str">
            <v>001.32.00440</v>
          </cell>
          <cell r="B2292" t="str">
            <v>Fornecimento, assentamento e rejuntamento de tubo de concreto poroso mf 100 mm</v>
          </cell>
          <cell r="C2292" t="str">
            <v>ML</v>
          </cell>
          <cell r="D2292">
            <v>20.426600000000001</v>
          </cell>
        </row>
        <row r="2293">
          <cell r="A2293" t="str">
            <v>001.32.00460</v>
          </cell>
          <cell r="B2293" t="str">
            <v>Execução de poço de visita conf. det. do dop n.4 120x120x50 cm</v>
          </cell>
          <cell r="C2293" t="str">
            <v>UN</v>
          </cell>
          <cell r="D2293">
            <v>713.39660000000003</v>
          </cell>
        </row>
        <row r="2294">
          <cell r="A2294" t="str">
            <v>001.32.00480</v>
          </cell>
          <cell r="B2294" t="str">
            <v>Execução de poço de visita conf. det. do dop n.4 120x120x70 cm</v>
          </cell>
          <cell r="C2294" t="str">
            <v>UN</v>
          </cell>
          <cell r="D2294">
            <v>802.01900000000001</v>
          </cell>
        </row>
        <row r="2295">
          <cell r="A2295" t="str">
            <v>001.32.00500</v>
          </cell>
          <cell r="B2295" t="str">
            <v>Execução de poço de visita conf. det. do dop n.4 120x120x105 cm</v>
          </cell>
          <cell r="C2295" t="str">
            <v>UN</v>
          </cell>
          <cell r="D2295">
            <v>962.78200000000004</v>
          </cell>
        </row>
        <row r="2296">
          <cell r="A2296" t="str">
            <v>001.32.00520</v>
          </cell>
          <cell r="B2296" t="str">
            <v>Execução de poço de visita conf. det. do dop n.4 120x120x120 cm</v>
          </cell>
          <cell r="C2296" t="str">
            <v>UN</v>
          </cell>
          <cell r="D2296">
            <v>1017.7448000000001</v>
          </cell>
        </row>
        <row r="2297">
          <cell r="A2297" t="str">
            <v>001.32.00540</v>
          </cell>
          <cell r="B2297" t="str">
            <v>Execução de poço de visita conf. det. do dop n.4 120x120x140 cm</v>
          </cell>
          <cell r="C2297" t="str">
            <v>UN</v>
          </cell>
          <cell r="D2297">
            <v>1466.7221999999999</v>
          </cell>
        </row>
        <row r="2298">
          <cell r="A2298" t="str">
            <v>001.32.00560</v>
          </cell>
          <cell r="B2298" t="str">
            <v>Execução de poço de visita conf. det. do dop n.4 120x120x190 cm</v>
          </cell>
          <cell r="C2298" t="str">
            <v>UN</v>
          </cell>
          <cell r="D2298">
            <v>1379.7886000000001</v>
          </cell>
        </row>
        <row r="2299">
          <cell r="A2299" t="str">
            <v>001.32.00580</v>
          </cell>
          <cell r="B2299" t="str">
            <v>Execução de caixa de passagem conf. det. n7 do dop 30 x 30 x 30 cm</v>
          </cell>
          <cell r="C2299" t="str">
            <v>UN</v>
          </cell>
          <cell r="D2299">
            <v>38.521000000000001</v>
          </cell>
        </row>
        <row r="2300">
          <cell r="A2300" t="str">
            <v>001.32.00600</v>
          </cell>
          <cell r="B2300" t="str">
            <v>Execução de caixa de passagem conf. det. n7 do dop 40 x 40 x 40 cm</v>
          </cell>
          <cell r="C2300" t="str">
            <v>UN</v>
          </cell>
          <cell r="D2300">
            <v>58.170699999999997</v>
          </cell>
        </row>
        <row r="2301">
          <cell r="A2301" t="str">
            <v>001.32.00620</v>
          </cell>
          <cell r="B2301" t="str">
            <v>Execução de caixa de passagem conf. det. n7 do dop 50 x 50 x 50 cm</v>
          </cell>
          <cell r="C2301" t="str">
            <v>UN</v>
          </cell>
          <cell r="D2301">
            <v>83.568399999999997</v>
          </cell>
        </row>
        <row r="2302">
          <cell r="A2302" t="str">
            <v>001.32.00640</v>
          </cell>
          <cell r="B2302" t="str">
            <v>Execução de caixa de passagem conf. det. n7 do dop 60 x 60 x 60 cm</v>
          </cell>
          <cell r="C2302" t="str">
            <v>UN</v>
          </cell>
          <cell r="D2302">
            <v>111.22369999999999</v>
          </cell>
        </row>
        <row r="2303">
          <cell r="A2303" t="str">
            <v>001.32.00660</v>
          </cell>
          <cell r="B2303" t="str">
            <v>Execução de caixa de passagem conf. det. n7 do dop 70 x 70 x 70 cm</v>
          </cell>
          <cell r="C2303" t="str">
            <v>UN</v>
          </cell>
          <cell r="D2303">
            <v>114.01609999999999</v>
          </cell>
        </row>
        <row r="2304">
          <cell r="A2304" t="str">
            <v>001.32.00680</v>
          </cell>
          <cell r="B2304" t="str">
            <v>Execução de caixa de passagem conf. det. n7 do dop 80 x 80 x 80 cm</v>
          </cell>
          <cell r="C2304" t="str">
            <v>UN</v>
          </cell>
          <cell r="D2304">
            <v>144.916</v>
          </cell>
        </row>
        <row r="2305">
          <cell r="A2305" t="str">
            <v>001.32.00700</v>
          </cell>
          <cell r="B2305" t="str">
            <v>Execução de caixa de passagem conf. det. n7 do dop 90 x 90 x 90 cm</v>
          </cell>
          <cell r="C2305" t="str">
            <v>UN</v>
          </cell>
          <cell r="D2305">
            <v>240.52289999999999</v>
          </cell>
        </row>
        <row r="2306">
          <cell r="A2306" t="str">
            <v>001.32.00720</v>
          </cell>
          <cell r="B2306" t="str">
            <v>Execução de caixa de passagem conf. det. n7 do dop 100 x 100 x 100 cm</v>
          </cell>
          <cell r="C2306" t="str">
            <v>UN</v>
          </cell>
          <cell r="D2306">
            <v>241.42449999999999</v>
          </cell>
        </row>
        <row r="2307">
          <cell r="A2307" t="str">
            <v>001.32.00740</v>
          </cell>
          <cell r="B2307" t="str">
            <v>Execução de caixa de passagem conf. det. n7 do dop 100 x 100 x 120 cm</v>
          </cell>
          <cell r="C2307" t="str">
            <v>UND</v>
          </cell>
          <cell r="D2307">
            <v>328.23200000000003</v>
          </cell>
        </row>
        <row r="2308">
          <cell r="A2308" t="str">
            <v>001.32.00760</v>
          </cell>
          <cell r="B2308" t="str">
            <v>Execução de caixa de passagem conf. det. n7 do dop 110 x 0.60 x 0.60 cm</v>
          </cell>
          <cell r="C2308" t="str">
            <v>UN</v>
          </cell>
          <cell r="D2308">
            <v>10.446400000000001</v>
          </cell>
        </row>
        <row r="2309">
          <cell r="A2309" t="str">
            <v>001.32.00780</v>
          </cell>
          <cell r="B2309" t="str">
            <v>Execução de caixa de areia dimensões 50 x 50 x 50 cm</v>
          </cell>
          <cell r="C2309" t="str">
            <v>UN</v>
          </cell>
          <cell r="D2309">
            <v>83.568399999999997</v>
          </cell>
        </row>
        <row r="2310">
          <cell r="A2310" t="str">
            <v>001.32.00800</v>
          </cell>
          <cell r="B2310" t="str">
            <v>Execução de canaleta para talude em concreto simples traço 1:4:8 com 8 cm espessura conf. det. n.32 e 33</v>
          </cell>
          <cell r="C2310" t="str">
            <v>ML</v>
          </cell>
          <cell r="D2310">
            <v>27.137599999999999</v>
          </cell>
        </row>
        <row r="2311">
          <cell r="A2311" t="str">
            <v>001.32.00820</v>
          </cell>
          <cell r="B2311" t="str">
            <v>Execução de canaleta de tijolo maciço 1/2 vez l=0,30 m inclusive grelha de ferro</v>
          </cell>
          <cell r="C2311" t="str">
            <v>ML</v>
          </cell>
          <cell r="D2311">
            <v>74.569299999999998</v>
          </cell>
        </row>
        <row r="2312">
          <cell r="A2312" t="str">
            <v>001.32.00840</v>
          </cell>
          <cell r="B2312" t="str">
            <v>Fornecimento e instalação de aspersor ou irrigador para jardim de metal - diamentro 3/4"</v>
          </cell>
          <cell r="C2312" t="str">
            <v>UN</v>
          </cell>
          <cell r="D2312">
            <v>15</v>
          </cell>
        </row>
        <row r="2313">
          <cell r="A2313" t="str">
            <v>001.33</v>
          </cell>
          <cell r="B2313" t="str">
            <v>LIMPEZA</v>
          </cell>
          <cell r="D2313">
            <v>20.2258</v>
          </cell>
        </row>
        <row r="2314">
          <cell r="A2314" t="str">
            <v>001.33.00020</v>
          </cell>
          <cell r="B2314" t="str">
            <v>Limpeza geral da obra</v>
          </cell>
          <cell r="C2314" t="str">
            <v>M2</v>
          </cell>
          <cell r="D2314">
            <v>1.9035</v>
          </cell>
        </row>
        <row r="2315">
          <cell r="A2315" t="str">
            <v>001.33.00040</v>
          </cell>
          <cell r="B2315" t="str">
            <v>Execução de limpeza geral da obra com retirada de entulhos</v>
          </cell>
          <cell r="C2315" t="str">
            <v>M2</v>
          </cell>
          <cell r="D2315">
            <v>1.9035</v>
          </cell>
        </row>
        <row r="2316">
          <cell r="A2316" t="str">
            <v>001.33.00060</v>
          </cell>
          <cell r="B2316" t="str">
            <v>Execução de Retirada de entulho em Caçamba inclusive Carga Manual distância até 30 mts</v>
          </cell>
          <cell r="C2316" t="str">
            <v>M3</v>
          </cell>
          <cell r="D2316">
            <v>16.418800000000001</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NTIGA"/>
      <sheetName val="CIE-R40-M03-GINÁS+PISTA ATL (2)"/>
      <sheetName val="QCI"/>
      <sheetName val="Cronograma"/>
      <sheetName val="BDI REV."/>
      <sheetName val="Memorial de Cálculo "/>
      <sheetName val="composição"/>
      <sheetName val="cotações"/>
    </sheetNames>
    <sheetDataSet>
      <sheetData sheetId="0"/>
      <sheetData sheetId="1"/>
      <sheetData sheetId="2"/>
      <sheetData sheetId="3">
        <row r="1">
          <cell r="A1" t="str">
            <v>CRONOGRAMA FÍSICO FINANCEIRO</v>
          </cell>
        </row>
        <row r="2">
          <cell r="A2" t="str">
            <v>DADOS DA OBRA</v>
          </cell>
        </row>
        <row r="3">
          <cell r="A3" t="str">
            <v>OBRA :</v>
          </cell>
          <cell r="B3" t="str">
            <v>CIE "R40" MOD.03 -  QUADRAS REVERSÍVEIS - CENTRO DE INICIAÇÃO AO ESPORTE</v>
          </cell>
          <cell r="J3" t="str">
            <v>Valor:</v>
          </cell>
          <cell r="K3">
            <v>4173418.0018010009</v>
          </cell>
        </row>
        <row r="4">
          <cell r="A4" t="str">
            <v>Endereço: ESTRADA SABRINA- QUADRA 01-RESIDENCIAL SABRINA</v>
          </cell>
          <cell r="H4" t="e">
            <v>#N/A</v>
          </cell>
          <cell r="J4" t="str">
            <v>Prazo de execução: 12 meses</v>
          </cell>
        </row>
        <row r="5">
          <cell r="A5" t="str">
            <v>ITENS</v>
          </cell>
          <cell r="C5" t="str">
            <v>TOTAL</v>
          </cell>
          <cell r="D5" t="str">
            <v>Mês 1</v>
          </cell>
          <cell r="E5" t="str">
            <v>Mês 2</v>
          </cell>
          <cell r="F5" t="str">
            <v>Mês 3</v>
          </cell>
          <cell r="G5" t="str">
            <v>Mês 4</v>
          </cell>
          <cell r="H5" t="str">
            <v>Mês 5</v>
          </cell>
          <cell r="I5" t="str">
            <v>Mês 6</v>
          </cell>
          <cell r="J5" t="str">
            <v>Mês 7</v>
          </cell>
          <cell r="K5" t="str">
            <v>Mês 8</v>
          </cell>
          <cell r="L5" t="str">
            <v>Mês 9</v>
          </cell>
          <cell r="M5" t="str">
            <v>Mês 10</v>
          </cell>
          <cell r="N5" t="str">
            <v>Mês 11</v>
          </cell>
          <cell r="O5" t="str">
            <v>Mês 12</v>
          </cell>
        </row>
        <row r="6">
          <cell r="A6" t="str">
            <v>1.0</v>
          </cell>
          <cell r="B6" t="str">
            <v>SERVIÇOS INICIAIS</v>
          </cell>
        </row>
        <row r="7">
          <cell r="A7" t="str">
            <v>Total do item</v>
          </cell>
          <cell r="C7">
            <v>61274.643149999989</v>
          </cell>
        </row>
        <row r="8">
          <cell r="A8" t="str">
            <v>2.0</v>
          </cell>
          <cell r="B8" t="str">
            <v>INSTALAÇÕES DO CANTEIRO / SERVIÇOS GERAIS</v>
          </cell>
        </row>
        <row r="9">
          <cell r="A9" t="str">
            <v>Total do item</v>
          </cell>
          <cell r="C9">
            <v>47610.305745999998</v>
          </cell>
        </row>
        <row r="10">
          <cell r="A10" t="str">
            <v>4.0</v>
          </cell>
          <cell r="B10" t="str">
            <v>INFRA-ESTRUTURA (BLOCOS E BALDRAMES)</v>
          </cell>
        </row>
        <row r="11">
          <cell r="A11" t="str">
            <v>Total do item</v>
          </cell>
          <cell r="C11">
            <v>126283.09</v>
          </cell>
        </row>
        <row r="12">
          <cell r="A12" t="str">
            <v>5.0</v>
          </cell>
          <cell r="B12" t="str">
            <v>SUPER-ESTRUTURA (EXCLUSO ARQUIBANCADA)</v>
          </cell>
        </row>
        <row r="13">
          <cell r="A13" t="str">
            <v>Total do item</v>
          </cell>
          <cell r="C13">
            <v>454201.98000000004</v>
          </cell>
        </row>
        <row r="14">
          <cell r="A14" t="str">
            <v>6.0</v>
          </cell>
          <cell r="B14" t="str">
            <v>PAREDES E PAINEIS</v>
          </cell>
        </row>
        <row r="15">
          <cell r="A15" t="str">
            <v>Total do item</v>
          </cell>
          <cell r="C15">
            <v>72216.467978000001</v>
          </cell>
        </row>
        <row r="16">
          <cell r="A16" t="str">
            <v>7.0</v>
          </cell>
          <cell r="B16" t="str">
            <v>ESQUADRIAS DE MADEIRA</v>
          </cell>
        </row>
        <row r="17">
          <cell r="A17" t="str">
            <v>Total do item</v>
          </cell>
          <cell r="C17">
            <v>9801.130000000001</v>
          </cell>
        </row>
        <row r="18">
          <cell r="A18" t="str">
            <v>8.0</v>
          </cell>
          <cell r="B18" t="str">
            <v>FERRAGENS</v>
          </cell>
        </row>
        <row r="19">
          <cell r="A19" t="str">
            <v>Total do item</v>
          </cell>
          <cell r="C19">
            <v>4684.8100000000004</v>
          </cell>
        </row>
        <row r="20">
          <cell r="A20" t="str">
            <v>9.0</v>
          </cell>
          <cell r="B20" t="str">
            <v>ESQUADRIAS METÁLICAS</v>
          </cell>
        </row>
        <row r="21">
          <cell r="A21" t="str">
            <v>Total do item</v>
          </cell>
          <cell r="C21">
            <v>61198.92</v>
          </cell>
        </row>
        <row r="22">
          <cell r="A22" t="str">
            <v>10.0</v>
          </cell>
          <cell r="B22" t="str">
            <v>VIDROS</v>
          </cell>
        </row>
        <row r="23">
          <cell r="A23" t="str">
            <v>Total do item</v>
          </cell>
          <cell r="C23">
            <v>6795.42</v>
          </cell>
        </row>
        <row r="24">
          <cell r="A24" t="str">
            <v>11.0</v>
          </cell>
          <cell r="B24" t="str">
            <v xml:space="preserve">COBERTURA </v>
          </cell>
        </row>
        <row r="25">
          <cell r="A25" t="str">
            <v>Total do item</v>
          </cell>
          <cell r="C25">
            <v>482181.84</v>
          </cell>
        </row>
        <row r="26">
          <cell r="A26" t="str">
            <v>12.0</v>
          </cell>
          <cell r="B26" t="str">
            <v xml:space="preserve">IMPERMEABILIZAÇÃO </v>
          </cell>
        </row>
        <row r="27">
          <cell r="B27" t="str">
            <v>Total do item</v>
          </cell>
          <cell r="C27">
            <v>13820.35</v>
          </cell>
        </row>
        <row r="28">
          <cell r="A28" t="str">
            <v>13.0</v>
          </cell>
          <cell r="B28" t="str">
            <v>FORRO</v>
          </cell>
        </row>
        <row r="29">
          <cell r="A29" t="str">
            <v>Total do item</v>
          </cell>
          <cell r="C29">
            <v>4177.55</v>
          </cell>
        </row>
        <row r="30">
          <cell r="A30" t="str">
            <v>14.0</v>
          </cell>
          <cell r="B30" t="str">
            <v>REVESTIMENTO DE PAREDES</v>
          </cell>
        </row>
        <row r="31">
          <cell r="A31" t="str">
            <v>Total do item</v>
          </cell>
          <cell r="C31">
            <v>64616.86</v>
          </cell>
        </row>
        <row r="32">
          <cell r="A32" t="str">
            <v>15.0</v>
          </cell>
          <cell r="B32" t="str">
            <v>REVESTIMENTO DE PISOS</v>
          </cell>
        </row>
        <row r="33">
          <cell r="A33" t="str">
            <v>Total do item</v>
          </cell>
          <cell r="C33">
            <v>531205.81000000006</v>
          </cell>
        </row>
        <row r="34">
          <cell r="A34" t="str">
            <v>16.0</v>
          </cell>
          <cell r="B34" t="str">
            <v>PAVIMENTAÇÃO EXTERNA</v>
          </cell>
        </row>
        <row r="35">
          <cell r="A35" t="str">
            <v>Total do item</v>
          </cell>
          <cell r="C35">
            <v>90603.25</v>
          </cell>
        </row>
        <row r="36">
          <cell r="A36" t="str">
            <v>16.1</v>
          </cell>
          <cell r="B36" t="str">
            <v>ATLETISMO</v>
          </cell>
        </row>
        <row r="37">
          <cell r="A37" t="str">
            <v>Total do item</v>
          </cell>
          <cell r="C37">
            <v>684616.37000000023</v>
          </cell>
        </row>
        <row r="38">
          <cell r="A38" t="str">
            <v>17.0</v>
          </cell>
          <cell r="B38" t="str">
            <v>INSTALAÇÕES HIDROSANITÁRIAS</v>
          </cell>
        </row>
        <row r="39">
          <cell r="B39" t="str">
            <v>Total do item</v>
          </cell>
          <cell r="C39">
            <v>112424.66</v>
          </cell>
        </row>
        <row r="40">
          <cell r="A40" t="str">
            <v>18.0</v>
          </cell>
          <cell r="B40" t="str">
            <v>GINÁSIO</v>
          </cell>
        </row>
        <row r="41">
          <cell r="B41" t="str">
            <v>Total do item</v>
          </cell>
          <cell r="C41">
            <v>47592.899999999994</v>
          </cell>
        </row>
        <row r="42">
          <cell r="A42" t="str">
            <v>19.0</v>
          </cell>
          <cell r="B42" t="str">
            <v xml:space="preserve">TORRE DE CAIXA D´ÁGUA </v>
          </cell>
        </row>
        <row r="43">
          <cell r="B43" t="str">
            <v>Total do item</v>
          </cell>
          <cell r="C43">
            <v>7694.9000000000005</v>
          </cell>
        </row>
        <row r="44">
          <cell r="A44" t="str">
            <v>22.0</v>
          </cell>
          <cell r="B44" t="str">
            <v>RESERVATÓRIO EXTERNO METÁLICO DE ÁGUA POTÁVEL - 20 M³</v>
          </cell>
        </row>
        <row r="45">
          <cell r="B45" t="str">
            <v>Total do item</v>
          </cell>
          <cell r="C45">
            <v>30031.93</v>
          </cell>
        </row>
        <row r="46">
          <cell r="A46" t="str">
            <v>23.0</v>
          </cell>
          <cell r="B46" t="str">
            <v>PISTA DE ATLETISMO</v>
          </cell>
        </row>
        <row r="47">
          <cell r="B47" t="str">
            <v>Total do item</v>
          </cell>
          <cell r="C47">
            <v>34179.539999999994</v>
          </cell>
        </row>
        <row r="48">
          <cell r="A48" t="str">
            <v>23.1</v>
          </cell>
          <cell r="B48" t="str">
            <v xml:space="preserve">LOUÇAS E METAIS </v>
          </cell>
        </row>
        <row r="49">
          <cell r="B49" t="str">
            <v>Total do item</v>
          </cell>
          <cell r="C49">
            <v>26939.149999999991</v>
          </cell>
        </row>
        <row r="50">
          <cell r="A50" t="str">
            <v>24.0</v>
          </cell>
          <cell r="B50" t="str">
            <v>LUMINARIAS, TOMADAS, DUTOS E ACESSÓRIOS</v>
          </cell>
        </row>
        <row r="51">
          <cell r="B51" t="str">
            <v>Total do item</v>
          </cell>
          <cell r="C51">
            <v>61316.920000000013</v>
          </cell>
        </row>
        <row r="52">
          <cell r="A52" t="str">
            <v>25.0</v>
          </cell>
          <cell r="B52" t="str">
            <v xml:space="preserve">ELÉTRICA </v>
          </cell>
        </row>
        <row r="53">
          <cell r="B53" t="str">
            <v>Total do item</v>
          </cell>
          <cell r="C53">
            <v>265422.99000000005</v>
          </cell>
        </row>
        <row r="54">
          <cell r="A54" t="str">
            <v>30.0</v>
          </cell>
          <cell r="B54" t="str">
            <v xml:space="preserve">SERVIÇOS COMPLEMENTARES </v>
          </cell>
        </row>
        <row r="55">
          <cell r="B55" t="str">
            <v>Total do item</v>
          </cell>
          <cell r="C55">
            <v>128070.61</v>
          </cell>
        </row>
        <row r="56">
          <cell r="A56" t="str">
            <v>31.0</v>
          </cell>
          <cell r="B56" t="str">
            <v>COMUNICAÇAO VISUAL</v>
          </cell>
        </row>
        <row r="57">
          <cell r="B57" t="str">
            <v>Total do item</v>
          </cell>
          <cell r="C57">
            <v>6069.59</v>
          </cell>
        </row>
        <row r="58">
          <cell r="A58" t="str">
            <v>32.0</v>
          </cell>
          <cell r="B58" t="str">
            <v xml:space="preserve">PINTURA </v>
          </cell>
        </row>
        <row r="59">
          <cell r="B59" t="str">
            <v>Total do item</v>
          </cell>
          <cell r="C59">
            <v>60248.149999999994</v>
          </cell>
        </row>
        <row r="60">
          <cell r="A60" t="str">
            <v>33.0</v>
          </cell>
          <cell r="B60" t="str">
            <v xml:space="preserve">LIMPEZA FINAL DE OBRA </v>
          </cell>
        </row>
        <row r="61">
          <cell r="B61" t="str">
            <v>Total do item</v>
          </cell>
          <cell r="C61">
            <v>8404.24</v>
          </cell>
        </row>
        <row r="62">
          <cell r="A62" t="str">
            <v>34.0</v>
          </cell>
          <cell r="B62" t="str">
            <v xml:space="preserve">ADMINISTRAÇÃO </v>
          </cell>
        </row>
        <row r="63">
          <cell r="B63" t="str">
            <v>Total do item</v>
          </cell>
          <cell r="C63">
            <v>310977.79000000004</v>
          </cell>
        </row>
        <row r="64">
          <cell r="A64" t="str">
            <v>35.0</v>
          </cell>
          <cell r="B64" t="str">
            <v>ADEQUAÇÃO PLANILHA OFICIAL</v>
          </cell>
        </row>
        <row r="65">
          <cell r="B65" t="str">
            <v>Total do item</v>
          </cell>
          <cell r="C65">
            <v>358755.83492700005</v>
          </cell>
        </row>
        <row r="66">
          <cell r="A66" t="str">
            <v>TOTAL MENSAL</v>
          </cell>
        </row>
        <row r="68">
          <cell r="A68" t="str">
            <v>TOTAL GERAL</v>
          </cell>
          <cell r="C68">
            <v>4173418.0018010009</v>
          </cell>
        </row>
        <row r="69">
          <cell r="A69" t="str">
            <v>OBS: ESTE CRONOGRAMA FÍSICO FINANCEIRO É DEMONSTRATIVO, CADA PROPONENTE DEVERÁ FORMULAR O SEU DE ACORDO COM PLANEJAMENTO PRÓPRIO</v>
          </cell>
        </row>
      </sheetData>
      <sheetData sheetId="4"/>
      <sheetData sheetId="5"/>
      <sheetData sheetId="6"/>
      <sheetData sheetId="7"/>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Gráf1"/>
      <sheetName val="Gráf2"/>
      <sheetName val="Gráf3"/>
      <sheetName val="Gráf4"/>
      <sheetName val="Viga Benkellman"/>
      <sheetName val="Estudo Estatístico"/>
      <sheetName val="Pro - 10 norma A"/>
      <sheetName val="Pró - 11 norma B"/>
      <sheetName val="Resumo subtrechos homgêneos"/>
      <sheetName val="Demonstrativo Dimensionamento"/>
      <sheetName val="Camadas Mat. Distintos"/>
      <sheetName val="PRO-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INAPI-SINTETICO"/>
      <sheetName val="SINAPI-01-2014"/>
      <sheetName val="MAPA COTAÇÃO (MC01)"/>
      <sheetName val="estimativa de custo IRMA DULCE"/>
      <sheetName val="ELÉTRICA"/>
      <sheetName val="INFRA"/>
      <sheetName val="LÓGICA 2"/>
      <sheetName val="LÓGICA 22"/>
    </sheetNames>
    <sheetDataSet>
      <sheetData sheetId="0"/>
      <sheetData sheetId="1"/>
      <sheetData sheetId="2"/>
      <sheetData sheetId="3">
        <row r="7">
          <cell r="I7">
            <v>0.27279999999999999</v>
          </cell>
        </row>
      </sheetData>
      <sheetData sheetId="4">
        <row r="25">
          <cell r="F25">
            <v>25.390000000000004</v>
          </cell>
        </row>
      </sheetData>
      <sheetData sheetId="5">
        <row r="27">
          <cell r="F27">
            <v>2.8000000000000003</v>
          </cell>
        </row>
        <row r="44">
          <cell r="F44">
            <v>10.09</v>
          </cell>
        </row>
        <row r="62">
          <cell r="F62">
            <v>12.790000000000001</v>
          </cell>
        </row>
        <row r="80">
          <cell r="F80">
            <v>46.55</v>
          </cell>
        </row>
        <row r="98">
          <cell r="F98">
            <v>27</v>
          </cell>
        </row>
        <row r="116">
          <cell r="F116">
            <v>29.27</v>
          </cell>
        </row>
        <row r="134">
          <cell r="F134">
            <v>22.459999999999997</v>
          </cell>
        </row>
        <row r="152">
          <cell r="F152">
            <v>21.23</v>
          </cell>
        </row>
        <row r="170">
          <cell r="F170">
            <v>6.5099999999999989</v>
          </cell>
        </row>
        <row r="188">
          <cell r="F188">
            <v>4.9800000000000004</v>
          </cell>
        </row>
        <row r="206">
          <cell r="F206">
            <v>22.68</v>
          </cell>
        </row>
        <row r="224">
          <cell r="F224">
            <v>13.27</v>
          </cell>
        </row>
        <row r="242">
          <cell r="F242">
            <v>2.9060000000000006</v>
          </cell>
        </row>
        <row r="261">
          <cell r="F261">
            <v>2.6460000000000004</v>
          </cell>
        </row>
        <row r="279">
          <cell r="F279">
            <v>0.39760000000000001</v>
          </cell>
        </row>
        <row r="297">
          <cell r="F297">
            <v>3.98</v>
          </cell>
        </row>
        <row r="315">
          <cell r="F315">
            <v>4.2699999999999996</v>
          </cell>
        </row>
        <row r="334">
          <cell r="F334">
            <v>125.10000000000001</v>
          </cell>
        </row>
        <row r="352">
          <cell r="F352">
            <v>9.11</v>
          </cell>
        </row>
        <row r="370">
          <cell r="F370">
            <v>43.54</v>
          </cell>
        </row>
        <row r="388">
          <cell r="F388">
            <v>11.78</v>
          </cell>
        </row>
        <row r="406">
          <cell r="F406">
            <v>104.63000000000001</v>
          </cell>
        </row>
        <row r="424">
          <cell r="F424">
            <v>92.77</v>
          </cell>
        </row>
        <row r="442">
          <cell r="F442">
            <v>130.80000000000001</v>
          </cell>
        </row>
        <row r="460">
          <cell r="F460">
            <v>68.009999999999991</v>
          </cell>
        </row>
        <row r="478">
          <cell r="F478">
            <v>6.5399999999999991</v>
          </cell>
        </row>
        <row r="496">
          <cell r="F496">
            <v>77.89</v>
          </cell>
        </row>
        <row r="514">
          <cell r="F514">
            <v>33.94</v>
          </cell>
        </row>
        <row r="532">
          <cell r="F532">
            <v>3.9999999999999996</v>
          </cell>
        </row>
      </sheetData>
      <sheetData sheetId="6">
        <row r="24">
          <cell r="F24">
            <v>8.7899999999999991</v>
          </cell>
        </row>
        <row r="42">
          <cell r="F42">
            <v>20.28</v>
          </cell>
        </row>
        <row r="78">
          <cell r="F78">
            <v>54.65</v>
          </cell>
        </row>
        <row r="96">
          <cell r="F96">
            <v>1.37</v>
          </cell>
        </row>
        <row r="116">
          <cell r="F116">
            <v>93.740000000000009</v>
          </cell>
        </row>
        <row r="134">
          <cell r="F134">
            <v>22.82</v>
          </cell>
        </row>
        <row r="155">
          <cell r="F155">
            <v>372.28999999999996</v>
          </cell>
        </row>
        <row r="177">
          <cell r="F177">
            <v>1567.1299999999997</v>
          </cell>
        </row>
        <row r="195">
          <cell r="F195">
            <v>1038.8</v>
          </cell>
        </row>
        <row r="213">
          <cell r="F213">
            <v>300.60000000000002</v>
          </cell>
        </row>
        <row r="231">
          <cell r="F231">
            <v>41.78</v>
          </cell>
        </row>
        <row r="249">
          <cell r="F249">
            <v>48.029999999999994</v>
          </cell>
        </row>
        <row r="267">
          <cell r="F267">
            <v>55.91</v>
          </cell>
        </row>
        <row r="285">
          <cell r="F285">
            <v>11.819999999999999</v>
          </cell>
        </row>
        <row r="303">
          <cell r="F303">
            <v>1.5000000000000002</v>
          </cell>
        </row>
        <row r="321">
          <cell r="F321">
            <v>2.59</v>
          </cell>
        </row>
        <row r="339">
          <cell r="F339">
            <v>3821.9100000000003</v>
          </cell>
        </row>
        <row r="357">
          <cell r="F357">
            <v>24.71</v>
          </cell>
        </row>
        <row r="374">
          <cell r="F374">
            <v>16.48</v>
          </cell>
        </row>
      </sheetData>
      <sheetData sheetId="7"/>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Boletim_10"/>
      <sheetName val="Orçamento-SES"/>
      <sheetName val="Plan2"/>
      <sheetName val="Plan3"/>
    </sheetNames>
    <sheetDataSet>
      <sheetData sheetId="0">
        <row r="2">
          <cell r="A2" t="str">
            <v>001</v>
          </cell>
          <cell r="B2" t="str">
            <v>BOLETIM DE REFERÊNCIA DE PREÇOS DE OBRAS CIVIS - OUTUBRO 2004</v>
          </cell>
        </row>
        <row r="3">
          <cell r="A3" t="str">
            <v>001.01</v>
          </cell>
          <cell r="B3" t="str">
            <v>DEMOLIÇÃO E RETIRADA</v>
          </cell>
        </row>
        <row r="4">
          <cell r="A4" t="str">
            <v>001.01.00020</v>
          </cell>
          <cell r="B4" t="str">
            <v>Demolição de cobertura construída c/telha de barro ou cerâmica</v>
          </cell>
          <cell r="C4" t="str">
            <v>M2</v>
          </cell>
          <cell r="D4">
            <v>1</v>
          </cell>
          <cell r="E4">
            <v>2.6252</v>
          </cell>
          <cell r="F4">
            <v>2.62</v>
          </cell>
        </row>
        <row r="5">
          <cell r="A5" t="str">
            <v>001.01.00040</v>
          </cell>
          <cell r="B5" t="str">
            <v>Demolição de cobertura construída c/telha de cimento amianto, alumínio, plastico e ferro galvanizado</v>
          </cell>
          <cell r="C5" t="str">
            <v>M2</v>
          </cell>
          <cell r="D5">
            <v>1</v>
          </cell>
          <cell r="E5">
            <v>1.0940000000000001</v>
          </cell>
          <cell r="F5">
            <v>1.0900000000000001</v>
          </cell>
        </row>
        <row r="6">
          <cell r="A6" t="str">
            <v>001.01.00060</v>
          </cell>
          <cell r="B6" t="str">
            <v>Demolição de madeiramento de telhado constituído por tesouras (telha de barro)</v>
          </cell>
          <cell r="C6" t="str">
            <v>M2</v>
          </cell>
          <cell r="D6">
            <v>1</v>
          </cell>
          <cell r="E6">
            <v>3.9519000000000002</v>
          </cell>
          <cell r="F6">
            <v>3.95</v>
          </cell>
        </row>
        <row r="7">
          <cell r="A7" t="str">
            <v>001.01.00080</v>
          </cell>
          <cell r="B7" t="str">
            <v>Demolição de madeiramento de telhado constituído por tesouras (telha de cimento aminato e alumínio)</v>
          </cell>
          <cell r="C7" t="str">
            <v>M2</v>
          </cell>
          <cell r="D7">
            <v>1</v>
          </cell>
          <cell r="E7">
            <v>3.4068000000000001</v>
          </cell>
          <cell r="F7">
            <v>3.4</v>
          </cell>
        </row>
        <row r="8">
          <cell r="A8" t="str">
            <v>001.01.00100</v>
          </cell>
          <cell r="B8" t="str">
            <v>Demolição de madeiramento de telhado tipo pontaletados (telhas de barro)</v>
          </cell>
          <cell r="C8" t="str">
            <v>M2</v>
          </cell>
          <cell r="D8">
            <v>1</v>
          </cell>
          <cell r="E8">
            <v>2.9432</v>
          </cell>
          <cell r="F8">
            <v>2.94</v>
          </cell>
        </row>
        <row r="9">
          <cell r="A9" t="str">
            <v>001.01.00120</v>
          </cell>
          <cell r="B9" t="str">
            <v>Demolição de madeiramento de telhado tipo pontaletados (telhas de cimento aminato ou alumínio)</v>
          </cell>
          <cell r="C9" t="str">
            <v>M2</v>
          </cell>
          <cell r="D9">
            <v>1</v>
          </cell>
          <cell r="E9">
            <v>2.9432</v>
          </cell>
          <cell r="F9">
            <v>2.94</v>
          </cell>
        </row>
        <row r="10">
          <cell r="A10" t="str">
            <v>001.01.00140</v>
          </cell>
          <cell r="B10" t="str">
            <v>Demolição de estrutura de ferro  para  telhados</v>
          </cell>
          <cell r="C10" t="str">
            <v>M2</v>
          </cell>
          <cell r="D10">
            <v>1</v>
          </cell>
          <cell r="E10">
            <v>8.1097000000000001</v>
          </cell>
          <cell r="F10">
            <v>8.1</v>
          </cell>
        </row>
        <row r="11">
          <cell r="A11" t="str">
            <v>001.01.00160</v>
          </cell>
          <cell r="B11" t="str">
            <v>Retirada de cobertura de madeira - caibros e vigas</v>
          </cell>
          <cell r="C11" t="str">
            <v>ML</v>
          </cell>
          <cell r="D11">
            <v>1</v>
          </cell>
          <cell r="E11">
            <v>0.20169999999999999</v>
          </cell>
          <cell r="F11">
            <v>0.2</v>
          </cell>
        </row>
        <row r="12">
          <cell r="A12" t="str">
            <v>001.01.00180</v>
          </cell>
          <cell r="B12" t="str">
            <v>Retirada de cobertura de madeira - ripas</v>
          </cell>
          <cell r="C12" t="str">
            <v>ML</v>
          </cell>
          <cell r="D12">
            <v>1</v>
          </cell>
          <cell r="E12">
            <v>0.10059999999999999</v>
          </cell>
          <cell r="F12">
            <v>0.1</v>
          </cell>
        </row>
        <row r="13">
          <cell r="A13" t="str">
            <v>001.01.00200</v>
          </cell>
          <cell r="B13" t="str">
            <v>Retirada de cobertura em telhas de barro s/aproveitamento das cumeeiras e espigões</v>
          </cell>
          <cell r="C13" t="str">
            <v>UN</v>
          </cell>
          <cell r="D13">
            <v>1</v>
          </cell>
          <cell r="E13">
            <v>0.27839999999999998</v>
          </cell>
          <cell r="F13">
            <v>0.27</v>
          </cell>
        </row>
        <row r="14">
          <cell r="A14" t="str">
            <v>001.01.00220</v>
          </cell>
          <cell r="B14" t="str">
            <v>Retirada de cobertura em telhas de cimento aminato, alumínio, plástico ou ferro galvanizado</v>
          </cell>
          <cell r="C14" t="str">
            <v>UN</v>
          </cell>
          <cell r="D14">
            <v>1</v>
          </cell>
          <cell r="E14">
            <v>3.7113999999999998</v>
          </cell>
          <cell r="F14">
            <v>3.71</v>
          </cell>
        </row>
        <row r="15">
          <cell r="A15" t="str">
            <v>001.01.00240</v>
          </cell>
          <cell r="B15" t="str">
            <v>Retirada de cobertura em telhas cerãmicas ( plan , colonial , francesa , etc. )</v>
          </cell>
          <cell r="C15" t="str">
            <v>M2</v>
          </cell>
          <cell r="D15">
            <v>1</v>
          </cell>
          <cell r="E15">
            <v>2.4599000000000002</v>
          </cell>
          <cell r="F15">
            <v>2.4500000000000002</v>
          </cell>
        </row>
        <row r="16">
          <cell r="A16" t="str">
            <v>001.01.00260</v>
          </cell>
          <cell r="B16" t="str">
            <v>Retirada de cobertura em telhas de cimento aminato, alumínio, plástico e c.g.</v>
          </cell>
          <cell r="C16" t="str">
            <v>M2</v>
          </cell>
          <cell r="D16">
            <v>1</v>
          </cell>
          <cell r="E16">
            <v>1.3109</v>
          </cell>
          <cell r="F16">
            <v>1.31</v>
          </cell>
        </row>
        <row r="17">
          <cell r="A17" t="str">
            <v>001.01.00280</v>
          </cell>
          <cell r="B17" t="str">
            <v>Retirada de madeiramento de telhado constituído por tesouras (telha de barro)</v>
          </cell>
          <cell r="C17" t="str">
            <v>M2</v>
          </cell>
          <cell r="D17">
            <v>1</v>
          </cell>
          <cell r="E17">
            <v>3.0246</v>
          </cell>
          <cell r="F17">
            <v>3.02</v>
          </cell>
        </row>
        <row r="18">
          <cell r="A18" t="str">
            <v>001.01.00300</v>
          </cell>
          <cell r="B18" t="str">
            <v>Retirada de madeiramento de telhado constituído por tesouras (telha de cimento amianto ou alumínio)</v>
          </cell>
          <cell r="C18" t="str">
            <v>M2</v>
          </cell>
          <cell r="D18">
            <v>1</v>
          </cell>
          <cell r="E18">
            <v>2.5207000000000002</v>
          </cell>
          <cell r="F18">
            <v>2.52</v>
          </cell>
        </row>
        <row r="19">
          <cell r="A19" t="str">
            <v>001.01.00320</v>
          </cell>
          <cell r="B19" t="str">
            <v>Retirada de madeiramento de telhado tipo pontaletados (telhas de barro)</v>
          </cell>
          <cell r="C19" t="str">
            <v>M2</v>
          </cell>
          <cell r="D19">
            <v>1</v>
          </cell>
          <cell r="E19">
            <v>2.0165000000000002</v>
          </cell>
          <cell r="F19">
            <v>2.0099999999999998</v>
          </cell>
        </row>
        <row r="20">
          <cell r="A20" t="str">
            <v>001.01.00340</v>
          </cell>
          <cell r="B20" t="str">
            <v>Retirada de madeiramento de telhado tipo pontaletados (telhas de cimento amianto ou alumínio)</v>
          </cell>
          <cell r="C20" t="str">
            <v>M2</v>
          </cell>
          <cell r="D20">
            <v>1</v>
          </cell>
          <cell r="E20">
            <v>1.8148</v>
          </cell>
          <cell r="F20">
            <v>1.81</v>
          </cell>
        </row>
        <row r="21">
          <cell r="A21" t="str">
            <v>001.01.00360</v>
          </cell>
          <cell r="B21" t="str">
            <v>Retirada de calhas e rufos metálicos</v>
          </cell>
          <cell r="C21" t="str">
            <v>M2</v>
          </cell>
          <cell r="D21">
            <v>1</v>
          </cell>
          <cell r="E21">
            <v>3.0710999999999999</v>
          </cell>
          <cell r="F21">
            <v>3.07</v>
          </cell>
        </row>
        <row r="22">
          <cell r="A22" t="str">
            <v>001.01.00380</v>
          </cell>
          <cell r="B22" t="str">
            <v>Demolição de revestimento de argamassa de cal e areia (inclusive emboço)</v>
          </cell>
          <cell r="C22" t="str">
            <v>M2</v>
          </cell>
          <cell r="D22">
            <v>1</v>
          </cell>
          <cell r="E22">
            <v>1.9152</v>
          </cell>
          <cell r="F22">
            <v>1.91</v>
          </cell>
        </row>
        <row r="23">
          <cell r="A23" t="str">
            <v>001.01.00400</v>
          </cell>
          <cell r="B23" t="str">
            <v>Demolição de revestimento de argamassa mista (inclusive emboço)</v>
          </cell>
          <cell r="C23" t="str">
            <v>M2</v>
          </cell>
          <cell r="D23">
            <v>1</v>
          </cell>
          <cell r="E23">
            <v>2.8729</v>
          </cell>
          <cell r="F23">
            <v>2.87</v>
          </cell>
        </row>
        <row r="24">
          <cell r="A24" t="str">
            <v>001.01.00420</v>
          </cell>
          <cell r="B24" t="str">
            <v>Demolição de revestimento de argamassa de cimento e areia (inclusive emboço)</v>
          </cell>
          <cell r="C24" t="str">
            <v>M2</v>
          </cell>
          <cell r="D24">
            <v>1</v>
          </cell>
          <cell r="E24">
            <v>7.3632</v>
          </cell>
          <cell r="F24">
            <v>7.36</v>
          </cell>
        </row>
        <row r="25">
          <cell r="A25" t="str">
            <v>001.01.00440</v>
          </cell>
          <cell r="B25" t="str">
            <v>Demolição de azulejos pastilas ladrilhos cerâmicos ou base de gres (inclusive emboço)</v>
          </cell>
          <cell r="C25" t="str">
            <v>M2</v>
          </cell>
          <cell r="D25">
            <v>1</v>
          </cell>
          <cell r="E25">
            <v>7.1078000000000001</v>
          </cell>
          <cell r="F25">
            <v>7.1</v>
          </cell>
        </row>
        <row r="26">
          <cell r="A26" t="str">
            <v>001.01.00460</v>
          </cell>
          <cell r="B26" t="str">
            <v>Demolição de mármore, pedra ou granito (inclusive emboço)</v>
          </cell>
          <cell r="C26" t="str">
            <v>M2</v>
          </cell>
          <cell r="D26">
            <v>1</v>
          </cell>
          <cell r="E26">
            <v>7.1078000000000001</v>
          </cell>
          <cell r="F26">
            <v>7.1</v>
          </cell>
        </row>
        <row r="27">
          <cell r="A27" t="str">
            <v>001.01.00480</v>
          </cell>
          <cell r="B27" t="str">
            <v>Demolição de quadro negro</v>
          </cell>
          <cell r="C27" t="str">
            <v>M2</v>
          </cell>
          <cell r="D27">
            <v>1</v>
          </cell>
          <cell r="E27">
            <v>7.1078000000000001</v>
          </cell>
          <cell r="F27">
            <v>7.1</v>
          </cell>
        </row>
        <row r="28">
          <cell r="A28" t="str">
            <v>001.01.00500</v>
          </cell>
          <cell r="B28" t="str">
            <v>Retirada de revestimento com mármore, pedra ou granito (inclusive emboço)</v>
          </cell>
          <cell r="C28" t="str">
            <v>M2</v>
          </cell>
          <cell r="D28">
            <v>1</v>
          </cell>
          <cell r="E28">
            <v>6.5545</v>
          </cell>
          <cell r="F28">
            <v>6.55</v>
          </cell>
        </row>
        <row r="29">
          <cell r="A29" t="str">
            <v>001.01.00520</v>
          </cell>
          <cell r="B29" t="str">
            <v>Demolição de forro de estuque (inclusive entarugamento de madeira)</v>
          </cell>
          <cell r="C29" t="str">
            <v>M2</v>
          </cell>
          <cell r="D29">
            <v>1</v>
          </cell>
          <cell r="E29">
            <v>2.0714000000000001</v>
          </cell>
          <cell r="F29">
            <v>2.0699999999999998</v>
          </cell>
        </row>
        <row r="30">
          <cell r="A30" t="str">
            <v>001.01.00540</v>
          </cell>
          <cell r="B30" t="str">
            <v>Demolição de forro de madeira ou de gesso (incluso entarugamento)</v>
          </cell>
          <cell r="C30" t="str">
            <v>M2</v>
          </cell>
          <cell r="D30">
            <v>1</v>
          </cell>
          <cell r="E30">
            <v>1.75</v>
          </cell>
          <cell r="F30">
            <v>1.75</v>
          </cell>
        </row>
        <row r="31">
          <cell r="A31" t="str">
            <v>001.01.00560</v>
          </cell>
          <cell r="B31" t="str">
            <v>Demolição somente das tábuas ou chapas de madeira ou de gesso</v>
          </cell>
          <cell r="C31" t="str">
            <v>M2</v>
          </cell>
          <cell r="D31">
            <v>1</v>
          </cell>
          <cell r="E31">
            <v>2.6252</v>
          </cell>
          <cell r="F31">
            <v>2.62</v>
          </cell>
        </row>
        <row r="32">
          <cell r="A32" t="str">
            <v>001.01.00580</v>
          </cell>
          <cell r="B32" t="str">
            <v>Demolição de lambris de madeira inclusive entarugamento</v>
          </cell>
          <cell r="C32" t="str">
            <v>M2</v>
          </cell>
          <cell r="D32">
            <v>1</v>
          </cell>
          <cell r="E32">
            <v>7.1078000000000001</v>
          </cell>
          <cell r="F32">
            <v>7.1</v>
          </cell>
        </row>
        <row r="33">
          <cell r="A33" t="str">
            <v>001.01.00600</v>
          </cell>
          <cell r="B33" t="str">
            <v>Demolição somente de chapas ou placas de lambris ou madeira</v>
          </cell>
          <cell r="C33" t="str">
            <v>M2</v>
          </cell>
          <cell r="D33">
            <v>1</v>
          </cell>
          <cell r="E33">
            <v>4.4264000000000001</v>
          </cell>
          <cell r="F33">
            <v>4.42</v>
          </cell>
        </row>
        <row r="34">
          <cell r="A34" t="str">
            <v>001.01.00620</v>
          </cell>
          <cell r="B34" t="str">
            <v>Retirada de todo o forro inclusive vigas e sarrafos</v>
          </cell>
          <cell r="C34" t="str">
            <v>M2</v>
          </cell>
          <cell r="D34">
            <v>1</v>
          </cell>
          <cell r="E34">
            <v>9.3180999999999994</v>
          </cell>
          <cell r="F34">
            <v>9.31</v>
          </cell>
        </row>
        <row r="35">
          <cell r="A35" t="str">
            <v>001.01.00640</v>
          </cell>
          <cell r="B35" t="str">
            <v>Retirada de todos os lambris inclusive caibros e sarrafos</v>
          </cell>
          <cell r="C35" t="str">
            <v>M2</v>
          </cell>
          <cell r="D35">
            <v>1</v>
          </cell>
          <cell r="E35">
            <v>9.3180999999999994</v>
          </cell>
          <cell r="F35">
            <v>9.31</v>
          </cell>
        </row>
        <row r="36">
          <cell r="A36" t="str">
            <v>001.01.00660</v>
          </cell>
          <cell r="B36" t="str">
            <v>Demolição de alvenaria de tijolos maciços</v>
          </cell>
          <cell r="C36" t="str">
            <v>M3</v>
          </cell>
          <cell r="D36">
            <v>1</v>
          </cell>
          <cell r="E36">
            <v>18.0458</v>
          </cell>
          <cell r="F36">
            <v>18.04</v>
          </cell>
        </row>
        <row r="37">
          <cell r="A37" t="str">
            <v>001.01.00680</v>
          </cell>
          <cell r="B37" t="str">
            <v>Retirada de alvenaria de tijolos maciços</v>
          </cell>
          <cell r="C37" t="str">
            <v>M3</v>
          </cell>
          <cell r="D37">
            <v>1</v>
          </cell>
          <cell r="E37">
            <v>34.176299999999998</v>
          </cell>
          <cell r="F37">
            <v>34.17</v>
          </cell>
        </row>
        <row r="38">
          <cell r="A38" t="str">
            <v>001.01.00700</v>
          </cell>
          <cell r="B38" t="str">
            <v>Demolição de alvenaria de tijolos cerâmicos</v>
          </cell>
          <cell r="C38" t="str">
            <v>M3</v>
          </cell>
          <cell r="D38">
            <v>1</v>
          </cell>
          <cell r="E38">
            <v>13.1257</v>
          </cell>
          <cell r="F38">
            <v>13.12</v>
          </cell>
        </row>
        <row r="39">
          <cell r="A39" t="str">
            <v>001.01.00720</v>
          </cell>
          <cell r="B39" t="str">
            <v>Demolição de alvenaria de blocos de concreto</v>
          </cell>
          <cell r="C39" t="str">
            <v>M3</v>
          </cell>
          <cell r="D39">
            <v>1</v>
          </cell>
          <cell r="E39">
            <v>13.1257</v>
          </cell>
          <cell r="F39">
            <v>13.12</v>
          </cell>
        </row>
        <row r="40">
          <cell r="A40" t="str">
            <v>001.01.00740</v>
          </cell>
          <cell r="B40" t="str">
            <v>Retirada de alvenaria de blocos de concreto</v>
          </cell>
          <cell r="C40" t="str">
            <v>M3</v>
          </cell>
          <cell r="D40">
            <v>1</v>
          </cell>
          <cell r="E40">
            <v>26.2514</v>
          </cell>
          <cell r="F40">
            <v>26.25</v>
          </cell>
        </row>
        <row r="41">
          <cell r="A41" t="str">
            <v>001.01.00760</v>
          </cell>
          <cell r="B41" t="str">
            <v>Demolição de alvenaria de pedra</v>
          </cell>
          <cell r="C41" t="str">
            <v>M3</v>
          </cell>
          <cell r="D41">
            <v>1</v>
          </cell>
          <cell r="E41">
            <v>33.3675</v>
          </cell>
          <cell r="F41">
            <v>33.36</v>
          </cell>
        </row>
        <row r="42">
          <cell r="A42" t="str">
            <v>001.01.00780</v>
          </cell>
          <cell r="B42" t="str">
            <v>Retirada de alvenaria de pedra</v>
          </cell>
          <cell r="C42" t="str">
            <v>M3</v>
          </cell>
          <cell r="D42">
            <v>1</v>
          </cell>
          <cell r="E42">
            <v>37.742699999999999</v>
          </cell>
          <cell r="F42">
            <v>37.74</v>
          </cell>
        </row>
        <row r="43">
          <cell r="A43" t="str">
            <v>001.01.00800</v>
          </cell>
          <cell r="B43" t="str">
            <v>Demolição de alvenaria de placas de concreto celular</v>
          </cell>
          <cell r="C43" t="str">
            <v>M3</v>
          </cell>
          <cell r="D43">
            <v>1</v>
          </cell>
          <cell r="E43">
            <v>7.6608999999999998</v>
          </cell>
          <cell r="F43">
            <v>7.66</v>
          </cell>
        </row>
        <row r="44">
          <cell r="A44" t="str">
            <v>001.01.00820</v>
          </cell>
          <cell r="B44" t="str">
            <v>Retirada de alvenaria de placas de concreto celular</v>
          </cell>
          <cell r="C44" t="str">
            <v>M3</v>
          </cell>
          <cell r="D44">
            <v>1</v>
          </cell>
          <cell r="E44">
            <v>13.1089</v>
          </cell>
          <cell r="F44">
            <v>13.1</v>
          </cell>
        </row>
        <row r="45">
          <cell r="A45" t="str">
            <v>001.01.00840</v>
          </cell>
          <cell r="B45" t="str">
            <v>Demolição de alvenaria de adobo</v>
          </cell>
          <cell r="C45" t="str">
            <v>M3</v>
          </cell>
          <cell r="D45">
            <v>1</v>
          </cell>
          <cell r="E45">
            <v>19.152200000000001</v>
          </cell>
          <cell r="F45">
            <v>19.149999999999999</v>
          </cell>
        </row>
        <row r="46">
          <cell r="A46" t="str">
            <v>001.01.00860</v>
          </cell>
          <cell r="B46" t="str">
            <v>Demolição de elemento vazado</v>
          </cell>
          <cell r="C46" t="str">
            <v>M2</v>
          </cell>
          <cell r="D46">
            <v>1</v>
          </cell>
          <cell r="E46">
            <v>24.617000000000001</v>
          </cell>
          <cell r="F46">
            <v>24.61</v>
          </cell>
        </row>
        <row r="47">
          <cell r="A47" t="str">
            <v>001.01.00880</v>
          </cell>
          <cell r="B47" t="str">
            <v>Demolição inclusive entarugamento de paredes divisórias de tábuas e chapas</v>
          </cell>
          <cell r="C47" t="str">
            <v>M2</v>
          </cell>
          <cell r="D47">
            <v>1</v>
          </cell>
          <cell r="E47">
            <v>3.8304</v>
          </cell>
          <cell r="F47">
            <v>3.83</v>
          </cell>
        </row>
        <row r="48">
          <cell r="A48" t="str">
            <v>001.01.00900</v>
          </cell>
          <cell r="B48" t="str">
            <v>Demolição apenas das tábuas ou chapas das paredes divisórias</v>
          </cell>
          <cell r="C48" t="str">
            <v>M2</v>
          </cell>
          <cell r="D48">
            <v>1</v>
          </cell>
          <cell r="E48">
            <v>2.6814</v>
          </cell>
          <cell r="F48">
            <v>2.68</v>
          </cell>
        </row>
        <row r="49">
          <cell r="A49" t="str">
            <v>001.01.00920</v>
          </cell>
          <cell r="B49" t="str">
            <v>Retirada de divisória tipo naval</v>
          </cell>
          <cell r="C49" t="str">
            <v>m2</v>
          </cell>
          <cell r="D49">
            <v>1</v>
          </cell>
          <cell r="E49">
            <v>1.5321</v>
          </cell>
          <cell r="F49">
            <v>1.53</v>
          </cell>
        </row>
        <row r="50">
          <cell r="A50" t="str">
            <v>001.01.00940</v>
          </cell>
          <cell r="B50" t="str">
            <v>Demolição de alvenaria de fundação de tijolos maciços inclusive escavações necessárias</v>
          </cell>
          <cell r="C50" t="str">
            <v>M3</v>
          </cell>
          <cell r="D50">
            <v>1</v>
          </cell>
          <cell r="E50">
            <v>68.352599999999995</v>
          </cell>
          <cell r="F50">
            <v>68.349999999999994</v>
          </cell>
        </row>
        <row r="51">
          <cell r="A51" t="str">
            <v>001.01.00960</v>
          </cell>
          <cell r="B51" t="str">
            <v>Demolição de alvenaria de fundações de pedra</v>
          </cell>
          <cell r="C51" t="str">
            <v>M3</v>
          </cell>
          <cell r="D51">
            <v>1</v>
          </cell>
          <cell r="E51">
            <v>34.4739</v>
          </cell>
          <cell r="F51">
            <v>34.47</v>
          </cell>
        </row>
        <row r="52">
          <cell r="A52" t="str">
            <v>001.01.00980</v>
          </cell>
          <cell r="B52" t="str">
            <v>Demolição de concreto simples em fundação</v>
          </cell>
          <cell r="C52" t="str">
            <v>M3</v>
          </cell>
          <cell r="D52">
            <v>1</v>
          </cell>
          <cell r="E52">
            <v>59.278599999999997</v>
          </cell>
          <cell r="F52">
            <v>59.27</v>
          </cell>
        </row>
        <row r="53">
          <cell r="A53" t="str">
            <v>001.01.01000</v>
          </cell>
          <cell r="B53" t="str">
            <v>Demolição de concreto armado em fundações</v>
          </cell>
          <cell r="C53" t="str">
            <v>M3</v>
          </cell>
          <cell r="D53">
            <v>1</v>
          </cell>
          <cell r="E53">
            <v>151.3477</v>
          </cell>
          <cell r="F53">
            <v>151.34</v>
          </cell>
        </row>
        <row r="54">
          <cell r="A54" t="str">
            <v>001.01.01020</v>
          </cell>
          <cell r="B54" t="str">
            <v>Demolição de concreto simples acima do embasamento</v>
          </cell>
          <cell r="C54" t="str">
            <v>M3</v>
          </cell>
          <cell r="D54">
            <v>1</v>
          </cell>
          <cell r="E54">
            <v>49.217199999999998</v>
          </cell>
          <cell r="F54">
            <v>49.21</v>
          </cell>
        </row>
        <row r="55">
          <cell r="A55" t="str">
            <v>001.01.01040</v>
          </cell>
          <cell r="B55" t="str">
            <v>Demolição de concreto armado acima do embasamento</v>
          </cell>
          <cell r="C55" t="str">
            <v>M3</v>
          </cell>
          <cell r="D55">
            <v>1</v>
          </cell>
          <cell r="E55">
            <v>135.94040000000001</v>
          </cell>
          <cell r="F55">
            <v>135.94</v>
          </cell>
        </row>
        <row r="56">
          <cell r="A56" t="str">
            <v>001.01.01060</v>
          </cell>
          <cell r="B56" t="str">
            <v>Demolição de assoalhos de tábuas incl.rodapés e cordões</v>
          </cell>
          <cell r="C56" t="str">
            <v>M2</v>
          </cell>
          <cell r="D56">
            <v>1</v>
          </cell>
          <cell r="E56">
            <v>6.8947000000000003</v>
          </cell>
          <cell r="F56">
            <v>6.89</v>
          </cell>
        </row>
        <row r="57">
          <cell r="A57" t="str">
            <v>001.01.01080</v>
          </cell>
          <cell r="B57" t="str">
            <v>Demolição de assoalhos de tábuas apenas das tábuas</v>
          </cell>
          <cell r="C57" t="str">
            <v>M2</v>
          </cell>
          <cell r="D57">
            <v>1</v>
          </cell>
          <cell r="E57">
            <v>2.7578</v>
          </cell>
          <cell r="F57">
            <v>2.75</v>
          </cell>
        </row>
        <row r="58">
          <cell r="A58" t="str">
            <v>001.01.01100</v>
          </cell>
          <cell r="B58" t="str">
            <v>Retirada de todo piso assoalho de tábuas inclusive vigamento de peróba</v>
          </cell>
          <cell r="C58" t="str">
            <v>M2</v>
          </cell>
          <cell r="D58">
            <v>1</v>
          </cell>
          <cell r="E58">
            <v>11.245100000000001</v>
          </cell>
          <cell r="F58">
            <v>11.24</v>
          </cell>
        </row>
        <row r="59">
          <cell r="A59" t="str">
            <v>001.01.01120</v>
          </cell>
          <cell r="B59" t="str">
            <v>Demolição de pisos de tacos madeira inclusive argamassa de assentamento</v>
          </cell>
          <cell r="C59" t="str">
            <v>M2</v>
          </cell>
          <cell r="D59">
            <v>1</v>
          </cell>
          <cell r="E59">
            <v>8.4476999999999993</v>
          </cell>
          <cell r="F59">
            <v>8.44</v>
          </cell>
        </row>
        <row r="60">
          <cell r="A60" t="str">
            <v>001.01.01140</v>
          </cell>
          <cell r="B60" t="str">
            <v>Retirada de pisos de tacos madeira inclusive argamassa de assentamento</v>
          </cell>
          <cell r="C60" t="str">
            <v>M2</v>
          </cell>
          <cell r="D60">
            <v>1</v>
          </cell>
          <cell r="E60">
            <v>10.082000000000001</v>
          </cell>
          <cell r="F60">
            <v>10.08</v>
          </cell>
        </row>
        <row r="61">
          <cell r="A61" t="str">
            <v>001.01.01160</v>
          </cell>
          <cell r="B61" t="str">
            <v>Demolição de rodapé de madeira</v>
          </cell>
          <cell r="C61" t="str">
            <v>ML</v>
          </cell>
          <cell r="D61">
            <v>1</v>
          </cell>
          <cell r="E61">
            <v>0.30649999999999999</v>
          </cell>
          <cell r="F61">
            <v>0.3</v>
          </cell>
        </row>
        <row r="62">
          <cell r="A62" t="str">
            <v>001.01.01180</v>
          </cell>
          <cell r="B62" t="str">
            <v>Retirada de rodapé de madeira</v>
          </cell>
          <cell r="C62" t="str">
            <v>ML</v>
          </cell>
          <cell r="D62">
            <v>1</v>
          </cell>
          <cell r="E62">
            <v>0.49030000000000001</v>
          </cell>
          <cell r="F62">
            <v>0.49</v>
          </cell>
        </row>
        <row r="63">
          <cell r="A63" t="str">
            <v>001.01.01200</v>
          </cell>
          <cell r="B63" t="str">
            <v>Demolição de pisos de ladrilhos em geral</v>
          </cell>
          <cell r="C63" t="str">
            <v>M2</v>
          </cell>
          <cell r="D63">
            <v>1</v>
          </cell>
          <cell r="E63">
            <v>3.0627</v>
          </cell>
          <cell r="F63">
            <v>3.06</v>
          </cell>
        </row>
        <row r="64">
          <cell r="A64" t="str">
            <v>001.01.01220</v>
          </cell>
          <cell r="B64" t="str">
            <v>Demolição de ladrilhos em geral sobre base ou lastro de concreto</v>
          </cell>
          <cell r="C64" t="str">
            <v>M2</v>
          </cell>
          <cell r="D64">
            <v>1</v>
          </cell>
          <cell r="E64">
            <v>6.1253000000000002</v>
          </cell>
          <cell r="F64">
            <v>6.12</v>
          </cell>
        </row>
        <row r="65">
          <cell r="A65" t="str">
            <v>001.01.01240</v>
          </cell>
          <cell r="B65" t="str">
            <v>Demolição de pisos de granilite ou cimentado</v>
          </cell>
          <cell r="C65" t="str">
            <v>M2</v>
          </cell>
          <cell r="D65">
            <v>1</v>
          </cell>
          <cell r="E65">
            <v>1.1331</v>
          </cell>
          <cell r="F65">
            <v>1.1299999999999999</v>
          </cell>
        </row>
        <row r="66">
          <cell r="A66" t="str">
            <v>001.01.01260</v>
          </cell>
          <cell r="B66" t="str">
            <v>Retirada de pavimentação em paralelepípedo</v>
          </cell>
          <cell r="C66" t="str">
            <v>M2</v>
          </cell>
          <cell r="D66">
            <v>1</v>
          </cell>
          <cell r="E66">
            <v>3.5002</v>
          </cell>
          <cell r="F66">
            <v>3.5</v>
          </cell>
        </row>
        <row r="67">
          <cell r="A67" t="str">
            <v>001.01.01280</v>
          </cell>
          <cell r="B67" t="str">
            <v>Demolição de pavimentação asfáltica p/processo manual</v>
          </cell>
          <cell r="C67" t="str">
            <v>M2</v>
          </cell>
          <cell r="D67">
            <v>1</v>
          </cell>
          <cell r="E67">
            <v>5.7457000000000003</v>
          </cell>
          <cell r="F67">
            <v>5.74</v>
          </cell>
        </row>
        <row r="68">
          <cell r="A68" t="str">
            <v>001.01.01300</v>
          </cell>
          <cell r="B68" t="str">
            <v>Demolição de pisos cimentados sobre base ou lastro concreto</v>
          </cell>
          <cell r="C68" t="str">
            <v>M2</v>
          </cell>
          <cell r="D68">
            <v>1</v>
          </cell>
          <cell r="E68">
            <v>5.6875999999999998</v>
          </cell>
          <cell r="F68">
            <v>5.68</v>
          </cell>
        </row>
        <row r="69">
          <cell r="A69" t="str">
            <v>001.01.01320</v>
          </cell>
          <cell r="B69" t="str">
            <v>Demolição de lastro de concreto</v>
          </cell>
          <cell r="C69" t="str">
            <v>M2</v>
          </cell>
          <cell r="D69">
            <v>1</v>
          </cell>
          <cell r="E69">
            <v>3.0627</v>
          </cell>
          <cell r="F69">
            <v>3.06</v>
          </cell>
        </row>
        <row r="70">
          <cell r="A70" t="str">
            <v>001.01.01340</v>
          </cell>
          <cell r="B70" t="str">
            <v>Retirada de vidros inteiros</v>
          </cell>
          <cell r="C70" t="str">
            <v>M2</v>
          </cell>
          <cell r="D70">
            <v>1</v>
          </cell>
          <cell r="E70">
            <v>2.3170999999999999</v>
          </cell>
          <cell r="F70">
            <v>2.31</v>
          </cell>
        </row>
        <row r="71">
          <cell r="A71" t="str">
            <v>001.01.01360</v>
          </cell>
          <cell r="B71" t="str">
            <v>Retirada de esquadrias de madeira inclusive batente</v>
          </cell>
          <cell r="C71" t="str">
            <v>M2</v>
          </cell>
          <cell r="D71">
            <v>1</v>
          </cell>
          <cell r="E71">
            <v>3.5002</v>
          </cell>
          <cell r="F71">
            <v>3.5</v>
          </cell>
        </row>
        <row r="72">
          <cell r="A72" t="str">
            <v>001.01.01380</v>
          </cell>
          <cell r="B72" t="str">
            <v>Retirada de esquadrias metálicas</v>
          </cell>
          <cell r="C72" t="str">
            <v>M2</v>
          </cell>
          <cell r="D72">
            <v>1</v>
          </cell>
          <cell r="E72">
            <v>4.5881999999999996</v>
          </cell>
          <cell r="F72">
            <v>4.58</v>
          </cell>
        </row>
        <row r="73">
          <cell r="A73" t="str">
            <v>001.01.01400</v>
          </cell>
          <cell r="B73" t="str">
            <v>Retirada de fechaduras</v>
          </cell>
          <cell r="C73" t="str">
            <v>UN</v>
          </cell>
          <cell r="D73">
            <v>1</v>
          </cell>
          <cell r="E73">
            <v>2.3170999999999999</v>
          </cell>
          <cell r="F73">
            <v>2.31</v>
          </cell>
        </row>
        <row r="74">
          <cell r="A74" t="str">
            <v>001.01.01420</v>
          </cell>
          <cell r="B74" t="str">
            <v>Retirada de esquadria de madeira, somente as folhas</v>
          </cell>
          <cell r="C74" t="str">
            <v>M2</v>
          </cell>
          <cell r="D74">
            <v>1</v>
          </cell>
          <cell r="E74">
            <v>1.5537000000000001</v>
          </cell>
          <cell r="F74">
            <v>1.55</v>
          </cell>
        </row>
        <row r="75">
          <cell r="A75" t="str">
            <v>001.01.01440</v>
          </cell>
          <cell r="B75" t="str">
            <v>Retirada de aparelhos de louça ou ferro sanitário</v>
          </cell>
          <cell r="C75" t="str">
            <v>UN</v>
          </cell>
          <cell r="D75">
            <v>1</v>
          </cell>
          <cell r="E75">
            <v>8.4039000000000001</v>
          </cell>
          <cell r="F75">
            <v>8.4</v>
          </cell>
        </row>
        <row r="76">
          <cell r="A76" t="str">
            <v>001.01.01460</v>
          </cell>
          <cell r="B76" t="str">
            <v>Retirada de caixa dágua pré fabricada</v>
          </cell>
          <cell r="C76" t="str">
            <v>UN</v>
          </cell>
          <cell r="D76">
            <v>1</v>
          </cell>
          <cell r="E76">
            <v>14.006600000000001</v>
          </cell>
          <cell r="F76">
            <v>14</v>
          </cell>
        </row>
        <row r="77">
          <cell r="A77" t="str">
            <v>001.01.01480</v>
          </cell>
          <cell r="B77" t="str">
            <v>Demolição de tubulação de ferro galvanizado até 2 pol</v>
          </cell>
          <cell r="C77" t="str">
            <v>ML</v>
          </cell>
          <cell r="D77">
            <v>1</v>
          </cell>
          <cell r="E77">
            <v>1.6808000000000001</v>
          </cell>
          <cell r="F77">
            <v>1.68</v>
          </cell>
        </row>
        <row r="78">
          <cell r="A78" t="str">
            <v>001.01.01500</v>
          </cell>
          <cell r="B78" t="str">
            <v>Demolição de tubulação de ferro galvanizado acima de 2 pol</v>
          </cell>
          <cell r="C78" t="str">
            <v>ML</v>
          </cell>
          <cell r="D78">
            <v>1</v>
          </cell>
          <cell r="E78">
            <v>2.8012999999999999</v>
          </cell>
          <cell r="F78">
            <v>2.8</v>
          </cell>
        </row>
        <row r="79">
          <cell r="A79" t="str">
            <v>001.01.01520</v>
          </cell>
          <cell r="B79" t="str">
            <v>Retirada de tubo de ferro galvanizado até 2 pol</v>
          </cell>
          <cell r="C79" t="str">
            <v>ML</v>
          </cell>
          <cell r="D79">
            <v>1</v>
          </cell>
          <cell r="E79">
            <v>2.8012999999999999</v>
          </cell>
          <cell r="F79">
            <v>2.8</v>
          </cell>
        </row>
        <row r="80">
          <cell r="A80" t="str">
            <v>001.01.01540</v>
          </cell>
          <cell r="B80" t="str">
            <v>Retirada de tubo de ferro galvanizado acima de 2 pol</v>
          </cell>
          <cell r="C80" t="str">
            <v>ML</v>
          </cell>
          <cell r="D80">
            <v>1</v>
          </cell>
          <cell r="E80">
            <v>3.3616999999999999</v>
          </cell>
          <cell r="F80">
            <v>3.36</v>
          </cell>
        </row>
        <row r="81">
          <cell r="A81" t="str">
            <v>001.01.01560</v>
          </cell>
          <cell r="B81" t="str">
            <v>Demolição de tubo de f.f.ate 3 pol</v>
          </cell>
          <cell r="C81" t="str">
            <v>ML</v>
          </cell>
          <cell r="D81">
            <v>1</v>
          </cell>
          <cell r="E81">
            <v>1.6808000000000001</v>
          </cell>
          <cell r="F81">
            <v>1.68</v>
          </cell>
        </row>
        <row r="82">
          <cell r="A82" t="str">
            <v>001.01.01580</v>
          </cell>
          <cell r="B82" t="str">
            <v>Demolição de tubo de f.f.acima 3 pol</v>
          </cell>
          <cell r="C82" t="str">
            <v>ML</v>
          </cell>
          <cell r="D82">
            <v>1</v>
          </cell>
          <cell r="E82">
            <v>2.8012999999999999</v>
          </cell>
          <cell r="F82">
            <v>2.8</v>
          </cell>
        </row>
        <row r="83">
          <cell r="A83" t="str">
            <v>001.01.01600</v>
          </cell>
          <cell r="B83" t="str">
            <v>Retirada de tubo de f.f.ate 3 pol</v>
          </cell>
          <cell r="C83" t="str">
            <v>ML</v>
          </cell>
          <cell r="D83">
            <v>1</v>
          </cell>
          <cell r="E83">
            <v>2.8012999999999999</v>
          </cell>
          <cell r="F83">
            <v>2.8</v>
          </cell>
        </row>
        <row r="84">
          <cell r="A84" t="str">
            <v>001.01.01620</v>
          </cell>
          <cell r="B84" t="str">
            <v>Retirada de tubo de f.f.acima de 3 pol</v>
          </cell>
          <cell r="C84" t="str">
            <v>ML</v>
          </cell>
          <cell r="D84">
            <v>1</v>
          </cell>
          <cell r="E84">
            <v>3.3616999999999999</v>
          </cell>
          <cell r="F84">
            <v>3.36</v>
          </cell>
        </row>
        <row r="85">
          <cell r="A85" t="str">
            <v>001.01.01640</v>
          </cell>
          <cell r="B85" t="str">
            <v>Demolição de tubo de barro ou c.a.ate 3 pol</v>
          </cell>
          <cell r="C85" t="str">
            <v>ML</v>
          </cell>
          <cell r="D85">
            <v>1</v>
          </cell>
          <cell r="E85">
            <v>1.1205000000000001</v>
          </cell>
          <cell r="F85">
            <v>1.1200000000000001</v>
          </cell>
        </row>
        <row r="86">
          <cell r="A86" t="str">
            <v>001.01.01660</v>
          </cell>
          <cell r="B86" t="str">
            <v>Demolição de tubo de barro ou c.a.acima de 3 pol</v>
          </cell>
          <cell r="C86" t="str">
            <v>ML</v>
          </cell>
          <cell r="D86">
            <v>1</v>
          </cell>
          <cell r="E86">
            <v>1.6808000000000001</v>
          </cell>
          <cell r="F86">
            <v>1.68</v>
          </cell>
        </row>
        <row r="87">
          <cell r="A87" t="str">
            <v>001.01.01680</v>
          </cell>
          <cell r="B87" t="str">
            <v>Retirada de tubos de barro ou cimento amianto até 3 pol</v>
          </cell>
          <cell r="C87" t="str">
            <v>ML</v>
          </cell>
          <cell r="D87">
            <v>1</v>
          </cell>
          <cell r="E87">
            <v>3.3616999999999999</v>
          </cell>
          <cell r="F87">
            <v>3.36</v>
          </cell>
        </row>
        <row r="88">
          <cell r="A88" t="str">
            <v>001.01.01700</v>
          </cell>
          <cell r="B88" t="str">
            <v>Retirada de tubos de barro ou cimento amianto acima de 3 pol</v>
          </cell>
          <cell r="C88" t="str">
            <v>ML</v>
          </cell>
          <cell r="D88">
            <v>1</v>
          </cell>
          <cell r="E88">
            <v>3.9218000000000002</v>
          </cell>
          <cell r="F88">
            <v>3.92</v>
          </cell>
        </row>
        <row r="89">
          <cell r="A89" t="str">
            <v>001.01.01720</v>
          </cell>
          <cell r="B89" t="str">
            <v>Retirada de registro ate 2 pol</v>
          </cell>
          <cell r="C89" t="str">
            <v>UN</v>
          </cell>
          <cell r="D89">
            <v>1</v>
          </cell>
          <cell r="E89">
            <v>6.1630000000000003</v>
          </cell>
          <cell r="F89">
            <v>6.16</v>
          </cell>
        </row>
        <row r="90">
          <cell r="A90" t="str">
            <v>001.01.01740</v>
          </cell>
          <cell r="B90" t="str">
            <v>Retirada de calhas e condutores</v>
          </cell>
          <cell r="C90" t="str">
            <v>ML</v>
          </cell>
          <cell r="D90">
            <v>1</v>
          </cell>
          <cell r="E90">
            <v>1.2283999999999999</v>
          </cell>
          <cell r="F90">
            <v>1.22</v>
          </cell>
        </row>
        <row r="91">
          <cell r="A91" t="str">
            <v>001.01.01760</v>
          </cell>
          <cell r="B91" t="str">
            <v>Execução de desentupimento de esgoto</v>
          </cell>
          <cell r="C91" t="str">
            <v>ML</v>
          </cell>
          <cell r="D91">
            <v>1</v>
          </cell>
          <cell r="E91">
            <v>2.0474000000000001</v>
          </cell>
          <cell r="F91">
            <v>2.04</v>
          </cell>
        </row>
        <row r="92">
          <cell r="A92" t="str">
            <v>001.01.01780</v>
          </cell>
          <cell r="B92" t="str">
            <v>Retirada de caixa de descarga</v>
          </cell>
          <cell r="C92" t="str">
            <v>UN</v>
          </cell>
          <cell r="D92">
            <v>1</v>
          </cell>
          <cell r="E92">
            <v>5.4253999999999998</v>
          </cell>
          <cell r="F92">
            <v>5.42</v>
          </cell>
        </row>
        <row r="93">
          <cell r="A93" t="str">
            <v>001.01.01800</v>
          </cell>
          <cell r="B93" t="str">
            <v>Retirada de bancadas, balcões ou pias (aço,granilite,ardósia,etc)</v>
          </cell>
          <cell r="C93" t="str">
            <v>M2</v>
          </cell>
          <cell r="D93">
            <v>1</v>
          </cell>
          <cell r="E93">
            <v>9.2784999999999993</v>
          </cell>
          <cell r="F93">
            <v>9.27</v>
          </cell>
        </row>
        <row r="94">
          <cell r="A94" t="str">
            <v>001.01.01820</v>
          </cell>
          <cell r="B94" t="str">
            <v>Demolição de quadro de luz e força</v>
          </cell>
          <cell r="C94" t="str">
            <v>UN</v>
          </cell>
          <cell r="D94">
            <v>1</v>
          </cell>
          <cell r="E94">
            <v>14.006600000000001</v>
          </cell>
          <cell r="F94">
            <v>14</v>
          </cell>
        </row>
        <row r="95">
          <cell r="A95" t="str">
            <v>001.01.01840</v>
          </cell>
          <cell r="B95" t="str">
            <v>Retirada de quadro de luz e força</v>
          </cell>
          <cell r="C95" t="str">
            <v>UN</v>
          </cell>
          <cell r="D95">
            <v>1</v>
          </cell>
          <cell r="E95">
            <v>19.609200000000001</v>
          </cell>
          <cell r="F95">
            <v>19.600000000000001</v>
          </cell>
        </row>
        <row r="96">
          <cell r="A96" t="str">
            <v>001.01.01860</v>
          </cell>
          <cell r="B96" t="str">
            <v>Retirada de aparelhos incandecentes</v>
          </cell>
          <cell r="C96" t="str">
            <v>UN</v>
          </cell>
          <cell r="D96">
            <v>1</v>
          </cell>
          <cell r="E96">
            <v>0.56040000000000001</v>
          </cell>
          <cell r="F96">
            <v>0.56000000000000005</v>
          </cell>
        </row>
        <row r="97">
          <cell r="A97" t="str">
            <v>001.01.01880</v>
          </cell>
          <cell r="B97" t="str">
            <v>Retirada de aparelhos fluorescentes</v>
          </cell>
          <cell r="C97" t="str">
            <v>UN</v>
          </cell>
          <cell r="D97">
            <v>1</v>
          </cell>
          <cell r="E97">
            <v>2.2410000000000001</v>
          </cell>
          <cell r="F97">
            <v>2.2400000000000002</v>
          </cell>
        </row>
        <row r="98">
          <cell r="A98" t="str">
            <v>001.01.01900</v>
          </cell>
          <cell r="B98" t="str">
            <v>Demolição de tubulação elétrica ate 2.00 pol</v>
          </cell>
          <cell r="C98" t="str">
            <v>ML</v>
          </cell>
          <cell r="D98">
            <v>1</v>
          </cell>
          <cell r="E98">
            <v>1.6808000000000001</v>
          </cell>
          <cell r="F98">
            <v>1.68</v>
          </cell>
        </row>
        <row r="99">
          <cell r="A99" t="str">
            <v>001.01.01920</v>
          </cell>
          <cell r="B99" t="str">
            <v>Demolição de tubulação elétrica acima de 2.00 pol</v>
          </cell>
          <cell r="C99" t="str">
            <v>ML</v>
          </cell>
          <cell r="D99">
            <v>1</v>
          </cell>
          <cell r="E99">
            <v>2.8012999999999999</v>
          </cell>
          <cell r="F99">
            <v>2.8</v>
          </cell>
        </row>
        <row r="100">
          <cell r="A100" t="str">
            <v>001.01.01940</v>
          </cell>
          <cell r="B100" t="str">
            <v>Retirada de fiação (até cabo n.2 awg)</v>
          </cell>
          <cell r="C100" t="str">
            <v>ML</v>
          </cell>
          <cell r="D100">
            <v>1</v>
          </cell>
          <cell r="E100">
            <v>0.112</v>
          </cell>
          <cell r="F100">
            <v>0.11</v>
          </cell>
        </row>
        <row r="101">
          <cell r="A101" t="str">
            <v>001.01.01960</v>
          </cell>
          <cell r="B101" t="str">
            <v>Retirada de fiação (do cabo 1/0 ate 4/0 awg)</v>
          </cell>
          <cell r="C101" t="str">
            <v>ML</v>
          </cell>
          <cell r="D101">
            <v>1</v>
          </cell>
          <cell r="E101">
            <v>0.22420000000000001</v>
          </cell>
          <cell r="F101">
            <v>0.22</v>
          </cell>
        </row>
        <row r="102">
          <cell r="A102" t="str">
            <v>001.01.01980</v>
          </cell>
          <cell r="B102" t="str">
            <v>Retirada de interruptores, tomadas, campainhas, etc. (inclusive, condutores e caixas)</v>
          </cell>
          <cell r="C102" t="str">
            <v>UN</v>
          </cell>
          <cell r="D102">
            <v>1</v>
          </cell>
          <cell r="E102">
            <v>0.112</v>
          </cell>
          <cell r="F102">
            <v>0.11</v>
          </cell>
        </row>
        <row r="103">
          <cell r="A103" t="str">
            <v>001.01.02000</v>
          </cell>
          <cell r="B103" t="str">
            <v>Retirada de postes de madeira ou concreto ate 11.00 m</v>
          </cell>
          <cell r="C103" t="str">
            <v>UN</v>
          </cell>
          <cell r="D103">
            <v>1</v>
          </cell>
          <cell r="E103">
            <v>17.5627</v>
          </cell>
          <cell r="F103">
            <v>17.559999999999999</v>
          </cell>
        </row>
        <row r="104">
          <cell r="A104" t="str">
            <v>001.01.02020</v>
          </cell>
          <cell r="B104" t="str">
            <v>Retirada de arruelas</v>
          </cell>
          <cell r="C104" t="str">
            <v>UN</v>
          </cell>
          <cell r="D104">
            <v>1</v>
          </cell>
          <cell r="E104">
            <v>0.112</v>
          </cell>
          <cell r="F104">
            <v>0.11</v>
          </cell>
        </row>
        <row r="105">
          <cell r="A105" t="str">
            <v>001.01.02040</v>
          </cell>
          <cell r="B105" t="str">
            <v>Retirada de cruzeta de madeira</v>
          </cell>
          <cell r="C105" t="str">
            <v>UN</v>
          </cell>
          <cell r="D105">
            <v>1</v>
          </cell>
          <cell r="E105">
            <v>0.2802</v>
          </cell>
          <cell r="F105">
            <v>0.28000000000000003</v>
          </cell>
        </row>
        <row r="106">
          <cell r="A106" t="str">
            <v>001.01.02060</v>
          </cell>
          <cell r="B106" t="str">
            <v>Retirada de isoladores</v>
          </cell>
          <cell r="C106" t="str">
            <v>UN</v>
          </cell>
          <cell r="D106">
            <v>1</v>
          </cell>
          <cell r="E106">
            <v>0.56040000000000001</v>
          </cell>
          <cell r="F106">
            <v>0.56000000000000005</v>
          </cell>
        </row>
        <row r="107">
          <cell r="A107" t="str">
            <v>001.01.02080</v>
          </cell>
          <cell r="B107" t="str">
            <v>Retirada de mão francesa</v>
          </cell>
          <cell r="C107" t="str">
            <v>UN</v>
          </cell>
          <cell r="D107">
            <v>1</v>
          </cell>
          <cell r="E107">
            <v>0.56040000000000001</v>
          </cell>
          <cell r="F107">
            <v>0.56000000000000005</v>
          </cell>
        </row>
        <row r="108">
          <cell r="A108" t="str">
            <v>001.01.02100</v>
          </cell>
          <cell r="B108" t="str">
            <v>Retirada de parafuso máquina ou francês</v>
          </cell>
          <cell r="C108" t="str">
            <v>UN</v>
          </cell>
          <cell r="D108">
            <v>1</v>
          </cell>
          <cell r="E108">
            <v>0.56040000000000001</v>
          </cell>
          <cell r="F108">
            <v>0.56000000000000005</v>
          </cell>
        </row>
        <row r="109">
          <cell r="A109" t="str">
            <v>001.01.02120</v>
          </cell>
          <cell r="B109" t="str">
            <v>Retirada de pino p/isolador de 15 kv</v>
          </cell>
          <cell r="C109" t="str">
            <v>UN</v>
          </cell>
          <cell r="D109">
            <v>1</v>
          </cell>
          <cell r="E109">
            <v>0.84030000000000005</v>
          </cell>
          <cell r="F109">
            <v>0.84</v>
          </cell>
        </row>
        <row r="110">
          <cell r="A110" t="str">
            <v>001.01.02140</v>
          </cell>
          <cell r="B110" t="str">
            <v>Retirada de disjuntor monofásico, bifásico ou trifásico de 15 a até 200 a</v>
          </cell>
          <cell r="C110" t="str">
            <v>UN</v>
          </cell>
          <cell r="D110">
            <v>1</v>
          </cell>
          <cell r="E110">
            <v>1.0237000000000001</v>
          </cell>
          <cell r="F110">
            <v>1.02</v>
          </cell>
        </row>
        <row r="111">
          <cell r="A111" t="str">
            <v>001.01.02160</v>
          </cell>
          <cell r="B111" t="str">
            <v>Retirada de chave trifásica com fusíveis de 30a até 200a</v>
          </cell>
          <cell r="C111" t="str">
            <v>UN</v>
          </cell>
          <cell r="D111">
            <v>1</v>
          </cell>
          <cell r="E111">
            <v>3.0710999999999999</v>
          </cell>
          <cell r="F111">
            <v>3.07</v>
          </cell>
        </row>
        <row r="112">
          <cell r="A112" t="str">
            <v>001.01.02180</v>
          </cell>
          <cell r="B112" t="str">
            <v>Retirada de ventilador de teto completo</v>
          </cell>
          <cell r="C112" t="str">
            <v>UN</v>
          </cell>
          <cell r="D112">
            <v>1</v>
          </cell>
          <cell r="E112">
            <v>1.5353000000000001</v>
          </cell>
          <cell r="F112">
            <v>1.53</v>
          </cell>
        </row>
        <row r="113">
          <cell r="A113" t="str">
            <v>001.01.02200</v>
          </cell>
          <cell r="B113" t="str">
            <v>Retirada de refletor com lâmpada</v>
          </cell>
          <cell r="C113" t="str">
            <v>UN</v>
          </cell>
          <cell r="D113">
            <v>1</v>
          </cell>
          <cell r="E113">
            <v>1.5353000000000001</v>
          </cell>
          <cell r="F113">
            <v>1.53</v>
          </cell>
        </row>
        <row r="114">
          <cell r="A114" t="str">
            <v>001.01.02220</v>
          </cell>
          <cell r="B114" t="str">
            <v>Remanejamento de fancoils</v>
          </cell>
          <cell r="C114" t="str">
            <v>UN</v>
          </cell>
          <cell r="D114">
            <v>1</v>
          </cell>
          <cell r="E114">
            <v>80.656400000000005</v>
          </cell>
          <cell r="F114">
            <v>80.650000000000006</v>
          </cell>
        </row>
        <row r="115">
          <cell r="A115" t="str">
            <v>001.01.02240</v>
          </cell>
          <cell r="B115" t="str">
            <v>Retirada c/ remoção de transformador de at/bt-15 kv 75 a 150 kva</v>
          </cell>
          <cell r="C115" t="str">
            <v>UN</v>
          </cell>
          <cell r="D115">
            <v>1</v>
          </cell>
          <cell r="E115">
            <v>199.48259999999999</v>
          </cell>
          <cell r="F115">
            <v>199.48</v>
          </cell>
        </row>
        <row r="116">
          <cell r="A116" t="str">
            <v>001.01.02260</v>
          </cell>
          <cell r="B116" t="str">
            <v>Retirada com remoção de grupo motor-gerador de 60 a 250 kva</v>
          </cell>
          <cell r="C116" t="str">
            <v>UN</v>
          </cell>
          <cell r="D116">
            <v>1</v>
          </cell>
          <cell r="E116">
            <v>199.48259999999999</v>
          </cell>
          <cell r="F116">
            <v>199.48</v>
          </cell>
        </row>
        <row r="117">
          <cell r="A117" t="str">
            <v>001.01.02280</v>
          </cell>
          <cell r="B117" t="str">
            <v>Remoção de pintura a cal</v>
          </cell>
          <cell r="C117" t="str">
            <v>M2</v>
          </cell>
          <cell r="D117">
            <v>1</v>
          </cell>
          <cell r="E117">
            <v>0.81720000000000004</v>
          </cell>
          <cell r="F117">
            <v>0.81</v>
          </cell>
        </row>
        <row r="118">
          <cell r="A118" t="str">
            <v>001.01.02300</v>
          </cell>
          <cell r="B118" t="str">
            <v>Remoção de pintura a gesso cola ou base de látex (pva)</v>
          </cell>
          <cell r="C118" t="str">
            <v>M2</v>
          </cell>
          <cell r="D118">
            <v>1</v>
          </cell>
          <cell r="E118">
            <v>1.0896999999999999</v>
          </cell>
          <cell r="F118">
            <v>1.08</v>
          </cell>
        </row>
        <row r="119">
          <cell r="A119" t="str">
            <v>001.01.02320</v>
          </cell>
          <cell r="B119" t="str">
            <v>Remoção de pintura a óleo esmalte verniz ou grafite</v>
          </cell>
          <cell r="C119" t="str">
            <v>M2</v>
          </cell>
          <cell r="D119">
            <v>1</v>
          </cell>
          <cell r="E119">
            <v>2.0714000000000001</v>
          </cell>
          <cell r="F119">
            <v>2.0699999999999998</v>
          </cell>
        </row>
        <row r="120">
          <cell r="A120" t="str">
            <v>001.01.02340</v>
          </cell>
          <cell r="B120" t="str">
            <v>Raspagem e lixamento de pintura a óleo esmalte verniz ou grafite</v>
          </cell>
          <cell r="C120" t="str">
            <v>M2</v>
          </cell>
          <cell r="D120">
            <v>1</v>
          </cell>
          <cell r="E120">
            <v>1.5537000000000001</v>
          </cell>
          <cell r="F120">
            <v>1.55</v>
          </cell>
        </row>
        <row r="121">
          <cell r="A121" t="str">
            <v>001.02</v>
          </cell>
          <cell r="B121" t="str">
            <v>SERVIÇOS PRELIMINARES</v>
          </cell>
          <cell r="E121">
            <v>5251.6415999999999</v>
          </cell>
        </row>
        <row r="122">
          <cell r="A122" t="str">
            <v>001.02.00020</v>
          </cell>
          <cell r="B122" t="str">
            <v>Execução de Corte e destocamento inclusive remoção de árvore de pequeno porte com diâmetro até 15 cm</v>
          </cell>
          <cell r="C122" t="str">
            <v>UN</v>
          </cell>
          <cell r="D122">
            <v>2</v>
          </cell>
          <cell r="E122">
            <v>86.005799999999994</v>
          </cell>
          <cell r="F122">
            <v>86</v>
          </cell>
        </row>
        <row r="123">
          <cell r="A123" t="str">
            <v>001.02.00040</v>
          </cell>
          <cell r="B123" t="str">
            <v>Execução de Corte e destocamento inclusive remoção de árvore de médio porte com diâmetro até 25 cm</v>
          </cell>
          <cell r="C123" t="str">
            <v>UN</v>
          </cell>
          <cell r="D123">
            <v>1</v>
          </cell>
          <cell r="E123">
            <v>26.103300000000001</v>
          </cell>
          <cell r="F123">
            <v>26.1</v>
          </cell>
        </row>
        <row r="124">
          <cell r="A124" t="str">
            <v>001.02.00060</v>
          </cell>
          <cell r="B124" t="str">
            <v>Execução de Corte e destocamento inclusive remoção de árvore de grande porte com diâmetro acima de 25 cm</v>
          </cell>
          <cell r="C124" t="str">
            <v>UN</v>
          </cell>
          <cell r="D124">
            <v>1</v>
          </cell>
          <cell r="E124">
            <v>44.5456</v>
          </cell>
          <cell r="F124">
            <v>44.54</v>
          </cell>
        </row>
        <row r="125">
          <cell r="A125" t="str">
            <v>001.02.00080</v>
          </cell>
          <cell r="B125" t="str">
            <v>Execução de Roçado em capoeirão c/empilhamento e queima de resíduos</v>
          </cell>
          <cell r="C125" t="str">
            <v>M2</v>
          </cell>
          <cell r="D125">
            <v>1</v>
          </cell>
          <cell r="E125">
            <v>0.27610000000000001</v>
          </cell>
          <cell r="F125">
            <v>0.27</v>
          </cell>
        </row>
        <row r="126">
          <cell r="A126" t="str">
            <v>001.02.00100</v>
          </cell>
          <cell r="B126" t="str">
            <v>Execução de Capinação de terreno inclusive retirada (bota fora)</v>
          </cell>
          <cell r="C126" t="str">
            <v>M2</v>
          </cell>
          <cell r="D126">
            <v>1</v>
          </cell>
          <cell r="E126">
            <v>0.3831</v>
          </cell>
          <cell r="F126">
            <v>0.38</v>
          </cell>
        </row>
        <row r="127">
          <cell r="A127" t="str">
            <v>001.02.00120</v>
          </cell>
          <cell r="B127" t="str">
            <v>Execução de Limpeza do terreno c/ retirada dos entulhos e queima dos mesmos</v>
          </cell>
          <cell r="C127" t="str">
            <v>M2</v>
          </cell>
          <cell r="D127">
            <v>1</v>
          </cell>
          <cell r="E127">
            <v>0.30649999999999999</v>
          </cell>
          <cell r="F127">
            <v>0.3</v>
          </cell>
        </row>
        <row r="128">
          <cell r="A128" t="str">
            <v>001.02.00140</v>
          </cell>
          <cell r="B128" t="str">
            <v>Fornecimento e Instalação  de Tapume de tábuas sobrepostas</v>
          </cell>
          <cell r="C128" t="str">
            <v>M2</v>
          </cell>
          <cell r="D128">
            <v>1</v>
          </cell>
          <cell r="E128">
            <v>29.228300000000001</v>
          </cell>
          <cell r="F128">
            <v>29.22</v>
          </cell>
        </row>
        <row r="129">
          <cell r="A129" t="str">
            <v>001.02.00160</v>
          </cell>
          <cell r="B129" t="str">
            <v>Fornecimento e Instalação de Tapume em chapa de madeira compensada 6.00 mm de espessura</v>
          </cell>
          <cell r="C129" t="str">
            <v>M2</v>
          </cell>
          <cell r="D129">
            <v>1</v>
          </cell>
          <cell r="E129">
            <v>15.887499999999999</v>
          </cell>
          <cell r="F129">
            <v>15.88</v>
          </cell>
        </row>
        <row r="130">
          <cell r="A130" t="str">
            <v>001.02.00180</v>
          </cell>
          <cell r="B130" t="str">
            <v>Fornecimento e Instalação de Parede com tábuas sobrepostas para barracão ou depósito</v>
          </cell>
          <cell r="C130" t="str">
            <v>M2</v>
          </cell>
          <cell r="D130">
            <v>1</v>
          </cell>
          <cell r="E130">
            <v>27.855499999999999</v>
          </cell>
          <cell r="F130">
            <v>27.85</v>
          </cell>
        </row>
        <row r="131">
          <cell r="A131" t="str">
            <v>001.02.00200</v>
          </cell>
          <cell r="B131" t="str">
            <v>Fornecimento e Instalação de cobertura em telhas de fibro cimento de espessura igual a 4.00 mm para barracão ou depósito</v>
          </cell>
          <cell r="C131" t="str">
            <v>M2</v>
          </cell>
          <cell r="D131">
            <v>1</v>
          </cell>
          <cell r="E131">
            <v>5.5635000000000003</v>
          </cell>
          <cell r="F131">
            <v>5.56</v>
          </cell>
        </row>
        <row r="132">
          <cell r="A132" t="str">
            <v>001.02.00220</v>
          </cell>
          <cell r="B132" t="str">
            <v>Execução de lastro de concreto traco 1:4:8 espessura 6.00 cm para barracão ou depósito</v>
          </cell>
          <cell r="C132" t="str">
            <v>M2</v>
          </cell>
          <cell r="D132">
            <v>1</v>
          </cell>
          <cell r="E132">
            <v>10.821</v>
          </cell>
          <cell r="F132">
            <v>10.82</v>
          </cell>
        </row>
        <row r="133">
          <cell r="A133" t="str">
            <v>001.02.00240</v>
          </cell>
          <cell r="B133" t="str">
            <v>Execução de piso cimentado sarrafeado traço 1:4 espessura 1.5 cm para barracão ou depósito</v>
          </cell>
          <cell r="C133" t="str">
            <v>M2</v>
          </cell>
          <cell r="D133">
            <v>1</v>
          </cell>
          <cell r="E133">
            <v>11.8546</v>
          </cell>
          <cell r="F133">
            <v>11.85</v>
          </cell>
        </row>
        <row r="134">
          <cell r="A134" t="str">
            <v>001.02.00260</v>
          </cell>
          <cell r="B134" t="str">
            <v>Execução de estrutura de madeira para telhados distâncias entre tesouras 3 metros, 2 águas, para cobertura c/ telha ondulada de 4.00 mm</v>
          </cell>
          <cell r="C134" t="str">
            <v>M2</v>
          </cell>
          <cell r="D134">
            <v>1</v>
          </cell>
          <cell r="E134">
            <v>11.629099999999999</v>
          </cell>
          <cell r="F134">
            <v>11.62</v>
          </cell>
        </row>
        <row r="135">
          <cell r="A135" t="str">
            <v>001.02.00280</v>
          </cell>
          <cell r="B135" t="str">
            <v>Execução de barracão de obra para alojamento, conforme detalhe da seet.</v>
          </cell>
          <cell r="C135" t="str">
            <v>M2</v>
          </cell>
          <cell r="D135">
            <v>1</v>
          </cell>
          <cell r="E135">
            <v>150.911</v>
          </cell>
          <cell r="F135">
            <v>150.91</v>
          </cell>
        </row>
        <row r="136">
          <cell r="A136" t="str">
            <v>001.02.00300</v>
          </cell>
          <cell r="B136" t="str">
            <v>Execução de barracão de obra para depósito ou refeitório conf. projeto seet</v>
          </cell>
          <cell r="C136" t="str">
            <v>M2</v>
          </cell>
          <cell r="D136">
            <v>1</v>
          </cell>
          <cell r="E136">
            <v>137.41929999999999</v>
          </cell>
          <cell r="F136">
            <v>137.41</v>
          </cell>
        </row>
        <row r="137">
          <cell r="A137" t="str">
            <v>001.02.00320</v>
          </cell>
          <cell r="B137" t="str">
            <v>Execução de instalação provisória de água e esgoto</v>
          </cell>
          <cell r="C137" t="str">
            <v>UN</v>
          </cell>
          <cell r="D137">
            <v>1</v>
          </cell>
          <cell r="E137">
            <v>762.77549999999997</v>
          </cell>
          <cell r="F137">
            <v>762.77</v>
          </cell>
        </row>
        <row r="138">
          <cell r="A138" t="str">
            <v>001.02.00340</v>
          </cell>
          <cell r="B138" t="str">
            <v>Execução de instalação provisória de luz e força</v>
          </cell>
          <cell r="C138" t="str">
            <v>UN</v>
          </cell>
          <cell r="D138">
            <v>1</v>
          </cell>
          <cell r="E138">
            <v>802.66279999999995</v>
          </cell>
          <cell r="F138">
            <v>802.66</v>
          </cell>
        </row>
        <row r="139">
          <cell r="A139" t="str">
            <v>001.02.00360</v>
          </cell>
          <cell r="B139" t="str">
            <v>Fornecimento e instalação de placa de obra (seet) de 6.00x5.00 m conforme detalhe</v>
          </cell>
          <cell r="C139" t="str">
            <v>UN</v>
          </cell>
          <cell r="D139">
            <v>1</v>
          </cell>
          <cell r="E139">
            <v>1977.8069</v>
          </cell>
          <cell r="F139">
            <v>1977.8</v>
          </cell>
        </row>
        <row r="140">
          <cell r="A140" t="str">
            <v>001.02.00380</v>
          </cell>
          <cell r="B140" t="str">
            <v>Fornecimento e instalação de placa de obra,de 5,00x3,00m,conforme detalhe da seet</v>
          </cell>
          <cell r="C140" t="str">
            <v>UN</v>
          </cell>
          <cell r="D140">
            <v>1</v>
          </cell>
          <cell r="E140">
            <v>988.65160000000003</v>
          </cell>
          <cell r="F140">
            <v>988.65</v>
          </cell>
        </row>
        <row r="141">
          <cell r="A141" t="str">
            <v>001.02.00400</v>
          </cell>
          <cell r="B141" t="str">
            <v>Fornecimento e instalação de placa de obra</v>
          </cell>
          <cell r="C141" t="str">
            <v>M2</v>
          </cell>
          <cell r="D141">
            <v>1</v>
          </cell>
          <cell r="E141">
            <v>71.066999999999993</v>
          </cell>
          <cell r="F141">
            <v>71.06</v>
          </cell>
        </row>
        <row r="142">
          <cell r="A142" t="str">
            <v>001.02.00420</v>
          </cell>
          <cell r="B142" t="str">
            <v>Execução de locação da obra c/aparelhos topográficos p/medição considerar as faces externas das paredes</v>
          </cell>
          <cell r="C142" t="str">
            <v>M2</v>
          </cell>
          <cell r="D142">
            <v>1</v>
          </cell>
          <cell r="E142">
            <v>1.1572</v>
          </cell>
          <cell r="F142">
            <v>1.1499999999999999</v>
          </cell>
        </row>
        <row r="143">
          <cell r="A143" t="str">
            <v>001.02.00440</v>
          </cell>
          <cell r="B143" t="str">
            <v>Execução de locação da obra c/tábuas corridas p/medição considerar as faces externas das paredes</v>
          </cell>
          <cell r="C143" t="str">
            <v>M2</v>
          </cell>
          <cell r="D143">
            <v>1</v>
          </cell>
          <cell r="E143">
            <v>2.7246000000000001</v>
          </cell>
          <cell r="F143">
            <v>2.72</v>
          </cell>
        </row>
        <row r="144">
          <cell r="A144" t="str">
            <v>001.03</v>
          </cell>
          <cell r="B144" t="str">
            <v>MOVIMENTO DE TERRA</v>
          </cell>
          <cell r="E144">
            <v>361.23149999999998</v>
          </cell>
        </row>
        <row r="145">
          <cell r="A145" t="str">
            <v>001.03.00020</v>
          </cell>
          <cell r="B145" t="str">
            <v>Escavação manual em mat. 1ª categoria - solos em geral residual ou sedimentar, seixos rolados ou não, com diâm. maximo inferior a 15 cm, qualquer que seja o teor de umidade que apresente</v>
          </cell>
          <cell r="C145" t="str">
            <v>M3</v>
          </cell>
          <cell r="D145">
            <v>1</v>
          </cell>
          <cell r="E145">
            <v>12.449</v>
          </cell>
          <cell r="F145">
            <v>12.44</v>
          </cell>
        </row>
        <row r="146">
          <cell r="A146" t="str">
            <v>001.03.00040</v>
          </cell>
          <cell r="B146" t="str">
            <v>Escavação manual em terra compacta ate 1,50m em material de primeira catergoria</v>
          </cell>
          <cell r="C146" t="str">
            <v>M3</v>
          </cell>
          <cell r="D146">
            <v>1</v>
          </cell>
          <cell r="E146">
            <v>13.449199999999999</v>
          </cell>
          <cell r="F146">
            <v>13.44</v>
          </cell>
        </row>
        <row r="147">
          <cell r="A147" t="str">
            <v>001.03.00060</v>
          </cell>
          <cell r="B147" t="str">
            <v>Escavação manual em terra compacta de 1,50 ate 4,00 m</v>
          </cell>
          <cell r="C147" t="str">
            <v>M3</v>
          </cell>
          <cell r="D147">
            <v>1</v>
          </cell>
          <cell r="E147">
            <v>24.055499999999999</v>
          </cell>
          <cell r="F147">
            <v>24.05</v>
          </cell>
        </row>
        <row r="148">
          <cell r="A148" t="str">
            <v>001.03.00080</v>
          </cell>
          <cell r="B148" t="str">
            <v>Escavação manual em terra dura ate 1,50m de profundidade</v>
          </cell>
          <cell r="C148" t="str">
            <v>M3</v>
          </cell>
          <cell r="D148">
            <v>1</v>
          </cell>
          <cell r="E148">
            <v>17.603300000000001</v>
          </cell>
          <cell r="F148">
            <v>17.600000000000001</v>
          </cell>
        </row>
        <row r="149">
          <cell r="A149" t="str">
            <v>001.03.00100</v>
          </cell>
          <cell r="B149" t="str">
            <v>Escavação manual em terra dura de 1,50 a 4,00m de profundidade</v>
          </cell>
          <cell r="C149" t="str">
            <v>M3</v>
          </cell>
          <cell r="D149">
            <v>1</v>
          </cell>
          <cell r="E149">
            <v>28.9754</v>
          </cell>
          <cell r="F149">
            <v>28.97</v>
          </cell>
        </row>
        <row r="150">
          <cell r="A150" t="str">
            <v>001.03.00120</v>
          </cell>
          <cell r="B150" t="str">
            <v>Reaterro de valas c/o proprio material escavado incl.serviços de apiloamento</v>
          </cell>
          <cell r="C150" t="str">
            <v>M3</v>
          </cell>
          <cell r="D150">
            <v>1</v>
          </cell>
          <cell r="E150">
            <v>10.896100000000001</v>
          </cell>
          <cell r="F150">
            <v>10.89</v>
          </cell>
        </row>
        <row r="151">
          <cell r="A151" t="str">
            <v>001.03.00140</v>
          </cell>
          <cell r="B151" t="str">
            <v>Aterro entre baldrames com material de caixão de empréstimo próximo da obra, com aproveitamento da sobra do material escavado, inclusive transporte manual com carrinho de mão, da caixa de empréstimo até o local onde está sendo aterrado incl compactação</v>
          </cell>
          <cell r="C151" t="str">
            <v>m3</v>
          </cell>
          <cell r="D151">
            <v>1</v>
          </cell>
          <cell r="E151">
            <v>24.617000000000001</v>
          </cell>
          <cell r="F151">
            <v>24.61</v>
          </cell>
        </row>
        <row r="152">
          <cell r="A152" t="str">
            <v>001.03.00160</v>
          </cell>
          <cell r="B152" t="str">
            <v>Escavação em rocha meio dura c/utilização de explosivos inclusive o transporte de pedras em carrinho de mão a uma distância de 10 m</v>
          </cell>
          <cell r="C152" t="str">
            <v>M3</v>
          </cell>
          <cell r="D152">
            <v>1</v>
          </cell>
          <cell r="E152">
            <v>36.657800000000002</v>
          </cell>
          <cell r="F152">
            <v>36.65</v>
          </cell>
        </row>
        <row r="153">
          <cell r="A153" t="str">
            <v>001.03.00180</v>
          </cell>
          <cell r="B153" t="str">
            <v>Escavação em rocha dura c/utilização de explosivos inclusive o transporte de pedras em carrinho de mão a uma distância de 10 m</v>
          </cell>
          <cell r="C153" t="str">
            <v>M3</v>
          </cell>
          <cell r="D153">
            <v>1</v>
          </cell>
          <cell r="E153">
            <v>46.2363</v>
          </cell>
          <cell r="F153">
            <v>46.23</v>
          </cell>
        </row>
        <row r="154">
          <cell r="A154" t="str">
            <v>001.03.00200</v>
          </cell>
          <cell r="B154" t="str">
            <v>Apiloamento de fundo de valas ou cavas com masso ate 30 kg</v>
          </cell>
          <cell r="C154" t="str">
            <v>M2</v>
          </cell>
          <cell r="D154">
            <v>1</v>
          </cell>
          <cell r="E154">
            <v>4.4051</v>
          </cell>
          <cell r="F154">
            <v>4.4000000000000004</v>
          </cell>
        </row>
        <row r="155">
          <cell r="A155" t="str">
            <v>001.03.00220</v>
          </cell>
          <cell r="B155" t="str">
            <v>Apiloamento de fundo de valas ou cavas com masso de 30 a 60 kg</v>
          </cell>
          <cell r="C155" t="str">
            <v>M2</v>
          </cell>
          <cell r="D155">
            <v>1</v>
          </cell>
          <cell r="E155">
            <v>6.5118</v>
          </cell>
          <cell r="F155">
            <v>6.51</v>
          </cell>
        </row>
        <row r="156">
          <cell r="A156" t="str">
            <v>001.03.00240</v>
          </cell>
          <cell r="B156" t="str">
            <v>Espalhamento manual de terra descarregada</v>
          </cell>
          <cell r="C156" t="str">
            <v>m3</v>
          </cell>
          <cell r="D156">
            <v>1</v>
          </cell>
          <cell r="E156">
            <v>1.5321</v>
          </cell>
          <cell r="F156">
            <v>1.53</v>
          </cell>
        </row>
        <row r="157">
          <cell r="A157" t="str">
            <v>001.03.00260</v>
          </cell>
          <cell r="B157" t="str">
            <v>Aterro interno em camada de 20cm umedecido e fortemente apiloado</v>
          </cell>
          <cell r="C157" t="str">
            <v>M3</v>
          </cell>
          <cell r="D157">
            <v>1</v>
          </cell>
          <cell r="E157">
            <v>13.1257</v>
          </cell>
          <cell r="F157">
            <v>13.12</v>
          </cell>
        </row>
        <row r="158">
          <cell r="A158" t="str">
            <v>001.03.00280</v>
          </cell>
          <cell r="B158" t="str">
            <v>Aquisição de material para aterro</v>
          </cell>
          <cell r="C158" t="str">
            <v>M3</v>
          </cell>
          <cell r="D158">
            <v>1</v>
          </cell>
          <cell r="E158">
            <v>7</v>
          </cell>
          <cell r="F158">
            <v>7</v>
          </cell>
        </row>
        <row r="159">
          <cell r="A159" t="str">
            <v>001.03.00300</v>
          </cell>
          <cell r="B159" t="str">
            <v>Escavação manual a céu aberto para tubulões</v>
          </cell>
          <cell r="C159" t="str">
            <v>M3</v>
          </cell>
          <cell r="D159">
            <v>1</v>
          </cell>
          <cell r="E159">
            <v>67.715699999999998</v>
          </cell>
          <cell r="F159">
            <v>67.709999999999994</v>
          </cell>
        </row>
        <row r="160">
          <cell r="A160" t="str">
            <v>001.03.00320</v>
          </cell>
          <cell r="B160" t="str">
            <v>Aterro interno em camada de 20 cm, utilizando compactador mecânico (tipo sapo mecânico), inclusive espalhamento do material</v>
          </cell>
          <cell r="C160" t="str">
            <v>M3</v>
          </cell>
          <cell r="D160">
            <v>1</v>
          </cell>
          <cell r="E160">
            <v>2.3346</v>
          </cell>
          <cell r="F160">
            <v>2.33</v>
          </cell>
        </row>
        <row r="161">
          <cell r="A161" t="str">
            <v>001.03.00340</v>
          </cell>
          <cell r="B161" t="str">
            <v>Movimento de terra c/ corte e aterro compensado e c/ volume de corte excedente compensado manual em terreno mole</v>
          </cell>
          <cell r="C161" t="str">
            <v>M3</v>
          </cell>
          <cell r="D161">
            <v>1</v>
          </cell>
          <cell r="E161">
            <v>9.5761000000000003</v>
          </cell>
          <cell r="F161">
            <v>9.57</v>
          </cell>
        </row>
        <row r="162">
          <cell r="A162" t="str">
            <v>001.03.00360</v>
          </cell>
          <cell r="B162" t="str">
            <v>Movimento de terra c/ corte e aterro compensado e c/ volume de corte excedente compensado manual em terreno duro</v>
          </cell>
          <cell r="C162" t="str">
            <v>M3</v>
          </cell>
          <cell r="D162">
            <v>1</v>
          </cell>
          <cell r="E162">
            <v>11.491300000000001</v>
          </cell>
          <cell r="F162">
            <v>11.49</v>
          </cell>
        </row>
        <row r="163">
          <cell r="A163" t="str">
            <v>001.03.00380</v>
          </cell>
          <cell r="B163" t="str">
            <v>Movimento de terra c/ corte e aterro compensado e c/ volume de aterro por empréstimo volume compensado manual em terreno mole</v>
          </cell>
          <cell r="C163" t="str">
            <v>M3</v>
          </cell>
          <cell r="D163">
            <v>1</v>
          </cell>
          <cell r="E163">
            <v>9.5761000000000003</v>
          </cell>
          <cell r="F163">
            <v>9.57</v>
          </cell>
        </row>
        <row r="164">
          <cell r="A164" t="str">
            <v>001.03.00400</v>
          </cell>
          <cell r="B164" t="str">
            <v>Movimento de terra c/ corte e aterro compensado e c/ volume de aterro por empréstimo volume compensado manual em terreno duro</v>
          </cell>
          <cell r="C164" t="str">
            <v>M3</v>
          </cell>
          <cell r="D164">
            <v>1</v>
          </cell>
          <cell r="E164">
            <v>11.491300000000001</v>
          </cell>
          <cell r="F164">
            <v>11.49</v>
          </cell>
        </row>
        <row r="165">
          <cell r="A165" t="str">
            <v>001.03.00540</v>
          </cell>
          <cell r="B165" t="str">
            <v>Regularização do solo com irregularidade ate 0,20m.</v>
          </cell>
          <cell r="C165" t="str">
            <v>M2</v>
          </cell>
          <cell r="D165">
            <v>1</v>
          </cell>
          <cell r="E165">
            <v>1.5321</v>
          </cell>
          <cell r="F165">
            <v>1.53</v>
          </cell>
        </row>
        <row r="166">
          <cell r="A166" t="str">
            <v>001.04</v>
          </cell>
          <cell r="B166" t="str">
            <v>FUNDAÇÕES</v>
          </cell>
          <cell r="E166">
            <v>5440.5468000000001</v>
          </cell>
        </row>
        <row r="167">
          <cell r="A167" t="str">
            <v>001.04.00020</v>
          </cell>
          <cell r="B167" t="str">
            <v>Fornecimento, Lançamento e Aplicação de Concreto c/ betoneira em fundações 1:5:10 c/167 kg cim/m3</v>
          </cell>
          <cell r="C167" t="str">
            <v>M3</v>
          </cell>
          <cell r="D167">
            <v>1</v>
          </cell>
          <cell r="E167">
            <v>164.32830000000001</v>
          </cell>
          <cell r="F167">
            <v>164.32</v>
          </cell>
        </row>
        <row r="168">
          <cell r="A168" t="str">
            <v>001.04.00040</v>
          </cell>
          <cell r="B168" t="str">
            <v>Fornecimento, Lançamento e Aplicação de Concreto c/ betoneira em fundações no 1:6:8 c/174 kg cim/m3</v>
          </cell>
          <cell r="C168" t="str">
            <v>M3</v>
          </cell>
          <cell r="D168">
            <v>1</v>
          </cell>
          <cell r="E168">
            <v>162.58529999999999</v>
          </cell>
          <cell r="F168">
            <v>162.58000000000001</v>
          </cell>
        </row>
        <row r="169">
          <cell r="A169" t="str">
            <v>001.04.00060</v>
          </cell>
          <cell r="B169" t="str">
            <v>Fornecimento, Lançamento e Aplicação de Concreto c/ betoneira em fundações 1:4:8 c/201 kg cim/m3</v>
          </cell>
          <cell r="C169" t="str">
            <v>M3</v>
          </cell>
          <cell r="D169">
            <v>1</v>
          </cell>
          <cell r="E169">
            <v>172.04429999999999</v>
          </cell>
          <cell r="F169">
            <v>172.04</v>
          </cell>
        </row>
        <row r="170">
          <cell r="A170" t="str">
            <v>001.04.00080</v>
          </cell>
          <cell r="B170" t="str">
            <v>Fornecimento, Lançamento e Aplicação de Concreto c/ betoneira em fundações 1:3:6 c/253 kg cim/m3</v>
          </cell>
          <cell r="C170" t="str">
            <v>M3</v>
          </cell>
          <cell r="D170">
            <v>1</v>
          </cell>
          <cell r="E170">
            <v>187.14779999999999</v>
          </cell>
          <cell r="F170">
            <v>187.14</v>
          </cell>
        </row>
        <row r="171">
          <cell r="A171" t="str">
            <v>001.04.00100</v>
          </cell>
          <cell r="B171" t="str">
            <v>Fornecimento, Lançamento e Aplicação de Concreto c/ betoneira em fundações 1:3:4 c/300 kg cim/m3</v>
          </cell>
          <cell r="C171" t="str">
            <v>M3</v>
          </cell>
          <cell r="D171">
            <v>1</v>
          </cell>
          <cell r="E171">
            <v>199.10579999999999</v>
          </cell>
          <cell r="F171">
            <v>199.1</v>
          </cell>
        </row>
        <row r="172">
          <cell r="A172" t="str">
            <v>001.04.00120</v>
          </cell>
          <cell r="B172" t="str">
            <v>Fornecimento, Lançamento e Aplicação de Concreto c/ betoneira em fundações  1:2.5:3.5 c/335 kg cim/m3</v>
          </cell>
          <cell r="C172" t="str">
            <v>M3</v>
          </cell>
          <cell r="D172">
            <v>1</v>
          </cell>
          <cell r="E172">
            <v>205.95580000000001</v>
          </cell>
          <cell r="F172">
            <v>205.95</v>
          </cell>
        </row>
        <row r="173">
          <cell r="A173" t="str">
            <v>001.04.00140</v>
          </cell>
          <cell r="B173" t="str">
            <v>Fornecimento, Lançamento e Aplicação de Concreto c/ betoneira em fundações  1:2:4 c/339 kg cim/m3</v>
          </cell>
          <cell r="C173" t="str">
            <v>M3</v>
          </cell>
          <cell r="D173">
            <v>1</v>
          </cell>
          <cell r="E173">
            <v>208.21379999999999</v>
          </cell>
          <cell r="F173">
            <v>208.21</v>
          </cell>
        </row>
        <row r="174">
          <cell r="A174" t="str">
            <v>001.04.00160</v>
          </cell>
          <cell r="B174" t="str">
            <v>Fornecimento, Lançamento e Aplicação de Concreto c/ betoneira em fundações  1:2.5:3 c/354 kg cim/m3</v>
          </cell>
          <cell r="C174" t="str">
            <v>M3</v>
          </cell>
          <cell r="D174">
            <v>1</v>
          </cell>
          <cell r="E174">
            <v>214.4743</v>
          </cell>
          <cell r="F174">
            <v>214.47</v>
          </cell>
        </row>
        <row r="175">
          <cell r="A175" t="str">
            <v>001.04.00180</v>
          </cell>
          <cell r="B175" t="str">
            <v>Fornecimento, Lançamento e Aplicação de Concreto c/ betoneira em fundações  1:2:3 c/379 kg cim/m3</v>
          </cell>
          <cell r="C175" t="str">
            <v>M3</v>
          </cell>
          <cell r="D175">
            <v>1</v>
          </cell>
          <cell r="E175">
            <v>219.04429999999999</v>
          </cell>
          <cell r="F175">
            <v>219.04</v>
          </cell>
        </row>
        <row r="176">
          <cell r="A176" t="str">
            <v>001.04.00200</v>
          </cell>
          <cell r="B176" t="str">
            <v>Fornecimento, Lançamento e Aplicação de Concreto c/ betoneira em fundações  1:2:2 c/431 kg cim/m3</v>
          </cell>
          <cell r="C176" t="str">
            <v>M3</v>
          </cell>
          <cell r="D176">
            <v>1</v>
          </cell>
          <cell r="E176">
            <v>233.33279999999999</v>
          </cell>
          <cell r="F176">
            <v>233.33</v>
          </cell>
        </row>
        <row r="177">
          <cell r="A177" t="str">
            <v>001.04.00220</v>
          </cell>
          <cell r="B177" t="str">
            <v>Fornecimento, Lançamento e Aplicação de Concreto usinado em fundação Fck= 13,5 Mpa</v>
          </cell>
          <cell r="C177" t="str">
            <v>M3</v>
          </cell>
          <cell r="D177">
            <v>1</v>
          </cell>
          <cell r="E177">
            <v>219.7287</v>
          </cell>
          <cell r="F177">
            <v>219.72</v>
          </cell>
        </row>
        <row r="178">
          <cell r="A178" t="str">
            <v>001.04.00240</v>
          </cell>
          <cell r="B178" t="str">
            <v>Fornecimento, Lançamento e Aplicação de Concreto usinado em fundação, Fck=15 mpa</v>
          </cell>
          <cell r="C178" t="str">
            <v>M3</v>
          </cell>
          <cell r="D178">
            <v>1</v>
          </cell>
          <cell r="E178">
            <v>232.3287</v>
          </cell>
          <cell r="F178">
            <v>232.32</v>
          </cell>
        </row>
        <row r="179">
          <cell r="A179" t="str">
            <v>001.04.00260</v>
          </cell>
          <cell r="B179" t="str">
            <v>Fornecimento, Lançamento e Aplicação de concreto usinado em fundação Fck= 18 Mpa</v>
          </cell>
          <cell r="C179" t="str">
            <v>M3</v>
          </cell>
          <cell r="D179">
            <v>1</v>
          </cell>
          <cell r="E179">
            <v>238.62870000000001</v>
          </cell>
          <cell r="F179">
            <v>238.62</v>
          </cell>
        </row>
        <row r="180">
          <cell r="A180" t="str">
            <v>001.04.00280</v>
          </cell>
          <cell r="B180" t="str">
            <v>Fornecimento, Lançamento e Aplicação de Concreto usinado em fundação Fck= 20 mpa</v>
          </cell>
          <cell r="C180" t="str">
            <v>M3</v>
          </cell>
          <cell r="D180">
            <v>1</v>
          </cell>
          <cell r="E180">
            <v>243.99870000000001</v>
          </cell>
          <cell r="F180">
            <v>243.99</v>
          </cell>
        </row>
        <row r="181">
          <cell r="A181" t="str">
            <v>001.04.00290</v>
          </cell>
          <cell r="B181" t="str">
            <v>Fornecimento, Lançamento e Aplicação de Concreto usinado em fundação Fck= 25 mpa</v>
          </cell>
          <cell r="C181" t="str">
            <v>m3</v>
          </cell>
          <cell r="D181">
            <v>1</v>
          </cell>
          <cell r="E181">
            <v>254.1987</v>
          </cell>
          <cell r="F181">
            <v>254.19</v>
          </cell>
        </row>
        <row r="182">
          <cell r="A182" t="str">
            <v>001.04.00300</v>
          </cell>
          <cell r="B182" t="str">
            <v>Forma inclusive desforma comum de tábua para fundações sem reaproveitamento</v>
          </cell>
          <cell r="C182" t="str">
            <v>M2</v>
          </cell>
          <cell r="D182">
            <v>1</v>
          </cell>
          <cell r="E182">
            <v>29.380600000000001</v>
          </cell>
          <cell r="F182">
            <v>29.38</v>
          </cell>
        </row>
        <row r="183">
          <cell r="A183" t="str">
            <v>001.04.00320</v>
          </cell>
          <cell r="B183" t="str">
            <v>Forma inclusive desforma comum de tábua para fundações c/ 01 reaproveitamento</v>
          </cell>
          <cell r="C183" t="str">
            <v>M2</v>
          </cell>
          <cell r="D183">
            <v>1</v>
          </cell>
          <cell r="E183">
            <v>20.1906</v>
          </cell>
          <cell r="F183">
            <v>20.190000000000001</v>
          </cell>
        </row>
        <row r="184">
          <cell r="A184" t="str">
            <v>001.04.00340</v>
          </cell>
          <cell r="B184" t="str">
            <v>Forma inclusive desforma comum de tábua para fundações c/ 02 reaproveitamentos</v>
          </cell>
          <cell r="C184" t="str">
            <v>m2</v>
          </cell>
          <cell r="D184">
            <v>1</v>
          </cell>
          <cell r="E184">
            <v>16.006599999999999</v>
          </cell>
          <cell r="F184">
            <v>16</v>
          </cell>
        </row>
        <row r="185">
          <cell r="A185" t="str">
            <v>001.04.00360</v>
          </cell>
          <cell r="B185" t="str">
            <v>Forma inclusive desforma comum de tábua para fundações c/ 03 reaproveitamentos</v>
          </cell>
          <cell r="C185" t="str">
            <v>m2</v>
          </cell>
          <cell r="D185">
            <v>1</v>
          </cell>
          <cell r="E185">
            <v>14.8116</v>
          </cell>
          <cell r="F185">
            <v>14.81</v>
          </cell>
        </row>
        <row r="186">
          <cell r="A186" t="str">
            <v>001.04.00365</v>
          </cell>
          <cell r="B186" t="str">
            <v>Forma inclusive desforma comum de tábua para fundações c/ 04 reaproveitamentos</v>
          </cell>
          <cell r="C186" t="str">
            <v>m2</v>
          </cell>
          <cell r="D186">
            <v>1</v>
          </cell>
          <cell r="E186">
            <v>14.762600000000001</v>
          </cell>
          <cell r="F186">
            <v>14.76</v>
          </cell>
        </row>
        <row r="187">
          <cell r="A187" t="str">
            <v>001.04.00380</v>
          </cell>
          <cell r="B187" t="str">
            <v>Fornecimento e Aplicação de Aço CA-25 em fundação</v>
          </cell>
          <cell r="C187" t="str">
            <v>KG</v>
          </cell>
          <cell r="D187">
            <v>1</v>
          </cell>
          <cell r="E187">
            <v>3.7938999999999998</v>
          </cell>
          <cell r="F187">
            <v>3.79</v>
          </cell>
        </row>
        <row r="188">
          <cell r="A188" t="str">
            <v>001.04.00400</v>
          </cell>
          <cell r="B188" t="str">
            <v>Fornecimento e Aplicação de Aço CA 50</v>
          </cell>
          <cell r="C188" t="str">
            <v>KG</v>
          </cell>
          <cell r="D188">
            <v>1</v>
          </cell>
          <cell r="E188">
            <v>4.1573000000000002</v>
          </cell>
          <cell r="F188">
            <v>4.1500000000000004</v>
          </cell>
        </row>
        <row r="189">
          <cell r="A189" t="str">
            <v>001.04.00420</v>
          </cell>
          <cell r="B189" t="str">
            <v>Fornecimento e Aplicação de Aço CA - 60</v>
          </cell>
          <cell r="C189" t="str">
            <v>KG</v>
          </cell>
          <cell r="D189">
            <v>1</v>
          </cell>
          <cell r="E189">
            <v>4.7729999999999997</v>
          </cell>
          <cell r="F189">
            <v>4.7699999999999996</v>
          </cell>
        </row>
        <row r="190">
          <cell r="A190" t="str">
            <v>001.04.00440</v>
          </cell>
          <cell r="B190" t="str">
            <v>Concreto ciclópico com 30% de pedra de mão traço 1:4:8</v>
          </cell>
          <cell r="C190" t="str">
            <v>M3</v>
          </cell>
          <cell r="D190">
            <v>1</v>
          </cell>
          <cell r="E190">
            <v>153.72389999999999</v>
          </cell>
          <cell r="F190">
            <v>153.72</v>
          </cell>
        </row>
        <row r="191">
          <cell r="A191" t="str">
            <v>001.04.00460</v>
          </cell>
          <cell r="B191" t="str">
            <v>Concreto ciclópico com 30% de pedra de mão traço 1:3:6</v>
          </cell>
          <cell r="C191" t="str">
            <v>M3</v>
          </cell>
          <cell r="D191">
            <v>1</v>
          </cell>
          <cell r="E191">
            <v>163.5444</v>
          </cell>
          <cell r="F191">
            <v>163.54</v>
          </cell>
        </row>
        <row r="192">
          <cell r="A192" t="str">
            <v>001.04.00480</v>
          </cell>
          <cell r="B192" t="str">
            <v>Execução de Alvenaria de fundação e embasamento em tijolo maciço assente c/  o traço 1:4:12, cimento, cal e areia</v>
          </cell>
          <cell r="C192" t="str">
            <v>M3</v>
          </cell>
          <cell r="D192">
            <v>1</v>
          </cell>
          <cell r="E192">
            <v>163.75479999999999</v>
          </cell>
          <cell r="F192">
            <v>163.75</v>
          </cell>
        </row>
        <row r="193">
          <cell r="A193" t="str">
            <v>001.04.00500</v>
          </cell>
          <cell r="B193" t="str">
            <v>Execução de Alvenaria de fundação e embasamento em tijolo maciço assente c/ o traço 1:3, cimento e areia</v>
          </cell>
          <cell r="C193" t="str">
            <v>M3</v>
          </cell>
          <cell r="D193">
            <v>1</v>
          </cell>
          <cell r="E193">
            <v>220.31610000000001</v>
          </cell>
          <cell r="F193">
            <v>220.31</v>
          </cell>
        </row>
        <row r="194">
          <cell r="A194" t="str">
            <v>001.04.00520</v>
          </cell>
          <cell r="B194" t="str">
            <v>Execução de Alvenaria de fundação e embasamento em tijolo maciço assente c/ o traço 1:4 cimento e areia</v>
          </cell>
          <cell r="C194" t="str">
            <v>M3</v>
          </cell>
          <cell r="D194">
            <v>1</v>
          </cell>
          <cell r="E194">
            <v>211.5231</v>
          </cell>
          <cell r="F194">
            <v>211.52</v>
          </cell>
        </row>
        <row r="195">
          <cell r="A195" t="str">
            <v>001.04.00540</v>
          </cell>
          <cell r="B195" t="str">
            <v>Execução de Alvenaria de fundação e embasamento em tijolo maciço assente c/ o traço 1:5 cimento e areia</v>
          </cell>
          <cell r="C195" t="str">
            <v>M3</v>
          </cell>
          <cell r="D195">
            <v>1</v>
          </cell>
          <cell r="E195">
            <v>206.0324</v>
          </cell>
          <cell r="F195">
            <v>206.03</v>
          </cell>
        </row>
        <row r="196">
          <cell r="A196" t="str">
            <v>001.04.00560</v>
          </cell>
          <cell r="B196" t="str">
            <v>Execução de Alvenaria de fundação e embasamento em tijolo maiciço assente c/ argamassa 1:3 c/adição de vedacit a 2 kg p/saco de cimento</v>
          </cell>
          <cell r="C196" t="str">
            <v>M3</v>
          </cell>
          <cell r="D196">
            <v>1</v>
          </cell>
          <cell r="E196">
            <v>229.65270000000001</v>
          </cell>
          <cell r="F196">
            <v>229.65</v>
          </cell>
        </row>
        <row r="197">
          <cell r="A197" t="str">
            <v>001.04.00580</v>
          </cell>
          <cell r="B197" t="str">
            <v>Execução de Alvenaria de tijolo comum em espelho p/ cinta de fundação (forma), assente c/ argamassa de cimento e areia 1:3</v>
          </cell>
          <cell r="C197" t="str">
            <v>M2</v>
          </cell>
          <cell r="D197">
            <v>1</v>
          </cell>
          <cell r="E197">
            <v>15.335699999999999</v>
          </cell>
          <cell r="F197">
            <v>15.33</v>
          </cell>
        </row>
        <row r="198">
          <cell r="A198" t="str">
            <v>001.04.00600</v>
          </cell>
          <cell r="B198" t="str">
            <v>Execução de Alvenaria de tijolo comum em espelho p/ cinta de fundação (forma), assente c/ argamassa de cimento e areia 1:4</v>
          </cell>
          <cell r="C198" t="str">
            <v>M2</v>
          </cell>
          <cell r="D198">
            <v>1</v>
          </cell>
          <cell r="E198">
            <v>15.117699999999999</v>
          </cell>
          <cell r="F198">
            <v>15.11</v>
          </cell>
        </row>
        <row r="199">
          <cell r="A199" t="str">
            <v>001.04.00620</v>
          </cell>
          <cell r="B199" t="str">
            <v>Confecção e lançamento de concreto em tubulão a céu aberto empregando concreto fck 150 mpa</v>
          </cell>
          <cell r="C199" t="str">
            <v>M3</v>
          </cell>
          <cell r="D199">
            <v>1</v>
          </cell>
          <cell r="E199">
            <v>204.18989999999999</v>
          </cell>
          <cell r="F199">
            <v>204.18</v>
          </cell>
        </row>
        <row r="200">
          <cell r="A200" t="str">
            <v>001.04.00640</v>
          </cell>
          <cell r="B200" t="str">
            <v>Confecção e lançamento de concreto em tubulão a céu aberto empregando concreto pré-misturado fck 15 mpa</v>
          </cell>
          <cell r="C200" t="str">
            <v>M3</v>
          </cell>
          <cell r="D200">
            <v>1</v>
          </cell>
          <cell r="E200">
            <v>232.3287</v>
          </cell>
          <cell r="F200">
            <v>232.32</v>
          </cell>
        </row>
        <row r="201">
          <cell r="A201" t="str">
            <v>001.04.00660</v>
          </cell>
          <cell r="B201" t="str">
            <v>Execução de Broca de concreto armado no traço 1:3:6 até 4 m profundidade e c/ diâmetro 20 cm</v>
          </cell>
          <cell r="C201" t="str">
            <v>ML</v>
          </cell>
          <cell r="D201">
            <v>1</v>
          </cell>
          <cell r="E201">
            <v>15.0379</v>
          </cell>
          <cell r="F201">
            <v>15.03</v>
          </cell>
        </row>
        <row r="202">
          <cell r="A202" t="str">
            <v>001.04.00680</v>
          </cell>
          <cell r="B202" t="str">
            <v>Execução de Broca de concreto armado no traço 1:3:6 até 4 m profundidade e c/ diâmetro 25 cm</v>
          </cell>
          <cell r="C202" t="str">
            <v>ML</v>
          </cell>
          <cell r="D202">
            <v>1</v>
          </cell>
          <cell r="E202">
            <v>22.199000000000002</v>
          </cell>
          <cell r="F202">
            <v>22.19</v>
          </cell>
        </row>
        <row r="203">
          <cell r="A203" t="str">
            <v>001.04.00700</v>
          </cell>
          <cell r="B203" t="str">
            <v>Execução de Broca de concreto armado no traço 1:3:6 até 4 m profundidade e c/ diâmetro 30 cm</v>
          </cell>
          <cell r="C203" t="str">
            <v>ML</v>
          </cell>
          <cell r="D203">
            <v>1</v>
          </cell>
          <cell r="E203">
            <v>31.328199999999999</v>
          </cell>
          <cell r="F203">
            <v>31.32</v>
          </cell>
        </row>
        <row r="204">
          <cell r="A204" t="str">
            <v>001.04.00720</v>
          </cell>
          <cell r="B204" t="str">
            <v>Execução de Broca de concreto armado no traço 1:3:6 de 4 m até 6 m de profundidade e c/ diâmetro 25 cm</v>
          </cell>
          <cell r="C204" t="str">
            <v>ML</v>
          </cell>
          <cell r="D204">
            <v>1</v>
          </cell>
          <cell r="E204">
            <v>23.832799999999999</v>
          </cell>
          <cell r="F204">
            <v>23.83</v>
          </cell>
        </row>
        <row r="205">
          <cell r="A205" t="str">
            <v>001.04.00740</v>
          </cell>
          <cell r="B205" t="str">
            <v>Execução de Broca de concreto armado no traço 1:3:6 de 4 m até 6 m de profundidade e c/ diâmetro 30 cm</v>
          </cell>
          <cell r="C205" t="str">
            <v>ML</v>
          </cell>
          <cell r="D205">
            <v>1</v>
          </cell>
          <cell r="E205">
            <v>34.448999999999998</v>
          </cell>
          <cell r="F205">
            <v>34.44</v>
          </cell>
        </row>
        <row r="206">
          <cell r="A206" t="str">
            <v>001.04.00760</v>
          </cell>
          <cell r="B206" t="str">
            <v>Fornecimento e Cravação de estaca de concreto fck=15 mpa moldada no local diâmetro 25 cm tipo "straus"</v>
          </cell>
          <cell r="C206" t="str">
            <v>M</v>
          </cell>
          <cell r="D206">
            <v>1</v>
          </cell>
          <cell r="E206">
            <v>36.508699999999997</v>
          </cell>
          <cell r="F206">
            <v>36.5</v>
          </cell>
        </row>
        <row r="207">
          <cell r="A207" t="str">
            <v>001.04.00780</v>
          </cell>
          <cell r="B207" t="str">
            <v>Fornecimento e Cravação de estaca de concreto fck=15 mpa moldada no local diâmetro 32 cm tipo "straus"</v>
          </cell>
          <cell r="C207" t="str">
            <v>M</v>
          </cell>
          <cell r="D207">
            <v>1</v>
          </cell>
          <cell r="E207">
            <v>53.3187</v>
          </cell>
          <cell r="F207">
            <v>53.31</v>
          </cell>
        </row>
        <row r="208">
          <cell r="A208" t="str">
            <v>001.04.00790</v>
          </cell>
          <cell r="B208" t="str">
            <v>Fornecimento e Instalação de Estaca de Concreto Pré Moldada Dim. 17.50 x 17.50 cm - 20 T</v>
          </cell>
          <cell r="C208" t="str">
            <v>ml</v>
          </cell>
          <cell r="D208">
            <v>1</v>
          </cell>
          <cell r="E208">
            <v>30.5</v>
          </cell>
          <cell r="F208">
            <v>30.5</v>
          </cell>
        </row>
        <row r="209">
          <cell r="A209" t="str">
            <v>001.04.00800</v>
          </cell>
          <cell r="B209" t="str">
            <v>Fornecimento e Cravação de estaca de concreto pré-moldada dim (26,5x26,5)cm - 30t</v>
          </cell>
          <cell r="C209" t="str">
            <v>ML</v>
          </cell>
          <cell r="D209">
            <v>1</v>
          </cell>
          <cell r="E209">
            <v>49.4</v>
          </cell>
          <cell r="F209">
            <v>49.4</v>
          </cell>
        </row>
        <row r="210">
          <cell r="A210" t="str">
            <v>001.04.00820</v>
          </cell>
          <cell r="B210" t="str">
            <v>Fornecimento e Instalação de emenda em estaca pré-moldada de concreto</v>
          </cell>
          <cell r="C210" t="str">
            <v>UN</v>
          </cell>
          <cell r="D210">
            <v>1</v>
          </cell>
          <cell r="E210">
            <v>20</v>
          </cell>
          <cell r="F210">
            <v>20</v>
          </cell>
        </row>
        <row r="211">
          <cell r="A211" t="str">
            <v>001.04.00840</v>
          </cell>
          <cell r="B211" t="str">
            <v>Lastro de brita apiloado manualmente</v>
          </cell>
          <cell r="C211" t="str">
            <v>M3</v>
          </cell>
          <cell r="D211">
            <v>1</v>
          </cell>
          <cell r="E211">
            <v>45.460900000000002</v>
          </cell>
          <cell r="F211">
            <v>45.46</v>
          </cell>
        </row>
        <row r="212">
          <cell r="A212" t="str">
            <v>001.05</v>
          </cell>
          <cell r="B212" t="str">
            <v>ESTRUTURA</v>
          </cell>
          <cell r="E212">
            <v>3794.5906</v>
          </cell>
        </row>
        <row r="213">
          <cell r="A213" t="str">
            <v>001.05.00020</v>
          </cell>
          <cell r="B213" t="str">
            <v>Confecção, Lançamento e Aplicação de Concreto c/ betoneira no traço 1:3:4 c/300 kg cim/m3</v>
          </cell>
          <cell r="C213" t="str">
            <v>M3</v>
          </cell>
          <cell r="D213">
            <v>1</v>
          </cell>
          <cell r="E213">
            <v>223.11080000000001</v>
          </cell>
          <cell r="F213">
            <v>223.11</v>
          </cell>
        </row>
        <row r="214">
          <cell r="A214" t="str">
            <v>001.05.00040</v>
          </cell>
          <cell r="B214" t="str">
            <v>Confecção, Lançamento e Aplicação de Concreto c/ betoneira no traço 1:2.5:3.5 c/335 kg cim/m3</v>
          </cell>
          <cell r="C214" t="str">
            <v>M3</v>
          </cell>
          <cell r="D214">
            <v>1</v>
          </cell>
          <cell r="E214">
            <v>233.45429999999999</v>
          </cell>
          <cell r="F214">
            <v>233.45</v>
          </cell>
        </row>
        <row r="215">
          <cell r="A215" t="str">
            <v>001.05.00060</v>
          </cell>
          <cell r="B215" t="str">
            <v>Confecção, Lançamento e Aplicação de Concreto c/ betoneira no traço 1 2.5 3 c/354 kg cim/ m3</v>
          </cell>
          <cell r="C215" t="str">
            <v>M3</v>
          </cell>
          <cell r="D215">
            <v>1</v>
          </cell>
          <cell r="E215">
            <v>238.47929999999999</v>
          </cell>
          <cell r="F215">
            <v>238.47</v>
          </cell>
        </row>
        <row r="216">
          <cell r="A216" t="str">
            <v>001.05.00080</v>
          </cell>
          <cell r="B216" t="str">
            <v>Confecção, Lançamento e Aplicação de Concreto c/ betoneira no traço 1:2:4 c/339 kg cim/m3</v>
          </cell>
          <cell r="C216" t="str">
            <v>M3</v>
          </cell>
          <cell r="D216">
            <v>1</v>
          </cell>
          <cell r="E216">
            <v>235.79480000000001</v>
          </cell>
          <cell r="F216">
            <v>235.79</v>
          </cell>
        </row>
        <row r="217">
          <cell r="A217" t="str">
            <v>001.05.00100</v>
          </cell>
          <cell r="B217" t="str">
            <v>Confecção, Lançamento e Aplicação de Concreto c/ betoneira no traço 1:2:3 c/374 kg cim/m3</v>
          </cell>
          <cell r="C217" t="str">
            <v>M3</v>
          </cell>
          <cell r="D217">
            <v>1</v>
          </cell>
          <cell r="E217">
            <v>244.64279999999999</v>
          </cell>
          <cell r="F217">
            <v>244.64</v>
          </cell>
        </row>
        <row r="218">
          <cell r="A218" t="str">
            <v>001.05.00120</v>
          </cell>
          <cell r="B218" t="str">
            <v>Confecção, Lançamento e Aplicação de Concreto c/ betoneira no traço 1:2:2 c/431 kg cim/m3</v>
          </cell>
          <cell r="C218" t="str">
            <v>M3</v>
          </cell>
          <cell r="D218">
            <v>1</v>
          </cell>
          <cell r="E218">
            <v>260.28629999999998</v>
          </cell>
          <cell r="F218">
            <v>260.27999999999997</v>
          </cell>
        </row>
        <row r="219">
          <cell r="A219" t="str">
            <v>001.05.00140</v>
          </cell>
          <cell r="B219" t="str">
            <v>Fornecimento e Aplicação de Concreto usinado em estrutura Fck = 13,5 mpa</v>
          </cell>
          <cell r="C219" t="str">
            <v>M3</v>
          </cell>
          <cell r="D219">
            <v>1</v>
          </cell>
          <cell r="E219">
            <v>243.7336</v>
          </cell>
          <cell r="F219">
            <v>243.73</v>
          </cell>
        </row>
        <row r="220">
          <cell r="A220" t="str">
            <v>001.05.00160</v>
          </cell>
          <cell r="B220" t="str">
            <v>Fornecimento e Aplicação de Concreto usinado em estrutura Fck = 15 Mpa</v>
          </cell>
          <cell r="C220" t="str">
            <v>M3</v>
          </cell>
          <cell r="D220">
            <v>1</v>
          </cell>
          <cell r="E220">
            <v>256.33359999999999</v>
          </cell>
          <cell r="F220">
            <v>256.33</v>
          </cell>
        </row>
        <row r="221">
          <cell r="A221" t="str">
            <v>001.05.00180</v>
          </cell>
          <cell r="B221" t="str">
            <v>Fornecimento e Aplicação de Concreto usinado em estrutura  Fck = 18 Mpa</v>
          </cell>
          <cell r="C221" t="str">
            <v>M3</v>
          </cell>
          <cell r="D221">
            <v>1</v>
          </cell>
          <cell r="E221">
            <v>262.6336</v>
          </cell>
          <cell r="F221">
            <v>262.63</v>
          </cell>
        </row>
        <row r="222">
          <cell r="A222" t="str">
            <v>001.05.00200</v>
          </cell>
          <cell r="B222" t="str">
            <v>Fornecimento e Aplicação de Concreto usinado em estrutura Fck = 20 Mpa</v>
          </cell>
          <cell r="C222" t="str">
            <v>M3</v>
          </cell>
          <cell r="D222">
            <v>1</v>
          </cell>
          <cell r="E222">
            <v>274.18360000000001</v>
          </cell>
          <cell r="F222">
            <v>274.18</v>
          </cell>
        </row>
        <row r="223">
          <cell r="A223" t="str">
            <v>001.05.00220</v>
          </cell>
          <cell r="B223" t="str">
            <v>Fornecimento e Aplicação de Concreto usinado em estrutura, p/ grande cuiabá,Fck = 25 Mpa</v>
          </cell>
          <cell r="C223" t="str">
            <v>M3</v>
          </cell>
          <cell r="D223">
            <v>1</v>
          </cell>
          <cell r="E223">
            <v>284.68360000000001</v>
          </cell>
          <cell r="F223">
            <v>284.68</v>
          </cell>
        </row>
        <row r="224">
          <cell r="A224" t="str">
            <v>001.05.00240</v>
          </cell>
          <cell r="B224" t="str">
            <v>Fornecimento e Aplicação de Aço CA - 25 em estrutura</v>
          </cell>
          <cell r="C224" t="str">
            <v>KG</v>
          </cell>
          <cell r="D224">
            <v>1</v>
          </cell>
          <cell r="E224">
            <v>3.7938999999999998</v>
          </cell>
          <cell r="F224">
            <v>3.79</v>
          </cell>
        </row>
        <row r="225">
          <cell r="A225" t="str">
            <v>001.05.00260</v>
          </cell>
          <cell r="B225" t="str">
            <v>Fornecimento e Aplicação de Aço  CA 50 em estrutura</v>
          </cell>
          <cell r="C225" t="str">
            <v>KG</v>
          </cell>
          <cell r="D225">
            <v>1</v>
          </cell>
          <cell r="E225">
            <v>4.1573000000000002</v>
          </cell>
          <cell r="F225">
            <v>4.1500000000000004</v>
          </cell>
        </row>
        <row r="226">
          <cell r="A226" t="str">
            <v>001.05.00280</v>
          </cell>
          <cell r="B226" t="str">
            <v>Fornecimento e Aplicação de Aço CA 60 em estrutura</v>
          </cell>
          <cell r="C226" t="str">
            <v>KG</v>
          </cell>
          <cell r="D226">
            <v>1</v>
          </cell>
          <cell r="E226">
            <v>4.7729999999999997</v>
          </cell>
          <cell r="F226">
            <v>4.7699999999999996</v>
          </cell>
        </row>
        <row r="227">
          <cell r="A227" t="str">
            <v>001.05.00300</v>
          </cell>
          <cell r="B227" t="str">
            <v>Fornecimento e Aplicação de Aço em tela soldada 4.20 mm com malha 15x15 cm - Q 92</v>
          </cell>
          <cell r="C227" t="str">
            <v>m2</v>
          </cell>
          <cell r="D227">
            <v>1</v>
          </cell>
          <cell r="E227">
            <v>9.9262999999999995</v>
          </cell>
          <cell r="F227">
            <v>9.92</v>
          </cell>
        </row>
        <row r="228">
          <cell r="A228" t="str">
            <v>001.05.00320</v>
          </cell>
          <cell r="B228" t="str">
            <v>Confecção e Montagem de Forma incl. desforma comum de tábua  sem reaproveitamento</v>
          </cell>
          <cell r="C228" t="str">
            <v>M2</v>
          </cell>
          <cell r="D228">
            <v>1</v>
          </cell>
          <cell r="E228">
            <v>36.660600000000002</v>
          </cell>
          <cell r="F228">
            <v>36.659999999999997</v>
          </cell>
        </row>
        <row r="229">
          <cell r="A229" t="str">
            <v>001.05.00340</v>
          </cell>
          <cell r="B229" t="str">
            <v>Confecção e Montagem de Forma incl. desforma comum de tábua com 01 reaproveitamento</v>
          </cell>
          <cell r="C229" t="str">
            <v>M2</v>
          </cell>
          <cell r="D229">
            <v>1</v>
          </cell>
          <cell r="E229">
            <v>25.150600000000001</v>
          </cell>
          <cell r="F229">
            <v>25.15</v>
          </cell>
        </row>
        <row r="230">
          <cell r="A230" t="str">
            <v>001.05.00360</v>
          </cell>
          <cell r="B230" t="str">
            <v>Confecção e Montagem de Forma incl. desforma comum de tábua com 02 reaproveitamentos</v>
          </cell>
          <cell r="C230" t="str">
            <v>m2</v>
          </cell>
          <cell r="D230">
            <v>1</v>
          </cell>
          <cell r="E230">
            <v>20.465599999999998</v>
          </cell>
          <cell r="F230">
            <v>20.46</v>
          </cell>
        </row>
        <row r="231">
          <cell r="A231" t="str">
            <v>001.05.00365</v>
          </cell>
          <cell r="B231" t="str">
            <v>Confecção e Montagem de Forma incl. desforma comum de tábua  com 03 reaproveitamentos</v>
          </cell>
          <cell r="C231" t="str">
            <v>m2</v>
          </cell>
          <cell r="D231">
            <v>1</v>
          </cell>
          <cell r="E231">
            <v>17.335599999999999</v>
          </cell>
          <cell r="F231">
            <v>17.329999999999998</v>
          </cell>
        </row>
        <row r="232">
          <cell r="A232" t="str">
            <v>001.05.00370</v>
          </cell>
          <cell r="B232" t="str">
            <v>Confecção e Montagem de Forma incl. desforma comum de tábua  com 04 reaproveitamentos</v>
          </cell>
          <cell r="C232" t="str">
            <v>m2</v>
          </cell>
          <cell r="D232">
            <v>1</v>
          </cell>
          <cell r="E232">
            <v>15.9086</v>
          </cell>
          <cell r="F232">
            <v>15.9</v>
          </cell>
        </row>
        <row r="233">
          <cell r="A233" t="str">
            <v>001.05.00380</v>
          </cell>
          <cell r="B233" t="str">
            <v>Confecção e Montagem de Forma tipo caixão perdido (desenvolvido)</v>
          </cell>
          <cell r="C233" t="str">
            <v>M2</v>
          </cell>
          <cell r="D233">
            <v>1</v>
          </cell>
          <cell r="E233">
            <v>21.781099999999999</v>
          </cell>
          <cell r="F233">
            <v>21.78</v>
          </cell>
        </row>
        <row r="234">
          <cell r="A234" t="str">
            <v>001.05.00420</v>
          </cell>
          <cell r="B234" t="str">
            <v>Confecção e Montagem de Forma especial em chapa de madeira compensada do tipo resinada c/ 12 mm de espessura sem reaproveitamento</v>
          </cell>
          <cell r="C234" t="str">
            <v>M2</v>
          </cell>
          <cell r="D234">
            <v>1</v>
          </cell>
          <cell r="E234">
            <v>40.142600000000002</v>
          </cell>
          <cell r="F234">
            <v>40.14</v>
          </cell>
        </row>
        <row r="235">
          <cell r="A235" t="str">
            <v>001.05.00440</v>
          </cell>
          <cell r="B235" t="str">
            <v>Confecção e Montagem de Forma especial em chapa de madeira compensada do tipo resinada c/ 12 mm de espessura com 01 reaproveitamento</v>
          </cell>
          <cell r="C235" t="str">
            <v>M2</v>
          </cell>
          <cell r="D235">
            <v>1</v>
          </cell>
          <cell r="E235">
            <v>34.463000000000001</v>
          </cell>
          <cell r="F235">
            <v>34.46</v>
          </cell>
        </row>
        <row r="236">
          <cell r="A236" t="str">
            <v>001.05.00460</v>
          </cell>
          <cell r="B236" t="str">
            <v>Forma especial em chapa de madeira compensada do tipo resinada c/ 12 mm de espessura com 02 reaproveitamento</v>
          </cell>
          <cell r="C236" t="str">
            <v>M2</v>
          </cell>
          <cell r="D236">
            <v>1</v>
          </cell>
          <cell r="E236">
            <v>29.800599999999999</v>
          </cell>
          <cell r="F236">
            <v>29.8</v>
          </cell>
        </row>
        <row r="237">
          <cell r="A237" t="str">
            <v>001.05.00480</v>
          </cell>
          <cell r="B237" t="str">
            <v>Confecção e Montagem de Forma especial em chapa de madeira compensada do tipo plastificada c/ 12 mm de espessura sem reaproveitamento</v>
          </cell>
          <cell r="C237" t="str">
            <v>M2</v>
          </cell>
          <cell r="D237">
            <v>1</v>
          </cell>
          <cell r="E237">
            <v>49.742600000000003</v>
          </cell>
          <cell r="F237">
            <v>49.74</v>
          </cell>
        </row>
        <row r="238">
          <cell r="A238" t="str">
            <v>001.05.00500</v>
          </cell>
          <cell r="B238" t="str">
            <v>Confecção e Montagem de Forma especial em chapa de madeira compensada do tipo plastificada c/ 12 mm de espessura com 01 reaproveitamento</v>
          </cell>
          <cell r="C238" t="str">
            <v>M2</v>
          </cell>
          <cell r="D238">
            <v>1</v>
          </cell>
          <cell r="E238">
            <v>39.496899999999997</v>
          </cell>
          <cell r="F238">
            <v>39.49</v>
          </cell>
        </row>
        <row r="239">
          <cell r="A239" t="str">
            <v>001.05.00520</v>
          </cell>
          <cell r="B239" t="str">
            <v>Confecção e Montagem de Forma especial em chapa de madeira compensada do tipo plastificada c/ 12 mm de espessura com 02 reaproveitamento</v>
          </cell>
          <cell r="C239" t="str">
            <v>M2</v>
          </cell>
          <cell r="D239">
            <v>1</v>
          </cell>
          <cell r="E239">
            <v>32.169199999999996</v>
          </cell>
          <cell r="F239">
            <v>32.159999999999997</v>
          </cell>
        </row>
        <row r="240">
          <cell r="A240" t="str">
            <v>001.05.00540</v>
          </cell>
          <cell r="B240" t="str">
            <v>Confecção e Montagem de Forma especial em chapa de madeira compensada do tipo plastificada c/ 12 mm de espessura com 03 reaproveitamento</v>
          </cell>
          <cell r="C240" t="str">
            <v>M2</v>
          </cell>
          <cell r="D240">
            <v>1</v>
          </cell>
          <cell r="E240">
            <v>27.2639</v>
          </cell>
          <cell r="F240">
            <v>27.26</v>
          </cell>
        </row>
        <row r="241">
          <cell r="A241" t="str">
            <v>001.05.00560</v>
          </cell>
          <cell r="B241" t="str">
            <v>Confecção e Montagem de Forma especial em chapa de madeira compensada do tipo plastificada c/ 12 mm de espessura com 04 reaproveitamento</v>
          </cell>
          <cell r="C241" t="str">
            <v>M2</v>
          </cell>
          <cell r="D241">
            <v>1</v>
          </cell>
          <cell r="E241">
            <v>24.161100000000001</v>
          </cell>
          <cell r="F241">
            <v>24.16</v>
          </cell>
        </row>
        <row r="242">
          <cell r="A242" t="str">
            <v>001.05.00580</v>
          </cell>
          <cell r="B242" t="str">
            <v>Confecção e Montagem de Forma curva p/concreto aparente</v>
          </cell>
          <cell r="C242" t="str">
            <v>M2</v>
          </cell>
          <cell r="D242">
            <v>1</v>
          </cell>
          <cell r="E242">
            <v>42.936100000000003</v>
          </cell>
          <cell r="F242">
            <v>42.93</v>
          </cell>
        </row>
        <row r="243">
          <cell r="A243" t="str">
            <v>001.05.00600</v>
          </cell>
          <cell r="B243" t="str">
            <v>Confecção e montagem de cambota interna e externa p/caixa dágua</v>
          </cell>
          <cell r="C243" t="str">
            <v>M2</v>
          </cell>
          <cell r="D243">
            <v>1</v>
          </cell>
          <cell r="E243">
            <v>13.777100000000001</v>
          </cell>
          <cell r="F243">
            <v>13.77</v>
          </cell>
        </row>
        <row r="244">
          <cell r="A244" t="str">
            <v>001.05.00620</v>
          </cell>
          <cell r="B244" t="str">
            <v>Confecção e montagem de cimbramento para caixa d'água elevada</v>
          </cell>
          <cell r="C244" t="str">
            <v>M3</v>
          </cell>
          <cell r="D244">
            <v>1</v>
          </cell>
          <cell r="E244">
            <v>11.128</v>
          </cell>
          <cell r="F244">
            <v>11.12</v>
          </cell>
        </row>
        <row r="245">
          <cell r="A245" t="str">
            <v>001.05.00640</v>
          </cell>
          <cell r="B245" t="str">
            <v>Confecção e Montagem de Formas de tábuas aparelhadas p/concreto aparente</v>
          </cell>
          <cell r="C245" t="str">
            <v>M2</v>
          </cell>
          <cell r="D245">
            <v>1</v>
          </cell>
          <cell r="E245">
            <v>23.493099999999998</v>
          </cell>
          <cell r="F245">
            <v>23.49</v>
          </cell>
        </row>
        <row r="246">
          <cell r="A246" t="str">
            <v>001.05.00660</v>
          </cell>
          <cell r="B246" t="str">
            <v>Execução de Laje pré-fabricada para forro espacamento entre vigas de 41cm a espessura da lajota de 8.00 cm e capeamento de 2.00 cm</v>
          </cell>
          <cell r="C246" t="str">
            <v>M2</v>
          </cell>
          <cell r="D246">
            <v>1</v>
          </cell>
          <cell r="E246">
            <v>32.979700000000001</v>
          </cell>
          <cell r="F246">
            <v>32.97</v>
          </cell>
        </row>
        <row r="247">
          <cell r="A247" t="str">
            <v>001.05.00680</v>
          </cell>
          <cell r="B247" t="str">
            <v>Execução de Laje pré-fabricada para piso espaçamento entre vigas de 4/cm a espessura da lajota de 8.00 cm e capeamento de 4.00 cm</v>
          </cell>
          <cell r="C247" t="str">
            <v>M2</v>
          </cell>
          <cell r="D247">
            <v>1</v>
          </cell>
          <cell r="E247">
            <v>37.481299999999997</v>
          </cell>
          <cell r="F247">
            <v>37.479999999999997</v>
          </cell>
        </row>
        <row r="248">
          <cell r="A248" t="str">
            <v>001.05.00700</v>
          </cell>
          <cell r="B248" t="str">
            <v>Execução de Laje pré-fabricada treliçada para piso ou forro com enchimento de lajota cerâmica e capeamento de concreto com 4 cm de espessura</v>
          </cell>
          <cell r="C248" t="str">
            <v>M2</v>
          </cell>
          <cell r="D248">
            <v>1</v>
          </cell>
          <cell r="E248">
            <v>36.591900000000003</v>
          </cell>
          <cell r="F248">
            <v>36.590000000000003</v>
          </cell>
        </row>
        <row r="249">
          <cell r="A249" t="str">
            <v>001.05.00720</v>
          </cell>
          <cell r="B249" t="str">
            <v>Execução de pilar tipo sanduíche de madeira 6x12 cm, entarugado c/ madeira através de parafusos</v>
          </cell>
          <cell r="C249" t="str">
            <v>CJ</v>
          </cell>
          <cell r="D249">
            <v>1</v>
          </cell>
          <cell r="E249">
            <v>19.169499999999999</v>
          </cell>
          <cell r="F249">
            <v>19.16</v>
          </cell>
        </row>
        <row r="250">
          <cell r="A250" t="str">
            <v>001.05.00740</v>
          </cell>
          <cell r="B250" t="str">
            <v>Fornecimento e Instalação de Pilarete de concreto pré-moldado seção 12x12</v>
          </cell>
          <cell r="C250" t="str">
            <v>M</v>
          </cell>
          <cell r="D250">
            <v>1</v>
          </cell>
          <cell r="E250">
            <v>10.221399999999999</v>
          </cell>
          <cell r="F250">
            <v>10.220000000000001</v>
          </cell>
        </row>
        <row r="251">
          <cell r="A251" t="str">
            <v>001.05.00780</v>
          </cell>
          <cell r="B251" t="str">
            <v>Fornecimento e Instalação de Pilar de concreto armado pré-moldado seção 12x13cm</v>
          </cell>
          <cell r="C251" t="str">
            <v>M</v>
          </cell>
          <cell r="D251">
            <v>1</v>
          </cell>
          <cell r="E251">
            <v>19.711400000000001</v>
          </cell>
          <cell r="F251">
            <v>19.71</v>
          </cell>
        </row>
        <row r="252">
          <cell r="A252" t="str">
            <v>001.05.00800</v>
          </cell>
          <cell r="B252" t="str">
            <v>Fornecimento e Instalação de Tesoura de concreto armado pré-moldado seção 12x15cm</v>
          </cell>
          <cell r="C252" t="str">
            <v>M</v>
          </cell>
          <cell r="D252">
            <v>1</v>
          </cell>
          <cell r="E252">
            <v>22.639199999999999</v>
          </cell>
          <cell r="F252">
            <v>22.63</v>
          </cell>
        </row>
        <row r="253">
          <cell r="A253" t="str">
            <v>001.05.00820</v>
          </cell>
          <cell r="B253" t="str">
            <v>Fornecimento e Execução de Grauteamento de Estrutura de Concreto Pré Moldado traço 1:3 incl. SuperPlastificante</v>
          </cell>
          <cell r="C253" t="str">
            <v>m3</v>
          </cell>
          <cell r="D253">
            <v>1</v>
          </cell>
          <cell r="E253">
            <v>329.93310000000002</v>
          </cell>
          <cell r="F253">
            <v>329.93</v>
          </cell>
        </row>
        <row r="254">
          <cell r="A254" t="str">
            <v>001.06</v>
          </cell>
          <cell r="B254" t="str">
            <v>IMPERMEABILIZAÇÕES E TRATAMENTOS</v>
          </cell>
          <cell r="E254">
            <v>193.0933</v>
          </cell>
        </row>
        <row r="255">
          <cell r="A255" t="str">
            <v>001.06.00020</v>
          </cell>
          <cell r="B255" t="str">
            <v>Execução de impermeabilização c/ argamassa de cimento e areia  c/ 2.00 cm de espessura preparada c/ solução de sika 1 e agua no traço 1:12</v>
          </cell>
          <cell r="C255" t="str">
            <v>M2</v>
          </cell>
          <cell r="D255">
            <v>1</v>
          </cell>
          <cell r="E255">
            <v>13.469099999999999</v>
          </cell>
          <cell r="F255">
            <v>13.46</v>
          </cell>
        </row>
        <row r="256">
          <cell r="A256" t="str">
            <v>001.06.00040</v>
          </cell>
          <cell r="B256" t="str">
            <v>Execução de impermeabilização c/ argamassa de cimento e areia c/ 2.00 cm de espessura preparada c/ solução dee sika 1 e água no traço 1:10</v>
          </cell>
          <cell r="C256" t="str">
            <v>M2</v>
          </cell>
          <cell r="D256">
            <v>1</v>
          </cell>
          <cell r="E256">
            <v>13.5601</v>
          </cell>
          <cell r="F256">
            <v>13.56</v>
          </cell>
        </row>
        <row r="257">
          <cell r="A257" t="str">
            <v>001.06.00060</v>
          </cell>
          <cell r="B257" t="str">
            <v>Execução de impermeabilização c/argamassa de cimento e areia 1:3 a 2.00 cm espessura c/ adição de 2.00 kg de vedacit por saco de cimento</v>
          </cell>
          <cell r="C257" t="str">
            <v>M2</v>
          </cell>
          <cell r="D257">
            <v>1</v>
          </cell>
          <cell r="E257">
            <v>15.2624</v>
          </cell>
          <cell r="F257">
            <v>15.26</v>
          </cell>
        </row>
        <row r="258">
          <cell r="A258" t="str">
            <v>001.06.00080</v>
          </cell>
          <cell r="B258" t="str">
            <v>Execução de impermeabilização externa de reservatório c/tinta asfáltica</v>
          </cell>
          <cell r="C258" t="str">
            <v>M2</v>
          </cell>
          <cell r="D258">
            <v>1</v>
          </cell>
          <cell r="E258">
            <v>3.0091999999999999</v>
          </cell>
          <cell r="F258">
            <v>3</v>
          </cell>
        </row>
        <row r="259">
          <cell r="A259" t="str">
            <v>001.06.00100</v>
          </cell>
          <cell r="B259" t="str">
            <v>Execução de pintura c/neutrol 45 c/ 02 demãos</v>
          </cell>
          <cell r="C259" t="str">
            <v>M2</v>
          </cell>
          <cell r="D259">
            <v>1</v>
          </cell>
          <cell r="E259">
            <v>3.8201000000000001</v>
          </cell>
          <cell r="F259">
            <v>3.82</v>
          </cell>
        </row>
        <row r="260">
          <cell r="A260" t="str">
            <v>001.06.00120</v>
          </cell>
          <cell r="B260" t="str">
            <v>Execução de impermeabilização de paredes do sub-solo</v>
          </cell>
          <cell r="C260" t="str">
            <v>M2</v>
          </cell>
          <cell r="D260">
            <v>1</v>
          </cell>
          <cell r="E260">
            <v>18.6096</v>
          </cell>
          <cell r="F260">
            <v>18.600000000000001</v>
          </cell>
        </row>
        <row r="261">
          <cell r="A261" t="str">
            <v>001.06.00140</v>
          </cell>
          <cell r="B261" t="str">
            <v>Execução de imunização de forro de madeira c/óleo de linhaça 02 demãos</v>
          </cell>
          <cell r="C261" t="str">
            <v>M2</v>
          </cell>
          <cell r="D261">
            <v>1</v>
          </cell>
          <cell r="E261">
            <v>2.5908000000000002</v>
          </cell>
          <cell r="F261">
            <v>2.59</v>
          </cell>
        </row>
        <row r="262">
          <cell r="A262" t="str">
            <v>001.06.00160</v>
          </cell>
          <cell r="B262" t="str">
            <v>Execução de imunização de madeiramento de cobertura ou forro de madeira com aplicação de pentox claro a uma demão</v>
          </cell>
          <cell r="C262" t="str">
            <v>M2</v>
          </cell>
          <cell r="D262">
            <v>1</v>
          </cell>
          <cell r="E262">
            <v>1.6272</v>
          </cell>
          <cell r="F262">
            <v>1.62</v>
          </cell>
        </row>
        <row r="263">
          <cell r="A263" t="str">
            <v>001.06.00180</v>
          </cell>
          <cell r="B263" t="str">
            <v>Execução de descupinização</v>
          </cell>
          <cell r="C263" t="str">
            <v>M2</v>
          </cell>
          <cell r="D263">
            <v>1</v>
          </cell>
          <cell r="E263">
            <v>0.83</v>
          </cell>
          <cell r="F263">
            <v>0.83</v>
          </cell>
        </row>
        <row r="264">
          <cell r="A264" t="str">
            <v>001.06.00200</v>
          </cell>
          <cell r="B264" t="str">
            <v>Execução de impermeabilização interna de reservatório enterrado para água com chapisco de cimento e areia com aditivo impermeabilizante, espessura 0.50 mm e mais 03 (três) camadas de argamassa de cimento e areia com aditivo impermeabilizante</v>
          </cell>
          <cell r="C264" t="str">
            <v>M2</v>
          </cell>
          <cell r="D264">
            <v>1</v>
          </cell>
          <cell r="E264">
            <v>20.7851</v>
          </cell>
          <cell r="F264">
            <v>20.78</v>
          </cell>
        </row>
        <row r="265">
          <cell r="A265" t="str">
            <v>001.06.00220</v>
          </cell>
          <cell r="B265" t="str">
            <v>Execução de impermeabilização interna de reservatório elevado para água empregando argamassa semi-flexível com cimento plimérico</v>
          </cell>
          <cell r="C265" t="str">
            <v>M2</v>
          </cell>
          <cell r="D265">
            <v>1</v>
          </cell>
          <cell r="E265">
            <v>1.1100000000000001</v>
          </cell>
          <cell r="F265">
            <v>1.1100000000000001</v>
          </cell>
        </row>
        <row r="266">
          <cell r="A266" t="str">
            <v>001.06.00240</v>
          </cell>
          <cell r="B266" t="str">
            <v>Execução de impermeabilização interna de reservatório p/água, utilizando manta asfáltica composta de duas camadas de asfalto polimérico com filme central de polietileno de 0.30 mm de espessura</v>
          </cell>
          <cell r="C266" t="str">
            <v>M2</v>
          </cell>
          <cell r="D266">
            <v>1</v>
          </cell>
          <cell r="E266">
            <v>28.497</v>
          </cell>
          <cell r="F266">
            <v>28.49</v>
          </cell>
        </row>
        <row r="267">
          <cell r="A267" t="str">
            <v>001.06.00260</v>
          </cell>
          <cell r="B267" t="str">
            <v>Execução de regularização de laje com argamassa de cimento e areia 1:3 com cimento, espessura média igual a 3.00 cm</v>
          </cell>
          <cell r="C267" t="str">
            <v>M2</v>
          </cell>
          <cell r="D267">
            <v>1</v>
          </cell>
          <cell r="E267">
            <v>8.7806999999999995</v>
          </cell>
          <cell r="F267">
            <v>8.7799999999999994</v>
          </cell>
        </row>
        <row r="268">
          <cell r="A268" t="str">
            <v>001.06.00280</v>
          </cell>
          <cell r="B268" t="str">
            <v>Execução de impermeabilização de laje de cobertura com utilização de manta asfáltica poliéster 3.00 mm</v>
          </cell>
          <cell r="C268" t="str">
            <v>M2</v>
          </cell>
          <cell r="D268">
            <v>1</v>
          </cell>
          <cell r="E268">
            <v>26.46</v>
          </cell>
          <cell r="F268">
            <v>26.46</v>
          </cell>
        </row>
        <row r="269">
          <cell r="A269" t="str">
            <v>001.06.00300</v>
          </cell>
          <cell r="B269" t="str">
            <v>Execução de impermeabilização de laje de cobertura com utilização de manta asfáltica poliéster 4.00 mm</v>
          </cell>
          <cell r="C269" t="str">
            <v>M2</v>
          </cell>
          <cell r="D269">
            <v>1</v>
          </cell>
          <cell r="E269">
            <v>28.497</v>
          </cell>
          <cell r="F269">
            <v>28.49</v>
          </cell>
        </row>
        <row r="270">
          <cell r="A270" t="str">
            <v>001.06.00320</v>
          </cell>
          <cell r="B270" t="str">
            <v>Execução de proteção mecânica com argamassa de cimento e areia 1:3,espessura 2.00 cm</v>
          </cell>
          <cell r="C270" t="str">
            <v>M2</v>
          </cell>
          <cell r="D270">
            <v>1</v>
          </cell>
          <cell r="E270">
            <v>6.1849999999999996</v>
          </cell>
          <cell r="F270">
            <v>6.18</v>
          </cell>
        </row>
        <row r="271">
          <cell r="A271" t="str">
            <v>001.07</v>
          </cell>
          <cell r="B271" t="str">
            <v>ALVENARIA</v>
          </cell>
          <cell r="E271">
            <v>2439.0583999999999</v>
          </cell>
        </row>
        <row r="272">
          <cell r="A272" t="str">
            <v>001.07.00020</v>
          </cell>
          <cell r="B272" t="str">
            <v>Execução de alvenaria de elevação c/ tijolo maciço assente c/ argamassa mista de cimento cal e areia no traço 1:2:8 de de 1 vez</v>
          </cell>
          <cell r="C272" t="str">
            <v>M2</v>
          </cell>
          <cell r="D272">
            <v>1</v>
          </cell>
          <cell r="E272">
            <v>52.343400000000003</v>
          </cell>
          <cell r="F272">
            <v>52.34</v>
          </cell>
        </row>
        <row r="273">
          <cell r="A273" t="str">
            <v>001.07.00040</v>
          </cell>
          <cell r="B273" t="str">
            <v>Execução de alvenaria de elevação c/ tijolo maciço assente c/ argamassa mista de cimento cal e areia no traço 1:2:8 de de 1/2 vez</v>
          </cell>
          <cell r="C273" t="str">
            <v>M2</v>
          </cell>
          <cell r="D273">
            <v>1</v>
          </cell>
          <cell r="E273">
            <v>29.4984</v>
          </cell>
          <cell r="F273">
            <v>29.49</v>
          </cell>
        </row>
        <row r="274">
          <cell r="A274" t="str">
            <v>001.07.00060</v>
          </cell>
          <cell r="B274" t="str">
            <v>Execução de alvenaria de elevação de tijolo maciço assente c/ argamassa mista 1:4:12 de 1.5 vez</v>
          </cell>
          <cell r="C274" t="str">
            <v>M2</v>
          </cell>
          <cell r="D274">
            <v>1</v>
          </cell>
          <cell r="E274">
            <v>65.255200000000002</v>
          </cell>
          <cell r="F274">
            <v>65.25</v>
          </cell>
        </row>
        <row r="275">
          <cell r="A275" t="str">
            <v>001.07.00080</v>
          </cell>
          <cell r="B275" t="str">
            <v>Execução de alvenaria de elevação de tijolo maciço assente c/ argamassa mista 1:4:12 de 1 vez</v>
          </cell>
          <cell r="C275" t="str">
            <v>M2</v>
          </cell>
          <cell r="D275">
            <v>1</v>
          </cell>
          <cell r="E275">
            <v>47.638300000000001</v>
          </cell>
          <cell r="F275">
            <v>47.63</v>
          </cell>
        </row>
        <row r="276">
          <cell r="A276" t="str">
            <v>001.07.00100</v>
          </cell>
          <cell r="B276" t="str">
            <v>Execução de alvenaria de elevação c/ tijolo maciço assente c/ argamassa mista de cimento cal e areia no traço 1:2:8 de de 1/4 vez</v>
          </cell>
          <cell r="C276" t="str">
            <v>M2</v>
          </cell>
          <cell r="D276">
            <v>1</v>
          </cell>
          <cell r="E276">
            <v>15.575100000000001</v>
          </cell>
          <cell r="F276">
            <v>15.57</v>
          </cell>
        </row>
        <row r="277">
          <cell r="A277" t="str">
            <v>001.07.00120</v>
          </cell>
          <cell r="B277" t="str">
            <v>Execução de alvenaria de elevação de tijolo maciço assente c/ argamassa mista 1:4:12 de 1/2 vez</v>
          </cell>
          <cell r="C277" t="str">
            <v>M2</v>
          </cell>
          <cell r="D277">
            <v>1</v>
          </cell>
          <cell r="E277">
            <v>26.292000000000002</v>
          </cell>
          <cell r="F277">
            <v>26.29</v>
          </cell>
        </row>
        <row r="278">
          <cell r="A278" t="str">
            <v>001.07.00140</v>
          </cell>
          <cell r="B278" t="str">
            <v>Execução de alvenaria de tijolo maciço assente c/ argamassa de cimento e areia no traço 1:4 de 1 vez</v>
          </cell>
          <cell r="C278" t="str">
            <v>M2</v>
          </cell>
          <cell r="D278">
            <v>1</v>
          </cell>
          <cell r="E278">
            <v>53.093899999999998</v>
          </cell>
          <cell r="F278">
            <v>53.09</v>
          </cell>
        </row>
        <row r="279">
          <cell r="A279" t="str">
            <v>001.07.00160</v>
          </cell>
          <cell r="B279" t="str">
            <v>Execução de alvenaria de tijolo maciço assente c/ argamassa de cimento e areia no traço 1:4 de 1/2 vez</v>
          </cell>
          <cell r="C279" t="str">
            <v>M2</v>
          </cell>
          <cell r="D279">
            <v>1</v>
          </cell>
          <cell r="E279">
            <v>28.828900000000001</v>
          </cell>
          <cell r="F279">
            <v>28.82</v>
          </cell>
        </row>
        <row r="280">
          <cell r="A280" t="str">
            <v>001.07.00180</v>
          </cell>
          <cell r="B280" t="str">
            <v>Execução de alvenaria de tijolo maciço assente c/ argamassa de cimento e areia no traço 1:4 de 1/4 vez</v>
          </cell>
          <cell r="C280" t="str">
            <v>M2</v>
          </cell>
          <cell r="D280">
            <v>1</v>
          </cell>
          <cell r="E280">
            <v>16.865300000000001</v>
          </cell>
          <cell r="F280">
            <v>16.86</v>
          </cell>
        </row>
        <row r="281">
          <cell r="A281" t="str">
            <v>001.07.00200</v>
          </cell>
          <cell r="B281" t="str">
            <v>Execução de alvenaria de elevação de tijolo maciço assente c/ argamassa de cimento e areia no traço 1:3 de 1 vez</v>
          </cell>
          <cell r="C281" t="str">
            <v>M2</v>
          </cell>
          <cell r="D281">
            <v>1</v>
          </cell>
          <cell r="E281">
            <v>54.7</v>
          </cell>
          <cell r="F281">
            <v>54.7</v>
          </cell>
        </row>
        <row r="282">
          <cell r="A282" t="str">
            <v>001.07.00220</v>
          </cell>
          <cell r="B282" t="str">
            <v>Execução de alvenaria de elevação de tijolo maciço assente c/ argamassa de cimento e areia no traço 1:3 de 1/2 vez</v>
          </cell>
          <cell r="C282" t="str">
            <v>M2</v>
          </cell>
          <cell r="D282">
            <v>1</v>
          </cell>
          <cell r="E282">
            <v>30.966200000000001</v>
          </cell>
          <cell r="F282">
            <v>30.96</v>
          </cell>
        </row>
        <row r="283">
          <cell r="A283" t="str">
            <v>001.07.00240</v>
          </cell>
          <cell r="B283" t="str">
            <v>Execução de alvenaria de elevação de tijolo maciço assente c/ argamassa de cimento e areia no traço 1:3 de 1/4 vez</v>
          </cell>
          <cell r="C283" t="str">
            <v>M2</v>
          </cell>
          <cell r="D283">
            <v>1</v>
          </cell>
          <cell r="E283">
            <v>16.434699999999999</v>
          </cell>
          <cell r="F283">
            <v>16.43</v>
          </cell>
        </row>
        <row r="284">
          <cell r="A284" t="str">
            <v>001.07.00260</v>
          </cell>
          <cell r="B284" t="str">
            <v>Execução de alvenaria de elevação de tijolo maciço assente c/ argamassa de cal e areia no traço de 1:4 de 1 vez</v>
          </cell>
          <cell r="C284" t="str">
            <v>M2</v>
          </cell>
          <cell r="D284">
            <v>1</v>
          </cell>
          <cell r="E284">
            <v>48.646900000000002</v>
          </cell>
          <cell r="F284">
            <v>48.64</v>
          </cell>
        </row>
        <row r="285">
          <cell r="A285" t="str">
            <v>001.07.00280</v>
          </cell>
          <cell r="B285" t="str">
            <v>Execução de alvenaria de elevação de tijolo maciço assente c/ argamassa de cal e areia no traço de 1:4 de 1/2 vez</v>
          </cell>
          <cell r="C285" t="str">
            <v>M2</v>
          </cell>
          <cell r="D285">
            <v>1</v>
          </cell>
          <cell r="E285">
            <v>27.0809</v>
          </cell>
          <cell r="F285">
            <v>27.08</v>
          </cell>
        </row>
        <row r="286">
          <cell r="A286" t="str">
            <v>001.07.00300</v>
          </cell>
          <cell r="B286" t="str">
            <v>Execução de alvenaria de elevação de tijolo maciço assente c/ argamassa de cal e areia no traço de 1:4 de 1/4 vez</v>
          </cell>
          <cell r="C286" t="str">
            <v>M2</v>
          </cell>
          <cell r="D286">
            <v>1</v>
          </cell>
          <cell r="E286">
            <v>14.565300000000001</v>
          </cell>
          <cell r="F286">
            <v>14.56</v>
          </cell>
        </row>
        <row r="287">
          <cell r="A287" t="str">
            <v>001.07.00320</v>
          </cell>
          <cell r="B287" t="str">
            <v>Execução de alvenaria aparente de tijolo cerâmico c/ 18 furos assente c/ argamassa de cimento e areia no traço 1:2:8 de 1 vez</v>
          </cell>
          <cell r="C287" t="str">
            <v>M2</v>
          </cell>
          <cell r="D287">
            <v>1</v>
          </cell>
          <cell r="E287">
            <v>90.770200000000003</v>
          </cell>
          <cell r="F287">
            <v>90.77</v>
          </cell>
        </row>
        <row r="288">
          <cell r="A288" t="str">
            <v>001.07.00340</v>
          </cell>
          <cell r="B288" t="str">
            <v>Execução de alvenaria aparente de tijolo cerâmico c/ 18 furos assente c/ argamassa de cimento e areia no traço 1:2:8 de 1/2 vez</v>
          </cell>
          <cell r="C288" t="str">
            <v>M2</v>
          </cell>
          <cell r="D288">
            <v>1</v>
          </cell>
          <cell r="E288">
            <v>32.519199999999998</v>
          </cell>
          <cell r="F288">
            <v>32.51</v>
          </cell>
        </row>
        <row r="289">
          <cell r="A289" t="str">
            <v>001.07.00360</v>
          </cell>
          <cell r="B289" t="str">
            <v>Execução de alvenaria aparente de tijolos cerâmicos c/ 18 furos assente c/ argamassa mista 1:4:12 de 1 vez</v>
          </cell>
          <cell r="C289" t="str">
            <v>M2</v>
          </cell>
          <cell r="D289">
            <v>1</v>
          </cell>
          <cell r="E289">
            <v>87.386300000000006</v>
          </cell>
          <cell r="F289">
            <v>87.38</v>
          </cell>
        </row>
        <row r="290">
          <cell r="A290" t="str">
            <v>001.07.00380</v>
          </cell>
          <cell r="B290" t="str">
            <v>Execução de alvenaria aparente de tijolos cerâmicos c/ 18 furos assente c/ argamassa mista 1:4:12 de 1/2 vez</v>
          </cell>
          <cell r="C290" t="str">
            <v>M2</v>
          </cell>
          <cell r="D290">
            <v>1</v>
          </cell>
          <cell r="E290">
            <v>48.89</v>
          </cell>
          <cell r="F290">
            <v>48.89</v>
          </cell>
        </row>
        <row r="291">
          <cell r="A291" t="str">
            <v>001.07.00400</v>
          </cell>
          <cell r="B291" t="str">
            <v>Execução de alvenaria de elevação c/ tijolo cerâmico de 8 furos assente c/ argamassa mista 1:4:12 de 1 vez</v>
          </cell>
          <cell r="C291" t="str">
            <v>M2</v>
          </cell>
          <cell r="D291">
            <v>1</v>
          </cell>
          <cell r="E291">
            <v>30.700700000000001</v>
          </cell>
          <cell r="F291">
            <v>30.7</v>
          </cell>
        </row>
        <row r="292">
          <cell r="A292" t="str">
            <v>001.07.00420</v>
          </cell>
          <cell r="B292" t="str">
            <v>Execução de alvenaria de elevação c/ tijolo cerâmico de 8 furos assente c/ argamassa mista 1:4:12 de 1/2 vez</v>
          </cell>
          <cell r="C292" t="str">
            <v>M2</v>
          </cell>
          <cell r="D292">
            <v>1</v>
          </cell>
          <cell r="E292">
            <v>16.331399999999999</v>
          </cell>
          <cell r="F292">
            <v>16.329999999999998</v>
          </cell>
        </row>
        <row r="293">
          <cell r="A293" t="str">
            <v>001.07.00440</v>
          </cell>
          <cell r="B293" t="str">
            <v>Execução de alvenaria de elevação c/ tijolo cerâmico de 8 furos assente c/ argamassa mista 1:2:8 de 1 vez</v>
          </cell>
          <cell r="C293" t="str">
            <v>M2</v>
          </cell>
          <cell r="D293">
            <v>1</v>
          </cell>
          <cell r="E293">
            <v>29.985499999999998</v>
          </cell>
          <cell r="F293">
            <v>29.98</v>
          </cell>
        </row>
        <row r="294">
          <cell r="A294" t="str">
            <v>001.07.00460</v>
          </cell>
          <cell r="B294" t="str">
            <v>Execução de alvenaria de elevação c/ tijolo cerâmico de 8 furos assente c/ argamassa mista 1:2:8 de 1/2 vez</v>
          </cell>
          <cell r="C294" t="str">
            <v>M2</v>
          </cell>
          <cell r="D294">
            <v>1</v>
          </cell>
          <cell r="E294">
            <v>16.552299999999999</v>
          </cell>
          <cell r="F294">
            <v>16.55</v>
          </cell>
        </row>
        <row r="295">
          <cell r="A295" t="str">
            <v>001.07.00480</v>
          </cell>
          <cell r="B295" t="str">
            <v>Execução de parede sanduíche usando de cada lado alvenaria de 1/2 vez de tijolo maciço assente com argamassa mista 1:4:12 e sanduíche de concreto na espessura de 0.5 m no traço de 1:2.5:3 com malha de 3/4 cada 10cm nos sentidos executados da seguinte fo</v>
          </cell>
          <cell r="C295" t="str">
            <v>M2</v>
          </cell>
          <cell r="D295">
            <v>1</v>
          </cell>
          <cell r="E295">
            <v>80.953699999999998</v>
          </cell>
          <cell r="F295">
            <v>80.95</v>
          </cell>
        </row>
        <row r="296">
          <cell r="A296" t="str">
            <v>001.07.00500</v>
          </cell>
          <cell r="B296" t="str">
            <v>Execução de elemento vazado de concreto assente c/ argamassa de cimento e areia peneirada no traço 1:3</v>
          </cell>
          <cell r="C296" t="str">
            <v>M2</v>
          </cell>
          <cell r="D296">
            <v>1</v>
          </cell>
          <cell r="E296">
            <v>68.025300000000001</v>
          </cell>
          <cell r="F296">
            <v>68.02</v>
          </cell>
        </row>
        <row r="297">
          <cell r="A297" t="str">
            <v>001.07.00520</v>
          </cell>
          <cell r="B297" t="str">
            <v>Execução de elemento vazado de cerâmica assente c/ argamassa de cimento e areia peneirada no traço 1:3</v>
          </cell>
          <cell r="C297" t="str">
            <v>M2</v>
          </cell>
          <cell r="D297">
            <v>1</v>
          </cell>
          <cell r="E297">
            <v>15.2849</v>
          </cell>
          <cell r="F297">
            <v>15.28</v>
          </cell>
        </row>
        <row r="298">
          <cell r="A298" t="str">
            <v>001.07.00540</v>
          </cell>
          <cell r="B298" t="str">
            <v>Execução de alvenaria aparente com tijolos cerâmicos de 6 furos assente c/ argamassa 1:2:8 de 1 vez (15cm)</v>
          </cell>
          <cell r="C298" t="str">
            <v>M2</v>
          </cell>
          <cell r="D298">
            <v>1</v>
          </cell>
          <cell r="E298">
            <v>36.090899999999998</v>
          </cell>
          <cell r="F298">
            <v>36.090000000000003</v>
          </cell>
        </row>
        <row r="299">
          <cell r="A299" t="str">
            <v>001.07.00560</v>
          </cell>
          <cell r="B299" t="str">
            <v>Execução de alvenaria com tijolos cerâmicos de 6 furos assente com argamassa 1:2:8, aparente de um lado e revestido do outro lado, em chapisco de cimento e areia 1:3, e reboco paulista usando argamassa mista 1:4/12 com 25mm de espessura - de 1 vez  17,5</v>
          </cell>
          <cell r="C299" t="str">
            <v>M2</v>
          </cell>
          <cell r="D299">
            <v>1</v>
          </cell>
          <cell r="E299">
            <v>47.342500000000001</v>
          </cell>
          <cell r="F299">
            <v>47.34</v>
          </cell>
        </row>
        <row r="300">
          <cell r="A300" t="str">
            <v>001.07.00565</v>
          </cell>
          <cell r="B300" t="str">
            <v>Alvenaria de Vedação Com Bloco de Concreto, Juntas de 10 mm Com Argamassa Mista de Cimento, Cal Hidratada e Areia Sem Peneirar no traço 1:0,50:8 dim. 11,50x19x39 cm</v>
          </cell>
          <cell r="C300" t="str">
            <v>m2</v>
          </cell>
          <cell r="D300">
            <v>1</v>
          </cell>
          <cell r="E300">
            <v>14.8117</v>
          </cell>
          <cell r="F300">
            <v>14.81</v>
          </cell>
        </row>
        <row r="301">
          <cell r="A301" t="str">
            <v>001.07.00566</v>
          </cell>
          <cell r="B301" t="str">
            <v>Alvenaria de Vedação Com Bloco de Concreto, Juntas de 10 mm Com Argamassa Mista de Cimento, Cal Hidratada e Areia Sem Peneirar no traço 1:0,50:8 dim. 14x19x39 cm</v>
          </cell>
          <cell r="C301" t="str">
            <v>m2</v>
          </cell>
          <cell r="D301">
            <v>1</v>
          </cell>
          <cell r="E301">
            <v>19.460799999999999</v>
          </cell>
          <cell r="F301">
            <v>19.46</v>
          </cell>
        </row>
        <row r="302">
          <cell r="A302" t="str">
            <v>001.07.00567</v>
          </cell>
          <cell r="B302" t="str">
            <v>Alvenaria de Vedação Com Bloco de Concreto, Juntas de 10 mm Com Argamassa Mista de Cimento, Cal Hidratada e Areia Sem Peneirar no traço 1:0,50:8 dim. 19x19x39 cm</v>
          </cell>
          <cell r="C302" t="str">
            <v>m2</v>
          </cell>
          <cell r="D302">
            <v>1</v>
          </cell>
          <cell r="E302">
            <v>24.355899999999998</v>
          </cell>
          <cell r="F302">
            <v>24.35</v>
          </cell>
        </row>
        <row r="303">
          <cell r="A303" t="str">
            <v>001.07.00570</v>
          </cell>
          <cell r="B303" t="str">
            <v>Alvenaria Estrutural Com Bloco de Concreto, Juntas de 10 mm Com Argamassa Mista de Cimento, Cal Hidratada e Areia Sem Peneirar no traço 1:0,25:6 dim. 14x19x39 cm</v>
          </cell>
          <cell r="C303" t="str">
            <v>m2</v>
          </cell>
          <cell r="D303">
            <v>1</v>
          </cell>
          <cell r="E303">
            <v>22.067</v>
          </cell>
          <cell r="F303">
            <v>22.06</v>
          </cell>
        </row>
        <row r="304">
          <cell r="A304" t="str">
            <v>001.07.00571</v>
          </cell>
          <cell r="B304" t="str">
            <v>Alvenaria Estrutural Com Bloco de Concreto, Juntas de 10 mm Com Argamassa Mista de Cimento, Cal Hidratada e Areia Sem Peneirar no traço 1:0,25:6 dim. 19x19x39 cm</v>
          </cell>
          <cell r="C304" t="str">
            <v>m2</v>
          </cell>
          <cell r="D304">
            <v>1</v>
          </cell>
          <cell r="E304">
            <v>28.377099999999999</v>
          </cell>
          <cell r="F304">
            <v>28.37</v>
          </cell>
        </row>
        <row r="305">
          <cell r="A305" t="str">
            <v>001.07.00600</v>
          </cell>
          <cell r="B305" t="str">
            <v>Fornecimento e instalação de divisória de granilite para sanitários assentada com argamassa de cimento e areia 1:3</v>
          </cell>
          <cell r="C305" t="str">
            <v>M2</v>
          </cell>
          <cell r="D305">
            <v>1</v>
          </cell>
          <cell r="E305">
            <v>118.5014</v>
          </cell>
          <cell r="F305">
            <v>118.5</v>
          </cell>
        </row>
        <row r="306">
          <cell r="A306" t="str">
            <v>001.07.00620</v>
          </cell>
          <cell r="B306" t="str">
            <v>Fornecimento e instalação de divisória p/ banheiro em ardosia polida natural cor preta tipo on c/ resinex</v>
          </cell>
          <cell r="C306" t="str">
            <v>M2</v>
          </cell>
          <cell r="D306">
            <v>1</v>
          </cell>
          <cell r="E306">
            <v>150.77010000000001</v>
          </cell>
          <cell r="F306">
            <v>150.77000000000001</v>
          </cell>
        </row>
        <row r="307">
          <cell r="A307" t="str">
            <v>001.07.00630</v>
          </cell>
          <cell r="B307" t="str">
            <v>Fornecimento e instalação de divisória p/ banheiro em granito polido, assente com argamassa,  na cor cinza.</v>
          </cell>
          <cell r="C307" t="str">
            <v>m2</v>
          </cell>
          <cell r="D307">
            <v>1</v>
          </cell>
          <cell r="E307">
            <v>156.3185</v>
          </cell>
          <cell r="F307">
            <v>156.31</v>
          </cell>
        </row>
        <row r="308">
          <cell r="A308" t="str">
            <v>001.07.00640</v>
          </cell>
          <cell r="B308" t="str">
            <v>Execução de alvenaria de tijolo cerâmico 8 furos assente com argamassa mista 1:4:12, inclusive revestimento, chapisco de cimento e areia 1:3, reboco paulista usando argamassa de cimento, cal e areia no traço 1:4:12, ambos os lados de 1/2 vez</v>
          </cell>
          <cell r="C308" t="str">
            <v>M2</v>
          </cell>
          <cell r="D308">
            <v>1</v>
          </cell>
          <cell r="E308">
            <v>42.181800000000003</v>
          </cell>
          <cell r="F308">
            <v>42.18</v>
          </cell>
        </row>
        <row r="309">
          <cell r="A309" t="str">
            <v>001.07.00660</v>
          </cell>
          <cell r="B309" t="str">
            <v>Execução de alvenaria de elevação em tijolos cerâmicos com 21 furos, aparente dos dois lados, assente com argamassa mista 1:4:12 de 1/2 vez</v>
          </cell>
          <cell r="C309" t="str">
            <v>M2</v>
          </cell>
          <cell r="D309">
            <v>1</v>
          </cell>
          <cell r="E309">
            <v>136.9442</v>
          </cell>
          <cell r="F309">
            <v>136.94</v>
          </cell>
        </row>
        <row r="310">
          <cell r="A310" t="str">
            <v>001.07.00680</v>
          </cell>
          <cell r="B310" t="str">
            <v>Execução de alvenaria de elevação em tijolos cerâmicos de 21 furos, aparente de um lado e revestido do outro lado por chapisco de cimento e areia 1:3, e, reboco paulista usando argamassa mista 1:4:12 com 25 mm de espessura de 1/2 vez</v>
          </cell>
          <cell r="C310" t="str">
            <v>M2</v>
          </cell>
          <cell r="D310">
            <v>1</v>
          </cell>
          <cell r="E310">
            <v>61.840400000000002</v>
          </cell>
          <cell r="F310">
            <v>61.84</v>
          </cell>
        </row>
        <row r="311">
          <cell r="A311" t="str">
            <v>001.07.00700</v>
          </cell>
          <cell r="B311" t="str">
            <v>Alvenaria em placas de concreto armado pré-moldado e=3,5cm</v>
          </cell>
          <cell r="C311" t="str">
            <v>M2</v>
          </cell>
          <cell r="D311">
            <v>1</v>
          </cell>
          <cell r="E311">
            <v>16.555800000000001</v>
          </cell>
          <cell r="F311">
            <v>16.55</v>
          </cell>
        </row>
        <row r="312">
          <cell r="A312" t="str">
            <v>001.07.00720</v>
          </cell>
          <cell r="B312" t="str">
            <v>Reparo de trincas ou rachaduras em alvenaria de tijolo com ferros transversais e posteriormente refazer o acabamento conforme revestimento existente</v>
          </cell>
          <cell r="C312" t="str">
            <v>M</v>
          </cell>
          <cell r="D312">
            <v>1</v>
          </cell>
          <cell r="E312">
            <v>8.7175999999999991</v>
          </cell>
          <cell r="F312">
            <v>8.7100000000000009</v>
          </cell>
        </row>
        <row r="313">
          <cell r="A313" t="str">
            <v>001.07.00740</v>
          </cell>
          <cell r="B313" t="str">
            <v>Verga, contra-verga ou pilar de concreto armado, incluindo concreto, forma e ferragem com concreto 13,5 mpa (300kg. cim/m3)</v>
          </cell>
          <cell r="C313" t="str">
            <v>M3</v>
          </cell>
          <cell r="D313">
            <v>1</v>
          </cell>
          <cell r="E313">
            <v>509.53870000000001</v>
          </cell>
          <cell r="F313">
            <v>509.53</v>
          </cell>
        </row>
        <row r="314">
          <cell r="A314" t="str">
            <v>001.08</v>
          </cell>
          <cell r="B314" t="str">
            <v>COBERTURA</v>
          </cell>
          <cell r="E314">
            <v>1792.4066</v>
          </cell>
        </row>
        <row r="315">
          <cell r="A315" t="str">
            <v>001.08.00020</v>
          </cell>
          <cell r="B315" t="str">
            <v>Execução de madeiramento comum para telhado, constituído de tesouras, terças, caibros, ripas e contraventamentos p/ cobertura com telha de barro ou cerâmica de 3 a 7 m de vão</v>
          </cell>
          <cell r="C315" t="str">
            <v>M2</v>
          </cell>
          <cell r="D315">
            <v>1</v>
          </cell>
          <cell r="E315">
            <v>26.2806</v>
          </cell>
          <cell r="F315">
            <v>26.28</v>
          </cell>
        </row>
        <row r="316">
          <cell r="A316" t="str">
            <v>001.08.00040</v>
          </cell>
          <cell r="B316" t="str">
            <v>Execução de madeiramento comum para telhado constituído de tesouras, terças, caibros, ripas e contraventamentos p/ cobertura com telha de barro ou cerâmica de 7 a 10 m de vão</v>
          </cell>
          <cell r="C316" t="str">
            <v>M2</v>
          </cell>
          <cell r="D316">
            <v>1</v>
          </cell>
          <cell r="E316">
            <v>30.045200000000001</v>
          </cell>
          <cell r="F316">
            <v>30.04</v>
          </cell>
        </row>
        <row r="317">
          <cell r="A317" t="str">
            <v>001.08.00060</v>
          </cell>
          <cell r="B317" t="str">
            <v>Execução de madeiramento comum para telhado constituído de tesouras, terças, caibros, ripas e contraventamentos p/ cobertura com telha de barro ou cerâmica de 10 a 13 m de vão</v>
          </cell>
          <cell r="C317" t="str">
            <v>M2</v>
          </cell>
          <cell r="D317">
            <v>1</v>
          </cell>
          <cell r="E317">
            <v>34.241500000000002</v>
          </cell>
          <cell r="F317">
            <v>34.24</v>
          </cell>
        </row>
        <row r="318">
          <cell r="A318" t="str">
            <v>001.08.00080</v>
          </cell>
          <cell r="B318" t="str">
            <v>Execução de estrutura de madeira para telhado, c/ distância entre tesouras 4.00 m, 02 águas, p/ cobertura c/ chapa ondulada de c.a. ou alumínio, com 10 m de vão</v>
          </cell>
          <cell r="C318" t="str">
            <v>M2</v>
          </cell>
          <cell r="D318">
            <v>1</v>
          </cell>
          <cell r="E318">
            <v>19.348199999999999</v>
          </cell>
          <cell r="F318">
            <v>19.34</v>
          </cell>
        </row>
        <row r="319">
          <cell r="A319" t="str">
            <v>001.08.00100</v>
          </cell>
          <cell r="B319" t="str">
            <v>Execução de estrutura de madeira para telhado, c/ distância entre tesouras 4.00 m, 02 águas, p/ cobertura c/ chapa ondulada de c.a. ou alumínio, com 15 m de vão</v>
          </cell>
          <cell r="C319" t="str">
            <v>M2</v>
          </cell>
          <cell r="D319">
            <v>1</v>
          </cell>
          <cell r="E319">
            <v>23.051100000000002</v>
          </cell>
          <cell r="F319">
            <v>23.05</v>
          </cell>
        </row>
        <row r="320">
          <cell r="A320" t="str">
            <v>001.08.00120</v>
          </cell>
          <cell r="B320" t="str">
            <v>Execução de estrutura de madeira para telhado, c/ distância entre tesouras 4.00 m, 02 águas, p/ cobertura c/ chapa ondulada de c.a. ou alumínio, com 20 m de vão</v>
          </cell>
          <cell r="C320" t="str">
            <v>M2</v>
          </cell>
          <cell r="D320">
            <v>1</v>
          </cell>
          <cell r="E320">
            <v>29.010400000000001</v>
          </cell>
          <cell r="F320">
            <v>29.01</v>
          </cell>
        </row>
        <row r="321">
          <cell r="A321" t="str">
            <v>001.08.00140</v>
          </cell>
          <cell r="B321" t="str">
            <v>Execução de estrutura de madeira para telhado, c/ distância entre tesouras 4.00 m, 04 águas p/ cobertura c/ chapas onduladas de c.a ou alumínio, com 10 m de vao</v>
          </cell>
          <cell r="C321" t="str">
            <v>M2</v>
          </cell>
          <cell r="D321">
            <v>1</v>
          </cell>
          <cell r="E321">
            <v>21.773499999999999</v>
          </cell>
          <cell r="F321">
            <v>21.77</v>
          </cell>
        </row>
        <row r="322">
          <cell r="A322" t="str">
            <v>001.08.00160</v>
          </cell>
          <cell r="B322" t="str">
            <v>Execução de estrutura de madeira para telhado, c/ distância entre tesouras 4.00 m, 04 águas p/ cobertura c/ chapas onduladas de c.a ou alumínio, com 15 m de vao</v>
          </cell>
          <cell r="C322" t="str">
            <v>M2</v>
          </cell>
          <cell r="D322">
            <v>1</v>
          </cell>
          <cell r="E322">
            <v>25.374500000000001</v>
          </cell>
          <cell r="F322">
            <v>25.37</v>
          </cell>
        </row>
        <row r="323">
          <cell r="A323" t="str">
            <v>001.08.00180</v>
          </cell>
          <cell r="B323" t="str">
            <v>Execução de estrutura de madeira para telhado, c/ distância entre tesouras 4.00 m, 04 águas p/ cobertura c/ chapas onduladas de c.a ou alumínio, com 20 m de vao</v>
          </cell>
          <cell r="C323" t="str">
            <v>M2</v>
          </cell>
          <cell r="D323">
            <v>1</v>
          </cell>
          <cell r="E323">
            <v>33.365099999999998</v>
          </cell>
          <cell r="F323">
            <v>33.36</v>
          </cell>
        </row>
        <row r="324">
          <cell r="A324" t="str">
            <v>001.08.00200</v>
          </cell>
          <cell r="B324" t="str">
            <v>Execução de estrutura de madeira para telhado pontaletada, apoiada sobre paredes e lajes de forro p/ telhas de barro</v>
          </cell>
          <cell r="C324" t="str">
            <v>M2</v>
          </cell>
          <cell r="D324">
            <v>1</v>
          </cell>
          <cell r="E324">
            <v>23.7986</v>
          </cell>
          <cell r="F324">
            <v>23.79</v>
          </cell>
        </row>
        <row r="325">
          <cell r="A325" t="str">
            <v>001.08.00220</v>
          </cell>
          <cell r="B325" t="str">
            <v>Execução de estrutura de madeira para telhado pontaletada, apoiada sobre paredes e lajes de forro p/telhas de c.a.ou alumínio</v>
          </cell>
          <cell r="C325" t="str">
            <v>M2</v>
          </cell>
          <cell r="D325">
            <v>1</v>
          </cell>
          <cell r="E325">
            <v>15.353</v>
          </cell>
          <cell r="F325">
            <v>15.35</v>
          </cell>
        </row>
        <row r="326">
          <cell r="A326" t="str">
            <v>001.08.00240</v>
          </cell>
          <cell r="B326" t="str">
            <v>Execução de estrutura de madeira para  telhas canalete 90 ou 43</v>
          </cell>
          <cell r="C326" t="str">
            <v>M2</v>
          </cell>
          <cell r="D326">
            <v>1</v>
          </cell>
          <cell r="E326">
            <v>7.3407999999999998</v>
          </cell>
          <cell r="F326">
            <v>7.34</v>
          </cell>
        </row>
        <row r="327">
          <cell r="A327" t="str">
            <v>001.08.00260</v>
          </cell>
          <cell r="B327" t="str">
            <v>Execução de Cobertura com telha de barro tipo tipo francesa</v>
          </cell>
          <cell r="C327" t="str">
            <v>M2</v>
          </cell>
          <cell r="D327">
            <v>1</v>
          </cell>
          <cell r="E327">
            <v>16.348500000000001</v>
          </cell>
          <cell r="F327">
            <v>16.34</v>
          </cell>
        </row>
        <row r="328">
          <cell r="A328" t="str">
            <v>001.08.00280</v>
          </cell>
          <cell r="B328" t="str">
            <v>Execução de Cobertura com telha de barro tipo colonial, empregando argamassa mista de cimento, cal hidratada e areia no traço 1:2:9</v>
          </cell>
          <cell r="C328" t="str">
            <v>M2</v>
          </cell>
          <cell r="D328">
            <v>1</v>
          </cell>
          <cell r="E328">
            <v>29.909800000000001</v>
          </cell>
          <cell r="F328">
            <v>29.9</v>
          </cell>
        </row>
        <row r="329">
          <cell r="A329" t="str">
            <v>001.08.00300</v>
          </cell>
          <cell r="B329" t="str">
            <v>Execução de Cobertura com telha tipo plan, empregando argamassa mista de cimento, cal hidratada e areia no traço 1:2:9</v>
          </cell>
          <cell r="C329" t="str">
            <v>M2</v>
          </cell>
          <cell r="D329">
            <v>1</v>
          </cell>
          <cell r="E329">
            <v>24.675000000000001</v>
          </cell>
          <cell r="F329">
            <v>24.67</v>
          </cell>
        </row>
        <row r="330">
          <cell r="A330" t="str">
            <v>001.08.00320</v>
          </cell>
          <cell r="B330" t="str">
            <v>Execução de Cobertura com telha cerâmica tipo romana</v>
          </cell>
          <cell r="C330" t="str">
            <v>M2</v>
          </cell>
          <cell r="D330">
            <v>1</v>
          </cell>
          <cell r="E330">
            <v>13.6492</v>
          </cell>
          <cell r="F330">
            <v>13.64</v>
          </cell>
        </row>
        <row r="331">
          <cell r="A331" t="str">
            <v>001.08.00340</v>
          </cell>
          <cell r="B331" t="str">
            <v>Execução de Cobertura com telha cerâmica tipo colonial</v>
          </cell>
          <cell r="C331" t="str">
            <v>M2</v>
          </cell>
          <cell r="D331">
            <v>1</v>
          </cell>
          <cell r="E331">
            <v>23.081800000000001</v>
          </cell>
          <cell r="F331">
            <v>23.08</v>
          </cell>
        </row>
        <row r="332">
          <cell r="A332" t="str">
            <v>001.08.00360</v>
          </cell>
          <cell r="B332" t="str">
            <v>Execução de Cobertura com telha cerâmica tipo "plan"</v>
          </cell>
          <cell r="C332" t="str">
            <v>M2</v>
          </cell>
          <cell r="D332">
            <v>1</v>
          </cell>
          <cell r="E332">
            <v>17.831800000000001</v>
          </cell>
          <cell r="F332">
            <v>17.829999999999998</v>
          </cell>
        </row>
        <row r="333">
          <cell r="A333" t="str">
            <v>001.08.00380</v>
          </cell>
          <cell r="B333" t="str">
            <v>Execução de Cobertura com telha ceramica tipo portuguesa</v>
          </cell>
          <cell r="C333" t="str">
            <v>M2</v>
          </cell>
          <cell r="D333">
            <v>1</v>
          </cell>
          <cell r="E333">
            <v>13.9892</v>
          </cell>
          <cell r="F333">
            <v>13.98</v>
          </cell>
        </row>
        <row r="334">
          <cell r="A334" t="str">
            <v>001.08.00400</v>
          </cell>
          <cell r="B334" t="str">
            <v>Execução de Cumeeira para telha de barro tipo francesa</v>
          </cell>
          <cell r="C334" t="str">
            <v>ML</v>
          </cell>
          <cell r="D334">
            <v>1</v>
          </cell>
          <cell r="E334">
            <v>9.5870999999999995</v>
          </cell>
          <cell r="F334">
            <v>9.58</v>
          </cell>
        </row>
        <row r="335">
          <cell r="A335" t="str">
            <v>001.08.00420</v>
          </cell>
          <cell r="B335" t="str">
            <v>Execução de Cumeeira para telha de barro tipo paulista ou colonial</v>
          </cell>
          <cell r="C335" t="str">
            <v>ML</v>
          </cell>
          <cell r="D335">
            <v>1</v>
          </cell>
          <cell r="E335">
            <v>9.5870999999999995</v>
          </cell>
          <cell r="F335">
            <v>9.58</v>
          </cell>
        </row>
        <row r="336">
          <cell r="A336" t="str">
            <v>001.08.00440</v>
          </cell>
          <cell r="B336" t="str">
            <v>Execução de Cumeeira para telha tipo romana</v>
          </cell>
          <cell r="C336" t="str">
            <v>ML</v>
          </cell>
          <cell r="D336">
            <v>1</v>
          </cell>
          <cell r="E336">
            <v>8.9870999999999999</v>
          </cell>
          <cell r="F336">
            <v>8.98</v>
          </cell>
        </row>
        <row r="337">
          <cell r="A337" t="str">
            <v>001.08.00460</v>
          </cell>
          <cell r="B337" t="str">
            <v>Execução de estrutura de madeira para casa popular em telha ceramica</v>
          </cell>
          <cell r="C337" t="str">
            <v>M2</v>
          </cell>
          <cell r="D337">
            <v>1</v>
          </cell>
          <cell r="E337">
            <v>12.240600000000001</v>
          </cell>
          <cell r="F337">
            <v>12.24</v>
          </cell>
        </row>
        <row r="338">
          <cell r="A338" t="str">
            <v>001.08.00480</v>
          </cell>
          <cell r="B338" t="str">
            <v>Fornecimento de Instalação de Cobertura com chapas onduladas de cimento amianto c/ superposição longitudinal de 140 mm e lateral de 1.5 onda, de 4 mm de espessura vogatex</v>
          </cell>
          <cell r="C338" t="str">
            <v>M2</v>
          </cell>
          <cell r="D338">
            <v>1</v>
          </cell>
          <cell r="E338">
            <v>5.0834999999999999</v>
          </cell>
          <cell r="F338">
            <v>5.08</v>
          </cell>
        </row>
        <row r="339">
          <cell r="A339" t="str">
            <v>001.08.00500</v>
          </cell>
          <cell r="B339" t="str">
            <v>Fornecimento e Instalação de Cobertura com chapas onduladas de cimento amianto c/ superposição longitudinal de 140 mm e lateral de 1.5 onda, de 5 mm de espessura tropical</v>
          </cell>
          <cell r="C339" t="str">
            <v>M2</v>
          </cell>
          <cell r="D339">
            <v>1</v>
          </cell>
          <cell r="E339">
            <v>13.3415</v>
          </cell>
          <cell r="F339">
            <v>13.34</v>
          </cell>
        </row>
        <row r="340">
          <cell r="A340" t="str">
            <v>001.08.00520</v>
          </cell>
          <cell r="B340" t="str">
            <v>Fornecimento e Instalação de Cobertura com chapas onduladas de cimento amianto  c/ superposição longitudinal de 140 mm e lateral de 1.5 onda, de 8 mm de espessura</v>
          </cell>
          <cell r="C340" t="str">
            <v>M2</v>
          </cell>
          <cell r="D340">
            <v>1</v>
          </cell>
          <cell r="E340">
            <v>23.231100000000001</v>
          </cell>
          <cell r="F340">
            <v>23.23</v>
          </cell>
        </row>
        <row r="341">
          <cell r="A341" t="str">
            <v>001.08.00540</v>
          </cell>
          <cell r="B341" t="str">
            <v>Fornecimento e Instalação de Cobertura com chapas onduladas de cimento amianto  c/ superposição longitudinal de 140mm e lateral de 1.5 onda, de 6 mm de espessura</v>
          </cell>
          <cell r="C341" t="str">
            <v>M2</v>
          </cell>
          <cell r="D341">
            <v>1</v>
          </cell>
          <cell r="E341">
            <v>18.070599999999999</v>
          </cell>
          <cell r="F341">
            <v>18.07</v>
          </cell>
        </row>
        <row r="342">
          <cell r="A342" t="str">
            <v>001.08.00560</v>
          </cell>
          <cell r="B342" t="str">
            <v>Fornecimento e Instalação de Cumeeira de cimento amianto normal p/telhas onduladas</v>
          </cell>
          <cell r="C342" t="str">
            <v>ML</v>
          </cell>
          <cell r="D342">
            <v>1</v>
          </cell>
          <cell r="E342">
            <v>27.0425</v>
          </cell>
          <cell r="F342">
            <v>27.04</v>
          </cell>
        </row>
        <row r="343">
          <cell r="A343" t="str">
            <v>001.08.00580</v>
          </cell>
          <cell r="B343" t="str">
            <v>Fornecimento e Instalação de Cumeeira de cimento amianto universal p/telhas onduladas</v>
          </cell>
          <cell r="C343" t="str">
            <v>ML</v>
          </cell>
          <cell r="D343">
            <v>1</v>
          </cell>
          <cell r="E343">
            <v>31.233499999999999</v>
          </cell>
          <cell r="F343">
            <v>31.23</v>
          </cell>
        </row>
        <row r="344">
          <cell r="A344" t="str">
            <v>001.08.00600</v>
          </cell>
          <cell r="B344" t="str">
            <v>Fornecimento e Instalação de Cumeeira de cimento amianto para canalete 90</v>
          </cell>
          <cell r="C344" t="str">
            <v>ML</v>
          </cell>
          <cell r="D344">
            <v>1</v>
          </cell>
          <cell r="E344">
            <v>30.855</v>
          </cell>
          <cell r="F344">
            <v>30.85</v>
          </cell>
        </row>
        <row r="345">
          <cell r="A345" t="str">
            <v>001.08.00620</v>
          </cell>
          <cell r="B345" t="str">
            <v>Fornecimento e Instalação de Cumeeira de cimento amianto p/canalete 49</v>
          </cell>
          <cell r="C345" t="str">
            <v>ML</v>
          </cell>
          <cell r="D345">
            <v>1</v>
          </cell>
          <cell r="E345">
            <v>30.855</v>
          </cell>
          <cell r="F345">
            <v>30.85</v>
          </cell>
        </row>
        <row r="346">
          <cell r="A346" t="str">
            <v>001.08.00640</v>
          </cell>
          <cell r="B346" t="str">
            <v>Fornecimento e Instalação de Cumeeira de cimento amianto p/ telha vogatex</v>
          </cell>
          <cell r="C346" t="str">
            <v>ML</v>
          </cell>
          <cell r="D346">
            <v>1</v>
          </cell>
          <cell r="E346">
            <v>7.2598000000000003</v>
          </cell>
          <cell r="F346">
            <v>7.25</v>
          </cell>
        </row>
        <row r="347">
          <cell r="A347" t="str">
            <v>001.08.00660</v>
          </cell>
          <cell r="B347" t="str">
            <v>Fornecimento e Instalação de Tampão de cimento aminato para canalete 90 (723x215) mm</v>
          </cell>
          <cell r="C347" t="str">
            <v>UN</v>
          </cell>
          <cell r="D347">
            <v>1</v>
          </cell>
          <cell r="E347">
            <v>20.065000000000001</v>
          </cell>
          <cell r="F347">
            <v>20.059999999999999</v>
          </cell>
        </row>
        <row r="348">
          <cell r="A348" t="str">
            <v>001.08.00680</v>
          </cell>
          <cell r="B348" t="str">
            <v>Fornecimento e Instalação de Tampão de cimento amianto para cobertura c/canalete 49</v>
          </cell>
          <cell r="C348" t="str">
            <v>M2</v>
          </cell>
          <cell r="D348">
            <v>1</v>
          </cell>
          <cell r="E348">
            <v>35.762</v>
          </cell>
          <cell r="F348">
            <v>35.76</v>
          </cell>
        </row>
        <row r="349">
          <cell r="A349" t="str">
            <v>001.08.00700</v>
          </cell>
          <cell r="B349" t="str">
            <v>Fornecimento e Instalação de Tampão de cimento amianto para cobertura c/canalete 90</v>
          </cell>
          <cell r="C349" t="str">
            <v>M2</v>
          </cell>
          <cell r="D349">
            <v>1</v>
          </cell>
          <cell r="E349">
            <v>51.271999999999998</v>
          </cell>
          <cell r="F349">
            <v>51.27</v>
          </cell>
        </row>
        <row r="350">
          <cell r="A350" t="str">
            <v>001.08.00720</v>
          </cell>
          <cell r="B350" t="str">
            <v>Fornecimento e Instalação de Placa de vedação de cimento amianto para canalete 90 (429x215) mm</v>
          </cell>
          <cell r="C350" t="str">
            <v>UN</v>
          </cell>
          <cell r="D350">
            <v>1</v>
          </cell>
          <cell r="E350">
            <v>9.8351000000000006</v>
          </cell>
          <cell r="F350">
            <v>9.83</v>
          </cell>
        </row>
        <row r="351">
          <cell r="A351" t="str">
            <v>001.08.00740</v>
          </cell>
          <cell r="B351" t="str">
            <v>Pingadeira de cimento amianto p/canalete 49</v>
          </cell>
          <cell r="C351" t="str">
            <v>ML</v>
          </cell>
          <cell r="D351">
            <v>1</v>
          </cell>
          <cell r="E351">
            <v>0.90010000000000001</v>
          </cell>
          <cell r="F351">
            <v>0.9</v>
          </cell>
        </row>
        <row r="352">
          <cell r="A352" t="str">
            <v>001.08.00760</v>
          </cell>
          <cell r="B352" t="str">
            <v>Fornecimento e Instalação de Pingadeira de cimento amianto p/canalete 90</v>
          </cell>
          <cell r="C352" t="str">
            <v>UN</v>
          </cell>
          <cell r="D352">
            <v>1</v>
          </cell>
          <cell r="E352">
            <v>1.9440999999999999</v>
          </cell>
          <cell r="F352">
            <v>1.94</v>
          </cell>
        </row>
        <row r="353">
          <cell r="A353" t="str">
            <v>001.08.00780</v>
          </cell>
          <cell r="B353" t="str">
            <v>Fornecimento e Instalação de Cobertura c/ telha ondulada de alumínio incl cumeeira com 0.5 mm de espessura</v>
          </cell>
          <cell r="C353" t="str">
            <v>M2</v>
          </cell>
          <cell r="D353">
            <v>1</v>
          </cell>
          <cell r="E353">
            <v>34.535899999999998</v>
          </cell>
          <cell r="F353">
            <v>34.53</v>
          </cell>
        </row>
        <row r="354">
          <cell r="A354" t="str">
            <v>001.08.00800</v>
          </cell>
          <cell r="B354" t="str">
            <v>Fornecimento e Instalação de Cobertura c/ telha ondulada de alumínio incl cumeeira com 0.6 mm de espessura</v>
          </cell>
          <cell r="C354" t="str">
            <v>M2</v>
          </cell>
          <cell r="D354">
            <v>1</v>
          </cell>
          <cell r="E354">
            <v>19.9999</v>
          </cell>
          <cell r="F354">
            <v>19.989999999999998</v>
          </cell>
        </row>
        <row r="355">
          <cell r="A355" t="str">
            <v>001.08.00820</v>
          </cell>
          <cell r="B355" t="str">
            <v>Fornecimento e Instalação de Cobertura c/ telha ondulada de alumínio incl cumeeira com 0.7 mm de espessura</v>
          </cell>
          <cell r="C355" t="str">
            <v>M2</v>
          </cell>
          <cell r="D355">
            <v>1</v>
          </cell>
          <cell r="E355">
            <v>45.403399999999998</v>
          </cell>
          <cell r="F355">
            <v>45.4</v>
          </cell>
        </row>
        <row r="356">
          <cell r="A356" t="str">
            <v>001.08.00840</v>
          </cell>
          <cell r="B356" t="str">
            <v>Cobertura c/ telha ondulada de alumínio incl cumeeira com 0.8 mm de espessura</v>
          </cell>
          <cell r="C356" t="str">
            <v>M2</v>
          </cell>
          <cell r="D356">
            <v>1</v>
          </cell>
          <cell r="E356">
            <v>23.2774</v>
          </cell>
          <cell r="F356">
            <v>23.27</v>
          </cell>
        </row>
        <row r="357">
          <cell r="A357" t="str">
            <v>001.08.00860</v>
          </cell>
          <cell r="B357" t="str">
            <v>Fornecimento e Instalação de Cobertura c/ telha ondulada de alumínio incl cumeeira com 0.9 mm de espessura</v>
          </cell>
          <cell r="C357" t="str">
            <v>M2</v>
          </cell>
          <cell r="D357">
            <v>1</v>
          </cell>
          <cell r="E357">
            <v>19.9999</v>
          </cell>
          <cell r="F357">
            <v>19.989999999999998</v>
          </cell>
        </row>
        <row r="358">
          <cell r="A358" t="str">
            <v>001.08.00880</v>
          </cell>
          <cell r="B358" t="str">
            <v>Fornecimento e Instalação de Cumeeira de alumínio normal</v>
          </cell>
          <cell r="C358" t="str">
            <v>ML</v>
          </cell>
          <cell r="D358">
            <v>1</v>
          </cell>
          <cell r="E358">
            <v>39.893500000000003</v>
          </cell>
          <cell r="F358">
            <v>39.89</v>
          </cell>
        </row>
        <row r="359">
          <cell r="A359" t="str">
            <v>001.08.00900</v>
          </cell>
          <cell r="B359" t="str">
            <v>Fornecimento e Instalação de Cumeeira de alumínio tipo shed</v>
          </cell>
          <cell r="C359" t="str">
            <v>ML</v>
          </cell>
          <cell r="D359">
            <v>1</v>
          </cell>
          <cell r="E359">
            <v>39.893500000000003</v>
          </cell>
          <cell r="F359">
            <v>39.89</v>
          </cell>
        </row>
        <row r="360">
          <cell r="A360" t="str">
            <v>001.08.00910</v>
          </cell>
          <cell r="B360" t="str">
            <v>Fornecimento e Instalação de Cobertura com telhas Ecológicas onduladas Feita de Material Reciclado</v>
          </cell>
          <cell r="C360" t="str">
            <v>m2</v>
          </cell>
          <cell r="D360">
            <v>1</v>
          </cell>
          <cell r="E360">
            <v>20.898900000000001</v>
          </cell>
          <cell r="F360">
            <v>20.89</v>
          </cell>
        </row>
        <row r="361">
          <cell r="A361" t="str">
            <v>001.08.00920</v>
          </cell>
          <cell r="B361" t="str">
            <v>Fornecimento e Instalação de Cobertura com telhas onduladas de poliester c/reforço de fibra de vidro</v>
          </cell>
          <cell r="C361" t="str">
            <v>M2</v>
          </cell>
          <cell r="D361">
            <v>1</v>
          </cell>
          <cell r="E361">
            <v>31.103899999999999</v>
          </cell>
          <cell r="F361">
            <v>31.1</v>
          </cell>
        </row>
        <row r="362">
          <cell r="A362" t="str">
            <v>001.08.00940</v>
          </cell>
          <cell r="B362" t="str">
            <v>Fornecimento e Instalação de Cobertura com telha de vidro tipo paulista ou colonial</v>
          </cell>
          <cell r="C362" t="str">
            <v>UN</v>
          </cell>
          <cell r="D362">
            <v>1</v>
          </cell>
          <cell r="E362">
            <v>16.726500000000001</v>
          </cell>
          <cell r="F362">
            <v>16.72</v>
          </cell>
        </row>
        <row r="363">
          <cell r="A363" t="str">
            <v>001.08.00960</v>
          </cell>
          <cell r="B363" t="str">
            <v>Fornecimento e Instalação de Cobertura com telha de vidro tipo francesa</v>
          </cell>
          <cell r="C363" t="str">
            <v>UN</v>
          </cell>
          <cell r="D363">
            <v>1</v>
          </cell>
          <cell r="E363">
            <v>16.652999999999999</v>
          </cell>
          <cell r="F363">
            <v>16.649999999999999</v>
          </cell>
        </row>
        <row r="364">
          <cell r="A364" t="str">
            <v>001.08.00980</v>
          </cell>
          <cell r="B364" t="str">
            <v>Fornecimento e Instalação de Cobertura c/telhas de cimento amianto tipo moduladas 8 mm</v>
          </cell>
          <cell r="C364" t="str">
            <v>M2</v>
          </cell>
          <cell r="D364">
            <v>1</v>
          </cell>
          <cell r="E364">
            <v>23.2928</v>
          </cell>
          <cell r="F364">
            <v>23.29</v>
          </cell>
        </row>
        <row r="365">
          <cell r="A365" t="str">
            <v>001.08.01000</v>
          </cell>
          <cell r="B365" t="str">
            <v>Fornecimento e Instalação de Cobertura telha trapezoidal de alumínio com 0,5 mm de espessura</v>
          </cell>
          <cell r="C365" t="str">
            <v>M2</v>
          </cell>
          <cell r="D365">
            <v>1</v>
          </cell>
          <cell r="E365">
            <v>29.4359</v>
          </cell>
          <cell r="F365">
            <v>29.43</v>
          </cell>
        </row>
        <row r="366">
          <cell r="A366" t="str">
            <v>001.08.01020</v>
          </cell>
          <cell r="B366" t="str">
            <v>Fornecimento e Instalação de Espigão para telha de alumínio normal</v>
          </cell>
          <cell r="C366" t="str">
            <v>ML</v>
          </cell>
          <cell r="D366">
            <v>1</v>
          </cell>
          <cell r="E366">
            <v>39.893500000000003</v>
          </cell>
          <cell r="F366">
            <v>39.89</v>
          </cell>
        </row>
        <row r="367">
          <cell r="A367" t="str">
            <v>001.08.01040</v>
          </cell>
          <cell r="B367" t="str">
            <v>Fornecimento e Instalação de Domos acrílico para iluminação diâmetro 0,80m</v>
          </cell>
          <cell r="C367" t="str">
            <v>M2</v>
          </cell>
          <cell r="D367">
            <v>1</v>
          </cell>
          <cell r="E367">
            <v>138.482</v>
          </cell>
          <cell r="F367">
            <v>138.47999999999999</v>
          </cell>
        </row>
        <row r="368">
          <cell r="A368" t="str">
            <v>001.08.01060</v>
          </cell>
          <cell r="B368" t="str">
            <v>Estrutura metálica c/ tesouras espaçadas a cada 4.00 m, para telha de alumínio ou de fibrocimento ou de cerâmica, de 15 a 20 m de vao</v>
          </cell>
          <cell r="C368" t="str">
            <v>M2</v>
          </cell>
          <cell r="D368">
            <v>1</v>
          </cell>
          <cell r="E368">
            <v>50.4</v>
          </cell>
          <cell r="F368">
            <v>50.4</v>
          </cell>
        </row>
        <row r="369">
          <cell r="A369" t="str">
            <v>001.08.01080</v>
          </cell>
          <cell r="B369" t="str">
            <v>Estrutura metálica com tesouras espaçadas a cada 4.00m, para telha de fibro cimento, alumínio ou aço galvanizado, de 20 a 25m de vao</v>
          </cell>
          <cell r="C369" t="str">
            <v>M2</v>
          </cell>
          <cell r="D369">
            <v>1</v>
          </cell>
          <cell r="E369">
            <v>50.4</v>
          </cell>
          <cell r="F369">
            <v>50.4</v>
          </cell>
        </row>
        <row r="370">
          <cell r="A370" t="str">
            <v>001.08.01100</v>
          </cell>
          <cell r="B370" t="str">
            <v>Estrutura metálica com tesouras espaçadas a cada 4.00m, para telhas de pvc, alumínio ou aço galvanizado de 25 a 30 m de vao</v>
          </cell>
          <cell r="C370" t="str">
            <v>M2</v>
          </cell>
          <cell r="D370">
            <v>1</v>
          </cell>
          <cell r="E370">
            <v>50.4</v>
          </cell>
          <cell r="F370">
            <v>50.4</v>
          </cell>
        </row>
        <row r="371">
          <cell r="A371" t="str">
            <v>001.08.01120</v>
          </cell>
          <cell r="B371" t="str">
            <v>Fornecimento e Instalação de Cobertura com telha de aço galvanizado trapezoidal com 0.43mm de espessura</v>
          </cell>
          <cell r="C371" t="str">
            <v>M2</v>
          </cell>
          <cell r="D371">
            <v>1</v>
          </cell>
          <cell r="E371">
            <v>24.0916</v>
          </cell>
          <cell r="F371">
            <v>24.09</v>
          </cell>
        </row>
        <row r="372">
          <cell r="A372" t="str">
            <v>001.08.01140</v>
          </cell>
          <cell r="B372" t="str">
            <v>Fornecimento e Instalação de Cobertura com telha trapezoidal de aço pré-pintada perkron upk - 25/1025 e=0,5mm</v>
          </cell>
          <cell r="C372" t="str">
            <v>M2</v>
          </cell>
          <cell r="D372">
            <v>1</v>
          </cell>
          <cell r="E372">
            <v>33.342599999999997</v>
          </cell>
          <cell r="F372">
            <v>33.340000000000003</v>
          </cell>
        </row>
        <row r="373">
          <cell r="A373" t="str">
            <v>001.08.01160</v>
          </cell>
          <cell r="B373" t="str">
            <v>Cobertura com telha autoportante em aço com alta resistência e revestimento de zinco plana com espessura de 0,95 mm</v>
          </cell>
          <cell r="C373" t="str">
            <v>M2</v>
          </cell>
          <cell r="D373">
            <v>1</v>
          </cell>
          <cell r="E373">
            <v>69.23</v>
          </cell>
          <cell r="F373">
            <v>69.23</v>
          </cell>
        </row>
        <row r="374">
          <cell r="A374" t="str">
            <v>001.08.01180</v>
          </cell>
          <cell r="B374" t="str">
            <v>Fornecimento e Instalação de Cumeeira lisa de aluminio pré-pintada - perkron</v>
          </cell>
          <cell r="C374" t="str">
            <v>ML</v>
          </cell>
          <cell r="D374">
            <v>1</v>
          </cell>
          <cell r="E374">
            <v>32.563499999999998</v>
          </cell>
          <cell r="F374">
            <v>32.56</v>
          </cell>
        </row>
        <row r="375">
          <cell r="A375" t="str">
            <v>001.08.01200</v>
          </cell>
          <cell r="B375" t="str">
            <v>Fornecimento e Instalação de Rufo de topo liso (rtl) de aco pré-pintado perkron</v>
          </cell>
          <cell r="C375" t="str">
            <v>ML</v>
          </cell>
          <cell r="D375">
            <v>1</v>
          </cell>
          <cell r="E375">
            <v>14.3565</v>
          </cell>
          <cell r="F375">
            <v>14.35</v>
          </cell>
        </row>
        <row r="376">
          <cell r="A376" t="str">
            <v>001.08.01220</v>
          </cell>
          <cell r="B376" t="str">
            <v>Fornecimento e Instalação de Calha em chapa galvanizada nº26 com desenvolvimento de 0.33 m</v>
          </cell>
          <cell r="C376" t="str">
            <v>ML</v>
          </cell>
          <cell r="D376">
            <v>1</v>
          </cell>
          <cell r="E376">
            <v>17.390599999999999</v>
          </cell>
          <cell r="F376">
            <v>17.39</v>
          </cell>
        </row>
        <row r="377">
          <cell r="A377" t="str">
            <v>001.08.01240</v>
          </cell>
          <cell r="B377" t="str">
            <v>Fornecimento e Instalação de Calha em chapa galvanizada nº26 com desenvolvimento de 0.50 m</v>
          </cell>
          <cell r="C377" t="str">
            <v>ML</v>
          </cell>
          <cell r="D377">
            <v>1</v>
          </cell>
          <cell r="E377">
            <v>23.7941</v>
          </cell>
          <cell r="F377">
            <v>23.79</v>
          </cell>
        </row>
        <row r="378">
          <cell r="A378" t="str">
            <v>001.08.01260</v>
          </cell>
          <cell r="B378" t="str">
            <v>Fornecimento e Instalação de Tubo de pvc para águas pluviais inclusive braçadeira para fixação 100 mm</v>
          </cell>
          <cell r="C378" t="str">
            <v>ML</v>
          </cell>
          <cell r="D378">
            <v>1</v>
          </cell>
          <cell r="E378">
            <v>12.4421</v>
          </cell>
          <cell r="F378">
            <v>12.44</v>
          </cell>
        </row>
        <row r="379">
          <cell r="A379" t="str">
            <v>001.08.01280</v>
          </cell>
          <cell r="B379" t="str">
            <v>Curva de pvc 90º diâm.100 mm</v>
          </cell>
          <cell r="C379" t="str">
            <v>UN</v>
          </cell>
          <cell r="D379">
            <v>1</v>
          </cell>
          <cell r="E379">
            <v>20.742899999999999</v>
          </cell>
          <cell r="F379">
            <v>20.74</v>
          </cell>
        </row>
        <row r="380">
          <cell r="A380" t="str">
            <v>001.08.01300</v>
          </cell>
          <cell r="B380" t="str">
            <v>Fornecimento e Instalação de Ralo seco vertical em ferro fundido diâm.100 mm</v>
          </cell>
          <cell r="C380" t="str">
            <v>UN</v>
          </cell>
          <cell r="D380">
            <v>1</v>
          </cell>
          <cell r="E380">
            <v>12.5474</v>
          </cell>
          <cell r="F380">
            <v>12.54</v>
          </cell>
        </row>
        <row r="381">
          <cell r="A381" t="str">
            <v>001.08.01320</v>
          </cell>
          <cell r="B381" t="str">
            <v>Fornecimento e Instalação de Rufo em chapa galvanizada nº26,com desenvolvimento de 0,16m</v>
          </cell>
          <cell r="C381" t="str">
            <v>ML</v>
          </cell>
          <cell r="D381">
            <v>1</v>
          </cell>
          <cell r="E381">
            <v>12.7326</v>
          </cell>
          <cell r="F381">
            <v>12.73</v>
          </cell>
        </row>
        <row r="382">
          <cell r="A382" t="str">
            <v>001.08.01340</v>
          </cell>
          <cell r="B382" t="str">
            <v>Fornecimento e Instalação de Rufo em chapa galvanizada nº26,com desenvolvimento de 0,20m</v>
          </cell>
          <cell r="C382" t="str">
            <v>ML</v>
          </cell>
          <cell r="D382">
            <v>1</v>
          </cell>
          <cell r="E382">
            <v>13.2029</v>
          </cell>
          <cell r="F382">
            <v>13.2</v>
          </cell>
        </row>
        <row r="383">
          <cell r="A383" t="str">
            <v>001.08.01360</v>
          </cell>
          <cell r="B383" t="str">
            <v>Fornecimento e instalação de Acabamento de beiral com tabua trabalhada, tratada e envernizada 1" x 10"</v>
          </cell>
          <cell r="C383" t="str">
            <v>ML</v>
          </cell>
          <cell r="D383">
            <v>1</v>
          </cell>
          <cell r="E383">
            <v>9.9234000000000009</v>
          </cell>
          <cell r="F383">
            <v>9.92</v>
          </cell>
        </row>
        <row r="384">
          <cell r="A384" t="str">
            <v>001.08.01380</v>
          </cell>
          <cell r="B384" t="str">
            <v>Execução de Reparo de cobertura -  emboçamento da última fiada de telhas cerâmicas, empregando argamassa mista de cimento, cal e areia no traço 1:2:8</v>
          </cell>
          <cell r="C384" t="str">
            <v>ML</v>
          </cell>
          <cell r="D384">
            <v>1</v>
          </cell>
          <cell r="E384">
            <v>3.4798</v>
          </cell>
          <cell r="F384">
            <v>3.47</v>
          </cell>
        </row>
        <row r="385">
          <cell r="A385" t="str">
            <v>001.08.01400</v>
          </cell>
          <cell r="B385" t="str">
            <v>Execução de Reparo de cobertura -  revisão de cobertura de telhas cerâmicas com tomada de  goteiras</v>
          </cell>
          <cell r="C385" t="str">
            <v>M2</v>
          </cell>
          <cell r="D385">
            <v>1</v>
          </cell>
          <cell r="E385">
            <v>0.46400000000000002</v>
          </cell>
          <cell r="F385">
            <v>0.46</v>
          </cell>
        </row>
        <row r="386">
          <cell r="A386" t="str">
            <v>001.08.01420</v>
          </cell>
          <cell r="B386" t="str">
            <v>Execução de Reparo de cobertura - substituição de ripas de peróba</v>
          </cell>
          <cell r="C386" t="str">
            <v>ML</v>
          </cell>
          <cell r="D386">
            <v>1</v>
          </cell>
          <cell r="E386">
            <v>0.62170000000000003</v>
          </cell>
          <cell r="F386">
            <v>0.62</v>
          </cell>
        </row>
        <row r="387">
          <cell r="A387" t="str">
            <v>001.08.01440</v>
          </cell>
          <cell r="B387" t="str">
            <v>Execução de Reparo de cobertura - substituição de caibros de peróba</v>
          </cell>
          <cell r="C387" t="str">
            <v>ML</v>
          </cell>
          <cell r="D387">
            <v>1</v>
          </cell>
          <cell r="E387">
            <v>3.1501999999999999</v>
          </cell>
          <cell r="F387">
            <v>3.15</v>
          </cell>
        </row>
        <row r="388">
          <cell r="A388" t="str">
            <v>001.08.01460</v>
          </cell>
          <cell r="B388" t="str">
            <v>Execução de Reparo de cobertura - substituição de vigas de peróba 6x12 cm</v>
          </cell>
          <cell r="C388" t="str">
            <v>ML</v>
          </cell>
          <cell r="D388">
            <v>1</v>
          </cell>
          <cell r="E388">
            <v>9.4764999999999997</v>
          </cell>
          <cell r="F388">
            <v>9.4700000000000006</v>
          </cell>
        </row>
        <row r="389">
          <cell r="A389" t="str">
            <v>001.08.01480</v>
          </cell>
          <cell r="B389" t="str">
            <v>Execução de Reparo de cobertura - substituição de vigas de peróba 6x16 cm</v>
          </cell>
          <cell r="C389" t="str">
            <v>ML</v>
          </cell>
          <cell r="D389">
            <v>1</v>
          </cell>
          <cell r="E389">
            <v>9.9803999999999995</v>
          </cell>
          <cell r="F389">
            <v>9.98</v>
          </cell>
        </row>
        <row r="390">
          <cell r="A390" t="str">
            <v>001.08.01500</v>
          </cell>
          <cell r="B390" t="str">
            <v>Execução de Reparo de cobertura - substituição de telha cerâmica tipo francesa</v>
          </cell>
          <cell r="C390" t="str">
            <v>UN</v>
          </cell>
          <cell r="D390">
            <v>1</v>
          </cell>
          <cell r="E390">
            <v>0.97109999999999996</v>
          </cell>
          <cell r="F390">
            <v>0.97</v>
          </cell>
        </row>
        <row r="391">
          <cell r="A391" t="str">
            <v>001.08.01520</v>
          </cell>
          <cell r="B391" t="str">
            <v>Execução de Reparo de cobertura - substituição de telha cerâmica tipo colonial</v>
          </cell>
          <cell r="C391" t="str">
            <v>UN</v>
          </cell>
          <cell r="D391">
            <v>1</v>
          </cell>
          <cell r="E391">
            <v>0.90110000000000001</v>
          </cell>
          <cell r="F391">
            <v>0.9</v>
          </cell>
        </row>
        <row r="392">
          <cell r="A392" t="str">
            <v>001.08.01540</v>
          </cell>
          <cell r="B392" t="str">
            <v>Execução de Reparo de cobertura - substituição de telha cerâmica tipo plan</v>
          </cell>
          <cell r="C392" t="str">
            <v>UN</v>
          </cell>
          <cell r="D392">
            <v>1</v>
          </cell>
          <cell r="E392">
            <v>0.69110000000000005</v>
          </cell>
          <cell r="F392">
            <v>0.69</v>
          </cell>
        </row>
        <row r="393">
          <cell r="A393" t="str">
            <v>001.09</v>
          </cell>
          <cell r="B393" t="str">
            <v>ESQUADRIAS</v>
          </cell>
          <cell r="E393">
            <v>17228.721099999999</v>
          </cell>
        </row>
        <row r="394">
          <cell r="A394" t="str">
            <v>001.09.00020</v>
          </cell>
          <cell r="B394" t="str">
            <v>Fornecimento e Instalação de Porta metálica de abrir em chapa dobrada n 18</v>
          </cell>
          <cell r="C394" t="str">
            <v>M2</v>
          </cell>
          <cell r="D394">
            <v>1</v>
          </cell>
          <cell r="E394">
            <v>248.40690000000001</v>
          </cell>
          <cell r="F394">
            <v>248.4</v>
          </cell>
        </row>
        <row r="395">
          <cell r="A395" t="str">
            <v>001.09.00040</v>
          </cell>
          <cell r="B395" t="str">
            <v>Fornecimento e Instalação de Porta metálica de abrir em metalón</v>
          </cell>
          <cell r="C395" t="str">
            <v>M2</v>
          </cell>
          <cell r="D395">
            <v>1</v>
          </cell>
          <cell r="E395">
            <v>148.55690000000001</v>
          </cell>
          <cell r="F395">
            <v>148.55000000000001</v>
          </cell>
        </row>
        <row r="396">
          <cell r="A396" t="str">
            <v>001.09.00060</v>
          </cell>
          <cell r="B396" t="str">
            <v>Fornecimento e Instalação de Porta metálica de abrir em perfil metálico (cantoneiras e tees)</v>
          </cell>
          <cell r="C396" t="str">
            <v>M2</v>
          </cell>
          <cell r="D396">
            <v>1</v>
          </cell>
          <cell r="E396">
            <v>161.55690000000001</v>
          </cell>
          <cell r="F396">
            <v>161.55000000000001</v>
          </cell>
        </row>
        <row r="397">
          <cell r="A397" t="str">
            <v>001.09.00080</v>
          </cell>
          <cell r="B397" t="str">
            <v>Fornecimento e Instalação de Porta metálica de correr em chapa dobrada n 18</v>
          </cell>
          <cell r="C397" t="str">
            <v>M2</v>
          </cell>
          <cell r="D397">
            <v>1</v>
          </cell>
          <cell r="E397">
            <v>161.55690000000001</v>
          </cell>
          <cell r="F397">
            <v>161.55000000000001</v>
          </cell>
        </row>
        <row r="398">
          <cell r="A398" t="str">
            <v>001.09.00100</v>
          </cell>
          <cell r="B398" t="str">
            <v>Fornecimento e instalação de Porta metálica de correr em metalón</v>
          </cell>
          <cell r="C398" t="str">
            <v>M2</v>
          </cell>
          <cell r="D398">
            <v>1</v>
          </cell>
          <cell r="E398">
            <v>183.55690000000001</v>
          </cell>
          <cell r="F398">
            <v>183.55</v>
          </cell>
        </row>
        <row r="399">
          <cell r="A399" t="str">
            <v>001.09.00120</v>
          </cell>
          <cell r="B399" t="str">
            <v>Fornecimento e Instalação de Porta metálica de correr em perfil metálico (cantoneiras e tees)</v>
          </cell>
          <cell r="C399" t="str">
            <v>M2</v>
          </cell>
          <cell r="D399">
            <v>1</v>
          </cell>
          <cell r="E399">
            <v>168.55690000000001</v>
          </cell>
          <cell r="F399">
            <v>168.55</v>
          </cell>
        </row>
        <row r="400">
          <cell r="A400" t="str">
            <v>001.09.00140</v>
          </cell>
          <cell r="B400" t="str">
            <v>Fornecimento e Instalaçao de Porta metálica de de abrir em metalón com janela acoplada</v>
          </cell>
          <cell r="C400" t="str">
            <v>M2</v>
          </cell>
          <cell r="D400">
            <v>1</v>
          </cell>
          <cell r="E400">
            <v>101.0569</v>
          </cell>
          <cell r="F400">
            <v>101.05</v>
          </cell>
        </row>
        <row r="401">
          <cell r="A401" t="str">
            <v>001.09.00160</v>
          </cell>
          <cell r="B401" t="str">
            <v>Fornecimento e Instalação de Porta metálica de ( 2,00 x 2,60 ) m - 2 fls de abrir c/ vidro</v>
          </cell>
          <cell r="C401" t="str">
            <v>UN</v>
          </cell>
          <cell r="D401">
            <v>1</v>
          </cell>
          <cell r="E401">
            <v>782.54070000000002</v>
          </cell>
          <cell r="F401">
            <v>782.54</v>
          </cell>
        </row>
        <row r="402">
          <cell r="A402" t="str">
            <v>001.09.00180</v>
          </cell>
          <cell r="B402" t="str">
            <v>Porta metálica de enrolar em chapa de aço ondulada</v>
          </cell>
          <cell r="C402" t="str">
            <v>M2</v>
          </cell>
          <cell r="D402">
            <v>1</v>
          </cell>
          <cell r="E402">
            <v>88.125900000000001</v>
          </cell>
          <cell r="F402">
            <v>88.12</v>
          </cell>
        </row>
        <row r="403">
          <cell r="A403" t="str">
            <v>001.09.00200</v>
          </cell>
          <cell r="B403" t="str">
            <v>Janela metálica basculante em chapa dobrada n 18</v>
          </cell>
          <cell r="C403" t="str">
            <v>M2</v>
          </cell>
          <cell r="D403">
            <v>1</v>
          </cell>
          <cell r="E403">
            <v>229.27850000000001</v>
          </cell>
          <cell r="F403">
            <v>229.27</v>
          </cell>
        </row>
        <row r="404">
          <cell r="A404" t="str">
            <v>001.09.00220</v>
          </cell>
          <cell r="B404" t="str">
            <v>Janela metálica basculante em metalón</v>
          </cell>
          <cell r="C404" t="str">
            <v>M2</v>
          </cell>
          <cell r="D404">
            <v>1</v>
          </cell>
          <cell r="E404">
            <v>166.21850000000001</v>
          </cell>
          <cell r="F404">
            <v>166.21</v>
          </cell>
        </row>
        <row r="405">
          <cell r="A405" t="str">
            <v>001.09.00240</v>
          </cell>
          <cell r="B405" t="str">
            <v>Janela metálica basculante em perfil metálico (cantoneiras e tees)</v>
          </cell>
          <cell r="C405" t="str">
            <v>M2</v>
          </cell>
          <cell r="D405">
            <v>1</v>
          </cell>
          <cell r="E405">
            <v>166.21850000000001</v>
          </cell>
          <cell r="F405">
            <v>166.21</v>
          </cell>
        </row>
        <row r="406">
          <cell r="A406" t="str">
            <v>001.09.00260</v>
          </cell>
          <cell r="B406" t="str">
            <v>Janela metálica de correr em chapa de aço  dobrada n 18</v>
          </cell>
          <cell r="C406" t="str">
            <v>M2</v>
          </cell>
          <cell r="D406">
            <v>1</v>
          </cell>
          <cell r="E406">
            <v>194.27850000000001</v>
          </cell>
          <cell r="F406">
            <v>194.27</v>
          </cell>
        </row>
        <row r="407">
          <cell r="A407" t="str">
            <v>001.09.00280</v>
          </cell>
          <cell r="B407" t="str">
            <v>Janela metálica de correr em metalón</v>
          </cell>
          <cell r="C407" t="str">
            <v>M2</v>
          </cell>
          <cell r="D407">
            <v>1</v>
          </cell>
          <cell r="E407">
            <v>157.06190000000001</v>
          </cell>
          <cell r="F407">
            <v>157.06</v>
          </cell>
        </row>
        <row r="408">
          <cell r="A408" t="str">
            <v>001.09.00300</v>
          </cell>
          <cell r="B408" t="str">
            <v>Janela metálica de correr em perfis metálicos (cantoneiras e tees)</v>
          </cell>
          <cell r="C408" t="str">
            <v>M2</v>
          </cell>
          <cell r="D408">
            <v>1</v>
          </cell>
          <cell r="E408">
            <v>164.27850000000001</v>
          </cell>
          <cell r="F408">
            <v>164.27</v>
          </cell>
        </row>
        <row r="409">
          <cell r="A409" t="str">
            <v>001.09.00320</v>
          </cell>
          <cell r="B409" t="str">
            <v>Janela metálica maximar em chapa dobrada n 18</v>
          </cell>
          <cell r="C409" t="str">
            <v>M2</v>
          </cell>
          <cell r="D409">
            <v>1</v>
          </cell>
          <cell r="E409">
            <v>172.06190000000001</v>
          </cell>
          <cell r="F409">
            <v>172.06</v>
          </cell>
        </row>
        <row r="410">
          <cell r="A410" t="str">
            <v>001.09.00340</v>
          </cell>
          <cell r="B410" t="str">
            <v>Janela metálica maximar em metalón</v>
          </cell>
          <cell r="C410" t="str">
            <v>M2</v>
          </cell>
          <cell r="D410">
            <v>1</v>
          </cell>
          <cell r="E410">
            <v>172.06190000000001</v>
          </cell>
          <cell r="F410">
            <v>172.06</v>
          </cell>
        </row>
        <row r="411">
          <cell r="A411" t="str">
            <v>001.09.00360</v>
          </cell>
          <cell r="B411" t="str">
            <v>Janela metálica maximar em perfis metálicos (cantoneiras e tees)</v>
          </cell>
          <cell r="C411" t="str">
            <v>M2</v>
          </cell>
          <cell r="D411">
            <v>1</v>
          </cell>
          <cell r="E411">
            <v>181.06190000000001</v>
          </cell>
          <cell r="F411">
            <v>181.06</v>
          </cell>
        </row>
        <row r="412">
          <cell r="A412" t="str">
            <v>001.09.00380</v>
          </cell>
          <cell r="B412" t="str">
            <v>Janela metálica veneziana em metalon</v>
          </cell>
          <cell r="C412" t="str">
            <v>M2</v>
          </cell>
          <cell r="D412">
            <v>1</v>
          </cell>
          <cell r="E412">
            <v>142.06190000000001</v>
          </cell>
          <cell r="F412">
            <v>142.06</v>
          </cell>
        </row>
        <row r="413">
          <cell r="A413" t="str">
            <v>001.09.00400</v>
          </cell>
          <cell r="B413" t="str">
            <v>Janela metálica fixa para vidro em chapa dobrada</v>
          </cell>
          <cell r="C413" t="str">
            <v>M2</v>
          </cell>
          <cell r="D413">
            <v>1</v>
          </cell>
          <cell r="E413">
            <v>197.06190000000001</v>
          </cell>
          <cell r="F413">
            <v>197.06</v>
          </cell>
        </row>
        <row r="414">
          <cell r="A414" t="str">
            <v>001.09.00420</v>
          </cell>
          <cell r="B414" t="str">
            <v>Portas ou grades para celas, conforme projeto</v>
          </cell>
          <cell r="C414" t="str">
            <v>M2</v>
          </cell>
          <cell r="D414">
            <v>1</v>
          </cell>
          <cell r="E414">
            <v>217.1139</v>
          </cell>
          <cell r="F414">
            <v>217.11</v>
          </cell>
        </row>
        <row r="415">
          <cell r="A415" t="str">
            <v>001.09.00440</v>
          </cell>
          <cell r="B415" t="str">
            <v>Janela metálica tipo grade de ferro de 1/2 pol. espaçados a cada 15 cm incl. tela de arame sobreposta, j3-120x50 cm</v>
          </cell>
          <cell r="C415" t="str">
            <v>UN</v>
          </cell>
          <cell r="D415">
            <v>1</v>
          </cell>
          <cell r="E415">
            <v>235.4743</v>
          </cell>
          <cell r="F415">
            <v>235.47</v>
          </cell>
        </row>
        <row r="416">
          <cell r="A416" t="str">
            <v>001.09.00460</v>
          </cell>
          <cell r="B416" t="str">
            <v>Janela metálica de chapa dobrada n.18 tipo grade fixa inclusive ferragens e tela mosquiteiro</v>
          </cell>
          <cell r="C416" t="str">
            <v>M2</v>
          </cell>
          <cell r="D416">
            <v>1</v>
          </cell>
          <cell r="E416">
            <v>141.77850000000001</v>
          </cell>
          <cell r="F416">
            <v>141.77000000000001</v>
          </cell>
        </row>
        <row r="417">
          <cell r="A417" t="str">
            <v>001.09.00480</v>
          </cell>
          <cell r="B417" t="str">
            <v>Janela metálica de correr em metalón com tela</v>
          </cell>
          <cell r="C417" t="str">
            <v>M2</v>
          </cell>
          <cell r="D417">
            <v>1</v>
          </cell>
          <cell r="E417">
            <v>158.9177</v>
          </cell>
          <cell r="F417">
            <v>158.91</v>
          </cell>
        </row>
        <row r="418">
          <cell r="A418" t="str">
            <v>001.09.00500</v>
          </cell>
          <cell r="B418" t="str">
            <v>Portão metálico tipo grade em ferro de 1/2 pol espaçados a cada 15 cm conf. modelo, p5-90x210 cm</v>
          </cell>
          <cell r="C418" t="str">
            <v>UN</v>
          </cell>
          <cell r="D418">
            <v>1</v>
          </cell>
          <cell r="E418">
            <v>269.29759999999999</v>
          </cell>
          <cell r="F418">
            <v>269.29000000000002</v>
          </cell>
        </row>
        <row r="419">
          <cell r="A419" t="str">
            <v>001.09.00520</v>
          </cell>
          <cell r="B419" t="str">
            <v>Gradil  de ferro metalón 20x20 mm</v>
          </cell>
          <cell r="C419" t="str">
            <v>M2</v>
          </cell>
          <cell r="D419">
            <v>1</v>
          </cell>
          <cell r="E419">
            <v>78.700699999999998</v>
          </cell>
          <cell r="F419">
            <v>78.7</v>
          </cell>
        </row>
        <row r="420">
          <cell r="A420" t="str">
            <v>001.09.00540</v>
          </cell>
          <cell r="B420" t="str">
            <v>Portão de ferro metalon  30x20mm</v>
          </cell>
          <cell r="C420" t="str">
            <v>M2</v>
          </cell>
          <cell r="D420">
            <v>1</v>
          </cell>
          <cell r="E420">
            <v>54.727699999999999</v>
          </cell>
          <cell r="F420">
            <v>54.72</v>
          </cell>
        </row>
        <row r="421">
          <cell r="A421" t="str">
            <v>001.09.00560</v>
          </cell>
          <cell r="B421" t="str">
            <v>Grades de proteção - chapa 2 x 1 cm</v>
          </cell>
          <cell r="C421" t="str">
            <v>M2</v>
          </cell>
          <cell r="D421">
            <v>1</v>
          </cell>
          <cell r="E421">
            <v>69.778499999999994</v>
          </cell>
          <cell r="F421">
            <v>69.77</v>
          </cell>
        </row>
        <row r="422">
          <cell r="A422" t="str">
            <v>001.09.00580</v>
          </cell>
          <cell r="B422" t="str">
            <v>Portão metálico em chapa dobrada com fechamento em chapa lisa, inclusive ferragens</v>
          </cell>
          <cell r="C422" t="str">
            <v>M2</v>
          </cell>
          <cell r="D422">
            <v>1</v>
          </cell>
          <cell r="E422">
            <v>88.478499999999997</v>
          </cell>
          <cell r="F422">
            <v>88.47</v>
          </cell>
        </row>
        <row r="423">
          <cell r="A423" t="str">
            <v>001.09.00600</v>
          </cell>
          <cell r="B423" t="str">
            <v>Corrimão metálico de ferro ( 3 x 2 cm ) h=0,80m</v>
          </cell>
          <cell r="C423" t="str">
            <v>ML</v>
          </cell>
          <cell r="D423">
            <v>1</v>
          </cell>
          <cell r="E423">
            <v>59.278500000000001</v>
          </cell>
          <cell r="F423">
            <v>59.27</v>
          </cell>
        </row>
        <row r="424">
          <cell r="A424" t="str">
            <v>001.09.00620</v>
          </cell>
          <cell r="B424" t="str">
            <v>Portão metálico em chapa lisa vincada c/ requadro em perfil de ferro simples, inclusive ferragens e fechadura</v>
          </cell>
          <cell r="C424" t="str">
            <v>M2</v>
          </cell>
          <cell r="D424">
            <v>1</v>
          </cell>
          <cell r="E424">
            <v>103.9177</v>
          </cell>
          <cell r="F424">
            <v>103.91</v>
          </cell>
        </row>
        <row r="425">
          <cell r="A425" t="str">
            <v>001.09.00640</v>
          </cell>
          <cell r="B425" t="str">
            <v>Alçapão metálico em chapa galvanizada</v>
          </cell>
          <cell r="C425" t="str">
            <v>M2</v>
          </cell>
          <cell r="D425">
            <v>1</v>
          </cell>
          <cell r="E425">
            <v>248.40690000000001</v>
          </cell>
          <cell r="F425">
            <v>248.4</v>
          </cell>
        </row>
        <row r="426">
          <cell r="A426" t="str">
            <v>001.09.00660</v>
          </cell>
          <cell r="B426" t="str">
            <v>Fornecimento e Instalação de Batente ou guarnição metálica para vão de ( 0,80 x 2,10 ) m</v>
          </cell>
          <cell r="C426" t="str">
            <v>UN</v>
          </cell>
          <cell r="D426">
            <v>1</v>
          </cell>
          <cell r="E426">
            <v>61.561900000000001</v>
          </cell>
          <cell r="F426">
            <v>61.56</v>
          </cell>
        </row>
        <row r="427">
          <cell r="A427" t="str">
            <v>001.09.00680</v>
          </cell>
          <cell r="B427" t="str">
            <v>Fornecimento e Instalação de Batente ou guarnição metálica para vão de ( 1,20 x 2,10 ) m</v>
          </cell>
          <cell r="C427" t="str">
            <v>UN</v>
          </cell>
          <cell r="D427">
            <v>1</v>
          </cell>
          <cell r="E427">
            <v>66.4499</v>
          </cell>
          <cell r="F427">
            <v>66.44</v>
          </cell>
        </row>
        <row r="428">
          <cell r="A428" t="str">
            <v>001.09.00700</v>
          </cell>
          <cell r="B428" t="str">
            <v>Fornecimento e Instalação de Batente ou guarnição metálica para vão de ( 1,50 x 2,10 ) m</v>
          </cell>
          <cell r="C428" t="str">
            <v>UN</v>
          </cell>
          <cell r="D428">
            <v>1</v>
          </cell>
          <cell r="E428">
            <v>70.347700000000003</v>
          </cell>
          <cell r="F428">
            <v>70.34</v>
          </cell>
        </row>
        <row r="429">
          <cell r="A429" t="str">
            <v>001.09.00720</v>
          </cell>
          <cell r="B429" t="str">
            <v>Fornecimento e Instalação de Batente ou guarnição metálica para vão de ( 1,80 x 2,10 ) m</v>
          </cell>
          <cell r="C429" t="str">
            <v>UN</v>
          </cell>
          <cell r="D429">
            <v>1</v>
          </cell>
          <cell r="E429">
            <v>74.245500000000007</v>
          </cell>
          <cell r="F429">
            <v>74.239999999999995</v>
          </cell>
        </row>
        <row r="430">
          <cell r="A430" t="str">
            <v>001.09.00740</v>
          </cell>
          <cell r="B430" t="str">
            <v>Fornecimento e Instalação de Porta  de ferro em perfil metálico - 0,80x2,10m - padrão comercial</v>
          </cell>
          <cell r="C430" t="str">
            <v>UN</v>
          </cell>
          <cell r="D430">
            <v>1</v>
          </cell>
          <cell r="E430">
            <v>117.3069</v>
          </cell>
          <cell r="F430">
            <v>117.3</v>
          </cell>
        </row>
        <row r="431">
          <cell r="A431" t="str">
            <v>001.09.00760</v>
          </cell>
          <cell r="B431" t="str">
            <v>Fornecimento e Instalação de Porta  de ferro em perfis metalicos - 0,70x2,10m - padrão comercial</v>
          </cell>
          <cell r="C431" t="str">
            <v>UN</v>
          </cell>
          <cell r="D431">
            <v>1</v>
          </cell>
          <cell r="E431">
            <v>117.3069</v>
          </cell>
          <cell r="F431">
            <v>117.3</v>
          </cell>
        </row>
        <row r="432">
          <cell r="A432" t="str">
            <v>001.09.00770</v>
          </cell>
          <cell r="B432" t="str">
            <v>Fornecimento e Instalação de Porta  de ferro em perfil metálico - 0,60x2,10m - padrão comercial</v>
          </cell>
          <cell r="C432" t="str">
            <v>un</v>
          </cell>
          <cell r="D432">
            <v>1</v>
          </cell>
          <cell r="E432">
            <v>132.46690000000001</v>
          </cell>
          <cell r="F432">
            <v>132.46</v>
          </cell>
        </row>
        <row r="433">
          <cell r="A433" t="str">
            <v>001.09.00780</v>
          </cell>
          <cell r="B433" t="str">
            <v>Fornecimento e Instalação de Porta de Ferro de Correr Em Perfil Metálico Tipo Mosaico Quadriculado, 4 Folhas, Dim. 2.00 x 2.13 Req. 13 Chapa 22 - Padrão Comercial</v>
          </cell>
          <cell r="C433" t="str">
            <v>m2</v>
          </cell>
          <cell r="D433">
            <v>1</v>
          </cell>
          <cell r="E433">
            <v>241.42850000000001</v>
          </cell>
          <cell r="F433">
            <v>241.42</v>
          </cell>
        </row>
        <row r="434">
          <cell r="A434" t="str">
            <v>001.09.00790</v>
          </cell>
          <cell r="B434" t="str">
            <v>Fornecimento e Instalação de Porta de ferro tipo veneziana - 0,80x2,10m - padrão comercial</v>
          </cell>
          <cell r="C434" t="str">
            <v>un</v>
          </cell>
          <cell r="D434">
            <v>1</v>
          </cell>
          <cell r="E434">
            <v>132.46690000000001</v>
          </cell>
          <cell r="F434">
            <v>132.46</v>
          </cell>
        </row>
        <row r="435">
          <cell r="A435" t="str">
            <v>001.09.00800</v>
          </cell>
          <cell r="B435" t="str">
            <v>Fornecimento e Instalação de Porta de ferro tipo veneziana - 0,70x2,10m - padrão comercial</v>
          </cell>
          <cell r="C435" t="str">
            <v>UN</v>
          </cell>
          <cell r="D435">
            <v>1</v>
          </cell>
          <cell r="E435">
            <v>132.46690000000001</v>
          </cell>
          <cell r="F435">
            <v>132.46</v>
          </cell>
        </row>
        <row r="436">
          <cell r="A436" t="str">
            <v>001.09.00805</v>
          </cell>
          <cell r="B436" t="str">
            <v>Fornecimento e Instalação de Porta de ferro tipo veneziana - 0,60x2,10m - padrão comercial</v>
          </cell>
          <cell r="C436" t="str">
            <v>un</v>
          </cell>
          <cell r="D436">
            <v>1</v>
          </cell>
          <cell r="E436">
            <v>132.46690000000001</v>
          </cell>
          <cell r="F436">
            <v>132.46</v>
          </cell>
        </row>
        <row r="437">
          <cell r="A437" t="str">
            <v>001.09.00820</v>
          </cell>
          <cell r="B437" t="str">
            <v>Fornecimento e Instalação de Janela de ferro em perfis metálicos - basculante com grade - padrão comercial</v>
          </cell>
          <cell r="C437" t="str">
            <v>M2</v>
          </cell>
          <cell r="D437">
            <v>1</v>
          </cell>
          <cell r="E437">
            <v>229.27850000000001</v>
          </cell>
          <cell r="F437">
            <v>229.27</v>
          </cell>
        </row>
        <row r="438">
          <cell r="A438" t="str">
            <v>001.09.00825</v>
          </cell>
          <cell r="B438" t="str">
            <v>Fornecimento e Instalação de Janela Tipo Vitro Basculante com Grade Xadrez 0.40 x 0.40 cm, batente e = 12 cm chapa 22 - Padrão Comercial</v>
          </cell>
          <cell r="C438" t="str">
            <v>m2</v>
          </cell>
          <cell r="D438">
            <v>1</v>
          </cell>
          <cell r="E438">
            <v>166.47649999999999</v>
          </cell>
          <cell r="F438">
            <v>166.47</v>
          </cell>
        </row>
        <row r="439">
          <cell r="A439" t="str">
            <v>001.09.00826</v>
          </cell>
          <cell r="B439" t="str">
            <v>Fornecimento e Instalação de Janela Tipo Vitro Basculante com Grade Xadrez 0.40 x 0.60 cm Batente e = 12 cm Chapa 22 - Padrão Comercial</v>
          </cell>
          <cell r="C439" t="str">
            <v>m2</v>
          </cell>
          <cell r="D439">
            <v>1</v>
          </cell>
          <cell r="E439">
            <v>166.47649999999999</v>
          </cell>
          <cell r="F439">
            <v>166.47</v>
          </cell>
        </row>
        <row r="440">
          <cell r="A440" t="str">
            <v>001.09.00830</v>
          </cell>
          <cell r="B440" t="str">
            <v>Fornecimento e Instalação de Janela Tipo Vitro Maxim-ar 1.00 x 0.60 m c/ Grade Xadrez, Batente E = 12 cm, Chapa 22  - Padrão Comercial</v>
          </cell>
          <cell r="C440" t="str">
            <v>m2</v>
          </cell>
          <cell r="D440">
            <v>1</v>
          </cell>
          <cell r="E440">
            <v>214.70650000000001</v>
          </cell>
          <cell r="F440">
            <v>214.7</v>
          </cell>
        </row>
        <row r="441">
          <cell r="A441" t="str">
            <v>001.09.00840</v>
          </cell>
          <cell r="B441" t="str">
            <v>Fornecimento e Instalação de Janela de ferro em perfis metálicos - de correr com grade  - padrão comercial</v>
          </cell>
          <cell r="C441" t="str">
            <v>m2</v>
          </cell>
          <cell r="D441">
            <v>1</v>
          </cell>
          <cell r="E441">
            <v>157.06190000000001</v>
          </cell>
          <cell r="F441">
            <v>157.06</v>
          </cell>
        </row>
        <row r="442">
          <cell r="A442" t="str">
            <v>001.09.00845</v>
          </cell>
          <cell r="B442" t="str">
            <v>Fornecimento e Instalação de Janela Tipo Vitro de Correr com Caixilho Fixo 1.20 x 1.00 m c/ Grade, Batente E = 12 cm, Chapa 22 4 Folhas - Padrão Comercial</v>
          </cell>
          <cell r="C442" t="str">
            <v>m2</v>
          </cell>
          <cell r="D442">
            <v>1</v>
          </cell>
          <cell r="E442">
            <v>128.8065</v>
          </cell>
          <cell r="F442">
            <v>128.80000000000001</v>
          </cell>
        </row>
        <row r="443">
          <cell r="A443" t="str">
            <v>001.09.00846</v>
          </cell>
          <cell r="B443" t="str">
            <v>Fornecimento e Instalação de Janela Tipo Vitro de Correr com Caixilho Fixo 1.50 x 1.00 m c/ Grade, Batente E = 12 cm, Chapa 22 4 Folhas - Padrão Comercial</v>
          </cell>
          <cell r="C443" t="str">
            <v>m2</v>
          </cell>
          <cell r="D443">
            <v>1</v>
          </cell>
          <cell r="E443">
            <v>118.6765</v>
          </cell>
          <cell r="F443">
            <v>118.67</v>
          </cell>
        </row>
        <row r="444">
          <cell r="A444" t="str">
            <v>001.09.00848</v>
          </cell>
          <cell r="B444" t="str">
            <v>Fornecimento e Instalação de Janela Tipo Vitro de Correr com Caixilho Fixo 2.00 x 1.00 m s/ Grade, Batente e= 12 cm Chapa 22, 4 Folhas - Padrão Comercial</v>
          </cell>
          <cell r="C444" t="str">
            <v>m2</v>
          </cell>
          <cell r="D444">
            <v>1</v>
          </cell>
          <cell r="E444">
            <v>113.2265</v>
          </cell>
          <cell r="F444">
            <v>113.22</v>
          </cell>
        </row>
        <row r="445">
          <cell r="A445" t="str">
            <v>001.09.00850</v>
          </cell>
          <cell r="B445" t="str">
            <v>Fornecimento e Instalação de Janela Tipo Vitro de Correr com Caixilho Fixo 1.50 x 1.20 m c/ Grade, Batente E = 12 cm, Chapa 22 4 Folhas - Padrão Comercial</v>
          </cell>
          <cell r="C445" t="str">
            <v>m2</v>
          </cell>
          <cell r="D445">
            <v>1</v>
          </cell>
          <cell r="E445">
            <v>110.8265</v>
          </cell>
          <cell r="F445">
            <v>110.82</v>
          </cell>
        </row>
        <row r="446">
          <cell r="A446" t="str">
            <v>001.09.00860</v>
          </cell>
          <cell r="B446" t="str">
            <v>Fornecimento e Instalação de Janela metálica tipo veneziana de correr com grade - padrão comercial</v>
          </cell>
          <cell r="C446" t="str">
            <v>m2</v>
          </cell>
          <cell r="D446">
            <v>1</v>
          </cell>
          <cell r="E446">
            <v>157.06190000000001</v>
          </cell>
          <cell r="F446">
            <v>157.06</v>
          </cell>
        </row>
        <row r="447">
          <cell r="A447" t="str">
            <v>001.09.00880</v>
          </cell>
          <cell r="B447" t="str">
            <v>Porta de madeira tipo solidor inclus. guarnições, batentes e dobradiças, (0.60 x 2.10 m)</v>
          </cell>
          <cell r="C447" t="str">
            <v>UN</v>
          </cell>
          <cell r="D447">
            <v>1</v>
          </cell>
          <cell r="E447">
            <v>86.534000000000006</v>
          </cell>
          <cell r="F447">
            <v>86.53</v>
          </cell>
        </row>
        <row r="448">
          <cell r="A448" t="str">
            <v>001.09.00900</v>
          </cell>
          <cell r="B448" t="str">
            <v>Porta de madeira tipo solidor inclus. guarnições, batentes e dobradiças, (0.70 x 2.10 m)</v>
          </cell>
          <cell r="C448" t="str">
            <v>UN</v>
          </cell>
          <cell r="D448">
            <v>1</v>
          </cell>
          <cell r="E448">
            <v>87.055000000000007</v>
          </cell>
          <cell r="F448">
            <v>87.05</v>
          </cell>
        </row>
        <row r="449">
          <cell r="A449" t="str">
            <v>001.09.00920</v>
          </cell>
          <cell r="B449" t="str">
            <v>Porta de madeira tipo solidor inclus. guarnições, batentes e dobradiças, (0.80 x 2.10 m)</v>
          </cell>
          <cell r="C449" t="str">
            <v>UN</v>
          </cell>
          <cell r="D449">
            <v>1</v>
          </cell>
          <cell r="E449">
            <v>87.305999999999997</v>
          </cell>
          <cell r="F449">
            <v>87.3</v>
          </cell>
        </row>
        <row r="450">
          <cell r="A450" t="str">
            <v>001.09.00940</v>
          </cell>
          <cell r="B450" t="str">
            <v>Porta de madeira tipo solidor inclus. guarnições, batentes e dobradiças, (0.90 x 2.10 m)</v>
          </cell>
          <cell r="C450" t="str">
            <v>un</v>
          </cell>
          <cell r="D450">
            <v>1</v>
          </cell>
          <cell r="E450">
            <v>88.096999999999994</v>
          </cell>
          <cell r="F450">
            <v>88.09</v>
          </cell>
        </row>
        <row r="451">
          <cell r="A451" t="str">
            <v>001.09.00960</v>
          </cell>
          <cell r="B451" t="str">
            <v>Porta de madeira tipo solidor inclus. guarnições, batentes e dobradiças, (0.60 x 1.80 m)</v>
          </cell>
          <cell r="C451" t="str">
            <v>UN</v>
          </cell>
          <cell r="D451">
            <v>1</v>
          </cell>
          <cell r="E451">
            <v>80.281999999999996</v>
          </cell>
          <cell r="F451">
            <v>80.28</v>
          </cell>
        </row>
        <row r="452">
          <cell r="A452" t="str">
            <v>001.09.00980</v>
          </cell>
          <cell r="B452" t="str">
            <v>Porta de madeira tipo solidor inclus. guarnições, batentes e dobradiças, (0.60 x 1.60 m)</v>
          </cell>
          <cell r="C452" t="str">
            <v>UN</v>
          </cell>
          <cell r="D452">
            <v>1</v>
          </cell>
          <cell r="E452">
            <v>82.366</v>
          </cell>
          <cell r="F452">
            <v>82.36</v>
          </cell>
        </row>
        <row r="453">
          <cell r="A453" t="str">
            <v>001.09.01000</v>
          </cell>
          <cell r="B453" t="str">
            <v>Porta de madeira tipo solidor inclus. guarnições, batentes e dobradiças, (1.00 x 2.00 m)</v>
          </cell>
          <cell r="C453" t="str">
            <v>UN</v>
          </cell>
          <cell r="D453">
            <v>1</v>
          </cell>
          <cell r="E453">
            <v>92.798000000000002</v>
          </cell>
          <cell r="F453">
            <v>92.79</v>
          </cell>
        </row>
        <row r="454">
          <cell r="A454" t="str">
            <v>001.09.01020</v>
          </cell>
          <cell r="B454" t="str">
            <v>Porta de madeira tipo solidor inclus. guarnições, batentes e dobradiças, (1.60 x 2.10 m)</v>
          </cell>
          <cell r="C454" t="str">
            <v>UN</v>
          </cell>
          <cell r="D454">
            <v>1</v>
          </cell>
          <cell r="E454">
            <v>129.95599999999999</v>
          </cell>
          <cell r="F454">
            <v>129.94999999999999</v>
          </cell>
        </row>
        <row r="455">
          <cell r="A455" t="str">
            <v>001.09.01040</v>
          </cell>
          <cell r="B455" t="str">
            <v>Porta de madeira tipo solidor inclus. guarnições, batentes e dobradiças, (0.60 x 0.90 m)</v>
          </cell>
          <cell r="C455" t="str">
            <v>UN</v>
          </cell>
          <cell r="D455">
            <v>1</v>
          </cell>
          <cell r="E455">
            <v>77.251000000000005</v>
          </cell>
          <cell r="F455">
            <v>77.25</v>
          </cell>
        </row>
        <row r="456">
          <cell r="A456" t="str">
            <v>001.09.01060</v>
          </cell>
          <cell r="B456" t="str">
            <v>Porta de madeira tipo almofadada inclusive guarnições, batentes e dobradiças (0.60 x 2.10 m)</v>
          </cell>
          <cell r="C456" t="str">
            <v>UN</v>
          </cell>
          <cell r="D456">
            <v>1</v>
          </cell>
          <cell r="E456">
            <v>105.864</v>
          </cell>
          <cell r="F456">
            <v>105.86</v>
          </cell>
        </row>
        <row r="457">
          <cell r="A457" t="str">
            <v>001.09.01080</v>
          </cell>
          <cell r="B457" t="str">
            <v>Porta de madeira tipo almofadada inclusive guarnições, batentes e dobradiças (0.70 x 2.10 m)</v>
          </cell>
          <cell r="C457" t="str">
            <v>UN</v>
          </cell>
          <cell r="D457">
            <v>1</v>
          </cell>
          <cell r="E457">
            <v>106.315</v>
          </cell>
          <cell r="F457">
            <v>106.31</v>
          </cell>
        </row>
        <row r="458">
          <cell r="A458" t="str">
            <v>001.09.01100</v>
          </cell>
          <cell r="B458" t="str">
            <v>Porta de madeira tipo almofadada inclusive guarnições, batentes e dobradiças (0.80 x 2.10 m)</v>
          </cell>
          <cell r="C458" t="str">
            <v>UN</v>
          </cell>
          <cell r="D458">
            <v>1</v>
          </cell>
          <cell r="E458">
            <v>102.206</v>
          </cell>
          <cell r="F458">
            <v>102.2</v>
          </cell>
        </row>
        <row r="459">
          <cell r="A459" t="str">
            <v>001.09.01120</v>
          </cell>
          <cell r="B459" t="str">
            <v>Porta de madeira tipo almofadada inclusive guarnições, batentes e dobradiças (0.90 x 2.10 m)</v>
          </cell>
          <cell r="C459" t="str">
            <v>UN</v>
          </cell>
          <cell r="D459">
            <v>1</v>
          </cell>
          <cell r="E459">
            <v>107.217</v>
          </cell>
          <cell r="F459">
            <v>107.21</v>
          </cell>
        </row>
        <row r="460">
          <cell r="A460" t="str">
            <v>001.09.01140</v>
          </cell>
          <cell r="B460" t="str">
            <v>Porta de madeira tipo almofadada inclusive guarnições, batentes e dobradiças (2.00 x 2.10 m)</v>
          </cell>
          <cell r="C460" t="str">
            <v>UN</v>
          </cell>
          <cell r="D460">
            <v>1</v>
          </cell>
          <cell r="E460">
            <v>145.61179999999999</v>
          </cell>
          <cell r="F460">
            <v>145.61000000000001</v>
          </cell>
        </row>
        <row r="461">
          <cell r="A461" t="str">
            <v>001.09.01160</v>
          </cell>
          <cell r="B461" t="str">
            <v>Porta interna de madeira semi-oca incl. guarnições, batentes e dobradiças - (0,60x2,10)m - 1 fl.</v>
          </cell>
          <cell r="C461" t="str">
            <v>UN</v>
          </cell>
          <cell r="D461">
            <v>1</v>
          </cell>
          <cell r="E461">
            <v>183.22399999999999</v>
          </cell>
          <cell r="F461">
            <v>183.22</v>
          </cell>
        </row>
        <row r="462">
          <cell r="A462" t="str">
            <v>001.09.01180</v>
          </cell>
          <cell r="B462" t="str">
            <v>Porta interna de madeira semi-oca incl. guarnições, batentes e dobradiças - (0,70x2,10)m - 1 fl.</v>
          </cell>
          <cell r="C462" t="str">
            <v>UN</v>
          </cell>
          <cell r="D462">
            <v>1</v>
          </cell>
          <cell r="E462">
            <v>183.22399999999999</v>
          </cell>
          <cell r="F462">
            <v>183.22</v>
          </cell>
        </row>
        <row r="463">
          <cell r="A463" t="str">
            <v>001.09.01200</v>
          </cell>
          <cell r="B463" t="str">
            <v>Porta interna de madeira semi-oca incl. guarnições, batentes e dobradiças - (0,80x2,10)m - 1 fl.</v>
          </cell>
          <cell r="C463" t="str">
            <v>UN</v>
          </cell>
          <cell r="D463">
            <v>1</v>
          </cell>
          <cell r="E463">
            <v>189.70599999999999</v>
          </cell>
          <cell r="F463">
            <v>189.7</v>
          </cell>
        </row>
        <row r="464">
          <cell r="A464" t="str">
            <v>001.09.01220</v>
          </cell>
          <cell r="B464" t="str">
            <v>Porta interna de madeira semi-oca incl. guarnições, batentes e dobradiças - (1,20x2,10)m - 2 fls.</v>
          </cell>
          <cell r="C464" t="str">
            <v>UN</v>
          </cell>
          <cell r="D464">
            <v>1</v>
          </cell>
          <cell r="E464">
            <v>320.72199999999998</v>
          </cell>
          <cell r="F464">
            <v>320.72000000000003</v>
          </cell>
        </row>
        <row r="465">
          <cell r="A465" t="str">
            <v>001.09.01240</v>
          </cell>
          <cell r="B465" t="str">
            <v>Porta interna de madeira semi-oca incl. guarnições, batentes e dobradiças - (1,60x2,10)m - 2 fls.</v>
          </cell>
          <cell r="C465" t="str">
            <v>UN</v>
          </cell>
          <cell r="D465">
            <v>1</v>
          </cell>
          <cell r="E465">
            <v>332.72399999999999</v>
          </cell>
          <cell r="F465">
            <v>332.72</v>
          </cell>
        </row>
        <row r="466">
          <cell r="A466" t="str">
            <v>001.09.01260</v>
          </cell>
          <cell r="B466" t="str">
            <v>Porta interna de madeira semi-oca incl. guarnições, batentes e dobradiças - (0,60x1,80)m - 2 fls.</v>
          </cell>
          <cell r="C466" t="str">
            <v>UN</v>
          </cell>
          <cell r="D466">
            <v>1</v>
          </cell>
          <cell r="E466">
            <v>125.45399999999999</v>
          </cell>
          <cell r="F466">
            <v>125.45</v>
          </cell>
        </row>
        <row r="467">
          <cell r="A467" t="str">
            <v>001.09.01280</v>
          </cell>
          <cell r="B467" t="str">
            <v>Porta lisa folheada em laminado plástico tipo formiplac ou similar inclusive batente metálico</v>
          </cell>
          <cell r="C467" t="str">
            <v>M2</v>
          </cell>
          <cell r="D467">
            <v>1</v>
          </cell>
          <cell r="E467">
            <v>117.0343</v>
          </cell>
          <cell r="F467">
            <v>117.03</v>
          </cell>
        </row>
        <row r="468">
          <cell r="A468" t="str">
            <v>001.09.01300</v>
          </cell>
          <cell r="B468" t="str">
            <v>Caixilho de madeira p/ paineis</v>
          </cell>
          <cell r="C468" t="str">
            <v>M2</v>
          </cell>
          <cell r="D468">
            <v>1</v>
          </cell>
          <cell r="E468">
            <v>98.556899999999999</v>
          </cell>
          <cell r="F468">
            <v>98.55</v>
          </cell>
        </row>
        <row r="469">
          <cell r="A469" t="str">
            <v>001.09.01320</v>
          </cell>
          <cell r="B469" t="str">
            <v>Porta de madeira tipo mexicana, inclusive guarnição, batente e dobradiça ( 0,70 x 2,10m )</v>
          </cell>
          <cell r="C469" t="str">
            <v>UN</v>
          </cell>
          <cell r="D469">
            <v>1</v>
          </cell>
          <cell r="E469">
            <v>240.315</v>
          </cell>
          <cell r="F469">
            <v>240.31</v>
          </cell>
        </row>
        <row r="470">
          <cell r="A470" t="str">
            <v>001.09.01340</v>
          </cell>
          <cell r="B470" t="str">
            <v>Porta de madeira tipo mexicana, inclusive guarnição, batente e dobradiça ( 0,80 x 2,10m )</v>
          </cell>
          <cell r="C470" t="str">
            <v>UN</v>
          </cell>
          <cell r="D470">
            <v>1</v>
          </cell>
          <cell r="E470">
            <v>236.20599999999999</v>
          </cell>
          <cell r="F470">
            <v>236.2</v>
          </cell>
        </row>
        <row r="471">
          <cell r="A471" t="str">
            <v>001.09.01360</v>
          </cell>
          <cell r="B471" t="str">
            <v>Porta de madeira prensada, tipo solidor, revestida com fórmica branca, inclusive guarnições, ferragem e fechadura,  0.80 x 210 m</v>
          </cell>
          <cell r="C471" t="str">
            <v>UN</v>
          </cell>
          <cell r="D471">
            <v>1</v>
          </cell>
          <cell r="E471">
            <v>232.59950000000001</v>
          </cell>
          <cell r="F471">
            <v>232.59</v>
          </cell>
        </row>
        <row r="472">
          <cell r="A472" t="str">
            <v>001.09.01380</v>
          </cell>
          <cell r="B472" t="str">
            <v>Janela de madeira tipo veneziana com vidro</v>
          </cell>
          <cell r="C472" t="str">
            <v>M2</v>
          </cell>
          <cell r="D472">
            <v>1</v>
          </cell>
          <cell r="E472">
            <v>189.08690000000001</v>
          </cell>
          <cell r="F472">
            <v>189.08</v>
          </cell>
        </row>
        <row r="473">
          <cell r="A473" t="str">
            <v>001.09.01400</v>
          </cell>
          <cell r="B473" t="str">
            <v>Acabamento de esquadrias de ferro de correr</v>
          </cell>
          <cell r="C473" t="str">
            <v>M2</v>
          </cell>
          <cell r="D473">
            <v>1</v>
          </cell>
          <cell r="E473">
            <v>30.601800000000001</v>
          </cell>
          <cell r="F473">
            <v>30.6</v>
          </cell>
        </row>
        <row r="474">
          <cell r="A474" t="str">
            <v>001.09.01420</v>
          </cell>
          <cell r="B474" t="str">
            <v>Fechadura c/ chave central, maçaneta tipo copo, conjunto completo p/portas de entrada</v>
          </cell>
          <cell r="C474" t="str">
            <v>UN</v>
          </cell>
          <cell r="D474">
            <v>1</v>
          </cell>
          <cell r="E474">
            <v>23.082000000000001</v>
          </cell>
          <cell r="F474">
            <v>23.08</v>
          </cell>
        </row>
        <row r="475">
          <cell r="A475" t="str">
            <v>001.09.01440</v>
          </cell>
          <cell r="B475" t="str">
            <v>Fechadura c/ chave central, maçaneta tipo copo, conjunto completo p/portas de comunicacao</v>
          </cell>
          <cell r="C475" t="str">
            <v>UN</v>
          </cell>
          <cell r="D475">
            <v>1</v>
          </cell>
          <cell r="E475">
            <v>18.922000000000001</v>
          </cell>
          <cell r="F475">
            <v>18.920000000000002</v>
          </cell>
        </row>
        <row r="476">
          <cell r="A476" t="str">
            <v>001.09.01460</v>
          </cell>
          <cell r="B476" t="str">
            <v>Fechadura c/ chave central, maçaneta tipo copo, conjunto completo p/portas de banheiro</v>
          </cell>
          <cell r="C476" t="str">
            <v>UN</v>
          </cell>
          <cell r="D476">
            <v>1</v>
          </cell>
          <cell r="E476">
            <v>18.922000000000001</v>
          </cell>
          <cell r="F476">
            <v>18.920000000000002</v>
          </cell>
        </row>
        <row r="477">
          <cell r="A477" t="str">
            <v>001.09.01480</v>
          </cell>
          <cell r="B477" t="str">
            <v>Fechadura de embutir c/ cilindro lingueta de 2 voltas trinco de latão c/02 chaves p/ porta de entrada compl. c/ espelho e maçaneta, tipo leve</v>
          </cell>
          <cell r="C477" t="str">
            <v>UN</v>
          </cell>
          <cell r="D477">
            <v>1</v>
          </cell>
          <cell r="E477">
            <v>65.081999999999994</v>
          </cell>
          <cell r="F477">
            <v>65.08</v>
          </cell>
        </row>
        <row r="478">
          <cell r="A478" t="str">
            <v>001.09.01500</v>
          </cell>
          <cell r="B478" t="str">
            <v>Fechadura de embutir c/ cilindro lingueta de 2 voltas trinco de latão c/02 chaves p/ porta de entrada compl. c/ espelho e maçaneta, tipo reforçada</v>
          </cell>
          <cell r="C478" t="str">
            <v>UN</v>
          </cell>
          <cell r="D478">
            <v>1</v>
          </cell>
          <cell r="E478">
            <v>40.182000000000002</v>
          </cell>
          <cell r="F478">
            <v>40.18</v>
          </cell>
        </row>
        <row r="479">
          <cell r="A479" t="str">
            <v>001.09.01520</v>
          </cell>
          <cell r="B479" t="str">
            <v>Fechadura de embutir c/cilindro lingueta de 2 voltas trinco de latão c/02 chaves p/ portas inter. compl. c/ espelho e maçaneta, tipo leve</v>
          </cell>
          <cell r="C479" t="str">
            <v>UN</v>
          </cell>
          <cell r="D479">
            <v>1</v>
          </cell>
          <cell r="E479">
            <v>30.082000000000001</v>
          </cell>
          <cell r="F479">
            <v>30.08</v>
          </cell>
        </row>
        <row r="480">
          <cell r="A480" t="str">
            <v>001.09.01540</v>
          </cell>
          <cell r="B480" t="str">
            <v>Fechadura de embutir c/cilindro lingueta de 2 voltas trinco de latão c/02 chaves p/ portas inter. compl. c/ espelho e maçaneta, tipo reforçada</v>
          </cell>
          <cell r="C480" t="str">
            <v>UN</v>
          </cell>
          <cell r="D480">
            <v>1</v>
          </cell>
          <cell r="E480">
            <v>32.582000000000001</v>
          </cell>
          <cell r="F480">
            <v>32.58</v>
          </cell>
        </row>
        <row r="481">
          <cell r="A481" t="str">
            <v>001.09.01560</v>
          </cell>
          <cell r="B481" t="str">
            <v>Fechadura de sobrepor de cilindro de latão c/ lingueta de 02 voltas completas, tipo leve</v>
          </cell>
          <cell r="C481" t="str">
            <v>UN</v>
          </cell>
          <cell r="D481">
            <v>1</v>
          </cell>
          <cell r="E481">
            <v>14.265499999999999</v>
          </cell>
          <cell r="F481">
            <v>14.26</v>
          </cell>
        </row>
        <row r="482">
          <cell r="A482" t="str">
            <v>001.09.01580</v>
          </cell>
          <cell r="B482" t="str">
            <v>Fechadura de sobrepor de cilindro de latão c/ lingueta de 02 voltas completas, tipo reforçada</v>
          </cell>
          <cell r="C482" t="str">
            <v>UN</v>
          </cell>
          <cell r="D482">
            <v>1</v>
          </cell>
          <cell r="E482">
            <v>43.5655</v>
          </cell>
          <cell r="F482">
            <v>43.56</v>
          </cell>
        </row>
        <row r="483">
          <cell r="A483" t="str">
            <v>001.09.01600</v>
          </cell>
          <cell r="B483" t="str">
            <v>Fechadura de embutir p/ banheiro c/ chaves de emergência tipo blim blim, tipo leve</v>
          </cell>
          <cell r="C483" t="str">
            <v>UN</v>
          </cell>
          <cell r="D483">
            <v>1</v>
          </cell>
          <cell r="E483">
            <v>28.582000000000001</v>
          </cell>
          <cell r="F483">
            <v>28.58</v>
          </cell>
        </row>
        <row r="484">
          <cell r="A484" t="str">
            <v>001.09.01620</v>
          </cell>
          <cell r="B484" t="str">
            <v>Fechadura de embutir p/ banheiro c/ chaves de emergência tipo blim blim, tipo reforçada</v>
          </cell>
          <cell r="C484" t="str">
            <v>UN</v>
          </cell>
          <cell r="D484">
            <v>1</v>
          </cell>
          <cell r="E484">
            <v>28.582000000000001</v>
          </cell>
          <cell r="F484">
            <v>28.58</v>
          </cell>
        </row>
        <row r="485">
          <cell r="A485" t="str">
            <v>001.09.01640</v>
          </cell>
          <cell r="B485" t="str">
            <v>Fechaduras p/portas ou grades de enrolar de cilindro c/2 chaves completa</v>
          </cell>
          <cell r="C485" t="str">
            <v>UN</v>
          </cell>
          <cell r="D485">
            <v>1</v>
          </cell>
          <cell r="E485">
            <v>28.165500000000002</v>
          </cell>
          <cell r="F485">
            <v>28.16</v>
          </cell>
        </row>
        <row r="486">
          <cell r="A486" t="str">
            <v>001.09.01660</v>
          </cell>
          <cell r="B486" t="str">
            <v>Fechadura p/porta de correr completa</v>
          </cell>
          <cell r="C486" t="str">
            <v>UN</v>
          </cell>
          <cell r="D486">
            <v>1</v>
          </cell>
          <cell r="E486">
            <v>35.332000000000001</v>
          </cell>
          <cell r="F486">
            <v>35.33</v>
          </cell>
        </row>
        <row r="487">
          <cell r="A487" t="str">
            <v>001.09.01680</v>
          </cell>
          <cell r="B487" t="str">
            <v>Fechadura p/portao de ferro de madeira completa</v>
          </cell>
          <cell r="C487" t="str">
            <v>UN</v>
          </cell>
          <cell r="D487">
            <v>1</v>
          </cell>
          <cell r="E487">
            <v>45.082000000000001</v>
          </cell>
          <cell r="F487">
            <v>45.08</v>
          </cell>
        </row>
        <row r="488">
          <cell r="A488" t="str">
            <v>001.09.01700</v>
          </cell>
          <cell r="B488" t="str">
            <v>Cremona de latão estampado e niquelado, tipo leve</v>
          </cell>
          <cell r="C488" t="str">
            <v>UN</v>
          </cell>
          <cell r="D488">
            <v>1</v>
          </cell>
          <cell r="E488">
            <v>17.748200000000001</v>
          </cell>
          <cell r="F488">
            <v>17.739999999999998</v>
          </cell>
        </row>
        <row r="489">
          <cell r="A489" t="str">
            <v>001.09.01720</v>
          </cell>
          <cell r="B489" t="str">
            <v>Cremona de latão estampado e niquelado, tipo reforçado</v>
          </cell>
          <cell r="C489" t="str">
            <v>UN</v>
          </cell>
          <cell r="D489">
            <v>1</v>
          </cell>
          <cell r="E489">
            <v>18.020700000000001</v>
          </cell>
          <cell r="F489">
            <v>18.02</v>
          </cell>
        </row>
        <row r="490">
          <cell r="A490" t="str">
            <v>001.09.01760</v>
          </cell>
          <cell r="B490" t="str">
            <v>Cremona de latão fundido e niquelado,tipo leve</v>
          </cell>
          <cell r="C490" t="str">
            <v>UN</v>
          </cell>
          <cell r="D490">
            <v>1</v>
          </cell>
          <cell r="E490">
            <v>14.5207</v>
          </cell>
          <cell r="F490">
            <v>14.52</v>
          </cell>
        </row>
        <row r="491">
          <cell r="A491" t="str">
            <v>001.09.01780</v>
          </cell>
          <cell r="B491" t="str">
            <v>Cremona de latão fundido e niquelado,tipo reforçado</v>
          </cell>
          <cell r="C491" t="str">
            <v>UN</v>
          </cell>
          <cell r="D491">
            <v>1</v>
          </cell>
          <cell r="E491">
            <v>14.5207</v>
          </cell>
          <cell r="F491">
            <v>14.52</v>
          </cell>
        </row>
        <row r="492">
          <cell r="A492" t="str">
            <v>001.09.01800</v>
          </cell>
          <cell r="B492" t="str">
            <v>Vara p/cremona de ferro</v>
          </cell>
          <cell r="C492" t="str">
            <v>ML</v>
          </cell>
          <cell r="D492">
            <v>1</v>
          </cell>
          <cell r="E492">
            <v>10.5207</v>
          </cell>
          <cell r="F492">
            <v>10.52</v>
          </cell>
        </row>
        <row r="493">
          <cell r="A493" t="str">
            <v>001.09.01820</v>
          </cell>
          <cell r="B493" t="str">
            <v>Targeta livre ocupado</v>
          </cell>
          <cell r="C493" t="str">
            <v>UN</v>
          </cell>
          <cell r="D493">
            <v>1</v>
          </cell>
          <cell r="E493">
            <v>17.5411</v>
          </cell>
          <cell r="F493">
            <v>17.54</v>
          </cell>
        </row>
        <row r="494">
          <cell r="A494" t="str">
            <v>001.09.01840</v>
          </cell>
          <cell r="B494" t="str">
            <v>Fechos chatos reforçados</v>
          </cell>
          <cell r="C494" t="str">
            <v>UN</v>
          </cell>
          <cell r="D494">
            <v>1</v>
          </cell>
          <cell r="E494">
            <v>6.2164999999999999</v>
          </cell>
          <cell r="F494">
            <v>6.21</v>
          </cell>
        </row>
        <row r="495">
          <cell r="A495" t="str">
            <v>001.09.01860</v>
          </cell>
          <cell r="B495" t="str">
            <v>Borboletas</v>
          </cell>
          <cell r="C495" t="str">
            <v>UN</v>
          </cell>
          <cell r="D495">
            <v>1</v>
          </cell>
          <cell r="E495">
            <v>2.3380000000000001</v>
          </cell>
          <cell r="F495">
            <v>2.33</v>
          </cell>
        </row>
        <row r="496">
          <cell r="A496" t="str">
            <v>001.09.01880</v>
          </cell>
          <cell r="B496" t="str">
            <v>Dobradiças comuns p/portas 3.5 pol</v>
          </cell>
          <cell r="C496" t="str">
            <v>UN</v>
          </cell>
          <cell r="D496">
            <v>1</v>
          </cell>
          <cell r="E496">
            <v>5.5529000000000002</v>
          </cell>
          <cell r="F496">
            <v>5.55</v>
          </cell>
        </row>
        <row r="497">
          <cell r="A497" t="str">
            <v>001.09.01920</v>
          </cell>
          <cell r="B497" t="str">
            <v>Dobradiça cabeça de bola de ferro 3.5 pol,tipo leve</v>
          </cell>
          <cell r="C497" t="str">
            <v>UN</v>
          </cell>
          <cell r="D497">
            <v>1</v>
          </cell>
          <cell r="E497">
            <v>5.5328999999999997</v>
          </cell>
          <cell r="F497">
            <v>5.53</v>
          </cell>
        </row>
        <row r="498">
          <cell r="A498" t="str">
            <v>001.09.01940</v>
          </cell>
          <cell r="B498" t="str">
            <v>Dobradiça cabeça de bola de ferro 3.5 pol,tipo reforçado</v>
          </cell>
          <cell r="C498" t="str">
            <v>UN</v>
          </cell>
          <cell r="D498">
            <v>1</v>
          </cell>
          <cell r="E498">
            <v>5.8829000000000002</v>
          </cell>
          <cell r="F498">
            <v>5.88</v>
          </cell>
        </row>
        <row r="499">
          <cell r="A499" t="str">
            <v>001.09.01960</v>
          </cell>
          <cell r="B499" t="str">
            <v>Conchas p/janelas de correr</v>
          </cell>
          <cell r="C499" t="str">
            <v>UN</v>
          </cell>
          <cell r="D499">
            <v>1</v>
          </cell>
          <cell r="E499">
            <v>3.6164999999999998</v>
          </cell>
          <cell r="F499">
            <v>3.61</v>
          </cell>
        </row>
        <row r="500">
          <cell r="A500" t="str">
            <v>001.09.01980</v>
          </cell>
          <cell r="B500" t="str">
            <v>Fixadores p/portas</v>
          </cell>
          <cell r="C500" t="str">
            <v>UN</v>
          </cell>
          <cell r="D500">
            <v>1</v>
          </cell>
          <cell r="E500">
            <v>7.6128999999999998</v>
          </cell>
          <cell r="F500">
            <v>7.61</v>
          </cell>
        </row>
        <row r="501">
          <cell r="A501" t="str">
            <v>001.09.02000</v>
          </cell>
          <cell r="B501" t="str">
            <v>Porta de alumínio tipo veneziana de abrir (01 ou 02 folhas)</v>
          </cell>
          <cell r="C501" t="str">
            <v>M2</v>
          </cell>
          <cell r="D501">
            <v>1</v>
          </cell>
          <cell r="E501">
            <v>354.12459999999999</v>
          </cell>
          <cell r="F501">
            <v>354.12</v>
          </cell>
        </row>
        <row r="502">
          <cell r="A502" t="str">
            <v>001.09.02020</v>
          </cell>
          <cell r="B502" t="str">
            <v>Porta de alumínio tipo de abrir - para vidro</v>
          </cell>
          <cell r="C502" t="str">
            <v>M2</v>
          </cell>
          <cell r="D502">
            <v>1</v>
          </cell>
          <cell r="E502">
            <v>258.74880000000002</v>
          </cell>
          <cell r="F502">
            <v>258.74</v>
          </cell>
        </row>
        <row r="503">
          <cell r="A503" t="str">
            <v>001.09.02040</v>
          </cell>
          <cell r="B503" t="str">
            <v>Porta de alumínio tipo de correr (01 ou 02 folhas) - para vidro</v>
          </cell>
          <cell r="C503" t="str">
            <v>M2</v>
          </cell>
          <cell r="D503">
            <v>1</v>
          </cell>
          <cell r="E503">
            <v>278.1746</v>
          </cell>
          <cell r="F503">
            <v>278.17</v>
          </cell>
        </row>
        <row r="504">
          <cell r="A504" t="str">
            <v>001.09.02060</v>
          </cell>
          <cell r="B504" t="str">
            <v>Porta de alumínio tipo de abrir em chapa de alumínio</v>
          </cell>
          <cell r="C504" t="str">
            <v>M2</v>
          </cell>
          <cell r="D504">
            <v>1</v>
          </cell>
          <cell r="E504">
            <v>278.1746</v>
          </cell>
          <cell r="F504">
            <v>278.17</v>
          </cell>
        </row>
        <row r="505">
          <cell r="A505" t="str">
            <v>001.09.02080</v>
          </cell>
          <cell r="B505" t="str">
            <v>Grades de proteção - perfil 2x1cm - anodizado na cor natural</v>
          </cell>
          <cell r="C505" t="str">
            <v>M2</v>
          </cell>
          <cell r="D505">
            <v>1</v>
          </cell>
          <cell r="E505">
            <v>139.61449999999999</v>
          </cell>
          <cell r="F505">
            <v>139.61000000000001</v>
          </cell>
        </row>
        <row r="506">
          <cell r="A506" t="str">
            <v>001.09.02100</v>
          </cell>
          <cell r="B506" t="str">
            <v>Peitoril de alumínio h=1,00m</v>
          </cell>
          <cell r="C506" t="str">
            <v>ML</v>
          </cell>
          <cell r="D506">
            <v>1</v>
          </cell>
          <cell r="E506">
            <v>84.278499999999994</v>
          </cell>
          <cell r="F506">
            <v>84.27</v>
          </cell>
        </row>
        <row r="507">
          <cell r="A507" t="str">
            <v>001.09.02120</v>
          </cell>
          <cell r="B507" t="str">
            <v>Corrimão de alumínio h=0,85m</v>
          </cell>
          <cell r="C507" t="str">
            <v>ML</v>
          </cell>
          <cell r="D507">
            <v>1</v>
          </cell>
          <cell r="E507">
            <v>54.278500000000001</v>
          </cell>
          <cell r="F507">
            <v>54.27</v>
          </cell>
        </row>
        <row r="508">
          <cell r="A508" t="str">
            <v>001.09.02140</v>
          </cell>
          <cell r="B508" t="str">
            <v>Guarda corpo de alumínio anodizado h=1,00 m</v>
          </cell>
          <cell r="C508" t="str">
            <v>ML</v>
          </cell>
          <cell r="D508">
            <v>1</v>
          </cell>
          <cell r="E508">
            <v>84.278499999999994</v>
          </cell>
          <cell r="F508">
            <v>84.27</v>
          </cell>
        </row>
        <row r="509">
          <cell r="A509" t="str">
            <v>001.09.02160</v>
          </cell>
          <cell r="B509" t="str">
            <v>Janela de alumínio tipo basculante</v>
          </cell>
          <cell r="C509" t="str">
            <v>M2</v>
          </cell>
          <cell r="D509">
            <v>1</v>
          </cell>
          <cell r="E509">
            <v>308.45729999999998</v>
          </cell>
          <cell r="F509">
            <v>308.45</v>
          </cell>
        </row>
        <row r="510">
          <cell r="A510" t="str">
            <v>001.09.02180</v>
          </cell>
          <cell r="B510" t="str">
            <v>Janela de alumínio tipo de correr - para vidro</v>
          </cell>
          <cell r="C510" t="str">
            <v>M2</v>
          </cell>
          <cell r="D510">
            <v>1</v>
          </cell>
          <cell r="E510">
            <v>243.90539999999999</v>
          </cell>
          <cell r="F510">
            <v>243.9</v>
          </cell>
        </row>
        <row r="511">
          <cell r="A511" t="str">
            <v>001.09.02200</v>
          </cell>
          <cell r="B511" t="str">
            <v>Janela de alumínio tipo de abrir - para vidro</v>
          </cell>
          <cell r="C511" t="str">
            <v>M2</v>
          </cell>
          <cell r="D511">
            <v>1</v>
          </cell>
          <cell r="E511">
            <v>238.4573</v>
          </cell>
          <cell r="F511">
            <v>238.45</v>
          </cell>
        </row>
        <row r="512">
          <cell r="A512" t="str">
            <v>001.09.02220</v>
          </cell>
          <cell r="B512" t="str">
            <v>Janela de alumínio tipo maxi-air - para vidro</v>
          </cell>
          <cell r="C512" t="str">
            <v>M2</v>
          </cell>
          <cell r="D512">
            <v>1</v>
          </cell>
          <cell r="E512">
            <v>252.4573</v>
          </cell>
          <cell r="F512">
            <v>252.45</v>
          </cell>
        </row>
        <row r="513">
          <cell r="A513" t="str">
            <v>001.09.02240</v>
          </cell>
          <cell r="B513" t="str">
            <v>Janela de alumínio tipo veneziana</v>
          </cell>
          <cell r="C513" t="str">
            <v>M2</v>
          </cell>
          <cell r="D513">
            <v>1</v>
          </cell>
          <cell r="E513">
            <v>288.45729999999998</v>
          </cell>
          <cell r="F513">
            <v>288.45</v>
          </cell>
        </row>
        <row r="514">
          <cell r="A514" t="str">
            <v>001.09.02260</v>
          </cell>
          <cell r="B514" t="str">
            <v>Janela tipo maximar em madeira p/ vidro, inclusive ferragens e ferro de alavanca</v>
          </cell>
          <cell r="C514" t="str">
            <v>M2</v>
          </cell>
          <cell r="D514">
            <v>1</v>
          </cell>
          <cell r="E514">
            <v>119.56359999999999</v>
          </cell>
          <cell r="F514">
            <v>119.56</v>
          </cell>
        </row>
        <row r="515">
          <cell r="A515" t="str">
            <v>001.09.02280</v>
          </cell>
          <cell r="B515" t="str">
            <v>Janela de abrir em madeira c/ veneziana p/ vidro, inclusive ferragens</v>
          </cell>
          <cell r="C515" t="str">
            <v>M2</v>
          </cell>
          <cell r="D515">
            <v>1</v>
          </cell>
          <cell r="E515">
            <v>167.88409999999999</v>
          </cell>
          <cell r="F515">
            <v>167.88</v>
          </cell>
        </row>
        <row r="516">
          <cell r="A516" t="str">
            <v>001.09.02300</v>
          </cell>
          <cell r="B516" t="str">
            <v>Tela metálica tipo mosquiteiro fixado em ferro cantoneira de abas iguais de 1/2"x1/8"</v>
          </cell>
          <cell r="C516" t="str">
            <v>M2</v>
          </cell>
          <cell r="D516">
            <v>1</v>
          </cell>
          <cell r="E516">
            <v>52.424100000000003</v>
          </cell>
          <cell r="F516">
            <v>52.42</v>
          </cell>
        </row>
        <row r="517">
          <cell r="A517" t="str">
            <v>001.09.02320</v>
          </cell>
          <cell r="B517" t="str">
            <v>Tela metálica tipo mosquiteiro fixado em ferro cantoneira de abas iguais de 1"x3/16"</v>
          </cell>
          <cell r="C517" t="str">
            <v>M2</v>
          </cell>
          <cell r="D517">
            <v>1</v>
          </cell>
          <cell r="E517">
            <v>73.304100000000005</v>
          </cell>
          <cell r="F517">
            <v>73.3</v>
          </cell>
        </row>
        <row r="518">
          <cell r="A518" t="str">
            <v>001.09.02340</v>
          </cell>
          <cell r="B518" t="str">
            <v>Tranca para portas e janelas, em chapa de ferro 2" x 1/4", incl.suporte</v>
          </cell>
          <cell r="C518" t="str">
            <v>M</v>
          </cell>
          <cell r="D518">
            <v>1</v>
          </cell>
          <cell r="E518">
            <v>28.649799999999999</v>
          </cell>
          <cell r="F518">
            <v>28.64</v>
          </cell>
        </row>
        <row r="519">
          <cell r="A519" t="str">
            <v>001.09.02360</v>
          </cell>
          <cell r="B519" t="str">
            <v>Batente de madeira 15 x 15 cm para porta e janela</v>
          </cell>
          <cell r="C519" t="str">
            <v>M</v>
          </cell>
          <cell r="D519">
            <v>1</v>
          </cell>
          <cell r="E519">
            <v>19.447600000000001</v>
          </cell>
          <cell r="F519">
            <v>19.440000000000001</v>
          </cell>
        </row>
        <row r="520">
          <cell r="A520" t="str">
            <v>001.09.02380</v>
          </cell>
          <cell r="B520" t="str">
            <v>Batente de madeira 3,5 x 14,5 cm para portas e janelas</v>
          </cell>
          <cell r="C520" t="str">
            <v>M</v>
          </cell>
          <cell r="D520">
            <v>1</v>
          </cell>
          <cell r="E520">
            <v>7.8464</v>
          </cell>
          <cell r="F520">
            <v>7.84</v>
          </cell>
        </row>
        <row r="521">
          <cell r="A521" t="str">
            <v>001.09.02400</v>
          </cell>
          <cell r="B521" t="str">
            <v>Reparo em esquadria - substituição de folhas de porta/janelas de madeira tipo almofadada</v>
          </cell>
          <cell r="C521" t="str">
            <v>M2</v>
          </cell>
          <cell r="D521">
            <v>1</v>
          </cell>
          <cell r="E521">
            <v>42.723199999999999</v>
          </cell>
          <cell r="F521">
            <v>42.72</v>
          </cell>
        </row>
        <row r="522">
          <cell r="A522" t="str">
            <v>001.09.02420</v>
          </cell>
          <cell r="B522" t="str">
            <v>Reparo em esquadria - substituição de batente de madeira</v>
          </cell>
          <cell r="C522" t="str">
            <v>M</v>
          </cell>
          <cell r="D522">
            <v>1</v>
          </cell>
          <cell r="E522">
            <v>17.8034</v>
          </cell>
          <cell r="F522">
            <v>17.8</v>
          </cell>
        </row>
        <row r="523">
          <cell r="A523" t="str">
            <v>001.09.02440</v>
          </cell>
          <cell r="B523" t="str">
            <v>Reparo em esquadria - substituição de folha de porta de madeira tipo solidor, inclusive dobradiças, -(0,60x1,80)m</v>
          </cell>
          <cell r="C523" t="str">
            <v>UN</v>
          </cell>
          <cell r="D523">
            <v>1</v>
          </cell>
          <cell r="E523">
            <v>51.058700000000002</v>
          </cell>
          <cell r="F523">
            <v>51.05</v>
          </cell>
        </row>
        <row r="524">
          <cell r="A524" t="str">
            <v>001.09.02460</v>
          </cell>
          <cell r="B524" t="str">
            <v>Reparo em esquadria - substituição de folha de porta de madeira tipo solidor, inclusive dobradiças, -(0,60x2,10)m</v>
          </cell>
          <cell r="C524" t="str">
            <v>UN</v>
          </cell>
          <cell r="D524">
            <v>1</v>
          </cell>
          <cell r="E524">
            <v>51.058700000000002</v>
          </cell>
          <cell r="F524">
            <v>51.05</v>
          </cell>
        </row>
        <row r="525">
          <cell r="A525" t="str">
            <v>001.09.02480</v>
          </cell>
          <cell r="B525" t="str">
            <v>Reparo em esquadria - substituição de folha de porta de madeira tipo solidor, inclusive dobradiças, -(0,70x2,10)m</v>
          </cell>
          <cell r="C525" t="str">
            <v>UN</v>
          </cell>
          <cell r="D525">
            <v>1</v>
          </cell>
          <cell r="E525">
            <v>51.058700000000002</v>
          </cell>
          <cell r="F525">
            <v>51.05</v>
          </cell>
        </row>
        <row r="526">
          <cell r="A526" t="str">
            <v>001.09.02500</v>
          </cell>
          <cell r="B526" t="str">
            <v>Reparo em esquadria - substituição de folha de porta de madeira tipo solidor, inclusive dobradiças, -(0,80x2,10)m</v>
          </cell>
          <cell r="C526" t="str">
            <v>UN</v>
          </cell>
          <cell r="D526">
            <v>1</v>
          </cell>
          <cell r="E526">
            <v>51.058700000000002</v>
          </cell>
          <cell r="F526">
            <v>51.05</v>
          </cell>
        </row>
        <row r="527">
          <cell r="A527" t="str">
            <v>001.09.02520</v>
          </cell>
          <cell r="B527" t="str">
            <v>Reparo em esquadria - substituição de folha de porta de madeira tipo solidor, inclusive dobradiças, -(0,90x2,10)m</v>
          </cell>
          <cell r="C527" t="str">
            <v>UN</v>
          </cell>
          <cell r="D527">
            <v>1</v>
          </cell>
          <cell r="E527">
            <v>51.058700000000002</v>
          </cell>
          <cell r="F527">
            <v>51.05</v>
          </cell>
        </row>
        <row r="528">
          <cell r="A528" t="str">
            <v>001.09.02540</v>
          </cell>
          <cell r="B528" t="str">
            <v>Reparo em esquadria - substituição de folha de madeira almofadada, inclusive dobradiças-(0,60x2,10)m</v>
          </cell>
          <cell r="C528" t="str">
            <v>UN</v>
          </cell>
          <cell r="D528">
            <v>1</v>
          </cell>
          <cell r="E528">
            <v>73.748699999999999</v>
          </cell>
          <cell r="F528">
            <v>73.739999999999995</v>
          </cell>
        </row>
        <row r="529">
          <cell r="A529" t="str">
            <v>001.09.02560</v>
          </cell>
          <cell r="B529" t="str">
            <v>Reparo em esquadria - substituição de folha de madeira almofadada, inclusive dobradiças-(0,70x2,10)m</v>
          </cell>
          <cell r="C529" t="str">
            <v>UN</v>
          </cell>
          <cell r="D529">
            <v>1</v>
          </cell>
          <cell r="E529">
            <v>73.748699999999999</v>
          </cell>
          <cell r="F529">
            <v>73.739999999999995</v>
          </cell>
        </row>
        <row r="530">
          <cell r="A530" t="str">
            <v>001.09.02580</v>
          </cell>
          <cell r="B530" t="str">
            <v>Reparo em esquadria - substituição de folha de madeira almofadada, inclusive dobradiças-(0,80x2,10)m</v>
          </cell>
          <cell r="C530" t="str">
            <v>UN</v>
          </cell>
          <cell r="D530">
            <v>1</v>
          </cell>
          <cell r="E530">
            <v>73.748699999999999</v>
          </cell>
          <cell r="F530">
            <v>73.739999999999995</v>
          </cell>
        </row>
        <row r="531">
          <cell r="A531" t="str">
            <v>001.09.02600</v>
          </cell>
          <cell r="B531" t="str">
            <v>Reparo em esquadria - substituição de folha de madeira almofadada, inclusive dobradiças-(0,90x2,10)m</v>
          </cell>
          <cell r="C531" t="str">
            <v>UN</v>
          </cell>
          <cell r="D531">
            <v>1</v>
          </cell>
          <cell r="E531">
            <v>73.748699999999999</v>
          </cell>
          <cell r="F531">
            <v>73.739999999999995</v>
          </cell>
        </row>
        <row r="532">
          <cell r="A532" t="str">
            <v>001.09.02620</v>
          </cell>
          <cell r="B532" t="str">
            <v>Reparo em esquadria - substituição de batente de peroba, inclusive guarnições -vão de (0,60x2,10)m</v>
          </cell>
          <cell r="C532" t="str">
            <v>JG</v>
          </cell>
          <cell r="D532">
            <v>1</v>
          </cell>
          <cell r="E532">
            <v>95.657700000000006</v>
          </cell>
          <cell r="F532">
            <v>95.65</v>
          </cell>
        </row>
        <row r="533">
          <cell r="A533" t="str">
            <v>001.09.02640</v>
          </cell>
          <cell r="B533" t="str">
            <v>Reparo em esquadria - substituição de batente de peroba, inclusive guarnições -vão de (0,70x2,10)m</v>
          </cell>
          <cell r="C533" t="str">
            <v>JG</v>
          </cell>
          <cell r="D533">
            <v>1</v>
          </cell>
          <cell r="E533">
            <v>94.263499999999993</v>
          </cell>
          <cell r="F533">
            <v>94.26</v>
          </cell>
        </row>
        <row r="534">
          <cell r="A534" t="str">
            <v>001.09.02660</v>
          </cell>
          <cell r="B534" t="str">
            <v>Reparo em esquadria - substituição de batente de peroba, inclusive guarnições -vão de (0,80x2,10)m</v>
          </cell>
          <cell r="C534" t="str">
            <v>JG</v>
          </cell>
          <cell r="D534">
            <v>1</v>
          </cell>
          <cell r="E534">
            <v>102.5497</v>
          </cell>
          <cell r="F534">
            <v>102.54</v>
          </cell>
        </row>
        <row r="535">
          <cell r="A535" t="str">
            <v>001.10</v>
          </cell>
          <cell r="B535" t="str">
            <v>REVESTIMENTO</v>
          </cell>
          <cell r="E535">
            <v>1048.5709999999999</v>
          </cell>
        </row>
        <row r="536">
          <cell r="A536" t="str">
            <v>001.10.00020</v>
          </cell>
          <cell r="B536" t="str">
            <v>Chapisco de aderência c/argamassa de cimento e areia traço 1:3 e= 5 mm</v>
          </cell>
          <cell r="C536" t="str">
            <v>m2</v>
          </cell>
          <cell r="D536">
            <v>1</v>
          </cell>
          <cell r="E536">
            <v>2.0068000000000001</v>
          </cell>
          <cell r="F536">
            <v>2</v>
          </cell>
        </row>
        <row r="537">
          <cell r="A537" t="str">
            <v>001.10.00040</v>
          </cell>
          <cell r="B537" t="str">
            <v>Chapisco de acab.c/argam.de cimento e pedrisco traço 1:4  e= 7 mm</v>
          </cell>
          <cell r="C537" t="str">
            <v>m2</v>
          </cell>
          <cell r="D537">
            <v>1</v>
          </cell>
          <cell r="E537">
            <v>3.0085000000000002</v>
          </cell>
          <cell r="F537">
            <v>3</v>
          </cell>
        </row>
        <row r="538">
          <cell r="A538" t="str">
            <v>001.10.00080</v>
          </cell>
          <cell r="B538" t="str">
            <v>Emboço c/argamassa mista 1:4 c/100 kg de cimento</v>
          </cell>
          <cell r="C538" t="str">
            <v>M2</v>
          </cell>
          <cell r="D538">
            <v>1</v>
          </cell>
          <cell r="E538">
            <v>6.2489999999999997</v>
          </cell>
          <cell r="F538">
            <v>6.24</v>
          </cell>
        </row>
        <row r="539">
          <cell r="A539" t="str">
            <v>001.10.00100</v>
          </cell>
          <cell r="B539" t="str">
            <v>Reboco paulista usando argamassa mista de cimento cal e areia no traço 1:2:8 com 20 mm de espessura</v>
          </cell>
          <cell r="C539" t="str">
            <v>m2</v>
          </cell>
          <cell r="D539">
            <v>1</v>
          </cell>
          <cell r="E539">
            <v>8.5328999999999997</v>
          </cell>
          <cell r="F539">
            <v>8.5299999999999994</v>
          </cell>
        </row>
        <row r="540">
          <cell r="A540" t="str">
            <v>001.10.00120</v>
          </cell>
          <cell r="B540" t="str">
            <v>Reboco c/ argamassa de cal em pasta e areia fina peneirada no traço 1:2 (espessura 0.6 cm)</v>
          </cell>
          <cell r="C540" t="str">
            <v>M2</v>
          </cell>
          <cell r="D540">
            <v>1</v>
          </cell>
          <cell r="E540">
            <v>4.1721000000000004</v>
          </cell>
          <cell r="F540">
            <v>4.17</v>
          </cell>
        </row>
        <row r="541">
          <cell r="A541" t="str">
            <v>001.10.00140</v>
          </cell>
          <cell r="B541" t="str">
            <v>Revestimento comum emboçado c/argamassa mista de cimento cal e areia 1:4:12 e rebocada c/ argamassa  de cal e areia 1:2 superf. desenpen.</v>
          </cell>
          <cell r="C541" t="str">
            <v>M2</v>
          </cell>
          <cell r="D541">
            <v>1</v>
          </cell>
          <cell r="E541">
            <v>14.628299999999999</v>
          </cell>
          <cell r="F541">
            <v>14.62</v>
          </cell>
        </row>
        <row r="542">
          <cell r="A542" t="str">
            <v>001.10.00160</v>
          </cell>
          <cell r="B542" t="str">
            <v>Revestimento rústico emboco c/argam.mista 1:4/12 e reboco aplicado à peneira fina c/ argamassa de cimento e areia</v>
          </cell>
          <cell r="C542" t="str">
            <v>M2</v>
          </cell>
          <cell r="D542">
            <v>1</v>
          </cell>
          <cell r="E542">
            <v>12.6547</v>
          </cell>
          <cell r="F542">
            <v>12.65</v>
          </cell>
        </row>
        <row r="543">
          <cell r="A543" t="str">
            <v>001.10.00180</v>
          </cell>
          <cell r="B543" t="str">
            <v>Reboco barra lisa com argamassa de cimento e areia 1:1.5 com impermeabilizante inclusive emboço de cimento e areia 1:4</v>
          </cell>
          <cell r="C543" t="str">
            <v>M2</v>
          </cell>
          <cell r="D543">
            <v>1</v>
          </cell>
          <cell r="E543">
            <v>17.7563</v>
          </cell>
          <cell r="F543">
            <v>17.75</v>
          </cell>
        </row>
        <row r="544">
          <cell r="A544" t="str">
            <v>001.10.00200</v>
          </cell>
          <cell r="B544" t="str">
            <v>Revestimento de parede c/pastilhas de porcelana c/argamassa mista de cal e pasta peneirada e pura areia fina seca e peneirada no traço 1:3 c/ 100 kg de cimento as juntas são tomadas c/ cimento branco e caolim</v>
          </cell>
          <cell r="C544" t="str">
            <v>M2</v>
          </cell>
          <cell r="D544">
            <v>1</v>
          </cell>
          <cell r="E544">
            <v>54.834099999999999</v>
          </cell>
          <cell r="F544">
            <v>54.83</v>
          </cell>
        </row>
        <row r="545">
          <cell r="A545" t="str">
            <v>001.10.00240</v>
          </cell>
          <cell r="B545" t="str">
            <v>Revestimento com azulejo plano bisotados 15x15 cm branco  com  juntas de amarração ou prumo, o emboço com argamassa mista 1:5:10 será perfeitamente desempenado , assentado com argamassa mista 1:4:8 tomando toda a superfície do azulejo, rejun</v>
          </cell>
          <cell r="C545" t="str">
            <v>M2</v>
          </cell>
          <cell r="D545">
            <v>1</v>
          </cell>
          <cell r="E545">
            <v>35.036299999999997</v>
          </cell>
          <cell r="F545">
            <v>35.03</v>
          </cell>
        </row>
        <row r="546">
          <cell r="A546" t="str">
            <v>001.10.00260</v>
          </cell>
          <cell r="B546" t="str">
            <v>Revestimento com azulejo planos bisotados ou lisos 15x15 cm de cor com juntas amarração ou prumo, o emboço com argamassa mista 1:5:10 sera perfeitamente desempenado, assentamento com argamassa mista 1:4:8, tomando toda a superfície do azulejo</v>
          </cell>
          <cell r="C546" t="str">
            <v>M2</v>
          </cell>
          <cell r="D546">
            <v>1</v>
          </cell>
          <cell r="E546">
            <v>25.021599999999999</v>
          </cell>
          <cell r="F546">
            <v>25.02</v>
          </cell>
        </row>
        <row r="547">
          <cell r="A547" t="str">
            <v>001.10.00280</v>
          </cell>
          <cell r="B547" t="str">
            <v>Revestimento com azulejo branco empregando pasta de argamassa colante, inclusive rejuntamento</v>
          </cell>
          <cell r="C547" t="str">
            <v>M2</v>
          </cell>
          <cell r="D547">
            <v>1</v>
          </cell>
          <cell r="E547">
            <v>22.045000000000002</v>
          </cell>
          <cell r="F547">
            <v>22.04</v>
          </cell>
        </row>
        <row r="548">
          <cell r="A548" t="str">
            <v>001.10.00300</v>
          </cell>
          <cell r="B548" t="str">
            <v>Revestimento com azulejo decorado empregando pasta de argamassa colante</v>
          </cell>
          <cell r="C548" t="str">
            <v>M2</v>
          </cell>
          <cell r="D548">
            <v>1</v>
          </cell>
          <cell r="E548">
            <v>20.197099999999999</v>
          </cell>
          <cell r="F548">
            <v>20.190000000000001</v>
          </cell>
        </row>
        <row r="549">
          <cell r="A549" t="str">
            <v>001.10.00320</v>
          </cell>
          <cell r="B549" t="str">
            <v>Revestimento de alvenaria c/ litofina de cerâmica são caetano sobre superfície já regularizada c/ argamassa mista de cimento, cal e areia no traço 1:4:12</v>
          </cell>
          <cell r="C549" t="str">
            <v>M2</v>
          </cell>
          <cell r="D549">
            <v>1</v>
          </cell>
          <cell r="E549">
            <v>30.901599999999998</v>
          </cell>
          <cell r="F549">
            <v>30.9</v>
          </cell>
        </row>
        <row r="550">
          <cell r="A550" t="str">
            <v>001.10.00340</v>
          </cell>
          <cell r="B550" t="str">
            <v>Barra lisa c/ acabamento em nata de cimento comum c/ desempenadeira de aço sobre emboço de cimento e areia 1:4</v>
          </cell>
          <cell r="C550" t="str">
            <v>M2</v>
          </cell>
          <cell r="D550">
            <v>1</v>
          </cell>
          <cell r="E550">
            <v>12.205299999999999</v>
          </cell>
          <cell r="F550">
            <v>12.2</v>
          </cell>
        </row>
        <row r="551">
          <cell r="A551" t="str">
            <v>001.10.00360</v>
          </cell>
          <cell r="B551" t="str">
            <v>Barra lisa c/ acabamento em nata de cimento comum c/ desempenadeira de aço sobre emboço de cimento e areia 1:4:8</v>
          </cell>
          <cell r="C551" t="str">
            <v>M2</v>
          </cell>
          <cell r="D551">
            <v>1</v>
          </cell>
          <cell r="E551">
            <v>11.6805</v>
          </cell>
          <cell r="F551">
            <v>11.68</v>
          </cell>
        </row>
        <row r="552">
          <cell r="A552" t="str">
            <v>001.10.00380</v>
          </cell>
          <cell r="B552" t="str">
            <v>Barra lisa c/ acabamento em nata de cimento branco c/ desempenadeira de aço sobre emboço de cimento e areia 1:4</v>
          </cell>
          <cell r="C552" t="str">
            <v>M2</v>
          </cell>
          <cell r="D552">
            <v>1</v>
          </cell>
          <cell r="E552">
            <v>14.2187</v>
          </cell>
          <cell r="F552">
            <v>14.21</v>
          </cell>
        </row>
        <row r="553">
          <cell r="A553" t="str">
            <v>001.10.00400</v>
          </cell>
          <cell r="B553" t="str">
            <v>Barra lisa c/ acabamento em nata de cimento branco c/ desempenadeira de aço sobre emboço de cimento e areia 1:4:8</v>
          </cell>
          <cell r="C553" t="str">
            <v>M2</v>
          </cell>
          <cell r="D553">
            <v>1</v>
          </cell>
          <cell r="E553">
            <v>14.9528</v>
          </cell>
          <cell r="F553">
            <v>14.95</v>
          </cell>
        </row>
        <row r="554">
          <cell r="A554" t="str">
            <v>001.10.00420</v>
          </cell>
          <cell r="B554" t="str">
            <v>Lambris de tábua macho e fêmea de cedrinho</v>
          </cell>
          <cell r="C554" t="str">
            <v>M2</v>
          </cell>
          <cell r="D554">
            <v>1</v>
          </cell>
          <cell r="E554">
            <v>29.2455</v>
          </cell>
          <cell r="F554">
            <v>29.24</v>
          </cell>
        </row>
        <row r="555">
          <cell r="A555" t="str">
            <v>001.10.00440</v>
          </cell>
          <cell r="B555" t="str">
            <v>Lambris de tábua macho e fêmea de perobinha</v>
          </cell>
          <cell r="C555" t="str">
            <v>M2</v>
          </cell>
          <cell r="D555">
            <v>1</v>
          </cell>
          <cell r="E555">
            <v>26.840499999999999</v>
          </cell>
          <cell r="F555">
            <v>26.84</v>
          </cell>
        </row>
        <row r="556">
          <cell r="A556" t="str">
            <v>001.10.00460</v>
          </cell>
          <cell r="B556" t="str">
            <v>Revestimento de parede c/seixos rolados utilizando argamassa mista 1:4:4</v>
          </cell>
          <cell r="C556" t="str">
            <v>M2</v>
          </cell>
          <cell r="D556">
            <v>1</v>
          </cell>
          <cell r="E556">
            <v>12.148899999999999</v>
          </cell>
          <cell r="F556">
            <v>12.14</v>
          </cell>
        </row>
        <row r="557">
          <cell r="A557" t="str">
            <v>001.10.00480</v>
          </cell>
          <cell r="B557" t="str">
            <v>Revestimento de parede c/pedra cristal utilizando argamassa mista 1:4:4</v>
          </cell>
          <cell r="C557" t="str">
            <v>M2</v>
          </cell>
          <cell r="D557">
            <v>1</v>
          </cell>
          <cell r="E557">
            <v>19.796900000000001</v>
          </cell>
          <cell r="F557">
            <v>19.79</v>
          </cell>
        </row>
        <row r="558">
          <cell r="A558" t="str">
            <v>001.10.00500</v>
          </cell>
          <cell r="B558" t="str">
            <v>Mármore branco 2 cm inclusive emboco paulista alizada no traço 1:4:12 e chapisco de aderência no traço 1:3 cimento e areia</v>
          </cell>
          <cell r="C558" t="str">
            <v>M2</v>
          </cell>
          <cell r="D558">
            <v>1</v>
          </cell>
          <cell r="E558">
            <v>176.9409</v>
          </cell>
          <cell r="F558">
            <v>176.94</v>
          </cell>
        </row>
        <row r="559">
          <cell r="A559" t="str">
            <v>001.10.00520</v>
          </cell>
          <cell r="B559" t="str">
            <v>Mármore travertino(nacional) assente com pasta de argamassa colante e rejuntamento com cimento branco</v>
          </cell>
          <cell r="C559" t="str">
            <v>M2</v>
          </cell>
          <cell r="D559">
            <v>1</v>
          </cell>
          <cell r="E559">
            <v>201.51669999999999</v>
          </cell>
          <cell r="F559">
            <v>201.51</v>
          </cell>
        </row>
        <row r="560">
          <cell r="A560" t="str">
            <v>001.10.00540</v>
          </cell>
          <cell r="B560" t="str">
            <v>Teto em revestimento comum, emboço c/ argamassa mista no traço 1:4:12 e reboco c/ argamassa de cal e areia no traço 1:2 superf. desempenada acabamento camurçado incl chapisco de aderência no traço 1:3 cimento e areia</v>
          </cell>
          <cell r="C560" t="str">
            <v>M2</v>
          </cell>
          <cell r="D560">
            <v>1</v>
          </cell>
          <cell r="E560">
            <v>15.0947</v>
          </cell>
          <cell r="F560">
            <v>15.09</v>
          </cell>
        </row>
        <row r="561">
          <cell r="A561" t="str">
            <v>001.10.00560</v>
          </cell>
          <cell r="B561" t="str">
            <v>Revestimento c/ carpete 8 mm sobre parede</v>
          </cell>
          <cell r="C561" t="str">
            <v>M2</v>
          </cell>
          <cell r="D561">
            <v>1</v>
          </cell>
          <cell r="E561">
            <v>24.814800000000002</v>
          </cell>
          <cell r="F561">
            <v>24.81</v>
          </cell>
        </row>
        <row r="562">
          <cell r="A562" t="str">
            <v>001.10.00580</v>
          </cell>
          <cell r="B562" t="str">
            <v>Revestimento com pedra cristal sobre parede</v>
          </cell>
          <cell r="C562" t="str">
            <v>M2</v>
          </cell>
          <cell r="D562">
            <v>1</v>
          </cell>
          <cell r="E562">
            <v>21.880600000000001</v>
          </cell>
          <cell r="F562">
            <v>21.88</v>
          </cell>
        </row>
        <row r="563">
          <cell r="A563" t="str">
            <v>001.10.00600</v>
          </cell>
          <cell r="B563" t="str">
            <v>Revestimento de parede com cerâmica 10x10 cm, assente com argamassa de cimento e areia 1:5, inclusive rejuntamento e limpeza</v>
          </cell>
          <cell r="C563" t="str">
            <v>M2</v>
          </cell>
          <cell r="D563">
            <v>1</v>
          </cell>
          <cell r="E563">
            <v>56.730400000000003</v>
          </cell>
          <cell r="F563">
            <v>56.73</v>
          </cell>
        </row>
        <row r="564">
          <cell r="A564" t="str">
            <v>001.10.00620</v>
          </cell>
          <cell r="B564" t="str">
            <v>Revestimento de parede com cerâmica 10x20 cm, assente com argamassa de cimento e areia 1:5, inclusive  rejuntamento e limpeza</v>
          </cell>
          <cell r="C564" t="str">
            <v>M2</v>
          </cell>
          <cell r="D564">
            <v>1</v>
          </cell>
          <cell r="E564">
            <v>35.808399999999999</v>
          </cell>
          <cell r="F564">
            <v>35.799999999999997</v>
          </cell>
        </row>
        <row r="565">
          <cell r="A565" t="str">
            <v>001.10.00660</v>
          </cell>
          <cell r="B565" t="str">
            <v>Faixas decorativas para portas e janelas, 10 cm de largura, em argamassa mista de cimento cal e areia</v>
          </cell>
          <cell r="C565" t="str">
            <v>M</v>
          </cell>
          <cell r="D565">
            <v>1</v>
          </cell>
          <cell r="E565">
            <v>4.1898</v>
          </cell>
          <cell r="F565">
            <v>4.18</v>
          </cell>
        </row>
        <row r="566">
          <cell r="A566" t="str">
            <v>001.10.00680</v>
          </cell>
          <cell r="B566" t="str">
            <v>Revestimento de paredes com laminado melaminico colado (formiplac texturizado)</v>
          </cell>
          <cell r="C566" t="str">
            <v>M2</v>
          </cell>
          <cell r="D566">
            <v>1</v>
          </cell>
          <cell r="E566">
            <v>24.002800000000001</v>
          </cell>
          <cell r="F566">
            <v>24</v>
          </cell>
        </row>
        <row r="567">
          <cell r="A567" t="str">
            <v>001.10.00700</v>
          </cell>
          <cell r="B567" t="str">
            <v>Revestimento texturizado, alta camada, aplicado a desempenadeira</v>
          </cell>
          <cell r="C567" t="str">
            <v>M2</v>
          </cell>
          <cell r="D567">
            <v>1</v>
          </cell>
          <cell r="E567">
            <v>21.587499999999999</v>
          </cell>
          <cell r="F567">
            <v>21.58</v>
          </cell>
        </row>
        <row r="568">
          <cell r="A568" t="str">
            <v>001.10.00720</v>
          </cell>
          <cell r="B568" t="str">
            <v>Revestimento c/ argamassa britada espessura = 1,00 cm</v>
          </cell>
          <cell r="C568" t="str">
            <v>M2</v>
          </cell>
          <cell r="D568">
            <v>1</v>
          </cell>
          <cell r="E568">
            <v>42.437600000000003</v>
          </cell>
          <cell r="F568">
            <v>42.43</v>
          </cell>
        </row>
        <row r="569">
          <cell r="A569" t="str">
            <v>001.10.00740</v>
          </cell>
          <cell r="B569" t="str">
            <v>Correção de trincas em paredes, usando ferro de 1/4" e argamassa de cimento e areia 1:3</v>
          </cell>
          <cell r="C569" t="str">
            <v>M</v>
          </cell>
          <cell r="D569">
            <v>1</v>
          </cell>
          <cell r="E569">
            <v>18.587800000000001</v>
          </cell>
          <cell r="F569">
            <v>18.579999999999998</v>
          </cell>
        </row>
        <row r="570">
          <cell r="A570" t="str">
            <v>001.10.00760</v>
          </cell>
          <cell r="B570" t="str">
            <v>Requadro com argamassa de cimento e areia 1:3</v>
          </cell>
          <cell r="C570" t="str">
            <v>M</v>
          </cell>
          <cell r="D570">
            <v>1</v>
          </cell>
          <cell r="E570">
            <v>6.8456000000000001</v>
          </cell>
          <cell r="F570">
            <v>6.84</v>
          </cell>
        </row>
        <row r="571">
          <cell r="A571" t="str">
            <v>001.11</v>
          </cell>
          <cell r="B571" t="str">
            <v>PISOS RODAPÉS SOLEIRAS E PEITORIS</v>
          </cell>
          <cell r="E571">
            <v>1691.9159999999999</v>
          </cell>
        </row>
        <row r="572">
          <cell r="A572" t="str">
            <v>001.11.00020</v>
          </cell>
          <cell r="B572" t="str">
            <v>Preparo e apiloamento do local destinado a receber o piso</v>
          </cell>
          <cell r="C572" t="str">
            <v>M2</v>
          </cell>
          <cell r="D572">
            <v>1</v>
          </cell>
          <cell r="E572">
            <v>5.9371999999999998</v>
          </cell>
          <cell r="F572">
            <v>5.93</v>
          </cell>
        </row>
        <row r="573">
          <cell r="A573" t="str">
            <v>001.11.00040</v>
          </cell>
          <cell r="B573" t="str">
            <v>Regularização de laje ou lastro com argamassa de cimento e areia no traço 1:3</v>
          </cell>
          <cell r="C573" t="str">
            <v>M3</v>
          </cell>
          <cell r="D573">
            <v>1</v>
          </cell>
          <cell r="E573">
            <v>293.01740000000001</v>
          </cell>
          <cell r="F573">
            <v>293.01</v>
          </cell>
        </row>
        <row r="574">
          <cell r="A574" t="str">
            <v>001.11.00060</v>
          </cell>
          <cell r="B574" t="str">
            <v>Lastro de concreto magro no traco 1:3:6 com junta de dilatação de madeira 1.2 cm de espessura formando quadro 2.0 x 2.0 m com 6.0 cm de espessura</v>
          </cell>
          <cell r="C574" t="str">
            <v>M2</v>
          </cell>
          <cell r="D574">
            <v>1</v>
          </cell>
          <cell r="E574">
            <v>13.947900000000001</v>
          </cell>
          <cell r="F574">
            <v>13.94</v>
          </cell>
        </row>
        <row r="575">
          <cell r="A575" t="str">
            <v>001.11.00080</v>
          </cell>
          <cell r="B575" t="str">
            <v>Lastro de concreto 1:3:6 com junta de dilatação seca, formando quadro de 2.00x2.00 m, com 6 cm de espessura</v>
          </cell>
          <cell r="C575" t="str">
            <v>M2</v>
          </cell>
          <cell r="D575">
            <v>1</v>
          </cell>
          <cell r="E575">
            <v>16.139800000000001</v>
          </cell>
          <cell r="F575">
            <v>16.13</v>
          </cell>
        </row>
        <row r="576">
          <cell r="A576" t="str">
            <v>001.11.00100</v>
          </cell>
          <cell r="B576" t="str">
            <v>Lastro de concreto magro traço 1:3:6, com junta de dilatação seca formando quadros de 2.00x2.00m, com 6.00 cm de espessura</v>
          </cell>
          <cell r="C576" t="str">
            <v>M2</v>
          </cell>
          <cell r="D576">
            <v>1</v>
          </cell>
          <cell r="E576">
            <v>16.547799999999999</v>
          </cell>
          <cell r="F576">
            <v>16.54</v>
          </cell>
        </row>
        <row r="577">
          <cell r="A577" t="str">
            <v>001.11.00120</v>
          </cell>
          <cell r="B577" t="str">
            <v>Contrapiso de concreto não estrutural, preparado p/ receber o piso esp.= 6.00 cm</v>
          </cell>
          <cell r="C577" t="str">
            <v>M2</v>
          </cell>
          <cell r="D577">
            <v>1</v>
          </cell>
          <cell r="E577">
            <v>13.947900000000001</v>
          </cell>
          <cell r="F577">
            <v>13.94</v>
          </cell>
        </row>
        <row r="578">
          <cell r="A578" t="str">
            <v>001.11.00140</v>
          </cell>
          <cell r="B578" t="str">
            <v>Placa de concreto 1,20x1,20 m com 6cm de espessura, junta seca moldada in locu</v>
          </cell>
          <cell r="C578" t="str">
            <v>M2</v>
          </cell>
          <cell r="D578">
            <v>1</v>
          </cell>
          <cell r="E578">
            <v>23.045100000000001</v>
          </cell>
          <cell r="F578">
            <v>23.04</v>
          </cell>
        </row>
        <row r="579">
          <cell r="A579" t="str">
            <v>001.11.00160</v>
          </cell>
          <cell r="B579" t="str">
            <v>Piso em volta do edifício constituído por um lastro de concreto de 250 kg cim/m3 c/ espessura igual a 6.00 cm dividido a cada 2.00 m por ripas de peroba de 7.00x1.20cm impermeabilizadas formando juntas de dilatação. o serviço inclui apiloamen</v>
          </cell>
          <cell r="C579" t="str">
            <v>M2</v>
          </cell>
          <cell r="D579">
            <v>1</v>
          </cell>
          <cell r="E579">
            <v>22.328800000000001</v>
          </cell>
          <cell r="F579">
            <v>22.32</v>
          </cell>
        </row>
        <row r="580">
          <cell r="A580" t="str">
            <v>001.11.00180</v>
          </cell>
          <cell r="B580" t="str">
            <v>Cimentado liso queimado c/espessura de 1.5 cm c/argamassa de cimento e areia no traço 1:3</v>
          </cell>
          <cell r="C580" t="str">
            <v>M2</v>
          </cell>
          <cell r="D580">
            <v>1</v>
          </cell>
          <cell r="E580">
            <v>12.291</v>
          </cell>
          <cell r="F580">
            <v>12.29</v>
          </cell>
        </row>
        <row r="581">
          <cell r="A581" t="str">
            <v>001.11.00200</v>
          </cell>
          <cell r="B581" t="str">
            <v>Cimentado liso queimado c/espessura de 2 cm usando argamassa decimento e areia 1:3 c/ juntas plásticas de 19 mm formando quadros de 2.00 x 2.00 m</v>
          </cell>
          <cell r="C581" t="str">
            <v>M2</v>
          </cell>
          <cell r="D581">
            <v>1</v>
          </cell>
          <cell r="E581">
            <v>15.169700000000001</v>
          </cell>
          <cell r="F581">
            <v>15.16</v>
          </cell>
        </row>
        <row r="582">
          <cell r="A582" t="str">
            <v>001.11.00220</v>
          </cell>
          <cell r="B582" t="str">
            <v>Cimentado liso queimado com espessura de 1,5 cm com argamassa de cimento e areia no traço 1:3 com junta de dilatação em ardósia com 7,5 cm de largura, formando quadro 2.00 x 1.00 m, cor natural</v>
          </cell>
          <cell r="C582" t="str">
            <v>M2</v>
          </cell>
          <cell r="D582">
            <v>1</v>
          </cell>
          <cell r="E582">
            <v>15.141400000000001</v>
          </cell>
          <cell r="F582">
            <v>15.14</v>
          </cell>
        </row>
        <row r="583">
          <cell r="A583" t="str">
            <v>001.11.00240</v>
          </cell>
          <cell r="B583" t="str">
            <v>Cimentado liso queimado de cor. com sulcos feitos a colher formando retângulos de 0.82x0.605 m com 2.00 cm de espessura inclusive lastro de concreto 1:3:6, espessura 6.00 cm. juntas de ripa impermeabilizada de 6x1.2cm.</v>
          </cell>
          <cell r="C583" t="str">
            <v>M2</v>
          </cell>
          <cell r="D583">
            <v>1</v>
          </cell>
          <cell r="E583">
            <v>31.053599999999999</v>
          </cell>
          <cell r="F583">
            <v>31.05</v>
          </cell>
        </row>
        <row r="584">
          <cell r="A584" t="str">
            <v>001.11.00260</v>
          </cell>
          <cell r="B584" t="str">
            <v>Cimentado liso queimado com espessura de 1.50 cm com argamassa de cimento e areia  no traço 1:3, com junta de dilatação de tijolo maciço, formando quadro de 2.00x2.00m na cor preta</v>
          </cell>
          <cell r="C584" t="str">
            <v>M2</v>
          </cell>
          <cell r="D584">
            <v>1</v>
          </cell>
          <cell r="E584">
            <v>14.2102</v>
          </cell>
          <cell r="F584">
            <v>14.21</v>
          </cell>
        </row>
        <row r="585">
          <cell r="A585" t="str">
            <v>001.11.00280</v>
          </cell>
          <cell r="B585" t="str">
            <v>Piso em cimentado alizado, c/ pó xadrez vermelho, esp. 1,5cm</v>
          </cell>
          <cell r="C585" t="str">
            <v>M2</v>
          </cell>
          <cell r="D585">
            <v>1</v>
          </cell>
          <cell r="E585">
            <v>30.117599999999999</v>
          </cell>
          <cell r="F585">
            <v>30.11</v>
          </cell>
        </row>
        <row r="586">
          <cell r="A586" t="str">
            <v>001.11.00300</v>
          </cell>
          <cell r="B586" t="str">
            <v>Revestimento de piso c/tijolo comum recozido colocado a chato assente c/ argamassa mista de cal em pasta e areia média ou grossa s/ peneirar no traço 1:4 c/ 100kg de cimento</v>
          </cell>
          <cell r="C586" t="str">
            <v>M2</v>
          </cell>
          <cell r="D586">
            <v>1</v>
          </cell>
          <cell r="E586">
            <v>18.649999999999999</v>
          </cell>
          <cell r="F586">
            <v>18.649999999999999</v>
          </cell>
        </row>
        <row r="587">
          <cell r="A587" t="str">
            <v>001.11.00310</v>
          </cell>
          <cell r="B587" t="str">
            <v>Revestimento com Piso Cerâmico Esmaltado Dim. Media 30 x 30 cm, PI 02, Assentado Com Argamassa Colante Uso Interno, incl. rejuntamento.</v>
          </cell>
          <cell r="C587" t="str">
            <v>m2</v>
          </cell>
          <cell r="D587">
            <v>1</v>
          </cell>
          <cell r="E587">
            <v>17.735700000000001</v>
          </cell>
          <cell r="F587">
            <v>17.73</v>
          </cell>
        </row>
        <row r="588">
          <cell r="A588" t="str">
            <v>001.11.00311</v>
          </cell>
          <cell r="B588" t="str">
            <v>Revestimento com Piso Cerâmico Esmaltado Dim. Media 30 x 30 cm, PI 03, Assentado Com Argamassa Colante Uso Interno, incl. rejuntamento.</v>
          </cell>
          <cell r="C588" t="str">
            <v>m2</v>
          </cell>
          <cell r="D588">
            <v>1</v>
          </cell>
          <cell r="E588">
            <v>17.735700000000001</v>
          </cell>
          <cell r="F588">
            <v>17.73</v>
          </cell>
        </row>
        <row r="589">
          <cell r="A589" t="str">
            <v>001.11.00312</v>
          </cell>
          <cell r="B589" t="str">
            <v>Revestimento com Piso Cerâmico Esmaltado Dim. Media 30 x 30 cm, PI 04, Assentado Com Argamassa Colante Uso Interno, incl. rejuntamento.</v>
          </cell>
          <cell r="C589" t="str">
            <v>m2</v>
          </cell>
          <cell r="D589">
            <v>1</v>
          </cell>
          <cell r="E589">
            <v>18.835699999999999</v>
          </cell>
          <cell r="F589">
            <v>18.829999999999998</v>
          </cell>
        </row>
        <row r="590">
          <cell r="A590" t="str">
            <v>001.11.00313</v>
          </cell>
          <cell r="B590" t="str">
            <v>Revestimento com Piso Cerâmico Esmaltado Dim. Media 30 x 30 cm, PI 05, Assentado Com Argamassa Colante Uso Interno, incl. rejuntamento.</v>
          </cell>
          <cell r="C590" t="str">
            <v>m2</v>
          </cell>
          <cell r="D590">
            <v>1</v>
          </cell>
          <cell r="E590">
            <v>18.835699999999999</v>
          </cell>
          <cell r="F590">
            <v>18.829999999999998</v>
          </cell>
        </row>
        <row r="591">
          <cell r="A591" t="str">
            <v>001.11.00321</v>
          </cell>
          <cell r="B591" t="str">
            <v>Revestimento de pisos e lajotas cerâmicas 30x30 cm assente c/argamassa de cimento e areia 1:4</v>
          </cell>
          <cell r="C591" t="str">
            <v>M2</v>
          </cell>
          <cell r="D591">
            <v>1</v>
          </cell>
          <cell r="E591">
            <v>22.092600000000001</v>
          </cell>
          <cell r="F591">
            <v>22.09</v>
          </cell>
        </row>
        <row r="592">
          <cell r="A592" t="str">
            <v>001.11.00341</v>
          </cell>
          <cell r="B592" t="str">
            <v>Assentamento de ladrilho hidráulico, assente com argamassa mista de cimento, cal e areia 1:0,5:5</v>
          </cell>
          <cell r="C592" t="str">
            <v>M2</v>
          </cell>
          <cell r="D592">
            <v>1</v>
          </cell>
          <cell r="E592">
            <v>27.361599999999999</v>
          </cell>
          <cell r="F592">
            <v>27.36</v>
          </cell>
        </row>
        <row r="593">
          <cell r="A593" t="str">
            <v>001.11.00361</v>
          </cell>
          <cell r="B593" t="str">
            <v>Revestimento de piso com cerâmica decorada 15x15cm assente com argamass mista de cimento cal e areia no traço 1:0.50:5</v>
          </cell>
          <cell r="C593" t="str">
            <v>M2</v>
          </cell>
          <cell r="D593">
            <v>1</v>
          </cell>
          <cell r="E593">
            <v>30.411100000000001</v>
          </cell>
          <cell r="F593">
            <v>30.41</v>
          </cell>
        </row>
        <row r="594">
          <cell r="A594" t="str">
            <v>001.11.00381</v>
          </cell>
          <cell r="B594" t="str">
            <v>Revestimento de piso  com ceramica decorada 20x20cm assente com argamassa mista de cimento cal e areia no traço 1:0.5:5</v>
          </cell>
          <cell r="C594" t="str">
            <v>M2</v>
          </cell>
          <cell r="D594">
            <v>1</v>
          </cell>
          <cell r="E594">
            <v>30.367100000000001</v>
          </cell>
          <cell r="F594">
            <v>30.36</v>
          </cell>
        </row>
        <row r="595">
          <cell r="A595" t="str">
            <v>001.11.00401</v>
          </cell>
          <cell r="B595" t="str">
            <v>Revestimento de piso com ladrilho cerâmico 20x20 cm empregando pasta de cimento colante</v>
          </cell>
          <cell r="C595" t="str">
            <v>M2</v>
          </cell>
          <cell r="D595">
            <v>1</v>
          </cell>
          <cell r="E595">
            <v>19.284700000000001</v>
          </cell>
          <cell r="F595">
            <v>19.28</v>
          </cell>
        </row>
        <row r="596">
          <cell r="A596" t="str">
            <v>001.11.00421</v>
          </cell>
          <cell r="B596" t="str">
            <v>Revestimento de piso com ceramica decorada 25x25 cm, assente com argamassa mista de cimento, cal e areia, traço 1:0.5:5</v>
          </cell>
          <cell r="C596" t="str">
            <v>M2</v>
          </cell>
          <cell r="D596">
            <v>1</v>
          </cell>
          <cell r="E596">
            <v>30.590299999999999</v>
          </cell>
          <cell r="F596">
            <v>30.59</v>
          </cell>
        </row>
        <row r="597">
          <cell r="A597" t="str">
            <v>001.11.00441</v>
          </cell>
          <cell r="B597" t="str">
            <v>Revestimento de piso com lajota colonial</v>
          </cell>
          <cell r="C597" t="str">
            <v>M2</v>
          </cell>
          <cell r="D597">
            <v>1</v>
          </cell>
          <cell r="E597">
            <v>13.8238</v>
          </cell>
          <cell r="F597">
            <v>13.82</v>
          </cell>
        </row>
        <row r="598">
          <cell r="A598" t="str">
            <v>001.11.00461</v>
          </cell>
          <cell r="B598" t="str">
            <v>Revestimento de piso em granilite fundido no local formando quadros de 2.00 m2 de área ( no máximo) com junta plastica colorida e faixa perimétrica de 30 cm na cor preta fazendo meia cana, aplicação de 2 demãos de resina acrilica</v>
          </cell>
          <cell r="C598" t="str">
            <v>m2</v>
          </cell>
          <cell r="D598">
            <v>1</v>
          </cell>
          <cell r="E598">
            <v>18.3734</v>
          </cell>
          <cell r="F598">
            <v>18.37</v>
          </cell>
        </row>
        <row r="599">
          <cell r="A599" t="str">
            <v>001.11.00481</v>
          </cell>
          <cell r="B599" t="str">
            <v>Assentamento de junta plástica de dilatacao p/pisos de 19 mm</v>
          </cell>
          <cell r="C599" t="str">
            <v>ML</v>
          </cell>
          <cell r="D599">
            <v>1</v>
          </cell>
          <cell r="E599">
            <v>1.6783999999999999</v>
          </cell>
          <cell r="F599">
            <v>1.67</v>
          </cell>
        </row>
        <row r="600">
          <cell r="A600" t="str">
            <v>001.11.00501</v>
          </cell>
          <cell r="B600" t="str">
            <v>Revestimento de pisos c/tacos comuns de madeira fixadas c/cola especial sobre lastro de argamassa de cimento e areia no traço 1:4</v>
          </cell>
          <cell r="C600" t="str">
            <v>M2</v>
          </cell>
          <cell r="D600">
            <v>1</v>
          </cell>
          <cell r="E600">
            <v>34.827199999999998</v>
          </cell>
          <cell r="F600">
            <v>34.82</v>
          </cell>
        </row>
        <row r="601">
          <cell r="A601" t="str">
            <v>001.11.00521</v>
          </cell>
          <cell r="B601" t="str">
            <v>Revestimento de pisos em tacos de peróba 7x21 cm de primeira qualidade assentados c/ argamassa de cimento e areia fina meio peneirada no traço 1:3</v>
          </cell>
          <cell r="C601" t="str">
            <v>M2</v>
          </cell>
          <cell r="D601">
            <v>1</v>
          </cell>
          <cell r="E601">
            <v>28.7788</v>
          </cell>
          <cell r="F601">
            <v>28.77</v>
          </cell>
        </row>
        <row r="602">
          <cell r="A602" t="str">
            <v>001.11.00541</v>
          </cell>
          <cell r="B602" t="str">
            <v>Pisos de mármore nacional 40x40 cm de espessura 2 cm assente c/ argamassa mista 1:4 c/100 kg de cimento</v>
          </cell>
          <cell r="C602" t="str">
            <v>M2</v>
          </cell>
          <cell r="D602">
            <v>1</v>
          </cell>
          <cell r="E602">
            <v>137.87280000000001</v>
          </cell>
          <cell r="F602">
            <v>137.87</v>
          </cell>
        </row>
        <row r="603">
          <cell r="A603" t="str">
            <v>001.11.00561</v>
          </cell>
          <cell r="B603" t="str">
            <v>Assentamento de piso de granito verde ubatuba</v>
          </cell>
          <cell r="C603" t="str">
            <v>M2</v>
          </cell>
          <cell r="D603">
            <v>1</v>
          </cell>
          <cell r="E603">
            <v>104.5234</v>
          </cell>
          <cell r="F603">
            <v>104.52</v>
          </cell>
        </row>
        <row r="604">
          <cell r="A604" t="str">
            <v>001.11.00581</v>
          </cell>
          <cell r="B604" t="str">
            <v>Revestimento de piso em ardosia natural 40x40cm cor preta tipo on com resinex</v>
          </cell>
          <cell r="C604" t="str">
            <v>M2</v>
          </cell>
          <cell r="D604">
            <v>1</v>
          </cell>
          <cell r="E604">
            <v>25.912299999999998</v>
          </cell>
          <cell r="F604">
            <v>25.91</v>
          </cell>
        </row>
        <row r="605">
          <cell r="A605" t="str">
            <v>001.11.00601</v>
          </cell>
          <cell r="B605" t="str">
            <v>Revestimento de paviflex sobre lastro ou laje regularizada, assentado com cola especial de 2.00 mm de espessura</v>
          </cell>
          <cell r="C605" t="str">
            <v>M2</v>
          </cell>
          <cell r="D605">
            <v>1</v>
          </cell>
          <cell r="E605">
            <v>41.598199999999999</v>
          </cell>
          <cell r="F605">
            <v>41.59</v>
          </cell>
        </row>
        <row r="606">
          <cell r="A606" t="str">
            <v>001.11.00621</v>
          </cell>
          <cell r="B606" t="str">
            <v>Revestimento de paviflex sobre lastro ou laje regularizada, assentado com cola especial de 3.20 mm de espessura</v>
          </cell>
          <cell r="C606" t="str">
            <v>M2</v>
          </cell>
          <cell r="D606">
            <v>1</v>
          </cell>
          <cell r="E606">
            <v>60.3932</v>
          </cell>
          <cell r="F606">
            <v>60.39</v>
          </cell>
        </row>
        <row r="607">
          <cell r="A607" t="str">
            <v>001.11.00641</v>
          </cell>
          <cell r="B607" t="str">
            <v>Revestimento de paviflex sobre lastro ou laje regularizada, assentado com cola especial de 1.60 mm de espessura</v>
          </cell>
          <cell r="C607" t="str">
            <v>M2</v>
          </cell>
          <cell r="D607">
            <v>1</v>
          </cell>
          <cell r="E607">
            <v>35.193199999999997</v>
          </cell>
          <cell r="F607">
            <v>35.19</v>
          </cell>
        </row>
        <row r="608">
          <cell r="A608" t="str">
            <v>001.11.00661</v>
          </cell>
          <cell r="B608" t="str">
            <v>Carpete 8mm na cor verde musgo</v>
          </cell>
          <cell r="C608" t="str">
            <v>M2</v>
          </cell>
          <cell r="D608">
            <v>1</v>
          </cell>
          <cell r="E608">
            <v>23</v>
          </cell>
          <cell r="F608">
            <v>23</v>
          </cell>
        </row>
        <row r="609">
          <cell r="A609" t="str">
            <v>001.11.00681</v>
          </cell>
          <cell r="B609" t="str">
            <v>Revestimento da escada (degrau e espelho) c/ ardósia preta tipo on c/ resinex</v>
          </cell>
          <cell r="C609" t="str">
            <v>M2</v>
          </cell>
          <cell r="D609">
            <v>1</v>
          </cell>
          <cell r="E609">
            <v>31.225899999999999</v>
          </cell>
          <cell r="F609">
            <v>31.22</v>
          </cell>
        </row>
        <row r="610">
          <cell r="A610" t="str">
            <v>001.11.00701</v>
          </cell>
          <cell r="B610" t="str">
            <v>Piso de concreto fck=15,0 mpa, armado com tela de aço ca-60 4.2 com malha 15x15 cm - esp.15 cm</v>
          </cell>
          <cell r="C610" t="str">
            <v>M2</v>
          </cell>
          <cell r="D610">
            <v>1</v>
          </cell>
          <cell r="E610">
            <v>41.467300000000002</v>
          </cell>
          <cell r="F610">
            <v>41.46</v>
          </cell>
        </row>
        <row r="611">
          <cell r="A611" t="str">
            <v>001.11.00721</v>
          </cell>
          <cell r="B611" t="str">
            <v>Assentamento de rodapé de cimentado usando argamassa de cimento e areia 1:3 com altura de 10 cm, simples</v>
          </cell>
          <cell r="C611" t="str">
            <v>ML</v>
          </cell>
          <cell r="D611">
            <v>1</v>
          </cell>
          <cell r="E611">
            <v>5.5370999999999997</v>
          </cell>
          <cell r="F611">
            <v>5.53</v>
          </cell>
        </row>
        <row r="612">
          <cell r="A612" t="str">
            <v>001.11.00741</v>
          </cell>
          <cell r="B612" t="str">
            <v>Assentamento de rodapé de cimentado usando argamassa de cimento e areia 1:3 com altura de 10 cm, de cor</v>
          </cell>
          <cell r="C612" t="str">
            <v>ML</v>
          </cell>
          <cell r="D612">
            <v>1</v>
          </cell>
          <cell r="E612">
            <v>6.4656000000000002</v>
          </cell>
          <cell r="F612">
            <v>6.46</v>
          </cell>
        </row>
        <row r="613">
          <cell r="A613" t="str">
            <v>001.11.00761</v>
          </cell>
          <cell r="B613" t="str">
            <v>Assentamento de rodapés para pisos em ceramica 30x30</v>
          </cell>
          <cell r="C613" t="str">
            <v>ML</v>
          </cell>
          <cell r="D613">
            <v>1</v>
          </cell>
          <cell r="E613">
            <v>6.8962000000000003</v>
          </cell>
          <cell r="F613">
            <v>6.89</v>
          </cell>
        </row>
        <row r="614">
          <cell r="A614" t="str">
            <v>001.11.00781</v>
          </cell>
          <cell r="B614" t="str">
            <v>Assentamento de rodapés de de madeira de 10 cm de altura</v>
          </cell>
          <cell r="C614" t="str">
            <v>ML</v>
          </cell>
          <cell r="D614">
            <v>1</v>
          </cell>
          <cell r="E614">
            <v>6.9236000000000004</v>
          </cell>
          <cell r="F614">
            <v>6.92</v>
          </cell>
        </row>
        <row r="615">
          <cell r="A615" t="str">
            <v>001.11.00801</v>
          </cell>
          <cell r="B615" t="str">
            <v>Assentamento de rodapés de de granilite c/10 cm de altura utilizando argamassa mista de cal em pasta e areia média ou grossa s/ peneirar no traço 1:3 c/ 10 kg de cimento</v>
          </cell>
          <cell r="C615" t="str">
            <v>ML</v>
          </cell>
          <cell r="D615">
            <v>1</v>
          </cell>
          <cell r="E615">
            <v>7.4447000000000001</v>
          </cell>
          <cell r="F615">
            <v>7.44</v>
          </cell>
        </row>
        <row r="616">
          <cell r="A616" t="str">
            <v>001.11.00821</v>
          </cell>
          <cell r="B616" t="str">
            <v>Assentamento de mármore c/10 cm de altura e 2.00 cm de espessura</v>
          </cell>
          <cell r="C616" t="str">
            <v>ML</v>
          </cell>
          <cell r="D616">
            <v>1</v>
          </cell>
          <cell r="E616">
            <v>19.663799999999998</v>
          </cell>
          <cell r="F616">
            <v>19.66</v>
          </cell>
        </row>
        <row r="617">
          <cell r="A617" t="str">
            <v>001.11.00841</v>
          </cell>
          <cell r="B617" t="str">
            <v>Assentamento de rodapé de cerâmica empregando pasta de argamassa de cimento colante</v>
          </cell>
          <cell r="C617" t="str">
            <v>ML</v>
          </cell>
          <cell r="D617">
            <v>1</v>
          </cell>
          <cell r="E617">
            <v>2.1598999999999999</v>
          </cell>
          <cell r="F617">
            <v>2.15</v>
          </cell>
        </row>
        <row r="618">
          <cell r="A618" t="str">
            <v>001.11.00861</v>
          </cell>
          <cell r="B618" t="str">
            <v>Assentamento de paviflex c/9 cm de altura assente com cola especial</v>
          </cell>
          <cell r="C618" t="str">
            <v>ML</v>
          </cell>
          <cell r="D618">
            <v>1</v>
          </cell>
          <cell r="E618">
            <v>3.31</v>
          </cell>
          <cell r="F618">
            <v>3.31</v>
          </cell>
        </row>
        <row r="619">
          <cell r="A619" t="str">
            <v>001.11.00881</v>
          </cell>
          <cell r="B619" t="str">
            <v>Cimentado liso queimado ate a altura de 7 cm c/argamassa de cimento e areia no traço 1:3</v>
          </cell>
          <cell r="C619" t="str">
            <v>ML</v>
          </cell>
          <cell r="D619">
            <v>1</v>
          </cell>
          <cell r="E619">
            <v>5.3367000000000004</v>
          </cell>
          <cell r="F619">
            <v>5.33</v>
          </cell>
        </row>
        <row r="620">
          <cell r="A620" t="str">
            <v>001.11.00901</v>
          </cell>
          <cell r="B620" t="str">
            <v>Assentamento de rodapé de madeira de peróba 7x1.5 cm fixados c/tacos de peróba previamente chumbados na alvenaria c/ espaçamento max. de 2.00x2.00 m</v>
          </cell>
          <cell r="C620" t="str">
            <v>ML</v>
          </cell>
          <cell r="D620">
            <v>1</v>
          </cell>
          <cell r="E620">
            <v>22.187100000000001</v>
          </cell>
          <cell r="F620">
            <v>22.18</v>
          </cell>
        </row>
        <row r="621">
          <cell r="A621" t="str">
            <v>001.11.00921</v>
          </cell>
          <cell r="B621" t="str">
            <v>Assentamento de rodapé de ardósia natural</v>
          </cell>
          <cell r="C621" t="str">
            <v>ML</v>
          </cell>
          <cell r="D621">
            <v>1</v>
          </cell>
          <cell r="E621">
            <v>8.0422999999999991</v>
          </cell>
          <cell r="F621">
            <v>8.0399999999999991</v>
          </cell>
        </row>
        <row r="622">
          <cell r="A622" t="str">
            <v>001.11.00941</v>
          </cell>
          <cell r="B622" t="str">
            <v>Assentamento de rodapé de granito na cor verde ubatuba com 7 cm de espessura</v>
          </cell>
          <cell r="C622" t="str">
            <v>ML</v>
          </cell>
          <cell r="D622">
            <v>1</v>
          </cell>
          <cell r="E622">
            <v>19.351800000000001</v>
          </cell>
          <cell r="F622">
            <v>19.350000000000001</v>
          </cell>
        </row>
        <row r="623">
          <cell r="A623" t="str">
            <v>001.11.00961</v>
          </cell>
          <cell r="B623" t="str">
            <v>Assentamento de rodapé de de lajota colonial</v>
          </cell>
          <cell r="C623" t="str">
            <v>ML</v>
          </cell>
          <cell r="D623">
            <v>1</v>
          </cell>
          <cell r="E623">
            <v>8.2182999999999993</v>
          </cell>
          <cell r="F623">
            <v>8.2100000000000009</v>
          </cell>
        </row>
        <row r="624">
          <cell r="A624" t="str">
            <v>001.11.00981</v>
          </cell>
          <cell r="B624" t="str">
            <v>Assentamento de soleiras externas c/ pingadeira ou ressalto penetrando 2.50 cm de c/ lado da alvenaria assentado c/ aragam. de cimento e areia no traço 1:4, de mármore branco marfim 3.00 cm</v>
          </cell>
          <cell r="C624" t="str">
            <v>ML</v>
          </cell>
          <cell r="D624">
            <v>1</v>
          </cell>
          <cell r="E624">
            <v>21.243200000000002</v>
          </cell>
          <cell r="F624">
            <v>21.24</v>
          </cell>
        </row>
        <row r="625">
          <cell r="A625" t="str">
            <v>001.11.01001</v>
          </cell>
          <cell r="B625" t="str">
            <v>Assentamento de soleiras externas c/ pingadeira ou ressalto penetrando 2.50 cm de c/ lado da alvenaria assentado c/ aragam. de cimento e areia no traço 1:4, de granilite</v>
          </cell>
          <cell r="C625" t="str">
            <v>ML</v>
          </cell>
          <cell r="D625">
            <v>1</v>
          </cell>
          <cell r="E625">
            <v>6.6201999999999996</v>
          </cell>
          <cell r="F625">
            <v>6.62</v>
          </cell>
        </row>
        <row r="626">
          <cell r="A626" t="str">
            <v>001.11.01021</v>
          </cell>
          <cell r="B626" t="str">
            <v>Assentamento de soleira interna de 0.15 m de mármore branco marfim 3.00 cmassente c/ argamassa de cimento e areia 1:4 m</v>
          </cell>
          <cell r="C626" t="str">
            <v>ML</v>
          </cell>
          <cell r="D626">
            <v>1</v>
          </cell>
          <cell r="E626">
            <v>20.444099999999999</v>
          </cell>
          <cell r="F626">
            <v>20.440000000000001</v>
          </cell>
        </row>
        <row r="627">
          <cell r="A627" t="str">
            <v>001.11.01041</v>
          </cell>
          <cell r="B627" t="str">
            <v>Assentamento de soleira interna de 0.15 m de granilite  assente c/ argamassa de cimento e areia 1:4 m</v>
          </cell>
          <cell r="C627" t="str">
            <v>ML</v>
          </cell>
          <cell r="D627">
            <v>1</v>
          </cell>
          <cell r="E627">
            <v>7.2201000000000004</v>
          </cell>
          <cell r="F627">
            <v>7.22</v>
          </cell>
        </row>
        <row r="628">
          <cell r="A628" t="str">
            <v>001.11.01061</v>
          </cell>
          <cell r="B628" t="str">
            <v>Assentamento de soleira interna de 0.15 m de ardósia ,assente c/ argamassa de cimento e areia no traço 1:4</v>
          </cell>
          <cell r="C628" t="str">
            <v>ML</v>
          </cell>
          <cell r="D628">
            <v>1</v>
          </cell>
          <cell r="E628">
            <v>11.5098</v>
          </cell>
          <cell r="F628">
            <v>11.5</v>
          </cell>
        </row>
        <row r="629">
          <cell r="A629" t="str">
            <v>001.11.01081</v>
          </cell>
          <cell r="B629" t="str">
            <v>Assentamento de soleira de granito l=0,15m e=2cm</v>
          </cell>
          <cell r="C629" t="str">
            <v>UN</v>
          </cell>
          <cell r="D629">
            <v>1</v>
          </cell>
          <cell r="E629">
            <v>23.568200000000001</v>
          </cell>
          <cell r="F629">
            <v>23.56</v>
          </cell>
        </row>
        <row r="630">
          <cell r="A630" t="str">
            <v>001.11.01101</v>
          </cell>
          <cell r="B630" t="str">
            <v>Assentamento de soleira de granito na cor verde ubatuba l=15 cm</v>
          </cell>
          <cell r="C630" t="str">
            <v>ML</v>
          </cell>
          <cell r="D630">
            <v>1</v>
          </cell>
          <cell r="E630">
            <v>40.668199999999999</v>
          </cell>
          <cell r="F630">
            <v>40.659999999999997</v>
          </cell>
        </row>
        <row r="631">
          <cell r="A631" t="str">
            <v>001.11.01121</v>
          </cell>
          <cell r="B631" t="str">
            <v>Assentamento de peitoril de mármore branco espessura 3.00 cm, assente com argamassa de cimento e areia traço 1:4</v>
          </cell>
          <cell r="C631" t="str">
            <v>ML</v>
          </cell>
          <cell r="D631">
            <v>1</v>
          </cell>
          <cell r="E631">
            <v>17.955200000000001</v>
          </cell>
          <cell r="F631">
            <v>17.95</v>
          </cell>
        </row>
        <row r="632">
          <cell r="A632" t="str">
            <v>001.11.01141</v>
          </cell>
          <cell r="B632" t="str">
            <v>Assentamento de peitoril de granilite espessura 2.50 cm, assente com argamassa de cimento e areia traço 1:4</v>
          </cell>
          <cell r="C632" t="str">
            <v>ML</v>
          </cell>
          <cell r="D632">
            <v>1</v>
          </cell>
          <cell r="E632">
            <v>8.5762</v>
          </cell>
          <cell r="F632">
            <v>8.57</v>
          </cell>
        </row>
        <row r="633">
          <cell r="A633" t="str">
            <v>001.11.01161</v>
          </cell>
          <cell r="B633" t="str">
            <v>Assentamento de peitoril de ardósia polida  espessura 3.00 cm, assente com argamassa de cimento e areia traço 1:4</v>
          </cell>
          <cell r="C633" t="str">
            <v>M2</v>
          </cell>
          <cell r="D633">
            <v>1</v>
          </cell>
          <cell r="E633">
            <v>14.318</v>
          </cell>
          <cell r="F633">
            <v>14.31</v>
          </cell>
        </row>
        <row r="634">
          <cell r="A634" t="str">
            <v>001.11.01181</v>
          </cell>
          <cell r="B634" t="str">
            <v>Assentamento de peitoril interno de mármore branco espessura 2.00 cm, assentes com argamassa de cimento e areia 1:4</v>
          </cell>
          <cell r="C634" t="str">
            <v>ML</v>
          </cell>
          <cell r="D634">
            <v>1</v>
          </cell>
          <cell r="E634">
            <v>18.9711</v>
          </cell>
          <cell r="F634">
            <v>18.97</v>
          </cell>
        </row>
        <row r="635">
          <cell r="A635" t="str">
            <v>001.11.01201</v>
          </cell>
          <cell r="B635" t="str">
            <v>Assentamento de peitoril interno de granilite espessura 2.50 cm, assentes com argamassa de cimento e areia 1:4</v>
          </cell>
          <cell r="C635" t="str">
            <v>ML</v>
          </cell>
          <cell r="D635">
            <v>1</v>
          </cell>
          <cell r="E635">
            <v>5.8211000000000004</v>
          </cell>
          <cell r="F635">
            <v>5.82</v>
          </cell>
        </row>
        <row r="636">
          <cell r="A636" t="str">
            <v>001.12</v>
          </cell>
          <cell r="B636" t="str">
            <v>FORROS</v>
          </cell>
          <cell r="E636">
            <v>568.65700000000004</v>
          </cell>
        </row>
        <row r="637">
          <cell r="A637" t="str">
            <v>001.12.00020</v>
          </cell>
          <cell r="B637" t="str">
            <v>Forro de tábuas de cedrinho 10.00x1.00 cm aplicados em sarrafos 10x2.5 cm espacados de 50x50 cm</v>
          </cell>
          <cell r="C637" t="str">
            <v>M2</v>
          </cell>
          <cell r="D637">
            <v>1</v>
          </cell>
          <cell r="E637">
            <v>28.236599999999999</v>
          </cell>
          <cell r="F637">
            <v>28.23</v>
          </cell>
        </row>
        <row r="638">
          <cell r="A638" t="str">
            <v>001.12.00040</v>
          </cell>
          <cell r="B638" t="str">
            <v>Forro de tábuas de cedrinho 10.00x1.00 cm aplicados em caibros de 5x6 cm espaçados de 50x50 cm</v>
          </cell>
          <cell r="C638" t="str">
            <v>M2</v>
          </cell>
          <cell r="D638">
            <v>1</v>
          </cell>
          <cell r="E638">
            <v>28.808599999999998</v>
          </cell>
          <cell r="F638">
            <v>28.8</v>
          </cell>
        </row>
        <row r="639">
          <cell r="A639" t="str">
            <v>001.12.00060</v>
          </cell>
          <cell r="B639" t="str">
            <v>Forro de tábua de mogno ou cerejeira de 10.00x1.00 cm aplicado em sarrafo de 10x2.5 cm espaçados de 50x50 cm</v>
          </cell>
          <cell r="C639" t="str">
            <v>M2</v>
          </cell>
          <cell r="D639">
            <v>1</v>
          </cell>
          <cell r="E639">
            <v>31.756599999999999</v>
          </cell>
          <cell r="F639">
            <v>31.75</v>
          </cell>
        </row>
        <row r="640">
          <cell r="A640" t="str">
            <v>001.12.00080</v>
          </cell>
          <cell r="B640" t="str">
            <v>Forro de tábua de mogno ou cerejeira de 10.00x1.00 cm aplicado em caibro de 5x6 cm espacados de 50x50 cm</v>
          </cell>
          <cell r="C640" t="str">
            <v>M2</v>
          </cell>
          <cell r="D640">
            <v>1</v>
          </cell>
          <cell r="E640">
            <v>32.328600000000002</v>
          </cell>
          <cell r="F640">
            <v>32.32</v>
          </cell>
        </row>
        <row r="641">
          <cell r="A641" t="str">
            <v>001.12.00100</v>
          </cell>
          <cell r="B641" t="str">
            <v>Cimalha de cedrinho</v>
          </cell>
          <cell r="C641" t="str">
            <v>ML</v>
          </cell>
          <cell r="D641">
            <v>1</v>
          </cell>
          <cell r="E641">
            <v>2.218</v>
          </cell>
          <cell r="F641">
            <v>2.21</v>
          </cell>
        </row>
        <row r="642">
          <cell r="A642" t="str">
            <v>001.12.00120</v>
          </cell>
          <cell r="B642" t="str">
            <v>Cimalha de mogno ou cerejeira</v>
          </cell>
          <cell r="C642" t="str">
            <v>ML</v>
          </cell>
          <cell r="D642">
            <v>1</v>
          </cell>
          <cell r="E642">
            <v>12.888</v>
          </cell>
          <cell r="F642">
            <v>12.88</v>
          </cell>
        </row>
        <row r="643">
          <cell r="A643" t="str">
            <v>001.12.00140</v>
          </cell>
          <cell r="B643" t="str">
            <v>Forro de gesso 60x60 cm liso fixado por meio de arame diretamente na estrutura</v>
          </cell>
          <cell r="C643" t="str">
            <v>m2</v>
          </cell>
          <cell r="D643">
            <v>1</v>
          </cell>
          <cell r="E643">
            <v>17.4818</v>
          </cell>
          <cell r="F643">
            <v>17.48</v>
          </cell>
        </row>
        <row r="644">
          <cell r="A644" t="str">
            <v>001.12.00160</v>
          </cell>
          <cell r="B644" t="str">
            <v>Fornecimento e Instalação de Moldura em Gesso h=7 cm</v>
          </cell>
          <cell r="C644" t="str">
            <v>m</v>
          </cell>
          <cell r="D644">
            <v>1</v>
          </cell>
          <cell r="E644">
            <v>7</v>
          </cell>
          <cell r="F644">
            <v>7</v>
          </cell>
        </row>
        <row r="645">
          <cell r="A645" t="str">
            <v>001.12.00180</v>
          </cell>
          <cell r="B645" t="str">
            <v>Sanca de gesso l=1,20 m</v>
          </cell>
          <cell r="C645" t="str">
            <v>ML</v>
          </cell>
          <cell r="D645">
            <v>1</v>
          </cell>
          <cell r="E645">
            <v>25</v>
          </cell>
          <cell r="F645">
            <v>25</v>
          </cell>
        </row>
        <row r="646">
          <cell r="A646" t="str">
            <v>001.12.00200</v>
          </cell>
          <cell r="B646" t="str">
            <v>Sanca de gesso l=0,30m</v>
          </cell>
          <cell r="C646" t="str">
            <v>ML</v>
          </cell>
          <cell r="D646">
            <v>1</v>
          </cell>
          <cell r="E646">
            <v>9</v>
          </cell>
          <cell r="F646">
            <v>9</v>
          </cell>
        </row>
        <row r="647">
          <cell r="A647" t="str">
            <v>001.12.00220</v>
          </cell>
          <cell r="B647" t="str">
            <v>Forro tipo pacote</v>
          </cell>
          <cell r="C647" t="str">
            <v>M2</v>
          </cell>
          <cell r="D647">
            <v>1</v>
          </cell>
          <cell r="E647">
            <v>46</v>
          </cell>
          <cell r="F647">
            <v>46</v>
          </cell>
        </row>
        <row r="648">
          <cell r="A648" t="str">
            <v>001.12.00240</v>
          </cell>
          <cell r="B648" t="str">
            <v>Forro luxalon</v>
          </cell>
          <cell r="C648" t="str">
            <v>M2</v>
          </cell>
          <cell r="D648">
            <v>1</v>
          </cell>
          <cell r="E648">
            <v>108</v>
          </cell>
          <cell r="F648">
            <v>108</v>
          </cell>
        </row>
        <row r="649">
          <cell r="A649" t="str">
            <v>001.12.00260</v>
          </cell>
          <cell r="B649" t="str">
            <v>Forro eucavid</v>
          </cell>
          <cell r="C649" t="str">
            <v>M2</v>
          </cell>
          <cell r="D649">
            <v>1</v>
          </cell>
          <cell r="E649">
            <v>46</v>
          </cell>
          <cell r="F649">
            <v>46</v>
          </cell>
        </row>
        <row r="650">
          <cell r="A650" t="str">
            <v>001.12.00280</v>
          </cell>
          <cell r="B650" t="str">
            <v>Forro paraline, fixado em estrutura metálica</v>
          </cell>
          <cell r="C650" t="str">
            <v>M2</v>
          </cell>
          <cell r="D650">
            <v>1</v>
          </cell>
          <cell r="E650">
            <v>97.8</v>
          </cell>
          <cell r="F650">
            <v>97.8</v>
          </cell>
        </row>
        <row r="651">
          <cell r="A651" t="str">
            <v>001.12.00300</v>
          </cell>
          <cell r="B651" t="str">
            <v>Forro de telha galvanizada fixado em estrutura metálica</v>
          </cell>
          <cell r="C651" t="str">
            <v>M2</v>
          </cell>
          <cell r="D651">
            <v>1</v>
          </cell>
          <cell r="E651">
            <v>23.029900000000001</v>
          </cell>
          <cell r="F651">
            <v>23.02</v>
          </cell>
        </row>
        <row r="652">
          <cell r="A652" t="str">
            <v>001.12.00320</v>
          </cell>
          <cell r="B652" t="str">
            <v>Fornecimento e Instalação de Forro de pvc branco 200 mm, incl. estrutura para fixação em metalon galvanizado e rodaforro</v>
          </cell>
          <cell r="C652" t="str">
            <v>m2</v>
          </cell>
          <cell r="D652">
            <v>1</v>
          </cell>
          <cell r="E652">
            <v>31</v>
          </cell>
          <cell r="F652">
            <v>31</v>
          </cell>
        </row>
        <row r="653">
          <cell r="A653" t="str">
            <v>001.12.00340</v>
          </cell>
          <cell r="B653" t="str">
            <v>Roda-forro de pvc branco</v>
          </cell>
          <cell r="C653" t="str">
            <v>ML</v>
          </cell>
          <cell r="D653">
            <v>1</v>
          </cell>
          <cell r="E653">
            <v>2.7</v>
          </cell>
          <cell r="F653">
            <v>2.7</v>
          </cell>
        </row>
        <row r="654">
          <cell r="A654" t="str">
            <v>001.12.00360</v>
          </cell>
          <cell r="B654" t="str">
            <v>Substituição de tábuas p/forro de cedrinho</v>
          </cell>
          <cell r="C654" t="str">
            <v>M2</v>
          </cell>
          <cell r="D654">
            <v>1</v>
          </cell>
          <cell r="E654">
            <v>18.1892</v>
          </cell>
          <cell r="F654">
            <v>18.18</v>
          </cell>
        </row>
        <row r="655">
          <cell r="A655" t="str">
            <v>001.12.00380</v>
          </cell>
          <cell r="B655" t="str">
            <v>Repregamento de forro de madeira</v>
          </cell>
          <cell r="C655" t="str">
            <v>M2</v>
          </cell>
          <cell r="D655">
            <v>1</v>
          </cell>
          <cell r="E655">
            <v>1.2197</v>
          </cell>
          <cell r="F655">
            <v>1.21</v>
          </cell>
        </row>
        <row r="656">
          <cell r="A656" t="str">
            <v>001.13</v>
          </cell>
          <cell r="B656" t="str">
            <v>VIDROS</v>
          </cell>
          <cell r="E656">
            <v>1001.52</v>
          </cell>
        </row>
        <row r="657">
          <cell r="A657" t="str">
            <v>001.13.00020</v>
          </cell>
          <cell r="B657" t="str">
            <v>Vidro liso espessura 3.00 mm</v>
          </cell>
          <cell r="C657" t="str">
            <v>M2</v>
          </cell>
          <cell r="D657">
            <v>1</v>
          </cell>
          <cell r="E657">
            <v>43.47</v>
          </cell>
          <cell r="F657">
            <v>43.47</v>
          </cell>
        </row>
        <row r="658">
          <cell r="A658" t="str">
            <v>001.13.00040</v>
          </cell>
          <cell r="B658" t="str">
            <v>Vidro liso espessura 4.00 mm</v>
          </cell>
          <cell r="C658" t="str">
            <v>M2</v>
          </cell>
          <cell r="D658">
            <v>1</v>
          </cell>
          <cell r="E658">
            <v>60.53</v>
          </cell>
          <cell r="F658">
            <v>60.53</v>
          </cell>
        </row>
        <row r="659">
          <cell r="A659" t="str">
            <v>001.13.00060</v>
          </cell>
          <cell r="B659" t="str">
            <v>Vidro liso espessura 5.00 mm</v>
          </cell>
          <cell r="C659" t="str">
            <v>M2</v>
          </cell>
          <cell r="D659">
            <v>1</v>
          </cell>
          <cell r="E659">
            <v>76</v>
          </cell>
          <cell r="F659">
            <v>76</v>
          </cell>
        </row>
        <row r="660">
          <cell r="A660" t="str">
            <v>001.13.00080</v>
          </cell>
          <cell r="B660" t="str">
            <v>Vidro liso espessura 6.00 mm</v>
          </cell>
          <cell r="C660" t="str">
            <v>M2</v>
          </cell>
          <cell r="D660">
            <v>1</v>
          </cell>
          <cell r="E660">
            <v>91.8</v>
          </cell>
          <cell r="F660">
            <v>91.8</v>
          </cell>
        </row>
        <row r="661">
          <cell r="A661" t="str">
            <v>001.13.00100</v>
          </cell>
          <cell r="B661" t="str">
            <v>Vidro martelado espessura 3.00 mm</v>
          </cell>
          <cell r="C661" t="str">
            <v>M2</v>
          </cell>
          <cell r="D661">
            <v>1</v>
          </cell>
          <cell r="E661">
            <v>45.36</v>
          </cell>
          <cell r="F661">
            <v>45.36</v>
          </cell>
        </row>
        <row r="662">
          <cell r="A662" t="str">
            <v>001.13.00120</v>
          </cell>
          <cell r="B662" t="str">
            <v>Vidro canelado comum espessura 4.00 mm</v>
          </cell>
          <cell r="C662" t="str">
            <v>M2</v>
          </cell>
          <cell r="D662">
            <v>1</v>
          </cell>
          <cell r="E662">
            <v>45.36</v>
          </cell>
          <cell r="F662">
            <v>45.36</v>
          </cell>
        </row>
        <row r="663">
          <cell r="A663" t="str">
            <v>001.13.00140</v>
          </cell>
          <cell r="B663" t="str">
            <v>Vidro fumê espessura 4.00 mm</v>
          </cell>
          <cell r="C663" t="str">
            <v>M2</v>
          </cell>
          <cell r="D663">
            <v>1</v>
          </cell>
          <cell r="E663">
            <v>88.2</v>
          </cell>
          <cell r="F663">
            <v>88.2</v>
          </cell>
        </row>
        <row r="664">
          <cell r="A664" t="str">
            <v>001.13.00160</v>
          </cell>
          <cell r="B664" t="str">
            <v>Vidro fumê espessura 5.00 mm</v>
          </cell>
          <cell r="C664" t="str">
            <v>M2</v>
          </cell>
          <cell r="D664">
            <v>1</v>
          </cell>
          <cell r="E664">
            <v>108</v>
          </cell>
          <cell r="F664">
            <v>108</v>
          </cell>
        </row>
        <row r="665">
          <cell r="A665" t="str">
            <v>001.13.00180</v>
          </cell>
          <cell r="B665" t="str">
            <v>Vidro fumê espessura 10.00 mm</v>
          </cell>
          <cell r="C665" t="str">
            <v>M2</v>
          </cell>
          <cell r="D665">
            <v>1</v>
          </cell>
          <cell r="E665">
            <v>210.6</v>
          </cell>
          <cell r="F665">
            <v>210.6</v>
          </cell>
        </row>
        <row r="666">
          <cell r="A666" t="str">
            <v>001.13.00200</v>
          </cell>
          <cell r="B666" t="str">
            <v>Vidro temperado espessura 10 mm ( fumê )</v>
          </cell>
          <cell r="C666" t="str">
            <v>M2</v>
          </cell>
          <cell r="D666">
            <v>1</v>
          </cell>
          <cell r="E666">
            <v>232.2</v>
          </cell>
          <cell r="F666">
            <v>232.2</v>
          </cell>
        </row>
        <row r="667">
          <cell r="A667" t="str">
            <v>001.14</v>
          </cell>
          <cell r="B667" t="str">
            <v>PINTURA</v>
          </cell>
          <cell r="E667">
            <v>592.97050000000002</v>
          </cell>
        </row>
        <row r="668">
          <cell r="A668" t="str">
            <v>001.14.00020</v>
          </cell>
          <cell r="B668" t="str">
            <v>Caiação em paredes e tetos à 03 demãos, externa</v>
          </cell>
          <cell r="C668" t="str">
            <v>M2</v>
          </cell>
          <cell r="D668">
            <v>1</v>
          </cell>
          <cell r="E668">
            <v>2.0295999999999998</v>
          </cell>
          <cell r="F668">
            <v>2.02</v>
          </cell>
        </row>
        <row r="669">
          <cell r="A669" t="str">
            <v>001.14.00040</v>
          </cell>
          <cell r="B669" t="str">
            <v>Caiação em paredes e tetos à 03 demãos, interna</v>
          </cell>
          <cell r="C669" t="str">
            <v>M2</v>
          </cell>
          <cell r="D669">
            <v>1</v>
          </cell>
          <cell r="E669">
            <v>2.0295999999999998</v>
          </cell>
          <cell r="F669">
            <v>2.02</v>
          </cell>
        </row>
        <row r="670">
          <cell r="A670" t="str">
            <v>001.14.00060</v>
          </cell>
          <cell r="B670" t="str">
            <v>Pintura látex pva em superfície rebocada executada como segue: limpeza e lixamento preliminar , uma demão de líquido impermeabilizante, duas demãos de massa corrida pva (se for o caso) e duas demãos de tinta de acabamento</v>
          </cell>
          <cell r="C670" t="str">
            <v>M2</v>
          </cell>
          <cell r="D670">
            <v>1</v>
          </cell>
          <cell r="E670">
            <v>7.5488999999999997</v>
          </cell>
          <cell r="F670">
            <v>7.54</v>
          </cell>
        </row>
        <row r="671">
          <cell r="A671" t="str">
            <v>001.14.00080</v>
          </cell>
          <cell r="B671" t="str">
            <v>Pintura látex pva em superfície rebocada executada como segue: limpeza e lixamento preliminar , uma demão de líquido impermeabilizante, sem massa corrida pva  e duas demãos de tinta de acabamento</v>
          </cell>
          <cell r="C671" t="str">
            <v>M2</v>
          </cell>
          <cell r="D671">
            <v>1</v>
          </cell>
          <cell r="E671">
            <v>5.1978999999999997</v>
          </cell>
          <cell r="F671">
            <v>5.19</v>
          </cell>
        </row>
        <row r="672">
          <cell r="A672" t="str">
            <v>001.14.00100</v>
          </cell>
          <cell r="B672" t="str">
            <v>Pintura com látex acrílico em superfície  rebocada executada como segue: limpeza e lixamento preliminar , uma demão de selador acrílico, duas demãos de massa acrílica (se for o caso) e duas demãos de tinta de acabamento c/ massa acrilica</v>
          </cell>
          <cell r="C672" t="str">
            <v>M2</v>
          </cell>
          <cell r="D672">
            <v>1</v>
          </cell>
          <cell r="E672">
            <v>8.0602</v>
          </cell>
          <cell r="F672">
            <v>8.06</v>
          </cell>
        </row>
        <row r="673">
          <cell r="A673" t="str">
            <v>001.14.00120</v>
          </cell>
          <cell r="B673" t="str">
            <v>Pintura com látex acrílico em superfície  rebocada executada como segue: limpeza e lixamento preliminar , uma demão de selador acrílico, duas demãos de massa acrílica  e duas demãos de tinta de acabamento s/ massa acrilica</v>
          </cell>
          <cell r="C673" t="str">
            <v>m2</v>
          </cell>
          <cell r="D673">
            <v>1</v>
          </cell>
          <cell r="E673">
            <v>5.0857999999999999</v>
          </cell>
          <cell r="F673">
            <v>5.08</v>
          </cell>
        </row>
        <row r="674">
          <cell r="A674" t="str">
            <v>001.14.00140</v>
          </cell>
          <cell r="B674" t="str">
            <v>Pintura de paredes com textura acrílica inclusive selador acrílico</v>
          </cell>
          <cell r="C674" t="str">
            <v>m2</v>
          </cell>
          <cell r="D674">
            <v>1</v>
          </cell>
          <cell r="E674">
            <v>5.7626999999999997</v>
          </cell>
          <cell r="F674">
            <v>5.76</v>
          </cell>
        </row>
        <row r="675">
          <cell r="A675" t="str">
            <v>001.14.00160</v>
          </cell>
          <cell r="B675" t="str">
            <v>Pintura de telhas de fibrocimento com látex acrílico, duas demãos</v>
          </cell>
          <cell r="C675" t="str">
            <v>M2</v>
          </cell>
          <cell r="D675">
            <v>1</v>
          </cell>
          <cell r="E675">
            <v>5.8128000000000002</v>
          </cell>
          <cell r="F675">
            <v>5.81</v>
          </cell>
        </row>
        <row r="676">
          <cell r="A676" t="str">
            <v>001.14.00180</v>
          </cell>
          <cell r="B676" t="str">
            <v>Pintura em esquadria de ferro inclusive lixamento uma demão de zarcão, correções de imperfeições e 02 demãos de tinta base de grafite</v>
          </cell>
          <cell r="C676" t="str">
            <v>M2</v>
          </cell>
          <cell r="D676">
            <v>1</v>
          </cell>
          <cell r="E676">
            <v>11.4672</v>
          </cell>
          <cell r="F676">
            <v>11.46</v>
          </cell>
        </row>
        <row r="677">
          <cell r="A677" t="str">
            <v>001.14.00200</v>
          </cell>
          <cell r="B677" t="str">
            <v>Pintura em esquadria de ferro inclusive lixamento uma demão de zarcão, correções de imperfeições e 02 demãos de tinta base de esmalte</v>
          </cell>
          <cell r="C677" t="str">
            <v>M2</v>
          </cell>
          <cell r="D677">
            <v>1</v>
          </cell>
          <cell r="E677">
            <v>11.155200000000001</v>
          </cell>
          <cell r="F677">
            <v>11.15</v>
          </cell>
        </row>
        <row r="678">
          <cell r="A678" t="str">
            <v>001.14.00220</v>
          </cell>
          <cell r="B678" t="str">
            <v>Pintura em esquadria de ferro inclusive lixamento uma demão de zarcão, correções de imperfeições e 02 demãos de tinta base de alimínio</v>
          </cell>
          <cell r="C678" t="str">
            <v>M2</v>
          </cell>
          <cell r="D678">
            <v>1</v>
          </cell>
          <cell r="E678">
            <v>11.155200000000001</v>
          </cell>
          <cell r="F678">
            <v>11.15</v>
          </cell>
        </row>
        <row r="679">
          <cell r="A679" t="str">
            <v>001.14.00240</v>
          </cell>
          <cell r="B679" t="str">
            <v>Pintura em esquadria de ferro inclusive lixamento uma demão de zarcão, correções de imperfeições e 02 demãos de tinta base de óleo</v>
          </cell>
          <cell r="C679" t="str">
            <v>M2</v>
          </cell>
          <cell r="D679">
            <v>1</v>
          </cell>
          <cell r="E679">
            <v>11.155200000000001</v>
          </cell>
          <cell r="F679">
            <v>11.15</v>
          </cell>
        </row>
        <row r="680">
          <cell r="A680" t="str">
            <v>001.14.00260</v>
          </cell>
          <cell r="B680" t="str">
            <v>Pintura a esmalte em esquadrias de madeira com massa corrida</v>
          </cell>
          <cell r="C680" t="str">
            <v>M2</v>
          </cell>
          <cell r="D680">
            <v>1</v>
          </cell>
          <cell r="E680">
            <v>12.138299999999999</v>
          </cell>
          <cell r="F680">
            <v>12.13</v>
          </cell>
        </row>
        <row r="681">
          <cell r="A681" t="str">
            <v>001.14.00280</v>
          </cell>
          <cell r="B681" t="str">
            <v>Pintura a esmalte em esquadria de madeira sem massa corrida aplicada a 2 ou 3 demãos após os lixamentos preliminares</v>
          </cell>
          <cell r="C681" t="str">
            <v>M2</v>
          </cell>
          <cell r="D681">
            <v>1</v>
          </cell>
          <cell r="E681">
            <v>8.1234000000000002</v>
          </cell>
          <cell r="F681">
            <v>8.1199999999999992</v>
          </cell>
        </row>
        <row r="682">
          <cell r="A682" t="str">
            <v>001.14.00300</v>
          </cell>
          <cell r="B682" t="str">
            <v>Pintura a esmalte com massa corrida em rodpés de madeira à 3 demãos aos após lixamento preliminar</v>
          </cell>
          <cell r="C682" t="str">
            <v>ML</v>
          </cell>
          <cell r="D682">
            <v>1</v>
          </cell>
          <cell r="E682">
            <v>2.4647999999999999</v>
          </cell>
          <cell r="F682">
            <v>2.46</v>
          </cell>
        </row>
        <row r="683">
          <cell r="A683" t="str">
            <v>001.14.00320</v>
          </cell>
          <cell r="B683" t="str">
            <v>Pintura à esmalte em forro de madeira à duas demãos em superfície lixada aparelhada e amassada</v>
          </cell>
          <cell r="C683" t="str">
            <v>M2</v>
          </cell>
          <cell r="D683">
            <v>1</v>
          </cell>
          <cell r="E683">
            <v>11.679399999999999</v>
          </cell>
          <cell r="F683">
            <v>11.67</v>
          </cell>
        </row>
        <row r="684">
          <cell r="A684" t="str">
            <v>001.14.00340</v>
          </cell>
          <cell r="B684" t="str">
            <v>Pintura em estrutura metálica com grafite incl. limpeza com escova de aço e duas demãos de zarcão</v>
          </cell>
          <cell r="C684" t="str">
            <v>M2</v>
          </cell>
          <cell r="D684">
            <v>1</v>
          </cell>
          <cell r="E684">
            <v>5.3582000000000001</v>
          </cell>
          <cell r="F684">
            <v>5.35</v>
          </cell>
        </row>
        <row r="685">
          <cell r="A685" t="str">
            <v>001.14.00360</v>
          </cell>
          <cell r="B685" t="str">
            <v>Pintura em estrutura metálica com alumínio incl. limpeza com escova de aço e duas demãos de zarcão</v>
          </cell>
          <cell r="C685" t="str">
            <v>M2</v>
          </cell>
          <cell r="D685">
            <v>1</v>
          </cell>
          <cell r="E685">
            <v>5.3582000000000001</v>
          </cell>
          <cell r="F685">
            <v>5.35</v>
          </cell>
        </row>
        <row r="686">
          <cell r="A686" t="str">
            <v>001.14.00380</v>
          </cell>
          <cell r="B686" t="str">
            <v>Pintura em estrutura metálica com esmalte incl. limpeza com escova de aço e duas demãos de zarcão</v>
          </cell>
          <cell r="C686" t="str">
            <v>M2</v>
          </cell>
          <cell r="D686">
            <v>1</v>
          </cell>
          <cell r="E686">
            <v>5.3582000000000001</v>
          </cell>
          <cell r="F686">
            <v>5.35</v>
          </cell>
        </row>
        <row r="687">
          <cell r="A687" t="str">
            <v>001.14.00400</v>
          </cell>
          <cell r="B687" t="str">
            <v>Pintura em cobertura metálica zincada inclusive limpeza das superfícies (interna e externa) na face interna.uma demão de tinta base (cromato de zinco) e duas demãos de tinta de acabamento de base sintética,</v>
          </cell>
          <cell r="C687" t="str">
            <v>M2</v>
          </cell>
          <cell r="D687">
            <v>1</v>
          </cell>
          <cell r="E687">
            <v>6.5895000000000001</v>
          </cell>
          <cell r="F687">
            <v>6.58</v>
          </cell>
        </row>
        <row r="688">
          <cell r="A688" t="str">
            <v>001.14.00420</v>
          </cell>
          <cell r="B688" t="str">
            <v>Pintura em cobertura metálica zincada inclusive limpeza das superfícies (interna e externa) na face externa aplicação de emulsão asfáltica a frio na espessura aproximadamente de 1.00 mm, uma demão de acabamento com tinta base de asfalto</v>
          </cell>
          <cell r="C688" t="str">
            <v>M2</v>
          </cell>
          <cell r="D688">
            <v>1</v>
          </cell>
          <cell r="E688">
            <v>13.938700000000001</v>
          </cell>
          <cell r="F688">
            <v>13.93</v>
          </cell>
        </row>
        <row r="689">
          <cell r="A689" t="str">
            <v>001.14.00440</v>
          </cell>
          <cell r="B689" t="str">
            <v>Pintura dos portões de ferro c/ fundo anti-corrosivo e esmalte sintético semi-brilho cores normais, marca renner</v>
          </cell>
          <cell r="C689" t="str">
            <v>M2</v>
          </cell>
          <cell r="D689">
            <v>1</v>
          </cell>
          <cell r="E689">
            <v>11.155200000000001</v>
          </cell>
          <cell r="F689">
            <v>11.15</v>
          </cell>
        </row>
        <row r="690">
          <cell r="A690" t="str">
            <v>001.14.00460</v>
          </cell>
          <cell r="B690" t="str">
            <v>Pintura em tubulações com esmalte sintético, inclusive lixamento e uma demão de zarcão</v>
          </cell>
          <cell r="C690" t="str">
            <v>M2</v>
          </cell>
          <cell r="D690">
            <v>1</v>
          </cell>
          <cell r="E690">
            <v>10.599</v>
          </cell>
          <cell r="F690">
            <v>10.59</v>
          </cell>
        </row>
        <row r="691">
          <cell r="A691" t="str">
            <v>001.14.00480</v>
          </cell>
          <cell r="B691" t="str">
            <v>Pintura sobre calhas e condutores a duas demãos de tinta sintética (esmalte sobre tinta antiferruginosa na face aparente a face interna será tratada c/1 demão de produto betuminoso</v>
          </cell>
          <cell r="C691" t="str">
            <v>M2</v>
          </cell>
          <cell r="D691">
            <v>1</v>
          </cell>
          <cell r="E691">
            <v>3.5421</v>
          </cell>
          <cell r="F691">
            <v>3.54</v>
          </cell>
        </row>
        <row r="692">
          <cell r="A692" t="str">
            <v>001.14.00500</v>
          </cell>
          <cell r="B692" t="str">
            <v>Pintura em paredes internas com esmalte incl 02 demaos de massa corrida pva</v>
          </cell>
          <cell r="C692" t="str">
            <v>m2</v>
          </cell>
          <cell r="D692">
            <v>1</v>
          </cell>
          <cell r="E692">
            <v>8.9776000000000007</v>
          </cell>
          <cell r="F692">
            <v>8.9700000000000006</v>
          </cell>
        </row>
        <row r="693">
          <cell r="A693" t="str">
            <v>001.14.00520</v>
          </cell>
          <cell r="B693" t="str">
            <v>Pintura em paredes internas com esmalte e com retoque de  massa corrida</v>
          </cell>
          <cell r="C693" t="str">
            <v>m2</v>
          </cell>
          <cell r="D693">
            <v>1</v>
          </cell>
          <cell r="E693">
            <v>6.5467000000000004</v>
          </cell>
          <cell r="F693">
            <v>6.54</v>
          </cell>
        </row>
        <row r="694">
          <cell r="A694" t="str">
            <v>001.14.00540</v>
          </cell>
          <cell r="B694" t="str">
            <v>Pintura interan a óleo em paredes com massa corrida executada da seguinte forma: lixamento preliminar a seco com lixa n.1 e limpeza do pó resultante, aparelhamento com 01 demão de líquido base (impermeabilizante) aplicado a trincha ou pincel</v>
          </cell>
          <cell r="C694" t="str">
            <v>M2</v>
          </cell>
          <cell r="D694">
            <v>1</v>
          </cell>
          <cell r="E694">
            <v>12.288600000000001</v>
          </cell>
          <cell r="F694">
            <v>12.28</v>
          </cell>
        </row>
        <row r="695">
          <cell r="A695" t="str">
            <v>001.14.00560</v>
          </cell>
          <cell r="B695" t="str">
            <v>Pintura à óleo em paredes internas, duas demãos, sem massa corrida executada da seguinte forma: lixamento preliminar a seco com lixa n.1 e limpeza do pó resultante - aparelhamento 01 demão com líquidobase (impermeabilizante) - 02 ou 03 demãos</v>
          </cell>
          <cell r="C695" t="str">
            <v>M2</v>
          </cell>
          <cell r="D695">
            <v>1</v>
          </cell>
          <cell r="E695">
            <v>6.5467000000000004</v>
          </cell>
          <cell r="F695">
            <v>6.54</v>
          </cell>
        </row>
        <row r="696">
          <cell r="A696" t="str">
            <v>001.14.00580</v>
          </cell>
          <cell r="B696" t="str">
            <v>Pintura a óleo em esquadrias de madeira c/massa corrida</v>
          </cell>
          <cell r="C696" t="str">
            <v>M2</v>
          </cell>
          <cell r="D696">
            <v>1</v>
          </cell>
          <cell r="E696">
            <v>10.7913</v>
          </cell>
          <cell r="F696">
            <v>10.79</v>
          </cell>
        </row>
        <row r="697">
          <cell r="A697" t="str">
            <v>001.14.00600</v>
          </cell>
          <cell r="B697" t="str">
            <v>Pintura em porta de madeira com tinta a óleo renner ou similar</v>
          </cell>
          <cell r="C697" t="str">
            <v>M2</v>
          </cell>
          <cell r="D697">
            <v>1</v>
          </cell>
          <cell r="E697">
            <v>7.2595999999999998</v>
          </cell>
          <cell r="F697">
            <v>7.25</v>
          </cell>
        </row>
        <row r="698">
          <cell r="A698" t="str">
            <v>001.14.00620</v>
          </cell>
          <cell r="B698" t="str">
            <v>Pintura à óleo em rodapés de madeira à duas demãos após lixamento preliminar com retoques de massa para vedação de juntas, orifícios e outros defeitos</v>
          </cell>
          <cell r="C698" t="str">
            <v>ML</v>
          </cell>
          <cell r="D698">
            <v>1</v>
          </cell>
          <cell r="E698">
            <v>1.4247000000000001</v>
          </cell>
          <cell r="F698">
            <v>1.42</v>
          </cell>
        </row>
        <row r="699">
          <cell r="A699" t="str">
            <v>001.14.00640</v>
          </cell>
          <cell r="B699" t="str">
            <v>Pintura externa à óleo em madeira (portões, cerca, etc) à 03 demãos s/ aparelhamento e emassamento prévio</v>
          </cell>
          <cell r="C699" t="str">
            <v>M2</v>
          </cell>
          <cell r="D699">
            <v>1</v>
          </cell>
          <cell r="E699">
            <v>7.2411000000000003</v>
          </cell>
          <cell r="F699">
            <v>7.24</v>
          </cell>
        </row>
        <row r="700">
          <cell r="A700" t="str">
            <v>001.14.00660</v>
          </cell>
          <cell r="B700" t="str">
            <v>Pintura à óleo em madeiramento aparente (galpões, passadiços e beirais) a 3 demãos sem aparelhamento e emassamento prévio</v>
          </cell>
          <cell r="C700" t="str">
            <v>M2</v>
          </cell>
          <cell r="D700">
            <v>1</v>
          </cell>
          <cell r="E700">
            <v>5.1379000000000001</v>
          </cell>
          <cell r="F700">
            <v>5.13</v>
          </cell>
        </row>
        <row r="701">
          <cell r="A701" t="str">
            <v>001.14.00680</v>
          </cell>
          <cell r="B701" t="str">
            <v>Pintura externa c/ verniz plástico a base de poliuretano (verniz de barco) aplicado à 3 demãos sobre esquadrias e peça de madeira expostas ao tempo convenientemente intercalado entre as demãos</v>
          </cell>
          <cell r="C701" t="str">
            <v>M2</v>
          </cell>
          <cell r="D701">
            <v>1</v>
          </cell>
          <cell r="E701">
            <v>6.3966000000000003</v>
          </cell>
          <cell r="F701">
            <v>6.39</v>
          </cell>
        </row>
        <row r="702">
          <cell r="A702" t="str">
            <v>001.14.00700</v>
          </cell>
          <cell r="B702" t="str">
            <v>Pintura envernizamento de alvenaria aparente inclusive a preparação da superfície em 02 demãos</v>
          </cell>
          <cell r="C702" t="str">
            <v>M2</v>
          </cell>
          <cell r="D702">
            <v>1</v>
          </cell>
          <cell r="E702">
            <v>6.3194999999999997</v>
          </cell>
          <cell r="F702">
            <v>6.31</v>
          </cell>
        </row>
        <row r="703">
          <cell r="A703" t="str">
            <v>001.14.00720</v>
          </cell>
          <cell r="B703" t="str">
            <v>Pintura com verniz acrílico sobre paredes de concreto aplicado à duas demãos</v>
          </cell>
          <cell r="C703" t="str">
            <v>M2</v>
          </cell>
          <cell r="D703">
            <v>1</v>
          </cell>
          <cell r="E703">
            <v>4.5887000000000002</v>
          </cell>
          <cell r="F703">
            <v>4.58</v>
          </cell>
        </row>
        <row r="704">
          <cell r="A704" t="str">
            <v>001.14.00740</v>
          </cell>
          <cell r="B704" t="str">
            <v>Envernizamento interno em esquadrias ou forro de madeira executador da seguinte forma:lixamento e limpeza preliminar, correção de defeitos com massa incolor seguido de lixamento, duas demãos de verniz de  aparelho e lixamento e 02 demãos de verniz</v>
          </cell>
          <cell r="C704" t="str">
            <v>m2</v>
          </cell>
          <cell r="D704">
            <v>1</v>
          </cell>
          <cell r="E704">
            <v>6.9894999999999996</v>
          </cell>
          <cell r="F704">
            <v>6.98</v>
          </cell>
        </row>
        <row r="705">
          <cell r="A705" t="str">
            <v>001.14.00780</v>
          </cell>
          <cell r="B705" t="str">
            <v>Pintura - envernizamento de rodapés de madeira lixada e aparelhada com retoque de massa para correção de juntas e orifícios, verniz e acabamento aplicado em duas demãos a pincel</v>
          </cell>
          <cell r="C705" t="str">
            <v>M2</v>
          </cell>
          <cell r="D705">
            <v>1</v>
          </cell>
          <cell r="E705">
            <v>1.3159000000000001</v>
          </cell>
          <cell r="F705">
            <v>1.31</v>
          </cell>
        </row>
        <row r="706">
          <cell r="A706" t="str">
            <v>001.14.00800</v>
          </cell>
          <cell r="B706" t="str">
            <v>Pintura - envernizamento de rodapés de madeira lixada e aparelhada com retoque de massa para correção de juntas e orifícios, verniz e acabamento aplicado em duas demãos a boneca</v>
          </cell>
          <cell r="C706" t="str">
            <v>M2</v>
          </cell>
          <cell r="D706">
            <v>1</v>
          </cell>
          <cell r="E706">
            <v>1.4247000000000001</v>
          </cell>
          <cell r="F706">
            <v>1.42</v>
          </cell>
        </row>
        <row r="707">
          <cell r="A707" t="str">
            <v>001.14.00820</v>
          </cell>
          <cell r="B707" t="str">
            <v>Enceramento de madeira à boneca (portas, lambris, painéis  divisões) recomendada apenas para madeiras nobres como imbuia, caviúna, perobinha do campo, jacarandá, etc. e executado como segue: limpeza e lixamento preliminar, obturação de orifíc</v>
          </cell>
          <cell r="C707" t="str">
            <v>M2</v>
          </cell>
          <cell r="D707">
            <v>1</v>
          </cell>
          <cell r="E707">
            <v>6.3776000000000002</v>
          </cell>
          <cell r="F707">
            <v>6.37</v>
          </cell>
        </row>
        <row r="708">
          <cell r="A708" t="str">
            <v>001.14.00840</v>
          </cell>
          <cell r="B708" t="str">
            <v>Pintura externa em madeira aparente c/ líquido imunizante aplicado à brocha, pistola ou por imersão de acordo com as especificações  do fabricante</v>
          </cell>
          <cell r="C708" t="str">
            <v>M2</v>
          </cell>
          <cell r="D708">
            <v>1</v>
          </cell>
          <cell r="E708">
            <v>1.6344000000000001</v>
          </cell>
          <cell r="F708">
            <v>1.63</v>
          </cell>
        </row>
        <row r="709">
          <cell r="A709" t="str">
            <v>001.14.00860</v>
          </cell>
          <cell r="B709" t="str">
            <v>Pintura c/nata de cimento</v>
          </cell>
          <cell r="C709" t="str">
            <v>M2</v>
          </cell>
          <cell r="D709">
            <v>1</v>
          </cell>
          <cell r="E709">
            <v>2.0085999999999999</v>
          </cell>
          <cell r="F709">
            <v>2</v>
          </cell>
        </row>
        <row r="710">
          <cell r="A710" t="str">
            <v>001.14.00880</v>
          </cell>
          <cell r="B710" t="str">
            <v>Pintura novacor piso</v>
          </cell>
          <cell r="C710" t="str">
            <v>M2</v>
          </cell>
          <cell r="D710">
            <v>1</v>
          </cell>
          <cell r="E710">
            <v>3.6829999999999998</v>
          </cell>
          <cell r="F710">
            <v>3.68</v>
          </cell>
        </row>
        <row r="711">
          <cell r="A711" t="str">
            <v>001.14.00900</v>
          </cell>
          <cell r="B711" t="str">
            <v>Resina aplicada a duas demaos em pisos diversos</v>
          </cell>
          <cell r="C711" t="str">
            <v>M2</v>
          </cell>
          <cell r="D711">
            <v>1</v>
          </cell>
          <cell r="E711">
            <v>1.9704999999999999</v>
          </cell>
          <cell r="F711">
            <v>1.97</v>
          </cell>
        </row>
        <row r="712">
          <cell r="A712" t="str">
            <v>001.14.00920</v>
          </cell>
          <cell r="B712" t="str">
            <v>Raspagem, lixamento e aplicacao de sinteco fosco e semi-fosco</v>
          </cell>
          <cell r="C712" t="str">
            <v>M2</v>
          </cell>
          <cell r="D712">
            <v>1</v>
          </cell>
          <cell r="E712">
            <v>6.0164999999999997</v>
          </cell>
          <cell r="F712">
            <v>6.01</v>
          </cell>
        </row>
        <row r="713">
          <cell r="A713" t="str">
            <v>001.14.00940</v>
          </cell>
          <cell r="B713" t="str">
            <v>Pintura em concreto aparente com silicone aplicado a duas demãos</v>
          </cell>
          <cell r="C713" t="str">
            <v>m2</v>
          </cell>
          <cell r="D713">
            <v>1</v>
          </cell>
          <cell r="E713">
            <v>5.9813000000000001</v>
          </cell>
          <cell r="F713">
            <v>5.98</v>
          </cell>
        </row>
        <row r="714">
          <cell r="A714" t="str">
            <v>001.14.00960</v>
          </cell>
          <cell r="B714" t="str">
            <v>Pintura do nome do estado e da atividade</v>
          </cell>
          <cell r="C714" t="str">
            <v>UN</v>
          </cell>
          <cell r="D714">
            <v>1</v>
          </cell>
          <cell r="E714">
            <v>188.68</v>
          </cell>
          <cell r="F714">
            <v>188.68</v>
          </cell>
        </row>
        <row r="715">
          <cell r="A715" t="str">
            <v>001.14.00980</v>
          </cell>
          <cell r="B715" t="str">
            <v>Pintura com tinta epóxi sobre massa corrida em paredes executadas com segue: lixamento das superfícies rebocadas - cuidadosa remoção do pó preferivelmente com jato de ar- aplicação de 02 demãos de massa corrida a base de epoxi com desempenade</v>
          </cell>
          <cell r="C715" t="str">
            <v>M2</v>
          </cell>
          <cell r="D715">
            <v>1</v>
          </cell>
          <cell r="E715">
            <v>35.031999999999996</v>
          </cell>
          <cell r="F715">
            <v>35.03</v>
          </cell>
        </row>
        <row r="716">
          <cell r="A716" t="str">
            <v>001.14.01000</v>
          </cell>
          <cell r="B716" t="str">
            <v>Pintura osmocolor em peças de madeira (esquadrias, forros, etc.) incolor, aplicado a duas demãos</v>
          </cell>
          <cell r="C716" t="str">
            <v>M2</v>
          </cell>
          <cell r="D716">
            <v>1</v>
          </cell>
          <cell r="E716">
            <v>4.2371999999999996</v>
          </cell>
          <cell r="F716">
            <v>4.2300000000000004</v>
          </cell>
        </row>
        <row r="717">
          <cell r="A717" t="str">
            <v>001.14.01020</v>
          </cell>
          <cell r="B717" t="str">
            <v>Pintura de conservação de parede ou teto sem retoque de massa,com látex pva à uma demão</v>
          </cell>
          <cell r="C717" t="str">
            <v>M2</v>
          </cell>
          <cell r="D717">
            <v>1</v>
          </cell>
          <cell r="E717">
            <v>2.3494000000000002</v>
          </cell>
          <cell r="F717">
            <v>2.34</v>
          </cell>
        </row>
        <row r="718">
          <cell r="A718" t="str">
            <v>001.14.01040</v>
          </cell>
          <cell r="B718" t="str">
            <v>Pintura de conservação de parede ou teto sem retoque de massa,com látex pva a duas demãos</v>
          </cell>
          <cell r="C718" t="str">
            <v>M2</v>
          </cell>
          <cell r="D718">
            <v>1</v>
          </cell>
          <cell r="E718">
            <v>3.8069999999999999</v>
          </cell>
          <cell r="F718">
            <v>3.8</v>
          </cell>
        </row>
        <row r="719">
          <cell r="A719" t="str">
            <v>001.14.01060</v>
          </cell>
          <cell r="B719" t="str">
            <v>Pintura de conservação de parede ou teto sem retoque de massa,com tinta a oleo  à uma demão</v>
          </cell>
          <cell r="C719" t="str">
            <v>M2</v>
          </cell>
          <cell r="D719">
            <v>1</v>
          </cell>
          <cell r="E719">
            <v>2.6795</v>
          </cell>
          <cell r="F719">
            <v>2.67</v>
          </cell>
        </row>
        <row r="720">
          <cell r="A720" t="str">
            <v>001.14.01080</v>
          </cell>
          <cell r="B720" t="str">
            <v>Pintura de conservação de parede ou teto sem retoque de massa,com tinta a oleo a duas demãos</v>
          </cell>
          <cell r="C720" t="str">
            <v>M2</v>
          </cell>
          <cell r="D720">
            <v>1</v>
          </cell>
          <cell r="E720">
            <v>4.6542000000000003</v>
          </cell>
          <cell r="F720">
            <v>4.6500000000000004</v>
          </cell>
        </row>
        <row r="721">
          <cell r="A721" t="str">
            <v>001.14.01100</v>
          </cell>
          <cell r="B721" t="str">
            <v>Pintura de conservação de parede ou teto sem retoque de massa,com tinta látex acrilico  à uma demão</v>
          </cell>
          <cell r="C721" t="str">
            <v>M2</v>
          </cell>
          <cell r="D721">
            <v>1</v>
          </cell>
          <cell r="E721">
            <v>2.3494000000000002</v>
          </cell>
          <cell r="F721">
            <v>2.34</v>
          </cell>
        </row>
        <row r="722">
          <cell r="A722" t="str">
            <v>001.14.01120</v>
          </cell>
          <cell r="B722" t="str">
            <v>Pintura de conservação de parede ou teto sem retoque de massa,com tinta látex acrilico  a duas demãos</v>
          </cell>
          <cell r="C722" t="str">
            <v>M2</v>
          </cell>
          <cell r="D722">
            <v>1</v>
          </cell>
          <cell r="E722">
            <v>3.8069999999999999</v>
          </cell>
          <cell r="F722">
            <v>3.8</v>
          </cell>
        </row>
        <row r="723">
          <cell r="A723" t="str">
            <v>001.14.01140</v>
          </cell>
          <cell r="B723" t="str">
            <v>Pintura de conservação em parede ou teto com retoque de massa, com látex pva à duas demãos</v>
          </cell>
          <cell r="C723" t="str">
            <v>M2</v>
          </cell>
          <cell r="D723">
            <v>1</v>
          </cell>
          <cell r="E723">
            <v>4.5510999999999999</v>
          </cell>
          <cell r="F723">
            <v>4.55</v>
          </cell>
        </row>
        <row r="724">
          <cell r="A724" t="str">
            <v>001.14.01160</v>
          </cell>
          <cell r="B724" t="str">
            <v>Pintura de conservação em parede ou teto com retoque de massa, com tinta a óleo  à duas demãos</v>
          </cell>
          <cell r="C724" t="str">
            <v>M2</v>
          </cell>
          <cell r="D724">
            <v>1</v>
          </cell>
          <cell r="E724">
            <v>5.1661999999999999</v>
          </cell>
          <cell r="F724">
            <v>5.16</v>
          </cell>
        </row>
        <row r="725">
          <cell r="A725" t="str">
            <v>001.14.01180</v>
          </cell>
          <cell r="B725" t="str">
            <v>Pintura de conservação em parede ou teto com retoque de massa, com tinta latéx acrilílico  à duas demãos</v>
          </cell>
          <cell r="C725" t="str">
            <v>M2</v>
          </cell>
          <cell r="D725">
            <v>1</v>
          </cell>
          <cell r="E725">
            <v>4.5510999999999999</v>
          </cell>
          <cell r="F725">
            <v>4.55</v>
          </cell>
        </row>
        <row r="726">
          <cell r="A726" t="str">
            <v>001.14.01200</v>
          </cell>
          <cell r="B726" t="str">
            <v>Pintura de conservação em esquadria metálica com tinta a oleo à uma demão com retoque da pintura de base (zarcão ou grafite)</v>
          </cell>
          <cell r="C726" t="str">
            <v>M2</v>
          </cell>
          <cell r="D726">
            <v>1</v>
          </cell>
          <cell r="E726">
            <v>3.4251</v>
          </cell>
          <cell r="F726">
            <v>3.42</v>
          </cell>
        </row>
        <row r="727">
          <cell r="A727" t="str">
            <v>001.14.01220</v>
          </cell>
          <cell r="B727" t="str">
            <v>Pintura de conservação em esquadria metálica com tinta a oleo a duas demãos com retoque da pintura de base (zarcão ou grafite)</v>
          </cell>
          <cell r="C727" t="str">
            <v>M2</v>
          </cell>
          <cell r="D727">
            <v>1</v>
          </cell>
          <cell r="E727">
            <v>5.2995999999999999</v>
          </cell>
          <cell r="F727">
            <v>5.29</v>
          </cell>
        </row>
        <row r="728">
          <cell r="A728" t="str">
            <v>001.14.01240</v>
          </cell>
          <cell r="B728" t="str">
            <v>Pintura de conservação em esquadria metálica com tinta grafite à uma demão com retoque da pintura de base (zarcão ou grafite)</v>
          </cell>
          <cell r="C728" t="str">
            <v>M2</v>
          </cell>
          <cell r="D728">
            <v>1</v>
          </cell>
          <cell r="E728">
            <v>3.6385000000000001</v>
          </cell>
          <cell r="F728">
            <v>3.63</v>
          </cell>
        </row>
        <row r="729">
          <cell r="A729" t="str">
            <v>001.14.01260</v>
          </cell>
          <cell r="B729" t="str">
            <v>Pintura de conservação em esquadria metálica com tinta grafite a duas demãos com retoque da pintura de base (zarcão ou grafite)</v>
          </cell>
          <cell r="C729" t="str">
            <v>M2</v>
          </cell>
          <cell r="D729">
            <v>1</v>
          </cell>
          <cell r="E729">
            <v>5.7092000000000001</v>
          </cell>
          <cell r="F729">
            <v>5.7</v>
          </cell>
        </row>
        <row r="730">
          <cell r="A730" t="str">
            <v>001.14.01280</v>
          </cell>
          <cell r="B730" t="str">
            <v>Pintura de conservação em esquadria metálica com tinta esmalte à uma demão com retoque da pintura de base (zarcão ou grafite)</v>
          </cell>
          <cell r="C730" t="str">
            <v>M2</v>
          </cell>
          <cell r="D730">
            <v>1</v>
          </cell>
          <cell r="E730">
            <v>3.6385000000000001</v>
          </cell>
          <cell r="F730">
            <v>3.63</v>
          </cell>
        </row>
        <row r="731">
          <cell r="A731" t="str">
            <v>001.14.01300</v>
          </cell>
          <cell r="B731" t="str">
            <v>Pintura de conservação em esquadria metálica com tinta esmalte a duas demãos com retoque da pintura de base (zarcão ou grafite)</v>
          </cell>
          <cell r="C731" t="str">
            <v>M2</v>
          </cell>
          <cell r="D731">
            <v>1</v>
          </cell>
          <cell r="E731">
            <v>5.7092000000000001</v>
          </cell>
          <cell r="F731">
            <v>5.7</v>
          </cell>
        </row>
        <row r="732">
          <cell r="A732" t="str">
            <v>001.15</v>
          </cell>
          <cell r="B732" t="str">
            <v>SERVIÇOS COMPLEMENTARES</v>
          </cell>
          <cell r="E732">
            <v>21844.741900000001</v>
          </cell>
        </row>
        <row r="733">
          <cell r="A733" t="str">
            <v>001.15.00020</v>
          </cell>
          <cell r="B733" t="str">
            <v>Fornecimento de quadro negro conforme detalhe do dop de 4.00x1.20m executado na obra. após chapisco prévio será executado o emboço com argamassa 1:4:8 e reboco com argamassa 1:2 ;12 de granulação fina com superfície cuidadosamente desempenada. pintura p</v>
          </cell>
          <cell r="C733" t="str">
            <v>UN</v>
          </cell>
          <cell r="D733">
            <v>1</v>
          </cell>
          <cell r="E733">
            <v>120.5249</v>
          </cell>
          <cell r="F733">
            <v>120.52</v>
          </cell>
        </row>
        <row r="734">
          <cell r="A734" t="str">
            <v>001.15.00040</v>
          </cell>
          <cell r="B734" t="str">
            <v>Fornecimento de quadro negro conforme detalhe do dop de 4.00x1.20 m executado na obra, a 80 cm do piso acabado. após chapisco prévio será executado o emboço 1:4:8 e reboco com argamassa 1:4:12 de granulação fina com a superfície cuidadosamente desempena</v>
          </cell>
          <cell r="C734" t="str">
            <v>UN</v>
          </cell>
          <cell r="D734">
            <v>1</v>
          </cell>
          <cell r="E734">
            <v>113.7385</v>
          </cell>
          <cell r="F734">
            <v>113.73</v>
          </cell>
        </row>
        <row r="735">
          <cell r="A735" t="str">
            <v>001.15.00060</v>
          </cell>
          <cell r="B735" t="str">
            <v>Recuperação de quadro negro com retoque de massa (base de óleo) lixamento e polimento com lixa de água e pintura com duas demãos de tinta verde opaca especial</v>
          </cell>
          <cell r="C735" t="str">
            <v>UN</v>
          </cell>
          <cell r="D735">
            <v>1</v>
          </cell>
          <cell r="E735">
            <v>47.622199999999999</v>
          </cell>
          <cell r="F735">
            <v>47.62</v>
          </cell>
        </row>
        <row r="736">
          <cell r="A736" t="str">
            <v>001.15.00080</v>
          </cell>
          <cell r="B736" t="str">
            <v>Fornecimento e instalação de quadro negro de madeira compensada 6 mm de espessura incl.moldura e porta giz</v>
          </cell>
          <cell r="C736" t="str">
            <v>M2</v>
          </cell>
          <cell r="D736">
            <v>1</v>
          </cell>
          <cell r="E736">
            <v>38.434800000000003</v>
          </cell>
          <cell r="F736">
            <v>38.43</v>
          </cell>
        </row>
        <row r="737">
          <cell r="A737" t="str">
            <v>001.15.00100</v>
          </cell>
          <cell r="B737" t="str">
            <v>Fornecimento e instalação de porta giz de madeira c/guarnição</v>
          </cell>
          <cell r="C737" t="str">
            <v>ML</v>
          </cell>
          <cell r="D737">
            <v>1</v>
          </cell>
          <cell r="E737">
            <v>3.6655000000000002</v>
          </cell>
          <cell r="F737">
            <v>3.66</v>
          </cell>
        </row>
        <row r="738">
          <cell r="A738" t="str">
            <v>001.15.00120</v>
          </cell>
          <cell r="B738" t="str">
            <v>Fornecimento e instalação de placa de inauguração para grupo escolar (25.00x40.00) cm</v>
          </cell>
          <cell r="C738" t="str">
            <v>UN</v>
          </cell>
          <cell r="D738">
            <v>1</v>
          </cell>
          <cell r="E738">
            <v>155.1592</v>
          </cell>
          <cell r="F738">
            <v>155.15</v>
          </cell>
        </row>
        <row r="739">
          <cell r="A739" t="str">
            <v>001.15.00140</v>
          </cell>
          <cell r="B739" t="str">
            <v>Fornecimento e instalação de placa de inauguração para cadeias públicas (36.50x47.00) cm</v>
          </cell>
          <cell r="C739" t="str">
            <v>UN</v>
          </cell>
          <cell r="D739">
            <v>1</v>
          </cell>
          <cell r="E739">
            <v>205.1592</v>
          </cell>
          <cell r="F739">
            <v>205.15</v>
          </cell>
        </row>
        <row r="740">
          <cell r="A740" t="str">
            <v>001.15.00160</v>
          </cell>
          <cell r="B740" t="str">
            <v>Fornecimento e instalação de placa de inauguração p/ escritório regional urbano da prodeagro - 25x40cm</v>
          </cell>
          <cell r="C740" t="str">
            <v>UN</v>
          </cell>
          <cell r="D740">
            <v>1</v>
          </cell>
          <cell r="E740">
            <v>1355.1592000000001</v>
          </cell>
          <cell r="F740">
            <v>1355.15</v>
          </cell>
        </row>
        <row r="741">
          <cell r="A741" t="str">
            <v>001.15.00180</v>
          </cell>
          <cell r="B741" t="str">
            <v>Fornecimento e instalação de placa de inauguração em alumínio fundido 65.00x75.00cm</v>
          </cell>
          <cell r="C741" t="str">
            <v>UN</v>
          </cell>
          <cell r="D741">
            <v>1</v>
          </cell>
          <cell r="E741">
            <v>403.91770000000002</v>
          </cell>
          <cell r="F741">
            <v>403.91</v>
          </cell>
        </row>
        <row r="742">
          <cell r="A742" t="str">
            <v>001.15.00200</v>
          </cell>
          <cell r="B742" t="str">
            <v>Fornecimento e instalação de obelisco conforme projeto do dvop, fornecimento e execução</v>
          </cell>
          <cell r="C742" t="str">
            <v>UN</v>
          </cell>
          <cell r="D742">
            <v>1</v>
          </cell>
          <cell r="E742">
            <v>2200</v>
          </cell>
          <cell r="F742">
            <v>2200</v>
          </cell>
        </row>
        <row r="743">
          <cell r="A743" t="str">
            <v>001.15.00220</v>
          </cell>
          <cell r="B743" t="str">
            <v>Fornecimento e instalação de mastro p/bandeira em poste cônico inclusive pintura e pertences altura livre 5.00 m</v>
          </cell>
          <cell r="C743" t="str">
            <v>UN</v>
          </cell>
          <cell r="D743">
            <v>1</v>
          </cell>
          <cell r="E743">
            <v>202.25980000000001</v>
          </cell>
          <cell r="F743">
            <v>202.25</v>
          </cell>
        </row>
        <row r="744">
          <cell r="A744" t="str">
            <v>001.15.00240</v>
          </cell>
          <cell r="B744" t="str">
            <v>Fornecimento e instalação de mastro p/bandeira em cano galvanizado diâmetro 3 pol inclusive pintura e pertences altura livre 5 m</v>
          </cell>
          <cell r="C744" t="str">
            <v>UN</v>
          </cell>
          <cell r="D744">
            <v>1</v>
          </cell>
          <cell r="E744">
            <v>282.20569999999998</v>
          </cell>
          <cell r="F744">
            <v>282.2</v>
          </cell>
        </row>
        <row r="745">
          <cell r="A745" t="str">
            <v>001.15.00260</v>
          </cell>
          <cell r="B745" t="str">
            <v>Fornecimento e instalação de mastro p/bandeira constituído de 3 postes de cano galvanizado diâmetro 3 pol conforme detalhe do dop</v>
          </cell>
          <cell r="C745" t="str">
            <v>CJ</v>
          </cell>
          <cell r="D745">
            <v>1</v>
          </cell>
          <cell r="E745">
            <v>1585.7752</v>
          </cell>
          <cell r="F745">
            <v>1585.77</v>
          </cell>
        </row>
        <row r="746">
          <cell r="A746" t="str">
            <v>001.15.00280</v>
          </cell>
          <cell r="B746" t="str">
            <v>Fornecimento e instalação de trave p/futebol de salão incluindo pintura, rede de nylon conforme detalhe dop</v>
          </cell>
          <cell r="C746" t="str">
            <v>CJ</v>
          </cell>
          <cell r="D746">
            <v>1</v>
          </cell>
          <cell r="E746">
            <v>760.26790000000005</v>
          </cell>
          <cell r="F746">
            <v>760.26</v>
          </cell>
        </row>
        <row r="747">
          <cell r="A747" t="str">
            <v>001.15.00300</v>
          </cell>
          <cell r="B747" t="str">
            <v>Fornecimento e instalação de trave para campo de futebol conforme detalhe do dop</v>
          </cell>
          <cell r="C747" t="str">
            <v>PAR</v>
          </cell>
          <cell r="D747">
            <v>1</v>
          </cell>
          <cell r="E747">
            <v>1833.759</v>
          </cell>
          <cell r="F747">
            <v>1833.75</v>
          </cell>
        </row>
        <row r="748">
          <cell r="A748" t="str">
            <v>001.15.00320</v>
          </cell>
          <cell r="B748" t="str">
            <v>Fornecimento e instalação de suporte p/tabela de basquete em treliçado inclusive pilares de concreto armado (aparente), fundação, pintura (treliças) conforme det. do dop</v>
          </cell>
          <cell r="C748" t="str">
            <v>UN</v>
          </cell>
          <cell r="D748">
            <v>1</v>
          </cell>
          <cell r="E748">
            <v>2224.8892000000001</v>
          </cell>
          <cell r="F748">
            <v>2224.88</v>
          </cell>
        </row>
        <row r="749">
          <cell r="A749" t="str">
            <v>001.15.00340</v>
          </cell>
          <cell r="B749" t="str">
            <v>Fornecimento e instalação de tabela de madeira p/basquete inclusive alça de fixação do cesto e cesto de nylon e pintura conforme especificação da cbd</v>
          </cell>
          <cell r="C749" t="str">
            <v>UN</v>
          </cell>
          <cell r="D749">
            <v>1</v>
          </cell>
          <cell r="E749">
            <v>281.52760000000001</v>
          </cell>
          <cell r="F749">
            <v>281.52</v>
          </cell>
        </row>
        <row r="750">
          <cell r="A750" t="str">
            <v>001.15.00360</v>
          </cell>
          <cell r="B750" t="str">
            <v>Fornecimento e instalação de suporte p/voley em cano galvanizado diâmetro 3 pol inclusive pintura dos mastros, catraca, rede e demais pertences ( 02 postes)</v>
          </cell>
          <cell r="C750" t="str">
            <v>CJ</v>
          </cell>
          <cell r="D750">
            <v>1</v>
          </cell>
          <cell r="E750">
            <v>472.3639</v>
          </cell>
          <cell r="F750">
            <v>472.36</v>
          </cell>
        </row>
        <row r="751">
          <cell r="A751" t="str">
            <v>001.15.00380</v>
          </cell>
          <cell r="B751" t="str">
            <v>Pintura de marcação da quadra de esportes c/tinta especial (conf.especificação da cbd) inclusive preparo da superfície (larg. 5.00 cm)</v>
          </cell>
          <cell r="C751" t="str">
            <v>ML</v>
          </cell>
          <cell r="D751">
            <v>1</v>
          </cell>
          <cell r="E751">
            <v>4.2458999999999998</v>
          </cell>
          <cell r="F751">
            <v>4.24</v>
          </cell>
        </row>
        <row r="752">
          <cell r="A752" t="str">
            <v>001.15.00400</v>
          </cell>
          <cell r="B752" t="str">
            <v>Pintura de marcação do campo de futebol a cal inclusive preparação do terreno largura 10 cm (conf. especif.do dop)</v>
          </cell>
          <cell r="C752" t="str">
            <v>ML</v>
          </cell>
          <cell r="D752">
            <v>1</v>
          </cell>
          <cell r="E752">
            <v>3.0783999999999998</v>
          </cell>
          <cell r="F752">
            <v>3.07</v>
          </cell>
        </row>
        <row r="753">
          <cell r="A753" t="str">
            <v>001.15.00420</v>
          </cell>
          <cell r="B753" t="str">
            <v>Fornecimento e instalação de banca ou tampo em aço inoxidável n.o de 1.20x0.60m com 1 cuba</v>
          </cell>
          <cell r="C753" t="str">
            <v>UN</v>
          </cell>
          <cell r="D753">
            <v>1</v>
          </cell>
          <cell r="E753">
            <v>277.21260000000001</v>
          </cell>
          <cell r="F753">
            <v>277.20999999999998</v>
          </cell>
        </row>
        <row r="754">
          <cell r="A754" t="str">
            <v>001.15.00440</v>
          </cell>
          <cell r="B754" t="str">
            <v>Fornecimento e instalação de banca ou tampo em aço inoxidável n.2 de 1.50x0.60m com 1 cuba</v>
          </cell>
          <cell r="C754" t="str">
            <v>UN</v>
          </cell>
          <cell r="D754">
            <v>1</v>
          </cell>
          <cell r="E754">
            <v>162.52260000000001</v>
          </cell>
          <cell r="F754">
            <v>162.52000000000001</v>
          </cell>
        </row>
        <row r="755">
          <cell r="A755" t="str">
            <v>001.15.00460</v>
          </cell>
          <cell r="B755" t="str">
            <v>Fornecimento e instalação de banca ou tampo em aço inoxidável n.2 de 1.80x0.60m com 1 cuba</v>
          </cell>
          <cell r="C755" t="str">
            <v>UN</v>
          </cell>
          <cell r="D755">
            <v>1</v>
          </cell>
          <cell r="E755">
            <v>256.26260000000002</v>
          </cell>
          <cell r="F755">
            <v>256.26</v>
          </cell>
        </row>
        <row r="756">
          <cell r="A756" t="str">
            <v>001.15.00480</v>
          </cell>
          <cell r="B756" t="str">
            <v>Fornecimento e instalação de banca ou tampo em aço inoxidável n.2 de 2.00x0.60m com 1 cuba</v>
          </cell>
          <cell r="C756" t="str">
            <v>UN</v>
          </cell>
          <cell r="D756">
            <v>1</v>
          </cell>
          <cell r="E756">
            <v>293.90260000000001</v>
          </cell>
          <cell r="F756">
            <v>293.89999999999998</v>
          </cell>
        </row>
        <row r="757">
          <cell r="A757" t="str">
            <v>001.15.00500</v>
          </cell>
          <cell r="B757" t="str">
            <v>Fornecimento e instalação de banca ou tampo em aço inoxidável n.334 de 2.00x0.60m com 2 cubas p/ ud</v>
          </cell>
          <cell r="C757" t="str">
            <v>UN</v>
          </cell>
          <cell r="D757">
            <v>1</v>
          </cell>
          <cell r="E757">
            <v>355.26260000000002</v>
          </cell>
          <cell r="F757">
            <v>355.26</v>
          </cell>
        </row>
        <row r="758">
          <cell r="A758" t="str">
            <v>001.15.00520</v>
          </cell>
          <cell r="B758" t="str">
            <v>Fornecimento e instalação de banca ou tampo em aço inoxidável da eternox revestida d1800mb c/ 1 cuba no centro, de 1,80m</v>
          </cell>
          <cell r="C758" t="str">
            <v>UN</v>
          </cell>
          <cell r="D758">
            <v>1</v>
          </cell>
          <cell r="E758">
            <v>276.9126</v>
          </cell>
          <cell r="F758">
            <v>276.91000000000003</v>
          </cell>
        </row>
        <row r="759">
          <cell r="A759" t="str">
            <v>001.15.00540</v>
          </cell>
          <cell r="B759" t="str">
            <v>Fornecimento e instalação de banca ou tampo em aço inoxidável da eternox revestida e1800mb c/ 1 cuba no centro, de 1,80m</v>
          </cell>
          <cell r="C759" t="str">
            <v>UN</v>
          </cell>
          <cell r="D759">
            <v>1</v>
          </cell>
          <cell r="E759">
            <v>277.21260000000001</v>
          </cell>
          <cell r="F759">
            <v>277.20999999999998</v>
          </cell>
        </row>
        <row r="760">
          <cell r="A760" t="str">
            <v>001.15.00560</v>
          </cell>
          <cell r="B760" t="str">
            <v>Fornecimento e instalação de banca ou tampo em aço inoxidável da eternox revestida 2000mb 2c c/ 2 cubas no centro, de 2,00m</v>
          </cell>
          <cell r="C760" t="str">
            <v>UN</v>
          </cell>
          <cell r="D760">
            <v>1</v>
          </cell>
          <cell r="E760">
            <v>331.26260000000002</v>
          </cell>
          <cell r="F760">
            <v>331.26</v>
          </cell>
        </row>
        <row r="761">
          <cell r="A761" t="str">
            <v>001.15.00580</v>
          </cell>
          <cell r="B761" t="str">
            <v>Fornecimento e instalação de banca ou tampo em aço inoxidável da eternox revestida d1600mb c/ 1 cuba no centro</v>
          </cell>
          <cell r="C761" t="str">
            <v>UN</v>
          </cell>
          <cell r="D761">
            <v>1</v>
          </cell>
          <cell r="E761">
            <v>162.52260000000001</v>
          </cell>
          <cell r="F761">
            <v>162.52000000000001</v>
          </cell>
        </row>
        <row r="762">
          <cell r="A762" t="str">
            <v>001.15.00600</v>
          </cell>
          <cell r="B762" t="str">
            <v>Fornecimento e instalação de banca ou tampo em aço inoxidável da eternox revestida 1800mb 2c c/ 2 cubas no centro</v>
          </cell>
          <cell r="C762" t="str">
            <v>UN</v>
          </cell>
          <cell r="D762">
            <v>1</v>
          </cell>
          <cell r="E762">
            <v>313.30259999999998</v>
          </cell>
          <cell r="F762">
            <v>313.3</v>
          </cell>
        </row>
        <row r="763">
          <cell r="A763" t="str">
            <v>001.15.00620</v>
          </cell>
          <cell r="B763" t="str">
            <v>Fornecimento e instalação de banca ou tampo em aço inoxidável da eternox revestida cuba dupla de 82x34x14cm</v>
          </cell>
          <cell r="C763" t="str">
            <v>UN</v>
          </cell>
          <cell r="D763">
            <v>1</v>
          </cell>
          <cell r="E763">
            <v>106.2426</v>
          </cell>
          <cell r="F763">
            <v>106.24</v>
          </cell>
        </row>
        <row r="764">
          <cell r="A764" t="str">
            <v>001.15.00640</v>
          </cell>
          <cell r="B764" t="str">
            <v>Fornecimento e instalação de banca ou tampo em aço inoxidável da eternox revestido e1800mb com 2 cubas lado direito</v>
          </cell>
          <cell r="C764" t="str">
            <v>UN</v>
          </cell>
          <cell r="D764">
            <v>1</v>
          </cell>
          <cell r="E764">
            <v>313.30259999999998</v>
          </cell>
          <cell r="F764">
            <v>313.3</v>
          </cell>
        </row>
        <row r="765">
          <cell r="A765" t="str">
            <v>001.15.00660</v>
          </cell>
          <cell r="B765" t="str">
            <v>Fornecimento e instalação de banca ou tampo em aço inoxidável da eternox revestida de 2.60 x 0.55 m c/ 1 cuba e valvula</v>
          </cell>
          <cell r="C765" t="str">
            <v>UN</v>
          </cell>
          <cell r="D765">
            <v>1</v>
          </cell>
          <cell r="E765">
            <v>162.52260000000001</v>
          </cell>
          <cell r="F765">
            <v>162.52000000000001</v>
          </cell>
        </row>
        <row r="766">
          <cell r="A766" t="str">
            <v>001.15.00680</v>
          </cell>
          <cell r="B766" t="str">
            <v>Fornecimento e instalação de banca de granilite fundida na obra com espessura de 0.05 m</v>
          </cell>
          <cell r="C766" t="str">
            <v>M2</v>
          </cell>
          <cell r="D766">
            <v>1</v>
          </cell>
          <cell r="E766">
            <v>78.002200000000002</v>
          </cell>
          <cell r="F766">
            <v>78</v>
          </cell>
        </row>
        <row r="767">
          <cell r="A767" t="str">
            <v>001.15.00700</v>
          </cell>
          <cell r="B767" t="str">
            <v>Fornecimento e instalação de bancada em ardósia polida 1.50 x 0.60 com 1 cuba inox 40.00x40.00x15.00</v>
          </cell>
          <cell r="C767" t="str">
            <v>UN</v>
          </cell>
          <cell r="D767">
            <v>1</v>
          </cell>
          <cell r="E767">
            <v>179.24260000000001</v>
          </cell>
          <cell r="F767">
            <v>179.24</v>
          </cell>
        </row>
        <row r="768">
          <cell r="A768" t="str">
            <v>001.15.00720</v>
          </cell>
          <cell r="B768" t="str">
            <v>Fornecimento e instalação de bancada seca em ardósia polida  1.50 x 0.80</v>
          </cell>
          <cell r="C768" t="str">
            <v>UN</v>
          </cell>
          <cell r="D768">
            <v>1</v>
          </cell>
          <cell r="E768">
            <v>181.04259999999999</v>
          </cell>
          <cell r="F768">
            <v>181.04</v>
          </cell>
        </row>
        <row r="769">
          <cell r="A769" t="str">
            <v>001.15.00740</v>
          </cell>
          <cell r="B769" t="str">
            <v>Execução de reassentamento de bancada seca em ardósia polida</v>
          </cell>
          <cell r="C769" t="str">
            <v>M2</v>
          </cell>
          <cell r="D769">
            <v>1</v>
          </cell>
          <cell r="E769">
            <v>25.074000000000002</v>
          </cell>
          <cell r="F769">
            <v>25.07</v>
          </cell>
        </row>
        <row r="770">
          <cell r="A770" t="str">
            <v>001.15.00760</v>
          </cell>
          <cell r="B770" t="str">
            <v>Fornecimento e instalação de bancada seca em granito polido</v>
          </cell>
          <cell r="C770" t="str">
            <v>M2</v>
          </cell>
          <cell r="D770">
            <v>1</v>
          </cell>
          <cell r="E770">
            <v>149.4504</v>
          </cell>
          <cell r="F770">
            <v>149.44999999999999</v>
          </cell>
        </row>
        <row r="771">
          <cell r="A771" t="str">
            <v>001.15.00780</v>
          </cell>
          <cell r="B771" t="str">
            <v>Fornecimento e instalação de banca de mármore sintético c/ 01 cuba no centro , de 1.80m</v>
          </cell>
          <cell r="C771" t="str">
            <v>UN</v>
          </cell>
          <cell r="D771">
            <v>1</v>
          </cell>
          <cell r="E771">
            <v>76.898499999999999</v>
          </cell>
          <cell r="F771">
            <v>76.89</v>
          </cell>
        </row>
        <row r="772">
          <cell r="A772" t="str">
            <v>001.15.00800</v>
          </cell>
          <cell r="B772" t="str">
            <v>Forneicmento e instalação de banca de mármore sintético c/ 02 cubas no centro , de 1.80m</v>
          </cell>
          <cell r="C772" t="str">
            <v>UN</v>
          </cell>
          <cell r="D772">
            <v>1</v>
          </cell>
          <cell r="E772">
            <v>76.898499999999999</v>
          </cell>
          <cell r="F772">
            <v>76.89</v>
          </cell>
        </row>
        <row r="773">
          <cell r="A773" t="str">
            <v>001.15.00820</v>
          </cell>
          <cell r="B773" t="str">
            <v>Fornecimento e instalação de banca de mármore sintético com uma cuba - 120.00x54.00cm</v>
          </cell>
          <cell r="C773" t="str">
            <v>UN</v>
          </cell>
          <cell r="D773">
            <v>1</v>
          </cell>
          <cell r="E773">
            <v>47.278500000000001</v>
          </cell>
          <cell r="F773">
            <v>47.27</v>
          </cell>
        </row>
        <row r="774">
          <cell r="A774" t="str">
            <v>001.15.00840</v>
          </cell>
          <cell r="B774" t="str">
            <v>Execucao de escada com degraus de tijolo macico, asente com massa forte, inclusive revestimento dos espelhos e pisos</v>
          </cell>
          <cell r="C774" t="str">
            <v>M3</v>
          </cell>
          <cell r="D774">
            <v>1</v>
          </cell>
          <cell r="E774">
            <v>237.0686</v>
          </cell>
          <cell r="F774">
            <v>237.06</v>
          </cell>
        </row>
        <row r="775">
          <cell r="A775" t="str">
            <v>001.15.00860</v>
          </cell>
          <cell r="B775" t="str">
            <v>Fornecimento e assentamento de revestimento externo com retalhos de pedra de mao</v>
          </cell>
          <cell r="C775" t="str">
            <v>M2</v>
          </cell>
          <cell r="D775">
            <v>1</v>
          </cell>
          <cell r="E775">
            <v>9.2789000000000001</v>
          </cell>
          <cell r="F775">
            <v>9.27</v>
          </cell>
        </row>
        <row r="776">
          <cell r="A776" t="str">
            <v>001.15.00880</v>
          </cell>
          <cell r="B776" t="str">
            <v>Fornecimento e instalação de bancada em aço inox 316 1.90 x 0.80 formado por peças estampadas sem emendas visíveis, com 2 cubas em aço inox 316 estampado sem cantos vivos, nas dimensões (40x60x40)cm</v>
          </cell>
          <cell r="C776" t="str">
            <v>UN</v>
          </cell>
          <cell r="D776">
            <v>1</v>
          </cell>
          <cell r="E776">
            <v>350.2826</v>
          </cell>
          <cell r="F776">
            <v>350.28</v>
          </cell>
        </row>
        <row r="777">
          <cell r="A777" t="str">
            <v>001.15.00900</v>
          </cell>
          <cell r="B777" t="str">
            <v>Fornecimento e instalação de bancada em aço inox 316 2.20 x 0.80 formado por peças estampadas sem emendas visíveis, com 2 cubas em aço inox 316 estampado sem cantos vivos, nas dimensões (40x60x40)cm</v>
          </cell>
          <cell r="C777" t="str">
            <v>UN</v>
          </cell>
          <cell r="D777">
            <v>1</v>
          </cell>
          <cell r="E777">
            <v>368.75259999999997</v>
          </cell>
          <cell r="F777">
            <v>368.75</v>
          </cell>
        </row>
        <row r="778">
          <cell r="A778" t="str">
            <v>001.15.00920</v>
          </cell>
          <cell r="B778" t="str">
            <v>Fornecimento e instalação de bancada seca em aço inox 316 1.80 x 0.80 formado por peças estampadas sem emendas visíveis</v>
          </cell>
          <cell r="C778" t="str">
            <v>UN</v>
          </cell>
          <cell r="D778">
            <v>1</v>
          </cell>
          <cell r="E778">
            <v>313.89260000000002</v>
          </cell>
          <cell r="F778">
            <v>313.89</v>
          </cell>
        </row>
        <row r="779">
          <cell r="A779" t="str">
            <v>001.15.00940</v>
          </cell>
          <cell r="B779" t="str">
            <v>Fornecimento e instalação de armário sob pia em fórmica</v>
          </cell>
          <cell r="C779" t="str">
            <v>M2</v>
          </cell>
          <cell r="D779">
            <v>1</v>
          </cell>
          <cell r="E779">
            <v>225</v>
          </cell>
          <cell r="F779">
            <v>225</v>
          </cell>
        </row>
        <row r="780">
          <cell r="A780" t="str">
            <v>001.15.00960</v>
          </cell>
          <cell r="B780" t="str">
            <v>Fornecimento e instalação de armário em madeira aparente aparelhada e tratada</v>
          </cell>
          <cell r="C780" t="str">
            <v>M2</v>
          </cell>
          <cell r="D780">
            <v>1</v>
          </cell>
          <cell r="E780">
            <v>114.4671</v>
          </cell>
          <cell r="F780">
            <v>114.46</v>
          </cell>
        </row>
        <row r="781">
          <cell r="A781" t="str">
            <v>001.15.00980</v>
          </cell>
          <cell r="B781" t="str">
            <v>Fornecimento e instalação de armário em alvenaria com prateleiras de madeira aparelhada (2,40x0,60x3,00)m</v>
          </cell>
          <cell r="C781" t="str">
            <v>UN</v>
          </cell>
          <cell r="D781">
            <v>1</v>
          </cell>
          <cell r="E781">
            <v>272.42610000000002</v>
          </cell>
          <cell r="F781">
            <v>272.42</v>
          </cell>
        </row>
        <row r="782">
          <cell r="A782" t="str">
            <v>001.15.01000</v>
          </cell>
          <cell r="B782" t="str">
            <v>Fornecimento e instalação de balcão de madeira conf. projeto 12.20 x 0.60 x 1.00 m</v>
          </cell>
          <cell r="C782" t="str">
            <v>UN</v>
          </cell>
          <cell r="D782">
            <v>1</v>
          </cell>
          <cell r="E782">
            <v>969.9</v>
          </cell>
          <cell r="F782">
            <v>969.9</v>
          </cell>
        </row>
        <row r="783">
          <cell r="A783" t="str">
            <v>001.15.01020</v>
          </cell>
          <cell r="B783" t="str">
            <v>Fornecimento e instalação de box para banheiro em perfil de alumínio e acrílico cinza</v>
          </cell>
          <cell r="C783" t="str">
            <v>M2</v>
          </cell>
          <cell r="D783">
            <v>1</v>
          </cell>
          <cell r="E783">
            <v>75</v>
          </cell>
          <cell r="F783">
            <v>75</v>
          </cell>
        </row>
        <row r="784">
          <cell r="A784" t="str">
            <v>001.15.01040</v>
          </cell>
          <cell r="B784" t="str">
            <v>Fornecimento e instalação de box para banheiro em perfil de alumínio com acrílico fumê,cristal ou ouro velho</v>
          </cell>
          <cell r="C784" t="str">
            <v>M2</v>
          </cell>
          <cell r="D784">
            <v>1</v>
          </cell>
          <cell r="E784">
            <v>75</v>
          </cell>
          <cell r="F784">
            <v>75</v>
          </cell>
        </row>
        <row r="785">
          <cell r="A785" t="str">
            <v>001.15.01080</v>
          </cell>
          <cell r="B785" t="str">
            <v>Fornecimento e instalação de exaustor elétrico com d=50cm 1cv</v>
          </cell>
          <cell r="C785" t="str">
            <v>UN</v>
          </cell>
          <cell r="D785">
            <v>1</v>
          </cell>
          <cell r="E785">
            <v>161.9177</v>
          </cell>
          <cell r="F785">
            <v>161.91</v>
          </cell>
        </row>
        <row r="786">
          <cell r="A786" t="str">
            <v>001.15.01100</v>
          </cell>
          <cell r="B786" t="str">
            <v>Fornecimento e instalação de divisória naval stander padrão bege com perfis de aço na cor preta</v>
          </cell>
          <cell r="C786" t="str">
            <v>M2</v>
          </cell>
          <cell r="D786">
            <v>1</v>
          </cell>
          <cell r="E786">
            <v>41.164400000000001</v>
          </cell>
          <cell r="F786">
            <v>41.16</v>
          </cell>
        </row>
        <row r="787">
          <cell r="A787" t="str">
            <v>001.15.01120</v>
          </cell>
          <cell r="B787" t="str">
            <v>Fornecimento e instalação de porta de divisória  incl.montante , fechadura e dobradiças, divisória naval stander branco, cinza ou areia jundiai  com perfis de aço na cor preto, branco e cinza</v>
          </cell>
          <cell r="C787" t="str">
            <v>cj</v>
          </cell>
          <cell r="D787">
            <v>1</v>
          </cell>
          <cell r="E787">
            <v>126.08199999999999</v>
          </cell>
          <cell r="F787">
            <v>126.08</v>
          </cell>
        </row>
        <row r="788">
          <cell r="A788" t="str">
            <v>001.15.01140</v>
          </cell>
          <cell r="B788" t="str">
            <v>Fornecimento e instalação de mola p/ porta tipo vai-vem</v>
          </cell>
          <cell r="C788" t="str">
            <v>UN</v>
          </cell>
          <cell r="D788">
            <v>1</v>
          </cell>
          <cell r="E788">
            <v>33.330399999999997</v>
          </cell>
          <cell r="F788">
            <v>33.33</v>
          </cell>
        </row>
        <row r="789">
          <cell r="A789" t="str">
            <v>001.15.01160</v>
          </cell>
          <cell r="B789" t="str">
            <v>Fornecimento e instalação de peça de madeira desempenada de itaúba</v>
          </cell>
          <cell r="C789" t="str">
            <v>M2</v>
          </cell>
          <cell r="D789">
            <v>1</v>
          </cell>
          <cell r="E789">
            <v>54.123199999999997</v>
          </cell>
          <cell r="F789">
            <v>54.12</v>
          </cell>
        </row>
        <row r="790">
          <cell r="A790" t="str">
            <v>001.15.01180</v>
          </cell>
          <cell r="B790" t="str">
            <v>Restauração de guarda corpo de madeira da escada</v>
          </cell>
          <cell r="C790" t="str">
            <v>M</v>
          </cell>
          <cell r="D790">
            <v>1</v>
          </cell>
          <cell r="E790">
            <v>35.758200000000002</v>
          </cell>
          <cell r="F790">
            <v>35.75</v>
          </cell>
        </row>
        <row r="791">
          <cell r="A791" t="str">
            <v>001.15.01200</v>
          </cell>
          <cell r="B791" t="str">
            <v>Execução de remendo profundo de pavimento asfáltico inclusive fornecimento e transporte do material</v>
          </cell>
          <cell r="C791" t="str">
            <v>M2</v>
          </cell>
          <cell r="D791">
            <v>1</v>
          </cell>
          <cell r="E791">
            <v>25.6</v>
          </cell>
          <cell r="F791">
            <v>25.6</v>
          </cell>
        </row>
        <row r="792">
          <cell r="A792" t="str">
            <v>001.15.01220</v>
          </cell>
          <cell r="B792" t="str">
            <v>Fornecimento e instalação  de banca ou tampo de ardósia natural cor preta tipo on c/ resinex</v>
          </cell>
          <cell r="C792" t="str">
            <v>M2</v>
          </cell>
          <cell r="D792">
            <v>1</v>
          </cell>
          <cell r="E792">
            <v>108.6246</v>
          </cell>
          <cell r="F792">
            <v>108.62</v>
          </cell>
        </row>
        <row r="793">
          <cell r="A793" t="str">
            <v>001.15.01240</v>
          </cell>
          <cell r="B793" t="str">
            <v>Fornecimento e instalação de banca ou tampo em ardósia polida esp. 3cm</v>
          </cell>
          <cell r="C793" t="str">
            <v>M2</v>
          </cell>
          <cell r="D793">
            <v>1</v>
          </cell>
          <cell r="E793">
            <v>108.27849999999999</v>
          </cell>
          <cell r="F793">
            <v>108.27</v>
          </cell>
        </row>
        <row r="794">
          <cell r="A794" t="str">
            <v>001.15.01260</v>
          </cell>
          <cell r="B794" t="str">
            <v>Fornecimento e instalação de cuba simples de 400.00mmx340.00mmx140.00mm (p) , aco inox eternox</v>
          </cell>
          <cell r="C794" t="str">
            <v>UN</v>
          </cell>
          <cell r="D794">
            <v>1</v>
          </cell>
          <cell r="E794">
            <v>92.6785</v>
          </cell>
          <cell r="F794">
            <v>92.67</v>
          </cell>
        </row>
        <row r="795">
          <cell r="A795" t="str">
            <v>001.15.01280</v>
          </cell>
          <cell r="B795" t="str">
            <v>Fornecimento e instalação de cuba dupla com válvula, 82x34x14 cm</v>
          </cell>
          <cell r="C795" t="str">
            <v>UN</v>
          </cell>
          <cell r="D795">
            <v>1</v>
          </cell>
          <cell r="E795">
            <v>112.8977</v>
          </cell>
          <cell r="F795">
            <v>112.89</v>
          </cell>
        </row>
        <row r="796">
          <cell r="A796" t="str">
            <v>001.15.01300</v>
          </cell>
          <cell r="B796" t="str">
            <v>Execução de abertura em parede p/ colocação de aparelho de ar condicionado</v>
          </cell>
          <cell r="C796" t="str">
            <v>M2</v>
          </cell>
          <cell r="D796">
            <v>1</v>
          </cell>
          <cell r="E796">
            <v>10.253</v>
          </cell>
          <cell r="F796">
            <v>10.25</v>
          </cell>
        </row>
        <row r="797">
          <cell r="A797" t="str">
            <v>001.15.01320</v>
          </cell>
          <cell r="B797" t="str">
            <v>Fornecimento e instalação de portão em cano galvanizado 2 pol e tela galvanizada malha 2cm</v>
          </cell>
          <cell r="C797" t="str">
            <v>M2</v>
          </cell>
          <cell r="D797">
            <v>1</v>
          </cell>
          <cell r="E797">
            <v>100.3198</v>
          </cell>
          <cell r="F797">
            <v>100.31</v>
          </cell>
        </row>
        <row r="798">
          <cell r="A798" t="str">
            <v>001.15.01340</v>
          </cell>
          <cell r="B798" t="str">
            <v>Fornecimento e instalação de corrente  de aço galvanizado com elos de d=3/8"</v>
          </cell>
          <cell r="C798" t="str">
            <v>ML</v>
          </cell>
          <cell r="D798">
            <v>1</v>
          </cell>
          <cell r="E798">
            <v>4.4097</v>
          </cell>
          <cell r="F798">
            <v>4.4000000000000004</v>
          </cell>
        </row>
        <row r="799">
          <cell r="A799" t="str">
            <v>001.15.01360</v>
          </cell>
          <cell r="B799" t="str">
            <v>Fornecimento e instalação de divisória naval stander padrão branco, cinza ou areia jundiai, perfis de aço na cor preta e bandeira em vidro</v>
          </cell>
          <cell r="C799" t="str">
            <v>m2</v>
          </cell>
          <cell r="D799">
            <v>1</v>
          </cell>
          <cell r="E799">
            <v>56.599299999999999</v>
          </cell>
          <cell r="F799">
            <v>56.59</v>
          </cell>
        </row>
        <row r="800">
          <cell r="A800" t="str">
            <v>001.15.01380</v>
          </cell>
          <cell r="B800" t="str">
            <v>Fornecimento e instalação de ferragens para porta de divisória</v>
          </cell>
          <cell r="C800" t="str">
            <v>UN</v>
          </cell>
          <cell r="D800">
            <v>1</v>
          </cell>
          <cell r="E800">
            <v>71.0411</v>
          </cell>
          <cell r="F800">
            <v>71.040000000000006</v>
          </cell>
        </row>
        <row r="801">
          <cell r="A801" t="str">
            <v>001.15.01400</v>
          </cell>
          <cell r="B801" t="str">
            <v>Fornecimento e instalação de bancada, tampo ou balcão em granito cinza polido, espessura 2.00 cm</v>
          </cell>
          <cell r="C801" t="str">
            <v>M2</v>
          </cell>
          <cell r="D801">
            <v>1</v>
          </cell>
          <cell r="E801">
            <v>135.27850000000001</v>
          </cell>
          <cell r="F801">
            <v>135.27000000000001</v>
          </cell>
        </row>
        <row r="802">
          <cell r="A802" t="str">
            <v>001.15.01420</v>
          </cell>
          <cell r="B802" t="str">
            <v>Fornecimento e instalação de cuba de aço inox, inclusive válvula americana nº 1 - 46.50 x 31.00 x 15.00 cm</v>
          </cell>
          <cell r="C802" t="str">
            <v>UN</v>
          </cell>
          <cell r="D802">
            <v>1</v>
          </cell>
          <cell r="E802">
            <v>101.06189999999999</v>
          </cell>
          <cell r="F802">
            <v>101.06</v>
          </cell>
        </row>
        <row r="803">
          <cell r="A803" t="str">
            <v>001.15.01440</v>
          </cell>
          <cell r="B803" t="str">
            <v>Fornecimento e instalação de cuba de aço inox, inclusive válvula americana nº 2 - 56.00 x 33.50 x 15.00 cm</v>
          </cell>
          <cell r="C803" t="str">
            <v>UN</v>
          </cell>
          <cell r="D803">
            <v>1</v>
          </cell>
          <cell r="E803">
            <v>117.06189999999999</v>
          </cell>
          <cell r="F803">
            <v>117.06</v>
          </cell>
        </row>
        <row r="804">
          <cell r="A804" t="str">
            <v>001.15.01460</v>
          </cell>
          <cell r="B804" t="str">
            <v>Fornecimento e instalação de caixa de concreto pré-moldado para ar condicionado de 10.000 btu</v>
          </cell>
          <cell r="C804" t="str">
            <v>UN</v>
          </cell>
          <cell r="D804">
            <v>1</v>
          </cell>
          <cell r="E804">
            <v>54.556899999999999</v>
          </cell>
          <cell r="F804">
            <v>54.55</v>
          </cell>
        </row>
        <row r="805">
          <cell r="A805" t="str">
            <v>001.15.01480</v>
          </cell>
          <cell r="B805" t="str">
            <v>Fornecimento e instalação de cuba dupla 82.00 x 34.00 x 15.00 cm</v>
          </cell>
          <cell r="C805" t="str">
            <v>UN</v>
          </cell>
          <cell r="D805">
            <v>1</v>
          </cell>
          <cell r="E805">
            <v>117.06189999999999</v>
          </cell>
          <cell r="F805">
            <v>117.06</v>
          </cell>
        </row>
        <row r="806">
          <cell r="A806" t="str">
            <v>001.15.01500</v>
          </cell>
          <cell r="B806" t="str">
            <v>Fornecimento e instalação de cuba de louça para bancadas e lavatório de embutir oval 49.00 x 36.00 cm</v>
          </cell>
          <cell r="C806" t="str">
            <v>UN</v>
          </cell>
          <cell r="D806">
            <v>1</v>
          </cell>
          <cell r="E806">
            <v>50.1877</v>
          </cell>
          <cell r="F806">
            <v>50.18</v>
          </cell>
        </row>
        <row r="807">
          <cell r="A807" t="str">
            <v>001.15.01520</v>
          </cell>
          <cell r="B807" t="str">
            <v>Fornecimento e instalação de caixa de concreto pré-moldado para ar condicionado de 7.000 btu</v>
          </cell>
          <cell r="C807" t="str">
            <v>UN</v>
          </cell>
          <cell r="D807">
            <v>1</v>
          </cell>
          <cell r="E807">
            <v>50.556899999999999</v>
          </cell>
          <cell r="F807">
            <v>50.55</v>
          </cell>
        </row>
        <row r="808">
          <cell r="A808" t="str">
            <v>001.15.01530</v>
          </cell>
          <cell r="B808" t="str">
            <v>Fornecimento e instalação de caixa de concreto pré-moldado para ar condicionado de 10.000 btu</v>
          </cell>
          <cell r="C808" t="str">
            <v>un</v>
          </cell>
          <cell r="D808">
            <v>1</v>
          </cell>
          <cell r="E808">
            <v>54.556899999999999</v>
          </cell>
          <cell r="F808">
            <v>54.55</v>
          </cell>
        </row>
        <row r="809">
          <cell r="A809" t="str">
            <v>001.15.01540</v>
          </cell>
          <cell r="B809" t="str">
            <v>Fornecimento e instalação de caixa de concreto pré-moldado para ar condicionado de 20.000 btu</v>
          </cell>
          <cell r="C809" t="str">
            <v>UN</v>
          </cell>
          <cell r="D809">
            <v>1</v>
          </cell>
          <cell r="E809">
            <v>68.556899999999999</v>
          </cell>
          <cell r="F809">
            <v>68.55</v>
          </cell>
        </row>
        <row r="810">
          <cell r="A810" t="str">
            <v>001.15.01560</v>
          </cell>
          <cell r="B810" t="str">
            <v>Fornecimento e instalação de bancada em granito cinza polido l=0,60m sobre alvenaria revestida de azulejo branco, exceto cubas (quantificada e orçada na parte hidráulica)</v>
          </cell>
          <cell r="C810" t="str">
            <v>ML</v>
          </cell>
          <cell r="D810">
            <v>1</v>
          </cell>
          <cell r="E810">
            <v>137.84829999999999</v>
          </cell>
          <cell r="F810">
            <v>137.84</v>
          </cell>
        </row>
        <row r="811">
          <cell r="A811" t="str">
            <v>001.15.01580</v>
          </cell>
          <cell r="B811" t="str">
            <v>Fornecimento e instalação de bancada em granilite l=0,60m apoiada sobre alvenaria revestida c/ azulejo</v>
          </cell>
          <cell r="C811" t="str">
            <v>M</v>
          </cell>
          <cell r="D811">
            <v>1</v>
          </cell>
          <cell r="E811">
            <v>80.948999999999998</v>
          </cell>
          <cell r="F811">
            <v>80.94</v>
          </cell>
        </row>
        <row r="812">
          <cell r="A812" t="str">
            <v>001.15.01600</v>
          </cell>
          <cell r="B812" t="str">
            <v>Fornecimento e instalação de balcão de atendimento em madeira l=0,40m e=0,05m apoiado sobre alvenaria aparente de tijolo cerâmico de 21 furos, inclusive passagem pelo balcão</v>
          </cell>
          <cell r="C812" t="str">
            <v>M</v>
          </cell>
          <cell r="D812">
            <v>1</v>
          </cell>
          <cell r="E812">
            <v>104.8738</v>
          </cell>
          <cell r="F812">
            <v>104.87</v>
          </cell>
        </row>
        <row r="813">
          <cell r="A813" t="str">
            <v>001.15.01620</v>
          </cell>
          <cell r="B813" t="str">
            <v>Fornecimento e instalação de corrimao em tubo galvanizado 1" chumbado no piso h=1,00m pintado com tinta à óleo 02 demãos</v>
          </cell>
          <cell r="C813" t="str">
            <v>M</v>
          </cell>
          <cell r="D813">
            <v>1</v>
          </cell>
          <cell r="E813">
            <v>44.909700000000001</v>
          </cell>
          <cell r="F813">
            <v>44.9</v>
          </cell>
        </row>
        <row r="814">
          <cell r="A814" t="str">
            <v>001.15.01640</v>
          </cell>
          <cell r="B814" t="str">
            <v>Fornecimento e instalação de corrimão em tubo galvanizado 2" chumbado no piso h=1.00 m pintado com tinta à óleo 02 demãos</v>
          </cell>
          <cell r="C814" t="str">
            <v>ML</v>
          </cell>
          <cell r="D814">
            <v>1</v>
          </cell>
          <cell r="E814">
            <v>81.119699999999995</v>
          </cell>
          <cell r="F814">
            <v>81.11</v>
          </cell>
        </row>
        <row r="815">
          <cell r="A815" t="str">
            <v>001.15.01660</v>
          </cell>
          <cell r="B815" t="str">
            <v>Fornecimento e instalação de pedilúvio dimensões internas de 1,00x0,50x0,12 m</v>
          </cell>
          <cell r="C815" t="str">
            <v>UN</v>
          </cell>
          <cell r="D815">
            <v>1</v>
          </cell>
          <cell r="E815">
            <v>28.402799999999999</v>
          </cell>
          <cell r="F815">
            <v>28.4</v>
          </cell>
        </row>
        <row r="816">
          <cell r="A816" t="str">
            <v>001.15.01680</v>
          </cell>
          <cell r="B816" t="str">
            <v>Fornecimento e instalação de friso decorativo com tijolos maciços seção 10.00 x 10.00</v>
          </cell>
          <cell r="C816" t="str">
            <v>M</v>
          </cell>
          <cell r="D816">
            <v>1</v>
          </cell>
          <cell r="E816">
            <v>17.6859</v>
          </cell>
          <cell r="F816">
            <v>17.68</v>
          </cell>
        </row>
        <row r="817">
          <cell r="A817" t="str">
            <v>001.15.01700</v>
          </cell>
          <cell r="B817" t="str">
            <v>Parede Em Gesso Acartonado Revestida nas Duas Faces com Painel FGE sendo Montante e Guia 75, incl. parafuso GN 25, Massa e Fita .</v>
          </cell>
          <cell r="C817" t="str">
            <v>m2</v>
          </cell>
          <cell r="D817">
            <v>1</v>
          </cell>
          <cell r="E817">
            <v>49.841700000000003</v>
          </cell>
          <cell r="F817">
            <v>49.84</v>
          </cell>
        </row>
        <row r="818">
          <cell r="A818" t="str">
            <v>001.16</v>
          </cell>
          <cell r="B818" t="str">
            <v>URBANIZAÇÃO</v>
          </cell>
          <cell r="E818">
            <v>2237.0389</v>
          </cell>
        </row>
        <row r="819">
          <cell r="A819" t="str">
            <v>001.16.00020</v>
          </cell>
          <cell r="B819" t="str">
            <v>Banco de concreto armado 5.00x0.50x0.40 m conf. det. dop</v>
          </cell>
          <cell r="C819" t="str">
            <v>UN</v>
          </cell>
          <cell r="D819">
            <v>1</v>
          </cell>
          <cell r="E819">
            <v>202.95959999999999</v>
          </cell>
          <cell r="F819">
            <v>202.95</v>
          </cell>
        </row>
        <row r="820">
          <cell r="A820" t="str">
            <v>001.16.00040</v>
          </cell>
          <cell r="B820" t="str">
            <v>Banco de concreto armado 7.00x0.50x0.40 m conf. det. dop</v>
          </cell>
          <cell r="C820" t="str">
            <v>UN</v>
          </cell>
          <cell r="D820">
            <v>1</v>
          </cell>
          <cell r="E820">
            <v>275.59879999999998</v>
          </cell>
          <cell r="F820">
            <v>275.58999999999997</v>
          </cell>
        </row>
        <row r="821">
          <cell r="A821" t="str">
            <v>001.16.00060</v>
          </cell>
          <cell r="B821" t="str">
            <v>Banco de concreto armado 0,70x0,50x0,40 m conf. det. dop</v>
          </cell>
          <cell r="C821" t="str">
            <v>UN</v>
          </cell>
          <cell r="D821">
            <v>1</v>
          </cell>
          <cell r="E821">
            <v>59.526899999999998</v>
          </cell>
          <cell r="F821">
            <v>59.52</v>
          </cell>
        </row>
        <row r="822">
          <cell r="A822" t="str">
            <v>001.16.00080</v>
          </cell>
          <cell r="B822" t="str">
            <v>Cascalho lavado p/passeio</v>
          </cell>
          <cell r="C822" t="str">
            <v>M3</v>
          </cell>
          <cell r="D822">
            <v>1</v>
          </cell>
          <cell r="E822">
            <v>48.921799999999998</v>
          </cell>
          <cell r="F822">
            <v>48.92</v>
          </cell>
        </row>
        <row r="823">
          <cell r="A823" t="str">
            <v>001.16.00100</v>
          </cell>
          <cell r="B823" t="str">
            <v>Guias de concreto pré-moldados (concreto 300kg cimento/m3) de seção 15x30 cm (espessura 12.00 cm no topo)  o serviço inclui a abertura das valas, assentamento e rejuntamento das guias</v>
          </cell>
          <cell r="C823" t="str">
            <v>ML</v>
          </cell>
          <cell r="D823">
            <v>1</v>
          </cell>
          <cell r="E823">
            <v>18.094799999999999</v>
          </cell>
          <cell r="F823">
            <v>18.09</v>
          </cell>
        </row>
        <row r="824">
          <cell r="A824" t="str">
            <v>001.16.00120</v>
          </cell>
          <cell r="B824" t="str">
            <v>Guias curvas de concreto pré-moldados (concreto 300kg cimento/m3) de seção 15x30 cm (espessura 12.00 cm no topo)  o serviço inclui a abertura das valas, assentamento e rejuntamento das guias</v>
          </cell>
          <cell r="C824" t="str">
            <v>ML</v>
          </cell>
          <cell r="D824">
            <v>1</v>
          </cell>
          <cell r="E824">
            <v>18.000299999999999</v>
          </cell>
          <cell r="F824">
            <v>18</v>
          </cell>
        </row>
        <row r="825">
          <cell r="A825" t="str">
            <v>001.16.00140</v>
          </cell>
          <cell r="B825" t="str">
            <v>Sarjeta de concreto (300kg cim/m3) fundido no local seção 40.00 x 8.00 cm, o serviço inclui a abertura de vala, assentamento e rejuntamento</v>
          </cell>
          <cell r="C825" t="str">
            <v>ML</v>
          </cell>
          <cell r="D825">
            <v>1</v>
          </cell>
          <cell r="E825">
            <v>16.584599999999998</v>
          </cell>
          <cell r="F825">
            <v>16.579999999999998</v>
          </cell>
        </row>
        <row r="826">
          <cell r="A826" t="str">
            <v>001.16.00160</v>
          </cell>
          <cell r="B826" t="str">
            <v>Fornecimento e espalhamento de terra vegetal</v>
          </cell>
          <cell r="C826" t="str">
            <v>M3</v>
          </cell>
          <cell r="D826">
            <v>1</v>
          </cell>
          <cell r="E826">
            <v>55.321800000000003</v>
          </cell>
          <cell r="F826">
            <v>55.32</v>
          </cell>
        </row>
        <row r="827">
          <cell r="A827" t="str">
            <v>001.16.00180</v>
          </cell>
          <cell r="B827" t="str">
            <v>Grama em placas com manutenção por 60 dias com irrigação diária, pulverização, adubação e substituição de mudas mortas</v>
          </cell>
          <cell r="C827" t="str">
            <v>M2</v>
          </cell>
          <cell r="D827">
            <v>1</v>
          </cell>
          <cell r="E827">
            <v>3.6661999999999999</v>
          </cell>
          <cell r="F827">
            <v>3.66</v>
          </cell>
        </row>
        <row r="828">
          <cell r="A828" t="str">
            <v>001.16.00200</v>
          </cell>
          <cell r="B828" t="str">
            <v>Grama em mudas tipo (forquilha ou estrela) com manutenção por 60 dias  com irrigação diária, pulverização, adubação e substiuição de mudas mortas</v>
          </cell>
          <cell r="C828" t="str">
            <v>M2</v>
          </cell>
          <cell r="D828">
            <v>1</v>
          </cell>
          <cell r="E828">
            <v>2.2652000000000001</v>
          </cell>
          <cell r="F828">
            <v>2.2599999999999998</v>
          </cell>
        </row>
        <row r="829">
          <cell r="A829" t="str">
            <v>001.16.00220</v>
          </cell>
          <cell r="B829" t="str">
            <v>Sansão do campo a cada 10cm, com manutenção por 60 dias com irrigação diária, pulverização, adubação e substituição de mudas mortas.</v>
          </cell>
          <cell r="C829" t="str">
            <v>ML</v>
          </cell>
          <cell r="D829">
            <v>1</v>
          </cell>
          <cell r="E829">
            <v>25.5746</v>
          </cell>
          <cell r="F829">
            <v>25.57</v>
          </cell>
        </row>
        <row r="830">
          <cell r="A830" t="str">
            <v>001.16.00240</v>
          </cell>
          <cell r="B830" t="str">
            <v>Grade de proteção para árvores h = 2.00 m</v>
          </cell>
          <cell r="C830" t="str">
            <v>UN</v>
          </cell>
          <cell r="D830">
            <v>1</v>
          </cell>
          <cell r="E830">
            <v>28.515999999999998</v>
          </cell>
          <cell r="F830">
            <v>28.51</v>
          </cell>
        </row>
        <row r="831">
          <cell r="A831" t="str">
            <v>001.16.00260</v>
          </cell>
          <cell r="B831" t="str">
            <v>Árvores ( altura das mudas 2.00 m ) c/ 1.50m de altura livre, com manutenção por 60 dias com irrigação, pulverização, poda e substituição de mudas mortas</v>
          </cell>
          <cell r="C831" t="str">
            <v>UN</v>
          </cell>
          <cell r="D831">
            <v>1</v>
          </cell>
          <cell r="E831">
            <v>8.9152000000000005</v>
          </cell>
          <cell r="F831">
            <v>8.91</v>
          </cell>
        </row>
        <row r="832">
          <cell r="A832" t="str">
            <v>001.16.00280</v>
          </cell>
          <cell r="B832" t="str">
            <v>Árvores ( altura das mudas 2m ) inclusive grade de proteção com 1.50 m de altura livre, com manutenção por 60 dias com irrigação, pulverização, poda e substiuição de mudas mortas</v>
          </cell>
          <cell r="C832" t="str">
            <v>UN</v>
          </cell>
          <cell r="D832">
            <v>1</v>
          </cell>
          <cell r="E832">
            <v>37.4313</v>
          </cell>
          <cell r="F832">
            <v>37.43</v>
          </cell>
        </row>
        <row r="833">
          <cell r="A833" t="str">
            <v>001.16.00300</v>
          </cell>
          <cell r="B833" t="str">
            <v>Mudas de vegetação nativa, com altura livre mínima de 50 cm, inclusive adubo - base de npk-4-14-8, a 100 g por cova e terra preta, com manutenção por 60 dias com irrigação, pulverização, poda e substituição  de mudas mortas</v>
          </cell>
          <cell r="C833" t="str">
            <v>UN</v>
          </cell>
          <cell r="D833">
            <v>1</v>
          </cell>
          <cell r="E833">
            <v>2.41</v>
          </cell>
          <cell r="F833">
            <v>2.41</v>
          </cell>
        </row>
        <row r="834">
          <cell r="A834" t="str">
            <v>001.16.00320</v>
          </cell>
          <cell r="B834" t="str">
            <v>Oiti - grande, com manutenção por 60 dias com irrigação, pulverização, poda e substituição de mudas mortas</v>
          </cell>
          <cell r="C834" t="str">
            <v>UN</v>
          </cell>
          <cell r="D834">
            <v>1</v>
          </cell>
          <cell r="E834">
            <v>26.915199999999999</v>
          </cell>
          <cell r="F834">
            <v>26.91</v>
          </cell>
        </row>
        <row r="835">
          <cell r="A835" t="str">
            <v>001.16.00340</v>
          </cell>
          <cell r="B835" t="str">
            <v>Fênix - grande, com manutenção por 60 dias com irrigação, pulverização, poda e substituição de mudas mortas</v>
          </cell>
          <cell r="C835" t="str">
            <v>UN</v>
          </cell>
          <cell r="D835">
            <v>1</v>
          </cell>
          <cell r="E835">
            <v>56.915199999999999</v>
          </cell>
          <cell r="F835">
            <v>56.91</v>
          </cell>
        </row>
        <row r="836">
          <cell r="A836" t="str">
            <v>001.16.00360</v>
          </cell>
          <cell r="B836" t="str">
            <v>Agave - grande, com manutenção por 60 dias com irrigação, pulverização, poda e substituição de mudas mortas</v>
          </cell>
          <cell r="C836" t="str">
            <v>UN</v>
          </cell>
          <cell r="D836">
            <v>1</v>
          </cell>
          <cell r="E836">
            <v>31.915199999999999</v>
          </cell>
          <cell r="F836">
            <v>31.91</v>
          </cell>
        </row>
        <row r="837">
          <cell r="A837" t="str">
            <v>001.16.00380</v>
          </cell>
          <cell r="B837" t="str">
            <v>Dracena marginata - grande, com manutenção por 60 dias com irrigação, pulverização, poda e substituição de mudas mortas</v>
          </cell>
          <cell r="C837" t="str">
            <v>UN</v>
          </cell>
          <cell r="D837">
            <v>1</v>
          </cell>
          <cell r="E837">
            <v>16.915199999999999</v>
          </cell>
          <cell r="F837">
            <v>16.91</v>
          </cell>
        </row>
        <row r="838">
          <cell r="A838" t="str">
            <v>001.16.00400</v>
          </cell>
          <cell r="B838" t="str">
            <v>Palmeira - grande, com manutenção por 60 dias com irrigação, pulverização, poda e substituição de mudas mortas</v>
          </cell>
          <cell r="C838" t="str">
            <v>UN</v>
          </cell>
          <cell r="D838">
            <v>1</v>
          </cell>
          <cell r="E838">
            <v>61.915199999999999</v>
          </cell>
          <cell r="F838">
            <v>61.91</v>
          </cell>
        </row>
        <row r="839">
          <cell r="A839" t="str">
            <v>001.16.00420</v>
          </cell>
          <cell r="B839" t="str">
            <v>Musaendra - grande, com manutenção por 60 dias com irrigação, pulverização, poda e substituição de mudas mortas</v>
          </cell>
          <cell r="C839" t="str">
            <v>UN</v>
          </cell>
          <cell r="D839">
            <v>1</v>
          </cell>
          <cell r="E839">
            <v>21.915199999999999</v>
          </cell>
          <cell r="F839">
            <v>21.91</v>
          </cell>
        </row>
        <row r="840">
          <cell r="A840" t="str">
            <v>001.16.00440</v>
          </cell>
          <cell r="B840" t="str">
            <v>Hemigrafis - pequena, com manutenção por 60 dias com irrigação, pulverização, poda e substituição de mudas mortas</v>
          </cell>
          <cell r="C840" t="str">
            <v>UN</v>
          </cell>
          <cell r="D840">
            <v>1</v>
          </cell>
          <cell r="E840">
            <v>0.8831</v>
          </cell>
          <cell r="F840">
            <v>0.88</v>
          </cell>
        </row>
        <row r="841">
          <cell r="A841" t="str">
            <v>001.16.00460</v>
          </cell>
          <cell r="B841" t="str">
            <v>Pingo de ouro - pequena, com manutenção por 60 dias com irrigação, pulverização, poda e substituição de mudas mortas</v>
          </cell>
          <cell r="C841" t="str">
            <v>UN</v>
          </cell>
          <cell r="D841">
            <v>1</v>
          </cell>
          <cell r="E841">
            <v>0.8831</v>
          </cell>
          <cell r="F841">
            <v>0.88</v>
          </cell>
        </row>
        <row r="842">
          <cell r="A842" t="str">
            <v>001.16.00480</v>
          </cell>
          <cell r="B842" t="str">
            <v>Pingo de ouro - grande, com manutenção por 60 dias com irrigação, pulverização, poda e substituição de mudas mortas</v>
          </cell>
          <cell r="C842" t="str">
            <v>UN</v>
          </cell>
          <cell r="D842">
            <v>1</v>
          </cell>
          <cell r="E842">
            <v>4.4151999999999996</v>
          </cell>
          <cell r="F842">
            <v>4.41</v>
          </cell>
        </row>
        <row r="843">
          <cell r="A843" t="str">
            <v>001.16.00500</v>
          </cell>
          <cell r="B843" t="str">
            <v>Mini-ixoria sacola - grande, com manutenção por 60 dias com irrigação, pulverização, poda e substituição de mudas mortas</v>
          </cell>
          <cell r="C843" t="str">
            <v>UN</v>
          </cell>
          <cell r="D843">
            <v>1</v>
          </cell>
          <cell r="E843">
            <v>1.3831</v>
          </cell>
          <cell r="F843">
            <v>1.38</v>
          </cell>
        </row>
        <row r="844">
          <cell r="A844" t="str">
            <v>001.16.00520</v>
          </cell>
          <cell r="B844" t="str">
            <v>Mini-ixoria torrão - grande, com manutenção por 60 dias com irrigação, pulverização, poda e substituição de mudas mortas</v>
          </cell>
          <cell r="C844" t="str">
            <v>UN</v>
          </cell>
          <cell r="D844">
            <v>1</v>
          </cell>
          <cell r="E844">
            <v>9.9152000000000005</v>
          </cell>
          <cell r="F844">
            <v>9.91</v>
          </cell>
        </row>
        <row r="845">
          <cell r="A845" t="str">
            <v>001.16.00540</v>
          </cell>
          <cell r="B845" t="str">
            <v>Croton sacola - grande, com manutenção por 60 dias com irrigação, pulverização, poda e substituição de mudas mortas</v>
          </cell>
          <cell r="C845" t="str">
            <v>UN</v>
          </cell>
          <cell r="D845">
            <v>1</v>
          </cell>
          <cell r="E845">
            <v>4.3830999999999998</v>
          </cell>
          <cell r="F845">
            <v>4.38</v>
          </cell>
        </row>
        <row r="846">
          <cell r="A846" t="str">
            <v>001.16.00560</v>
          </cell>
          <cell r="B846" t="str">
            <v>Croton torrão - grande, com manutenção por 60 dias com irrigação, pulverização, poda e substituição de mudas mortas</v>
          </cell>
          <cell r="C846" t="str">
            <v>UN</v>
          </cell>
          <cell r="D846">
            <v>1</v>
          </cell>
          <cell r="E846">
            <v>16.915199999999999</v>
          </cell>
          <cell r="F846">
            <v>16.91</v>
          </cell>
        </row>
        <row r="847">
          <cell r="A847" t="str">
            <v>001.16.00580</v>
          </cell>
          <cell r="B847" t="str">
            <v>Eretrine - grande, com manutenção por 60 dias com irrigação, pulverização, poda e substituição de mudas mortas</v>
          </cell>
          <cell r="C847" t="str">
            <v>UN</v>
          </cell>
          <cell r="D847">
            <v>1</v>
          </cell>
          <cell r="E847">
            <v>21.915199999999999</v>
          </cell>
          <cell r="F847">
            <v>21.91</v>
          </cell>
        </row>
        <row r="848">
          <cell r="A848" t="str">
            <v>001.16.00600</v>
          </cell>
          <cell r="B848" t="str">
            <v>Areca - grande, com manutenção por 60 dias com irrigação, pulverização, poda e substituição de mudas mortas</v>
          </cell>
          <cell r="C848" t="str">
            <v>UN</v>
          </cell>
          <cell r="D848">
            <v>1</v>
          </cell>
          <cell r="E848">
            <v>21.915199999999999</v>
          </cell>
          <cell r="F848">
            <v>21.91</v>
          </cell>
        </row>
        <row r="849">
          <cell r="A849" t="str">
            <v>001.16.00620</v>
          </cell>
          <cell r="B849" t="str">
            <v>Hibisco bicolor - pequena, com manutenção por 60 dias com irrigação, pulverização, poda e substituição de mudas mortas</v>
          </cell>
          <cell r="C849" t="str">
            <v>UN</v>
          </cell>
          <cell r="D849">
            <v>1</v>
          </cell>
          <cell r="E849">
            <v>5.3830999999999998</v>
          </cell>
          <cell r="F849">
            <v>5.38</v>
          </cell>
        </row>
        <row r="850">
          <cell r="A850" t="str">
            <v>001.16.00640</v>
          </cell>
          <cell r="B850" t="str">
            <v>Brita na área interna do prédio</v>
          </cell>
          <cell r="C850" t="str">
            <v>M3</v>
          </cell>
          <cell r="D850">
            <v>1</v>
          </cell>
          <cell r="E850">
            <v>39.160899999999998</v>
          </cell>
          <cell r="F850">
            <v>39.159999999999997</v>
          </cell>
        </row>
        <row r="851">
          <cell r="A851" t="str">
            <v>001.16.00660</v>
          </cell>
          <cell r="B851" t="str">
            <v>Brita na área interna do prédio - branca - (fins decorativos)</v>
          </cell>
          <cell r="C851" t="str">
            <v>M3</v>
          </cell>
          <cell r="D851">
            <v>1</v>
          </cell>
          <cell r="E851">
            <v>41.660899999999998</v>
          </cell>
          <cell r="F851">
            <v>41.66</v>
          </cell>
        </row>
        <row r="852">
          <cell r="A852" t="str">
            <v>001.16.00680</v>
          </cell>
          <cell r="B852" t="str">
            <v>Brita na área interna do prédio - escurinha - (fins decorativos)</v>
          </cell>
          <cell r="C852" t="str">
            <v>M3</v>
          </cell>
          <cell r="D852">
            <v>1</v>
          </cell>
          <cell r="E852">
            <v>41.660899999999998</v>
          </cell>
          <cell r="F852">
            <v>41.66</v>
          </cell>
        </row>
        <row r="853">
          <cell r="A853" t="str">
            <v>001.16.00700</v>
          </cell>
          <cell r="B853" t="str">
            <v>Pavimentação c/ lajotas pré-moldadas de concreto sextavado ( bloquete). deverão observar as mesmas especificações de ítens anteriores no que se refere a assentamento e rejuntamento. espessura de 5 cm para calcadas</v>
          </cell>
          <cell r="C853" t="str">
            <v>M2</v>
          </cell>
          <cell r="D853">
            <v>1</v>
          </cell>
          <cell r="E853">
            <v>21.8781</v>
          </cell>
          <cell r="F853">
            <v>21.87</v>
          </cell>
        </row>
        <row r="854">
          <cell r="A854" t="str">
            <v>001.16.00720</v>
          </cell>
          <cell r="B854" t="str">
            <v>Pavimentação c/ lajotas pré-moldadas de concreto sextavado ( bloquete). deverão observar as mesmas especificações de ítens anteriores no que se refere a assentamento e rejuntamento. espessura de 10 cm para tráfego</v>
          </cell>
          <cell r="C854" t="str">
            <v>M2</v>
          </cell>
          <cell r="D854">
            <v>1</v>
          </cell>
          <cell r="E854">
            <v>35.738100000000003</v>
          </cell>
          <cell r="F854">
            <v>35.729999999999997</v>
          </cell>
        </row>
        <row r="855">
          <cell r="A855" t="str">
            <v>001.16.00740</v>
          </cell>
          <cell r="B855" t="str">
            <v>Fornecimento e assentamento de paralelepípedo</v>
          </cell>
          <cell r="C855" t="str">
            <v>M2</v>
          </cell>
          <cell r="D855">
            <v>1</v>
          </cell>
          <cell r="E855">
            <v>28.677600000000002</v>
          </cell>
          <cell r="F855">
            <v>28.67</v>
          </cell>
        </row>
        <row r="856">
          <cell r="A856" t="str">
            <v>001.16.00760</v>
          </cell>
          <cell r="B856" t="str">
            <v>Execução de alambrado em tubo de ferro 6§ bitola 2.1/2 formando quadro de 3.00x3.00m e tela malha 2" fio 12</v>
          </cell>
          <cell r="C856" t="str">
            <v>M2</v>
          </cell>
          <cell r="D856">
            <v>1</v>
          </cell>
          <cell r="E856">
            <v>0</v>
          </cell>
          <cell r="F856">
            <v>0</v>
          </cell>
        </row>
        <row r="857">
          <cell r="A857" t="str">
            <v>001.16.00770</v>
          </cell>
          <cell r="B857" t="str">
            <v>Alambrado c/ Tela Arame Galv. Losangular fio 12, malha 2"", altura da tela 1.50 m, fix. em pilarete de concreto pré moldado h= 2.60 m, espaçados a cada 2.50 m, com reforço arame galv. n.10, incl.mureta de alvenaria h=0.50 m chapiscada, rebocada e caiada</v>
          </cell>
          <cell r="C857" t="str">
            <v>ml</v>
          </cell>
          <cell r="D857">
            <v>1</v>
          </cell>
          <cell r="E857">
            <v>64.617599999999996</v>
          </cell>
          <cell r="F857">
            <v>64.61</v>
          </cell>
        </row>
        <row r="858">
          <cell r="A858" t="str">
            <v>001.16.00775</v>
          </cell>
          <cell r="B858" t="str">
            <v>Fornecimento e Instalação de Portão em Tubo Galvanizado 2"" e Tela Galvanizada Malha 2"", incl. Ferragens</v>
          </cell>
          <cell r="C858" t="str">
            <v>m2</v>
          </cell>
          <cell r="D858">
            <v>1</v>
          </cell>
          <cell r="E858">
            <v>100.3198</v>
          </cell>
          <cell r="F858">
            <v>100.31</v>
          </cell>
        </row>
        <row r="859">
          <cell r="A859" t="str">
            <v>001.16.00780</v>
          </cell>
          <cell r="B859" t="str">
            <v>Fornecimento e instalação de placa de concreto de 100x100 cm com 6 cm de espessura, junta de seixos rolados com 6 cm de largura</v>
          </cell>
          <cell r="C859" t="str">
            <v>M2</v>
          </cell>
          <cell r="D859">
            <v>1</v>
          </cell>
          <cell r="E859">
            <v>23.196000000000002</v>
          </cell>
          <cell r="F859">
            <v>23.19</v>
          </cell>
        </row>
        <row r="860">
          <cell r="A860" t="str">
            <v>001.16.00800</v>
          </cell>
          <cell r="B860" t="str">
            <v>Execução de muro de fecho, conforme detalhe do dop n. 92019, com altura de 1.60 m</v>
          </cell>
          <cell r="C860" t="str">
            <v>ML</v>
          </cell>
          <cell r="D860">
            <v>1</v>
          </cell>
          <cell r="E860">
            <v>107.1583</v>
          </cell>
          <cell r="F860">
            <v>107.15</v>
          </cell>
        </row>
        <row r="861">
          <cell r="A861" t="str">
            <v>001.16.00820</v>
          </cell>
          <cell r="B861" t="str">
            <v>Execução de muro de fecho, conforme detalhe do dop n. 92019, com altura de 1.80 m</v>
          </cell>
          <cell r="C861" t="str">
            <v>ML</v>
          </cell>
          <cell r="D861">
            <v>1</v>
          </cell>
          <cell r="E861">
            <v>117.47110000000001</v>
          </cell>
          <cell r="F861">
            <v>117.47</v>
          </cell>
        </row>
        <row r="862">
          <cell r="A862" t="str">
            <v>001.16.00840</v>
          </cell>
          <cell r="B862" t="str">
            <v>Execução de muro de fecho, conforme detalhe do dop n. 92019, com altura de 2.00 m</v>
          </cell>
          <cell r="C862" t="str">
            <v>ML</v>
          </cell>
          <cell r="D862">
            <v>1</v>
          </cell>
          <cell r="E862">
            <v>127.78230000000001</v>
          </cell>
          <cell r="F862">
            <v>127.78</v>
          </cell>
        </row>
        <row r="863">
          <cell r="A863" t="str">
            <v>001.16.00860</v>
          </cell>
          <cell r="B863" t="str">
            <v>Execução de acréscimo de muro de fecho conforme detalhe padrão do dop arquivo n.92019</v>
          </cell>
          <cell r="C863" t="str">
            <v>M2</v>
          </cell>
          <cell r="D863">
            <v>1</v>
          </cell>
          <cell r="E863">
            <v>43.928600000000003</v>
          </cell>
          <cell r="F863">
            <v>43.92</v>
          </cell>
        </row>
        <row r="864">
          <cell r="A864" t="str">
            <v>001.16.00880</v>
          </cell>
          <cell r="B864" t="str">
            <v>Fornecimento e espalhamento de areia do rio</v>
          </cell>
          <cell r="C864" t="str">
            <v>M3</v>
          </cell>
          <cell r="D864">
            <v>1</v>
          </cell>
          <cell r="E864">
            <v>37.891300000000001</v>
          </cell>
          <cell r="F864">
            <v>37.89</v>
          </cell>
        </row>
        <row r="865">
          <cell r="A865" t="str">
            <v>001.16.00900</v>
          </cell>
          <cell r="B865" t="str">
            <v>Locação de linhas estaqueadas de 20 em 20 m para construção de muro, sem nivelamento</v>
          </cell>
          <cell r="C865" t="str">
            <v>ML</v>
          </cell>
          <cell r="D865">
            <v>1</v>
          </cell>
          <cell r="E865">
            <v>1.5178</v>
          </cell>
          <cell r="F865">
            <v>1.51</v>
          </cell>
        </row>
        <row r="866">
          <cell r="A866" t="str">
            <v>001.16.00920</v>
          </cell>
          <cell r="B866" t="str">
            <v>Locação de linhas estaqueadas de 20 em 20 m para construção de muro, com nivelamento</v>
          </cell>
          <cell r="C866" t="str">
            <v>ML</v>
          </cell>
          <cell r="D866">
            <v>1</v>
          </cell>
          <cell r="E866">
            <v>2.4285999999999999</v>
          </cell>
          <cell r="F866">
            <v>2.42</v>
          </cell>
        </row>
        <row r="867">
          <cell r="A867" t="str">
            <v>001.16.00940</v>
          </cell>
          <cell r="B867" t="str">
            <v>Execução de conjunto de mureta em madeira c/ 2 pilares a cada 1,30m e altura livre de 1.00 m, conforme detalhe dop</v>
          </cell>
          <cell r="C867" t="str">
            <v>UN</v>
          </cell>
          <cell r="D867">
            <v>1</v>
          </cell>
          <cell r="E867">
            <v>271.16579999999999</v>
          </cell>
          <cell r="F867">
            <v>271.16000000000003</v>
          </cell>
        </row>
        <row r="868">
          <cell r="A868" t="str">
            <v>001.16.00960</v>
          </cell>
          <cell r="B868" t="str">
            <v>Demarcação de faixa com tinta acrílica especial - largura 10.00 cm</v>
          </cell>
          <cell r="C868" t="str">
            <v>ML</v>
          </cell>
          <cell r="D868">
            <v>1</v>
          </cell>
          <cell r="E868">
            <v>5.4671000000000003</v>
          </cell>
          <cell r="F868">
            <v>5.46</v>
          </cell>
        </row>
        <row r="869">
          <cell r="A869" t="str">
            <v>001.16.00980</v>
          </cell>
          <cell r="B869" t="str">
            <v>Retirada e reassentamento de meio-fio</v>
          </cell>
          <cell r="C869" t="str">
            <v>M</v>
          </cell>
          <cell r="D869">
            <v>1</v>
          </cell>
          <cell r="E869">
            <v>17.048300000000001</v>
          </cell>
          <cell r="F869">
            <v>17.04</v>
          </cell>
        </row>
        <row r="870">
          <cell r="A870" t="str">
            <v>001.17</v>
          </cell>
          <cell r="B870" t="str">
            <v>INSTALAÇÕES ELÉTRICAS, LÓGICA E TELEFONIA</v>
          </cell>
          <cell r="E870">
            <v>139058.58069999999</v>
          </cell>
        </row>
        <row r="871">
          <cell r="A871" t="str">
            <v>001.17.00020</v>
          </cell>
          <cell r="B871" t="str">
            <v>Fornecimento e instalação de fio de cobre seção 1.50 mm2, com isolamento para 750 v, com caract. não propagantes ao fogo</v>
          </cell>
          <cell r="C871" t="str">
            <v>ML</v>
          </cell>
          <cell r="D871">
            <v>1</v>
          </cell>
          <cell r="E871">
            <v>0.73599999999999999</v>
          </cell>
          <cell r="F871">
            <v>0.73</v>
          </cell>
        </row>
        <row r="872">
          <cell r="A872" t="str">
            <v>001.17.00040</v>
          </cell>
          <cell r="B872" t="str">
            <v>Fornecimento e instalação de fio de cobre seção 2.50 mm2,com isolamento para 750 v, com caract. não propagantes ao fogo</v>
          </cell>
          <cell r="C872" t="str">
            <v>ML</v>
          </cell>
          <cell r="D872">
            <v>1</v>
          </cell>
          <cell r="E872">
            <v>1.083</v>
          </cell>
          <cell r="F872">
            <v>1.08</v>
          </cell>
        </row>
        <row r="873">
          <cell r="A873" t="str">
            <v>001.17.00060</v>
          </cell>
          <cell r="B873" t="str">
            <v>Fornecimento e instalação de fio de cobre seção 4.00 mm2, com isolamento para 750 v, com caract. não propagantes ao fogo</v>
          </cell>
          <cell r="C873" t="str">
            <v>ML</v>
          </cell>
          <cell r="D873">
            <v>1</v>
          </cell>
          <cell r="E873">
            <v>1.4507000000000001</v>
          </cell>
          <cell r="F873">
            <v>1.45</v>
          </cell>
        </row>
        <row r="874">
          <cell r="A874" t="str">
            <v>001.17.00080</v>
          </cell>
          <cell r="B874" t="str">
            <v>Fornecimento e instalação de fio de cobre seção 6.00 mm2,com isolamento para 750 v com caract. não propagantes ao fogo</v>
          </cell>
          <cell r="C874" t="str">
            <v>ML</v>
          </cell>
          <cell r="D874">
            <v>1</v>
          </cell>
          <cell r="E874">
            <v>2.0632000000000001</v>
          </cell>
          <cell r="F874">
            <v>2.06</v>
          </cell>
        </row>
        <row r="875">
          <cell r="A875" t="str">
            <v>001.17.00100</v>
          </cell>
          <cell r="B875" t="str">
            <v>Fornecimento e instalação de fio de cobre seção 10.00 mm2,com isolamento para 750 v, com caract. não propagantes ao fogo</v>
          </cell>
          <cell r="C875" t="str">
            <v>ML</v>
          </cell>
          <cell r="D875">
            <v>1</v>
          </cell>
          <cell r="E875">
            <v>2.8902999999999999</v>
          </cell>
          <cell r="F875">
            <v>2.89</v>
          </cell>
        </row>
        <row r="876">
          <cell r="A876" t="str">
            <v>001.17.00120</v>
          </cell>
          <cell r="B876" t="str">
            <v>Fornecimento e instalação de cabo de cobre seção 2.50 mm2,com isolamento para 750 v, com caract. não propagantes ao fogo</v>
          </cell>
          <cell r="C876" t="str">
            <v>ML</v>
          </cell>
          <cell r="D876">
            <v>1</v>
          </cell>
          <cell r="E876">
            <v>1.083</v>
          </cell>
          <cell r="F876">
            <v>1.08</v>
          </cell>
        </row>
        <row r="877">
          <cell r="A877" t="str">
            <v>001.17.00140</v>
          </cell>
          <cell r="B877" t="str">
            <v>Fornecimento e instalação de cabo de cobre seção 4.00 mm2,com isolamento para 750 v, com caract. não propagantes ao fogo</v>
          </cell>
          <cell r="C877" t="str">
            <v>ML</v>
          </cell>
          <cell r="D877">
            <v>1</v>
          </cell>
          <cell r="E877">
            <v>1.5507</v>
          </cell>
          <cell r="F877">
            <v>1.55</v>
          </cell>
        </row>
        <row r="878">
          <cell r="A878" t="str">
            <v>001.17.00160</v>
          </cell>
          <cell r="B878" t="str">
            <v>Fornecimento e instalação de cabo de cobre seção 6.00 mm2, com isolamento para 750 v, com caract. não propagantes ao fogo</v>
          </cell>
          <cell r="C878" t="str">
            <v>ML</v>
          </cell>
          <cell r="D878">
            <v>1</v>
          </cell>
          <cell r="E878">
            <v>2.1856</v>
          </cell>
          <cell r="F878">
            <v>2.1800000000000002</v>
          </cell>
        </row>
        <row r="879">
          <cell r="A879" t="str">
            <v>001.17.00180</v>
          </cell>
          <cell r="B879" t="str">
            <v>Fornecimento e instalação de cabo de cobre seção 10.00 mm2,com isolamento para 750 v, com caract. não propagantes ao fogo</v>
          </cell>
          <cell r="C879" t="str">
            <v>ML</v>
          </cell>
          <cell r="D879">
            <v>1</v>
          </cell>
          <cell r="E879">
            <v>3.6960999999999999</v>
          </cell>
          <cell r="F879">
            <v>3.69</v>
          </cell>
        </row>
        <row r="880">
          <cell r="A880" t="str">
            <v>001.17.00200</v>
          </cell>
          <cell r="B880" t="str">
            <v>Fornecimento e instalação de cabo de cobre seção 16.00 mm2,com isolamento para 750 v, com caract. não propagantes ao fogo</v>
          </cell>
          <cell r="C880" t="str">
            <v>ML</v>
          </cell>
          <cell r="D880">
            <v>1</v>
          </cell>
          <cell r="E880">
            <v>5.2385999999999999</v>
          </cell>
          <cell r="F880">
            <v>5.23</v>
          </cell>
        </row>
        <row r="881">
          <cell r="A881" t="str">
            <v>001.17.00220</v>
          </cell>
          <cell r="B881" t="str">
            <v>Fornecimento e instalação de cabo de cobre seção 25.00 mm2,com isolamento para 750 v, com caract. não propagantes ao fogo</v>
          </cell>
          <cell r="C881" t="str">
            <v>ML</v>
          </cell>
          <cell r="D881">
            <v>1</v>
          </cell>
          <cell r="E881">
            <v>7.34</v>
          </cell>
          <cell r="F881">
            <v>7.34</v>
          </cell>
        </row>
        <row r="882">
          <cell r="A882" t="str">
            <v>001.17.00240</v>
          </cell>
          <cell r="B882" t="str">
            <v>Fornecimento e instalação de cabo de cobre seção 35.00 mm2,com isolamento para 750 v, com caract. não propagantes ao fogo</v>
          </cell>
          <cell r="C882" t="str">
            <v>ML</v>
          </cell>
          <cell r="D882">
            <v>1</v>
          </cell>
          <cell r="E882">
            <v>9.8506</v>
          </cell>
          <cell r="F882">
            <v>9.85</v>
          </cell>
        </row>
        <row r="883">
          <cell r="A883" t="str">
            <v>001.17.00260</v>
          </cell>
          <cell r="B883" t="str">
            <v>Fornecimento e instalação de cabo de cobre seção 50.00 mm2, com isolamento para 750 v, com caract. não propagantes ao fogo</v>
          </cell>
          <cell r="C883" t="str">
            <v>ML</v>
          </cell>
          <cell r="D883">
            <v>1</v>
          </cell>
          <cell r="E883">
            <v>15.984500000000001</v>
          </cell>
          <cell r="F883">
            <v>15.98</v>
          </cell>
        </row>
        <row r="884">
          <cell r="A884" t="str">
            <v>001.17.00280</v>
          </cell>
          <cell r="B884" t="str">
            <v>Fornecimento e instalação de cabo de cobre seção 70.00 mm2,com isolamento para 750 v, com caract. não propagantes ao fogo</v>
          </cell>
          <cell r="C884" t="str">
            <v>ML</v>
          </cell>
          <cell r="D884">
            <v>1</v>
          </cell>
          <cell r="E884">
            <v>18.851800000000001</v>
          </cell>
          <cell r="F884">
            <v>18.850000000000001</v>
          </cell>
        </row>
        <row r="885">
          <cell r="A885" t="str">
            <v>001.17.00300</v>
          </cell>
          <cell r="B885" t="str">
            <v>Fornecimento e instalação de cabo de cobre seção 95.00 mm2,com isolamento para 750 v, com caract. não propagantes ao fogo</v>
          </cell>
          <cell r="C885" t="str">
            <v>ML</v>
          </cell>
          <cell r="D885">
            <v>1</v>
          </cell>
          <cell r="E885">
            <v>24.085100000000001</v>
          </cell>
          <cell r="F885">
            <v>24.08</v>
          </cell>
        </row>
        <row r="886">
          <cell r="A886" t="str">
            <v>001.17.00320</v>
          </cell>
          <cell r="B886" t="str">
            <v>Fornecimento e instalação de cabo de cobre seção 120.00 mm2,com isolamento para 750 v, com caract. não propagantes ao fogo</v>
          </cell>
          <cell r="C886" t="str">
            <v>ML</v>
          </cell>
          <cell r="D886">
            <v>1</v>
          </cell>
          <cell r="E886">
            <v>31.698</v>
          </cell>
          <cell r="F886">
            <v>31.69</v>
          </cell>
        </row>
        <row r="887">
          <cell r="A887" t="str">
            <v>001.17.00340</v>
          </cell>
          <cell r="B887" t="str">
            <v>Fornecimento e instalação de cabo de cobre seção 150.00 mm2,com isolamento para 750 v com caract. não propagantes ao fogo</v>
          </cell>
          <cell r="C887" t="str">
            <v>ML</v>
          </cell>
          <cell r="D887">
            <v>1</v>
          </cell>
          <cell r="E887">
            <v>38.729999999999997</v>
          </cell>
          <cell r="F887">
            <v>38.729999999999997</v>
          </cell>
        </row>
        <row r="888">
          <cell r="A888" t="str">
            <v>001.17.00360</v>
          </cell>
          <cell r="B888" t="str">
            <v>Fornecimento e instalação de cabo de cobre seção 185.00 mm2,com isolamento para 750 v, com caract. não propagantes ao fogo</v>
          </cell>
          <cell r="C888" t="str">
            <v>ML</v>
          </cell>
          <cell r="D888">
            <v>1</v>
          </cell>
          <cell r="E888">
            <v>48.660800000000002</v>
          </cell>
          <cell r="F888">
            <v>48.66</v>
          </cell>
        </row>
        <row r="889">
          <cell r="A889" t="str">
            <v>001.17.00380</v>
          </cell>
          <cell r="B889" t="str">
            <v>Fornecimento e instalação de cabo de cobre seção 240.00 mm2,com isolamento para 750 v, com caract. não propagantes ao fogo</v>
          </cell>
          <cell r="C889" t="str">
            <v>ML</v>
          </cell>
          <cell r="D889">
            <v>1</v>
          </cell>
          <cell r="E889">
            <v>63.661499999999997</v>
          </cell>
          <cell r="F889">
            <v>63.66</v>
          </cell>
        </row>
        <row r="890">
          <cell r="A890" t="str">
            <v>001.17.00400</v>
          </cell>
          <cell r="B890" t="str">
            <v>Fornecimento e instalação de cabo de cobre seção 300.00 mm2,com isolamento para 750 v, com caract. não propagantes ao fogo</v>
          </cell>
          <cell r="C890" t="str">
            <v>ML</v>
          </cell>
          <cell r="D890">
            <v>1</v>
          </cell>
          <cell r="E890">
            <v>80.499499999999998</v>
          </cell>
          <cell r="F890">
            <v>80.489999999999995</v>
          </cell>
        </row>
        <row r="891">
          <cell r="A891" t="str">
            <v>001.17.00420</v>
          </cell>
          <cell r="B891" t="str">
            <v>Fornecimento e instalação de cabo de cobre seção 400.00 mm2,com isolamento para 750 v, com caract. não propagantes ao fogo</v>
          </cell>
          <cell r="C891" t="str">
            <v>ML</v>
          </cell>
          <cell r="D891">
            <v>1</v>
          </cell>
          <cell r="E891">
            <v>128.57650000000001</v>
          </cell>
          <cell r="F891">
            <v>128.57</v>
          </cell>
        </row>
        <row r="892">
          <cell r="A892" t="str">
            <v>001.17.00440</v>
          </cell>
          <cell r="B892" t="str">
            <v>Fornecimento e instalação de cabo de cobre seção 500.00 mm2,com isolamento para 750 v, com caract. não propagantes ao fogo</v>
          </cell>
          <cell r="C892" t="str">
            <v>ML</v>
          </cell>
          <cell r="D892">
            <v>1</v>
          </cell>
          <cell r="E892">
            <v>132.48689999999999</v>
          </cell>
          <cell r="F892">
            <v>132.47999999999999</v>
          </cell>
        </row>
        <row r="893">
          <cell r="A893" t="str">
            <v>001.17.00460</v>
          </cell>
          <cell r="B893" t="str">
            <v>Fornecimento e instalação de cabo duplast formado por 02 fios de cobre seção 2.00x0.50 mm2, c/ isolamento p/ 750v, com características não propagantes ao fogo</v>
          </cell>
          <cell r="C893" t="str">
            <v>ML</v>
          </cell>
          <cell r="D893">
            <v>1</v>
          </cell>
          <cell r="E893">
            <v>1.5323</v>
          </cell>
          <cell r="F893">
            <v>1.53</v>
          </cell>
        </row>
        <row r="894">
          <cell r="A894" t="str">
            <v>001.17.00480</v>
          </cell>
          <cell r="B894" t="str">
            <v>Fornecimento e instalação de cabo triplast formado por 03 fios de cobre seção 3.00x0.50 mm2,c/ isolamento p/ 750v, com características não propagantes ao fogo</v>
          </cell>
          <cell r="C894" t="str">
            <v>ML</v>
          </cell>
          <cell r="D894">
            <v>1</v>
          </cell>
          <cell r="E894">
            <v>2.0323000000000002</v>
          </cell>
          <cell r="F894">
            <v>2.0299999999999998</v>
          </cell>
        </row>
        <row r="895">
          <cell r="A895" t="str">
            <v>001.17.00500</v>
          </cell>
          <cell r="B895" t="str">
            <v>Fornecimento e instalação de cabo triplast formado por 03 fios de cobre seção 3.00x0.75 mm2, c/ isolamento p/ 750v, com características não propagantes ao fogo</v>
          </cell>
          <cell r="C895" t="str">
            <v>ML</v>
          </cell>
          <cell r="D895">
            <v>1</v>
          </cell>
          <cell r="E895">
            <v>2.0731000000000002</v>
          </cell>
          <cell r="F895">
            <v>2.0699999999999998</v>
          </cell>
        </row>
        <row r="896">
          <cell r="A896" t="str">
            <v>001.17.00520</v>
          </cell>
          <cell r="B896" t="str">
            <v>Fornecimento e instalação de cabo triplast formado por 03 fios de cobre seção 3.00x1.00 mm2,c/ isolamento p/ 750v, com características não propagantes ao fogo</v>
          </cell>
          <cell r="C896" t="str">
            <v>ML</v>
          </cell>
          <cell r="D896">
            <v>1</v>
          </cell>
          <cell r="E896">
            <v>2.0731000000000002</v>
          </cell>
          <cell r="F896">
            <v>2.0699999999999998</v>
          </cell>
        </row>
        <row r="897">
          <cell r="A897" t="str">
            <v>001.17.00540</v>
          </cell>
          <cell r="B897" t="str">
            <v>Fornecimento e instalação de cabo triplast formado por 03 fios de cobre seção 3.00x1.50 mm2,c/ isolamento p/ 750v, com características não propagantes ao fogo</v>
          </cell>
          <cell r="C897" t="str">
            <v>ML</v>
          </cell>
          <cell r="D897">
            <v>1</v>
          </cell>
          <cell r="E897">
            <v>2.7576999999999998</v>
          </cell>
          <cell r="F897">
            <v>2.75</v>
          </cell>
        </row>
        <row r="898">
          <cell r="A898" t="str">
            <v>001.17.00560</v>
          </cell>
          <cell r="B898" t="str">
            <v>Fornecimento e instalação de cabo triplast formado por 03 fios de cobre seção 3.00x2.50 mm2,c/ isolamento p/ 750v, com características não propagantes ao fogo</v>
          </cell>
          <cell r="C898" t="str">
            <v>ML</v>
          </cell>
          <cell r="D898">
            <v>1</v>
          </cell>
          <cell r="E898">
            <v>3.6865999999999999</v>
          </cell>
          <cell r="F898">
            <v>3.68</v>
          </cell>
        </row>
        <row r="899">
          <cell r="A899" t="str">
            <v>001.17.00580</v>
          </cell>
          <cell r="B899" t="str">
            <v>Fornecimento e instalação de cabo triplast formado por 03 fios de cobre seção 3.00x4.00 mm2,c/ isolamento p/ 750v, com características não propagantes ao fogo</v>
          </cell>
          <cell r="C899" t="str">
            <v>ML</v>
          </cell>
          <cell r="D899">
            <v>1</v>
          </cell>
          <cell r="E899">
            <v>5.4725000000000001</v>
          </cell>
          <cell r="F899">
            <v>5.47</v>
          </cell>
        </row>
        <row r="900">
          <cell r="A900" t="str">
            <v>001.17.00600</v>
          </cell>
          <cell r="B900" t="str">
            <v>Fornecimento e instalação de cabo triplast formado por 03 fios de cobre seção 3.00x6.00 mm2,c/ isolamento p/ 750v, com características não propagantes ao fogo</v>
          </cell>
          <cell r="C900" t="str">
            <v>ML</v>
          </cell>
          <cell r="D900">
            <v>1</v>
          </cell>
          <cell r="E900">
            <v>7.5145999999999997</v>
          </cell>
          <cell r="F900">
            <v>7.51</v>
          </cell>
        </row>
        <row r="901">
          <cell r="A901" t="str">
            <v>001.17.00620</v>
          </cell>
          <cell r="B901" t="str">
            <v>Fornecimento e instalação de cabo triplast formado por 03 fios de cobre seção 3.00x10.00 mm2,c/ isolamento p/ 750v, com características não propagantes ao fogo</v>
          </cell>
          <cell r="C901" t="str">
            <v>ML</v>
          </cell>
          <cell r="D901">
            <v>1</v>
          </cell>
          <cell r="E901">
            <v>12.0044</v>
          </cell>
          <cell r="F901">
            <v>12</v>
          </cell>
        </row>
        <row r="902">
          <cell r="A902" t="str">
            <v>001.17.00640</v>
          </cell>
          <cell r="B902" t="str">
            <v>Fornecimento e instalação de cordões flexíveis formados por dois condutores torcidos de fios de cobre seção 0.50 mm2 com isolamento para 300v</v>
          </cell>
          <cell r="C902" t="str">
            <v>ML</v>
          </cell>
          <cell r="D902">
            <v>1</v>
          </cell>
          <cell r="E902">
            <v>1.0834999999999999</v>
          </cell>
          <cell r="F902">
            <v>1.08</v>
          </cell>
        </row>
        <row r="903">
          <cell r="A903" t="str">
            <v>001.17.00660</v>
          </cell>
          <cell r="B903" t="str">
            <v>Fornecimento e instalação de cordões flexíveis formados por dois condutores torcidos de fios de cobre  seção 0.75 mm2 com isolamento para 300v</v>
          </cell>
          <cell r="C903" t="str">
            <v>ML</v>
          </cell>
          <cell r="D903">
            <v>1</v>
          </cell>
          <cell r="E903">
            <v>1.1039000000000001</v>
          </cell>
          <cell r="F903">
            <v>1.1000000000000001</v>
          </cell>
        </row>
        <row r="904">
          <cell r="A904" t="str">
            <v>001.17.00680</v>
          </cell>
          <cell r="B904" t="str">
            <v>Fornecimento e instalação de cordões flexíveis formados por dois condutores torcidos de fios de cobre seção 1.00 mm2, com isolamento para 300v</v>
          </cell>
          <cell r="C904" t="str">
            <v>ML</v>
          </cell>
          <cell r="D904">
            <v>1</v>
          </cell>
          <cell r="E904">
            <v>1.2568999999999999</v>
          </cell>
          <cell r="F904">
            <v>1.25</v>
          </cell>
        </row>
        <row r="905">
          <cell r="A905" t="str">
            <v>001.17.00700</v>
          </cell>
          <cell r="B905" t="str">
            <v>Fornecimento e instalação de cordões flexíveis formados por dois condutores torcidos de fios de cobre seção 1.50 mm2,com isolamento para 300v</v>
          </cell>
          <cell r="C905" t="str">
            <v>ML</v>
          </cell>
          <cell r="D905">
            <v>1</v>
          </cell>
          <cell r="E905">
            <v>1.7163999999999999</v>
          </cell>
          <cell r="F905">
            <v>1.71</v>
          </cell>
        </row>
        <row r="906">
          <cell r="A906" t="str">
            <v>001.17.00720</v>
          </cell>
          <cell r="B906" t="str">
            <v>Fornecimento e instalação de cordões flexíveis formados por dois condutores torcidos de fios de cobre seção 2.50 mm2,com isolamento para 300v</v>
          </cell>
          <cell r="C906" t="str">
            <v>ML</v>
          </cell>
          <cell r="D906">
            <v>1</v>
          </cell>
          <cell r="E906">
            <v>1.8499000000000001</v>
          </cell>
          <cell r="F906">
            <v>1.84</v>
          </cell>
        </row>
        <row r="907">
          <cell r="A907" t="str">
            <v>001.17.00740</v>
          </cell>
          <cell r="B907" t="str">
            <v>Fornecimento e instalação de cordões flexíveis formados por dois condutores torcidos de fios de cobre seção 4.00 mm2,com isolamento para 300v</v>
          </cell>
          <cell r="C907" t="str">
            <v>ML</v>
          </cell>
          <cell r="D907">
            <v>1</v>
          </cell>
          <cell r="E907">
            <v>3.1044999999999998</v>
          </cell>
          <cell r="F907">
            <v>3.1</v>
          </cell>
        </row>
        <row r="908">
          <cell r="A908" t="str">
            <v>001.17.00760</v>
          </cell>
          <cell r="B908" t="str">
            <v>Fornecimento e instalação de cabos de cobre seção 4.00 mm2,para tensão de 1000 volts formado por condutor de fio de cobre isolado com material de característica não propagante ao fogo</v>
          </cell>
          <cell r="C908" t="str">
            <v>ML</v>
          </cell>
          <cell r="D908">
            <v>1</v>
          </cell>
          <cell r="E908">
            <v>1.9402999999999999</v>
          </cell>
          <cell r="F908">
            <v>1.94</v>
          </cell>
        </row>
        <row r="909">
          <cell r="A909" t="str">
            <v>001.17.00780</v>
          </cell>
          <cell r="B909" t="str">
            <v>Fornecimento e instalação de cabos de cobre seção 6.00 mm2,para tensão de 1000 volts formado por condutor de fio de cobre isolado com material de característica não propagante ao fogo</v>
          </cell>
          <cell r="C909" t="str">
            <v>ML</v>
          </cell>
          <cell r="D909">
            <v>1</v>
          </cell>
          <cell r="E909">
            <v>2.5905</v>
          </cell>
          <cell r="F909">
            <v>2.59</v>
          </cell>
        </row>
        <row r="910">
          <cell r="A910" t="str">
            <v>001.17.00800</v>
          </cell>
          <cell r="B910" t="str">
            <v>Fornecimento e instalação de cabos de cobre seção 10.00 mm2,para tensão de 1000 volts formado por condutor de fio de cobre isolado com material de característica não propagante ao fogo</v>
          </cell>
          <cell r="C910" t="str">
            <v>ML</v>
          </cell>
          <cell r="D910">
            <v>1</v>
          </cell>
          <cell r="E910">
            <v>3.6859000000000002</v>
          </cell>
          <cell r="F910">
            <v>3.68</v>
          </cell>
        </row>
        <row r="911">
          <cell r="A911" t="str">
            <v>001.17.00820</v>
          </cell>
          <cell r="B911" t="str">
            <v>Fornecimento e instalação de cabos de cobre seção 16.00 mm2,para tensão de 1000 volts formado por condutor de fio de cobre isolado com material de característica não propagante ao fogo</v>
          </cell>
          <cell r="C911" t="str">
            <v>ML</v>
          </cell>
          <cell r="D911">
            <v>1</v>
          </cell>
          <cell r="E911">
            <v>5.5751999999999997</v>
          </cell>
          <cell r="F911">
            <v>5.57</v>
          </cell>
        </row>
        <row r="912">
          <cell r="A912" t="str">
            <v>001.17.00840</v>
          </cell>
          <cell r="B912" t="str">
            <v>Fornecimento e instalação de cabos de cobre seção 25.00 mm2,para tensão de 1000 volts formado por condutor de fio de cobre isolado com material de característica não propagante ao fogo</v>
          </cell>
          <cell r="C912" t="str">
            <v>ML</v>
          </cell>
          <cell r="D912">
            <v>1</v>
          </cell>
          <cell r="E912">
            <v>7.7582000000000004</v>
          </cell>
          <cell r="F912">
            <v>7.75</v>
          </cell>
        </row>
        <row r="913">
          <cell r="A913" t="str">
            <v>001.17.00860</v>
          </cell>
          <cell r="B913" t="str">
            <v>Fornecimento e instalação de cabos de cobre seção 35.00 mm2,para tensão de 1000 volts formado por condutor de fio de cobre isolado com material de característica não propagante ao fogo</v>
          </cell>
          <cell r="C913" t="str">
            <v>ML</v>
          </cell>
          <cell r="D913">
            <v>1</v>
          </cell>
          <cell r="E913">
            <v>10.228</v>
          </cell>
          <cell r="F913">
            <v>10.220000000000001</v>
          </cell>
        </row>
        <row r="914">
          <cell r="A914" t="str">
            <v>001.17.00880</v>
          </cell>
          <cell r="B914" t="str">
            <v>Fornecimento e instalação de cabos de cobre seção 50.00 mm2,para tensão de 1000 volts formado por condutor de fio de cobre isolado com material de característica não propagante ao fogo</v>
          </cell>
          <cell r="C914" t="str">
            <v>ML</v>
          </cell>
          <cell r="D914">
            <v>1</v>
          </cell>
          <cell r="E914">
            <v>14.2097</v>
          </cell>
          <cell r="F914">
            <v>14.2</v>
          </cell>
        </row>
        <row r="915">
          <cell r="A915" t="str">
            <v>001.17.00900</v>
          </cell>
          <cell r="B915" t="str">
            <v>Fornecimento e instalação de cabos de cobre seção 70.00 mm2,para tensão de 1000 volts formado por condutor de fio de cobre isolado com material de característica não propagante ao fogo</v>
          </cell>
          <cell r="C915" t="str">
            <v>ML</v>
          </cell>
          <cell r="D915">
            <v>1</v>
          </cell>
          <cell r="E915">
            <v>18.7804</v>
          </cell>
          <cell r="F915">
            <v>18.78</v>
          </cell>
        </row>
        <row r="916">
          <cell r="A916" t="str">
            <v>001.17.00920</v>
          </cell>
          <cell r="B916" t="str">
            <v>Fornecimento e instalação de cabos de cobre seção 95.00 mm2,para tensão de 1000 volts formado por condutor de fio de cobre isolado com material de característica não propagante ao fogo</v>
          </cell>
          <cell r="C916" t="str">
            <v>ML</v>
          </cell>
          <cell r="D916">
            <v>1</v>
          </cell>
          <cell r="E916">
            <v>25.115300000000001</v>
          </cell>
          <cell r="F916">
            <v>25.11</v>
          </cell>
        </row>
        <row r="917">
          <cell r="A917" t="str">
            <v>001.17.00940</v>
          </cell>
          <cell r="B917" t="str">
            <v>Fornecimento e instalação de cabos de cobre seção 120.00 mm2,para tensão de 1000 volts formado por condutor de fio de cobre isolado com material de característica não propagante ao fogo 2</v>
          </cell>
          <cell r="C917" t="str">
            <v>ML</v>
          </cell>
          <cell r="D917">
            <v>1</v>
          </cell>
          <cell r="E917">
            <v>31.545000000000002</v>
          </cell>
          <cell r="F917">
            <v>31.54</v>
          </cell>
        </row>
        <row r="918">
          <cell r="A918" t="str">
            <v>001.17.00960</v>
          </cell>
          <cell r="B918" t="str">
            <v>Fornecimento e instalação de cabos de cobre seção 150 mm2,para tensão de 1000 volts formado por condutor de fio de cobre isolado com material de característica não propagante ao fogo</v>
          </cell>
          <cell r="C918" t="str">
            <v>ML</v>
          </cell>
          <cell r="D918">
            <v>1</v>
          </cell>
          <cell r="E918">
            <v>38.148600000000002</v>
          </cell>
          <cell r="F918">
            <v>38.14</v>
          </cell>
        </row>
        <row r="919">
          <cell r="A919" t="str">
            <v>001.17.00980</v>
          </cell>
          <cell r="B919" t="str">
            <v>Fornecimento e instalação de cabos de cobre seção 185 mm2,para tensão de 1000 volts formado por condutor de fio de cobre isolado com material de característica não propagante ao fogo</v>
          </cell>
          <cell r="C919" t="str">
            <v>ML</v>
          </cell>
          <cell r="D919">
            <v>1</v>
          </cell>
          <cell r="E919">
            <v>48.660800000000002</v>
          </cell>
          <cell r="F919">
            <v>48.66</v>
          </cell>
        </row>
        <row r="920">
          <cell r="A920" t="str">
            <v>001.17.01000</v>
          </cell>
          <cell r="B920" t="str">
            <v>Fornecimento e instalação de cabos de cobre seção 240 mm2,para tensão de 1000 volts formado por condutor de fio de cobre isolado com material de característica não propagante ao fogo</v>
          </cell>
          <cell r="C920" t="str">
            <v>ML</v>
          </cell>
          <cell r="D920">
            <v>1</v>
          </cell>
          <cell r="E920">
            <v>62.4069</v>
          </cell>
          <cell r="F920">
            <v>62.4</v>
          </cell>
        </row>
        <row r="921">
          <cell r="A921" t="str">
            <v>001.17.01020</v>
          </cell>
          <cell r="B921" t="str">
            <v>Fornecimento e instalação de cabos de seção 300 mm2,para tensão de 1000 volts formado por condutor de fio de cobre isolado com material de característica não propagante ao fogo</v>
          </cell>
          <cell r="C921" t="str">
            <v>ML</v>
          </cell>
          <cell r="D921">
            <v>1</v>
          </cell>
          <cell r="E921">
            <v>79.703900000000004</v>
          </cell>
          <cell r="F921">
            <v>79.7</v>
          </cell>
        </row>
        <row r="922">
          <cell r="A922" t="str">
            <v>001.17.01040</v>
          </cell>
          <cell r="B922" t="str">
            <v>Fornecimento e instalação de cabo de cobre seção 25 mm2,com isolamento de 15 kv</v>
          </cell>
          <cell r="C922" t="str">
            <v>ML</v>
          </cell>
          <cell r="D922">
            <v>1</v>
          </cell>
          <cell r="E922">
            <v>20.446999999999999</v>
          </cell>
          <cell r="F922">
            <v>20.440000000000001</v>
          </cell>
        </row>
        <row r="923">
          <cell r="A923" t="str">
            <v>001.17.01060</v>
          </cell>
          <cell r="B923" t="str">
            <v>Fornecimento e instalação de eletroduto rígido de ferro  1/2" tipo pesado c/ rosca nas duas pontas em barra de 3 metros</v>
          </cell>
          <cell r="C923" t="str">
            <v>UN</v>
          </cell>
          <cell r="D923">
            <v>1</v>
          </cell>
          <cell r="E923">
            <v>22.1221</v>
          </cell>
          <cell r="F923">
            <v>22.12</v>
          </cell>
        </row>
        <row r="924">
          <cell r="A924" t="str">
            <v>001.17.01080</v>
          </cell>
          <cell r="B924" t="str">
            <v>Fornecimento e instalação de eletroduto rígido de ferro  3/4" tipo pesado c/ rosca nas duas pontas em barra de 3 metros</v>
          </cell>
          <cell r="C924" t="str">
            <v>UN</v>
          </cell>
          <cell r="D924">
            <v>1</v>
          </cell>
          <cell r="E924">
            <v>32.603000000000002</v>
          </cell>
          <cell r="F924">
            <v>32.6</v>
          </cell>
        </row>
        <row r="925">
          <cell r="A925" t="str">
            <v>001.17.01100</v>
          </cell>
          <cell r="B925" t="str">
            <v>Fornecimento e instalação de eletroduto rígido de ferro  1" tipo pesado c/ rosca nas duas pontas em barra de 3 metros</v>
          </cell>
          <cell r="C925" t="str">
            <v>UN</v>
          </cell>
          <cell r="D925">
            <v>1</v>
          </cell>
          <cell r="E925">
            <v>43.494</v>
          </cell>
          <cell r="F925">
            <v>43.49</v>
          </cell>
        </row>
        <row r="926">
          <cell r="A926" t="str">
            <v>001.17.01120</v>
          </cell>
          <cell r="B926" t="str">
            <v>Fornecimento e instalação de eletroduto rígido de ferro  1 1/4" tipo pesado c/ rosca nas duas pontas em barra de 3 metros</v>
          </cell>
          <cell r="C926" t="str">
            <v>UN</v>
          </cell>
          <cell r="D926">
            <v>1</v>
          </cell>
          <cell r="E926">
            <v>66.391400000000004</v>
          </cell>
          <cell r="F926">
            <v>66.39</v>
          </cell>
        </row>
        <row r="927">
          <cell r="A927" t="str">
            <v>001.17.01140</v>
          </cell>
          <cell r="B927" t="str">
            <v>Fornecimento e instalação de eletroduto rígido de ferro  1 1/2" tipo pesado c/ rosca nas duas pontas em barra de 3 metros</v>
          </cell>
          <cell r="C927" t="str">
            <v>UN</v>
          </cell>
          <cell r="D927">
            <v>1</v>
          </cell>
          <cell r="E927">
            <v>75.137</v>
          </cell>
          <cell r="F927">
            <v>75.13</v>
          </cell>
        </row>
        <row r="928">
          <cell r="A928" t="str">
            <v>001.17.01160</v>
          </cell>
          <cell r="B928" t="str">
            <v>Fornecimento e instalação de eletroduto rígido de ferro  2" tipo pesado c/ rosca nas duas pontas em barra de 3 metros</v>
          </cell>
          <cell r="C928" t="str">
            <v>UN</v>
          </cell>
          <cell r="D928">
            <v>1</v>
          </cell>
          <cell r="E928">
            <v>96.117800000000003</v>
          </cell>
          <cell r="F928">
            <v>96.11</v>
          </cell>
        </row>
        <row r="929">
          <cell r="A929" t="str">
            <v>001.17.01180</v>
          </cell>
          <cell r="B929" t="str">
            <v>Fornecimento e instalação de eletroduto rígido de ferro  2 1/2" tipo pesado c/ rosca nas duas pontas em barra de 3 metros</v>
          </cell>
          <cell r="C929" t="str">
            <v>UN</v>
          </cell>
          <cell r="D929">
            <v>1</v>
          </cell>
          <cell r="E929">
            <v>136.16200000000001</v>
          </cell>
          <cell r="F929">
            <v>136.16</v>
          </cell>
        </row>
        <row r="930">
          <cell r="A930" t="str">
            <v>001.17.01200</v>
          </cell>
          <cell r="B930" t="str">
            <v>Fornecimento e instalação de eletroduto rígido de ferro  3" tipo pesado c/ rosca nas duas pontas em barra de 3 metros</v>
          </cell>
          <cell r="C930" t="str">
            <v>UN</v>
          </cell>
          <cell r="D930">
            <v>1</v>
          </cell>
          <cell r="E930">
            <v>173.13499999999999</v>
          </cell>
          <cell r="F930">
            <v>173.13</v>
          </cell>
        </row>
        <row r="931">
          <cell r="A931" t="str">
            <v>001.17.01220</v>
          </cell>
          <cell r="B931" t="str">
            <v>Fornecimento e instalação de eletroduto rígido de ferro  4" tipo pesado c/ rosca nas duas pontas em barra de 3 metros</v>
          </cell>
          <cell r="C931" t="str">
            <v>UN</v>
          </cell>
          <cell r="D931">
            <v>1</v>
          </cell>
          <cell r="E931">
            <v>163.01089999999999</v>
          </cell>
          <cell r="F931">
            <v>163.01</v>
          </cell>
        </row>
        <row r="932">
          <cell r="A932" t="str">
            <v>001.17.01240</v>
          </cell>
          <cell r="B932" t="str">
            <v>Fornecimento e instalação de eletroduto de pvc  1/2" roscável anti-chama em barra de 3 m</v>
          </cell>
          <cell r="C932" t="str">
            <v>UN</v>
          </cell>
          <cell r="D932">
            <v>1</v>
          </cell>
          <cell r="E932">
            <v>8.0607000000000006</v>
          </cell>
          <cell r="F932">
            <v>8.06</v>
          </cell>
        </row>
        <row r="933">
          <cell r="A933" t="str">
            <v>001.17.01260</v>
          </cell>
          <cell r="B933" t="str">
            <v>Fornecimento e instalação de eletroduto de pvc  3/4" roscável anti-chama em barra de 3 m</v>
          </cell>
          <cell r="C933" t="str">
            <v>UN</v>
          </cell>
          <cell r="D933">
            <v>1</v>
          </cell>
          <cell r="E933">
            <v>9.5007000000000001</v>
          </cell>
          <cell r="F933">
            <v>9.5</v>
          </cell>
        </row>
        <row r="934">
          <cell r="A934" t="str">
            <v>001.17.01280</v>
          </cell>
          <cell r="B934" t="str">
            <v>Fornecimento e instalação de eletroduto de pvc  1" roscável anti-chama em barra de 3 m</v>
          </cell>
          <cell r="C934" t="str">
            <v>UN</v>
          </cell>
          <cell r="D934">
            <v>1</v>
          </cell>
          <cell r="E934">
            <v>12.5921</v>
          </cell>
          <cell r="F934">
            <v>12.59</v>
          </cell>
        </row>
        <row r="935">
          <cell r="A935" t="str">
            <v>001.17.01300</v>
          </cell>
          <cell r="B935" t="str">
            <v>Fornecimento e instalação de eletroduto de pvc  1 1/4" roscável anti-chama em barra de 3 m</v>
          </cell>
          <cell r="C935" t="str">
            <v>UN</v>
          </cell>
          <cell r="D935">
            <v>1</v>
          </cell>
          <cell r="E935">
            <v>15.663</v>
          </cell>
          <cell r="F935">
            <v>15.66</v>
          </cell>
        </row>
        <row r="936">
          <cell r="A936" t="str">
            <v>001.17.01320</v>
          </cell>
          <cell r="B936" t="str">
            <v>Fornecimento e instalação de eletroduto de pvc  1 1/2" roscável anti-chama em barra de 3 m</v>
          </cell>
          <cell r="C936" t="str">
            <v>UN</v>
          </cell>
          <cell r="D936">
            <v>1</v>
          </cell>
          <cell r="E936">
            <v>22.572800000000001</v>
          </cell>
          <cell r="F936">
            <v>22.57</v>
          </cell>
        </row>
        <row r="937">
          <cell r="A937" t="str">
            <v>001.17.01340</v>
          </cell>
          <cell r="B937" t="str">
            <v>Fornecimento e instalação de eletroduto de pvc  2" roscável anti-chama em barra de 3 m</v>
          </cell>
          <cell r="C937" t="str">
            <v>UN</v>
          </cell>
          <cell r="D937">
            <v>1</v>
          </cell>
          <cell r="E937">
            <v>29.455100000000002</v>
          </cell>
          <cell r="F937">
            <v>29.45</v>
          </cell>
        </row>
        <row r="938">
          <cell r="A938" t="str">
            <v>001.17.01360</v>
          </cell>
          <cell r="B938" t="str">
            <v>Fornecimento e instalação de eletroduto de pvc  2 1/2" roscável anti-chama em barra de 3 m</v>
          </cell>
          <cell r="C938" t="str">
            <v>UN</v>
          </cell>
          <cell r="D938">
            <v>1</v>
          </cell>
          <cell r="E938">
            <v>50.375500000000002</v>
          </cell>
          <cell r="F938">
            <v>50.37</v>
          </cell>
        </row>
        <row r="939">
          <cell r="A939" t="str">
            <v>001.17.01380</v>
          </cell>
          <cell r="B939" t="str">
            <v>Fornecimento e instalação de eletroduto de pvc  3" roscável anti-chama em barra de 3 m</v>
          </cell>
          <cell r="C939" t="str">
            <v>UN</v>
          </cell>
          <cell r="D939">
            <v>1</v>
          </cell>
          <cell r="E939">
            <v>47.087800000000001</v>
          </cell>
          <cell r="F939">
            <v>47.08</v>
          </cell>
        </row>
        <row r="940">
          <cell r="A940" t="str">
            <v>001.17.01400</v>
          </cell>
          <cell r="B940" t="str">
            <v>Fornecimento e instalação de eletroduto de pvc  4" roscável anti-chama em barra de 3 m</v>
          </cell>
          <cell r="C940" t="str">
            <v>UN</v>
          </cell>
          <cell r="D940">
            <v>1</v>
          </cell>
          <cell r="E940">
            <v>95.4499</v>
          </cell>
          <cell r="F940">
            <v>95.44</v>
          </cell>
        </row>
        <row r="941">
          <cell r="A941" t="str">
            <v>001.17.01420</v>
          </cell>
          <cell r="B941" t="str">
            <v>Fornecimento e instalação de eletroduto flexível  1/2" (20mm) corrugado de pvc</v>
          </cell>
          <cell r="C941" t="str">
            <v>M</v>
          </cell>
          <cell r="D941">
            <v>1</v>
          </cell>
          <cell r="E941">
            <v>2.1753</v>
          </cell>
          <cell r="F941">
            <v>2.17</v>
          </cell>
        </row>
        <row r="942">
          <cell r="A942" t="str">
            <v>001.17.01440</v>
          </cell>
          <cell r="B942" t="str">
            <v>Fornecimento e instalação de eletroduto flexível  3/4" (25mm) corrugado de pvc</v>
          </cell>
          <cell r="C942" t="str">
            <v>M</v>
          </cell>
          <cell r="D942">
            <v>1</v>
          </cell>
          <cell r="E942">
            <v>2.4453</v>
          </cell>
          <cell r="F942">
            <v>2.44</v>
          </cell>
        </row>
        <row r="943">
          <cell r="A943" t="str">
            <v>001.17.01460</v>
          </cell>
          <cell r="B943" t="str">
            <v>Fornecimento e instalação de eletroduto flexível  1" (32mm) corrugado de pvc</v>
          </cell>
          <cell r="C943" t="str">
            <v>M</v>
          </cell>
          <cell r="D943">
            <v>1</v>
          </cell>
          <cell r="E943">
            <v>3.5226999999999999</v>
          </cell>
          <cell r="F943">
            <v>3.52</v>
          </cell>
        </row>
        <row r="944">
          <cell r="A944" t="str">
            <v>001.17.01480</v>
          </cell>
          <cell r="B944" t="str">
            <v>Fornecimento e instalação de tubo de polietileno linha popular diâm. 1/2 pol x 1,5 mm</v>
          </cell>
          <cell r="C944" t="str">
            <v>M</v>
          </cell>
          <cell r="D944">
            <v>1</v>
          </cell>
          <cell r="E944">
            <v>1.8853</v>
          </cell>
          <cell r="F944">
            <v>1.88</v>
          </cell>
        </row>
        <row r="945">
          <cell r="A945" t="str">
            <v>001.17.01500</v>
          </cell>
          <cell r="B945" t="str">
            <v>Fornecimento e instalação de tubo de polietileno linha popular diâm.  3/4 pol x 2,0 mm</v>
          </cell>
          <cell r="C945" t="str">
            <v>M</v>
          </cell>
          <cell r="D945">
            <v>1</v>
          </cell>
          <cell r="E945">
            <v>2.1453000000000002</v>
          </cell>
          <cell r="F945">
            <v>2.14</v>
          </cell>
        </row>
        <row r="946">
          <cell r="A946" t="str">
            <v>001.17.01520</v>
          </cell>
          <cell r="B946" t="str">
            <v>Fornecimento e instalação de tubo de polietileno linha popular diâm. 1 pol x 2,5 mm</v>
          </cell>
          <cell r="C946" t="str">
            <v>M</v>
          </cell>
          <cell r="D946">
            <v>1</v>
          </cell>
          <cell r="E946">
            <v>2.6126999999999998</v>
          </cell>
          <cell r="F946">
            <v>2.61</v>
          </cell>
        </row>
        <row r="947">
          <cell r="A947" t="str">
            <v>001.17.01540</v>
          </cell>
          <cell r="B947" t="str">
            <v>Fornecimento e instalação de conjunto bucha e arruela 1/2" de pvc para eletroduto roscável</v>
          </cell>
          <cell r="C947" t="str">
            <v>CJ</v>
          </cell>
          <cell r="D947">
            <v>1</v>
          </cell>
          <cell r="E947">
            <v>0.41220000000000001</v>
          </cell>
          <cell r="F947">
            <v>0.41</v>
          </cell>
        </row>
        <row r="948">
          <cell r="A948" t="str">
            <v>001.17.01560</v>
          </cell>
          <cell r="B948" t="str">
            <v>Fornecimento e instalação de conjunto bucha e arruela 3/4" de pvc para eletroduto roscáve</v>
          </cell>
          <cell r="C948" t="str">
            <v>CJ</v>
          </cell>
          <cell r="D948">
            <v>1</v>
          </cell>
          <cell r="E948">
            <v>0.49220000000000003</v>
          </cell>
          <cell r="F948">
            <v>0.49</v>
          </cell>
        </row>
        <row r="949">
          <cell r="A949" t="str">
            <v>001.17.01580</v>
          </cell>
          <cell r="B949" t="str">
            <v>Fornecimento e instalação de conjunto bucha e arruela 1" de pvc para eletroduto roscável</v>
          </cell>
          <cell r="C949" t="str">
            <v>CJ</v>
          </cell>
          <cell r="D949">
            <v>1</v>
          </cell>
          <cell r="E949">
            <v>0.73219999999999996</v>
          </cell>
          <cell r="F949">
            <v>0.73</v>
          </cell>
        </row>
        <row r="950">
          <cell r="A950" t="str">
            <v>001.17.01600</v>
          </cell>
          <cell r="B950" t="str">
            <v>Fornecimento e instalação de conjunto bucha e arruela 1 1/4" de pvc para eletroduto roscável</v>
          </cell>
          <cell r="C950" t="str">
            <v>CJ</v>
          </cell>
          <cell r="D950">
            <v>1</v>
          </cell>
          <cell r="E950">
            <v>1.1769000000000001</v>
          </cell>
          <cell r="F950">
            <v>1.17</v>
          </cell>
        </row>
        <row r="951">
          <cell r="A951" t="str">
            <v>001.17.01620</v>
          </cell>
          <cell r="B951" t="str">
            <v>Fornecimento e instalação de conjunto bucha e arruela 1 1/2",de pvc para eletroduto roscável</v>
          </cell>
          <cell r="C951" t="str">
            <v>CJ</v>
          </cell>
          <cell r="D951">
            <v>1</v>
          </cell>
          <cell r="E951">
            <v>1.4596</v>
          </cell>
          <cell r="F951">
            <v>1.45</v>
          </cell>
        </row>
        <row r="952">
          <cell r="A952" t="str">
            <v>001.17.01640</v>
          </cell>
          <cell r="B952" t="str">
            <v>Fornecimento e instalação de conjunto bucha e arruela 2", de pvc para eletroduto roscável</v>
          </cell>
          <cell r="C952" t="str">
            <v>CJ</v>
          </cell>
          <cell r="D952">
            <v>1</v>
          </cell>
          <cell r="E952">
            <v>2.1543000000000001</v>
          </cell>
          <cell r="F952">
            <v>2.15</v>
          </cell>
        </row>
        <row r="953">
          <cell r="A953" t="str">
            <v>001.17.01660</v>
          </cell>
          <cell r="B953" t="str">
            <v>Fornecimento e instalação de conjunto bucha e arruela 2 1/2", de pvc para eletroduto roscável</v>
          </cell>
          <cell r="C953" t="str">
            <v>CJ</v>
          </cell>
          <cell r="D953">
            <v>1</v>
          </cell>
          <cell r="E953">
            <v>3.6183999999999998</v>
          </cell>
          <cell r="F953">
            <v>3.61</v>
          </cell>
        </row>
        <row r="954">
          <cell r="A954" t="str">
            <v>001.17.01680</v>
          </cell>
          <cell r="B954" t="str">
            <v>Fornecimento e instalação de conjunto bucha e arruela 3", de pvc para eletroduto roscável</v>
          </cell>
          <cell r="C954" t="str">
            <v>CJ</v>
          </cell>
          <cell r="D954">
            <v>1</v>
          </cell>
          <cell r="E954">
            <v>4.8826999999999998</v>
          </cell>
          <cell r="F954">
            <v>4.88</v>
          </cell>
        </row>
        <row r="955">
          <cell r="A955" t="str">
            <v>001.17.01700</v>
          </cell>
          <cell r="B955" t="str">
            <v>Fornecimento e instalação de conjunto bucha e arruela 4" de pvc para eletroduto roscável</v>
          </cell>
          <cell r="C955" t="str">
            <v>CJ</v>
          </cell>
          <cell r="D955">
            <v>1</v>
          </cell>
          <cell r="E955">
            <v>6.4173999999999998</v>
          </cell>
          <cell r="F955">
            <v>6.41</v>
          </cell>
        </row>
        <row r="956">
          <cell r="A956" t="str">
            <v>001.17.01720</v>
          </cell>
          <cell r="B956" t="str">
            <v>Fornecimento e instalação de curva 90º de pvc 1/2" para eletroduto roscável</v>
          </cell>
          <cell r="C956" t="str">
            <v>UN</v>
          </cell>
          <cell r="D956">
            <v>1</v>
          </cell>
          <cell r="E956">
            <v>0.92179999999999995</v>
          </cell>
          <cell r="F956">
            <v>0.92</v>
          </cell>
        </row>
        <row r="957">
          <cell r="A957" t="str">
            <v>001.17.01740</v>
          </cell>
          <cell r="B957" t="str">
            <v>Fornecimento e instalação de curva 90º de pvc 3/4" para eletroduto roscável</v>
          </cell>
          <cell r="C957" t="str">
            <v>UN</v>
          </cell>
          <cell r="D957">
            <v>1</v>
          </cell>
          <cell r="E957">
            <v>1.1818</v>
          </cell>
          <cell r="F957">
            <v>1.18</v>
          </cell>
        </row>
        <row r="958">
          <cell r="A958" t="str">
            <v>001.17.01760</v>
          </cell>
          <cell r="B958" t="str">
            <v>Fornecimento e instalação de curva 90º de pvc 1" para eletroduto roscável</v>
          </cell>
          <cell r="C958" t="str">
            <v>UN</v>
          </cell>
          <cell r="D958">
            <v>1</v>
          </cell>
          <cell r="E958">
            <v>2.2736999999999998</v>
          </cell>
          <cell r="F958">
            <v>2.27</v>
          </cell>
        </row>
        <row r="959">
          <cell r="A959" t="str">
            <v>001.17.01780</v>
          </cell>
          <cell r="B959" t="str">
            <v>Fornecimento e instalação de curva 90º de pvc 1 1/4" para eletroduto roscável</v>
          </cell>
          <cell r="C959" t="str">
            <v>UN</v>
          </cell>
          <cell r="D959">
            <v>1</v>
          </cell>
          <cell r="E959">
            <v>2.7736999999999998</v>
          </cell>
          <cell r="F959">
            <v>2.77</v>
          </cell>
        </row>
        <row r="960">
          <cell r="A960" t="str">
            <v>001.17.01800</v>
          </cell>
          <cell r="B960" t="str">
            <v>Fornecimento e instalação de curva 90º de pvc 1 1/2" para eletroduto roscável</v>
          </cell>
          <cell r="C960" t="str">
            <v>UN</v>
          </cell>
          <cell r="D960">
            <v>1</v>
          </cell>
          <cell r="E960">
            <v>3.6353</v>
          </cell>
          <cell r="F960">
            <v>3.63</v>
          </cell>
        </row>
        <row r="961">
          <cell r="A961" t="str">
            <v>001.17.01820</v>
          </cell>
          <cell r="B961" t="str">
            <v>Fornecimento e instalação de curva 90º de pvc 2" para eletroduto roscável</v>
          </cell>
          <cell r="C961" t="str">
            <v>UN</v>
          </cell>
          <cell r="D961">
            <v>1</v>
          </cell>
          <cell r="E961">
            <v>5.5974000000000004</v>
          </cell>
          <cell r="F961">
            <v>5.59</v>
          </cell>
        </row>
        <row r="962">
          <cell r="A962" t="str">
            <v>001.17.01840</v>
          </cell>
          <cell r="B962" t="str">
            <v>Fornecimento e instalação de curva 90º de pvc 2 1/2" para eletroduto roscável</v>
          </cell>
          <cell r="C962" t="str">
            <v>UN</v>
          </cell>
          <cell r="D962">
            <v>1</v>
          </cell>
          <cell r="E962">
            <v>9.0311000000000003</v>
          </cell>
          <cell r="F962">
            <v>9.0299999999999994</v>
          </cell>
        </row>
        <row r="963">
          <cell r="A963" t="str">
            <v>001.17.01860</v>
          </cell>
          <cell r="B963" t="str">
            <v>Fornecimento e instalação de curva 90º de pvc 3" para eletroduto roscável</v>
          </cell>
          <cell r="C963" t="str">
            <v>UN</v>
          </cell>
          <cell r="D963">
            <v>1</v>
          </cell>
          <cell r="E963">
            <v>10.4129</v>
          </cell>
          <cell r="F963">
            <v>10.41</v>
          </cell>
        </row>
        <row r="964">
          <cell r="A964" t="str">
            <v>001.17.01880</v>
          </cell>
          <cell r="B964" t="str">
            <v>Fornecimento e instalação de curva 90º de pvc 4" para eletroduto roscável</v>
          </cell>
          <cell r="C964" t="str">
            <v>UN</v>
          </cell>
          <cell r="D964">
            <v>1</v>
          </cell>
          <cell r="E964">
            <v>18.264500000000002</v>
          </cell>
          <cell r="F964">
            <v>18.260000000000002</v>
          </cell>
        </row>
        <row r="965">
          <cell r="A965" t="str">
            <v>001.17.01900</v>
          </cell>
          <cell r="B965" t="str">
            <v>Fornecimento e instalação de curva 135° de pvc 3/4" para eletroduto roscável</v>
          </cell>
          <cell r="C965" t="str">
            <v>UN</v>
          </cell>
          <cell r="D965">
            <v>1</v>
          </cell>
          <cell r="E965">
            <v>1.8143</v>
          </cell>
          <cell r="F965">
            <v>1.81</v>
          </cell>
        </row>
        <row r="966">
          <cell r="A966" t="str">
            <v>001.17.01920</v>
          </cell>
          <cell r="B966" t="str">
            <v>Fornecimento e instalação de curva 135° de pvc 1" para eletroduto roscável</v>
          </cell>
          <cell r="C966" t="str">
            <v>UN</v>
          </cell>
          <cell r="D966">
            <v>1</v>
          </cell>
          <cell r="E966">
            <v>3.3753000000000002</v>
          </cell>
          <cell r="F966">
            <v>3.37</v>
          </cell>
        </row>
        <row r="967">
          <cell r="A967" t="str">
            <v>001.17.01940</v>
          </cell>
          <cell r="B967" t="str">
            <v>Fornecimento e instalação de curva 135° de pvc 1 1/4" para eletroduto roscável</v>
          </cell>
          <cell r="C967" t="str">
            <v>UN</v>
          </cell>
          <cell r="D967">
            <v>1</v>
          </cell>
          <cell r="E967">
            <v>4.9653</v>
          </cell>
          <cell r="F967">
            <v>4.96</v>
          </cell>
        </row>
        <row r="968">
          <cell r="A968" t="str">
            <v>001.17.01960</v>
          </cell>
          <cell r="B968" t="str">
            <v>Fornecimento e instalação de curva 135° de pvc 1 1/2" para eletroduto roscável</v>
          </cell>
          <cell r="C968" t="str">
            <v>UN</v>
          </cell>
          <cell r="D968">
            <v>1</v>
          </cell>
          <cell r="E968">
            <v>7.2173999999999996</v>
          </cell>
          <cell r="F968">
            <v>7.21</v>
          </cell>
        </row>
        <row r="969">
          <cell r="A969" t="str">
            <v>001.17.01980</v>
          </cell>
          <cell r="B969" t="str">
            <v>Fornecimento e instalação de curva 135° de pvc 2" para eletroduto roscável</v>
          </cell>
          <cell r="C969" t="str">
            <v>UN</v>
          </cell>
          <cell r="D969">
            <v>1</v>
          </cell>
          <cell r="E969">
            <v>9.4291999999999998</v>
          </cell>
          <cell r="F969">
            <v>9.42</v>
          </cell>
        </row>
        <row r="970">
          <cell r="A970" t="str">
            <v>001.17.02000</v>
          </cell>
          <cell r="B970" t="str">
            <v>Fornecimento e instalação de luva pvc 1/2" p/ eletroduto roscável</v>
          </cell>
          <cell r="C970" t="str">
            <v>UN</v>
          </cell>
          <cell r="D970">
            <v>1</v>
          </cell>
          <cell r="E970">
            <v>0.77180000000000004</v>
          </cell>
          <cell r="F970">
            <v>0.77</v>
          </cell>
        </row>
        <row r="971">
          <cell r="A971" t="str">
            <v>001.17.02020</v>
          </cell>
          <cell r="B971" t="str">
            <v>Fornecimento e instalação de luva pvc 3/4" p/ eletroduto roscável</v>
          </cell>
          <cell r="C971" t="str">
            <v>UN</v>
          </cell>
          <cell r="D971">
            <v>1</v>
          </cell>
          <cell r="E971">
            <v>0.91180000000000005</v>
          </cell>
          <cell r="F971">
            <v>0.91</v>
          </cell>
        </row>
        <row r="972">
          <cell r="A972" t="str">
            <v>001.17.02040</v>
          </cell>
          <cell r="B972" t="str">
            <v>Fornecimento e instalação de luva pvc 1" p/ eletruduto roscável</v>
          </cell>
          <cell r="C972" t="str">
            <v>UN</v>
          </cell>
          <cell r="D972">
            <v>1</v>
          </cell>
          <cell r="E972">
            <v>1.5936999999999999</v>
          </cell>
          <cell r="F972">
            <v>1.59</v>
          </cell>
        </row>
        <row r="973">
          <cell r="A973" t="str">
            <v>001.17.02060</v>
          </cell>
          <cell r="B973" t="str">
            <v>Fornecimento e instalação de luva pvc 1 1/4" p/ eletroduto roscável</v>
          </cell>
          <cell r="C973" t="str">
            <v>UN</v>
          </cell>
          <cell r="D973">
            <v>1</v>
          </cell>
          <cell r="E973">
            <v>1.7237</v>
          </cell>
          <cell r="F973">
            <v>1.72</v>
          </cell>
        </row>
        <row r="974">
          <cell r="A974" t="str">
            <v>001.17.02080</v>
          </cell>
          <cell r="B974" t="str">
            <v>Fornecimento e instalação de luva pvc 1 1/2" p/ eletroduto roscável</v>
          </cell>
          <cell r="C974" t="str">
            <v>UN</v>
          </cell>
          <cell r="D974">
            <v>1</v>
          </cell>
          <cell r="E974">
            <v>2.3853</v>
          </cell>
          <cell r="F974">
            <v>2.38</v>
          </cell>
        </row>
        <row r="975">
          <cell r="A975" t="str">
            <v>001.17.02100</v>
          </cell>
          <cell r="B975" t="str">
            <v>Fornecimento e instalação de luva pvc 2" p/ eletroduto roscável</v>
          </cell>
          <cell r="C975" t="str">
            <v>UN</v>
          </cell>
          <cell r="D975">
            <v>1</v>
          </cell>
          <cell r="E975">
            <v>3.6674000000000002</v>
          </cell>
          <cell r="F975">
            <v>3.66</v>
          </cell>
        </row>
        <row r="976">
          <cell r="A976" t="str">
            <v>001.17.02120</v>
          </cell>
          <cell r="B976" t="str">
            <v>Fornecimento e instalação de luva pvc 2 1/2" p/ eletroduto roscável</v>
          </cell>
          <cell r="C976" t="str">
            <v>UN</v>
          </cell>
          <cell r="D976">
            <v>1</v>
          </cell>
          <cell r="E976">
            <v>7.5311000000000003</v>
          </cell>
          <cell r="F976">
            <v>7.53</v>
          </cell>
        </row>
        <row r="977">
          <cell r="A977" t="str">
            <v>001.17.02140</v>
          </cell>
          <cell r="B977" t="str">
            <v>Fornecimento e instalação de luva pvc 3" p/ eletroduto roscável</v>
          </cell>
          <cell r="C977" t="str">
            <v>UN</v>
          </cell>
          <cell r="D977">
            <v>1</v>
          </cell>
          <cell r="E977">
            <v>7.8628999999999998</v>
          </cell>
          <cell r="F977">
            <v>7.86</v>
          </cell>
        </row>
        <row r="978">
          <cell r="A978" t="str">
            <v>001.17.02160</v>
          </cell>
          <cell r="B978" t="str">
            <v>Fornecimento e instalação de luva pvc 4" p/ eletroduto roscável</v>
          </cell>
          <cell r="C978" t="str">
            <v>UN</v>
          </cell>
          <cell r="D978">
            <v>1</v>
          </cell>
          <cell r="E978">
            <v>15.304500000000001</v>
          </cell>
          <cell r="F978">
            <v>15.3</v>
          </cell>
        </row>
        <row r="979">
          <cell r="A979" t="str">
            <v>001.17.02180</v>
          </cell>
          <cell r="B979" t="str">
            <v>Fornecimento e instalação de condulete de alumínio tipo universal a b e 1/2"</v>
          </cell>
          <cell r="C979" t="str">
            <v>UN</v>
          </cell>
          <cell r="D979">
            <v>1</v>
          </cell>
          <cell r="E979">
            <v>7.8429000000000002</v>
          </cell>
          <cell r="F979">
            <v>7.84</v>
          </cell>
        </row>
        <row r="980">
          <cell r="A980" t="str">
            <v>001.17.02200</v>
          </cell>
          <cell r="B980" t="str">
            <v>Fornecimento e instalação de condulete de alumínio tipo universal a b e 3/4"</v>
          </cell>
          <cell r="C980" t="str">
            <v>UN</v>
          </cell>
          <cell r="D980">
            <v>1</v>
          </cell>
          <cell r="E980">
            <v>7.8429000000000002</v>
          </cell>
          <cell r="F980">
            <v>7.84</v>
          </cell>
        </row>
        <row r="981">
          <cell r="A981" t="str">
            <v>001.17.02220</v>
          </cell>
          <cell r="B981" t="str">
            <v>Fornecimento e instalação de condulete de alumínio tipo universal a b e 1"</v>
          </cell>
          <cell r="C981" t="str">
            <v>UN</v>
          </cell>
          <cell r="D981">
            <v>1</v>
          </cell>
          <cell r="E981">
            <v>10.5345</v>
          </cell>
          <cell r="F981">
            <v>10.53</v>
          </cell>
        </row>
        <row r="982">
          <cell r="A982" t="str">
            <v>001.17.02240</v>
          </cell>
          <cell r="B982" t="str">
            <v>Fornecimento e instalação de condulete de alumínio tipo universal a b e 1 1/4"</v>
          </cell>
          <cell r="C982" t="str">
            <v>UN</v>
          </cell>
          <cell r="D982">
            <v>1</v>
          </cell>
          <cell r="E982">
            <v>16.994499999999999</v>
          </cell>
          <cell r="F982">
            <v>16.989999999999998</v>
          </cell>
        </row>
        <row r="983">
          <cell r="A983" t="str">
            <v>001.17.02260</v>
          </cell>
          <cell r="B983" t="str">
            <v>Fornecimento e instalação de condulete de alumínio tipo universal a b e 1 1/2"</v>
          </cell>
          <cell r="C983" t="str">
            <v>UN</v>
          </cell>
          <cell r="D983">
            <v>1</v>
          </cell>
          <cell r="E983">
            <v>24.618400000000001</v>
          </cell>
          <cell r="F983">
            <v>24.61</v>
          </cell>
        </row>
        <row r="984">
          <cell r="A984" t="str">
            <v>001.17.02280</v>
          </cell>
          <cell r="B984" t="str">
            <v>Fornecimento e instalação de condulete de alumínio tipo universal a b e 2"</v>
          </cell>
          <cell r="C984" t="str">
            <v>UN</v>
          </cell>
          <cell r="D984">
            <v>1</v>
          </cell>
          <cell r="E984">
            <v>31.6921</v>
          </cell>
          <cell r="F984">
            <v>31.69</v>
          </cell>
        </row>
        <row r="985">
          <cell r="A985" t="str">
            <v>001.17.02300</v>
          </cell>
          <cell r="B985" t="str">
            <v>Fornecimento e instalação de condulete de alumínio tipo universal a b e 2 1/2"</v>
          </cell>
          <cell r="C985" t="str">
            <v>UN</v>
          </cell>
          <cell r="D985">
            <v>1</v>
          </cell>
          <cell r="E985">
            <v>53.7956</v>
          </cell>
          <cell r="F985">
            <v>53.79</v>
          </cell>
        </row>
        <row r="986">
          <cell r="A986" t="str">
            <v>001.17.02320</v>
          </cell>
          <cell r="B986" t="str">
            <v>Fornecimento e instalação de condulete de alumínio tipo universal a b e 3"</v>
          </cell>
          <cell r="C986" t="str">
            <v>UN</v>
          </cell>
          <cell r="D986">
            <v>1</v>
          </cell>
          <cell r="E986">
            <v>95.529300000000006</v>
          </cell>
          <cell r="F986">
            <v>95.52</v>
          </cell>
        </row>
        <row r="987">
          <cell r="A987" t="str">
            <v>001.17.02340</v>
          </cell>
          <cell r="B987" t="str">
            <v>Fornecimento e instalação de condulete de alumínio tipo universal c lr ll lb 1/2"</v>
          </cell>
          <cell r="C987" t="str">
            <v>UN</v>
          </cell>
          <cell r="D987">
            <v>1</v>
          </cell>
          <cell r="E987">
            <v>8.0129000000000001</v>
          </cell>
          <cell r="F987">
            <v>8.01</v>
          </cell>
        </row>
        <row r="988">
          <cell r="A988" t="str">
            <v>001.17.02360</v>
          </cell>
          <cell r="B988" t="str">
            <v>Fornecimento e instalação de condulete de alumínio tipo universal c lr ll lb 3/4"</v>
          </cell>
          <cell r="C988" t="str">
            <v>UN</v>
          </cell>
          <cell r="D988">
            <v>1</v>
          </cell>
          <cell r="E988">
            <v>8.0129000000000001</v>
          </cell>
          <cell r="F988">
            <v>8.01</v>
          </cell>
        </row>
        <row r="989">
          <cell r="A989" t="str">
            <v>001.17.02380</v>
          </cell>
          <cell r="B989" t="str">
            <v>Fornecimento e instalação de condulete de alumínio tipo universal c lr ll lb 1"</v>
          </cell>
          <cell r="C989" t="str">
            <v>UN</v>
          </cell>
          <cell r="D989">
            <v>1</v>
          </cell>
          <cell r="E989">
            <v>10.804500000000001</v>
          </cell>
          <cell r="F989">
            <v>10.8</v>
          </cell>
        </row>
        <row r="990">
          <cell r="A990" t="str">
            <v>001.17.02400</v>
          </cell>
          <cell r="B990" t="str">
            <v>Fornecimento e instalação de condulete de alumínio tipo universal c lr ll lb 1 1/4"</v>
          </cell>
          <cell r="C990" t="str">
            <v>UN</v>
          </cell>
          <cell r="D990">
            <v>1</v>
          </cell>
          <cell r="E990">
            <v>16.964500000000001</v>
          </cell>
          <cell r="F990">
            <v>16.96</v>
          </cell>
        </row>
        <row r="991">
          <cell r="A991" t="str">
            <v>001.17.02420</v>
          </cell>
          <cell r="B991" t="str">
            <v>Fornecimento e instalação de condulete de alumínio tipo universal c lr ll lb 1 1/2"</v>
          </cell>
          <cell r="C991" t="str">
            <v>UN</v>
          </cell>
          <cell r="D991">
            <v>1</v>
          </cell>
          <cell r="E991">
            <v>26.118400000000001</v>
          </cell>
          <cell r="F991">
            <v>26.11</v>
          </cell>
        </row>
        <row r="992">
          <cell r="A992" t="str">
            <v>001.17.02440</v>
          </cell>
          <cell r="B992" t="str">
            <v>Fornecimento e instalação de condulete de alumínio tipo universal c lr ll lb 2"</v>
          </cell>
          <cell r="C992" t="str">
            <v>UN</v>
          </cell>
          <cell r="D992">
            <v>1</v>
          </cell>
          <cell r="E992">
            <v>35.202100000000002</v>
          </cell>
          <cell r="F992">
            <v>35.200000000000003</v>
          </cell>
        </row>
        <row r="993">
          <cell r="A993" t="str">
            <v>001.17.02460</v>
          </cell>
          <cell r="B993" t="str">
            <v>Fornecimento e instalação de condulete de alunínio tipo universal c lr ll lb 2 1/2"</v>
          </cell>
          <cell r="C993" t="str">
            <v>UN</v>
          </cell>
          <cell r="D993">
            <v>1</v>
          </cell>
          <cell r="E993">
            <v>54.0456</v>
          </cell>
          <cell r="F993">
            <v>54.04</v>
          </cell>
        </row>
        <row r="994">
          <cell r="A994" t="str">
            <v>001.17.02480</v>
          </cell>
          <cell r="B994" t="str">
            <v>Fornecimento e instalação de condulete de alumínio tipo universal c lr ll lb 3"</v>
          </cell>
          <cell r="C994" t="str">
            <v>UN</v>
          </cell>
          <cell r="D994">
            <v>1</v>
          </cell>
          <cell r="E994">
            <v>95.529300000000006</v>
          </cell>
          <cell r="F994">
            <v>95.52</v>
          </cell>
        </row>
        <row r="995">
          <cell r="A995" t="str">
            <v>001.17.02500</v>
          </cell>
          <cell r="B995" t="str">
            <v>Fornecimento e instalação de condulete de alumínio tipo universal lbr lbl tr tl 1/2"</v>
          </cell>
          <cell r="C995" t="str">
            <v>UN</v>
          </cell>
          <cell r="D995">
            <v>1</v>
          </cell>
          <cell r="E995">
            <v>8.4129000000000005</v>
          </cell>
          <cell r="F995">
            <v>8.41</v>
          </cell>
        </row>
        <row r="996">
          <cell r="A996" t="str">
            <v>001.17.02520</v>
          </cell>
          <cell r="B996" t="str">
            <v>Fornecimento e instalação de condulete de alumínio tipo universal lbr lbl tr tl 3/4"</v>
          </cell>
          <cell r="C996" t="str">
            <v>UN</v>
          </cell>
          <cell r="D996">
            <v>1</v>
          </cell>
          <cell r="E996">
            <v>8.4129000000000005</v>
          </cell>
          <cell r="F996">
            <v>8.41</v>
          </cell>
        </row>
        <row r="997">
          <cell r="A997" t="str">
            <v>001.17.02540</v>
          </cell>
          <cell r="B997" t="str">
            <v>Fornecimento e instalação de condulete de alumínio tipo universal lbr lbl tr tl 1"</v>
          </cell>
          <cell r="C997" t="str">
            <v>UN</v>
          </cell>
          <cell r="D997">
            <v>1</v>
          </cell>
          <cell r="E997">
            <v>11.634499999999999</v>
          </cell>
          <cell r="F997">
            <v>11.63</v>
          </cell>
        </row>
        <row r="998">
          <cell r="A998" t="str">
            <v>001.17.02560</v>
          </cell>
          <cell r="B998" t="str">
            <v>Fornecimento e instalação de condulete de alumínio tipo universal lbr lbl tr tl 1 1/4"</v>
          </cell>
          <cell r="C998" t="str">
            <v>UN</v>
          </cell>
          <cell r="D998">
            <v>1</v>
          </cell>
          <cell r="E998">
            <v>18.634499999999999</v>
          </cell>
          <cell r="F998">
            <v>18.63</v>
          </cell>
        </row>
        <row r="999">
          <cell r="A999" t="str">
            <v>001.17.02580</v>
          </cell>
          <cell r="B999" t="str">
            <v>Fornecimento e instalação de condulete de alumínio tipo universal lbr lbl tr tl 1 1/2"</v>
          </cell>
          <cell r="C999" t="str">
            <v>UN</v>
          </cell>
          <cell r="D999">
            <v>1</v>
          </cell>
          <cell r="E999">
            <v>26.628399999999999</v>
          </cell>
          <cell r="F999">
            <v>26.62</v>
          </cell>
        </row>
        <row r="1000">
          <cell r="A1000" t="str">
            <v>001.17.02600</v>
          </cell>
          <cell r="B1000" t="str">
            <v>Fornecimento e instalação de condulete de alumínio tipo universal lbr lbl tr tl 2"</v>
          </cell>
          <cell r="C1000" t="str">
            <v>UN</v>
          </cell>
          <cell r="D1000">
            <v>1</v>
          </cell>
          <cell r="E1000">
            <v>36.412100000000002</v>
          </cell>
          <cell r="F1000">
            <v>36.409999999999997</v>
          </cell>
        </row>
        <row r="1001">
          <cell r="A1001" t="str">
            <v>001.17.02620</v>
          </cell>
          <cell r="B1001" t="str">
            <v>Fornecimento e instalação de condulete de alumínio tipo universal lbr lbl tr tl 2 1/2"</v>
          </cell>
          <cell r="C1001" t="str">
            <v>UN</v>
          </cell>
          <cell r="D1001">
            <v>1</v>
          </cell>
          <cell r="E1001">
            <v>57.395600000000002</v>
          </cell>
          <cell r="F1001">
            <v>57.39</v>
          </cell>
        </row>
        <row r="1002">
          <cell r="A1002" t="str">
            <v>001.17.02640</v>
          </cell>
          <cell r="B1002" t="str">
            <v>Fornecimento e instalação de condulete de alumínio tipo universal lbr lbl tr tl 3"</v>
          </cell>
          <cell r="C1002" t="str">
            <v>UN</v>
          </cell>
          <cell r="D1002">
            <v>1</v>
          </cell>
          <cell r="E1002">
            <v>69.369299999999996</v>
          </cell>
          <cell r="F1002">
            <v>69.36</v>
          </cell>
        </row>
        <row r="1003">
          <cell r="A1003" t="str">
            <v>001.17.02660</v>
          </cell>
          <cell r="B1003" t="str">
            <v>Fornecimento e instalação de tubulação embutida para condulete elétrico em tubo de polietileno linha popular 3/4", inclusive abertura e enchimento de rasgo na alvenaria</v>
          </cell>
          <cell r="C1003" t="str">
            <v>M</v>
          </cell>
          <cell r="D1003">
            <v>1</v>
          </cell>
          <cell r="E1003">
            <v>5.2672999999999996</v>
          </cell>
          <cell r="F1003">
            <v>5.26</v>
          </cell>
        </row>
        <row r="1004">
          <cell r="A1004" t="str">
            <v>001.17.02680</v>
          </cell>
          <cell r="B1004" t="str">
            <v>Fornecimento e instalação de tubulação aparente para condutor elétrico em tubo de ferro galvanizado 3/4"</v>
          </cell>
          <cell r="C1004" t="str">
            <v>M</v>
          </cell>
          <cell r="D1004">
            <v>1</v>
          </cell>
          <cell r="E1004">
            <v>6.1510999999999996</v>
          </cell>
          <cell r="F1004">
            <v>6.15</v>
          </cell>
        </row>
        <row r="1005">
          <cell r="A1005" t="str">
            <v>001.17.02700</v>
          </cell>
          <cell r="B1005" t="str">
            <v>Fornecimento e instalação de tubulação aparente para condutor elétrico em tubo de ferro galvanizado 1"</v>
          </cell>
          <cell r="C1005" t="str">
            <v>ML</v>
          </cell>
          <cell r="D1005">
            <v>1</v>
          </cell>
          <cell r="E1005">
            <v>7.4428999999999998</v>
          </cell>
          <cell r="F1005">
            <v>7.44</v>
          </cell>
        </row>
        <row r="1006">
          <cell r="A1006" t="str">
            <v>001.17.02720</v>
          </cell>
          <cell r="B1006" t="str">
            <v>Fornecimento e instalação de eletroduto de pvc 1 1/4" corrugado tipo kanaflex</v>
          </cell>
          <cell r="C1006" t="str">
            <v>ML</v>
          </cell>
          <cell r="D1006">
            <v>1</v>
          </cell>
          <cell r="E1006">
            <v>4.0670000000000002</v>
          </cell>
          <cell r="F1006">
            <v>4.0599999999999996</v>
          </cell>
        </row>
        <row r="1007">
          <cell r="A1007" t="str">
            <v>001.17.02740</v>
          </cell>
          <cell r="B1007" t="str">
            <v>Fornecimento e instalação de eletroduto de pvc 1 1/2" corrugado tipo kanaflex</v>
          </cell>
          <cell r="C1007" t="str">
            <v>ML</v>
          </cell>
          <cell r="D1007">
            <v>1</v>
          </cell>
          <cell r="E1007">
            <v>4.1773999999999996</v>
          </cell>
          <cell r="F1007">
            <v>4.17</v>
          </cell>
        </row>
        <row r="1008">
          <cell r="A1008" t="str">
            <v>001.17.02760</v>
          </cell>
          <cell r="B1008" t="str">
            <v>Fornecimento e instalação de luminária tipo globo leitoso com difusor em vidro opalino com plafonier diâmetro 15cm lâmpada 60 w/127v</v>
          </cell>
          <cell r="C1008" t="str">
            <v>CJ</v>
          </cell>
          <cell r="D1008">
            <v>1</v>
          </cell>
          <cell r="E1008">
            <v>20.779299999999999</v>
          </cell>
          <cell r="F1008">
            <v>20.77</v>
          </cell>
        </row>
        <row r="1009">
          <cell r="A1009" t="str">
            <v>001.17.02780</v>
          </cell>
          <cell r="B1009" t="str">
            <v>Fonrecimento e instalação de luminária tipo globo leitoso com difosor em vidro opalino com plafonier diâmetro 20cm lâmpada 100w/127v</v>
          </cell>
          <cell r="C1009" t="str">
            <v>CJ</v>
          </cell>
          <cell r="D1009">
            <v>1</v>
          </cell>
          <cell r="E1009">
            <v>24.939299999999999</v>
          </cell>
          <cell r="F1009">
            <v>24.93</v>
          </cell>
        </row>
        <row r="1010">
          <cell r="A1010" t="str">
            <v>001.17.02800</v>
          </cell>
          <cell r="B1010" t="str">
            <v>Fornecimento e instalação de luminária tipo globo leitoso com difusor em vidro opalino com plafonier diâmetro 28 cm lâmpada 150w/127v</v>
          </cell>
          <cell r="C1010" t="str">
            <v>CJ</v>
          </cell>
          <cell r="D1010">
            <v>1</v>
          </cell>
          <cell r="E1010">
            <v>33.399299999999997</v>
          </cell>
          <cell r="F1010">
            <v>33.39</v>
          </cell>
        </row>
        <row r="1011">
          <cell r="A1011" t="str">
            <v>001.17.02820</v>
          </cell>
          <cell r="B1011" t="str">
            <v>Fornecimento e instalação de luminária tipo globo leitoso com difosor em vidro opalino com plafonier diâmetro 33cm lâmpada 200w/127v</v>
          </cell>
          <cell r="C1011" t="str">
            <v>CJ</v>
          </cell>
          <cell r="D1011">
            <v>1</v>
          </cell>
          <cell r="E1011">
            <v>20.5093</v>
          </cell>
          <cell r="F1011">
            <v>20.5</v>
          </cell>
        </row>
        <row r="1012">
          <cell r="A1012" t="str">
            <v>001.17.02840</v>
          </cell>
          <cell r="B1012" t="str">
            <v>Fornecimento e instalação de luminária tipo calha industrial e comercial com lâmpada fluorescente 2 x 20w, reator alto fator de potência partida rápida e acessórios</v>
          </cell>
          <cell r="C1012" t="str">
            <v>CJ</v>
          </cell>
          <cell r="D1012">
            <v>1</v>
          </cell>
          <cell r="E1012">
            <v>58.460299999999997</v>
          </cell>
          <cell r="F1012">
            <v>58.46</v>
          </cell>
        </row>
        <row r="1013">
          <cell r="A1013" t="str">
            <v>001.17.02860</v>
          </cell>
          <cell r="B1013" t="str">
            <v>Fornecimento e instalação de luminária tipo calha industrial e comercial com lâmpada fluorescente 2 x 40w, reator alto fator de potência partida rápida e acessórios</v>
          </cell>
          <cell r="C1013" t="str">
            <v>CJ</v>
          </cell>
          <cell r="D1013">
            <v>1</v>
          </cell>
          <cell r="E1013">
            <v>59.960299999999997</v>
          </cell>
          <cell r="F1013">
            <v>59.96</v>
          </cell>
        </row>
        <row r="1014">
          <cell r="A1014" t="str">
            <v>001.17.02880</v>
          </cell>
          <cell r="B1014" t="str">
            <v>Fornecimento e instalação de luminária tipo calha industrial e comercial com lâmpada fluorescente 3 x 40w, reator alto fator de potência partida rápida e acessórios</v>
          </cell>
          <cell r="C1014" t="str">
            <v>CJ</v>
          </cell>
          <cell r="D1014">
            <v>1</v>
          </cell>
          <cell r="E1014">
            <v>88.187700000000007</v>
          </cell>
          <cell r="F1014">
            <v>88.18</v>
          </cell>
        </row>
        <row r="1015">
          <cell r="A1015" t="str">
            <v>001.17.02900</v>
          </cell>
          <cell r="B1015" t="str">
            <v>Fornecimento e instalação de luminária tipo calha industrial e comercial com lâmpada fluorescente 4 x 40w, reator alto fator de potência partida rápida e acessórios</v>
          </cell>
          <cell r="C1015" t="str">
            <v>CJ</v>
          </cell>
          <cell r="D1015">
            <v>1</v>
          </cell>
          <cell r="E1015">
            <v>111.1751</v>
          </cell>
          <cell r="F1015">
            <v>111.17</v>
          </cell>
        </row>
        <row r="1016">
          <cell r="A1016" t="str">
            <v>001.17.02920</v>
          </cell>
          <cell r="B1016" t="str">
            <v>Fornecimento e instalação de luminária tipo calha industrial e comercial com lâmpada fluorescente 2x110w(ho), reator alto fator de potência partida rápida e acessórios</v>
          </cell>
          <cell r="C1016" t="str">
            <v>UN</v>
          </cell>
          <cell r="D1016">
            <v>1</v>
          </cell>
          <cell r="E1016">
            <v>77.110299999999995</v>
          </cell>
          <cell r="F1016">
            <v>77.11</v>
          </cell>
        </row>
        <row r="1017">
          <cell r="A1017" t="str">
            <v>001.17.02940</v>
          </cell>
          <cell r="B1017" t="str">
            <v>Fornecimento e instalação de luminária tipo calha industrial e comercial com lâmpada fluorescente 1 x 20w, reator alto fator de potência partida rápida e acessórios</v>
          </cell>
          <cell r="C1017" t="str">
            <v>CJ</v>
          </cell>
          <cell r="D1017">
            <v>1</v>
          </cell>
          <cell r="E1017">
            <v>17.7866</v>
          </cell>
          <cell r="F1017">
            <v>17.78</v>
          </cell>
        </row>
        <row r="1018">
          <cell r="A1018" t="str">
            <v>001.17.02960</v>
          </cell>
          <cell r="B1018" t="str">
            <v>Fornecimento e instalação de luminária com difusor em acrilico liso para iluminação de interiores alto padrão decorativo com lâmpada fluorescente 2x20w reator de alto fator de potência  partida rápida e acessórios</v>
          </cell>
          <cell r="C1018" t="str">
            <v>CJ</v>
          </cell>
          <cell r="D1018">
            <v>1</v>
          </cell>
          <cell r="E1018">
            <v>71.513999999999996</v>
          </cell>
          <cell r="F1018">
            <v>71.510000000000005</v>
          </cell>
        </row>
        <row r="1019">
          <cell r="A1019" t="str">
            <v>001.17.02980</v>
          </cell>
          <cell r="B1019" t="str">
            <v>Fornecimento e instalação de luminária com difusor em acrilico liso para iluminação de interiores alto padrão decorativo com lâmpada fluorescente 2x40w reator de alto fator de potência  partida rápida e acessórios</v>
          </cell>
          <cell r="C1019" t="str">
            <v>CJ</v>
          </cell>
          <cell r="D1019">
            <v>1</v>
          </cell>
          <cell r="E1019">
            <v>74.593999999999994</v>
          </cell>
          <cell r="F1019">
            <v>74.59</v>
          </cell>
        </row>
        <row r="1020">
          <cell r="A1020" t="str">
            <v>001.17.03000</v>
          </cell>
          <cell r="B1020" t="str">
            <v>Fornecimento e instalação de luminária com difusor em acrilico liso para iluminação de interiores alto padrão decorativo com lâmpada fluorescente 3x40w reator de alto fator de potência  partida rápida e acessórios</v>
          </cell>
          <cell r="C1020" t="str">
            <v>CJ</v>
          </cell>
          <cell r="D1020">
            <v>1</v>
          </cell>
          <cell r="E1020">
            <v>108.9051</v>
          </cell>
          <cell r="F1020">
            <v>108.9</v>
          </cell>
        </row>
        <row r="1021">
          <cell r="A1021" t="str">
            <v>001.17.03020</v>
          </cell>
          <cell r="B1021" t="str">
            <v>Fornecimento e instalação de luminária com difusor em acrilico liso para iluminação de interiores alto padrão decorativo com lâmpada fluorescente 4x40w reator de alto fator de potência  partida rápida e acessórios</v>
          </cell>
          <cell r="C1021" t="str">
            <v>CJ</v>
          </cell>
          <cell r="D1021">
            <v>1</v>
          </cell>
          <cell r="E1021">
            <v>139.1859</v>
          </cell>
          <cell r="F1021">
            <v>139.18</v>
          </cell>
        </row>
        <row r="1022">
          <cell r="A1022" t="str">
            <v>001.17.03040</v>
          </cell>
          <cell r="B1022" t="str">
            <v>Fornecimento e instalação de luminária com difusor em acrilico liso para iluminação de interiores alto padrão decorativo com lâmpada fluorescente 6x20w reator de alto fator de potência  partida rápida e acessórios</v>
          </cell>
          <cell r="C1022" t="str">
            <v>CJ</v>
          </cell>
          <cell r="D1022">
            <v>1</v>
          </cell>
          <cell r="E1022">
            <v>170.9633</v>
          </cell>
          <cell r="F1022">
            <v>170.96</v>
          </cell>
        </row>
        <row r="1023">
          <cell r="A1023" t="str">
            <v>001.17.03060</v>
          </cell>
          <cell r="B1023" t="str">
            <v>Fornecimento e instalação de luminária fluorescente comercial 2x20w acabamento branco, com reatores duplos afp e pr e demais acessórios ref montalto ou similar</v>
          </cell>
          <cell r="C1023" t="str">
            <v>CJ</v>
          </cell>
          <cell r="D1023">
            <v>1</v>
          </cell>
          <cell r="E1023">
            <v>66.614000000000004</v>
          </cell>
          <cell r="F1023">
            <v>66.61</v>
          </cell>
        </row>
        <row r="1024">
          <cell r="A1024" t="str">
            <v>001.17.03080</v>
          </cell>
          <cell r="B1024" t="str">
            <v>Fornecimento e instalação de luminária fluorescente comercial 2x40w acabamento branco, com reatores duplos afp e pr e demais acessórios ref montalto ou similar</v>
          </cell>
          <cell r="C1024" t="str">
            <v>CJ</v>
          </cell>
          <cell r="D1024">
            <v>1</v>
          </cell>
          <cell r="E1024">
            <v>69.284000000000006</v>
          </cell>
          <cell r="F1024">
            <v>69.28</v>
          </cell>
        </row>
        <row r="1025">
          <cell r="A1025" t="str">
            <v>001.17.03100</v>
          </cell>
          <cell r="B1025" t="str">
            <v>Fornecimento e instalação de luminária fluorescente comercial 4x40w acabamento branco, com reatores duplos afp e pr e demais acessórios ref montalto ou similar</v>
          </cell>
          <cell r="C1025" t="str">
            <v>CJ</v>
          </cell>
          <cell r="D1025">
            <v>1</v>
          </cell>
          <cell r="E1025">
            <v>100.9859</v>
          </cell>
          <cell r="F1025">
            <v>100.98</v>
          </cell>
        </row>
        <row r="1026">
          <cell r="A1026" t="str">
            <v>001.17.03120</v>
          </cell>
          <cell r="B1026" t="str">
            <v>Fornecimento e instalação de luminária em acrílico para embutir com abas laterais em chapa de aço ou alumínio com lâmpada fluorescente 2x20w, reator alto fator de potência partida rápida e acessório</v>
          </cell>
          <cell r="C1026" t="str">
            <v>CJ</v>
          </cell>
          <cell r="D1026">
            <v>1</v>
          </cell>
          <cell r="E1026">
            <v>62.113999999999997</v>
          </cell>
          <cell r="F1026">
            <v>62.11</v>
          </cell>
        </row>
        <row r="1027">
          <cell r="A1027" t="str">
            <v>001.17.03140</v>
          </cell>
          <cell r="B1027" t="str">
            <v>Fornecimento e instalação de luminária em acrílico para embutir com abas laterais em chapa de aço ou alumínio com lâmpada fluorescente 2x40w, reator alto fator de potência partida rápida e acessório</v>
          </cell>
          <cell r="C1027" t="str">
            <v>CJ</v>
          </cell>
          <cell r="D1027">
            <v>1</v>
          </cell>
          <cell r="E1027">
            <v>66.563999999999993</v>
          </cell>
          <cell r="F1027">
            <v>66.56</v>
          </cell>
        </row>
        <row r="1028">
          <cell r="A1028" t="str">
            <v>001.17.03160</v>
          </cell>
          <cell r="B1028" t="str">
            <v>Fornecimento e instalação de luminária em acrílico para embutir com abas laterais em chapa de aço ou alumínio com lâmpada fluorescente 3x40w, reator alto fator de potência partida rápida e acessório</v>
          </cell>
          <cell r="C1028" t="str">
            <v>CJ</v>
          </cell>
          <cell r="D1028">
            <v>1</v>
          </cell>
          <cell r="E1028">
            <v>131.67509999999999</v>
          </cell>
          <cell r="F1028">
            <v>131.66999999999999</v>
          </cell>
        </row>
        <row r="1029">
          <cell r="A1029" t="str">
            <v>001.17.03180</v>
          </cell>
          <cell r="B1029" t="str">
            <v>Fornecimento e instalação de luminária em acrílico para embutir com abas laterais em chapa de aço ou alumínio com lâmpada fluorescente 4x40w, reator alto fator de potência partida rápida e acessório</v>
          </cell>
          <cell r="C1029" t="str">
            <v>CJ</v>
          </cell>
          <cell r="D1029">
            <v>1</v>
          </cell>
          <cell r="E1029">
            <v>124.5659</v>
          </cell>
          <cell r="F1029">
            <v>124.56</v>
          </cell>
        </row>
        <row r="1030">
          <cell r="A1030" t="str">
            <v>001.17.03200</v>
          </cell>
          <cell r="B1030" t="str">
            <v>Fornecimento e instalação de luminária em acrílico para embutir com abas laterais em chapa de aço ou alumínio com lâmpada fluorescente 1x40w, reator alto fator de potência partida rápida e acessório</v>
          </cell>
          <cell r="C1030" t="str">
            <v>CJ</v>
          </cell>
          <cell r="D1030">
            <v>1</v>
          </cell>
          <cell r="E1030">
            <v>36.596600000000002</v>
          </cell>
          <cell r="F1030">
            <v>36.590000000000003</v>
          </cell>
        </row>
        <row r="1031">
          <cell r="A1031" t="str">
            <v>001.17.03220</v>
          </cell>
          <cell r="B1031" t="str">
            <v>Fornecimento e instalação de luminária aberta para iluminação pública em chapa de alumíno, lâmpada 1x160w/220v mista e acessórios</v>
          </cell>
          <cell r="C1031" t="str">
            <v>CJ</v>
          </cell>
          <cell r="D1031">
            <v>1</v>
          </cell>
          <cell r="E1031">
            <v>54.3566</v>
          </cell>
          <cell r="F1031">
            <v>54.35</v>
          </cell>
        </row>
        <row r="1032">
          <cell r="A1032" t="str">
            <v>001.17.03240</v>
          </cell>
          <cell r="B1032" t="str">
            <v>Fornecimento e instalação de luminária aberta para iluminação pública em chapa de alumínio, lâmpada incandescente 1x300w/220v e acessórios</v>
          </cell>
          <cell r="C1032" t="str">
            <v>CJ</v>
          </cell>
          <cell r="D1032">
            <v>1</v>
          </cell>
          <cell r="E1032">
            <v>56.006599999999999</v>
          </cell>
          <cell r="F1032">
            <v>56</v>
          </cell>
        </row>
        <row r="1033">
          <cell r="A1033" t="str">
            <v>001.17.03260</v>
          </cell>
          <cell r="B1033" t="str">
            <v>Fornecimento e instalação de luminária fechada para iluminação pública em chapa de alumínio, lâmpada mista 1x250w/220v e acessórios</v>
          </cell>
          <cell r="C1033" t="str">
            <v>CJ</v>
          </cell>
          <cell r="D1033">
            <v>1</v>
          </cell>
          <cell r="E1033">
            <v>136.244</v>
          </cell>
          <cell r="F1033">
            <v>136.24</v>
          </cell>
        </row>
        <row r="1034">
          <cell r="A1034" t="str">
            <v>001.17.03280</v>
          </cell>
          <cell r="B1034" t="str">
            <v>Fornecimento e instalação de luminária fechada para iluminação pública em chapa de alumínio, lâmpada mista 1x500w/220v e acessórios</v>
          </cell>
          <cell r="C1034" t="str">
            <v>CJ</v>
          </cell>
          <cell r="D1034">
            <v>1</v>
          </cell>
          <cell r="E1034">
            <v>148.554</v>
          </cell>
          <cell r="F1034">
            <v>148.55000000000001</v>
          </cell>
        </row>
        <row r="1035">
          <cell r="A1035" t="str">
            <v>001.17.03300</v>
          </cell>
          <cell r="B1035" t="str">
            <v>Fornecimento e instalação de luminária fechada para iluminação pública em chapa de alumínio, lâmpada em vapor de mercúrio 1x400w/220v com reator</v>
          </cell>
          <cell r="C1035" t="str">
            <v>CJ</v>
          </cell>
          <cell r="D1035">
            <v>1</v>
          </cell>
          <cell r="E1035">
            <v>298.27330000000001</v>
          </cell>
          <cell r="F1035">
            <v>298.27</v>
          </cell>
        </row>
        <row r="1036">
          <cell r="A1036" t="str">
            <v>001.17.03320</v>
          </cell>
          <cell r="B1036" t="str">
            <v>Fornecimento e instalação de luminária fechada para iluminação pública em chapa de aluminio, lâmpada em vapor de sódio 1x400w/220v com reator</v>
          </cell>
          <cell r="C1036" t="str">
            <v>CJ</v>
          </cell>
          <cell r="D1036">
            <v>1</v>
          </cell>
          <cell r="E1036">
            <v>311.77330000000001</v>
          </cell>
          <cell r="F1036">
            <v>311.77</v>
          </cell>
        </row>
        <row r="1037">
          <cell r="A1037" t="str">
            <v>001.17.03340</v>
          </cell>
          <cell r="B1037" t="str">
            <v>Fornecimento e instalação de luminária fechada para iluminação pública em chapa de alumínio, lâmapada em vapor de sódio 1x250w/220v</v>
          </cell>
          <cell r="C1037" t="str">
            <v>UN</v>
          </cell>
          <cell r="D1037">
            <v>1</v>
          </cell>
          <cell r="E1037">
            <v>218.47329999999999</v>
          </cell>
          <cell r="F1037">
            <v>218.47</v>
          </cell>
        </row>
        <row r="1038">
          <cell r="A1038" t="str">
            <v>001.17.03360</v>
          </cell>
          <cell r="B1038" t="str">
            <v>Fornecimento e instalação de luminária tipo pétala com lâmpada vapor de mercúrio 400 w e reatores com 04 pétalas mod. tp- 240/4</v>
          </cell>
          <cell r="C1038" t="str">
            <v>CJ</v>
          </cell>
          <cell r="D1038">
            <v>1</v>
          </cell>
          <cell r="E1038">
            <v>1743.5065999999999</v>
          </cell>
          <cell r="F1038">
            <v>1743.5</v>
          </cell>
        </row>
        <row r="1039">
          <cell r="A1039" t="str">
            <v>001.17.03380</v>
          </cell>
          <cell r="B1039" t="str">
            <v>Fornecimento e instalação de luminária tipo pétala, corpo em chapa de alumínio especial, encaixe 78mm, com alojamento incorporado individual, raio 1.030 mm, difusor em acrílico transparente com 03 pétalas, lâmpada vapor de sodio 400w, com reator e ignit</v>
          </cell>
          <cell r="C1039" t="str">
            <v>CJ</v>
          </cell>
          <cell r="D1039">
            <v>1</v>
          </cell>
          <cell r="E1039">
            <v>1196.3466000000001</v>
          </cell>
          <cell r="F1039">
            <v>1196.3399999999999</v>
          </cell>
        </row>
        <row r="1040">
          <cell r="A1040" t="str">
            <v>001.17.03400</v>
          </cell>
          <cell r="B1040" t="str">
            <v>Fornecimento e instalação de luminária para iluminação pública, fechada, modelo hrc/scr 612, da philips, com reator, capacitor e ignitor son 400 w, lâmpada vapor de sódio son 400w, com 03 (tres) luminarias completas c/eixo zgp 403</v>
          </cell>
          <cell r="C1040" t="str">
            <v>CJ</v>
          </cell>
          <cell r="D1040">
            <v>1</v>
          </cell>
          <cell r="E1040">
            <v>1700.9466</v>
          </cell>
          <cell r="F1040">
            <v>1700.94</v>
          </cell>
        </row>
        <row r="1041">
          <cell r="A1041" t="str">
            <v>001.17.03420</v>
          </cell>
          <cell r="B1041" t="str">
            <v>Fornecimento e instalação de luminária industrial refletor tipo circular em aço esmaltado a fogo com acessórios e lâmpada incandescente 1x300w/220v</v>
          </cell>
          <cell r="C1041" t="str">
            <v>CJ</v>
          </cell>
          <cell r="D1041">
            <v>1</v>
          </cell>
          <cell r="E1041">
            <v>51.016599999999997</v>
          </cell>
          <cell r="F1041">
            <v>51.01</v>
          </cell>
        </row>
        <row r="1042">
          <cell r="A1042" t="str">
            <v>001.17.03440</v>
          </cell>
          <cell r="B1042" t="str">
            <v>Fornecimento e instalação de luminária industrial refletor tipo circular em aço esmaltado a fogo com acessórios e lâmpada mista 1x160w/220v</v>
          </cell>
          <cell r="C1042" t="str">
            <v>CJ</v>
          </cell>
          <cell r="D1042">
            <v>1</v>
          </cell>
          <cell r="E1042">
            <v>49.366599999999998</v>
          </cell>
          <cell r="F1042">
            <v>49.36</v>
          </cell>
        </row>
        <row r="1043">
          <cell r="A1043" t="str">
            <v>001.17.03460</v>
          </cell>
          <cell r="B1043" t="str">
            <v>Fornecimento e instalação de luminária industrial refletor tipo circular em aço esmaltado a fogo com acessórios e lâmpada mista 1x250w/220v</v>
          </cell>
          <cell r="C1043" t="str">
            <v>CJ</v>
          </cell>
          <cell r="D1043">
            <v>1</v>
          </cell>
          <cell r="E1043">
            <v>54.376600000000003</v>
          </cell>
          <cell r="F1043">
            <v>54.37</v>
          </cell>
        </row>
        <row r="1044">
          <cell r="A1044" t="str">
            <v>001.17.03480</v>
          </cell>
          <cell r="B1044" t="str">
            <v>Fornecimento e instalação de luminária industrial refletor tipo circular em aço esmaltado a fogo com acessórios e lãmapada mista 1x500w/220v</v>
          </cell>
          <cell r="C1044" t="str">
            <v>CJ</v>
          </cell>
          <cell r="D1044">
            <v>1</v>
          </cell>
          <cell r="E1044">
            <v>66.686599999999999</v>
          </cell>
          <cell r="F1044">
            <v>66.680000000000007</v>
          </cell>
        </row>
        <row r="1045">
          <cell r="A1045" t="str">
            <v>001.17.03500</v>
          </cell>
          <cell r="B1045" t="str">
            <v>Fornecimento e instalação de luminária industrial refletor tipo circular em aço esmaltado a fogo com acessórios e lâmpada vapor de mercúrio 1x250w/220v com reator</v>
          </cell>
          <cell r="C1045" t="str">
            <v>CJ</v>
          </cell>
          <cell r="D1045">
            <v>1</v>
          </cell>
          <cell r="E1045">
            <v>111.9533</v>
          </cell>
          <cell r="F1045">
            <v>111.95</v>
          </cell>
        </row>
        <row r="1046">
          <cell r="A1046" t="str">
            <v>001.17.03520</v>
          </cell>
          <cell r="B1046" t="str">
            <v>Fornecimento e instalação de luminária industrial refletor tipo circular em aço esmaltado a fogo com acessórios e lâmpada vapor de mercúrio 1x700w/220v  com reator</v>
          </cell>
          <cell r="C1046" t="str">
            <v>CJ</v>
          </cell>
          <cell r="D1046">
            <v>1</v>
          </cell>
          <cell r="E1046">
            <v>175.67330000000001</v>
          </cell>
          <cell r="F1046">
            <v>175.67</v>
          </cell>
        </row>
        <row r="1047">
          <cell r="A1047" t="str">
            <v>001.17.03540</v>
          </cell>
          <cell r="B1047" t="str">
            <v>Fornecimento e instalação de luminária industrial refletor tipo circular em aço esmaltado a fogo com acessórios e lâmapada vapor metálico 1x400w/220v</v>
          </cell>
          <cell r="C1047" t="str">
            <v>CJ</v>
          </cell>
          <cell r="D1047">
            <v>1</v>
          </cell>
          <cell r="E1047">
            <v>213.2433</v>
          </cell>
          <cell r="F1047">
            <v>213.24</v>
          </cell>
        </row>
        <row r="1048">
          <cell r="A1048" t="str">
            <v>001.17.03560</v>
          </cell>
          <cell r="B1048" t="str">
            <v>Fornecimento e instalação de luminária tipo arandela em ferro pintado para uso externo com lâmapada incandescente 1x60w/127v</v>
          </cell>
          <cell r="C1048" t="str">
            <v>CJ</v>
          </cell>
          <cell r="D1048">
            <v>1</v>
          </cell>
          <cell r="E1048">
            <v>44.339300000000001</v>
          </cell>
          <cell r="F1048">
            <v>44.33</v>
          </cell>
        </row>
        <row r="1049">
          <cell r="A1049" t="str">
            <v>001.17.03580</v>
          </cell>
          <cell r="B1049" t="str">
            <v>Fornecimento e instalação de luminária tipo arandela em ferro pintado para uso externo com lâmpada incandescente 1x100w/127v</v>
          </cell>
          <cell r="C1049" t="str">
            <v>CJ</v>
          </cell>
          <cell r="D1049">
            <v>1</v>
          </cell>
          <cell r="E1049">
            <v>44.659300000000002</v>
          </cell>
          <cell r="F1049">
            <v>44.65</v>
          </cell>
        </row>
        <row r="1050">
          <cell r="A1050" t="str">
            <v>001.17.03600</v>
          </cell>
          <cell r="B1050" t="str">
            <v>Fornecimento e instalação de luminária tipo arandela em ferro pintado para uso externo com lâmpada incandescente 1x150w/127v</v>
          </cell>
          <cell r="C1050" t="str">
            <v>CJ</v>
          </cell>
          <cell r="D1050">
            <v>1</v>
          </cell>
          <cell r="E1050">
            <v>45.109299999999998</v>
          </cell>
          <cell r="F1050">
            <v>45.1</v>
          </cell>
        </row>
        <row r="1051">
          <cell r="A1051" t="str">
            <v>001.17.03620</v>
          </cell>
          <cell r="B1051" t="str">
            <v>Fornecimento e instalação de luminária tipo arandela para uso interno com suporte metálico ou de alumínio, difusor em vidro e lâmpada incandescente de 1x60w/127v</v>
          </cell>
          <cell r="C1051" t="str">
            <v>CJ</v>
          </cell>
          <cell r="D1051">
            <v>1</v>
          </cell>
          <cell r="E1051">
            <v>66.169300000000007</v>
          </cell>
          <cell r="F1051">
            <v>66.16</v>
          </cell>
        </row>
        <row r="1052">
          <cell r="A1052" t="str">
            <v>001.17.03640</v>
          </cell>
          <cell r="B1052" t="str">
            <v>Fornecimento e instalação de luminária tipo arandela para uso interno com suporte metálico ou de alumínio, difusor em vidro e lâmpada incandescente de 1x100w/127v</v>
          </cell>
          <cell r="C1052" t="str">
            <v>CJ</v>
          </cell>
          <cell r="D1052">
            <v>1</v>
          </cell>
          <cell r="E1052">
            <v>66.4893</v>
          </cell>
          <cell r="F1052">
            <v>66.48</v>
          </cell>
        </row>
        <row r="1053">
          <cell r="A1053" t="str">
            <v>001.17.03660</v>
          </cell>
          <cell r="B1053" t="str">
            <v>Fornecimento e instalação de projetor hermeticamente fechado tipo retangular para uso ao tempo com acessórios e lâmpada de 1x160w/220v - mista</v>
          </cell>
          <cell r="C1053" t="str">
            <v>CJ</v>
          </cell>
          <cell r="D1053">
            <v>1</v>
          </cell>
          <cell r="E1053">
            <v>53.2166</v>
          </cell>
          <cell r="F1053">
            <v>53.21</v>
          </cell>
        </row>
        <row r="1054">
          <cell r="A1054" t="str">
            <v>001.17.03680</v>
          </cell>
          <cell r="B1054" t="str">
            <v>Fornecimento e instalação de projetor hermeticamente fechado tipo retangular para uso ao tempo com acessórios e lâmpada de 1x500w/220v - mista</v>
          </cell>
          <cell r="C1054" t="str">
            <v>CJ</v>
          </cell>
          <cell r="D1054">
            <v>1</v>
          </cell>
          <cell r="E1054">
            <v>70.536600000000007</v>
          </cell>
          <cell r="F1054">
            <v>70.53</v>
          </cell>
        </row>
        <row r="1055">
          <cell r="A1055" t="str">
            <v>001.17.03700</v>
          </cell>
          <cell r="B1055" t="str">
            <v>Fornecimento e instalação de projetor hermeticamente fechado tipo retangular para uso ao tempo com acessórios e lâmpada de 1x300w/220v - incandescente</v>
          </cell>
          <cell r="C1055" t="str">
            <v>CJ</v>
          </cell>
          <cell r="D1055">
            <v>1</v>
          </cell>
          <cell r="E1055">
            <v>54.866599999999998</v>
          </cell>
          <cell r="F1055">
            <v>54.86</v>
          </cell>
        </row>
        <row r="1056">
          <cell r="A1056" t="str">
            <v>001.17.03720</v>
          </cell>
          <cell r="B1056" t="str">
            <v>Fornecimento e instalação de projetor hermeticamente fechado tipo retangular para uso ao tempo com acessórios e lâmpada de 1x400w/220v - vapor de mercúrio com reator</v>
          </cell>
          <cell r="C1056" t="str">
            <v>CJ</v>
          </cell>
          <cell r="D1056">
            <v>1</v>
          </cell>
          <cell r="E1056">
            <v>160.66329999999999</v>
          </cell>
          <cell r="F1056">
            <v>160.66</v>
          </cell>
        </row>
        <row r="1057">
          <cell r="A1057" t="str">
            <v>001.17.03740</v>
          </cell>
          <cell r="B1057" t="str">
            <v>Fornecimento e instalação de projetor hermeticamente fechado tipo retangular para uso ao tempo com acessórios e lâmpada de 1x400w/220v - vapor metálico</v>
          </cell>
          <cell r="C1057" t="str">
            <v>CJ</v>
          </cell>
          <cell r="D1057">
            <v>1</v>
          </cell>
          <cell r="E1057">
            <v>217.0933</v>
          </cell>
          <cell r="F1057">
            <v>217.09</v>
          </cell>
        </row>
        <row r="1058">
          <cell r="A1058" t="str">
            <v>001.17.03760</v>
          </cell>
          <cell r="B1058" t="str">
            <v>Fornecimento e instalação de projetor hermeticamente fechado tipo retangular para uso ao tempo com acessórios e lâmpada de 1x250w/220v - vapor metálico</v>
          </cell>
          <cell r="C1058" t="str">
            <v>UN</v>
          </cell>
          <cell r="D1058">
            <v>1</v>
          </cell>
          <cell r="E1058">
            <v>170.47329999999999</v>
          </cell>
          <cell r="F1058">
            <v>170.47</v>
          </cell>
        </row>
        <row r="1059">
          <cell r="A1059" t="str">
            <v>001.17.03780</v>
          </cell>
          <cell r="B1059" t="str">
            <v>Fornecimento e instalação de projetor com lâmpada vapor de mercúrio de 1.000w, inclusive reator, da abage ou similar</v>
          </cell>
          <cell r="C1059" t="str">
            <v>UN</v>
          </cell>
          <cell r="D1059">
            <v>1</v>
          </cell>
          <cell r="E1059">
            <v>1121.3766000000001</v>
          </cell>
          <cell r="F1059">
            <v>1121.3699999999999</v>
          </cell>
        </row>
        <row r="1060">
          <cell r="A1060" t="str">
            <v>001.17.03800</v>
          </cell>
          <cell r="B1060" t="str">
            <v>Fornecimento e instalação de projetor em chapa de alumínio, e-40/400w, inclusive lampada vapor de mercúrio - 400w e reator, da abage ou similar</v>
          </cell>
          <cell r="C1060" t="str">
            <v>UN</v>
          </cell>
          <cell r="D1060">
            <v>1</v>
          </cell>
          <cell r="E1060">
            <v>158.54329999999999</v>
          </cell>
          <cell r="F1060">
            <v>158.54</v>
          </cell>
        </row>
        <row r="1061">
          <cell r="A1061" t="str">
            <v>001.17.03820</v>
          </cell>
          <cell r="B1061" t="str">
            <v>Fornecimento e instalação de projetor retangular blindado com lâmpada incandescente de 1.000w</v>
          </cell>
          <cell r="C1061" t="str">
            <v>UN</v>
          </cell>
          <cell r="D1061">
            <v>1</v>
          </cell>
          <cell r="E1061">
            <v>49.246600000000001</v>
          </cell>
          <cell r="F1061">
            <v>49.24</v>
          </cell>
        </row>
        <row r="1062">
          <cell r="A1062" t="str">
            <v>001.17.03840</v>
          </cell>
          <cell r="B1062" t="str">
            <v>Fornecimento e instalação de refletor com lâmpada vapor metálico - 2.000w, completo</v>
          </cell>
          <cell r="C1062" t="str">
            <v>CJ</v>
          </cell>
          <cell r="D1062">
            <v>1</v>
          </cell>
          <cell r="E1062">
            <v>1703.3065999999999</v>
          </cell>
          <cell r="F1062">
            <v>1703.3</v>
          </cell>
        </row>
        <row r="1063">
          <cell r="A1063" t="str">
            <v>001.17.03860</v>
          </cell>
          <cell r="B1063" t="str">
            <v>Fornecimento e instalação de luminária decorativa para jardim hermeticamente fechada alto padrão decorativo e técnico tipo esférica difusor em acrílico leitoso, aro em chapa de alumínio repuxado e anodisado com acessórios e lâmpada de 1x160x220v - mista</v>
          </cell>
          <cell r="C1063" t="str">
            <v>CJ</v>
          </cell>
          <cell r="D1063">
            <v>1</v>
          </cell>
          <cell r="E1063">
            <v>65.816599999999994</v>
          </cell>
          <cell r="F1063">
            <v>65.81</v>
          </cell>
        </row>
        <row r="1064">
          <cell r="A1064" t="str">
            <v>001.17.03880</v>
          </cell>
          <cell r="B1064" t="str">
            <v>Fornecimento e instalação de luminária decorativa para jardim hermeticamente fechada alto padrão decorativo e técnico tipo esférica difusor em acrílico leitoso, aro em chapa de alumínio repuxado e anodisado com acessórios e lâmpada de 1x250x220v - mista</v>
          </cell>
          <cell r="C1064" t="str">
            <v>CJ</v>
          </cell>
          <cell r="D1064">
            <v>1</v>
          </cell>
          <cell r="E1064">
            <v>70.826599999999999</v>
          </cell>
          <cell r="F1064">
            <v>70.819999999999993</v>
          </cell>
        </row>
        <row r="1065">
          <cell r="A1065" t="str">
            <v>001.17.03900</v>
          </cell>
          <cell r="B1065" t="str">
            <v>Fornecimento e instalação de luminária decorativa para jardim hermeticamente fechada alto padrão decorativo e técnico tipo esférica difusor em acrílico leitoso, aro em chapa de alumínio repuxado e anodizado com acessórios e lâmpada de 1x300x220v - incan</v>
          </cell>
          <cell r="C1065" t="str">
            <v>CJ</v>
          </cell>
          <cell r="D1065">
            <v>1</v>
          </cell>
          <cell r="E1065">
            <v>67.4666</v>
          </cell>
          <cell r="F1065">
            <v>67.459999999999994</v>
          </cell>
        </row>
        <row r="1066">
          <cell r="A1066" t="str">
            <v>001.17.03920</v>
          </cell>
          <cell r="B1066" t="str">
            <v>Fornecimento e instalação de luminária decorativa para jardim hermeticamente fechada alto padrão decorativo e técnico tipo esférica difusor em acrílico leitoso, aro em chapa de alumínio repuxado e anodizado com acessórios e lâmpadas de 1x250x220v - vapo</v>
          </cell>
          <cell r="C1066" t="str">
            <v>CJ</v>
          </cell>
          <cell r="D1066">
            <v>1</v>
          </cell>
          <cell r="E1066">
            <v>128.4033</v>
          </cell>
          <cell r="F1066">
            <v>128.4</v>
          </cell>
        </row>
        <row r="1067">
          <cell r="A1067" t="str">
            <v>001.17.03940</v>
          </cell>
          <cell r="B1067" t="str">
            <v>Fornecimento e instalação de luminária decorativa para jardim hermeticamente fechada alto padrão decorativo e técnico tipo esférica difusor em acrílico leitoso, aro em chapa de alumínio repuxado e anodizado com acessórios e lâmpadas de 1x400x220v - vapo</v>
          </cell>
          <cell r="C1067" t="str">
            <v>CJ</v>
          </cell>
          <cell r="D1067">
            <v>1</v>
          </cell>
          <cell r="E1067">
            <v>173.26329999999999</v>
          </cell>
          <cell r="F1067">
            <v>173.26</v>
          </cell>
        </row>
        <row r="1068">
          <cell r="A1068" t="str">
            <v>001.17.03960</v>
          </cell>
          <cell r="B1068" t="str">
            <v>Fornecimento e instalação de luminária a prova de tempo, gases, vapores com corpo e rede de proteção em alumínio com difusor em vidro boro silicato rosqueado ao corpo, e lâmpada de 1x100w/127v incandescente</v>
          </cell>
          <cell r="C1068" t="str">
            <v>CJ</v>
          </cell>
          <cell r="D1068">
            <v>1</v>
          </cell>
          <cell r="E1068">
            <v>65.286600000000007</v>
          </cell>
          <cell r="F1068">
            <v>65.28</v>
          </cell>
        </row>
        <row r="1069">
          <cell r="A1069" t="str">
            <v>001.17.03980</v>
          </cell>
          <cell r="B1069" t="str">
            <v>Fornecimento e instalação de luminária a prova de tempo, gases, vapores com corpo e rede de proteção em alumínio com difusor em vidro boro silicato rosqueado ao corpo, e lâmpada de 1x160w/127v - mista</v>
          </cell>
          <cell r="C1069" t="str">
            <v>CJ</v>
          </cell>
          <cell r="D1069">
            <v>1</v>
          </cell>
          <cell r="E1069">
            <v>72.616600000000005</v>
          </cell>
          <cell r="F1069">
            <v>72.61</v>
          </cell>
        </row>
        <row r="1070">
          <cell r="A1070" t="str">
            <v>001.17.04000</v>
          </cell>
          <cell r="B1070" t="str">
            <v>Fornecimento e instalação de luminária a prova de tempo, gases, vapores com corpo e rede de proteção em alumínio com difusor em vidro boro silicato rosqueado ao corpo, e lâmpada de 1x250w/220v - mista</v>
          </cell>
          <cell r="C1070" t="str">
            <v>CJ</v>
          </cell>
          <cell r="D1070">
            <v>1</v>
          </cell>
          <cell r="E1070">
            <v>77.626599999999996</v>
          </cell>
          <cell r="F1070">
            <v>77.62</v>
          </cell>
        </row>
        <row r="1071">
          <cell r="A1071" t="str">
            <v>001.17.04020</v>
          </cell>
          <cell r="B1071" t="str">
            <v>Fornecimento e instalação de luminária a prova de tempo, gases, vapores com corpo e rede de proteção em alumínio com difusor em vidro boro silicato rosqueado ao corpo, e lâmpada de 1x250w/220v - com vapor de mercúrio e reator</v>
          </cell>
          <cell r="C1071" t="str">
            <v>CJ</v>
          </cell>
          <cell r="D1071">
            <v>1</v>
          </cell>
          <cell r="E1071">
            <v>135.20330000000001</v>
          </cell>
          <cell r="F1071">
            <v>135.19999999999999</v>
          </cell>
        </row>
        <row r="1072">
          <cell r="A1072" t="str">
            <v>001.17.04040</v>
          </cell>
          <cell r="B1072" t="str">
            <v>Fornecimento e instalação de luminária a prova de tempo gase vapores pos tipo aramoela com corpo e rede prote em alumínio com difusor de vidro boro silicato rosqueado ao corpo e com lâmpada  de 1x100w/127v incand</v>
          </cell>
          <cell r="C1072" t="str">
            <v>CJ</v>
          </cell>
          <cell r="D1072">
            <v>1</v>
          </cell>
          <cell r="E1072">
            <v>90.836600000000004</v>
          </cell>
          <cell r="F1072">
            <v>90.83</v>
          </cell>
        </row>
        <row r="1073">
          <cell r="A1073" t="str">
            <v>001.17.04060</v>
          </cell>
          <cell r="B1073" t="str">
            <v>Fornecimento e instalação de luminária a prova de tempo gase vapores pos tipo aramoela com corpo e rede prote em alumínio com difusor de vidro boro silicato rosqueado ao corpo e com lâmpada  de 1x160w/220v mista</v>
          </cell>
          <cell r="C1073" t="str">
            <v>CJ</v>
          </cell>
          <cell r="D1073">
            <v>1</v>
          </cell>
          <cell r="E1073">
            <v>98.166600000000003</v>
          </cell>
          <cell r="F1073">
            <v>98.16</v>
          </cell>
        </row>
        <row r="1074">
          <cell r="A1074" t="str">
            <v>001.17.04080</v>
          </cell>
          <cell r="B1074" t="str">
            <v>Fornecimento e instalação de luminária a prova de tempo gase vapores pos tipo aramoela com corpo e rede prote em alumínio com difusor de vidro boro silicato rosqueado ao corpo e com lâmpada  de 1x250w/220v mista</v>
          </cell>
          <cell r="C1074" t="str">
            <v>CJ</v>
          </cell>
          <cell r="D1074">
            <v>1</v>
          </cell>
          <cell r="E1074">
            <v>103.17659999999999</v>
          </cell>
          <cell r="F1074">
            <v>103.17</v>
          </cell>
        </row>
        <row r="1075">
          <cell r="A1075" t="str">
            <v>001.17.04100</v>
          </cell>
          <cell r="B1075" t="str">
            <v>Fornecimento e instalação de luminária a prova de tempo gase vapores pos tipo aramoela com corpo e rede prote em alumínio com difusor de vidro boro silicato rosqueado ao corpo e com lâmpada  de 1x250w/220v vapor de mercúrio com reator</v>
          </cell>
          <cell r="C1075" t="str">
            <v>CJ</v>
          </cell>
          <cell r="D1075">
            <v>1</v>
          </cell>
          <cell r="E1075">
            <v>160.7533</v>
          </cell>
          <cell r="F1075">
            <v>160.75</v>
          </cell>
        </row>
        <row r="1076">
          <cell r="A1076" t="str">
            <v>001.17.04120</v>
          </cell>
          <cell r="B1076" t="str">
            <v>Fornecimento e instalação de conjunto de iluminação para quadra de esportes formado por 03 projetores hermeticamente fechados para uso ao tempo fixados em cantoneira metálica de 63.5x63.5x6.4x140 mm inclusive abraçadeira, mão francesa montado em poste c</v>
          </cell>
          <cell r="C1076" t="str">
            <v>CJ</v>
          </cell>
          <cell r="D1076">
            <v>1</v>
          </cell>
          <cell r="E1076">
            <v>989.64179999999999</v>
          </cell>
          <cell r="F1076">
            <v>989.64</v>
          </cell>
        </row>
        <row r="1077">
          <cell r="A1077" t="str">
            <v>001.17.04140</v>
          </cell>
          <cell r="B1077" t="str">
            <v>Fornecimento e instalação de proj. ext. retangular c/ 01 lâmpada vapor de sódio inclusive reator e ingnitor</v>
          </cell>
          <cell r="C1077" t="str">
            <v>CJ</v>
          </cell>
          <cell r="D1077">
            <v>1</v>
          </cell>
          <cell r="E1077">
            <v>22.203299999999999</v>
          </cell>
          <cell r="F1077">
            <v>22.2</v>
          </cell>
        </row>
        <row r="1078">
          <cell r="A1078" t="str">
            <v>001.17.04160</v>
          </cell>
          <cell r="B1078" t="str">
            <v>Fornecimento e instalação de luminária - ref. monitallo - ar - 0910-01 verde delta c/ lampadas incandescente até 100w-127v-demais acessórios</v>
          </cell>
          <cell r="C1078" t="str">
            <v>CJ</v>
          </cell>
          <cell r="D1078">
            <v>1</v>
          </cell>
          <cell r="E1078">
            <v>9.3193000000000001</v>
          </cell>
          <cell r="F1078">
            <v>9.31</v>
          </cell>
        </row>
        <row r="1079">
          <cell r="A1079" t="str">
            <v>001.17.04180</v>
          </cell>
          <cell r="B1079" t="str">
            <v>Fornecimento e instalação de luminária tipo plafonier de embutir na laje c/ 1 lampada incandescente de 100w/120v c/proteção de fero e vidro inquebrável</v>
          </cell>
          <cell r="C1079" t="str">
            <v>CJ</v>
          </cell>
          <cell r="D1079">
            <v>1</v>
          </cell>
          <cell r="E1079">
            <v>11.4993</v>
          </cell>
          <cell r="F1079">
            <v>11.49</v>
          </cell>
        </row>
        <row r="1080">
          <cell r="A1080" t="str">
            <v>001.17.04200</v>
          </cell>
          <cell r="B1080" t="str">
            <v>Fornecimento e instalação de luminária mod. aw-10 da alpha equip. elet. ltda ou similar  para uma lâmpada inc. de 100 w</v>
          </cell>
          <cell r="C1080" t="str">
            <v>UN</v>
          </cell>
          <cell r="D1080">
            <v>1</v>
          </cell>
          <cell r="E1080">
            <v>27.569299999999998</v>
          </cell>
          <cell r="F1080">
            <v>27.56</v>
          </cell>
        </row>
        <row r="1081">
          <cell r="A1081" t="str">
            <v>001.17.04220</v>
          </cell>
          <cell r="B1081" t="str">
            <v>Fornecimento e instalação de luminária fluorescente tubolit caramelo duas lampadas de 20w c/ 01 reator duplo de 20w-127v-60hz de afp e pr demais acessórios</v>
          </cell>
          <cell r="C1081" t="str">
            <v>CJ</v>
          </cell>
          <cell r="D1081">
            <v>1</v>
          </cell>
          <cell r="E1081">
            <v>49.704000000000001</v>
          </cell>
          <cell r="F1081">
            <v>49.7</v>
          </cell>
        </row>
        <row r="1082">
          <cell r="A1082" t="str">
            <v>001.17.04240</v>
          </cell>
          <cell r="B1082" t="str">
            <v>Fornecimento e instalação de luminária tubular fina sistema contínuo c/ 01 lâmpada fluorescente e reator eletrônico afp/pr inclusive conexões (uniões, curvas, etc.), 1x40 w</v>
          </cell>
          <cell r="C1082" t="str">
            <v>UN</v>
          </cell>
          <cell r="D1082">
            <v>1</v>
          </cell>
          <cell r="E1082">
            <v>65.836600000000004</v>
          </cell>
          <cell r="F1082">
            <v>65.83</v>
          </cell>
        </row>
        <row r="1083">
          <cell r="A1083" t="str">
            <v>001.17.04260</v>
          </cell>
          <cell r="B1083" t="str">
            <v>Fornecimento e instalação de luminária denom. cris de 15w/127v ref. 11014 c/ lâmpada 15w-127v</v>
          </cell>
          <cell r="C1083" t="str">
            <v>CJ</v>
          </cell>
          <cell r="D1083">
            <v>1</v>
          </cell>
          <cell r="E1083">
            <v>26.189299999999999</v>
          </cell>
          <cell r="F1083">
            <v>26.18</v>
          </cell>
        </row>
        <row r="1084">
          <cell r="A1084" t="str">
            <v>001.17.04280</v>
          </cell>
          <cell r="B1084" t="str">
            <v>Fornecimento e instalação de conjunto iluminação pública formado por 02 luminárias fechadas (02 pétalas) mod. hrc 612 philips ou similar com suporte zxp 613, lâmpada de vapor de mercúrio 250 w e reator afp, montado em poste de altura 10 m fixado em base</v>
          </cell>
          <cell r="C1084" t="str">
            <v>CJ</v>
          </cell>
          <cell r="D1084">
            <v>1</v>
          </cell>
          <cell r="E1084">
            <v>987.58910000000003</v>
          </cell>
          <cell r="F1084">
            <v>987.58</v>
          </cell>
        </row>
        <row r="1085">
          <cell r="A1085" t="str">
            <v>001.17.04300</v>
          </cell>
          <cell r="B1085" t="str">
            <v>Fornecimento e instalaçãod e luminária incandescente de embutir 1x60w, marca claro ou similar</v>
          </cell>
          <cell r="C1085" t="str">
            <v>UN</v>
          </cell>
          <cell r="D1085">
            <v>1</v>
          </cell>
          <cell r="E1085">
            <v>12.109299999999999</v>
          </cell>
          <cell r="F1085">
            <v>12.1</v>
          </cell>
        </row>
        <row r="1086">
          <cell r="A1086" t="str">
            <v>001.17.04320</v>
          </cell>
          <cell r="B1086" t="str">
            <v>Fornecimento e instalação de luminária tipo spot 1x60w, marca clarão ou similar</v>
          </cell>
          <cell r="C1086" t="str">
            <v>UN</v>
          </cell>
          <cell r="D1086">
            <v>1</v>
          </cell>
          <cell r="E1086">
            <v>15.8393</v>
          </cell>
          <cell r="F1086">
            <v>15.83</v>
          </cell>
        </row>
        <row r="1087">
          <cell r="A1087" t="str">
            <v>001.17.04340</v>
          </cell>
          <cell r="B1087" t="str">
            <v>Fornecimento e instalação de luminária bloco autônomo de iluminação de emergência com 2 projetores</v>
          </cell>
          <cell r="C1087" t="str">
            <v>UN</v>
          </cell>
          <cell r="D1087">
            <v>1</v>
          </cell>
          <cell r="E1087">
            <v>153.61840000000001</v>
          </cell>
          <cell r="F1087">
            <v>153.61000000000001</v>
          </cell>
        </row>
        <row r="1088">
          <cell r="A1088" t="str">
            <v>001.17.04360</v>
          </cell>
          <cell r="B1088" t="str">
            <v>Fornecimento e instalação de lâmpada vapor de sódio 250w</v>
          </cell>
          <cell r="C1088" t="str">
            <v>UN</v>
          </cell>
          <cell r="D1088">
            <v>1</v>
          </cell>
          <cell r="E1088">
            <v>37.559199999999997</v>
          </cell>
          <cell r="F1088">
            <v>37.549999999999997</v>
          </cell>
        </row>
        <row r="1089">
          <cell r="A1089" t="str">
            <v>001.17.04380</v>
          </cell>
          <cell r="B1089" t="str">
            <v>Fornecimento e instalação de lâmpada fluorescente pl com reator - 25w/127v</v>
          </cell>
          <cell r="C1089" t="str">
            <v>UN</v>
          </cell>
          <cell r="D1089">
            <v>1</v>
          </cell>
          <cell r="E1089">
            <v>14.181800000000001</v>
          </cell>
          <cell r="F1089">
            <v>14.18</v>
          </cell>
        </row>
        <row r="1090">
          <cell r="A1090" t="str">
            <v>001.17.04400</v>
          </cell>
          <cell r="B1090" t="str">
            <v>Fornecimento e instalação de lâmpada mista 160w/220v</v>
          </cell>
          <cell r="C1090" t="str">
            <v>UN</v>
          </cell>
          <cell r="D1090">
            <v>1</v>
          </cell>
          <cell r="E1090">
            <v>9.1417999999999999</v>
          </cell>
          <cell r="F1090">
            <v>9.14</v>
          </cell>
        </row>
        <row r="1091">
          <cell r="A1091" t="str">
            <v>001.17.04420</v>
          </cell>
          <cell r="B1091" t="str">
            <v>Fornecimento e instalação de lâmpada mista 250w/220v</v>
          </cell>
          <cell r="C1091" t="str">
            <v>UN</v>
          </cell>
          <cell r="D1091">
            <v>1</v>
          </cell>
          <cell r="E1091">
            <v>14.1518</v>
          </cell>
          <cell r="F1091">
            <v>14.15</v>
          </cell>
        </row>
        <row r="1092">
          <cell r="A1092" t="str">
            <v>001.17.04440</v>
          </cell>
          <cell r="B1092" t="str">
            <v>Fornecimento e instalação de lâmpada mista 500w/220v</v>
          </cell>
          <cell r="C1092" t="str">
            <v>UN</v>
          </cell>
          <cell r="D1092">
            <v>1</v>
          </cell>
          <cell r="E1092">
            <v>26.876899999999999</v>
          </cell>
          <cell r="F1092">
            <v>26.87</v>
          </cell>
        </row>
        <row r="1093">
          <cell r="A1093" t="str">
            <v>001.17.04460</v>
          </cell>
          <cell r="B1093" t="str">
            <v>Fornecimento e instalação de lâmpada hospitalar p/ sala cirurgica "seyalitica" 250w/220v</v>
          </cell>
          <cell r="C1093" t="str">
            <v>UN</v>
          </cell>
          <cell r="D1093">
            <v>1</v>
          </cell>
          <cell r="E1093">
            <v>31.559200000000001</v>
          </cell>
          <cell r="F1093">
            <v>31.55</v>
          </cell>
        </row>
        <row r="1094">
          <cell r="A1094" t="str">
            <v>001.17.04480</v>
          </cell>
          <cell r="B1094" t="str">
            <v>Fornecimento e instalação de lâmpada a vapor de mercúrio de alta pressão 400 w</v>
          </cell>
          <cell r="C1094" t="str">
            <v>UN</v>
          </cell>
          <cell r="D1094">
            <v>1</v>
          </cell>
          <cell r="E1094">
            <v>28.199200000000001</v>
          </cell>
          <cell r="F1094">
            <v>28.19</v>
          </cell>
        </row>
        <row r="1095">
          <cell r="A1095" t="str">
            <v>001.17.04500</v>
          </cell>
          <cell r="B1095" t="str">
            <v>Fornecimento e instalação de lâmpada incandescente 60 w</v>
          </cell>
          <cell r="C1095" t="str">
            <v>UN</v>
          </cell>
          <cell r="D1095">
            <v>1</v>
          </cell>
          <cell r="E1095">
            <v>1.4918</v>
          </cell>
          <cell r="F1095">
            <v>1.49</v>
          </cell>
        </row>
        <row r="1096">
          <cell r="A1096" t="str">
            <v>001.17.04520</v>
          </cell>
          <cell r="B1096" t="str">
            <v>Fornecimento e instalação de lâmpada incandescente 100 w</v>
          </cell>
          <cell r="C1096" t="str">
            <v>UN</v>
          </cell>
          <cell r="D1096">
            <v>1</v>
          </cell>
          <cell r="E1096">
            <v>1.8118000000000001</v>
          </cell>
          <cell r="F1096">
            <v>1.81</v>
          </cell>
        </row>
        <row r="1097">
          <cell r="A1097" t="str">
            <v>001.17.04540</v>
          </cell>
          <cell r="B1097" t="str">
            <v>Fornecimento e instalação de lâmpada incandescente 150 w</v>
          </cell>
          <cell r="C1097" t="str">
            <v>UN</v>
          </cell>
          <cell r="D1097">
            <v>1</v>
          </cell>
          <cell r="E1097">
            <v>2.2618</v>
          </cell>
          <cell r="F1097">
            <v>2.2599999999999998</v>
          </cell>
        </row>
        <row r="1098">
          <cell r="A1098" t="str">
            <v>001.17.04560</v>
          </cell>
          <cell r="B1098" t="str">
            <v>Fornecimento e instalação de lâmpada incandescente 200 w</v>
          </cell>
          <cell r="C1098" t="str">
            <v>UN</v>
          </cell>
          <cell r="D1098">
            <v>1</v>
          </cell>
          <cell r="E1098">
            <v>2.8818000000000001</v>
          </cell>
          <cell r="F1098">
            <v>2.88</v>
          </cell>
        </row>
        <row r="1099">
          <cell r="A1099" t="str">
            <v>001.17.04580</v>
          </cell>
          <cell r="B1099" t="str">
            <v>Fornecimento e instalação de lâmpada incandescente 20 w</v>
          </cell>
          <cell r="C1099" t="str">
            <v>UN</v>
          </cell>
          <cell r="D1099">
            <v>1</v>
          </cell>
          <cell r="E1099">
            <v>3.8917999999999999</v>
          </cell>
          <cell r="F1099">
            <v>3.89</v>
          </cell>
        </row>
        <row r="1100">
          <cell r="A1100" t="str">
            <v>001.17.04600</v>
          </cell>
          <cell r="B1100" t="str">
            <v>Fornecimento e instalação de lâmpada incandescente 40 w</v>
          </cell>
          <cell r="C1100" t="str">
            <v>UN</v>
          </cell>
          <cell r="D1100">
            <v>1</v>
          </cell>
          <cell r="E1100">
            <v>3.8917999999999999</v>
          </cell>
          <cell r="F1100">
            <v>3.89</v>
          </cell>
        </row>
        <row r="1101">
          <cell r="A1101" t="str">
            <v>001.17.04620</v>
          </cell>
          <cell r="B1101" t="str">
            <v>Fornecimento e instalação de lâmpada incandescente 65 w</v>
          </cell>
          <cell r="C1101" t="str">
            <v>UN</v>
          </cell>
          <cell r="D1101">
            <v>1</v>
          </cell>
          <cell r="E1101">
            <v>5.4618000000000002</v>
          </cell>
          <cell r="F1101">
            <v>5.46</v>
          </cell>
        </row>
        <row r="1102">
          <cell r="A1102" t="str">
            <v>001.17.04640</v>
          </cell>
          <cell r="B1102" t="str">
            <v>Fornecimento e instalação de lâmpada incandescente 105 w</v>
          </cell>
          <cell r="C1102" t="str">
            <v>UN</v>
          </cell>
          <cell r="D1102">
            <v>1</v>
          </cell>
          <cell r="E1102">
            <v>5.4618000000000002</v>
          </cell>
          <cell r="F1102">
            <v>5.46</v>
          </cell>
        </row>
        <row r="1103">
          <cell r="A1103" t="str">
            <v>001.17.04660</v>
          </cell>
          <cell r="B1103" t="str">
            <v>Fornecimento e instalação de soquete de porcelana para lâmpada incandescente</v>
          </cell>
          <cell r="C1103" t="str">
            <v>UN</v>
          </cell>
          <cell r="D1103">
            <v>1</v>
          </cell>
          <cell r="E1103">
            <v>2.1537000000000002</v>
          </cell>
          <cell r="F1103">
            <v>2.15</v>
          </cell>
        </row>
        <row r="1104">
          <cell r="A1104" t="str">
            <v>001.17.04680</v>
          </cell>
          <cell r="B1104" t="str">
            <v>Fornecimento e instalação de baquelite s/ chave p/ lâmpada incandescente</v>
          </cell>
          <cell r="C1104" t="str">
            <v>UN</v>
          </cell>
          <cell r="D1104">
            <v>1</v>
          </cell>
          <cell r="E1104">
            <v>2.1937000000000002</v>
          </cell>
          <cell r="F1104">
            <v>2.19</v>
          </cell>
        </row>
        <row r="1105">
          <cell r="A1105" t="str">
            <v>001.17.04700</v>
          </cell>
          <cell r="B1105" t="str">
            <v>Fornecimento e instalação de baquelite c/ chave p/ lâmpada incandescente</v>
          </cell>
          <cell r="C1105" t="str">
            <v>UN</v>
          </cell>
          <cell r="D1105">
            <v>1</v>
          </cell>
          <cell r="E1105">
            <v>2.6837</v>
          </cell>
          <cell r="F1105">
            <v>2.68</v>
          </cell>
        </row>
        <row r="1106">
          <cell r="A1106" t="str">
            <v>001.17.04720</v>
          </cell>
          <cell r="B1106" t="str">
            <v>Fornecimento e instalação de soquete p/ lâmpada fluorescente</v>
          </cell>
          <cell r="C1106" t="str">
            <v>UN</v>
          </cell>
          <cell r="D1106">
            <v>1</v>
          </cell>
          <cell r="E1106">
            <v>2.2353000000000001</v>
          </cell>
          <cell r="F1106">
            <v>2.23</v>
          </cell>
        </row>
        <row r="1107">
          <cell r="A1107" t="str">
            <v>001.17.04740</v>
          </cell>
          <cell r="B1107" t="str">
            <v>Fornecimento e instalação de soquete de porcelana 30 x 30</v>
          </cell>
          <cell r="C1107" t="str">
            <v>UN</v>
          </cell>
          <cell r="D1107">
            <v>1</v>
          </cell>
          <cell r="E1107">
            <v>1.1236999999999999</v>
          </cell>
          <cell r="F1107">
            <v>1.1200000000000001</v>
          </cell>
        </row>
        <row r="1108">
          <cell r="A1108" t="str">
            <v>001.17.04760</v>
          </cell>
          <cell r="B1108" t="str">
            <v>Fornecimento e instalação de soquete de porcelana com polo externo</v>
          </cell>
          <cell r="C1108" t="str">
            <v>UN</v>
          </cell>
          <cell r="D1108">
            <v>1</v>
          </cell>
          <cell r="E1108">
            <v>1.6353</v>
          </cell>
          <cell r="F1108">
            <v>1.63</v>
          </cell>
        </row>
        <row r="1109">
          <cell r="A1109" t="str">
            <v>001.17.04780</v>
          </cell>
          <cell r="B1109" t="str">
            <v>Fornecimento e instalação de roldana de plástico c/ parafuso p/ fixar em madeira de 1/2 pol.</v>
          </cell>
          <cell r="C1109" t="str">
            <v>UN</v>
          </cell>
          <cell r="D1109">
            <v>1</v>
          </cell>
          <cell r="E1109">
            <v>1.0737000000000001</v>
          </cell>
          <cell r="F1109">
            <v>1.07</v>
          </cell>
        </row>
        <row r="1110">
          <cell r="A1110" t="str">
            <v>001.17.04800</v>
          </cell>
          <cell r="B1110" t="str">
            <v>Fornecimento e instalação de roldana de plástico c/ parafuso p/ fixar em madeira de 3/4 pol.</v>
          </cell>
          <cell r="C1110" t="str">
            <v>UN</v>
          </cell>
          <cell r="D1110">
            <v>1</v>
          </cell>
          <cell r="E1110">
            <v>1.0936999999999999</v>
          </cell>
          <cell r="F1110">
            <v>1.0900000000000001</v>
          </cell>
        </row>
        <row r="1111">
          <cell r="A1111" t="str">
            <v>001.17.04820</v>
          </cell>
          <cell r="B1111" t="str">
            <v>Fornecimento e instalação de braçadeira 3/4" p/ eletroduto</v>
          </cell>
          <cell r="C1111" t="str">
            <v>UN</v>
          </cell>
          <cell r="D1111">
            <v>1</v>
          </cell>
          <cell r="E1111">
            <v>1.1236999999999999</v>
          </cell>
          <cell r="F1111">
            <v>1.1200000000000001</v>
          </cell>
        </row>
        <row r="1112">
          <cell r="A1112" t="str">
            <v>001.17.04840</v>
          </cell>
          <cell r="B1112" t="str">
            <v>Fornecimento e instalação de braçadeira 1" p/ eletroduto</v>
          </cell>
          <cell r="C1112" t="str">
            <v>UN</v>
          </cell>
          <cell r="D1112">
            <v>1</v>
          </cell>
          <cell r="E1112">
            <v>1.6853</v>
          </cell>
          <cell r="F1112">
            <v>1.68</v>
          </cell>
        </row>
        <row r="1113">
          <cell r="A1113" t="str">
            <v>001.17.04860</v>
          </cell>
          <cell r="B1113" t="str">
            <v>Fornecimento e instalação de braçadeira 1/2" p/ eletroduto</v>
          </cell>
          <cell r="C1113" t="str">
            <v>UN</v>
          </cell>
          <cell r="D1113">
            <v>1</v>
          </cell>
          <cell r="E1113">
            <v>1.1236999999999999</v>
          </cell>
          <cell r="F1113">
            <v>1.1200000000000001</v>
          </cell>
        </row>
        <row r="1114">
          <cell r="A1114" t="str">
            <v>001.17.04880</v>
          </cell>
          <cell r="B1114" t="str">
            <v>Fornecimento e instalação de braçadeira 2" p/ eletroduto</v>
          </cell>
          <cell r="C1114" t="str">
            <v>UN</v>
          </cell>
          <cell r="D1114">
            <v>1</v>
          </cell>
          <cell r="E1114">
            <v>2.2974000000000001</v>
          </cell>
          <cell r="F1114">
            <v>2.29</v>
          </cell>
        </row>
        <row r="1115">
          <cell r="A1115" t="str">
            <v>001.17.04900</v>
          </cell>
          <cell r="B1115" t="str">
            <v>Fornecimento e instalação de braçadeira p/ eletroduto tipo unha de pvc, c/01 parafuso de d=25 mm (3/4")</v>
          </cell>
          <cell r="C1115" t="str">
            <v>UN</v>
          </cell>
          <cell r="D1115">
            <v>1</v>
          </cell>
          <cell r="E1115">
            <v>1.4237</v>
          </cell>
          <cell r="F1115">
            <v>1.42</v>
          </cell>
        </row>
        <row r="1116">
          <cell r="A1116" t="str">
            <v>001.17.04920</v>
          </cell>
          <cell r="B1116" t="str">
            <v>Fornecimento e instalação de reator convencional 20w</v>
          </cell>
          <cell r="C1116" t="str">
            <v>UN</v>
          </cell>
          <cell r="D1116">
            <v>1</v>
          </cell>
          <cell r="E1116">
            <v>6.3574000000000002</v>
          </cell>
          <cell r="F1116">
            <v>6.35</v>
          </cell>
        </row>
        <row r="1117">
          <cell r="A1117" t="str">
            <v>001.17.04940</v>
          </cell>
          <cell r="B1117" t="str">
            <v>Fornecimento e instalação de reator convencional 40w</v>
          </cell>
          <cell r="C1117" t="str">
            <v>UN</v>
          </cell>
          <cell r="D1117">
            <v>1</v>
          </cell>
          <cell r="E1117">
            <v>12.837400000000001</v>
          </cell>
          <cell r="F1117">
            <v>12.83</v>
          </cell>
        </row>
        <row r="1118">
          <cell r="A1118" t="str">
            <v>001.17.04960</v>
          </cell>
          <cell r="B1118" t="str">
            <v>Fornecimento e instalação de reator convencional 65w</v>
          </cell>
          <cell r="C1118" t="str">
            <v>UN</v>
          </cell>
          <cell r="D1118">
            <v>1</v>
          </cell>
          <cell r="E1118">
            <v>15.0474</v>
          </cell>
          <cell r="F1118">
            <v>15.04</v>
          </cell>
        </row>
        <row r="1119">
          <cell r="A1119" t="str">
            <v>001.17.04980</v>
          </cell>
          <cell r="B1119" t="str">
            <v>Fornecimento e instalação de reator convencional 105w</v>
          </cell>
          <cell r="C1119" t="str">
            <v>UN</v>
          </cell>
          <cell r="D1119">
            <v>1</v>
          </cell>
          <cell r="E1119">
            <v>37.367400000000004</v>
          </cell>
          <cell r="F1119">
            <v>37.36</v>
          </cell>
        </row>
        <row r="1120">
          <cell r="A1120" t="str">
            <v>001.17.05000</v>
          </cell>
          <cell r="B1120" t="str">
            <v>Fornecimento e instalação de reator rvm para lampada vapor de mercurio 250 w</v>
          </cell>
          <cell r="C1120" t="str">
            <v>UN</v>
          </cell>
          <cell r="D1120">
            <v>1</v>
          </cell>
          <cell r="E1120">
            <v>57.6066</v>
          </cell>
          <cell r="F1120">
            <v>57.6</v>
          </cell>
        </row>
        <row r="1121">
          <cell r="A1121" t="str">
            <v>001.17.05020</v>
          </cell>
          <cell r="B1121" t="str">
            <v>Fornecimento e instalação de reator rvm 400b26 da philips</v>
          </cell>
          <cell r="C1121" t="str">
            <v>UN</v>
          </cell>
          <cell r="D1121">
            <v>1</v>
          </cell>
          <cell r="E1121">
            <v>90.436599999999999</v>
          </cell>
          <cell r="F1121">
            <v>90.43</v>
          </cell>
        </row>
        <row r="1122">
          <cell r="A1122" t="str">
            <v>001.17.05040</v>
          </cell>
          <cell r="B1122" t="str">
            <v>Fornecimento e instalação de reator simples partida rápida 20w/110v</v>
          </cell>
          <cell r="C1122" t="str">
            <v>UN</v>
          </cell>
          <cell r="D1122">
            <v>1</v>
          </cell>
          <cell r="E1122">
            <v>12.9474</v>
          </cell>
          <cell r="F1122">
            <v>12.94</v>
          </cell>
        </row>
        <row r="1123">
          <cell r="A1123" t="str">
            <v>001.17.05060</v>
          </cell>
          <cell r="B1123" t="str">
            <v>Fornecimento e instalação de reator simples partida rápida 40w/110v</v>
          </cell>
          <cell r="C1123" t="str">
            <v>UN</v>
          </cell>
          <cell r="D1123">
            <v>1</v>
          </cell>
          <cell r="E1123">
            <v>20.577400000000001</v>
          </cell>
          <cell r="F1123">
            <v>20.57</v>
          </cell>
        </row>
        <row r="1124">
          <cell r="A1124" t="str">
            <v>001.17.05080</v>
          </cell>
          <cell r="B1124" t="str">
            <v>Fornecimento e instalação de reator duplo partida rápida 20w/110v</v>
          </cell>
          <cell r="C1124" t="str">
            <v>UN</v>
          </cell>
          <cell r="D1124">
            <v>1</v>
          </cell>
          <cell r="E1124">
            <v>37.4011</v>
          </cell>
          <cell r="F1124">
            <v>37.4</v>
          </cell>
        </row>
        <row r="1125">
          <cell r="A1125" t="str">
            <v>001.17.05100</v>
          </cell>
          <cell r="B1125" t="str">
            <v>Fornecimento e instalação de reator duplo partida rápida 40w/110v para lampada fluorescente</v>
          </cell>
          <cell r="C1125" t="str">
            <v>UN</v>
          </cell>
          <cell r="D1125">
            <v>1</v>
          </cell>
          <cell r="E1125">
            <v>37.4011</v>
          </cell>
          <cell r="F1125">
            <v>37.4</v>
          </cell>
        </row>
        <row r="1126">
          <cell r="A1126" t="str">
            <v>001.17.05120</v>
          </cell>
          <cell r="B1126" t="str">
            <v>Fornecimento e instalação de reator simples partida rápida 20w/220v</v>
          </cell>
          <cell r="C1126" t="str">
            <v>UN</v>
          </cell>
          <cell r="D1126">
            <v>1</v>
          </cell>
          <cell r="E1126">
            <v>12.9474</v>
          </cell>
          <cell r="F1126">
            <v>12.94</v>
          </cell>
        </row>
        <row r="1127">
          <cell r="A1127" t="str">
            <v>001.17.05140</v>
          </cell>
          <cell r="B1127" t="str">
            <v>Fornecimento e instalaçao de reator simples partida rápida 40w/220v</v>
          </cell>
          <cell r="C1127" t="str">
            <v>UN</v>
          </cell>
          <cell r="D1127">
            <v>1</v>
          </cell>
          <cell r="E1127">
            <v>20.577400000000001</v>
          </cell>
          <cell r="F1127">
            <v>20.57</v>
          </cell>
        </row>
        <row r="1128">
          <cell r="A1128" t="str">
            <v>001.17.05160</v>
          </cell>
          <cell r="B1128" t="str">
            <v>Fornecimento e instalação de reator duplo partida rápida 20w/220v</v>
          </cell>
          <cell r="C1128" t="str">
            <v>UN</v>
          </cell>
          <cell r="D1128">
            <v>1</v>
          </cell>
          <cell r="E1128">
            <v>21.601099999999999</v>
          </cell>
          <cell r="F1128">
            <v>21.6</v>
          </cell>
        </row>
        <row r="1129">
          <cell r="A1129" t="str">
            <v>001.17.05180</v>
          </cell>
          <cell r="B1129" t="str">
            <v>Fornecimento e instalação de reator duplo partida rápida 40w/220v</v>
          </cell>
          <cell r="C1129" t="str">
            <v>UN</v>
          </cell>
          <cell r="D1129">
            <v>1</v>
          </cell>
          <cell r="E1129">
            <v>34.751100000000001</v>
          </cell>
          <cell r="F1129">
            <v>34.75</v>
          </cell>
        </row>
        <row r="1130">
          <cell r="A1130" t="str">
            <v>001.17.05200</v>
          </cell>
          <cell r="B1130" t="str">
            <v>Fornecimento e instalação de braço em tubo de aço galvanizado a fogo para fixar em poste por meio de braçadeira diâm. ext. de 48 mm distância poste/luminária de1300 mm</v>
          </cell>
          <cell r="C1130" t="str">
            <v>UN</v>
          </cell>
          <cell r="D1130">
            <v>1</v>
          </cell>
          <cell r="E1130">
            <v>33.148400000000002</v>
          </cell>
          <cell r="F1130">
            <v>33.14</v>
          </cell>
        </row>
        <row r="1131">
          <cell r="A1131" t="str">
            <v>001.17.05220</v>
          </cell>
          <cell r="B1131" t="str">
            <v>Fornecimento e instalação de braço em tubo de aço galvanizado a fogo para fixar em poste por meio de braçadeira diâm. ext. de 48 mm distância poste/luminária de 1500 mm</v>
          </cell>
          <cell r="C1131" t="str">
            <v>UN</v>
          </cell>
          <cell r="D1131">
            <v>1</v>
          </cell>
          <cell r="E1131">
            <v>52.118400000000001</v>
          </cell>
          <cell r="F1131">
            <v>52.11</v>
          </cell>
        </row>
        <row r="1132">
          <cell r="A1132" t="str">
            <v>001.17.05240</v>
          </cell>
          <cell r="B1132" t="str">
            <v>Fornecimento e instalação de braço em tubo de aço galvanizado a fogo para fixar em poste por meio de braçadeira diâm. ext. de 48 mm distância poste/luminária de 2000 mm</v>
          </cell>
          <cell r="C1132" t="str">
            <v>UN</v>
          </cell>
          <cell r="D1132">
            <v>1</v>
          </cell>
          <cell r="E1132">
            <v>51.438400000000001</v>
          </cell>
          <cell r="F1132">
            <v>51.43</v>
          </cell>
        </row>
        <row r="1133">
          <cell r="A1133" t="str">
            <v>001.17.05260</v>
          </cell>
          <cell r="B1133" t="str">
            <v>Fornecimento e instalação de braço em tubo de aço galvanizado a fogo para fixar em poste por meio de braçadeira diâm. ext. de 48 mm distância poste/luminária de 2500 mm</v>
          </cell>
          <cell r="C1133" t="str">
            <v>UN</v>
          </cell>
          <cell r="D1133">
            <v>1</v>
          </cell>
          <cell r="E1133">
            <v>61.188400000000001</v>
          </cell>
          <cell r="F1133">
            <v>61.18</v>
          </cell>
        </row>
        <row r="1134">
          <cell r="A1134" t="str">
            <v>001.17.05280</v>
          </cell>
          <cell r="B1134" t="str">
            <v>Fornecimento e instalação de braçadeira em chapa de ferro galvanizado a fogo para fixação de braço em poste circular inclusive parafuso, diam 150.00 a 165.00mm</v>
          </cell>
          <cell r="C1134" t="str">
            <v>UN</v>
          </cell>
          <cell r="D1134">
            <v>1</v>
          </cell>
          <cell r="E1134">
            <v>11.308400000000001</v>
          </cell>
          <cell r="F1134">
            <v>11.3</v>
          </cell>
        </row>
        <row r="1135">
          <cell r="A1135" t="str">
            <v>001.17.05300</v>
          </cell>
          <cell r="B1135" t="str">
            <v>Fornecimento e instalação de braçadeira em chapa de ferro galvanizado a fogo para fixação de braço em poste circular inclusive parafuso, diam 165.00 a 180.00mm</v>
          </cell>
          <cell r="C1135" t="str">
            <v>UN</v>
          </cell>
          <cell r="D1135">
            <v>1</v>
          </cell>
          <cell r="E1135">
            <v>11.7384</v>
          </cell>
          <cell r="F1135">
            <v>11.73</v>
          </cell>
        </row>
        <row r="1136">
          <cell r="A1136" t="str">
            <v>001.17.05320</v>
          </cell>
          <cell r="B1136" t="str">
            <v>Fornecimento e instalação de braçadeira em chapa de ferro galvanizado a fogo para fixação de braço em poste circular inclusive parafuso, diam 180.00 a 200.00mm</v>
          </cell>
          <cell r="C1136" t="str">
            <v>UN</v>
          </cell>
          <cell r="D1136">
            <v>1</v>
          </cell>
          <cell r="E1136">
            <v>12.2384</v>
          </cell>
          <cell r="F1136">
            <v>12.23</v>
          </cell>
        </row>
        <row r="1137">
          <cell r="A1137" t="str">
            <v>001.17.05340</v>
          </cell>
          <cell r="B1137" t="str">
            <v>Fornecimento e instalação de poste circular cônico para luminária externa em tubo de aço pintado com zarcão sem janela fixado em base de concreto diâm.da ext. 58mm tipo reto com altura e base de fixação de 3360mm / 800mm</v>
          </cell>
          <cell r="C1137" t="str">
            <v>UN</v>
          </cell>
          <cell r="D1137">
            <v>1</v>
          </cell>
          <cell r="E1137">
            <v>132.6327</v>
          </cell>
          <cell r="F1137">
            <v>132.63</v>
          </cell>
        </row>
        <row r="1138">
          <cell r="A1138" t="str">
            <v>001.17.05360</v>
          </cell>
          <cell r="B1138" t="str">
            <v>Fornecimento e instalação de poste circular cônico para luminária externa em tubo de aço pintado com zarcão sem janela fixado em base de concreto diâm.da ext. 58mm tipo reto com altura e base de fixação de 5320mm / 1000mm</v>
          </cell>
          <cell r="C1138" t="str">
            <v>UN</v>
          </cell>
          <cell r="D1138">
            <v>1</v>
          </cell>
          <cell r="E1138">
            <v>206.5027</v>
          </cell>
          <cell r="F1138">
            <v>206.5</v>
          </cell>
        </row>
        <row r="1139">
          <cell r="A1139" t="str">
            <v>001.17.05380</v>
          </cell>
          <cell r="B1139" t="str">
            <v>Fornecimento e instalação de poste circular cônico para luminária externa em tubo de aço pintado com zarcão sem janela fixado em base de concreto diâm.da ext. 58mm tipo reto com altura e base de fixação de 6220mm / 1100mm</v>
          </cell>
          <cell r="C1139" t="str">
            <v>UN</v>
          </cell>
          <cell r="D1139">
            <v>1</v>
          </cell>
          <cell r="E1139">
            <v>256.50450000000001</v>
          </cell>
          <cell r="F1139">
            <v>256.5</v>
          </cell>
        </row>
        <row r="1140">
          <cell r="A1140" t="str">
            <v>001.17.05400</v>
          </cell>
          <cell r="B1140" t="str">
            <v>Fornecimento e instalação de poste circular cônico para luminária externa em tubo de aço pintado com zarcão sem janela fixado em base de concreto diâm.da ext. 58mm tipo reto com altura e base de fixação de 8180mm / 1300mm</v>
          </cell>
          <cell r="C1140" t="str">
            <v>UN</v>
          </cell>
          <cell r="D1140">
            <v>1</v>
          </cell>
          <cell r="E1140">
            <v>360.40010000000001</v>
          </cell>
          <cell r="F1140">
            <v>360.4</v>
          </cell>
        </row>
        <row r="1141">
          <cell r="A1141" t="str">
            <v>001.17.05420</v>
          </cell>
          <cell r="B1141" t="str">
            <v>Fornecimento e instalação de poste circular cônico para luminária externa em tubo de aço pintado com zarcão sem janela fixado em base de concreto diâm.da ext. 58mm tipo reto com altura e base de fixação de 10140mm / 1500mm</v>
          </cell>
          <cell r="C1141" t="str">
            <v>UN</v>
          </cell>
          <cell r="D1141">
            <v>1</v>
          </cell>
          <cell r="E1141">
            <v>440.47579999999999</v>
          </cell>
          <cell r="F1141">
            <v>440.47</v>
          </cell>
        </row>
        <row r="1142">
          <cell r="A1142" t="str">
            <v>001.17.05440</v>
          </cell>
          <cell r="B1142" t="str">
            <v>Fornecimento e instalação de poste circular cônico para luminária externa em tubo de aço pintado com zarcão sem janela fixado em base de concreto diâm.da ext. 58mm tipo curvo com altura e base de fixação de 6220mm / 1250mm</v>
          </cell>
          <cell r="C1142" t="str">
            <v>UN</v>
          </cell>
          <cell r="D1142">
            <v>1</v>
          </cell>
          <cell r="E1142">
            <v>260.82900000000001</v>
          </cell>
          <cell r="F1142">
            <v>260.82</v>
          </cell>
        </row>
        <row r="1143">
          <cell r="A1143" t="str">
            <v>001.17.05460</v>
          </cell>
          <cell r="B1143" t="str">
            <v>Fornecimento e instalação de poste circular cônico para luminária externa em tubo de aço pintado com zarcão sem janela fixado em base de concreto diâm.da ext. 58mm tipo curvo com altura e base de fixação de 7280mm / 1350mm</v>
          </cell>
          <cell r="C1143" t="str">
            <v>UN</v>
          </cell>
          <cell r="D1143">
            <v>1</v>
          </cell>
          <cell r="E1143">
            <v>304.5421</v>
          </cell>
          <cell r="F1143">
            <v>304.54000000000002</v>
          </cell>
        </row>
        <row r="1144">
          <cell r="A1144" t="str">
            <v>001.17.05480</v>
          </cell>
          <cell r="B1144" t="str">
            <v>Fornecimento e instalação de poste circular cônico para luminária externa em tubo de aço pintado com zarcão sem janela fixado em base de concreto diâm.da ext. 58mm tipo curvo com altura e base de fixação de 9240mm / 1550mm</v>
          </cell>
          <cell r="C1144" t="str">
            <v>UN</v>
          </cell>
          <cell r="D1144">
            <v>1</v>
          </cell>
          <cell r="E1144">
            <v>391.04</v>
          </cell>
          <cell r="F1144">
            <v>391.04</v>
          </cell>
        </row>
        <row r="1145">
          <cell r="A1145" t="str">
            <v>001.17.05500</v>
          </cell>
          <cell r="B1145" t="str">
            <v>Fornecimento e instalação de poste circular cônico para luminária externa em tubo de aço pintado com zarcão sem janela fixado em base de concreto diâm.da ext. 58mm tipo curvo com altura e base de fixação de 10140mm / 1650mm</v>
          </cell>
          <cell r="C1145" t="str">
            <v>UN</v>
          </cell>
          <cell r="D1145">
            <v>1</v>
          </cell>
          <cell r="E1145">
            <v>438.24590000000001</v>
          </cell>
          <cell r="F1145">
            <v>438.24</v>
          </cell>
        </row>
        <row r="1146">
          <cell r="A1146" t="str">
            <v>001.17.05520</v>
          </cell>
          <cell r="B1146" t="str">
            <v>Fornecimento e instalação de poste circular cônico para luminária externa em tubo de aço pintado com zarcão sem janela fixado em base de concreto diâm.da ext. 58mm tipo duplo curvo com parte superior desmont  c/ altura e base de fixação de 6220mm / 1250</v>
          </cell>
          <cell r="C1146" t="str">
            <v>UN</v>
          </cell>
          <cell r="D1146">
            <v>1</v>
          </cell>
          <cell r="E1146">
            <v>311.42910000000001</v>
          </cell>
          <cell r="F1146">
            <v>311.42</v>
          </cell>
        </row>
        <row r="1147">
          <cell r="A1147" t="str">
            <v>001.17.05540</v>
          </cell>
          <cell r="B1147" t="str">
            <v>Fornecimento e instalação de poste circular cônico para luminária externa em tubo de aço pintado com zarcão sem janela fixado em base de concreto diâm.da ext. 58mm tipo duplo curvro com parte superior desmont c/ altura e base de fixação de 7280mm / 1350</v>
          </cell>
          <cell r="C1147" t="str">
            <v>UN</v>
          </cell>
          <cell r="D1147">
            <v>1</v>
          </cell>
          <cell r="E1147">
            <v>353.93290000000002</v>
          </cell>
          <cell r="F1147">
            <v>353.93</v>
          </cell>
        </row>
        <row r="1148">
          <cell r="A1148" t="str">
            <v>001.17.05560</v>
          </cell>
          <cell r="B1148" t="str">
            <v>Fornecimento e instalação de poste circular cônico para luminária externa em tubo de aço pintado com zarcão sem janela fixado em base de concreto diâm.da ext. 58mm tipo duplo curvo c/ parte superior desmont. c/ altura e base de fixação de 9240mm / 1550m</v>
          </cell>
          <cell r="C1148" t="str">
            <v>UN</v>
          </cell>
          <cell r="D1148">
            <v>1</v>
          </cell>
          <cell r="E1148">
            <v>441.6508</v>
          </cell>
          <cell r="F1148">
            <v>441.65</v>
          </cell>
        </row>
        <row r="1149">
          <cell r="A1149" t="str">
            <v>001.17.05580</v>
          </cell>
          <cell r="B1149" t="str">
            <v>Fornecimento e instalação de poste circular cônico para luminária externa em tubo de aço pintado com zarcão sem janela fixado em base de concreto diâm.da ext. 58mm tipo duplo curvo c/ parte superior desmont c/ altura  e base de fixação de 10140mm / 1650</v>
          </cell>
          <cell r="C1149" t="str">
            <v>UN</v>
          </cell>
          <cell r="D1149">
            <v>1</v>
          </cell>
          <cell r="E1149">
            <v>485.83679999999998</v>
          </cell>
          <cell r="F1149">
            <v>485.83</v>
          </cell>
        </row>
        <row r="1150">
          <cell r="A1150" t="str">
            <v>001.17.05600</v>
          </cell>
          <cell r="B1150" t="str">
            <v>Fornecimento e instalação de tomada tipo universal de 10a/250v com espelho para embutir com caixa metalica 4"x2"</v>
          </cell>
          <cell r="C1150" t="str">
            <v>CJ</v>
          </cell>
          <cell r="D1150">
            <v>1</v>
          </cell>
          <cell r="E1150">
            <v>6.9051</v>
          </cell>
          <cell r="F1150">
            <v>6.9</v>
          </cell>
        </row>
        <row r="1151">
          <cell r="A1151" t="str">
            <v>001.17.05620</v>
          </cell>
          <cell r="B1151" t="str">
            <v>Fornecimento e instalação de tomada tipo universal de 10a/250v com espelho para embutir sem caixa metalica 4"x2"</v>
          </cell>
          <cell r="C1151" t="str">
            <v>UN</v>
          </cell>
          <cell r="D1151">
            <v>1</v>
          </cell>
          <cell r="E1151">
            <v>3.1496</v>
          </cell>
          <cell r="F1151">
            <v>3.14</v>
          </cell>
        </row>
        <row r="1152">
          <cell r="A1152" t="str">
            <v>001.17.05640</v>
          </cell>
          <cell r="B1152" t="str">
            <v>Fornecimento e instalação de tomada de força tipo universal bipolar c/ polo terra p/20a/250v com espelho para embutir com caixa metalica 4"x2"</v>
          </cell>
          <cell r="C1152" t="str">
            <v>CJ</v>
          </cell>
          <cell r="D1152">
            <v>1</v>
          </cell>
          <cell r="E1152">
            <v>10.174099999999999</v>
          </cell>
          <cell r="F1152">
            <v>10.17</v>
          </cell>
        </row>
        <row r="1153">
          <cell r="A1153" t="str">
            <v>001.17.05660</v>
          </cell>
          <cell r="B1153" t="str">
            <v>Fornecimento e instalação de tomada de força tipo universal bipolar c/ polo terra p/20a/250v com espelho para embutir sem caixa metalica 4"x2"</v>
          </cell>
          <cell r="C1153" t="str">
            <v>UN</v>
          </cell>
          <cell r="D1153">
            <v>1</v>
          </cell>
          <cell r="E1153">
            <v>8.1186000000000007</v>
          </cell>
          <cell r="F1153">
            <v>8.11</v>
          </cell>
        </row>
        <row r="1154">
          <cell r="A1154" t="str">
            <v>001.17.05680</v>
          </cell>
          <cell r="B1154" t="str">
            <v>Fornecimento e instalação de tomada de força tripolar c/ polo terra para 30a/380v c/ espelho para embutir com caixa metálica 4"x2"</v>
          </cell>
          <cell r="C1154" t="str">
            <v>CJ</v>
          </cell>
          <cell r="D1154">
            <v>1</v>
          </cell>
          <cell r="E1154">
            <v>10.542899999999999</v>
          </cell>
          <cell r="F1154">
            <v>10.54</v>
          </cell>
        </row>
        <row r="1155">
          <cell r="A1155" t="str">
            <v>001.17.05700</v>
          </cell>
          <cell r="B1155" t="str">
            <v>Fornecimento e instalação de tomada de força tripolar c/ polo terra para 30a/380v c/ espelho para embutir sem caixa metálica 4"x2"</v>
          </cell>
          <cell r="C1155" t="str">
            <v>UN</v>
          </cell>
          <cell r="D1155">
            <v>1</v>
          </cell>
          <cell r="E1155">
            <v>8.4876000000000005</v>
          </cell>
          <cell r="F1155">
            <v>8.48</v>
          </cell>
        </row>
        <row r="1156">
          <cell r="A1156" t="str">
            <v>001.17.05720</v>
          </cell>
          <cell r="B1156" t="str">
            <v>Fornecimento e instalação de tomada de piso com tampa em liga de latão e caixa de ligação em liga de alumínio fundido de 4" x 2" tipo universal de 10a/250v</v>
          </cell>
          <cell r="C1156" t="str">
            <v>CJ</v>
          </cell>
          <cell r="D1156">
            <v>1</v>
          </cell>
          <cell r="E1156">
            <v>22.085100000000001</v>
          </cell>
          <cell r="F1156">
            <v>22.08</v>
          </cell>
        </row>
        <row r="1157">
          <cell r="A1157" t="str">
            <v>001.17.05740</v>
          </cell>
          <cell r="B1157" t="str">
            <v>Fornecimento e instalação de tomada de piso com tampa em liga de latão e caixa de ligação em liga de alumínio fundido de 4" x 2" tipo bipolar mais polo terra de 30a/250v</v>
          </cell>
          <cell r="C1157" t="str">
            <v>CJ</v>
          </cell>
          <cell r="D1157">
            <v>1</v>
          </cell>
          <cell r="E1157">
            <v>25.354099999999999</v>
          </cell>
          <cell r="F1157">
            <v>25.35</v>
          </cell>
        </row>
        <row r="1158">
          <cell r="A1158" t="str">
            <v>001.17.05760</v>
          </cell>
          <cell r="B1158" t="str">
            <v>Fornecimento e instalação de tomada de piso com tampa em liga de latão e caixa de ligação em liga de alumínio fundido de 4" x 2" tipo tripolar mais polo terra de 30/380v</v>
          </cell>
          <cell r="C1158" t="str">
            <v>CJ</v>
          </cell>
          <cell r="D1158">
            <v>1</v>
          </cell>
          <cell r="E1158">
            <v>25.722899999999999</v>
          </cell>
          <cell r="F1158">
            <v>25.72</v>
          </cell>
        </row>
        <row r="1159">
          <cell r="A1159" t="str">
            <v>001.17.05780</v>
          </cell>
          <cell r="B1159" t="str">
            <v>Fornecimento e instalação de tomada para telefone padrão telebrás c/ espelho p/ embutir com caixa metálica 4" x 2"</v>
          </cell>
          <cell r="C1159" t="str">
            <v>CJ</v>
          </cell>
          <cell r="D1159">
            <v>1</v>
          </cell>
          <cell r="E1159">
            <v>11.5929</v>
          </cell>
          <cell r="F1159">
            <v>11.59</v>
          </cell>
        </row>
        <row r="1160">
          <cell r="A1160" t="str">
            <v>001.17.05800</v>
          </cell>
          <cell r="B1160" t="str">
            <v>Fornecimento e instalação de tomada para telefone padrão telebrás c/ espelho p/ embutir sem caixa metálica 4" x 2"</v>
          </cell>
          <cell r="C1160" t="str">
            <v>UN</v>
          </cell>
          <cell r="D1160">
            <v>1</v>
          </cell>
          <cell r="E1160">
            <v>9.5375999999999994</v>
          </cell>
          <cell r="F1160">
            <v>9.5299999999999994</v>
          </cell>
        </row>
        <row r="1161">
          <cell r="A1161" t="str">
            <v>001.17.05820</v>
          </cell>
          <cell r="B1161" t="str">
            <v>Fornecimento e instalação de tomada para telefone padrão telebrás c/ espelho p/ embutir sem caixa metálica 4" x 4"</v>
          </cell>
          <cell r="C1161" t="str">
            <v>CJ</v>
          </cell>
          <cell r="D1161">
            <v>1</v>
          </cell>
          <cell r="E1161">
            <v>12.1629</v>
          </cell>
          <cell r="F1161">
            <v>12.16</v>
          </cell>
        </row>
        <row r="1162">
          <cell r="A1162" t="str">
            <v>001.17.05840</v>
          </cell>
          <cell r="B1162" t="str">
            <v>Fornecimento e instalação de tomada de piso p/ telefone padrão telebrás c/ espelho e tampa em liga de latão montada em caixa de liga de alumínio 4" x 2"</v>
          </cell>
          <cell r="C1162" t="str">
            <v>CJ</v>
          </cell>
          <cell r="D1162">
            <v>1</v>
          </cell>
          <cell r="E1162">
            <v>26.7729</v>
          </cell>
          <cell r="F1162">
            <v>26.77</v>
          </cell>
        </row>
        <row r="1163">
          <cell r="A1163" t="str">
            <v>001.17.05860</v>
          </cell>
          <cell r="B1163" t="str">
            <v>Fornecimento e instalação de interruptor e tomada tipo universal de 10a/250v para embutir e com espelho com 01 interruptor e 01 tomada c/caixa metálica 4" x  2"</v>
          </cell>
          <cell r="C1163" t="str">
            <v>CJ</v>
          </cell>
          <cell r="D1163">
            <v>1</v>
          </cell>
          <cell r="E1163">
            <v>14.9429</v>
          </cell>
          <cell r="F1163">
            <v>14.94</v>
          </cell>
        </row>
        <row r="1164">
          <cell r="A1164" t="str">
            <v>001.17.05880</v>
          </cell>
          <cell r="B1164" t="str">
            <v>Fornecimento e instalação de interruptor e tomada tipo universal de 10a/250v para embutir e com espelho com 01 interruptor e 01 tomada s/caixa metálica 4" x  2"</v>
          </cell>
          <cell r="C1164" t="str">
            <v>CJ</v>
          </cell>
          <cell r="D1164">
            <v>1</v>
          </cell>
          <cell r="E1164">
            <v>15.807</v>
          </cell>
          <cell r="F1164">
            <v>15.8</v>
          </cell>
        </row>
        <row r="1165">
          <cell r="A1165" t="str">
            <v>001.17.05900</v>
          </cell>
          <cell r="B1165" t="str">
            <v>Fornecimento e instalação de interruptor e tomada tipo universal de 10a/250v para embutir e com espelho com 02 interruptores e 01 tomada c/caixa metálica 4" x  2"</v>
          </cell>
          <cell r="C1165" t="str">
            <v>CJ</v>
          </cell>
          <cell r="D1165">
            <v>1</v>
          </cell>
          <cell r="E1165">
            <v>15.7509</v>
          </cell>
          <cell r="F1165">
            <v>15.75</v>
          </cell>
        </row>
        <row r="1166">
          <cell r="A1166" t="str">
            <v>001.17.05920</v>
          </cell>
          <cell r="B1166" t="str">
            <v>Fornecimento e instalação de interruptor e tomada tipo universal de 10a/250v para embutir e com espelho com 02 interruptores e 01 tomada s/caixa metálica 4" x  2"</v>
          </cell>
          <cell r="C1166" t="str">
            <v>CJ</v>
          </cell>
          <cell r="D1166">
            <v>1</v>
          </cell>
          <cell r="E1166">
            <v>13.695399999999999</v>
          </cell>
          <cell r="F1166">
            <v>13.69</v>
          </cell>
        </row>
        <row r="1167">
          <cell r="A1167" t="str">
            <v>001.17.05940</v>
          </cell>
          <cell r="B1167" t="str">
            <v>Fornecimento e instalação de conjunto arstrop com tomada bipolar mais polo terra e disjuntor termomagnético unipolar de até 30a/250v para embutir em caixa metálica de 4" x 4" x 2"</v>
          </cell>
          <cell r="C1167" t="str">
            <v>CJ</v>
          </cell>
          <cell r="D1167">
            <v>1</v>
          </cell>
          <cell r="E1167">
            <v>45.677399999999999</v>
          </cell>
          <cell r="F1167">
            <v>45.67</v>
          </cell>
        </row>
        <row r="1168">
          <cell r="A1168" t="str">
            <v>001.17.05960</v>
          </cell>
          <cell r="B1168" t="str">
            <v>Fornecimento e instalação de interruptor de uma tecla simples tipo universal de 10a/250v com espelho para embutir com caixa metálica 4"x2"</v>
          </cell>
          <cell r="C1168" t="str">
            <v>CJ</v>
          </cell>
          <cell r="D1168">
            <v>1</v>
          </cell>
          <cell r="E1168">
            <v>7.7050999999999998</v>
          </cell>
          <cell r="F1168">
            <v>7.7</v>
          </cell>
        </row>
        <row r="1169">
          <cell r="A1169" t="str">
            <v>001.17.05980</v>
          </cell>
          <cell r="B1169" t="str">
            <v>Fornecimento e instalação de interruptor de uma tecla simples tipo universal de 10a/250v com espelho para embutir sem caixa metálica 4"x2"</v>
          </cell>
          <cell r="C1169" t="str">
            <v>UN</v>
          </cell>
          <cell r="D1169">
            <v>1</v>
          </cell>
          <cell r="E1169">
            <v>5.6496000000000004</v>
          </cell>
          <cell r="F1169">
            <v>5.64</v>
          </cell>
        </row>
        <row r="1170">
          <cell r="A1170" t="str">
            <v>001.17.06000</v>
          </cell>
          <cell r="B1170" t="str">
            <v>Fornecimento e instalação de interruptor 02 teclas simples tipo universal de 10a/250v com espelho para embutir com caixa metalica 4"x2"</v>
          </cell>
          <cell r="C1170" t="str">
            <v>CJ</v>
          </cell>
          <cell r="D1170">
            <v>1</v>
          </cell>
          <cell r="E1170">
            <v>8.8928999999999991</v>
          </cell>
          <cell r="F1170">
            <v>8.89</v>
          </cell>
        </row>
        <row r="1171">
          <cell r="A1171" t="str">
            <v>001.17.06020</v>
          </cell>
          <cell r="B1171" t="str">
            <v>Fornecimento e instalação de interruptor 02 teclas simples tipo universal de 10a/250v com espelho para embutir sem caixa metalica 4"x2"</v>
          </cell>
          <cell r="C1171" t="str">
            <v>UN</v>
          </cell>
          <cell r="D1171">
            <v>1</v>
          </cell>
          <cell r="E1171">
            <v>6.8376000000000001</v>
          </cell>
          <cell r="F1171">
            <v>6.83</v>
          </cell>
        </row>
        <row r="1172">
          <cell r="A1172" t="str">
            <v>001.17.06040</v>
          </cell>
          <cell r="B1172" t="str">
            <v>Fornecimento e instalação de interruptor 03 teclas simples tipo universal de 10a/250v com espelho para embutir com caixa metálica 4"x2"</v>
          </cell>
          <cell r="C1172" t="str">
            <v>CJ</v>
          </cell>
          <cell r="D1172">
            <v>1</v>
          </cell>
          <cell r="E1172">
            <v>12.6309</v>
          </cell>
          <cell r="F1172">
            <v>12.63</v>
          </cell>
        </row>
        <row r="1173">
          <cell r="A1173" t="str">
            <v>001.17.06060</v>
          </cell>
          <cell r="B1173" t="str">
            <v>Fornecimento e instalação de interruptor 03 teclas simples tipo universal de 10a/250v sem espelho para embutir com caixa metálica 4"x2"</v>
          </cell>
          <cell r="C1173" t="str">
            <v>UN</v>
          </cell>
          <cell r="D1173">
            <v>1</v>
          </cell>
          <cell r="E1173">
            <v>13.375400000000001</v>
          </cell>
          <cell r="F1173">
            <v>13.37</v>
          </cell>
        </row>
        <row r="1174">
          <cell r="A1174" t="str">
            <v>001.17.06080</v>
          </cell>
          <cell r="B1174" t="str">
            <v>Fornecimento e instalação  de interruptor tipo paralelo (three way) de uma tecla de 10a/250v com espelho para embutir com caixa metálica 4"x2"</v>
          </cell>
          <cell r="C1174" t="str">
            <v>CJ</v>
          </cell>
          <cell r="D1174">
            <v>1</v>
          </cell>
          <cell r="E1174">
            <v>9.3240999999999996</v>
          </cell>
          <cell r="F1174">
            <v>9.32</v>
          </cell>
        </row>
        <row r="1175">
          <cell r="A1175" t="str">
            <v>001.17.06100</v>
          </cell>
          <cell r="B1175" t="str">
            <v>Fornecimento e instalação  de interruptor tipo paralelo (three way) de uma tecla de 10a/250v com espelho para embutir sem caixa metálica 4"x2"</v>
          </cell>
          <cell r="C1175" t="str">
            <v>UN</v>
          </cell>
          <cell r="D1175">
            <v>1</v>
          </cell>
          <cell r="E1175">
            <v>7.2686000000000002</v>
          </cell>
          <cell r="F1175">
            <v>7.26</v>
          </cell>
        </row>
        <row r="1176">
          <cell r="A1176" t="str">
            <v>001.17.06120</v>
          </cell>
          <cell r="B1176" t="str">
            <v>Fornecimento e instalação de pulsador para campainha de 2a/250v com espelho para embutir com caixa metálica 4"x2"</v>
          </cell>
          <cell r="C1176" t="str">
            <v>CJ</v>
          </cell>
          <cell r="D1176">
            <v>1</v>
          </cell>
          <cell r="E1176">
            <v>8.4050999999999991</v>
          </cell>
          <cell r="F1176">
            <v>8.4</v>
          </cell>
        </row>
        <row r="1177">
          <cell r="A1177" t="str">
            <v>001.17.06140</v>
          </cell>
          <cell r="B1177" t="str">
            <v>Fornecimento e instalação de puslador para campainha de 2a/250v com espelho para embutir sem caixa metalica 4"x2"</v>
          </cell>
          <cell r="C1177" t="str">
            <v>UN</v>
          </cell>
          <cell r="D1177">
            <v>1</v>
          </cell>
          <cell r="E1177">
            <v>6.3495999999999997</v>
          </cell>
          <cell r="F1177">
            <v>6.34</v>
          </cell>
        </row>
        <row r="1178">
          <cell r="A1178" t="str">
            <v>001.17.06160</v>
          </cell>
          <cell r="B1178" t="str">
            <v>Fornecimento e instalação de pulsador para minuteria de 2a/250v com espelho para embutir sem caixa metálica 4"x2"</v>
          </cell>
          <cell r="C1178" t="str">
            <v>UN</v>
          </cell>
          <cell r="D1178">
            <v>1</v>
          </cell>
          <cell r="E1178">
            <v>6.3495999999999997</v>
          </cell>
          <cell r="F1178">
            <v>6.34</v>
          </cell>
        </row>
        <row r="1179">
          <cell r="A1179" t="str">
            <v>001.17.06180</v>
          </cell>
          <cell r="B1179" t="str">
            <v>Fornecimento e instalação de campainha de timbre tipo residencial 50/60hz para embutir com caixa metálica 4"x2"</v>
          </cell>
          <cell r="C1179" t="str">
            <v>CJ</v>
          </cell>
          <cell r="D1179">
            <v>1</v>
          </cell>
          <cell r="E1179">
            <v>17.524100000000001</v>
          </cell>
          <cell r="F1179">
            <v>17.52</v>
          </cell>
        </row>
        <row r="1180">
          <cell r="A1180" t="str">
            <v>001.17.06200</v>
          </cell>
          <cell r="B1180" t="str">
            <v>Fornecimento e instalação de campainha de timbre tipo residencial 50/60hz para embutir sem caixa metálica 4"x2"</v>
          </cell>
          <cell r="C1180" t="str">
            <v>UN</v>
          </cell>
          <cell r="D1180">
            <v>1</v>
          </cell>
          <cell r="E1180">
            <v>15.4686</v>
          </cell>
          <cell r="F1180">
            <v>15.46</v>
          </cell>
        </row>
        <row r="1181">
          <cell r="A1181" t="str">
            <v>001.17.06220</v>
          </cell>
          <cell r="B1181" t="str">
            <v>Fornecimento e instalação de campainha de alta potência 50/60hz 110 v com timbre de diâm. 150.00mm 100db</v>
          </cell>
          <cell r="C1181" t="str">
            <v>UN</v>
          </cell>
          <cell r="D1181">
            <v>1</v>
          </cell>
          <cell r="E1181">
            <v>160.1421</v>
          </cell>
          <cell r="F1181">
            <v>160.13999999999999</v>
          </cell>
        </row>
        <row r="1182">
          <cell r="A1182" t="str">
            <v>001.17.06240</v>
          </cell>
          <cell r="B1182" t="str">
            <v>Fornecimento e instalação de campainha de alta potência 50/60hz 110 v com timbre de diâm. 250.00mm 104db</v>
          </cell>
          <cell r="C1182" t="str">
            <v>UN</v>
          </cell>
          <cell r="D1182">
            <v>1</v>
          </cell>
          <cell r="E1182">
            <v>217.1421</v>
          </cell>
          <cell r="F1182">
            <v>217.14</v>
          </cell>
        </row>
        <row r="1183">
          <cell r="A1183" t="str">
            <v>001.17.06260</v>
          </cell>
          <cell r="B1183" t="str">
            <v>Fornecimento e instalação de ventilador de teto c/rot em sentido dir/inverso c/4 pas 60hz 110v c/ interuptor tipo reostado p/2 setores e com capacitor</v>
          </cell>
          <cell r="C1183" t="str">
            <v>CJ</v>
          </cell>
          <cell r="D1183">
            <v>1</v>
          </cell>
          <cell r="E1183">
            <v>206.05510000000001</v>
          </cell>
          <cell r="F1183">
            <v>206.05</v>
          </cell>
        </row>
        <row r="1184">
          <cell r="A1184" t="str">
            <v>001.17.06280</v>
          </cell>
          <cell r="B1184" t="str">
            <v>Fornecimento e instalação de ventilador de teto modelo comercial com pas metálica,monofásico e reversível inclusíve interruptor</v>
          </cell>
          <cell r="C1184" t="str">
            <v>UN</v>
          </cell>
          <cell r="D1184">
            <v>1</v>
          </cell>
          <cell r="E1184">
            <v>82.255099999999999</v>
          </cell>
          <cell r="F1184">
            <v>82.25</v>
          </cell>
        </row>
        <row r="1185">
          <cell r="A1185" t="str">
            <v>001.17.06300</v>
          </cell>
          <cell r="B1185" t="str">
            <v>Fornecimento e instalação de interruptor para ventilador de teto 110v tipo reostato para 02 setores com capacitor</v>
          </cell>
          <cell r="C1185" t="str">
            <v>UN</v>
          </cell>
          <cell r="D1185">
            <v>1</v>
          </cell>
          <cell r="E1185">
            <v>124.11839999999999</v>
          </cell>
          <cell r="F1185">
            <v>124.11</v>
          </cell>
        </row>
        <row r="1186">
          <cell r="A1186" t="str">
            <v>001.17.06320</v>
          </cell>
          <cell r="B1186" t="str">
            <v>Fornecimento e instalação de espelho ou placa p/ tomadas e interruptores 4" x 2"</v>
          </cell>
          <cell r="C1186" t="str">
            <v>UN</v>
          </cell>
          <cell r="D1186">
            <v>1</v>
          </cell>
          <cell r="E1186">
            <v>1.575</v>
          </cell>
          <cell r="F1186">
            <v>1.57</v>
          </cell>
        </row>
        <row r="1187">
          <cell r="A1187" t="str">
            <v>001.17.06340</v>
          </cell>
          <cell r="B1187" t="str">
            <v>Fornecimento e instalação de espelho ou placa p/ tomadas e interruptores 4" x 4"</v>
          </cell>
          <cell r="C1187" t="str">
            <v>UN</v>
          </cell>
          <cell r="D1187">
            <v>1</v>
          </cell>
          <cell r="E1187">
            <v>2.9049999999999998</v>
          </cell>
          <cell r="F1187">
            <v>2.9</v>
          </cell>
        </row>
        <row r="1188">
          <cell r="A1188" t="str">
            <v>001.17.06360</v>
          </cell>
          <cell r="B1188" t="str">
            <v>Fornecimento e instalação de interruptor tipo paralelo (four-way) de uma tecla  15a/250v com espelho para embutir com caixa metálica 4"x 2"</v>
          </cell>
          <cell r="C1188" t="str">
            <v>UN</v>
          </cell>
          <cell r="D1188">
            <v>1</v>
          </cell>
          <cell r="E1188">
            <v>17.265599999999999</v>
          </cell>
          <cell r="F1188">
            <v>17.260000000000002</v>
          </cell>
        </row>
        <row r="1189">
          <cell r="A1189" t="str">
            <v>001.17.06380</v>
          </cell>
          <cell r="B1189" t="str">
            <v>Fornecimento e instalação de interruptor tipo paralelo (four-way) de uma tecla  15a/250v com espelho para embutir sem caixa metálica 4" x 2"</v>
          </cell>
          <cell r="C1189" t="str">
            <v>UN</v>
          </cell>
          <cell r="D1189">
            <v>1</v>
          </cell>
          <cell r="E1189">
            <v>15.2103</v>
          </cell>
          <cell r="F1189">
            <v>15.21</v>
          </cell>
        </row>
        <row r="1190">
          <cell r="A1190" t="str">
            <v>001.17.06400</v>
          </cell>
          <cell r="B1190" t="str">
            <v>Fornecimento e instalação de interruptor bipolar 25a/250v com espelho para embutir com caixa metálica 4" x 2"</v>
          </cell>
          <cell r="C1190" t="str">
            <v>CJ</v>
          </cell>
          <cell r="D1190">
            <v>1</v>
          </cell>
          <cell r="E1190">
            <v>15.5129</v>
          </cell>
          <cell r="F1190">
            <v>15.51</v>
          </cell>
        </row>
        <row r="1191">
          <cell r="A1191" t="str">
            <v>001.17.06420</v>
          </cell>
          <cell r="B1191" t="str">
            <v>Fornecimento e instalação de interruptor bipolar 25a/250v com espelho para embutir sem caixa metálica 4" x 2"</v>
          </cell>
          <cell r="C1191" t="str">
            <v>UN</v>
          </cell>
          <cell r="D1191">
            <v>1</v>
          </cell>
          <cell r="E1191">
            <v>13.457599999999999</v>
          </cell>
          <cell r="F1191">
            <v>13.45</v>
          </cell>
        </row>
        <row r="1192">
          <cell r="A1192" t="str">
            <v>001.17.06440</v>
          </cell>
          <cell r="B1192" t="str">
            <v>Fornecimento e instalação de interruptor tipo paralelo (three way) de duas teclas de 10a/250v com espelho p/ embutir com caixa metálica 4"x2"</v>
          </cell>
          <cell r="C1192" t="str">
            <v>CJ</v>
          </cell>
          <cell r="D1192">
            <v>1</v>
          </cell>
          <cell r="E1192">
            <v>12.8809</v>
          </cell>
          <cell r="F1192">
            <v>12.88</v>
          </cell>
        </row>
        <row r="1193">
          <cell r="A1193" t="str">
            <v>001.17.06460</v>
          </cell>
          <cell r="B1193" t="str">
            <v>Fornecimento e instalação de interruptor tipo paralelo (three way) de duas teclas de 10a/250v com espelho p/ embutir sem caixa metálica 4"x2"</v>
          </cell>
          <cell r="C1193" t="str">
            <v>UN</v>
          </cell>
          <cell r="D1193">
            <v>1</v>
          </cell>
          <cell r="E1193">
            <v>9.1875999999999998</v>
          </cell>
          <cell r="F1193">
            <v>9.18</v>
          </cell>
        </row>
        <row r="1194">
          <cell r="A1194" t="str">
            <v>001.17.06480</v>
          </cell>
          <cell r="B1194" t="str">
            <v>Fornecimento e instalação de tomada de corrente monofásica c/03 pinos (fase,neutro e terra) de 10a/250v com caixa metalica 4"x2"</v>
          </cell>
          <cell r="C1194" t="str">
            <v>UN</v>
          </cell>
          <cell r="D1194">
            <v>1</v>
          </cell>
          <cell r="E1194">
            <v>10.174099999999999</v>
          </cell>
          <cell r="F1194">
            <v>10.17</v>
          </cell>
        </row>
        <row r="1195">
          <cell r="A1195" t="str">
            <v>001.17.06500</v>
          </cell>
          <cell r="B1195" t="str">
            <v>Fornecimento e instalação de tomada de corrente monofásica c/03 pinos (fase,neutro e terra) de 10a/250v sem caixa metalica 4"x2"</v>
          </cell>
          <cell r="C1195" t="str">
            <v>UN</v>
          </cell>
          <cell r="D1195">
            <v>1</v>
          </cell>
          <cell r="E1195">
            <v>8.1186000000000007</v>
          </cell>
          <cell r="F1195">
            <v>8.11</v>
          </cell>
        </row>
        <row r="1196">
          <cell r="A1196" t="str">
            <v>001.17.06520</v>
          </cell>
          <cell r="B1196" t="str">
            <v>Fornecimento e instalação de tomada especial para informática 15a/250v com espelho para embutir com caixa metalica 4" x 2"</v>
          </cell>
          <cell r="C1196" t="str">
            <v>UN</v>
          </cell>
          <cell r="D1196">
            <v>1</v>
          </cell>
          <cell r="E1196">
            <v>10.9529</v>
          </cell>
          <cell r="F1196">
            <v>10.95</v>
          </cell>
        </row>
        <row r="1197">
          <cell r="A1197" t="str">
            <v>001.17.06540</v>
          </cell>
          <cell r="B1197" t="str">
            <v>Fornecimento e instalação de tomada especial para informática 15a/250v com espelho para embutir sem caixa metálica 4" x 2"</v>
          </cell>
          <cell r="C1197" t="str">
            <v>UN</v>
          </cell>
          <cell r="D1197">
            <v>1</v>
          </cell>
          <cell r="E1197">
            <v>8.8976000000000006</v>
          </cell>
          <cell r="F1197">
            <v>8.89</v>
          </cell>
        </row>
        <row r="1198">
          <cell r="A1198" t="str">
            <v>001.17.06560</v>
          </cell>
          <cell r="B1198" t="str">
            <v>Fornecimento e instalação de tomada de corrente para chuveiro elétrico com 02 polos + terra de 20a/250v com caixa metálica 4" x 2"</v>
          </cell>
          <cell r="C1198" t="str">
            <v>CJ</v>
          </cell>
          <cell r="D1198">
            <v>1</v>
          </cell>
          <cell r="E1198">
            <v>10.174099999999999</v>
          </cell>
          <cell r="F1198">
            <v>10.17</v>
          </cell>
        </row>
        <row r="1199">
          <cell r="A1199" t="str">
            <v>001.17.06580</v>
          </cell>
          <cell r="B1199" t="str">
            <v>Fornecimento e instalação de tomada de corrente para chuveiro elétrico com 02 polos + terra de 20a/250v sem caixa metálica 4" x 2"</v>
          </cell>
          <cell r="C1199" t="str">
            <v>UN</v>
          </cell>
          <cell r="D1199">
            <v>1</v>
          </cell>
          <cell r="E1199">
            <v>8.1186000000000007</v>
          </cell>
          <cell r="F1199">
            <v>8.11</v>
          </cell>
        </row>
        <row r="1200">
          <cell r="A1200" t="str">
            <v>001.17.06600</v>
          </cell>
          <cell r="B1200" t="str">
            <v>Fornecimento e insalação de tomada universal tomada tipo universal de 10a/250v de sobrepor</v>
          </cell>
          <cell r="C1200" t="str">
            <v>UN</v>
          </cell>
          <cell r="D1200">
            <v>1</v>
          </cell>
          <cell r="E1200">
            <v>3.1496</v>
          </cell>
          <cell r="F1200">
            <v>3.14</v>
          </cell>
        </row>
        <row r="1201">
          <cell r="A1201" t="str">
            <v>001.17.06620</v>
          </cell>
          <cell r="B1201" t="str">
            <v>Fornecimento e instalação de interruptor de uma tecla simples tipo universal de 10a/250v de sobrepor</v>
          </cell>
          <cell r="C1201" t="str">
            <v>UN</v>
          </cell>
          <cell r="D1201">
            <v>1</v>
          </cell>
          <cell r="E1201">
            <v>3.1496</v>
          </cell>
          <cell r="F1201">
            <v>3.14</v>
          </cell>
        </row>
        <row r="1202">
          <cell r="A1202" t="str">
            <v>001.17.06640</v>
          </cell>
          <cell r="B1202" t="str">
            <v>Fornecimento e instalação de conjunto de um interruptor e uma tomada tipo universal de 10a/250v de sobrepor</v>
          </cell>
          <cell r="C1202" t="str">
            <v>CJ</v>
          </cell>
          <cell r="D1202">
            <v>1</v>
          </cell>
          <cell r="E1202">
            <v>9.9076000000000004</v>
          </cell>
          <cell r="F1202">
            <v>9.9</v>
          </cell>
        </row>
        <row r="1203">
          <cell r="A1203" t="str">
            <v>001.17.06660</v>
          </cell>
          <cell r="B1203" t="str">
            <v>Fornecimento e instalação de interruptor de duas teclas de sobrepor tipo universal 10a-250v</v>
          </cell>
          <cell r="C1203" t="str">
            <v>UN</v>
          </cell>
          <cell r="D1203">
            <v>1</v>
          </cell>
          <cell r="E1203">
            <v>12.079599999999999</v>
          </cell>
          <cell r="F1203">
            <v>12.07</v>
          </cell>
        </row>
        <row r="1204">
          <cell r="A1204" t="str">
            <v>001.17.06680</v>
          </cell>
          <cell r="B1204" t="str">
            <v>Fornecimento e instalação de tomada de lógica (2tomadas rj45) em caixa de alumíinio 4"x4" para piso</v>
          </cell>
          <cell r="C1204" t="str">
            <v>UN</v>
          </cell>
          <cell r="D1204">
            <v>1</v>
          </cell>
          <cell r="E1204">
            <v>50.912100000000002</v>
          </cell>
          <cell r="F1204">
            <v>50.91</v>
          </cell>
        </row>
        <row r="1205">
          <cell r="A1205" t="str">
            <v>001.17.06700</v>
          </cell>
          <cell r="B1205" t="str">
            <v>Fornecimento e instalação de tomada de lógica (2tomadas rj45) em caixa de alumínio 4"x4" embutida na parede</v>
          </cell>
          <cell r="C1205" t="str">
            <v>UN</v>
          </cell>
          <cell r="D1205">
            <v>1</v>
          </cell>
          <cell r="E1205">
            <v>50.912100000000002</v>
          </cell>
          <cell r="F1205">
            <v>50.91</v>
          </cell>
        </row>
        <row r="1206">
          <cell r="A1206" t="str">
            <v>001.17.06720</v>
          </cell>
          <cell r="B1206" t="str">
            <v>Fornecimento e instalação de caixa de alumínio 4"x4" com tampa para piso</v>
          </cell>
          <cell r="C1206" t="str">
            <v>UN</v>
          </cell>
          <cell r="D1206">
            <v>1</v>
          </cell>
          <cell r="E1206">
            <v>22.328399999999998</v>
          </cell>
          <cell r="F1206">
            <v>22.32</v>
          </cell>
        </row>
        <row r="1207">
          <cell r="A1207" t="str">
            <v>001.17.06740</v>
          </cell>
          <cell r="B1207" t="str">
            <v>Fornecimento e instalação de cabo duplast formado por 02 fios de cobre seção 2.00x0.75 mm2, c/ isolamento p/ 750v, com características não propagantes ao fogo</v>
          </cell>
          <cell r="C1207" t="str">
            <v>ML</v>
          </cell>
          <cell r="D1207">
            <v>1</v>
          </cell>
          <cell r="E1207">
            <v>1.5782</v>
          </cell>
          <cell r="F1207">
            <v>1.57</v>
          </cell>
        </row>
        <row r="1208">
          <cell r="A1208" t="str">
            <v>001.17.06760</v>
          </cell>
          <cell r="B1208" t="str">
            <v>Fornecimento e instalação de caixa retangular de ferro c/ furos de 1/2" e 3/4" p/ peça 6 x 4 pol</v>
          </cell>
          <cell r="C1208" t="str">
            <v>UN</v>
          </cell>
          <cell r="D1208">
            <v>1</v>
          </cell>
          <cell r="E1208">
            <v>3.0792000000000002</v>
          </cell>
          <cell r="F1208">
            <v>3.07</v>
          </cell>
        </row>
        <row r="1209">
          <cell r="A1209" t="str">
            <v>001.17.06780</v>
          </cell>
          <cell r="B1209" t="str">
            <v>Fornecimento e instalação de cabo duplast formado por 02 fios de cobre seção 2.00x1.00 mm2, c/ isolamento p/ 750v, com características não propagantes ao fogo</v>
          </cell>
          <cell r="C1209" t="str">
            <v>ML</v>
          </cell>
          <cell r="D1209">
            <v>1</v>
          </cell>
          <cell r="E1209">
            <v>1.5934999999999999</v>
          </cell>
          <cell r="F1209">
            <v>1.59</v>
          </cell>
        </row>
        <row r="1210">
          <cell r="A1210" t="str">
            <v>001.17.06800</v>
          </cell>
          <cell r="B1210" t="str">
            <v>Fornecimento e instalação de caixa retangular de ferro c/ furos de 1/2" e 3/4" p/ peça 4 x 2 pol</v>
          </cell>
          <cell r="C1210" t="str">
            <v>UN</v>
          </cell>
          <cell r="D1210">
            <v>1</v>
          </cell>
          <cell r="E1210">
            <v>2.0552999999999999</v>
          </cell>
          <cell r="F1210">
            <v>2.0499999999999998</v>
          </cell>
        </row>
        <row r="1211">
          <cell r="A1211" t="str">
            <v>001.17.06820</v>
          </cell>
          <cell r="B1211" t="str">
            <v>Fornecimento e instalação de cabo duplast formado por 02 fios de cobre seção 2.00x2.50 mm2,c/ isolamento p/ 750v, com características não propagantes ao fogo</v>
          </cell>
          <cell r="C1211" t="str">
            <v>ML</v>
          </cell>
          <cell r="D1211">
            <v>1</v>
          </cell>
          <cell r="E1211">
            <v>2.1040000000000001</v>
          </cell>
          <cell r="F1211">
            <v>2.1</v>
          </cell>
        </row>
        <row r="1212">
          <cell r="A1212" t="str">
            <v>001.17.06840</v>
          </cell>
          <cell r="B1212" t="str">
            <v>Fornecimento e instalação de cabo duplast formado por 02 fios de cobre seção 2.00x1.50 mm2,c/ isolamento p/ 750v, com características não propagantes ao fogo</v>
          </cell>
          <cell r="C1212" t="str">
            <v>ML</v>
          </cell>
          <cell r="D1212">
            <v>1</v>
          </cell>
          <cell r="E1212">
            <v>2.7679</v>
          </cell>
          <cell r="F1212">
            <v>2.76</v>
          </cell>
        </row>
        <row r="1213">
          <cell r="A1213" t="str">
            <v>001.17.06860</v>
          </cell>
          <cell r="B1213" t="str">
            <v>Fornecimento e instalação de cabo duplast formado por 02 fios de cobre seção 2.00x4.00 mm2,c/ isolamento p/ 750v, com características não propagantes ao fogo</v>
          </cell>
          <cell r="C1213" t="str">
            <v>ML</v>
          </cell>
          <cell r="D1213">
            <v>1</v>
          </cell>
          <cell r="E1213">
            <v>4.0027999999999997</v>
          </cell>
          <cell r="F1213">
            <v>4</v>
          </cell>
        </row>
        <row r="1214">
          <cell r="A1214" t="str">
            <v>001.17.06880</v>
          </cell>
          <cell r="B1214" t="str">
            <v>Fornecimento e instalação de cabo duplast formado por 02 fios de cobre seção 2.00x6.00 mm2,c/ isolamento p/ 750v, com características não propagantes ao fogo</v>
          </cell>
          <cell r="C1214" t="str">
            <v>ML</v>
          </cell>
          <cell r="D1214">
            <v>1</v>
          </cell>
          <cell r="E1214">
            <v>5.6976000000000004</v>
          </cell>
          <cell r="F1214">
            <v>5.69</v>
          </cell>
        </row>
        <row r="1215">
          <cell r="A1215" t="str">
            <v>001.17.06900</v>
          </cell>
          <cell r="B1215" t="str">
            <v>Fornecimento e instalação de cabo duplast formado por 02 fios de cobre seção 2.00x10.00 mm2,c/ isolamento p/ 750v, com características não propagantes ao fogo</v>
          </cell>
          <cell r="C1215" t="str">
            <v>ML</v>
          </cell>
          <cell r="D1215">
            <v>1</v>
          </cell>
          <cell r="E1215">
            <v>8.7065999999999999</v>
          </cell>
          <cell r="F1215">
            <v>8.6999999999999993</v>
          </cell>
        </row>
        <row r="1216">
          <cell r="A1216" t="str">
            <v>001.17.06920</v>
          </cell>
          <cell r="B1216" t="str">
            <v>Fornecimento e instalação de cabo duplast formado por 02 fios de cobre seção 2.00x16.00 mm2,c/ isolamento p/ 750v, com características não propagantes ao fogo</v>
          </cell>
          <cell r="C1216" t="str">
            <v>ML</v>
          </cell>
          <cell r="D1216">
            <v>1</v>
          </cell>
          <cell r="E1216">
            <v>12.6058</v>
          </cell>
          <cell r="F1216">
            <v>12.6</v>
          </cell>
        </row>
        <row r="1217">
          <cell r="A1217" t="str">
            <v>001.17.06940</v>
          </cell>
          <cell r="B1217" t="str">
            <v>Fornecimento e instalação de cabo duplast formado por 02 fios de cobre seção 2.00x25.00 mm2,c/ isolamento p/ 750v, com características não propagantes ao fogo</v>
          </cell>
          <cell r="C1217" t="str">
            <v>ML</v>
          </cell>
          <cell r="D1217">
            <v>1</v>
          </cell>
          <cell r="E1217">
            <v>17.236999999999998</v>
          </cell>
          <cell r="F1217">
            <v>17.23</v>
          </cell>
        </row>
        <row r="1218">
          <cell r="A1218" t="str">
            <v>001.17.06960</v>
          </cell>
          <cell r="B1218" t="str">
            <v>Fornecimento e instalação de caixa quadrada de ferro f/ furos de diâm.1/2" e 3/4" ,  4" x 4"</v>
          </cell>
          <cell r="C1218" t="str">
            <v>UN</v>
          </cell>
          <cell r="D1218">
            <v>1</v>
          </cell>
          <cell r="E1218">
            <v>2.6253000000000002</v>
          </cell>
          <cell r="F1218">
            <v>2.62</v>
          </cell>
        </row>
        <row r="1219">
          <cell r="A1219" t="str">
            <v>001.17.06980</v>
          </cell>
          <cell r="B1219" t="str">
            <v>Fornecimento e instalação de caixa quadrada de ferro f/ furos de diâm.1/2" e 3/4"  3" x 3"</v>
          </cell>
          <cell r="C1219" t="str">
            <v>UN</v>
          </cell>
          <cell r="D1219">
            <v>1</v>
          </cell>
          <cell r="E1219">
            <v>2.5152999999999999</v>
          </cell>
          <cell r="F1219">
            <v>2.5099999999999998</v>
          </cell>
        </row>
        <row r="1220">
          <cell r="A1220" t="str">
            <v>001.17.07000</v>
          </cell>
          <cell r="B1220" t="str">
            <v>Fornecimento e instalação de caixa octogonal de ferro fundo móvel c/ furos de diâm. 1/2" e 3/4"  4" x 4" x 2"</v>
          </cell>
          <cell r="C1220" t="str">
            <v>UN</v>
          </cell>
          <cell r="D1220">
            <v>1</v>
          </cell>
          <cell r="E1220">
            <v>3.0552999999999999</v>
          </cell>
          <cell r="F1220">
            <v>3.05</v>
          </cell>
        </row>
        <row r="1221">
          <cell r="A1221" t="str">
            <v>001.17.07020</v>
          </cell>
          <cell r="B1221" t="str">
            <v>Fornecimento e instalação de caixa octogonal de ferro fundo móvel c/ furos de diâm. 1/2" e 3/4"  3" x 3" x 1 1/2"</v>
          </cell>
          <cell r="C1221" t="str">
            <v>UN</v>
          </cell>
          <cell r="D1221">
            <v>1</v>
          </cell>
          <cell r="E1221">
            <v>3.0552999999999999</v>
          </cell>
          <cell r="F1221">
            <v>3.05</v>
          </cell>
        </row>
        <row r="1222">
          <cell r="A1222" t="str">
            <v>001.17.07040</v>
          </cell>
          <cell r="B1222" t="str">
            <v>Fornecimento e instalação de caixa metálica com tampa parafusada de 20.00x20.00x10.00 cm</v>
          </cell>
          <cell r="C1222" t="str">
            <v>UN</v>
          </cell>
          <cell r="D1222">
            <v>1</v>
          </cell>
          <cell r="E1222">
            <v>24.665900000000001</v>
          </cell>
          <cell r="F1222">
            <v>24.66</v>
          </cell>
        </row>
        <row r="1223">
          <cell r="A1223" t="str">
            <v>001.17.07060</v>
          </cell>
          <cell r="B1223" t="str">
            <v>Fornecimento e instalação de caixa metálica com tampa parafusada de 25.00x25.00x12.00 cm</v>
          </cell>
          <cell r="C1223" t="str">
            <v>UN</v>
          </cell>
          <cell r="D1223">
            <v>1</v>
          </cell>
          <cell r="E1223">
            <v>23.607700000000001</v>
          </cell>
          <cell r="F1223">
            <v>23.6</v>
          </cell>
        </row>
        <row r="1224">
          <cell r="A1224" t="str">
            <v>001.17.07080</v>
          </cell>
          <cell r="B1224" t="str">
            <v>Fornecimento e instalação de caixa metálica com tampa parafusada 30.00x30.00x15.00 cm</v>
          </cell>
          <cell r="C1224" t="str">
            <v>UN</v>
          </cell>
          <cell r="D1224">
            <v>1</v>
          </cell>
          <cell r="E1224">
            <v>41.005099999999999</v>
          </cell>
          <cell r="F1224">
            <v>41</v>
          </cell>
        </row>
        <row r="1225">
          <cell r="A1225" t="str">
            <v>001.17.07100</v>
          </cell>
          <cell r="B1225" t="str">
            <v>Fornecimento e instalação de caixa metálica com tampa parafusada 40.00x40.00x15.00 cm</v>
          </cell>
          <cell r="C1225" t="str">
            <v>UN</v>
          </cell>
          <cell r="D1225">
            <v>1</v>
          </cell>
          <cell r="E1225">
            <v>61.6633</v>
          </cell>
          <cell r="F1225">
            <v>61.66</v>
          </cell>
        </row>
        <row r="1226">
          <cell r="A1226" t="str">
            <v>001.17.07120</v>
          </cell>
          <cell r="B1226" t="str">
            <v>Fornecimento e instalação de caixa metálica com tampa parafusada 50.00x50.00x15.00 cm</v>
          </cell>
          <cell r="C1226" t="str">
            <v>UN</v>
          </cell>
          <cell r="D1226">
            <v>1</v>
          </cell>
          <cell r="E1226">
            <v>77.553299999999993</v>
          </cell>
          <cell r="F1226">
            <v>77.55</v>
          </cell>
        </row>
        <row r="1227">
          <cell r="A1227" t="str">
            <v>001.17.07140</v>
          </cell>
          <cell r="B1227" t="str">
            <v>Execução de caixa de passagem de concreto de 5 cm espessura e tampa de concreto impermeabilizada de 30.00 x 30.00 x 30.00 cm</v>
          </cell>
          <cell r="C1227" t="str">
            <v>CJ</v>
          </cell>
          <cell r="D1227">
            <v>1</v>
          </cell>
          <cell r="E1227">
            <v>26.275600000000001</v>
          </cell>
          <cell r="F1227">
            <v>26.27</v>
          </cell>
        </row>
        <row r="1228">
          <cell r="A1228" t="str">
            <v>001.17.07160</v>
          </cell>
          <cell r="B1228" t="str">
            <v>Execução de caixa de passagem de concreto de 5 cm espessura e tampa de concreto impermeabilizada de 30.00 x 30.00 x 40.00 cm</v>
          </cell>
          <cell r="C1228" t="str">
            <v>CJ</v>
          </cell>
          <cell r="D1228">
            <v>1</v>
          </cell>
          <cell r="E1228">
            <v>32.045699999999997</v>
          </cell>
          <cell r="F1228">
            <v>32.04</v>
          </cell>
        </row>
        <row r="1229">
          <cell r="A1229" t="str">
            <v>001.17.07180</v>
          </cell>
          <cell r="B1229" t="str">
            <v>Execução de caixa de passagem de concreto de 5 cm espessura e tampa de concreto impermeabilizada de 40.00 x 40.00 x 40.00 cm</v>
          </cell>
          <cell r="C1229" t="str">
            <v>CJ</v>
          </cell>
          <cell r="D1229">
            <v>1</v>
          </cell>
          <cell r="E1229">
            <v>44.218000000000004</v>
          </cell>
          <cell r="F1229">
            <v>44.21</v>
          </cell>
        </row>
        <row r="1230">
          <cell r="A1230" t="str">
            <v>001.17.07200</v>
          </cell>
          <cell r="B1230" t="str">
            <v>Execução de caixa de passagem de concreto de 5 cm espessura e tampa de concreto impermeabilizada de 40.00 x 40.00 x 50.00 cm</v>
          </cell>
          <cell r="C1230" t="str">
            <v>CJ</v>
          </cell>
          <cell r="D1230">
            <v>1</v>
          </cell>
          <cell r="E1230">
            <v>50.429299999999998</v>
          </cell>
          <cell r="F1230">
            <v>50.42</v>
          </cell>
        </row>
        <row r="1231">
          <cell r="A1231" t="str">
            <v>001.17.07220</v>
          </cell>
          <cell r="B1231" t="str">
            <v>Execução de caixa de passagem de concreto de 5 cm espessura e tampa de concreto impermeabilizada de 50.00 x 50.00 x 50.00 cm</v>
          </cell>
          <cell r="C1231" t="str">
            <v>CJ</v>
          </cell>
          <cell r="D1231">
            <v>1</v>
          </cell>
          <cell r="E1231">
            <v>66.826099999999997</v>
          </cell>
          <cell r="F1231">
            <v>66.819999999999993</v>
          </cell>
        </row>
        <row r="1232">
          <cell r="A1232" t="str">
            <v>001.17.07240</v>
          </cell>
          <cell r="B1232" t="str">
            <v>Execução de caixa de passagem de concreto de 5 cm espessura e tampa de concreto impermeabilizada de 50.00 x 50.00 x 60.00 cm</v>
          </cell>
          <cell r="C1232" t="str">
            <v>CJ</v>
          </cell>
          <cell r="D1232">
            <v>1</v>
          </cell>
          <cell r="E1232">
            <v>74.707300000000004</v>
          </cell>
          <cell r="F1232">
            <v>74.7</v>
          </cell>
        </row>
        <row r="1233">
          <cell r="A1233" t="str">
            <v>001.17.07260</v>
          </cell>
          <cell r="B1233" t="str">
            <v>Execução de caixa de passagem de concreto de 5 cm espessura e tampa de concreto impermeabilizada de 60.00 x 60.00 x 60.00 cm</v>
          </cell>
          <cell r="C1233" t="str">
            <v>CJ</v>
          </cell>
          <cell r="D1233">
            <v>1</v>
          </cell>
          <cell r="E1233">
            <v>94.691000000000003</v>
          </cell>
          <cell r="F1233">
            <v>94.69</v>
          </cell>
        </row>
        <row r="1234">
          <cell r="A1234" t="str">
            <v>001.17.07280</v>
          </cell>
          <cell r="B1234" t="str">
            <v>Execução de caixa de passagem de concreto de 5 cm espessura e tampa de concreto impermeabilizada de 80.00 x 80.00 x 80.00 cm</v>
          </cell>
          <cell r="C1234" t="str">
            <v>CJ</v>
          </cell>
          <cell r="D1234">
            <v>1</v>
          </cell>
          <cell r="E1234">
            <v>165.7534</v>
          </cell>
          <cell r="F1234">
            <v>165.75</v>
          </cell>
        </row>
        <row r="1235">
          <cell r="A1235" t="str">
            <v>001.17.07300</v>
          </cell>
          <cell r="B1235" t="str">
            <v>Execução de caixa de passagem de concreto de 5 cm espessura e tampa de concreto impermeabilizada de 80.00 x 80.00 x 100.00 cm</v>
          </cell>
          <cell r="C1235" t="str">
            <v>CJ</v>
          </cell>
          <cell r="D1235">
            <v>1</v>
          </cell>
          <cell r="E1235">
            <v>192.47819999999999</v>
          </cell>
          <cell r="F1235">
            <v>192.47</v>
          </cell>
        </row>
        <row r="1236">
          <cell r="A1236" t="str">
            <v>001.17.07320</v>
          </cell>
          <cell r="B1236" t="str">
            <v>Fornecimento e instalação de caixa metálica p/ telefone n.1 10.00x10.00x5.00 cm</v>
          </cell>
          <cell r="C1236" t="str">
            <v>UN</v>
          </cell>
          <cell r="D1236">
            <v>1</v>
          </cell>
          <cell r="E1236">
            <v>1.7353000000000001</v>
          </cell>
          <cell r="F1236">
            <v>1.73</v>
          </cell>
        </row>
        <row r="1237">
          <cell r="A1237" t="str">
            <v>001.17.07340</v>
          </cell>
          <cell r="B1237" t="str">
            <v>Fornecimento e instalação de caixa metálica p/ telefone n.2 20.00x20.00x12.00 cm</v>
          </cell>
          <cell r="C1237" t="str">
            <v>UN</v>
          </cell>
          <cell r="D1237">
            <v>1</v>
          </cell>
          <cell r="E1237">
            <v>32.165900000000001</v>
          </cell>
          <cell r="F1237">
            <v>32.159999999999997</v>
          </cell>
        </row>
        <row r="1238">
          <cell r="A1238" t="str">
            <v>001.17.07360</v>
          </cell>
          <cell r="B1238" t="str">
            <v>Fornecimento e instalação de caixa metálica p/ telefone n.3 40.00x40.00x12.00 cm</v>
          </cell>
          <cell r="C1238" t="str">
            <v>UN</v>
          </cell>
          <cell r="D1238">
            <v>1</v>
          </cell>
          <cell r="E1238">
            <v>65.503299999999996</v>
          </cell>
          <cell r="F1238">
            <v>65.5</v>
          </cell>
        </row>
        <row r="1239">
          <cell r="A1239" t="str">
            <v>001.17.07380</v>
          </cell>
          <cell r="B1239" t="str">
            <v>Fornecimento e instalação de caixa metálica p/ telefone n.4 60.00x60.00x12.00 cm</v>
          </cell>
          <cell r="C1239" t="str">
            <v>UN</v>
          </cell>
          <cell r="D1239">
            <v>1</v>
          </cell>
          <cell r="E1239">
            <v>113.4517</v>
          </cell>
          <cell r="F1239">
            <v>113.45</v>
          </cell>
        </row>
        <row r="1240">
          <cell r="A1240" t="str">
            <v>001.17.07400</v>
          </cell>
          <cell r="B1240" t="str">
            <v>Fornecimento e instalação de caixa metálica p/ telefone n.5 80.00x80.00x12.00 cm</v>
          </cell>
          <cell r="C1240" t="str">
            <v>UN</v>
          </cell>
          <cell r="D1240">
            <v>1</v>
          </cell>
          <cell r="E1240">
            <v>187.33840000000001</v>
          </cell>
          <cell r="F1240">
            <v>187.33</v>
          </cell>
        </row>
        <row r="1241">
          <cell r="A1241" t="str">
            <v>001.17.07420</v>
          </cell>
          <cell r="B1241" t="str">
            <v>Fornecimento e instalação de caixa metálica p/ telefone n.6 120.00x120.00x12.00 cm</v>
          </cell>
          <cell r="C1241" t="str">
            <v>UN</v>
          </cell>
          <cell r="D1241">
            <v>1</v>
          </cell>
          <cell r="E1241">
            <v>400.15660000000003</v>
          </cell>
          <cell r="F1241">
            <v>400.15</v>
          </cell>
        </row>
        <row r="1242">
          <cell r="A1242" t="str">
            <v>001.17.07440</v>
          </cell>
          <cell r="B1242" t="str">
            <v>Execução de caixa de passagem de alvenaria de 1/2 vez c/ tampa de concreto impermeabilizada 30.00 x 30.00 x 30.00 cm</v>
          </cell>
          <cell r="C1242" t="str">
            <v>CJ</v>
          </cell>
          <cell r="D1242">
            <v>1</v>
          </cell>
          <cell r="E1242">
            <v>40.650799999999997</v>
          </cell>
          <cell r="F1242">
            <v>40.65</v>
          </cell>
        </row>
        <row r="1243">
          <cell r="A1243" t="str">
            <v>001.17.07460</v>
          </cell>
          <cell r="B1243" t="str">
            <v>Execução de caixa de passagem de alvenaria de 1/2 vez c/ tampa de concreto impermeabilizada 30.00 x 30.00 x 40.00 cm</v>
          </cell>
          <cell r="C1243" t="str">
            <v>CJ</v>
          </cell>
          <cell r="D1243">
            <v>1</v>
          </cell>
          <cell r="E1243">
            <v>47.8446</v>
          </cell>
          <cell r="F1243">
            <v>47.84</v>
          </cell>
        </row>
        <row r="1244">
          <cell r="A1244" t="str">
            <v>001.17.07480</v>
          </cell>
          <cell r="B1244" t="str">
            <v>Execução de caixa de passagem de alvenaria de 1/2 vez c/ tampa de concreto impermeabilizada 40.00 x 40.00 x 40.00 cm</v>
          </cell>
          <cell r="C1244" t="str">
            <v>CJ</v>
          </cell>
          <cell r="D1244">
            <v>1</v>
          </cell>
          <cell r="E1244">
            <v>59.283900000000003</v>
          </cell>
          <cell r="F1244">
            <v>59.28</v>
          </cell>
        </row>
        <row r="1245">
          <cell r="A1245" t="str">
            <v>001.17.07500</v>
          </cell>
          <cell r="B1245" t="str">
            <v>Execução de caixa de passagem de alvenaria de 1/2 vez c/ tampa de concreto impermeabilizada 40.00 x 40.00 x 50.00 cm</v>
          </cell>
          <cell r="C1245" t="str">
            <v>CJ</v>
          </cell>
          <cell r="D1245">
            <v>1</v>
          </cell>
          <cell r="E1245">
            <v>70.488500000000002</v>
          </cell>
          <cell r="F1245">
            <v>70.48</v>
          </cell>
        </row>
        <row r="1246">
          <cell r="A1246" t="str">
            <v>001.17.07520</v>
          </cell>
          <cell r="B1246" t="str">
            <v>Execução de caixa de passagem de alvenaria de 1/2 vez c/ tampa de concreto impermeabiliada 50.00 x 50.00 x 50.00 cm</v>
          </cell>
          <cell r="C1246" t="str">
            <v>CJ</v>
          </cell>
          <cell r="D1246">
            <v>1</v>
          </cell>
          <cell r="E1246">
            <v>86.824600000000004</v>
          </cell>
          <cell r="F1246">
            <v>86.82</v>
          </cell>
        </row>
        <row r="1247">
          <cell r="A1247" t="str">
            <v>001.17.07540</v>
          </cell>
          <cell r="B1247" t="str">
            <v>Exeucução de caixa de passagem de alvenaria de 1/2 vez c/ tampa de concreto impermeabilizada 50.00 x 50.00 x 60.0 cm</v>
          </cell>
          <cell r="C1247" t="str">
            <v>CJ</v>
          </cell>
          <cell r="D1247">
            <v>1</v>
          </cell>
          <cell r="E1247">
            <v>97.178100000000001</v>
          </cell>
          <cell r="F1247">
            <v>97.17</v>
          </cell>
        </row>
        <row r="1248">
          <cell r="A1248" t="str">
            <v>001.17.07560</v>
          </cell>
          <cell r="B1248" t="str">
            <v>Execuçãoo de caixa de passagem de alvenaria de 1/2 vez c/ tampa de concreto impermeabilizada 60.00 x 60.00 x 60.00 cm</v>
          </cell>
          <cell r="C1248" t="str">
            <v>CJ</v>
          </cell>
          <cell r="D1248">
            <v>1</v>
          </cell>
          <cell r="E1248">
            <v>118.60429999999999</v>
          </cell>
          <cell r="F1248">
            <v>118.6</v>
          </cell>
        </row>
        <row r="1249">
          <cell r="A1249" t="str">
            <v>001.17.07580</v>
          </cell>
          <cell r="B1249" t="str">
            <v>Execução de caixa de passagem de alvenaria de 1/2 vez c/ tampa de concreto impermeabilizada 80.00 x 80.00 x 80.00 cm</v>
          </cell>
          <cell r="C1249" t="str">
            <v>CJ</v>
          </cell>
          <cell r="D1249">
            <v>1</v>
          </cell>
          <cell r="E1249">
            <v>195.84970000000001</v>
          </cell>
          <cell r="F1249">
            <v>195.84</v>
          </cell>
        </row>
        <row r="1250">
          <cell r="A1250" t="str">
            <v>001.17.07600</v>
          </cell>
          <cell r="B1250" t="str">
            <v>Execução de caixa de passagem de alvenaria de 1/2 vez c/ tampa de concreto impermeabilizada 80.00 x 80.00 x 100.00 cm</v>
          </cell>
          <cell r="C1250" t="str">
            <v>CJ</v>
          </cell>
          <cell r="D1250">
            <v>1</v>
          </cell>
          <cell r="E1250">
            <v>231.1054</v>
          </cell>
          <cell r="F1250">
            <v>231.1</v>
          </cell>
        </row>
        <row r="1251">
          <cell r="A1251" t="str">
            <v>001.17.07620</v>
          </cell>
          <cell r="B1251" t="str">
            <v>Execução de caixa de entrada em alvenaria c/ tampa metálica conf. padrão telemat r1 (60x35x50)cm</v>
          </cell>
          <cell r="C1251" t="str">
            <v>UN</v>
          </cell>
          <cell r="D1251">
            <v>1</v>
          </cell>
          <cell r="E1251">
            <v>0</v>
          </cell>
          <cell r="F1251">
            <v>0</v>
          </cell>
        </row>
        <row r="1252">
          <cell r="A1252" t="str">
            <v>001.17.07640</v>
          </cell>
          <cell r="B1252" t="str">
            <v>Execução de caixa de entrada em alvenaria c/ tampa metálica conf. padrão telemat r2 (107x52x50) cm</v>
          </cell>
          <cell r="C1252" t="str">
            <v>UN</v>
          </cell>
          <cell r="D1252">
            <v>1</v>
          </cell>
          <cell r="E1252">
            <v>0</v>
          </cell>
          <cell r="F1252">
            <v>0</v>
          </cell>
        </row>
        <row r="1253">
          <cell r="A1253" t="str">
            <v>001.17.07660</v>
          </cell>
          <cell r="B1253" t="str">
            <v>Fornecimento e instalação de  rolo de fita isolante plástica, de 20.00 m</v>
          </cell>
          <cell r="C1253" t="str">
            <v>UN</v>
          </cell>
          <cell r="D1253">
            <v>1</v>
          </cell>
          <cell r="E1253">
            <v>13.5466</v>
          </cell>
          <cell r="F1253">
            <v>13.54</v>
          </cell>
        </row>
        <row r="1254">
          <cell r="A1254" t="str">
            <v>001.17.07680</v>
          </cell>
          <cell r="B1254" t="str">
            <v>Fornecimento e instalação de  rolo de fita isolante plástica, de 10.00 m</v>
          </cell>
          <cell r="C1254" t="str">
            <v>UN</v>
          </cell>
          <cell r="D1254">
            <v>1</v>
          </cell>
          <cell r="E1254">
            <v>12.1966</v>
          </cell>
          <cell r="F1254">
            <v>12.19</v>
          </cell>
        </row>
        <row r="1255">
          <cell r="A1255" t="str">
            <v>001.17.07700</v>
          </cell>
          <cell r="B1255" t="str">
            <v>Fornecimento e instalação de  rolo de fita isolante plástica, de 05.00 m</v>
          </cell>
          <cell r="C1255" t="str">
            <v>UN</v>
          </cell>
          <cell r="D1255">
            <v>1</v>
          </cell>
          <cell r="E1255">
            <v>6.7183999999999999</v>
          </cell>
          <cell r="F1255">
            <v>6.71</v>
          </cell>
        </row>
        <row r="1256">
          <cell r="A1256" t="str">
            <v>001.17.07720</v>
          </cell>
          <cell r="B1256" t="str">
            <v>Fornecimento e instalação de rolo de fita isolante de alta fusão, de 10.00 m</v>
          </cell>
          <cell r="C1256" t="str">
            <v>UN</v>
          </cell>
          <cell r="D1256">
            <v>1</v>
          </cell>
          <cell r="E1256">
            <v>19.526599999999998</v>
          </cell>
          <cell r="F1256">
            <v>19.52</v>
          </cell>
        </row>
        <row r="1257">
          <cell r="A1257" t="str">
            <v>001.17.07740</v>
          </cell>
          <cell r="B1257" t="str">
            <v>Fornecimento e instalação de rolo de fita isolante de alta fusão, de 40.00 m</v>
          </cell>
          <cell r="C1257" t="str">
            <v>UN</v>
          </cell>
          <cell r="D1257">
            <v>1</v>
          </cell>
          <cell r="E1257">
            <v>62.7517</v>
          </cell>
          <cell r="F1257">
            <v>62.75</v>
          </cell>
        </row>
        <row r="1258">
          <cell r="A1258" t="str">
            <v>001.17.07760</v>
          </cell>
          <cell r="B1258" t="str">
            <v>Fornecimento e instalação de quadro metálico com fundo de madeira com maçaneta e fechadura de 100.00 x 100.00 x 15.00 cm</v>
          </cell>
          <cell r="C1258" t="str">
            <v>UN</v>
          </cell>
          <cell r="D1258">
            <v>1</v>
          </cell>
          <cell r="E1258">
            <v>179.25659999999999</v>
          </cell>
          <cell r="F1258">
            <v>179.25</v>
          </cell>
        </row>
        <row r="1259">
          <cell r="A1259" t="str">
            <v>001.17.07780</v>
          </cell>
          <cell r="B1259" t="str">
            <v>Fornecimento e instalação de quadro metálico com fundo de madeira com maçaneta e fechadura de 90.00 x 90.00 x 15.00 cm</v>
          </cell>
          <cell r="C1259" t="str">
            <v>UN</v>
          </cell>
          <cell r="D1259">
            <v>1</v>
          </cell>
          <cell r="E1259">
            <v>157.5566</v>
          </cell>
          <cell r="F1259">
            <v>157.55000000000001</v>
          </cell>
        </row>
        <row r="1260">
          <cell r="A1260" t="str">
            <v>001.17.07800</v>
          </cell>
          <cell r="B1260" t="str">
            <v>Fornecimento e instalação de quadro metálico com fundo de madeira com maçaneta e fechadura de 60.00 x 60.00 x 15.00 cm</v>
          </cell>
          <cell r="C1260" t="str">
            <v>UN</v>
          </cell>
          <cell r="D1260">
            <v>1</v>
          </cell>
          <cell r="E1260">
            <v>111.6384</v>
          </cell>
          <cell r="F1260">
            <v>111.63</v>
          </cell>
        </row>
        <row r="1261">
          <cell r="A1261" t="str">
            <v>001.17.07820</v>
          </cell>
          <cell r="B1261" t="str">
            <v>Fornecimento e instalação de quadro de distribuição com porta sem disjuntores e sem barramento até 06 circuitos</v>
          </cell>
          <cell r="C1261" t="str">
            <v>UN</v>
          </cell>
          <cell r="D1261">
            <v>1</v>
          </cell>
          <cell r="E1261">
            <v>30.973299999999998</v>
          </cell>
          <cell r="F1261">
            <v>30.97</v>
          </cell>
        </row>
        <row r="1262">
          <cell r="A1262" t="str">
            <v>001.17.07840</v>
          </cell>
          <cell r="B1262" t="str">
            <v>Fornecimento e instalação de quadro de distribuição com porta sem disjuntores e sem barramento de 07 a 10 circuitos</v>
          </cell>
          <cell r="C1262" t="str">
            <v>UN</v>
          </cell>
          <cell r="D1262">
            <v>1</v>
          </cell>
          <cell r="E1262">
            <v>37.423299999999998</v>
          </cell>
          <cell r="F1262">
            <v>37.42</v>
          </cell>
        </row>
        <row r="1263">
          <cell r="A1263" t="str">
            <v>001.17.07860</v>
          </cell>
          <cell r="B1263" t="str">
            <v>Fornecimento e instalação de quadro de distribuição com porta sem disjuntores e sem barramento de 11 a 15 circuitos</v>
          </cell>
          <cell r="C1263" t="str">
            <v>UN</v>
          </cell>
          <cell r="D1263">
            <v>1</v>
          </cell>
          <cell r="E1263">
            <v>38.491700000000002</v>
          </cell>
          <cell r="F1263">
            <v>38.49</v>
          </cell>
        </row>
        <row r="1264">
          <cell r="A1264" t="str">
            <v>001.17.07880</v>
          </cell>
          <cell r="B1264" t="str">
            <v>Fornecimento e instalação de quadro de distribuição com porta sem disjuntores e sem barramento de 16 a 20 circuitos</v>
          </cell>
          <cell r="C1264" t="str">
            <v>UN</v>
          </cell>
          <cell r="D1264">
            <v>1</v>
          </cell>
          <cell r="E1264">
            <v>95.491699999999994</v>
          </cell>
          <cell r="F1264">
            <v>95.49</v>
          </cell>
        </row>
        <row r="1265">
          <cell r="A1265" t="str">
            <v>001.17.07900</v>
          </cell>
          <cell r="B1265" t="str">
            <v>Fornecimento e instalação de quadro de distribuição com porta sem disjuntores e sem barramento até 03 circuitos, de sobrepor</v>
          </cell>
          <cell r="C1265" t="str">
            <v>UN</v>
          </cell>
          <cell r="D1265">
            <v>1</v>
          </cell>
          <cell r="E1265">
            <v>25.473299999999998</v>
          </cell>
          <cell r="F1265">
            <v>25.47</v>
          </cell>
        </row>
        <row r="1266">
          <cell r="A1266" t="str">
            <v>001.17.07920</v>
          </cell>
          <cell r="B1266" t="str">
            <v>Fornecimento e instalação de quadro de distribuição com porta sem disjuntores e sem barramento até 06 circuitos, de sobrepor</v>
          </cell>
          <cell r="C1266" t="str">
            <v>UN</v>
          </cell>
          <cell r="D1266">
            <v>1</v>
          </cell>
          <cell r="E1266">
            <v>34.773299999999999</v>
          </cell>
          <cell r="F1266">
            <v>34.770000000000003</v>
          </cell>
        </row>
        <row r="1267">
          <cell r="A1267" t="str">
            <v>001.17.07940</v>
          </cell>
          <cell r="B1267" t="str">
            <v>Fornecimento e instalação de quadro de distribuição com porta com barramento sem previsão para disjuntor geral e sem disjuntores, até 18 circuitos</v>
          </cell>
          <cell r="C1267" t="str">
            <v>UN</v>
          </cell>
          <cell r="D1267">
            <v>1</v>
          </cell>
          <cell r="E1267">
            <v>87.709900000000005</v>
          </cell>
          <cell r="F1267">
            <v>87.7</v>
          </cell>
        </row>
        <row r="1268">
          <cell r="A1268" t="str">
            <v>001.17.07960</v>
          </cell>
          <cell r="B1268" t="str">
            <v>Fornecimento e instalação de quadro de distribuição com porta com barramento sem previsão para disjuntor geral e sem disjuntores, de 19 a 30  circuitos</v>
          </cell>
          <cell r="C1268" t="str">
            <v>UN</v>
          </cell>
          <cell r="D1268">
            <v>1</v>
          </cell>
          <cell r="E1268">
            <v>140.7784</v>
          </cell>
          <cell r="F1268">
            <v>140.77000000000001</v>
          </cell>
        </row>
        <row r="1269">
          <cell r="A1269" t="str">
            <v>001.17.07980</v>
          </cell>
          <cell r="B1269" t="str">
            <v>Fornecimento e instalação de quadro de distribuição com porta com barramento sem previsão para disjuntor geral e sem disjuntores, de 31 a 42  circuitos</v>
          </cell>
          <cell r="C1269" t="str">
            <v>UN</v>
          </cell>
          <cell r="D1269">
            <v>1</v>
          </cell>
          <cell r="E1269">
            <v>150.89660000000001</v>
          </cell>
          <cell r="F1269">
            <v>150.88999999999999</v>
          </cell>
        </row>
        <row r="1270">
          <cell r="A1270" t="str">
            <v>001.17.08000</v>
          </cell>
          <cell r="B1270" t="str">
            <v>Fornecimento e instalação de quadro de distribuição trifásico c/ barramento, c/ previsão para disjuntor geral, com porta e sem disjuntores até 15 circuitos</v>
          </cell>
          <cell r="C1270" t="str">
            <v>UN</v>
          </cell>
          <cell r="D1270">
            <v>1</v>
          </cell>
          <cell r="E1270">
            <v>38.491700000000002</v>
          </cell>
          <cell r="F1270">
            <v>38.49</v>
          </cell>
        </row>
        <row r="1271">
          <cell r="A1271" t="str">
            <v>001.17.08020</v>
          </cell>
          <cell r="B1271" t="str">
            <v>Fornecimento e instalação de quadro de distribuição trifásico c/ barramento, c/ previsão para disjuntor geral, com porta e sem disjuntores de 16 a 27 circuitos</v>
          </cell>
          <cell r="C1271" t="str">
            <v>UN</v>
          </cell>
          <cell r="D1271">
            <v>1</v>
          </cell>
          <cell r="E1271">
            <v>115.7099</v>
          </cell>
          <cell r="F1271">
            <v>115.7</v>
          </cell>
        </row>
        <row r="1272">
          <cell r="A1272" t="str">
            <v>001.17.08040</v>
          </cell>
          <cell r="B1272" t="str">
            <v>Fornecimento e instalação de quadro de distribuição trifásico c/ barramento, c/ previsão para disjuntor geral, com porta e sem disjuntores de 28 a 30  circuitos</v>
          </cell>
          <cell r="C1272" t="str">
            <v>UN</v>
          </cell>
          <cell r="D1272">
            <v>1</v>
          </cell>
          <cell r="E1272">
            <v>140.7784</v>
          </cell>
          <cell r="F1272">
            <v>140.77000000000001</v>
          </cell>
        </row>
        <row r="1273">
          <cell r="A1273" t="str">
            <v>001.17.08060</v>
          </cell>
          <cell r="B1273" t="str">
            <v>Fornecimento e instalação de quadro de distribuição trifásico c/ barramento, c/ previsão para disjuntor geral, com porta e sem disjuntores de 31 a 56  circuitos</v>
          </cell>
          <cell r="C1273" t="str">
            <v>UN</v>
          </cell>
          <cell r="D1273">
            <v>1</v>
          </cell>
          <cell r="E1273">
            <v>350.94659999999999</v>
          </cell>
          <cell r="F1273">
            <v>350.94</v>
          </cell>
        </row>
        <row r="1274">
          <cell r="A1274" t="str">
            <v>001.17.08080</v>
          </cell>
          <cell r="B1274" t="str">
            <v>Fornecimento e instalação de quadro de distribuição de lógica, metálico com porta e trinco de embutir ou de sobrepor</v>
          </cell>
          <cell r="C1274" t="str">
            <v>UN</v>
          </cell>
          <cell r="D1274">
            <v>1</v>
          </cell>
          <cell r="E1274">
            <v>41.973300000000002</v>
          </cell>
          <cell r="F1274">
            <v>41.97</v>
          </cell>
        </row>
        <row r="1275">
          <cell r="A1275" t="str">
            <v>001.17.08100</v>
          </cell>
          <cell r="B1275" t="str">
            <v>Fornecimento e instalação de quadro para comando 1,20x0,80x0,35m</v>
          </cell>
          <cell r="C1275" t="str">
            <v>UN</v>
          </cell>
          <cell r="D1275">
            <v>1</v>
          </cell>
          <cell r="E1275">
            <v>40.946599999999997</v>
          </cell>
          <cell r="F1275">
            <v>40.94</v>
          </cell>
        </row>
        <row r="1276">
          <cell r="A1276" t="str">
            <v>001.17.08120</v>
          </cell>
          <cell r="B1276" t="str">
            <v>Fornecimento e instalação de disjuntor monopolar c/ proteção termomagnética automática da eletromar ou similar de 10amp a 30amp</v>
          </cell>
          <cell r="C1276" t="str">
            <v>UN</v>
          </cell>
          <cell r="D1276">
            <v>1</v>
          </cell>
          <cell r="E1276">
            <v>6.7210999999999999</v>
          </cell>
          <cell r="F1276">
            <v>6.72</v>
          </cell>
        </row>
        <row r="1277">
          <cell r="A1277" t="str">
            <v>001.17.08140</v>
          </cell>
          <cell r="B1277" t="str">
            <v>Fornecimento e instalação de disjuntor monopolar c/ proteção termomagnética automática da eletromar ou similar de 40amp a 50amp</v>
          </cell>
          <cell r="C1277" t="str">
            <v>UN</v>
          </cell>
          <cell r="D1277">
            <v>1</v>
          </cell>
          <cell r="E1277">
            <v>9.5710999999999995</v>
          </cell>
          <cell r="F1277">
            <v>9.57</v>
          </cell>
        </row>
        <row r="1278">
          <cell r="A1278" t="str">
            <v>001.17.08160</v>
          </cell>
          <cell r="B1278" t="str">
            <v>Fornecimento e instalação de disjuntor monopolar c/ proteção termomagnética automática da eletromar ou similar de 70amp a 100amp</v>
          </cell>
          <cell r="C1278" t="str">
            <v>UN</v>
          </cell>
          <cell r="D1278">
            <v>1</v>
          </cell>
          <cell r="E1278">
            <v>16.071100000000001</v>
          </cell>
          <cell r="F1278">
            <v>16.07</v>
          </cell>
        </row>
        <row r="1279">
          <cell r="A1279" t="str">
            <v>001.17.08180</v>
          </cell>
          <cell r="B1279" t="str">
            <v>Fornecimento e instalação de disjuntor bipolar c/ proteção termomagnética automática da eletromar ou similar de 10amp a 50amp</v>
          </cell>
          <cell r="C1279" t="str">
            <v>UN</v>
          </cell>
          <cell r="D1279">
            <v>1</v>
          </cell>
          <cell r="E1279">
            <v>32.892099999999999</v>
          </cell>
          <cell r="F1279">
            <v>32.89</v>
          </cell>
        </row>
        <row r="1280">
          <cell r="A1280" t="str">
            <v>001.17.08200</v>
          </cell>
          <cell r="B1280" t="str">
            <v>Fornecimento e instalação de disjuntor bipolar c/ proteção termomagnética automática da eletromar ou similar de 60amp a 100amp</v>
          </cell>
          <cell r="C1280" t="str">
            <v>UN</v>
          </cell>
          <cell r="D1280">
            <v>1</v>
          </cell>
          <cell r="E1280">
            <v>44.162100000000002</v>
          </cell>
          <cell r="F1280">
            <v>44.16</v>
          </cell>
        </row>
        <row r="1281">
          <cell r="A1281" t="str">
            <v>001.17.08220</v>
          </cell>
          <cell r="B1281" t="str">
            <v>Fornecimento e instalação de disjuntor tripolar c/ proteção termomagnética automática da eletromar ou similar de 30amp a 50amp</v>
          </cell>
          <cell r="C1281" t="str">
            <v>un</v>
          </cell>
          <cell r="D1281">
            <v>1</v>
          </cell>
          <cell r="E1281">
            <v>39.482999999999997</v>
          </cell>
          <cell r="F1281">
            <v>39.479999999999997</v>
          </cell>
        </row>
        <row r="1282">
          <cell r="A1282" t="str">
            <v>001.17.08240</v>
          </cell>
          <cell r="B1282" t="str">
            <v>Fornecimento e instalação de disjuntor tripolar c/ proteção termomagnética automática da eletromar ou similar de 60amp a 100amp</v>
          </cell>
          <cell r="C1282" t="str">
            <v>un</v>
          </cell>
          <cell r="D1282">
            <v>1</v>
          </cell>
          <cell r="E1282">
            <v>75.113</v>
          </cell>
          <cell r="F1282">
            <v>75.11</v>
          </cell>
        </row>
        <row r="1283">
          <cell r="A1283" t="str">
            <v>001.17.08260</v>
          </cell>
          <cell r="B1283" t="str">
            <v>Fornecimento e instalação de disjuntor tripolar tipo ca-terno magnetico 125-150-175-200-225a da eletromar</v>
          </cell>
          <cell r="C1283" t="str">
            <v>UN</v>
          </cell>
          <cell r="D1283">
            <v>1</v>
          </cell>
          <cell r="E1283">
            <v>130.7533</v>
          </cell>
          <cell r="F1283">
            <v>130.75</v>
          </cell>
        </row>
        <row r="1284">
          <cell r="A1284" t="str">
            <v>001.17.08280</v>
          </cell>
          <cell r="B1284" t="str">
            <v>Fornecimento e instalação de disjuntor tripolar tipo da-termo magnético 250-300-350-400a da eletromar</v>
          </cell>
          <cell r="C1284" t="str">
            <v>UN</v>
          </cell>
          <cell r="D1284">
            <v>1</v>
          </cell>
          <cell r="E1284">
            <v>1793.9499000000001</v>
          </cell>
          <cell r="F1284">
            <v>1793.94</v>
          </cell>
        </row>
        <row r="1285">
          <cell r="A1285" t="str">
            <v>001.17.08300</v>
          </cell>
          <cell r="B1285" t="str">
            <v>Fornecimento e instalação de disjuntor termomagnético (diaquick) - siemens monopolar 2a/240v</v>
          </cell>
          <cell r="C1285" t="str">
            <v>UN</v>
          </cell>
          <cell r="D1285">
            <v>1</v>
          </cell>
          <cell r="E1285">
            <v>26.711099999999998</v>
          </cell>
          <cell r="F1285">
            <v>26.71</v>
          </cell>
        </row>
        <row r="1286">
          <cell r="A1286" t="str">
            <v>001.17.08320</v>
          </cell>
          <cell r="B1286" t="str">
            <v>Fornecimento e instalação de disjuntor termomagnético (diaquick) - siemens monofásico 6a/240v</v>
          </cell>
          <cell r="C1286" t="str">
            <v>UN</v>
          </cell>
          <cell r="D1286">
            <v>1</v>
          </cell>
          <cell r="E1286">
            <v>26.8111</v>
          </cell>
          <cell r="F1286">
            <v>26.81</v>
          </cell>
        </row>
        <row r="1287">
          <cell r="A1287" t="str">
            <v>001.17.08340</v>
          </cell>
          <cell r="B1287" t="str">
            <v>Fornecimento e instalação de disjuntor termomagnético (diaquick) - siemens monofásico 25a/240v</v>
          </cell>
          <cell r="C1287" t="str">
            <v>UN</v>
          </cell>
          <cell r="D1287">
            <v>1</v>
          </cell>
          <cell r="E1287">
            <v>12.5511</v>
          </cell>
          <cell r="F1287">
            <v>12.55</v>
          </cell>
        </row>
        <row r="1288">
          <cell r="A1288" t="str">
            <v>001.17.08360</v>
          </cell>
          <cell r="B1288" t="str">
            <v>Fornecimento e instalação de disjuntor termomagnético (diaquick) - siemens monofásico 30a/240v</v>
          </cell>
          <cell r="C1288" t="str">
            <v>UN</v>
          </cell>
          <cell r="D1288">
            <v>1</v>
          </cell>
          <cell r="E1288">
            <v>9.6710999999999991</v>
          </cell>
          <cell r="F1288">
            <v>9.67</v>
          </cell>
        </row>
        <row r="1289">
          <cell r="A1289" t="str">
            <v>001.17.08380</v>
          </cell>
          <cell r="B1289" t="str">
            <v>Fornecimento e instalação de disjuntor termomagnético (diaquik) - tripolar - 30a/240v</v>
          </cell>
          <cell r="C1289" t="str">
            <v>UN</v>
          </cell>
          <cell r="D1289">
            <v>1</v>
          </cell>
          <cell r="E1289">
            <v>117.18300000000001</v>
          </cell>
          <cell r="F1289">
            <v>117.18</v>
          </cell>
        </row>
        <row r="1290">
          <cell r="A1290" t="str">
            <v>001.17.08400</v>
          </cell>
          <cell r="B1290" t="str">
            <v>Fornecimento e instalação de chave blindada tripolar 250v 30 amp/250v</v>
          </cell>
          <cell r="C1290" t="str">
            <v>UN</v>
          </cell>
          <cell r="D1290">
            <v>1</v>
          </cell>
          <cell r="E1290">
            <v>79.3245</v>
          </cell>
          <cell r="F1290">
            <v>79.319999999999993</v>
          </cell>
        </row>
        <row r="1291">
          <cell r="A1291" t="str">
            <v>001.17.08420</v>
          </cell>
          <cell r="B1291" t="str">
            <v>Fornecimento e instalação de chave blindada tripolar 60 amp/250v</v>
          </cell>
          <cell r="C1291" t="str">
            <v>UN</v>
          </cell>
          <cell r="D1291">
            <v>1</v>
          </cell>
          <cell r="E1291">
            <v>168.46209999999999</v>
          </cell>
          <cell r="F1291">
            <v>168.46</v>
          </cell>
        </row>
        <row r="1292">
          <cell r="A1292" t="str">
            <v>001.17.08440</v>
          </cell>
          <cell r="B1292" t="str">
            <v>Fornecimento e instalação de chave blindada tripolar 100 amp/250v</v>
          </cell>
          <cell r="C1292" t="str">
            <v>UN</v>
          </cell>
          <cell r="D1292">
            <v>1</v>
          </cell>
          <cell r="E1292">
            <v>238.1893</v>
          </cell>
          <cell r="F1292">
            <v>238.18</v>
          </cell>
        </row>
        <row r="1293">
          <cell r="A1293" t="str">
            <v>001.17.08460</v>
          </cell>
          <cell r="B1293" t="str">
            <v>Fornecimento e instalação de chave magnética trifásica blindada para fixar em poste 90a/600v</v>
          </cell>
          <cell r="C1293" t="str">
            <v>UN</v>
          </cell>
          <cell r="D1293">
            <v>1</v>
          </cell>
          <cell r="E1293">
            <v>495.35509999999999</v>
          </cell>
          <cell r="F1293">
            <v>495.35</v>
          </cell>
        </row>
        <row r="1294">
          <cell r="A1294" t="str">
            <v>001.17.08480</v>
          </cell>
          <cell r="B1294" t="str">
            <v>Fornecimento e instalação de chave blindada tripolar 400amp/500v p/ unidade</v>
          </cell>
          <cell r="C1294" t="str">
            <v>UN</v>
          </cell>
          <cell r="D1294">
            <v>1</v>
          </cell>
          <cell r="E1294">
            <v>778.28399999999999</v>
          </cell>
          <cell r="F1294">
            <v>778.28</v>
          </cell>
        </row>
        <row r="1295">
          <cell r="A1295" t="str">
            <v>001.17.08500</v>
          </cell>
          <cell r="B1295" t="str">
            <v>Fornecimento e instalação de chave blindada tripolar 600amp/500v p/ unidade</v>
          </cell>
          <cell r="C1295" t="str">
            <v>UN</v>
          </cell>
          <cell r="D1295">
            <v>1</v>
          </cell>
          <cell r="E1295">
            <v>1188.8212000000001</v>
          </cell>
          <cell r="F1295">
            <v>1188.82</v>
          </cell>
        </row>
        <row r="1296">
          <cell r="A1296" t="str">
            <v>001.17.08520</v>
          </cell>
          <cell r="B1296" t="str">
            <v>Fornecimento e instalação de chave blindada tripolar 60a/500v p/ unidade</v>
          </cell>
          <cell r="C1296" t="str">
            <v>UN</v>
          </cell>
          <cell r="D1296">
            <v>1</v>
          </cell>
          <cell r="E1296">
            <v>74.516599999999997</v>
          </cell>
          <cell r="F1296">
            <v>74.510000000000005</v>
          </cell>
        </row>
        <row r="1297">
          <cell r="A1297" t="str">
            <v>001.17.08540</v>
          </cell>
          <cell r="B1297" t="str">
            <v>Fornecimento e instalação de chave blindada triplar 125amp/500v p/ unidade</v>
          </cell>
          <cell r="C1297" t="str">
            <v>CJ</v>
          </cell>
          <cell r="D1297">
            <v>1</v>
          </cell>
          <cell r="E1297">
            <v>373.57929999999999</v>
          </cell>
          <cell r="F1297">
            <v>373.57</v>
          </cell>
        </row>
        <row r="1298">
          <cell r="A1298" t="str">
            <v>001.17.08560</v>
          </cell>
          <cell r="B1298" t="str">
            <v>Fornecimento e instalação de chave magnética guarda motor tripolar s/ botoeira 60hz/220v de 10a</v>
          </cell>
          <cell r="C1298" t="str">
            <v>UN</v>
          </cell>
          <cell r="D1298">
            <v>1</v>
          </cell>
          <cell r="E1298">
            <v>90.398399999999995</v>
          </cell>
          <cell r="F1298">
            <v>90.39</v>
          </cell>
        </row>
        <row r="1299">
          <cell r="A1299" t="str">
            <v>001.17.08580</v>
          </cell>
          <cell r="B1299" t="str">
            <v>Fornecimento e instalação de chave magnética guarda motor tripolar s/ botoeira 60hz/220v de 16 a</v>
          </cell>
          <cell r="C1299" t="str">
            <v>UN</v>
          </cell>
          <cell r="D1299">
            <v>1</v>
          </cell>
          <cell r="E1299">
            <v>141.55840000000001</v>
          </cell>
          <cell r="F1299">
            <v>141.55000000000001</v>
          </cell>
        </row>
        <row r="1300">
          <cell r="A1300" t="str">
            <v>001.17.08600</v>
          </cell>
          <cell r="B1300" t="str">
            <v>Fornecimento e instalação de chave magnética guarda motor tripolar s/ botoeira 60hz/220v de 32 a</v>
          </cell>
          <cell r="C1300" t="str">
            <v>UN</v>
          </cell>
          <cell r="D1300">
            <v>1</v>
          </cell>
          <cell r="E1300">
            <v>226.83840000000001</v>
          </cell>
          <cell r="F1300">
            <v>226.83</v>
          </cell>
        </row>
        <row r="1301">
          <cell r="A1301" t="str">
            <v>001.17.08620</v>
          </cell>
          <cell r="B1301" t="str">
            <v>Fornecimento e instalação de chave de reversão 30 amp/250v 60 hz com 3 pólos de entrada e 6 pólos de saída</v>
          </cell>
          <cell r="C1301" t="str">
            <v>UN</v>
          </cell>
          <cell r="D1301">
            <v>1</v>
          </cell>
          <cell r="E1301">
            <v>24.7684</v>
          </cell>
          <cell r="F1301">
            <v>24.76</v>
          </cell>
        </row>
        <row r="1302">
          <cell r="A1302" t="str">
            <v>001.17.08640</v>
          </cell>
          <cell r="B1302" t="str">
            <v>Fornecimento e instalação de chave bóia automática unipolar</v>
          </cell>
          <cell r="C1302" t="str">
            <v>UN</v>
          </cell>
          <cell r="D1302">
            <v>1</v>
          </cell>
          <cell r="E1302">
            <v>28.236599999999999</v>
          </cell>
          <cell r="F1302">
            <v>28.23</v>
          </cell>
        </row>
        <row r="1303">
          <cell r="A1303" t="str">
            <v>001.17.08660</v>
          </cell>
          <cell r="B1303" t="str">
            <v>Fornecimento e instalação de chave bóia automática bipolar</v>
          </cell>
          <cell r="C1303" t="str">
            <v>UN</v>
          </cell>
          <cell r="D1303">
            <v>1</v>
          </cell>
          <cell r="E1303">
            <v>40.3551</v>
          </cell>
          <cell r="F1303">
            <v>40.35</v>
          </cell>
        </row>
        <row r="1304">
          <cell r="A1304" t="str">
            <v>001.17.08680</v>
          </cell>
          <cell r="B1304" t="str">
            <v>Fornecimento e instalação de fusível nh 63amp</v>
          </cell>
          <cell r="C1304" t="str">
            <v>UN</v>
          </cell>
          <cell r="D1304">
            <v>1</v>
          </cell>
          <cell r="E1304">
            <v>14.733700000000001</v>
          </cell>
          <cell r="F1304">
            <v>14.73</v>
          </cell>
        </row>
        <row r="1305">
          <cell r="A1305" t="str">
            <v>001.17.08700</v>
          </cell>
          <cell r="B1305" t="str">
            <v>Fornecimento e instalação de fusível nh 100amp</v>
          </cell>
          <cell r="C1305" t="str">
            <v>UN</v>
          </cell>
          <cell r="D1305">
            <v>1</v>
          </cell>
          <cell r="E1305">
            <v>14.733700000000001</v>
          </cell>
          <cell r="F1305">
            <v>14.73</v>
          </cell>
        </row>
        <row r="1306">
          <cell r="A1306" t="str">
            <v>001.17.08720</v>
          </cell>
          <cell r="B1306" t="str">
            <v>Fornecimento e instalação de fusível nh 160amp</v>
          </cell>
          <cell r="C1306" t="str">
            <v>UN</v>
          </cell>
          <cell r="D1306">
            <v>1</v>
          </cell>
          <cell r="E1306">
            <v>14.733700000000001</v>
          </cell>
          <cell r="F1306">
            <v>14.73</v>
          </cell>
        </row>
        <row r="1307">
          <cell r="A1307" t="str">
            <v>001.17.08740</v>
          </cell>
          <cell r="B1307" t="str">
            <v>Fornecimento e instalação de fusível nh 200amp</v>
          </cell>
          <cell r="C1307" t="str">
            <v>UN</v>
          </cell>
          <cell r="D1307">
            <v>1</v>
          </cell>
          <cell r="E1307">
            <v>31.2453</v>
          </cell>
          <cell r="F1307">
            <v>31.24</v>
          </cell>
        </row>
        <row r="1308">
          <cell r="A1308" t="str">
            <v>001.17.08760</v>
          </cell>
          <cell r="B1308" t="str">
            <v>Fornecimento e instalação de fusível nh 315amp</v>
          </cell>
          <cell r="C1308" t="str">
            <v>UN</v>
          </cell>
          <cell r="D1308">
            <v>1</v>
          </cell>
          <cell r="E1308">
            <v>45.935299999999998</v>
          </cell>
          <cell r="F1308">
            <v>45.93</v>
          </cell>
        </row>
        <row r="1309">
          <cell r="A1309" t="str">
            <v>001.17.08780</v>
          </cell>
          <cell r="B1309" t="str">
            <v>Fornecimento e instalação de fusível nh 400amp</v>
          </cell>
          <cell r="C1309" t="str">
            <v>UN</v>
          </cell>
          <cell r="D1309">
            <v>1</v>
          </cell>
          <cell r="E1309">
            <v>20.805299999999999</v>
          </cell>
          <cell r="F1309">
            <v>20.8</v>
          </cell>
        </row>
        <row r="1310">
          <cell r="A1310" t="str">
            <v>001.17.08800</v>
          </cell>
          <cell r="B1310" t="str">
            <v>Fornecimento e instalação de fusível nh 630amp</v>
          </cell>
          <cell r="C1310" t="str">
            <v>UN</v>
          </cell>
          <cell r="D1310">
            <v>1</v>
          </cell>
          <cell r="E1310">
            <v>29.9453</v>
          </cell>
          <cell r="F1310">
            <v>29.94</v>
          </cell>
        </row>
        <row r="1311">
          <cell r="A1311" t="str">
            <v>001.17.08820</v>
          </cell>
          <cell r="B1311" t="str">
            <v>Fornecimento e instalação de fusível tipo "nh", corrente de 200a, capacidade de ruptura 100ka 500v tamanho 2 retardado</v>
          </cell>
          <cell r="C1311" t="str">
            <v>UN</v>
          </cell>
          <cell r="D1311">
            <v>1</v>
          </cell>
          <cell r="E1311">
            <v>24.1553</v>
          </cell>
          <cell r="F1311">
            <v>24.15</v>
          </cell>
        </row>
        <row r="1312">
          <cell r="A1312" t="str">
            <v>001.17.08840</v>
          </cell>
          <cell r="B1312" t="str">
            <v>Fornecimento e instalação de fusível cartucho de 30amp</v>
          </cell>
          <cell r="C1312" t="str">
            <v>UN</v>
          </cell>
          <cell r="D1312">
            <v>1</v>
          </cell>
          <cell r="E1312">
            <v>3.5236999999999998</v>
          </cell>
          <cell r="F1312">
            <v>3.52</v>
          </cell>
        </row>
        <row r="1313">
          <cell r="A1313" t="str">
            <v>001.17.08860</v>
          </cell>
          <cell r="B1313" t="str">
            <v>Fornecimento e instalação de fusível cartucho de 60amp</v>
          </cell>
          <cell r="C1313" t="str">
            <v>UN</v>
          </cell>
          <cell r="D1313">
            <v>1</v>
          </cell>
          <cell r="E1313">
            <v>2.9737</v>
          </cell>
          <cell r="F1313">
            <v>2.97</v>
          </cell>
        </row>
        <row r="1314">
          <cell r="A1314" t="str">
            <v>001.17.08880</v>
          </cell>
          <cell r="B1314" t="str">
            <v>Fornecimento e instalação de fusível faca de 100amp</v>
          </cell>
          <cell r="C1314" t="str">
            <v>UN</v>
          </cell>
          <cell r="D1314">
            <v>1</v>
          </cell>
          <cell r="E1314">
            <v>5.0837000000000003</v>
          </cell>
          <cell r="F1314">
            <v>5.08</v>
          </cell>
        </row>
        <row r="1315">
          <cell r="A1315" t="str">
            <v>001.17.08900</v>
          </cell>
          <cell r="B1315" t="str">
            <v>Fornecimento e instalação de fusível faca de 200amp</v>
          </cell>
          <cell r="C1315" t="str">
            <v>UN</v>
          </cell>
          <cell r="D1315">
            <v>1</v>
          </cell>
          <cell r="E1315">
            <v>8.9536999999999995</v>
          </cell>
          <cell r="F1315">
            <v>8.9499999999999993</v>
          </cell>
        </row>
        <row r="1316">
          <cell r="A1316" t="str">
            <v>001.17.08920</v>
          </cell>
          <cell r="B1316" t="str">
            <v>Fornecimento e instalação de fusível faca de 400amp</v>
          </cell>
          <cell r="C1316" t="str">
            <v>UN</v>
          </cell>
          <cell r="D1316">
            <v>1</v>
          </cell>
          <cell r="E1316">
            <v>21.6753</v>
          </cell>
          <cell r="F1316">
            <v>21.67</v>
          </cell>
        </row>
        <row r="1317">
          <cell r="A1317" t="str">
            <v>001.17.08940</v>
          </cell>
          <cell r="B1317" t="str">
            <v>Fornecimento e instalação de fusível faca de 600amp</v>
          </cell>
          <cell r="C1317" t="str">
            <v>UN</v>
          </cell>
          <cell r="D1317">
            <v>1</v>
          </cell>
          <cell r="E1317">
            <v>24.535299999999999</v>
          </cell>
          <cell r="F1317">
            <v>24.53</v>
          </cell>
        </row>
        <row r="1318">
          <cell r="A1318" t="str">
            <v>001.17.08960</v>
          </cell>
          <cell r="B1318" t="str">
            <v>Forneicimento e instalação de fusível diazed de 30 a 60 amp</v>
          </cell>
          <cell r="C1318" t="str">
            <v>UN</v>
          </cell>
          <cell r="D1318">
            <v>1</v>
          </cell>
          <cell r="E1318">
            <v>3.3637000000000001</v>
          </cell>
          <cell r="F1318">
            <v>3.36</v>
          </cell>
        </row>
        <row r="1319">
          <cell r="A1319" t="str">
            <v>001.17.08980</v>
          </cell>
          <cell r="B1319" t="str">
            <v>Fornecimento e instalação de fusível diazed de 10 amp.,inclusive base, anel e tampa</v>
          </cell>
          <cell r="C1319" t="str">
            <v>CJ</v>
          </cell>
          <cell r="D1319">
            <v>1</v>
          </cell>
          <cell r="E1319">
            <v>20.5792</v>
          </cell>
          <cell r="F1319">
            <v>20.57</v>
          </cell>
        </row>
        <row r="1320">
          <cell r="A1320" t="str">
            <v>001.17.09000</v>
          </cell>
          <cell r="B1320" t="str">
            <v>Fornecimento e instalação de elo fusível de alta tensão 1h</v>
          </cell>
          <cell r="C1320" t="str">
            <v>UN</v>
          </cell>
          <cell r="D1320">
            <v>1</v>
          </cell>
          <cell r="E1320">
            <v>3.1474000000000002</v>
          </cell>
          <cell r="F1320">
            <v>3.14</v>
          </cell>
        </row>
        <row r="1321">
          <cell r="A1321" t="str">
            <v>001.17.09020</v>
          </cell>
          <cell r="B1321" t="str">
            <v>Fornecimento e instalação de elo fusível de alta tensão 2h</v>
          </cell>
          <cell r="C1321" t="str">
            <v>UN</v>
          </cell>
          <cell r="D1321">
            <v>1</v>
          </cell>
          <cell r="E1321">
            <v>3.2473999999999998</v>
          </cell>
          <cell r="F1321">
            <v>3.24</v>
          </cell>
        </row>
        <row r="1322">
          <cell r="A1322" t="str">
            <v>001.17.09040</v>
          </cell>
          <cell r="B1322" t="str">
            <v>Fornecimento e instalação de elo fusível de alta tensão 3h</v>
          </cell>
          <cell r="C1322" t="str">
            <v>UN</v>
          </cell>
          <cell r="D1322">
            <v>1</v>
          </cell>
          <cell r="E1322">
            <v>3.0573999999999999</v>
          </cell>
          <cell r="F1322">
            <v>3.05</v>
          </cell>
        </row>
        <row r="1323">
          <cell r="A1323" t="str">
            <v>001.17.09060</v>
          </cell>
          <cell r="B1323" t="str">
            <v>Fornecimento e instalação de elo fusível de alta tensão 5h</v>
          </cell>
          <cell r="C1323" t="str">
            <v>UN</v>
          </cell>
          <cell r="D1323">
            <v>1</v>
          </cell>
          <cell r="E1323">
            <v>3.2473999999999998</v>
          </cell>
          <cell r="F1323">
            <v>3.24</v>
          </cell>
        </row>
        <row r="1324">
          <cell r="A1324" t="str">
            <v>001.17.09080</v>
          </cell>
          <cell r="B1324" t="str">
            <v>Fornecimento e instalação de elo fusível de alta tensão 6k</v>
          </cell>
          <cell r="C1324" t="str">
            <v>UN</v>
          </cell>
          <cell r="D1324">
            <v>1</v>
          </cell>
          <cell r="E1324">
            <v>3.2473999999999998</v>
          </cell>
          <cell r="F1324">
            <v>3.24</v>
          </cell>
        </row>
        <row r="1325">
          <cell r="A1325" t="str">
            <v>001.17.09100</v>
          </cell>
          <cell r="B1325" t="str">
            <v>Fornecimento e instalação de elo fusível de alta tensão 15k</v>
          </cell>
          <cell r="C1325" t="str">
            <v>UN</v>
          </cell>
          <cell r="D1325">
            <v>1</v>
          </cell>
          <cell r="E1325">
            <v>3.2473999999999998</v>
          </cell>
          <cell r="F1325">
            <v>3.24</v>
          </cell>
        </row>
        <row r="1326">
          <cell r="A1326" t="str">
            <v>001.17.09120</v>
          </cell>
          <cell r="B1326" t="str">
            <v>Fornecimento e instalação de elo fusível de alta tensão 25k</v>
          </cell>
          <cell r="C1326" t="str">
            <v>UN</v>
          </cell>
          <cell r="D1326">
            <v>1</v>
          </cell>
          <cell r="E1326">
            <v>3.3473999999999999</v>
          </cell>
          <cell r="F1326">
            <v>3.34</v>
          </cell>
        </row>
        <row r="1327">
          <cell r="A1327" t="str">
            <v>001.17.09140</v>
          </cell>
          <cell r="B1327" t="str">
            <v>Fornecimento e instalação de elo fusível 10 k - 15 kv</v>
          </cell>
          <cell r="C1327" t="str">
            <v>UN</v>
          </cell>
          <cell r="D1327">
            <v>1</v>
          </cell>
          <cell r="E1327">
            <v>1.7937000000000001</v>
          </cell>
          <cell r="F1327">
            <v>1.79</v>
          </cell>
        </row>
        <row r="1328">
          <cell r="A1328" t="str">
            <v>001.17.09160</v>
          </cell>
          <cell r="B1328" t="str">
            <v>Fornecimento e instalação de chave tipo faca com fusível base de ardosia 250v 3x30amp</v>
          </cell>
          <cell r="C1328" t="str">
            <v>UN</v>
          </cell>
          <cell r="D1328">
            <v>1</v>
          </cell>
          <cell r="E1328">
            <v>47.234499999999997</v>
          </cell>
          <cell r="F1328">
            <v>47.23</v>
          </cell>
        </row>
        <row r="1329">
          <cell r="A1329" t="str">
            <v>001.17.09180</v>
          </cell>
          <cell r="B1329" t="str">
            <v>Fornecimento e instalação de chave tipo faca com fusível base de ardósia 250v 3x60amp</v>
          </cell>
          <cell r="C1329" t="str">
            <v>UN</v>
          </cell>
          <cell r="D1329">
            <v>1</v>
          </cell>
          <cell r="E1329">
            <v>48.112099999999998</v>
          </cell>
          <cell r="F1329">
            <v>48.11</v>
          </cell>
        </row>
        <row r="1330">
          <cell r="A1330" t="str">
            <v>001.17.09200</v>
          </cell>
          <cell r="B1330" t="str">
            <v>Fornecimento e instalação de chave tipo faca com fusível base de ardósia 250v 3x100amp</v>
          </cell>
          <cell r="C1330" t="str">
            <v>UN</v>
          </cell>
          <cell r="D1330">
            <v>1</v>
          </cell>
          <cell r="E1330">
            <v>56.4893</v>
          </cell>
          <cell r="F1330">
            <v>56.48</v>
          </cell>
        </row>
        <row r="1331">
          <cell r="A1331" t="str">
            <v>001.17.09220</v>
          </cell>
          <cell r="B1331" t="str">
            <v>Fornecimento e instalação de chave tipo faca com fusível base de ardósia 250v 3x200amp</v>
          </cell>
          <cell r="C1331" t="str">
            <v>UN</v>
          </cell>
          <cell r="D1331">
            <v>1</v>
          </cell>
          <cell r="E1331">
            <v>70.146600000000007</v>
          </cell>
          <cell r="F1331">
            <v>70.14</v>
          </cell>
        </row>
        <row r="1332">
          <cell r="A1332" t="str">
            <v>001.17.09240</v>
          </cell>
          <cell r="B1332" t="str">
            <v>Fornecimento e instalação de chave fusível - 15 kv de 3 x 300 a</v>
          </cell>
          <cell r="C1332" t="str">
            <v>UN</v>
          </cell>
          <cell r="D1332">
            <v>1</v>
          </cell>
          <cell r="E1332">
            <v>89.236599999999996</v>
          </cell>
          <cell r="F1332">
            <v>89.23</v>
          </cell>
        </row>
        <row r="1333">
          <cell r="A1333" t="str">
            <v>001.17.09260</v>
          </cell>
          <cell r="B1333" t="str">
            <v>Fornecimento e instalação de chave chave seccionadora tripolar comando simultâneo aberto, abertura em carga, tensão nominal de 500 v, corrente nominal 200a/600v</v>
          </cell>
          <cell r="C1333" t="str">
            <v>UN</v>
          </cell>
          <cell r="D1333">
            <v>1</v>
          </cell>
          <cell r="E1333">
            <v>600.23659999999995</v>
          </cell>
          <cell r="F1333">
            <v>600.23</v>
          </cell>
        </row>
        <row r="1334">
          <cell r="A1334" t="str">
            <v>001.17.09280</v>
          </cell>
          <cell r="B1334" t="str">
            <v>Fornecimento e instalação de chave de comando de proteção para iluminação 2x60 w</v>
          </cell>
          <cell r="C1334" t="str">
            <v>UN</v>
          </cell>
          <cell r="D1334">
            <v>1</v>
          </cell>
          <cell r="E1334">
            <v>390.11840000000001</v>
          </cell>
          <cell r="F1334">
            <v>390.11</v>
          </cell>
        </row>
        <row r="1335">
          <cell r="A1335" t="str">
            <v>001.17.09300</v>
          </cell>
          <cell r="B1335" t="str">
            <v>Fornecimento e instalação de afastador de armação secundária de 0.50m p/ unidade</v>
          </cell>
          <cell r="C1335" t="str">
            <v>UN</v>
          </cell>
          <cell r="D1335">
            <v>1</v>
          </cell>
          <cell r="E1335">
            <v>16.736599999999999</v>
          </cell>
          <cell r="F1335">
            <v>16.73</v>
          </cell>
        </row>
        <row r="1336">
          <cell r="A1336" t="str">
            <v>001.17.09320</v>
          </cell>
          <cell r="B1336" t="str">
            <v>Fornecimento e instalação de arruela quadrada de 38.00mm com furo de 18.00mm</v>
          </cell>
          <cell r="C1336" t="str">
            <v>UN</v>
          </cell>
          <cell r="D1336">
            <v>1</v>
          </cell>
          <cell r="E1336">
            <v>0.94179999999999997</v>
          </cell>
          <cell r="F1336">
            <v>0.94</v>
          </cell>
        </row>
        <row r="1337">
          <cell r="A1337" t="str">
            <v>001.17.09340</v>
          </cell>
          <cell r="B1337" t="str">
            <v>Fornecimento e instalação de arruela quadrada de 55.00mm com furo de 18.00mm</v>
          </cell>
          <cell r="C1337" t="str">
            <v>UN</v>
          </cell>
          <cell r="D1337">
            <v>1</v>
          </cell>
          <cell r="E1337">
            <v>0.71179999999999999</v>
          </cell>
          <cell r="F1337">
            <v>0.71</v>
          </cell>
        </row>
        <row r="1338">
          <cell r="A1338" t="str">
            <v>001.17.09360</v>
          </cell>
          <cell r="B1338" t="str">
            <v>Fornecimento e instalação de arruela redonda para parafuso diâm. 9.50mm 3/8"</v>
          </cell>
          <cell r="C1338" t="str">
            <v>UN</v>
          </cell>
          <cell r="D1338">
            <v>1</v>
          </cell>
          <cell r="E1338">
            <v>0.68179999999999996</v>
          </cell>
          <cell r="F1338">
            <v>0.68</v>
          </cell>
        </row>
        <row r="1339">
          <cell r="A1339" t="str">
            <v>001.17.09380</v>
          </cell>
          <cell r="B1339" t="str">
            <v>Fornecimento e instalação de arruela redonda para parafuso diâm. 11.00mm 7/16"</v>
          </cell>
          <cell r="C1339" t="str">
            <v>UN</v>
          </cell>
          <cell r="D1339">
            <v>1</v>
          </cell>
          <cell r="E1339">
            <v>0.69179999999999997</v>
          </cell>
          <cell r="F1339">
            <v>0.69</v>
          </cell>
        </row>
        <row r="1340">
          <cell r="A1340" t="str">
            <v>001.17.09400</v>
          </cell>
          <cell r="B1340" t="str">
            <v>Fornecimento e instalação de arruela redonda para parafuso diam. 16.00mm 5/8"</v>
          </cell>
          <cell r="C1340" t="str">
            <v>UN</v>
          </cell>
          <cell r="D1340">
            <v>1</v>
          </cell>
          <cell r="E1340">
            <v>0.71179999999999999</v>
          </cell>
          <cell r="F1340">
            <v>0.71</v>
          </cell>
        </row>
        <row r="1341">
          <cell r="A1341" t="str">
            <v>001.17.09420</v>
          </cell>
          <cell r="B1341" t="str">
            <v>Fornecimento e instalação de cruzeta de madeira de lei (piúva) 2400.00mmx110.00mmx135.00mm</v>
          </cell>
          <cell r="C1341" t="str">
            <v>UN</v>
          </cell>
          <cell r="D1341">
            <v>1</v>
          </cell>
          <cell r="E1341">
            <v>29.236599999999999</v>
          </cell>
          <cell r="F1341">
            <v>29.23</v>
          </cell>
        </row>
        <row r="1342">
          <cell r="A1342" t="str">
            <v>001.17.09440</v>
          </cell>
          <cell r="B1342" t="str">
            <v>Fornecimento e instalação de cruzeta de madeira de lei (piúva) 2400.00mmx110.00mmx90.00mm</v>
          </cell>
          <cell r="C1342" t="str">
            <v>UN</v>
          </cell>
          <cell r="D1342">
            <v>1</v>
          </cell>
          <cell r="E1342">
            <v>29.136600000000001</v>
          </cell>
          <cell r="F1342">
            <v>29.13</v>
          </cell>
        </row>
        <row r="1343">
          <cell r="A1343" t="str">
            <v>001.17.09460</v>
          </cell>
          <cell r="B1343" t="str">
            <v>Fornecimento e instalação de cruzeta de madeira de lei (piúva) isolador de pino de 15kv</v>
          </cell>
          <cell r="C1343" t="str">
            <v>UN</v>
          </cell>
          <cell r="D1343">
            <v>1</v>
          </cell>
          <cell r="E1343">
            <v>5.3474000000000004</v>
          </cell>
          <cell r="F1343">
            <v>5.34</v>
          </cell>
        </row>
        <row r="1344">
          <cell r="A1344" t="str">
            <v>001.17.09480</v>
          </cell>
          <cell r="B1344" t="str">
            <v>Fornecimento e instalação de mão francesa normal de 710.00mm</v>
          </cell>
          <cell r="C1344" t="str">
            <v>UN</v>
          </cell>
          <cell r="D1344">
            <v>1</v>
          </cell>
          <cell r="E1344">
            <v>7.1184000000000003</v>
          </cell>
          <cell r="F1344">
            <v>7.11</v>
          </cell>
        </row>
        <row r="1345">
          <cell r="A1345" t="str">
            <v>001.17.09500</v>
          </cell>
          <cell r="B1345" t="str">
            <v>Fornecimento e instalação de parafuso de máquina dim 16.00mmx500.00mm</v>
          </cell>
          <cell r="C1345" t="str">
            <v>UN</v>
          </cell>
          <cell r="D1345">
            <v>1</v>
          </cell>
          <cell r="E1345">
            <v>3.7237</v>
          </cell>
          <cell r="F1345">
            <v>3.72</v>
          </cell>
        </row>
        <row r="1346">
          <cell r="A1346" t="str">
            <v>001.17.09520</v>
          </cell>
          <cell r="B1346" t="str">
            <v>Fornecimento e instalação de parafuso de máquina dim 16.00mmx450.00mm</v>
          </cell>
          <cell r="C1346" t="str">
            <v>UN</v>
          </cell>
          <cell r="D1346">
            <v>1</v>
          </cell>
          <cell r="E1346">
            <v>5.2037000000000004</v>
          </cell>
          <cell r="F1346">
            <v>5.2</v>
          </cell>
        </row>
        <row r="1347">
          <cell r="A1347" t="str">
            <v>001.17.09540</v>
          </cell>
          <cell r="B1347" t="str">
            <v>Fornecimento e instalação de parafuso de máquina dim 16.00mmx400.00mm</v>
          </cell>
          <cell r="C1347" t="str">
            <v>UN</v>
          </cell>
          <cell r="D1347">
            <v>1</v>
          </cell>
          <cell r="E1347">
            <v>4.8236999999999997</v>
          </cell>
          <cell r="F1347">
            <v>4.82</v>
          </cell>
        </row>
        <row r="1348">
          <cell r="A1348" t="str">
            <v>001.17.09560</v>
          </cell>
          <cell r="B1348" t="str">
            <v>Fornecimento e instalação de parafuso de máquina dim 16.00mmx350.00mm</v>
          </cell>
          <cell r="C1348" t="str">
            <v>UN</v>
          </cell>
          <cell r="D1348">
            <v>1</v>
          </cell>
          <cell r="E1348">
            <v>3.1236999999999999</v>
          </cell>
          <cell r="F1348">
            <v>3.12</v>
          </cell>
        </row>
        <row r="1349">
          <cell r="A1349" t="str">
            <v>001.17.09580</v>
          </cell>
          <cell r="B1349" t="str">
            <v>Fornecimento e instalação de parafuso de máquina dim 5/8" x 300 mm</v>
          </cell>
          <cell r="C1349" t="str">
            <v>UN</v>
          </cell>
          <cell r="D1349">
            <v>1</v>
          </cell>
          <cell r="E1349">
            <v>5.4036999999999997</v>
          </cell>
          <cell r="F1349">
            <v>5.4</v>
          </cell>
        </row>
        <row r="1350">
          <cell r="A1350" t="str">
            <v>001.17.09600</v>
          </cell>
          <cell r="B1350" t="str">
            <v>Fornecimento e instalação de parafuso de máquina dim.5/8" x 250 mm</v>
          </cell>
          <cell r="C1350" t="str">
            <v>UN</v>
          </cell>
          <cell r="D1350">
            <v>1</v>
          </cell>
          <cell r="E1350">
            <v>2.8237000000000001</v>
          </cell>
          <cell r="F1350">
            <v>2.82</v>
          </cell>
        </row>
        <row r="1351">
          <cell r="A1351" t="str">
            <v>001.17.09620</v>
          </cell>
          <cell r="B1351" t="str">
            <v>Forneicmento e instalação de parafuso de máquina dim.5/8" x 200 mm</v>
          </cell>
          <cell r="C1351" t="str">
            <v>UN</v>
          </cell>
          <cell r="D1351">
            <v>1</v>
          </cell>
          <cell r="E1351">
            <v>4.1936999999999998</v>
          </cell>
          <cell r="F1351">
            <v>4.1900000000000004</v>
          </cell>
        </row>
        <row r="1352">
          <cell r="A1352" t="str">
            <v>001.17.09640</v>
          </cell>
          <cell r="B1352" t="str">
            <v>Fornecimento e instalação de parafuso de máquina dim.1/2" x 125 mm</v>
          </cell>
          <cell r="C1352" t="str">
            <v>UN</v>
          </cell>
          <cell r="D1352">
            <v>1</v>
          </cell>
          <cell r="E1352">
            <v>2.6137000000000001</v>
          </cell>
          <cell r="F1352">
            <v>2.61</v>
          </cell>
        </row>
        <row r="1353">
          <cell r="A1353" t="str">
            <v>001.17.09660</v>
          </cell>
          <cell r="B1353" t="str">
            <v>Fornecimento e instalação de parafuso rosca dupla (passant) diâm 16.00mmx550.00mm</v>
          </cell>
          <cell r="C1353" t="str">
            <v>UN</v>
          </cell>
          <cell r="D1353">
            <v>1</v>
          </cell>
          <cell r="E1353">
            <v>8.9974000000000007</v>
          </cell>
          <cell r="F1353">
            <v>8.99</v>
          </cell>
        </row>
        <row r="1354">
          <cell r="A1354" t="str">
            <v>001.17.09680</v>
          </cell>
          <cell r="B1354" t="str">
            <v>Fornecimento e instalação de parafuso rosca dupla (passant) diâm 16.00mmx500.00mm</v>
          </cell>
          <cell r="C1354" t="str">
            <v>UN</v>
          </cell>
          <cell r="D1354">
            <v>1</v>
          </cell>
          <cell r="E1354">
            <v>8.5074000000000005</v>
          </cell>
          <cell r="F1354">
            <v>8.5</v>
          </cell>
        </row>
        <row r="1355">
          <cell r="A1355" t="str">
            <v>001.17.09700</v>
          </cell>
          <cell r="B1355" t="str">
            <v>Fornecimento e instalação de parafuso rosca dupla (passant) diâm 16.00mmx450.00mm</v>
          </cell>
          <cell r="C1355" t="str">
            <v>UN</v>
          </cell>
          <cell r="D1355">
            <v>1</v>
          </cell>
          <cell r="E1355">
            <v>7.6574</v>
          </cell>
          <cell r="F1355">
            <v>7.65</v>
          </cell>
        </row>
        <row r="1356">
          <cell r="A1356" t="str">
            <v>001.17.09720</v>
          </cell>
          <cell r="B1356" t="str">
            <v>Fornecimento e instalação de parafuso rosca dupla (passant) diâm 16.00mmx400.00mm</v>
          </cell>
          <cell r="C1356" t="str">
            <v>UN</v>
          </cell>
          <cell r="D1356">
            <v>1</v>
          </cell>
          <cell r="E1356">
            <v>5.0473999999999997</v>
          </cell>
          <cell r="F1356">
            <v>5.04</v>
          </cell>
        </row>
        <row r="1357">
          <cell r="A1357" t="str">
            <v>001.17.09740</v>
          </cell>
          <cell r="B1357" t="str">
            <v>Fornecimento e instalação de parafuso rosca dupla (passant) diâm 16.00mmx350.00mm</v>
          </cell>
          <cell r="C1357" t="str">
            <v>UN</v>
          </cell>
          <cell r="D1357">
            <v>1</v>
          </cell>
          <cell r="E1357">
            <v>4.7473999999999998</v>
          </cell>
          <cell r="F1357">
            <v>4.74</v>
          </cell>
        </row>
        <row r="1358">
          <cell r="A1358" t="str">
            <v>001.17.09760</v>
          </cell>
          <cell r="B1358" t="str">
            <v>Fornecimento e instalação de parafuso de rosca soberba12.7mm1/2 polx100mm 4 pol</v>
          </cell>
          <cell r="C1358" t="str">
            <v>UN</v>
          </cell>
          <cell r="D1358">
            <v>1</v>
          </cell>
          <cell r="E1358">
            <v>1.9237</v>
          </cell>
          <cell r="F1358">
            <v>1.92</v>
          </cell>
        </row>
        <row r="1359">
          <cell r="A1359" t="str">
            <v>001.17.09780</v>
          </cell>
          <cell r="B1359" t="str">
            <v>Fornecimento e instalação de parafuso esticador diametro 1/2 pol</v>
          </cell>
          <cell r="C1359" t="str">
            <v>UN</v>
          </cell>
          <cell r="D1359">
            <v>1</v>
          </cell>
          <cell r="E1359">
            <v>3.2673999999999999</v>
          </cell>
          <cell r="F1359">
            <v>3.26</v>
          </cell>
        </row>
        <row r="1360">
          <cell r="A1360" t="str">
            <v>001.17.09800</v>
          </cell>
          <cell r="B1360" t="str">
            <v>Fornecimento e instalação de parafuso francês 9.50mm 3/8"x115mm 4-1/2 pol</v>
          </cell>
          <cell r="C1360" t="str">
            <v>UN</v>
          </cell>
          <cell r="D1360">
            <v>1</v>
          </cell>
          <cell r="E1360">
            <v>1.9237</v>
          </cell>
          <cell r="F1360">
            <v>1.92</v>
          </cell>
        </row>
        <row r="1361">
          <cell r="A1361" t="str">
            <v>001.17.09820</v>
          </cell>
          <cell r="B1361" t="str">
            <v>Fornecimento e instalação de parafuso francês 16.00mm 5/8"x45mm 1-3/4 pol</v>
          </cell>
          <cell r="C1361" t="str">
            <v>UN</v>
          </cell>
          <cell r="D1361">
            <v>1</v>
          </cell>
          <cell r="E1361">
            <v>1.9737</v>
          </cell>
          <cell r="F1361">
            <v>1.97</v>
          </cell>
        </row>
        <row r="1362">
          <cell r="A1362" t="str">
            <v>001.17.09840</v>
          </cell>
          <cell r="B1362" t="str">
            <v>Fornecimento e instalação de parafuso francês 16.00mm 5/8"x150mm 6 pol</v>
          </cell>
          <cell r="C1362" t="str">
            <v>UN</v>
          </cell>
          <cell r="D1362">
            <v>1</v>
          </cell>
          <cell r="E1362">
            <v>2.2237</v>
          </cell>
          <cell r="F1362">
            <v>2.2200000000000002</v>
          </cell>
        </row>
        <row r="1363">
          <cell r="A1363" t="str">
            <v>001.17.09860</v>
          </cell>
          <cell r="B1363" t="str">
            <v>Fornecimento e instalação de pino para isolador de 15kv</v>
          </cell>
          <cell r="C1363" t="str">
            <v>UN</v>
          </cell>
          <cell r="D1363">
            <v>1</v>
          </cell>
          <cell r="E1363">
            <v>3.2237</v>
          </cell>
          <cell r="F1363">
            <v>3.22</v>
          </cell>
        </row>
        <row r="1364">
          <cell r="A1364" t="str">
            <v>001.17.09880</v>
          </cell>
          <cell r="B1364" t="str">
            <v>Fornecimento e instalação de gancho suspensão</v>
          </cell>
          <cell r="C1364" t="str">
            <v>UN</v>
          </cell>
          <cell r="D1364">
            <v>1</v>
          </cell>
          <cell r="E1364">
            <v>8.0473999999999997</v>
          </cell>
          <cell r="F1364">
            <v>8.0399999999999991</v>
          </cell>
        </row>
        <row r="1365">
          <cell r="A1365" t="str">
            <v>001.17.09900</v>
          </cell>
          <cell r="B1365" t="str">
            <v>Fornecimento e instalação de granpo de tensão</v>
          </cell>
          <cell r="C1365" t="str">
            <v>UN</v>
          </cell>
          <cell r="D1365">
            <v>1</v>
          </cell>
          <cell r="E1365">
            <v>4.6474000000000002</v>
          </cell>
          <cell r="F1365">
            <v>4.6399999999999997</v>
          </cell>
        </row>
        <row r="1366">
          <cell r="A1366" t="str">
            <v>001.17.09920</v>
          </cell>
          <cell r="B1366" t="str">
            <v>Fornecimento e instalação de isolador de disco de 150mm</v>
          </cell>
          <cell r="C1366" t="str">
            <v>UN</v>
          </cell>
          <cell r="D1366">
            <v>1</v>
          </cell>
          <cell r="E1366">
            <v>20.0474</v>
          </cell>
          <cell r="F1366">
            <v>20.04</v>
          </cell>
        </row>
        <row r="1367">
          <cell r="A1367" t="str">
            <v>001.17.09940</v>
          </cell>
          <cell r="B1367" t="str">
            <v>Fornecimento e instalação de olhal para parafuso de 16mm 5/8 pol</v>
          </cell>
          <cell r="C1367" t="str">
            <v>UN</v>
          </cell>
          <cell r="D1367">
            <v>1</v>
          </cell>
          <cell r="E1367">
            <v>5.7237</v>
          </cell>
          <cell r="F1367">
            <v>5.72</v>
          </cell>
        </row>
        <row r="1368">
          <cell r="A1368" t="str">
            <v>001.17.09960</v>
          </cell>
          <cell r="B1368" t="str">
            <v>Fornecimento e instalação de manilha de aço maleável 11500 kgf</v>
          </cell>
          <cell r="C1368" t="str">
            <v>UN</v>
          </cell>
          <cell r="D1368">
            <v>1</v>
          </cell>
          <cell r="E1368">
            <v>4.9237000000000002</v>
          </cell>
          <cell r="F1368">
            <v>4.92</v>
          </cell>
        </row>
        <row r="1369">
          <cell r="A1369" t="str">
            <v>001.17.09980</v>
          </cell>
          <cell r="B1369" t="str">
            <v>Fornecimento e instalação de manilha sapatilha para cabo ate 3/8 pol</v>
          </cell>
          <cell r="C1369" t="str">
            <v>UN</v>
          </cell>
          <cell r="D1369">
            <v>1</v>
          </cell>
          <cell r="E1369">
            <v>7.0037000000000003</v>
          </cell>
          <cell r="F1369">
            <v>7</v>
          </cell>
        </row>
        <row r="1370">
          <cell r="A1370" t="str">
            <v>001.17.10000</v>
          </cell>
          <cell r="B1370" t="str">
            <v>Fornecimento e instalação de sapatilha para cabo de aço ate 3/8</v>
          </cell>
          <cell r="C1370" t="str">
            <v>UN</v>
          </cell>
          <cell r="D1370">
            <v>1</v>
          </cell>
          <cell r="E1370">
            <v>1.5737000000000001</v>
          </cell>
          <cell r="F1370">
            <v>1.57</v>
          </cell>
        </row>
        <row r="1371">
          <cell r="A1371" t="str">
            <v>001.17.10020</v>
          </cell>
          <cell r="B1371" t="str">
            <v>Fornecimento e instalação de alça reformada para estais de contra poste wgl-1.100</v>
          </cell>
          <cell r="C1371" t="str">
            <v>UN</v>
          </cell>
          <cell r="D1371">
            <v>1</v>
          </cell>
          <cell r="E1371">
            <v>5.2836999999999996</v>
          </cell>
          <cell r="F1371">
            <v>5.28</v>
          </cell>
        </row>
        <row r="1372">
          <cell r="A1372" t="str">
            <v>001.17.10040</v>
          </cell>
          <cell r="B1372" t="str">
            <v>Fornecimento e instalação de alça reformada para estais de contra poste wgl-1.103</v>
          </cell>
          <cell r="C1372" t="str">
            <v>UN</v>
          </cell>
          <cell r="D1372">
            <v>1</v>
          </cell>
          <cell r="E1372">
            <v>5.2836999999999996</v>
          </cell>
          <cell r="F1372">
            <v>5.28</v>
          </cell>
        </row>
        <row r="1373">
          <cell r="A1373" t="str">
            <v>001.17.10060</v>
          </cell>
          <cell r="B1373" t="str">
            <v>Fornecimento e instalação de alça pré-formada de distribuição dg-4542</v>
          </cell>
          <cell r="C1373" t="str">
            <v>UN</v>
          </cell>
          <cell r="D1373">
            <v>1</v>
          </cell>
          <cell r="E1373">
            <v>1.0487</v>
          </cell>
          <cell r="F1373">
            <v>1.04</v>
          </cell>
        </row>
        <row r="1374">
          <cell r="A1374" t="str">
            <v>001.17.10080</v>
          </cell>
          <cell r="B1374" t="str">
            <v>Fornecimento e instalação de alça pré-formada de distribuição dg-4544</v>
          </cell>
          <cell r="C1374" t="str">
            <v>UN</v>
          </cell>
          <cell r="D1374">
            <v>1</v>
          </cell>
          <cell r="E1374">
            <v>6.0236999999999998</v>
          </cell>
          <cell r="F1374">
            <v>6.02</v>
          </cell>
        </row>
        <row r="1375">
          <cell r="A1375" t="str">
            <v>001.17.10100</v>
          </cell>
          <cell r="B1375" t="str">
            <v>Forneicmento e instalação de alça pré-formada de distribuição dg-4547</v>
          </cell>
          <cell r="C1375" t="str">
            <v>UN</v>
          </cell>
          <cell r="D1375">
            <v>1</v>
          </cell>
          <cell r="E1375">
            <v>14.0237</v>
          </cell>
          <cell r="F1375">
            <v>14.02</v>
          </cell>
        </row>
        <row r="1376">
          <cell r="A1376" t="str">
            <v>001.17.10120</v>
          </cell>
          <cell r="B1376" t="str">
            <v>Fornecimento e instalação de emenda pré formada ls-0118</v>
          </cell>
          <cell r="C1376" t="str">
            <v>UN</v>
          </cell>
          <cell r="D1376">
            <v>1</v>
          </cell>
          <cell r="E1376">
            <v>8.0236999999999998</v>
          </cell>
          <cell r="F1376">
            <v>8.02</v>
          </cell>
        </row>
        <row r="1377">
          <cell r="A1377" t="str">
            <v>001.17.10140</v>
          </cell>
          <cell r="B1377" t="str">
            <v>Fornecimento e instalação de emenda pré formada ls-0120</v>
          </cell>
          <cell r="C1377" t="str">
            <v>UN</v>
          </cell>
          <cell r="D1377">
            <v>1</v>
          </cell>
          <cell r="E1377">
            <v>6.0236999999999998</v>
          </cell>
          <cell r="F1377">
            <v>6.02</v>
          </cell>
        </row>
        <row r="1378">
          <cell r="A1378" t="str">
            <v>001.17.10160</v>
          </cell>
          <cell r="B1378" t="str">
            <v>Fornecimento e instalação de emenda pré-formada ls-0124</v>
          </cell>
          <cell r="C1378" t="str">
            <v>UN</v>
          </cell>
          <cell r="D1378">
            <v>1</v>
          </cell>
          <cell r="E1378">
            <v>14.0237</v>
          </cell>
          <cell r="F1378">
            <v>14.02</v>
          </cell>
        </row>
        <row r="1379">
          <cell r="A1379" t="str">
            <v>001.17.10180</v>
          </cell>
          <cell r="B1379" t="str">
            <v>Fornecimento e instalação de terminal de pressão seção 6.00 mm2 reforçado para condutor</v>
          </cell>
          <cell r="C1379" t="str">
            <v>UN</v>
          </cell>
          <cell r="D1379">
            <v>1</v>
          </cell>
          <cell r="E1379">
            <v>1.3237000000000001</v>
          </cell>
          <cell r="F1379">
            <v>1.32</v>
          </cell>
        </row>
        <row r="1380">
          <cell r="A1380" t="str">
            <v>001.17.10200</v>
          </cell>
          <cell r="B1380" t="str">
            <v>Fornecimento e instalação de terminal de pressão seção 10.00 mm2 reforçado para condutor</v>
          </cell>
          <cell r="C1380" t="str">
            <v>UN</v>
          </cell>
          <cell r="D1380">
            <v>1</v>
          </cell>
          <cell r="E1380">
            <v>1.5137</v>
          </cell>
          <cell r="F1380">
            <v>1.51</v>
          </cell>
        </row>
        <row r="1381">
          <cell r="A1381" t="str">
            <v>001.17.10220</v>
          </cell>
          <cell r="B1381" t="str">
            <v>Fornecimento e instalação de terminal de pressão seção 16.00 mm2 reforçado para condutor</v>
          </cell>
          <cell r="C1381" t="str">
            <v>UN</v>
          </cell>
          <cell r="D1381">
            <v>1</v>
          </cell>
          <cell r="E1381">
            <v>2.3953000000000002</v>
          </cell>
          <cell r="F1381">
            <v>2.39</v>
          </cell>
        </row>
        <row r="1382">
          <cell r="A1382" t="str">
            <v>001.17.10240</v>
          </cell>
          <cell r="B1382" t="str">
            <v>Fornecimento e instalação de terminal de pressão seção 25.00 mm2 reforçado para condutor</v>
          </cell>
          <cell r="C1382" t="str">
            <v>UN</v>
          </cell>
          <cell r="D1382">
            <v>1</v>
          </cell>
          <cell r="E1382">
            <v>3.2073999999999998</v>
          </cell>
          <cell r="F1382">
            <v>3.2</v>
          </cell>
        </row>
        <row r="1383">
          <cell r="A1383" t="str">
            <v>001.17.10260</v>
          </cell>
          <cell r="B1383" t="str">
            <v>Fornecimento e instalação de terminal de pressão seção 35.00 mm2 reforçado para condutor</v>
          </cell>
          <cell r="C1383" t="str">
            <v>UN</v>
          </cell>
          <cell r="D1383">
            <v>1</v>
          </cell>
          <cell r="E1383">
            <v>3.6192000000000002</v>
          </cell>
          <cell r="F1383">
            <v>3.61</v>
          </cell>
        </row>
        <row r="1384">
          <cell r="A1384" t="str">
            <v>001.17.10280</v>
          </cell>
          <cell r="B1384" t="str">
            <v>Fornecimento e instalação de terminal de pressão seção 50.00 mm2 reforçado para condutor</v>
          </cell>
          <cell r="C1384" t="str">
            <v>UN</v>
          </cell>
          <cell r="D1384">
            <v>1</v>
          </cell>
          <cell r="E1384">
            <v>4.9111000000000002</v>
          </cell>
          <cell r="F1384">
            <v>4.91</v>
          </cell>
        </row>
        <row r="1385">
          <cell r="A1385" t="str">
            <v>001.17.10300</v>
          </cell>
          <cell r="B1385" t="str">
            <v>Fornecimento e instalação de terminal de pressão seção 70.00 mm2 reforçado para condutor</v>
          </cell>
          <cell r="C1385" t="str">
            <v>UN</v>
          </cell>
          <cell r="D1385">
            <v>1</v>
          </cell>
          <cell r="E1385">
            <v>5.8529</v>
          </cell>
          <cell r="F1385">
            <v>5.85</v>
          </cell>
        </row>
        <row r="1386">
          <cell r="A1386" t="str">
            <v>001.17.10320</v>
          </cell>
          <cell r="B1386" t="str">
            <v>Fornecimento e instalação de terminal de pressão seção 95.00 mm2 reforçado para condutor</v>
          </cell>
          <cell r="C1386" t="str">
            <v>UN</v>
          </cell>
          <cell r="D1386">
            <v>1</v>
          </cell>
          <cell r="E1386">
            <v>5.5845000000000002</v>
          </cell>
          <cell r="F1386">
            <v>5.58</v>
          </cell>
        </row>
        <row r="1387">
          <cell r="A1387" t="str">
            <v>001.17.10340</v>
          </cell>
          <cell r="B1387" t="str">
            <v>Fornecimento e instalação de terminal de pressão seção 120.00 mm2 reforçado para condutor</v>
          </cell>
          <cell r="C1387" t="str">
            <v>UN</v>
          </cell>
          <cell r="D1387">
            <v>1</v>
          </cell>
          <cell r="E1387">
            <v>6.3064</v>
          </cell>
          <cell r="F1387">
            <v>6.3</v>
          </cell>
        </row>
        <row r="1388">
          <cell r="A1388" t="str">
            <v>001.17.10360</v>
          </cell>
          <cell r="B1388" t="str">
            <v>Fornecimento e instalação de terminal de pressão seção 150.00 mm2 reforçado para condutor</v>
          </cell>
          <cell r="C1388" t="str">
            <v>UN</v>
          </cell>
          <cell r="D1388">
            <v>1</v>
          </cell>
          <cell r="E1388">
            <v>7.4683999999999999</v>
          </cell>
          <cell r="F1388">
            <v>7.46</v>
          </cell>
        </row>
        <row r="1389">
          <cell r="A1389" t="str">
            <v>001.17.10380</v>
          </cell>
          <cell r="B1389" t="str">
            <v>Fornecimento e instalação de terminal de pressão seção 185.00 mm2 reforçado para condutor</v>
          </cell>
          <cell r="C1389" t="str">
            <v>UN</v>
          </cell>
          <cell r="D1389">
            <v>1</v>
          </cell>
          <cell r="E1389">
            <v>10.722099999999999</v>
          </cell>
          <cell r="F1389">
            <v>10.72</v>
          </cell>
        </row>
        <row r="1390">
          <cell r="A1390" t="str">
            <v>001.17.10400</v>
          </cell>
          <cell r="B1390" t="str">
            <v>Fornecimento e instalação de terminal de pressão seção 240 mm2 reforçado para condutor</v>
          </cell>
          <cell r="C1390" t="str">
            <v>UN</v>
          </cell>
          <cell r="D1390">
            <v>1</v>
          </cell>
          <cell r="E1390">
            <v>13.0556</v>
          </cell>
          <cell r="F1390">
            <v>13.05</v>
          </cell>
        </row>
        <row r="1391">
          <cell r="A1391" t="str">
            <v>001.17.10420</v>
          </cell>
          <cell r="B1391" t="str">
            <v>Fornecimento e instalação de terminal de pressão seção 6.00 mm2 simples para condutor</v>
          </cell>
          <cell r="C1391" t="str">
            <v>UN</v>
          </cell>
          <cell r="D1391">
            <v>1</v>
          </cell>
          <cell r="E1391">
            <v>1.3237000000000001</v>
          </cell>
          <cell r="F1391">
            <v>1.32</v>
          </cell>
        </row>
        <row r="1392">
          <cell r="A1392" t="str">
            <v>001.17.10440</v>
          </cell>
          <cell r="B1392" t="str">
            <v>Fornecimento e instalação de terminal de pressão seção 10.00 mm2 simples para condutor</v>
          </cell>
          <cell r="C1392" t="str">
            <v>UN</v>
          </cell>
          <cell r="D1392">
            <v>1</v>
          </cell>
          <cell r="E1392">
            <v>1.7937000000000001</v>
          </cell>
          <cell r="F1392">
            <v>1.79</v>
          </cell>
        </row>
        <row r="1393">
          <cell r="A1393" t="str">
            <v>001.17.10460</v>
          </cell>
          <cell r="B1393" t="str">
            <v>Fornecimento e instalação de terminal de pressão seção 16.00 mm2 simples para condutor seção</v>
          </cell>
          <cell r="C1393" t="str">
            <v>UN</v>
          </cell>
          <cell r="D1393">
            <v>1</v>
          </cell>
          <cell r="E1393">
            <v>2.3353000000000002</v>
          </cell>
          <cell r="F1393">
            <v>2.33</v>
          </cell>
        </row>
        <row r="1394">
          <cell r="A1394" t="str">
            <v>001.17.10480</v>
          </cell>
          <cell r="B1394" t="str">
            <v>Fornecimento e instalação de terminal de pressão seção 25.00 mm2 simples para condutor</v>
          </cell>
          <cell r="C1394" t="str">
            <v>UN</v>
          </cell>
          <cell r="D1394">
            <v>1</v>
          </cell>
          <cell r="E1394">
            <v>2.9773999999999998</v>
          </cell>
          <cell r="F1394">
            <v>2.97</v>
          </cell>
        </row>
        <row r="1395">
          <cell r="A1395" t="str">
            <v>001.17.10500</v>
          </cell>
          <cell r="B1395" t="str">
            <v>Fornecimento e instalação de terminal de pressão seção 35.00 mm2 simples para condutor</v>
          </cell>
          <cell r="C1395" t="str">
            <v>UN</v>
          </cell>
          <cell r="D1395">
            <v>1</v>
          </cell>
          <cell r="E1395">
            <v>3.5091999999999999</v>
          </cell>
          <cell r="F1395">
            <v>3.5</v>
          </cell>
        </row>
        <row r="1396">
          <cell r="A1396" t="str">
            <v>001.17.10520</v>
          </cell>
          <cell r="B1396" t="str">
            <v>Fornecimento e instalação de terminal de pressão seção 50 mm2 simples para condutor</v>
          </cell>
          <cell r="C1396" t="str">
            <v>UN</v>
          </cell>
          <cell r="D1396">
            <v>1</v>
          </cell>
          <cell r="E1396">
            <v>4.2610999999999999</v>
          </cell>
          <cell r="F1396">
            <v>4.26</v>
          </cell>
        </row>
        <row r="1397">
          <cell r="A1397" t="str">
            <v>001.17.10540</v>
          </cell>
          <cell r="B1397" t="str">
            <v>Fornecimento e instalação de terminal de pressão seção 70.00 mm2 simples para condutor</v>
          </cell>
          <cell r="C1397" t="str">
            <v>UN</v>
          </cell>
          <cell r="D1397">
            <v>1</v>
          </cell>
          <cell r="E1397">
            <v>4.8929</v>
          </cell>
          <cell r="F1397">
            <v>4.8899999999999997</v>
          </cell>
        </row>
        <row r="1398">
          <cell r="A1398" t="str">
            <v>001.17.10560</v>
          </cell>
          <cell r="B1398" t="str">
            <v>Fornecimento e instalação de terminal de pressão seção 95.00 mm2 simples para condutor</v>
          </cell>
          <cell r="C1398" t="str">
            <v>UN</v>
          </cell>
          <cell r="D1398">
            <v>1</v>
          </cell>
          <cell r="E1398">
            <v>6.4145000000000003</v>
          </cell>
          <cell r="F1398">
            <v>6.41</v>
          </cell>
        </row>
        <row r="1399">
          <cell r="A1399" t="str">
            <v>001.17.10580</v>
          </cell>
          <cell r="B1399" t="str">
            <v>Fornecimento e instalação de terminal de pressão seção 120.00 mm2 simples para condutor</v>
          </cell>
          <cell r="C1399" t="str">
            <v>UN</v>
          </cell>
          <cell r="D1399">
            <v>1</v>
          </cell>
          <cell r="E1399">
            <v>7.7363999999999997</v>
          </cell>
          <cell r="F1399">
            <v>7.73</v>
          </cell>
        </row>
        <row r="1400">
          <cell r="A1400" t="str">
            <v>001.17.10600</v>
          </cell>
          <cell r="B1400" t="str">
            <v>Fornecimento e instalação de terminal de pressão seção 150.00 mm2 simples para condutor</v>
          </cell>
          <cell r="C1400" t="str">
            <v>UN</v>
          </cell>
          <cell r="D1400">
            <v>1</v>
          </cell>
          <cell r="E1400">
            <v>8.3084000000000007</v>
          </cell>
          <cell r="F1400">
            <v>8.3000000000000007</v>
          </cell>
        </row>
        <row r="1401">
          <cell r="A1401" t="str">
            <v>001.17.10620</v>
          </cell>
          <cell r="B1401" t="str">
            <v>Fornecimento e instalação de terminal de pressão seção 185.00 mm2 simples para condutor</v>
          </cell>
          <cell r="C1401" t="str">
            <v>UN</v>
          </cell>
          <cell r="D1401">
            <v>1</v>
          </cell>
          <cell r="E1401">
            <v>10.412100000000001</v>
          </cell>
          <cell r="F1401">
            <v>10.41</v>
          </cell>
        </row>
        <row r="1402">
          <cell r="A1402" t="str">
            <v>001.17.10640</v>
          </cell>
          <cell r="B1402" t="str">
            <v>Fornecimento e instalação de terminal de pressão seção 240.00 mm2 simples para condutor</v>
          </cell>
          <cell r="C1402" t="str">
            <v>UN</v>
          </cell>
          <cell r="D1402">
            <v>1</v>
          </cell>
          <cell r="E1402">
            <v>12.025600000000001</v>
          </cell>
          <cell r="F1402">
            <v>12.02</v>
          </cell>
        </row>
        <row r="1403">
          <cell r="A1403" t="str">
            <v>001.17.10660</v>
          </cell>
          <cell r="B1403" t="str">
            <v>Fornecimento e instalação de conector split bolt para condutor seção 6.00 mm2</v>
          </cell>
          <cell r="C1403" t="str">
            <v>UN</v>
          </cell>
          <cell r="D1403">
            <v>1</v>
          </cell>
          <cell r="E1403">
            <v>1.7837000000000001</v>
          </cell>
          <cell r="F1403">
            <v>1.78</v>
          </cell>
        </row>
        <row r="1404">
          <cell r="A1404" t="str">
            <v>001.17.10680</v>
          </cell>
          <cell r="B1404" t="str">
            <v>Fornecimento e instalação de conector split bolt para condutor  seção 10.00 mm2</v>
          </cell>
          <cell r="C1404" t="str">
            <v>UN</v>
          </cell>
          <cell r="D1404">
            <v>1</v>
          </cell>
          <cell r="E1404">
            <v>1.7837000000000001</v>
          </cell>
          <cell r="F1404">
            <v>1.78</v>
          </cell>
        </row>
        <row r="1405">
          <cell r="A1405" t="str">
            <v>001.17.10700</v>
          </cell>
          <cell r="B1405" t="str">
            <v>Fornecimento e instalação de conector split bolt para condutor  seção 16.00 mm2</v>
          </cell>
          <cell r="C1405" t="str">
            <v>UN</v>
          </cell>
          <cell r="D1405">
            <v>1</v>
          </cell>
          <cell r="E1405">
            <v>2.5952999999999999</v>
          </cell>
          <cell r="F1405">
            <v>2.59</v>
          </cell>
        </row>
        <row r="1406">
          <cell r="A1406" t="str">
            <v>001.17.10720</v>
          </cell>
          <cell r="B1406" t="str">
            <v>Fornecimento e instalação de conector split bolt para condutor  seção 25.00 mm2</v>
          </cell>
          <cell r="C1406" t="str">
            <v>UN</v>
          </cell>
          <cell r="D1406">
            <v>1</v>
          </cell>
          <cell r="E1406">
            <v>3.3473999999999999</v>
          </cell>
          <cell r="F1406">
            <v>3.34</v>
          </cell>
        </row>
        <row r="1407">
          <cell r="A1407" t="str">
            <v>001.17.10740</v>
          </cell>
          <cell r="B1407" t="str">
            <v>Fornecimento e instalação de conector split bolt para condutor  seção 35.00 mm2</v>
          </cell>
          <cell r="C1407" t="str">
            <v>UN</v>
          </cell>
          <cell r="D1407">
            <v>1</v>
          </cell>
          <cell r="E1407">
            <v>3.9291999999999998</v>
          </cell>
          <cell r="F1407">
            <v>3.92</v>
          </cell>
        </row>
        <row r="1408">
          <cell r="A1408" t="str">
            <v>001.17.10760</v>
          </cell>
          <cell r="B1408" t="str">
            <v>Fornecimento e instalação de conector split bolt para condutor  seção 50.00 mm2</v>
          </cell>
          <cell r="C1408" t="str">
            <v>UN</v>
          </cell>
          <cell r="D1408">
            <v>1</v>
          </cell>
          <cell r="E1408">
            <v>4.7411000000000003</v>
          </cell>
          <cell r="F1408">
            <v>4.74</v>
          </cell>
        </row>
        <row r="1409">
          <cell r="A1409" t="str">
            <v>001.17.10780</v>
          </cell>
          <cell r="B1409" t="str">
            <v>Fornecimento e instalação de conector split bolt para condutor  seção 70.00 mm2</v>
          </cell>
          <cell r="C1409" t="str">
            <v>UN</v>
          </cell>
          <cell r="D1409">
            <v>1</v>
          </cell>
          <cell r="E1409">
            <v>5.8829000000000002</v>
          </cell>
          <cell r="F1409">
            <v>5.88</v>
          </cell>
        </row>
        <row r="1410">
          <cell r="A1410" t="str">
            <v>001.17.10800</v>
          </cell>
          <cell r="B1410" t="str">
            <v>Fornecimento e instalação de conector split bolt para condutor  seção 95.00 mm2</v>
          </cell>
          <cell r="C1410" t="str">
            <v>UN</v>
          </cell>
          <cell r="D1410">
            <v>1</v>
          </cell>
          <cell r="E1410">
            <v>7.5845000000000002</v>
          </cell>
          <cell r="F1410">
            <v>7.58</v>
          </cell>
        </row>
        <row r="1411">
          <cell r="A1411" t="str">
            <v>001.17.10820</v>
          </cell>
          <cell r="B1411" t="str">
            <v>Fornecimento e instalação de conector split bolt para condutor  seção 120.00 mm2</v>
          </cell>
          <cell r="C1411" t="str">
            <v>UN</v>
          </cell>
          <cell r="D1411">
            <v>1</v>
          </cell>
          <cell r="E1411">
            <v>8.2864000000000004</v>
          </cell>
          <cell r="F1411">
            <v>8.2799999999999994</v>
          </cell>
        </row>
        <row r="1412">
          <cell r="A1412" t="str">
            <v>001.17.10840</v>
          </cell>
          <cell r="B1412" t="str">
            <v>Fornecimento e instalação de conector split bolt para condutor  seção 150.00 mm2</v>
          </cell>
          <cell r="C1412" t="str">
            <v>UN</v>
          </cell>
          <cell r="D1412">
            <v>1</v>
          </cell>
          <cell r="E1412">
            <v>9.2883999999999993</v>
          </cell>
          <cell r="F1412">
            <v>9.2799999999999994</v>
          </cell>
        </row>
        <row r="1413">
          <cell r="A1413" t="str">
            <v>001.17.10860</v>
          </cell>
          <cell r="B1413" t="str">
            <v>Fornecimento e instalação de conector split bolt para condutor  seção 185.00 mm2</v>
          </cell>
          <cell r="C1413" t="str">
            <v>UN</v>
          </cell>
          <cell r="D1413">
            <v>1</v>
          </cell>
          <cell r="E1413">
            <v>12.3421</v>
          </cell>
          <cell r="F1413">
            <v>12.34</v>
          </cell>
        </row>
        <row r="1414">
          <cell r="A1414" t="str">
            <v>001.17.10880</v>
          </cell>
          <cell r="B1414" t="str">
            <v>Fornecimento e instalação de conector split bolt para condutor  seção 240.00 mm2</v>
          </cell>
          <cell r="C1414" t="str">
            <v>UN</v>
          </cell>
          <cell r="D1414">
            <v>1</v>
          </cell>
          <cell r="E1414">
            <v>15.4556</v>
          </cell>
          <cell r="F1414">
            <v>15.45</v>
          </cell>
        </row>
        <row r="1415">
          <cell r="A1415" t="str">
            <v>001.17.10900</v>
          </cell>
          <cell r="B1415" t="str">
            <v>Fornecimento e instalação de prensa-fio com 03 parafusos</v>
          </cell>
          <cell r="C1415" t="str">
            <v>UN</v>
          </cell>
          <cell r="D1415">
            <v>1</v>
          </cell>
          <cell r="E1415">
            <v>29.165600000000001</v>
          </cell>
          <cell r="F1415">
            <v>29.16</v>
          </cell>
        </row>
        <row r="1416">
          <cell r="A1416" t="str">
            <v>001.17.10920</v>
          </cell>
          <cell r="B1416" t="str">
            <v>Fornecimento e instalação de conector tipo anel, forquilha ou pino p/fio de 2.50  mm, co termina pré-isolado</v>
          </cell>
          <cell r="C1416" t="str">
            <v>UN</v>
          </cell>
          <cell r="D1416">
            <v>1</v>
          </cell>
          <cell r="E1416">
            <v>1.4806999999999999</v>
          </cell>
          <cell r="F1416">
            <v>1.48</v>
          </cell>
        </row>
        <row r="1417">
          <cell r="A1417" t="str">
            <v>001.17.10940</v>
          </cell>
          <cell r="B1417" t="str">
            <v>Fornecimento e instalação de conector terra tipo out-1066</v>
          </cell>
          <cell r="C1417" t="str">
            <v>UN</v>
          </cell>
          <cell r="D1417">
            <v>1</v>
          </cell>
          <cell r="E1417">
            <v>2.5236999999999998</v>
          </cell>
          <cell r="F1417">
            <v>2.52</v>
          </cell>
        </row>
        <row r="1418">
          <cell r="A1418" t="str">
            <v>001.17.10960</v>
          </cell>
          <cell r="B1418" t="str">
            <v>Fornecimento e instalação de conector cunha principal p/cabo al nº 4 awg, derivação al-4 awg</v>
          </cell>
          <cell r="C1418" t="str">
            <v>UN</v>
          </cell>
          <cell r="D1418">
            <v>1</v>
          </cell>
          <cell r="E1418">
            <v>9.8474000000000004</v>
          </cell>
          <cell r="F1418">
            <v>9.84</v>
          </cell>
        </row>
        <row r="1419">
          <cell r="A1419" t="str">
            <v>001.17.10980</v>
          </cell>
          <cell r="B1419" t="str">
            <v>Fornecimento e instalação de conector derivação cunha tipo estribo normal p/cabo de al nº 2awg</v>
          </cell>
          <cell r="C1419" t="str">
            <v>UN</v>
          </cell>
          <cell r="D1419">
            <v>1</v>
          </cell>
          <cell r="E1419">
            <v>11.737399999999999</v>
          </cell>
          <cell r="F1419">
            <v>11.73</v>
          </cell>
        </row>
        <row r="1420">
          <cell r="A1420" t="str">
            <v>001.17.11000</v>
          </cell>
          <cell r="B1420" t="str">
            <v>Fornecimento e instalação de conector derivação a pressão tipo estribo p/cabo ca e caa nº 2awg</v>
          </cell>
          <cell r="C1420" t="str">
            <v>UN</v>
          </cell>
          <cell r="D1420">
            <v>1</v>
          </cell>
          <cell r="E1420">
            <v>9.8474000000000004</v>
          </cell>
          <cell r="F1420">
            <v>9.84</v>
          </cell>
        </row>
        <row r="1421">
          <cell r="A1421" t="str">
            <v>001.17.11020</v>
          </cell>
          <cell r="B1421" t="str">
            <v>Forneciemnto e instalação de conector derivação p/linha viva</v>
          </cell>
          <cell r="C1421" t="str">
            <v>UN</v>
          </cell>
          <cell r="D1421">
            <v>1</v>
          </cell>
          <cell r="E1421">
            <v>10.9474</v>
          </cell>
          <cell r="F1421">
            <v>10.94</v>
          </cell>
        </row>
        <row r="1422">
          <cell r="A1422" t="str">
            <v>001.17.11040</v>
          </cell>
          <cell r="B1422" t="str">
            <v>Fornecimento e instalação de conector de terra tipo cabo-haste</v>
          </cell>
          <cell r="C1422" t="str">
            <v>UN</v>
          </cell>
          <cell r="D1422">
            <v>1</v>
          </cell>
          <cell r="E1422">
            <v>4.7473999999999998</v>
          </cell>
          <cell r="F1422">
            <v>4.74</v>
          </cell>
        </row>
        <row r="1423">
          <cell r="A1423" t="str">
            <v>001.17.11060</v>
          </cell>
          <cell r="B1423" t="str">
            <v>Fornecimento e instalação de cinta de aço galvanizado com parafoso seção 65.00mm</v>
          </cell>
          <cell r="C1423" t="str">
            <v>UN</v>
          </cell>
          <cell r="D1423">
            <v>1</v>
          </cell>
          <cell r="E1423">
            <v>6.0473999999999997</v>
          </cell>
          <cell r="F1423">
            <v>6.04</v>
          </cell>
        </row>
        <row r="1424">
          <cell r="A1424" t="str">
            <v>001.17.11080</v>
          </cell>
          <cell r="B1424" t="str">
            <v>Fornecimento e instalação de cinta de aço galvanizado com parafoso seção 110.00mm</v>
          </cell>
          <cell r="C1424" t="str">
            <v>UN</v>
          </cell>
          <cell r="D1424">
            <v>1</v>
          </cell>
          <cell r="E1424">
            <v>6.3474000000000004</v>
          </cell>
          <cell r="F1424">
            <v>6.34</v>
          </cell>
        </row>
        <row r="1425">
          <cell r="A1425" t="str">
            <v>001.17.11100</v>
          </cell>
          <cell r="B1425" t="str">
            <v>Fornecimento e instalação de cinta de aço galvanizado com parafoso seção 140.00mm</v>
          </cell>
          <cell r="C1425" t="str">
            <v>UN</v>
          </cell>
          <cell r="D1425">
            <v>1</v>
          </cell>
          <cell r="E1425">
            <v>7.0591999999999997</v>
          </cell>
          <cell r="F1425">
            <v>7.05</v>
          </cell>
        </row>
        <row r="1426">
          <cell r="A1426" t="str">
            <v>001.17.11120</v>
          </cell>
          <cell r="B1426" t="str">
            <v>Fornecimento e instalação de cinta de aço galvanizado com parafoso seção 150.00mm</v>
          </cell>
          <cell r="C1426" t="str">
            <v>UN</v>
          </cell>
          <cell r="D1426">
            <v>1</v>
          </cell>
          <cell r="E1426">
            <v>7.0591999999999997</v>
          </cell>
          <cell r="F1426">
            <v>7.05</v>
          </cell>
        </row>
        <row r="1427">
          <cell r="A1427" t="str">
            <v>001.17.11140</v>
          </cell>
          <cell r="B1427" t="str">
            <v>Fornecimento e instalação de cinta de aço galvanizado com parafoso seção 160.00mm</v>
          </cell>
          <cell r="C1427" t="str">
            <v>UN</v>
          </cell>
          <cell r="D1427">
            <v>1</v>
          </cell>
          <cell r="E1427">
            <v>15.071099999999999</v>
          </cell>
          <cell r="F1427">
            <v>15.07</v>
          </cell>
        </row>
        <row r="1428">
          <cell r="A1428" t="str">
            <v>001.17.11160</v>
          </cell>
          <cell r="B1428" t="str">
            <v>Fornecimento e instalação de cinta de aço galvanizado com parafoso seção 170.00mm</v>
          </cell>
          <cell r="C1428" t="str">
            <v>UN</v>
          </cell>
          <cell r="D1428">
            <v>1</v>
          </cell>
          <cell r="E1428">
            <v>15.071099999999999</v>
          </cell>
          <cell r="F1428">
            <v>15.07</v>
          </cell>
        </row>
        <row r="1429">
          <cell r="A1429" t="str">
            <v>001.17.11180</v>
          </cell>
          <cell r="B1429" t="str">
            <v>Fornecimento e instalação de cinta de aço galvanizado com parafoso seção 180.00mm</v>
          </cell>
          <cell r="C1429" t="str">
            <v>UN</v>
          </cell>
          <cell r="D1429">
            <v>1</v>
          </cell>
          <cell r="E1429">
            <v>16.082899999999999</v>
          </cell>
          <cell r="F1429">
            <v>16.079999999999998</v>
          </cell>
        </row>
        <row r="1430">
          <cell r="A1430" t="str">
            <v>001.17.11200</v>
          </cell>
          <cell r="B1430" t="str">
            <v>Fornecimento e instalação de cinta de aço galvanizado com parafoso seção 190.00mm</v>
          </cell>
          <cell r="C1430" t="str">
            <v>UN</v>
          </cell>
          <cell r="D1430">
            <v>1</v>
          </cell>
          <cell r="E1430">
            <v>16.582899999999999</v>
          </cell>
          <cell r="F1430">
            <v>16.579999999999998</v>
          </cell>
        </row>
        <row r="1431">
          <cell r="A1431" t="str">
            <v>001.17.11220</v>
          </cell>
          <cell r="B1431" t="str">
            <v>Fornecimento e instalação de cinta de aço galvanizado com parafoso seção 200.00mm</v>
          </cell>
          <cell r="C1431" t="str">
            <v>UN</v>
          </cell>
          <cell r="D1431">
            <v>1</v>
          </cell>
          <cell r="E1431">
            <v>17.0945</v>
          </cell>
          <cell r="F1431">
            <v>17.09</v>
          </cell>
        </row>
        <row r="1432">
          <cell r="A1432" t="str">
            <v>001.17.11240</v>
          </cell>
          <cell r="B1432" t="str">
            <v>Fornecimento e instalação de cinta de aço galvanizado com parafoso seção 210.00mm</v>
          </cell>
          <cell r="C1432" t="str">
            <v>UN</v>
          </cell>
          <cell r="D1432">
            <v>1</v>
          </cell>
          <cell r="E1432">
            <v>18.0945</v>
          </cell>
          <cell r="F1432">
            <v>18.09</v>
          </cell>
        </row>
        <row r="1433">
          <cell r="A1433" t="str">
            <v>001.17.11260</v>
          </cell>
          <cell r="B1433" t="str">
            <v>Fornecimento e instalação de cinta de aço galvanizado com parafoso seção 220.00mm</v>
          </cell>
          <cell r="C1433" t="str">
            <v>UN</v>
          </cell>
          <cell r="D1433">
            <v>1</v>
          </cell>
          <cell r="E1433">
            <v>19.006399999999999</v>
          </cell>
          <cell r="F1433">
            <v>19</v>
          </cell>
        </row>
        <row r="1434">
          <cell r="A1434" t="str">
            <v>001.17.11280</v>
          </cell>
          <cell r="B1434" t="str">
            <v>Fornecimento e instalação de cinta de aço galvanizado com parafoso seção 230.00mm</v>
          </cell>
          <cell r="C1434" t="str">
            <v>UN</v>
          </cell>
          <cell r="D1434">
            <v>1</v>
          </cell>
          <cell r="E1434">
            <v>19.406400000000001</v>
          </cell>
          <cell r="F1434">
            <v>19.399999999999999</v>
          </cell>
        </row>
        <row r="1435">
          <cell r="A1435" t="str">
            <v>001.17.11300</v>
          </cell>
          <cell r="B1435" t="str">
            <v>Fornecimento e instalação de cinta de aço galvanizado com parafoso seção 240.00mm</v>
          </cell>
          <cell r="C1435" t="str">
            <v>UN</v>
          </cell>
          <cell r="D1435">
            <v>1</v>
          </cell>
          <cell r="E1435">
            <v>20.118400000000001</v>
          </cell>
          <cell r="F1435">
            <v>20.11</v>
          </cell>
        </row>
        <row r="1436">
          <cell r="A1436" t="str">
            <v>001.17.11320</v>
          </cell>
          <cell r="B1436" t="str">
            <v>Fornecimento e instalação de cinta de aço galvanizado com parafoso seção 250.00mm</v>
          </cell>
          <cell r="C1436" t="str">
            <v>UN</v>
          </cell>
          <cell r="D1436">
            <v>1</v>
          </cell>
          <cell r="E1436">
            <v>20.118400000000001</v>
          </cell>
          <cell r="F1436">
            <v>20.11</v>
          </cell>
        </row>
        <row r="1437">
          <cell r="A1437" t="str">
            <v>001.17.11340</v>
          </cell>
          <cell r="B1437" t="str">
            <v>Fornecimento e instalação de cinta de aço galvanizado com parafoso seção 260.00mm</v>
          </cell>
          <cell r="C1437" t="str">
            <v>UN</v>
          </cell>
          <cell r="D1437">
            <v>1</v>
          </cell>
          <cell r="E1437">
            <v>21.630299999999998</v>
          </cell>
          <cell r="F1437">
            <v>21.63</v>
          </cell>
        </row>
        <row r="1438">
          <cell r="A1438" t="str">
            <v>001.17.11360</v>
          </cell>
          <cell r="B1438" t="str">
            <v>Fornecimento e instalação de cinta de aço galvanizado com parafoso seção 270.00mm</v>
          </cell>
          <cell r="C1438" t="str">
            <v>UN</v>
          </cell>
          <cell r="D1438">
            <v>1</v>
          </cell>
          <cell r="E1438">
            <v>21.630299999999998</v>
          </cell>
          <cell r="F1438">
            <v>21.63</v>
          </cell>
        </row>
        <row r="1439">
          <cell r="A1439" t="str">
            <v>001.17.11380</v>
          </cell>
          <cell r="B1439" t="str">
            <v>Fornecimento e instalação de cinta de aço galvanizado com parafoso seção 280.00mm</v>
          </cell>
          <cell r="C1439" t="str">
            <v>UN</v>
          </cell>
          <cell r="D1439">
            <v>1</v>
          </cell>
          <cell r="E1439">
            <v>23.142099999999999</v>
          </cell>
          <cell r="F1439">
            <v>23.14</v>
          </cell>
        </row>
        <row r="1440">
          <cell r="A1440" t="str">
            <v>001.17.11400</v>
          </cell>
          <cell r="B1440" t="str">
            <v>Fornecimento e instalação de cinta de aço galvanizado com parafoso seção 290.00mm</v>
          </cell>
          <cell r="C1440" t="str">
            <v>UN</v>
          </cell>
          <cell r="D1440">
            <v>1</v>
          </cell>
          <cell r="E1440">
            <v>23.142099999999999</v>
          </cell>
          <cell r="F1440">
            <v>23.14</v>
          </cell>
        </row>
        <row r="1441">
          <cell r="A1441" t="str">
            <v>001.17.11420</v>
          </cell>
          <cell r="B1441" t="str">
            <v>Fornecimento e instalação de sela p/ cruzeta</v>
          </cell>
          <cell r="C1441" t="str">
            <v>UN</v>
          </cell>
          <cell r="D1441">
            <v>1</v>
          </cell>
          <cell r="E1441">
            <v>7.3273999999999999</v>
          </cell>
          <cell r="F1441">
            <v>7.32</v>
          </cell>
        </row>
        <row r="1442">
          <cell r="A1442" t="str">
            <v>001.17.11440</v>
          </cell>
          <cell r="B1442" t="str">
            <v>Fornecimento e instalação de porca quadrada para parafuso diâmetro 16.00mm</v>
          </cell>
          <cell r="C1442" t="str">
            <v>UN</v>
          </cell>
          <cell r="D1442">
            <v>1</v>
          </cell>
          <cell r="E1442">
            <v>1.2237</v>
          </cell>
          <cell r="F1442">
            <v>1.22</v>
          </cell>
        </row>
        <row r="1443">
          <cell r="A1443" t="str">
            <v>001.17.11460</v>
          </cell>
          <cell r="B1443" t="str">
            <v>Fornecimento e instalação de luva de ferro galvanizado  1/2"</v>
          </cell>
          <cell r="C1443" t="str">
            <v>UN</v>
          </cell>
          <cell r="D1443">
            <v>1</v>
          </cell>
          <cell r="E1443">
            <v>1.1006</v>
          </cell>
          <cell r="F1443">
            <v>1.1000000000000001</v>
          </cell>
        </row>
        <row r="1444">
          <cell r="A1444" t="str">
            <v>001.17.11480</v>
          </cell>
          <cell r="B1444" t="str">
            <v>Fornecimento e instalação de luva de ferro galvanizado  3/4"</v>
          </cell>
          <cell r="C1444" t="str">
            <v>UN</v>
          </cell>
          <cell r="D1444">
            <v>1</v>
          </cell>
          <cell r="E1444">
            <v>1.3318000000000001</v>
          </cell>
          <cell r="F1444">
            <v>1.33</v>
          </cell>
        </row>
        <row r="1445">
          <cell r="A1445" t="str">
            <v>001.17.11500</v>
          </cell>
          <cell r="B1445" t="str">
            <v>Fornecimento e instalação de luva de ferro galvanizado  1"</v>
          </cell>
          <cell r="C1445" t="str">
            <v>UN</v>
          </cell>
          <cell r="D1445">
            <v>1</v>
          </cell>
          <cell r="E1445">
            <v>2.4237000000000002</v>
          </cell>
          <cell r="F1445">
            <v>2.42</v>
          </cell>
        </row>
        <row r="1446">
          <cell r="A1446" t="str">
            <v>001.17.11520</v>
          </cell>
          <cell r="B1446" t="str">
            <v>Fornecimento e instalação de luva de ferro galvanizado  1 1/4"</v>
          </cell>
          <cell r="C1446" t="str">
            <v>UN</v>
          </cell>
          <cell r="D1446">
            <v>1</v>
          </cell>
          <cell r="E1446">
            <v>2.5436999999999999</v>
          </cell>
          <cell r="F1446">
            <v>2.54</v>
          </cell>
        </row>
        <row r="1447">
          <cell r="A1447" t="str">
            <v>001.17.11540</v>
          </cell>
          <cell r="B1447" t="str">
            <v>Fornecimento e instalação de luva de ferro galvanizado  1 1/2</v>
          </cell>
          <cell r="C1447" t="str">
            <v>UN</v>
          </cell>
          <cell r="D1447">
            <v>1</v>
          </cell>
          <cell r="E1447">
            <v>3.1753</v>
          </cell>
          <cell r="F1447">
            <v>3.17</v>
          </cell>
        </row>
        <row r="1448">
          <cell r="A1448" t="str">
            <v>001.17.11560</v>
          </cell>
          <cell r="B1448" t="str">
            <v>Fornecimento e instalação de luva de ferro galvanizado  2"</v>
          </cell>
          <cell r="C1448" t="str">
            <v>UN</v>
          </cell>
          <cell r="D1448">
            <v>1</v>
          </cell>
          <cell r="E1448">
            <v>4.1574</v>
          </cell>
          <cell r="F1448">
            <v>4.1500000000000004</v>
          </cell>
        </row>
        <row r="1449">
          <cell r="A1449" t="str">
            <v>001.17.11580</v>
          </cell>
          <cell r="B1449" t="str">
            <v>Fornecimento e instalação de luva de ferro galvanizado  2 1/2"</v>
          </cell>
          <cell r="C1449" t="str">
            <v>UN</v>
          </cell>
          <cell r="D1449">
            <v>1</v>
          </cell>
          <cell r="E1449">
            <v>7.9511000000000003</v>
          </cell>
          <cell r="F1449">
            <v>7.95</v>
          </cell>
        </row>
        <row r="1450">
          <cell r="A1450" t="str">
            <v>001.17.11600</v>
          </cell>
          <cell r="B1450" t="str">
            <v>Fornecimento e instalação de luva de ferro galvanizado  3"</v>
          </cell>
          <cell r="C1450" t="str">
            <v>UN</v>
          </cell>
          <cell r="D1450">
            <v>1</v>
          </cell>
          <cell r="E1450">
            <v>9.1328999999999994</v>
          </cell>
          <cell r="F1450">
            <v>9.1300000000000008</v>
          </cell>
        </row>
        <row r="1451">
          <cell r="A1451" t="str">
            <v>001.17.11620</v>
          </cell>
          <cell r="B1451" t="str">
            <v>Fornecimento e instalação de luva de ferro galvanizado  4"</v>
          </cell>
          <cell r="C1451" t="str">
            <v>UN</v>
          </cell>
          <cell r="D1451">
            <v>1</v>
          </cell>
          <cell r="E1451">
            <v>11.984500000000001</v>
          </cell>
          <cell r="F1451">
            <v>11.98</v>
          </cell>
        </row>
        <row r="1452">
          <cell r="A1452" t="str">
            <v>001.17.11640</v>
          </cell>
          <cell r="B1452" t="str">
            <v>Forneciemnto e instalação de poste circular de concreto 7m/200kg</v>
          </cell>
          <cell r="C1452" t="str">
            <v>UN</v>
          </cell>
          <cell r="D1452">
            <v>1</v>
          </cell>
          <cell r="E1452">
            <v>190.94659999999999</v>
          </cell>
          <cell r="F1452">
            <v>190.94</v>
          </cell>
        </row>
        <row r="1453">
          <cell r="A1453" t="str">
            <v>001.17.11660</v>
          </cell>
          <cell r="B1453" t="str">
            <v>Fornecimento e instalação de poste circular de concreto 7m/400kg</v>
          </cell>
          <cell r="C1453" t="str">
            <v>UN</v>
          </cell>
          <cell r="D1453">
            <v>1</v>
          </cell>
          <cell r="E1453">
            <v>308.94659999999999</v>
          </cell>
          <cell r="F1453">
            <v>308.94</v>
          </cell>
        </row>
        <row r="1454">
          <cell r="A1454" t="str">
            <v>001.17.11680</v>
          </cell>
          <cell r="B1454" t="str">
            <v>Fornecimento e instalação de poste circular de concreto 9m/150kg</v>
          </cell>
          <cell r="C1454" t="str">
            <v>UN</v>
          </cell>
          <cell r="D1454">
            <v>1</v>
          </cell>
          <cell r="E1454">
            <v>206.1832</v>
          </cell>
          <cell r="F1454">
            <v>206.18</v>
          </cell>
        </row>
        <row r="1455">
          <cell r="A1455" t="str">
            <v>001.17.11700</v>
          </cell>
          <cell r="B1455" t="str">
            <v>Fornecimento e instalação de poste circular de concreto 9m/400kg</v>
          </cell>
          <cell r="C1455" t="str">
            <v>UN</v>
          </cell>
          <cell r="D1455">
            <v>1</v>
          </cell>
          <cell r="E1455">
            <v>367.1832</v>
          </cell>
          <cell r="F1455">
            <v>367.18</v>
          </cell>
        </row>
        <row r="1456">
          <cell r="A1456" t="str">
            <v>001.17.11720</v>
          </cell>
          <cell r="B1456" t="str">
            <v>Fornecimento e instalação de poste circular de concreto 10m/150kg</v>
          </cell>
          <cell r="C1456" t="str">
            <v>UN</v>
          </cell>
          <cell r="D1456">
            <v>1</v>
          </cell>
          <cell r="E1456">
            <v>481.41989999999998</v>
          </cell>
          <cell r="F1456">
            <v>481.41</v>
          </cell>
        </row>
        <row r="1457">
          <cell r="A1457" t="str">
            <v>001.17.11740</v>
          </cell>
          <cell r="B1457" t="str">
            <v>Fornecimento e instalação de poste circular de concreto 10m/400kg</v>
          </cell>
          <cell r="C1457" t="str">
            <v>UN</v>
          </cell>
          <cell r="D1457">
            <v>1</v>
          </cell>
          <cell r="E1457">
            <v>555.56989999999996</v>
          </cell>
          <cell r="F1457">
            <v>555.55999999999995</v>
          </cell>
        </row>
        <row r="1458">
          <cell r="A1458" t="str">
            <v>001.17.11760</v>
          </cell>
          <cell r="B1458" t="str">
            <v>Fornecimento e instalação de poste circular de concreto 10m/600kg</v>
          </cell>
          <cell r="C1458" t="str">
            <v>UN</v>
          </cell>
          <cell r="D1458">
            <v>1</v>
          </cell>
          <cell r="E1458">
            <v>434.41989999999998</v>
          </cell>
          <cell r="F1458">
            <v>434.41</v>
          </cell>
        </row>
        <row r="1459">
          <cell r="A1459" t="str">
            <v>001.17.11780</v>
          </cell>
          <cell r="B1459" t="str">
            <v>Fornecimento e instalação de poste circular de concreto 10m/800kg</v>
          </cell>
          <cell r="C1459" t="str">
            <v>UN</v>
          </cell>
          <cell r="D1459">
            <v>1</v>
          </cell>
          <cell r="E1459">
            <v>451.41989999999998</v>
          </cell>
          <cell r="F1459">
            <v>451.41</v>
          </cell>
        </row>
        <row r="1460">
          <cell r="A1460" t="str">
            <v>001.17.11800</v>
          </cell>
          <cell r="B1460" t="str">
            <v>Fornecimento e instalação de poste circular de concreto 11m/200kg</v>
          </cell>
          <cell r="C1460" t="str">
            <v>UN</v>
          </cell>
          <cell r="D1460">
            <v>1</v>
          </cell>
          <cell r="E1460">
            <v>591.65650000000005</v>
          </cell>
          <cell r="F1460">
            <v>591.65</v>
          </cell>
        </row>
        <row r="1461">
          <cell r="A1461" t="str">
            <v>001.17.11820</v>
          </cell>
          <cell r="B1461" t="str">
            <v>Fornecimento e instalação de poste circular de concreto 11m/300kg</v>
          </cell>
          <cell r="C1461" t="str">
            <v>UN</v>
          </cell>
          <cell r="D1461">
            <v>1</v>
          </cell>
          <cell r="E1461">
            <v>708.65650000000005</v>
          </cell>
          <cell r="F1461">
            <v>708.65</v>
          </cell>
        </row>
        <row r="1462">
          <cell r="A1462" t="str">
            <v>001.17.11840</v>
          </cell>
          <cell r="B1462" t="str">
            <v>Fornecimento e instalação de poste circular de concreto 11m/400kg</v>
          </cell>
          <cell r="C1462" t="str">
            <v>UN</v>
          </cell>
          <cell r="D1462">
            <v>1</v>
          </cell>
          <cell r="E1462">
            <v>693.25649999999996</v>
          </cell>
          <cell r="F1462">
            <v>693.25</v>
          </cell>
        </row>
        <row r="1463">
          <cell r="A1463" t="str">
            <v>001.17.11860</v>
          </cell>
          <cell r="B1463" t="str">
            <v>Fornecimento e instalação de poste circular de concreto 11m/600kg</v>
          </cell>
          <cell r="C1463" t="str">
            <v>UN</v>
          </cell>
          <cell r="D1463">
            <v>1</v>
          </cell>
          <cell r="E1463">
            <v>971.8931</v>
          </cell>
          <cell r="F1463">
            <v>971.89</v>
          </cell>
        </row>
        <row r="1464">
          <cell r="A1464" t="str">
            <v>001.17.11880</v>
          </cell>
          <cell r="B1464" t="str">
            <v>Fornecimento e instalação de poste circular de concreto 11m/800kg</v>
          </cell>
          <cell r="C1464" t="str">
            <v>UN</v>
          </cell>
          <cell r="D1464">
            <v>1</v>
          </cell>
          <cell r="E1464">
            <v>1208.4530999999999</v>
          </cell>
          <cell r="F1464">
            <v>1208.45</v>
          </cell>
        </row>
        <row r="1465">
          <cell r="A1465" t="str">
            <v>001.17.11900</v>
          </cell>
          <cell r="B1465" t="str">
            <v>Fornecimento e instalação de poste circular de concreto 11m/1000kg</v>
          </cell>
          <cell r="C1465" t="str">
            <v>UN</v>
          </cell>
          <cell r="D1465">
            <v>1</v>
          </cell>
          <cell r="E1465">
            <v>806.8931</v>
          </cell>
          <cell r="F1465">
            <v>806.89</v>
          </cell>
        </row>
        <row r="1466">
          <cell r="A1466" t="str">
            <v>001.17.11920</v>
          </cell>
          <cell r="B1466" t="str">
            <v>Fornecimento e instalação de poste circular de concreto 13 m / 200 kg</v>
          </cell>
          <cell r="C1466" t="str">
            <v>UN</v>
          </cell>
          <cell r="D1466">
            <v>1</v>
          </cell>
          <cell r="E1466">
            <v>524.38670000000002</v>
          </cell>
          <cell r="F1466">
            <v>524.38</v>
          </cell>
        </row>
        <row r="1467">
          <cell r="A1467" t="str">
            <v>001.17.11940</v>
          </cell>
          <cell r="B1467" t="str">
            <v>Fornecimento e instalação de poste circular de concreto 15 m / 200 kg</v>
          </cell>
          <cell r="C1467" t="str">
            <v>UN</v>
          </cell>
          <cell r="D1467">
            <v>1</v>
          </cell>
          <cell r="E1467">
            <v>699.76639999999998</v>
          </cell>
          <cell r="F1467">
            <v>699.76</v>
          </cell>
        </row>
        <row r="1468">
          <cell r="A1468" t="str">
            <v>001.17.11960</v>
          </cell>
          <cell r="B1468" t="str">
            <v>Fornecimento e instalação de poste de concreto duplo t 9 m / 150 kg</v>
          </cell>
          <cell r="C1468" t="str">
            <v>UN</v>
          </cell>
          <cell r="D1468">
            <v>1</v>
          </cell>
          <cell r="E1468">
            <v>233.10319999999999</v>
          </cell>
          <cell r="F1468">
            <v>233.1</v>
          </cell>
        </row>
        <row r="1469">
          <cell r="A1469" t="str">
            <v>001.17.11980</v>
          </cell>
          <cell r="B1469" t="str">
            <v>Fornecimento e instalação de poste de concreto duplo t 10 m / 150 kg</v>
          </cell>
          <cell r="C1469" t="str">
            <v>UN</v>
          </cell>
          <cell r="D1469">
            <v>1</v>
          </cell>
          <cell r="E1469">
            <v>381.41989999999998</v>
          </cell>
          <cell r="F1469">
            <v>381.41</v>
          </cell>
        </row>
        <row r="1470">
          <cell r="A1470" t="str">
            <v>001.17.12000</v>
          </cell>
          <cell r="B1470" t="str">
            <v>Fornecimento e instalação de poste de concreto duplo t 10 m / 300 kg</v>
          </cell>
          <cell r="C1470" t="str">
            <v>UN</v>
          </cell>
          <cell r="D1470">
            <v>1</v>
          </cell>
          <cell r="E1470">
            <v>465.41989999999998</v>
          </cell>
          <cell r="F1470">
            <v>465.41</v>
          </cell>
        </row>
        <row r="1471">
          <cell r="A1471" t="str">
            <v>001.17.12020</v>
          </cell>
          <cell r="B1471" t="str">
            <v>Fornecimento e instalação de poste de concreto duplo t 10 m / 400 kg</v>
          </cell>
          <cell r="C1471" t="str">
            <v>UN</v>
          </cell>
          <cell r="D1471">
            <v>1</v>
          </cell>
          <cell r="E1471">
            <v>485.41989999999998</v>
          </cell>
          <cell r="F1471">
            <v>485.41</v>
          </cell>
        </row>
        <row r="1472">
          <cell r="A1472" t="str">
            <v>001.17.12040</v>
          </cell>
          <cell r="B1472" t="str">
            <v>Fornecimento e instalação de poste de concreto duplo t 10 m / 800 kg</v>
          </cell>
          <cell r="C1472" t="str">
            <v>UN</v>
          </cell>
          <cell r="D1472">
            <v>1</v>
          </cell>
          <cell r="E1472">
            <v>624.41989999999998</v>
          </cell>
          <cell r="F1472">
            <v>624.41</v>
          </cell>
        </row>
        <row r="1473">
          <cell r="A1473" t="str">
            <v>001.17.12060</v>
          </cell>
          <cell r="B1473" t="str">
            <v>Fornecimento e instalação de poste de concreto duplo t 11 m / 300 kg</v>
          </cell>
          <cell r="C1473" t="str">
            <v>UN</v>
          </cell>
          <cell r="D1473">
            <v>1</v>
          </cell>
          <cell r="E1473">
            <v>553.65650000000005</v>
          </cell>
          <cell r="F1473">
            <v>553.65</v>
          </cell>
        </row>
        <row r="1474">
          <cell r="A1474" t="str">
            <v>001.17.12080</v>
          </cell>
          <cell r="B1474" t="str">
            <v>Fornecimento e instalação de poste de concreto duplo t 11 m / 600 kg</v>
          </cell>
          <cell r="C1474" t="str">
            <v>UN</v>
          </cell>
          <cell r="D1474">
            <v>1</v>
          </cell>
          <cell r="E1474">
            <v>704.65650000000005</v>
          </cell>
          <cell r="F1474">
            <v>704.65</v>
          </cell>
        </row>
        <row r="1475">
          <cell r="A1475" t="str">
            <v>001.17.12100</v>
          </cell>
          <cell r="B1475" t="str">
            <v>Fornecimento e instalação de poste de concreto duplo t 11 m / 800 kg</v>
          </cell>
          <cell r="C1475" t="str">
            <v>UN</v>
          </cell>
          <cell r="D1475">
            <v>1</v>
          </cell>
          <cell r="E1475">
            <v>836.65650000000005</v>
          </cell>
          <cell r="F1475">
            <v>836.65</v>
          </cell>
        </row>
        <row r="1476">
          <cell r="A1476" t="str">
            <v>001.17.12120</v>
          </cell>
          <cell r="B1476" t="str">
            <v>Fornecimento e instalação de poste de concreto duplo t 10 m / 600 kg</v>
          </cell>
          <cell r="C1476" t="str">
            <v>UN</v>
          </cell>
          <cell r="D1476">
            <v>1</v>
          </cell>
          <cell r="E1476">
            <v>527.65650000000005</v>
          </cell>
          <cell r="F1476">
            <v>527.65</v>
          </cell>
        </row>
        <row r="1477">
          <cell r="A1477" t="str">
            <v>001.17.12140</v>
          </cell>
          <cell r="B1477" t="str">
            <v>Fornecimento e instalação de chave faca unipolar com acessórios de fixação 200amp/15kv</v>
          </cell>
          <cell r="C1477" t="str">
            <v>UN</v>
          </cell>
          <cell r="D1477">
            <v>1</v>
          </cell>
          <cell r="E1477">
            <v>93.071100000000001</v>
          </cell>
          <cell r="F1477">
            <v>93.07</v>
          </cell>
        </row>
        <row r="1478">
          <cell r="A1478" t="str">
            <v>001.17.12160</v>
          </cell>
          <cell r="B1478" t="str">
            <v>Fornecimento e instalação de chave faca unipolar com acessórios de fixação 400amp/15kv</v>
          </cell>
          <cell r="C1478" t="str">
            <v>UN</v>
          </cell>
          <cell r="D1478">
            <v>1</v>
          </cell>
          <cell r="E1478">
            <v>115.11839999999999</v>
          </cell>
          <cell r="F1478">
            <v>115.11</v>
          </cell>
        </row>
        <row r="1479">
          <cell r="A1479" t="str">
            <v>001.17.12180</v>
          </cell>
          <cell r="B1479" t="str">
            <v>Fornecimento e instalação de chave corta circuito irup 1200 amp da porter p/ peça 50amp/15kv</v>
          </cell>
          <cell r="C1479" t="str">
            <v>UN</v>
          </cell>
          <cell r="D1479">
            <v>1</v>
          </cell>
          <cell r="E1479">
            <v>97.165599999999998</v>
          </cell>
          <cell r="F1479">
            <v>97.16</v>
          </cell>
        </row>
        <row r="1480">
          <cell r="A1480" t="str">
            <v>001.17.12200</v>
          </cell>
          <cell r="B1480" t="str">
            <v>Fornecimento e instalação de chave fusível indicador 100 a / 15 kv c/ elo 54</v>
          </cell>
          <cell r="C1480" t="str">
            <v>UN</v>
          </cell>
          <cell r="D1480">
            <v>1</v>
          </cell>
          <cell r="E1480">
            <v>97.165599999999998</v>
          </cell>
          <cell r="F1480">
            <v>97.16</v>
          </cell>
        </row>
        <row r="1481">
          <cell r="A1481" t="str">
            <v>001.17.12220</v>
          </cell>
          <cell r="B1481" t="str">
            <v>Fornecimento e instalação de chave fusivel distr. 10.000 a - 15 kv tipo xs c/ ferragens</v>
          </cell>
          <cell r="C1481" t="str">
            <v>CJ</v>
          </cell>
          <cell r="D1481">
            <v>1</v>
          </cell>
          <cell r="E1481">
            <v>167.7833</v>
          </cell>
          <cell r="F1481">
            <v>167.78</v>
          </cell>
        </row>
        <row r="1482">
          <cell r="A1482" t="str">
            <v>001.17.12240</v>
          </cell>
          <cell r="B1482" t="str">
            <v>Para-raio cristal valve c/ centelhador e disparador classe 15 0kv</v>
          </cell>
          <cell r="C1482" t="str">
            <v>UN</v>
          </cell>
          <cell r="D1482">
            <v>1</v>
          </cell>
          <cell r="E1482">
            <v>121.3366</v>
          </cell>
          <cell r="F1482">
            <v>121.33</v>
          </cell>
        </row>
        <row r="1483">
          <cell r="A1483" t="str">
            <v>001.17.12260</v>
          </cell>
          <cell r="B1483" t="str">
            <v>Pára-raios cristal c/ centelhador e disparador classe 13,8 kv</v>
          </cell>
          <cell r="C1483" t="str">
            <v>UN</v>
          </cell>
          <cell r="D1483">
            <v>1</v>
          </cell>
          <cell r="E1483">
            <v>90.236599999999996</v>
          </cell>
          <cell r="F1483">
            <v>90.23</v>
          </cell>
        </row>
        <row r="1484">
          <cell r="A1484" t="str">
            <v>001.17.12280</v>
          </cell>
          <cell r="B1484" t="str">
            <v>Forneciemnto e instalação de transformador trifásico 13 8 13 2 6 6kv/220v primário em triângulo secundário em estrela 30 kva</v>
          </cell>
          <cell r="C1484" t="str">
            <v>UN</v>
          </cell>
          <cell r="D1484">
            <v>1</v>
          </cell>
          <cell r="E1484">
            <v>2971.8397</v>
          </cell>
          <cell r="F1484">
            <v>2971.83</v>
          </cell>
        </row>
        <row r="1485">
          <cell r="A1485" t="str">
            <v>001.17.12300</v>
          </cell>
          <cell r="B1485" t="str">
            <v>Forneciemnto e instalação de transformador trifásico 13 8 13 2 6 6kv/220v primário em triângulo secundário em estrela 45 kva</v>
          </cell>
          <cell r="C1485" t="str">
            <v>UN</v>
          </cell>
          <cell r="D1485">
            <v>1</v>
          </cell>
          <cell r="E1485">
            <v>3682.7863000000002</v>
          </cell>
          <cell r="F1485">
            <v>3682.78</v>
          </cell>
        </row>
        <row r="1486">
          <cell r="A1486" t="str">
            <v>001.17.12320</v>
          </cell>
          <cell r="B1486" t="str">
            <v>Forneciemnto e instalação de transformador trifásico 13 8 13 2 6 6kv/220v primário em triângulo secundário em estrela 75 kva</v>
          </cell>
          <cell r="C1486" t="str">
            <v>UN</v>
          </cell>
          <cell r="D1486">
            <v>1</v>
          </cell>
          <cell r="E1486">
            <v>5138.7327999999998</v>
          </cell>
          <cell r="F1486">
            <v>5138.7299999999996</v>
          </cell>
        </row>
        <row r="1487">
          <cell r="A1487" t="str">
            <v>001.17.12340</v>
          </cell>
          <cell r="B1487" t="str">
            <v>Forneciemnto e instalação de transformador trifásico 13 8 13 2 6 6kv/220v primário em triângulo secundário em estrela 112.5 kva</v>
          </cell>
          <cell r="C1487" t="str">
            <v>UN</v>
          </cell>
          <cell r="D1487">
            <v>1</v>
          </cell>
          <cell r="E1487">
            <v>6569.0992999999999</v>
          </cell>
          <cell r="F1487">
            <v>6569.09</v>
          </cell>
        </row>
        <row r="1488">
          <cell r="A1488" t="str">
            <v>001.17.12360</v>
          </cell>
          <cell r="B1488" t="str">
            <v>Forneciemnto e instalação de transformador trifásico 13 8 13 2 6 6kv/220v primário em triângulo secundário em estrela 150 kva</v>
          </cell>
          <cell r="C1488" t="str">
            <v>UN</v>
          </cell>
          <cell r="D1488">
            <v>1</v>
          </cell>
          <cell r="E1488">
            <v>8225.4657000000007</v>
          </cell>
          <cell r="F1488">
            <v>8225.4599999999991</v>
          </cell>
        </row>
        <row r="1489">
          <cell r="A1489" t="str">
            <v>001.17.12380</v>
          </cell>
          <cell r="B1489" t="str">
            <v>Forneciemnto e instalação de transformador trifásico 13 8 13 2 6 6kv/220v primário em triângulo secundário em estrela 15 kva</v>
          </cell>
          <cell r="C1489" t="str">
            <v>UN</v>
          </cell>
          <cell r="D1489">
            <v>1</v>
          </cell>
          <cell r="E1489">
            <v>2261.8930999999998</v>
          </cell>
          <cell r="F1489">
            <v>2261.89</v>
          </cell>
        </row>
        <row r="1490">
          <cell r="A1490" t="str">
            <v>001.17.12400</v>
          </cell>
          <cell r="B1490" t="str">
            <v>Forneciemnto e instalação de transformador trifásico 13 8 13 2 6 6kv/220v primário em triângulo secundário em estrela 225 kva</v>
          </cell>
          <cell r="C1490" t="str">
            <v>UN</v>
          </cell>
          <cell r="D1490">
            <v>1</v>
          </cell>
          <cell r="E1490">
            <v>10663.366400000001</v>
          </cell>
          <cell r="F1490">
            <v>10663.36</v>
          </cell>
        </row>
        <row r="1491">
          <cell r="A1491" t="str">
            <v>001.17.12420</v>
          </cell>
          <cell r="B1491" t="str">
            <v>Forneciemnto e instalação de transformador trifásico 13 8 13 2 6 6kv/220v primário em triângulo secundário em estrela 300 kva</v>
          </cell>
          <cell r="C1491" t="str">
            <v>UN</v>
          </cell>
          <cell r="D1491">
            <v>1</v>
          </cell>
          <cell r="E1491">
            <v>14055.1985</v>
          </cell>
          <cell r="F1491">
            <v>14055.19</v>
          </cell>
        </row>
        <row r="1492">
          <cell r="A1492" t="str">
            <v>001.17.12440</v>
          </cell>
          <cell r="B1492" t="str">
            <v>Fornecimento e instalação de suporte padronizado para transformador 220mm</v>
          </cell>
          <cell r="C1492" t="str">
            <v>UN</v>
          </cell>
          <cell r="D1492">
            <v>1</v>
          </cell>
          <cell r="E1492">
            <v>56.236600000000003</v>
          </cell>
          <cell r="F1492">
            <v>56.23</v>
          </cell>
        </row>
        <row r="1493">
          <cell r="A1493" t="str">
            <v>001.17.12460</v>
          </cell>
          <cell r="B1493" t="str">
            <v>Fornecimento e instalação de suporte padronizado para transformador 230mm</v>
          </cell>
          <cell r="C1493" t="str">
            <v>UN</v>
          </cell>
          <cell r="D1493">
            <v>1</v>
          </cell>
          <cell r="E1493">
            <v>60.0366</v>
          </cell>
          <cell r="F1493">
            <v>60.03</v>
          </cell>
        </row>
        <row r="1494">
          <cell r="A1494" t="str">
            <v>001.17.12480</v>
          </cell>
          <cell r="B1494" t="str">
            <v>Fornecimento e instalação de suporte p/ trafo 2 t</v>
          </cell>
          <cell r="C1494" t="str">
            <v>UN</v>
          </cell>
          <cell r="D1494">
            <v>1</v>
          </cell>
          <cell r="E1494">
            <v>39.255099999999999</v>
          </cell>
          <cell r="F1494">
            <v>39.25</v>
          </cell>
        </row>
        <row r="1495">
          <cell r="A1495" t="str">
            <v>001.17.12500</v>
          </cell>
          <cell r="B1495" t="str">
            <v>Fornecimento e instalação de haste terra seção em l de 2 40 m com conector e parafuso</v>
          </cell>
          <cell r="C1495" t="str">
            <v>UN</v>
          </cell>
          <cell r="D1495">
            <v>1</v>
          </cell>
          <cell r="E1495">
            <v>12.9184</v>
          </cell>
          <cell r="F1495">
            <v>12.91</v>
          </cell>
        </row>
        <row r="1496">
          <cell r="A1496" t="str">
            <v>001.17.12520</v>
          </cell>
          <cell r="B1496" t="str">
            <v>Fornecimento e instalação de transformador de corrente de 0.6kv 60hz classe de precisão 0.3 wxy 100/5amp a 400/5amp</v>
          </cell>
          <cell r="C1496" t="str">
            <v>UN</v>
          </cell>
          <cell r="D1496">
            <v>1</v>
          </cell>
          <cell r="E1496">
            <v>87.818399999999997</v>
          </cell>
          <cell r="F1496">
            <v>87.81</v>
          </cell>
        </row>
        <row r="1497">
          <cell r="A1497" t="str">
            <v>001.17.12540</v>
          </cell>
          <cell r="B1497" t="str">
            <v>Fornecimento e instalação de caixa padronizada para instalação de medidor e baixa tensão trifásico</v>
          </cell>
          <cell r="C1497" t="str">
            <v>UN</v>
          </cell>
          <cell r="D1497">
            <v>1</v>
          </cell>
          <cell r="E1497">
            <v>210.47329999999999</v>
          </cell>
          <cell r="F1497">
            <v>210.47</v>
          </cell>
        </row>
        <row r="1498">
          <cell r="A1498" t="str">
            <v>001.17.12560</v>
          </cell>
          <cell r="B1498" t="str">
            <v>Fornecimento e instalação de caixa padronizada para instalação de medidor e baixa tensão bifásico</v>
          </cell>
          <cell r="C1498" t="str">
            <v>UN</v>
          </cell>
          <cell r="D1498">
            <v>1</v>
          </cell>
          <cell r="E1498">
            <v>45.473300000000002</v>
          </cell>
          <cell r="F1498">
            <v>45.47</v>
          </cell>
        </row>
        <row r="1499">
          <cell r="A1499" t="str">
            <v>001.17.12580</v>
          </cell>
          <cell r="B1499" t="str">
            <v>Fornecimento e instalação de caixa padronizada para instalação de medidor e baixa tensão monofásico</v>
          </cell>
          <cell r="C1499" t="str">
            <v>UN</v>
          </cell>
          <cell r="D1499">
            <v>1</v>
          </cell>
          <cell r="E1499">
            <v>37.3551</v>
          </cell>
          <cell r="F1499">
            <v>37.35</v>
          </cell>
        </row>
        <row r="1500">
          <cell r="A1500" t="str">
            <v>001.17.12600</v>
          </cell>
          <cell r="B1500" t="str">
            <v>Fornecimento e instalação de caixa p/ transformador de corrente 0.6kv</v>
          </cell>
          <cell r="C1500" t="str">
            <v>UN</v>
          </cell>
          <cell r="D1500">
            <v>1</v>
          </cell>
          <cell r="E1500">
            <v>119.47329999999999</v>
          </cell>
          <cell r="F1500">
            <v>119.47</v>
          </cell>
        </row>
        <row r="1501">
          <cell r="A1501" t="str">
            <v>001.17.12620</v>
          </cell>
          <cell r="B1501" t="str">
            <v>Fornecimento e instalação de arame de aço galvanizado nº 12bwg (48g/m)</v>
          </cell>
          <cell r="C1501" t="str">
            <v>KG</v>
          </cell>
          <cell r="D1501">
            <v>1</v>
          </cell>
          <cell r="E1501">
            <v>6.7171000000000003</v>
          </cell>
          <cell r="F1501">
            <v>6.71</v>
          </cell>
        </row>
        <row r="1502">
          <cell r="A1502" t="str">
            <v>001.17.12640</v>
          </cell>
          <cell r="B1502" t="str">
            <v>Fornecimento e instalação de arame de aço galvanizado nº 14bwg (27 2g/m)</v>
          </cell>
          <cell r="C1502" t="str">
            <v>KG</v>
          </cell>
          <cell r="D1502">
            <v>1</v>
          </cell>
          <cell r="E1502">
            <v>8.3536000000000001</v>
          </cell>
          <cell r="F1502">
            <v>8.35</v>
          </cell>
        </row>
        <row r="1503">
          <cell r="A1503" t="str">
            <v>001.17.12660</v>
          </cell>
          <cell r="B1503" t="str">
            <v>Fornecimento e instalação de arame de aço galvanizado nº 16bwg (16 8g/m)</v>
          </cell>
          <cell r="C1503" t="str">
            <v>KG</v>
          </cell>
          <cell r="D1503">
            <v>1</v>
          </cell>
          <cell r="E1503">
            <v>6.6536</v>
          </cell>
          <cell r="F1503">
            <v>6.65</v>
          </cell>
        </row>
        <row r="1504">
          <cell r="A1504" t="str">
            <v>001.17.12680</v>
          </cell>
          <cell r="B1504" t="str">
            <v>Fornecimento e instalação de fio de alumínio recozido para amarração nº. 6 awg</v>
          </cell>
          <cell r="C1504" t="str">
            <v>KG</v>
          </cell>
          <cell r="D1504">
            <v>1</v>
          </cell>
          <cell r="E1504">
            <v>27.3766</v>
          </cell>
          <cell r="F1504">
            <v>27.37</v>
          </cell>
        </row>
        <row r="1505">
          <cell r="A1505" t="str">
            <v>001.17.12700</v>
          </cell>
          <cell r="B1505" t="str">
            <v>Fornecimento e instalação de fio de alumínio recozido para amarração nº. 4 awg</v>
          </cell>
          <cell r="C1505" t="str">
            <v>KG</v>
          </cell>
          <cell r="D1505">
            <v>1</v>
          </cell>
          <cell r="E1505">
            <v>24.319299999999998</v>
          </cell>
          <cell r="F1505">
            <v>24.31</v>
          </cell>
        </row>
        <row r="1506">
          <cell r="A1506" t="str">
            <v>001.17.12720</v>
          </cell>
          <cell r="B1506" t="str">
            <v>Fornecimento e instalação de fita de alumínio para proteção de 1 x 10 mm</v>
          </cell>
          <cell r="C1506" t="str">
            <v>KG</v>
          </cell>
          <cell r="D1506">
            <v>1</v>
          </cell>
          <cell r="E1506">
            <v>34.315100000000001</v>
          </cell>
          <cell r="F1506">
            <v>34.31</v>
          </cell>
        </row>
        <row r="1507">
          <cell r="A1507" t="str">
            <v>001.17.12740</v>
          </cell>
          <cell r="B1507" t="str">
            <v>Fornecimento e instalação de cabo de aço 6.4mm 1/4"</v>
          </cell>
          <cell r="C1507" t="str">
            <v>ML</v>
          </cell>
          <cell r="D1507">
            <v>1</v>
          </cell>
          <cell r="E1507">
            <v>16.0166</v>
          </cell>
          <cell r="F1507">
            <v>16.010000000000002</v>
          </cell>
        </row>
        <row r="1508">
          <cell r="A1508" t="str">
            <v>001.17.12760</v>
          </cell>
          <cell r="B1508" t="str">
            <v>Fornecimento e instalação de grampo de cerca</v>
          </cell>
          <cell r="C1508" t="str">
            <v>KG</v>
          </cell>
          <cell r="D1508">
            <v>1</v>
          </cell>
          <cell r="E1508">
            <v>23.6433</v>
          </cell>
          <cell r="F1508">
            <v>23.64</v>
          </cell>
        </row>
        <row r="1509">
          <cell r="A1509" t="str">
            <v>001.17.12780</v>
          </cell>
          <cell r="B1509" t="str">
            <v>Fornecimento e instalação de tora de madeira de 1m</v>
          </cell>
          <cell r="C1509" t="str">
            <v>UN</v>
          </cell>
          <cell r="D1509">
            <v>1</v>
          </cell>
          <cell r="E1509">
            <v>16.836600000000001</v>
          </cell>
          <cell r="F1509">
            <v>16.829999999999998</v>
          </cell>
        </row>
        <row r="1510">
          <cell r="A1510" t="str">
            <v>001.17.12800</v>
          </cell>
          <cell r="B1510" t="str">
            <v>Fornecimento e instalação de grampo de linha viva</v>
          </cell>
          <cell r="C1510" t="str">
            <v>UN</v>
          </cell>
          <cell r="D1510">
            <v>1</v>
          </cell>
          <cell r="E1510">
            <v>8.5710999999999995</v>
          </cell>
          <cell r="F1510">
            <v>8.57</v>
          </cell>
        </row>
        <row r="1511">
          <cell r="A1511" t="str">
            <v>001.17.12820</v>
          </cell>
          <cell r="B1511" t="str">
            <v>Fornecimento e instalação de haste de ancira de 2.400 mm</v>
          </cell>
          <cell r="C1511" t="str">
            <v>UN</v>
          </cell>
          <cell r="D1511">
            <v>1</v>
          </cell>
          <cell r="E1511">
            <v>14.718400000000001</v>
          </cell>
          <cell r="F1511">
            <v>14.71</v>
          </cell>
        </row>
        <row r="1512">
          <cell r="A1512" t="str">
            <v>001.17.12840</v>
          </cell>
          <cell r="B1512" t="str">
            <v>Fornecimento e instalação de chapa para fixacao de estais 76x11x130 mm</v>
          </cell>
          <cell r="C1512" t="str">
            <v>UN</v>
          </cell>
          <cell r="D1512">
            <v>1</v>
          </cell>
          <cell r="E1512">
            <v>4.6711</v>
          </cell>
          <cell r="F1512">
            <v>4.67</v>
          </cell>
        </row>
        <row r="1513">
          <cell r="A1513" t="str">
            <v>001.17.12860</v>
          </cell>
          <cell r="B1513" t="str">
            <v>Fornecimento e instalação de cabo de alumínio nú classe 15 kv m 4 awg - ca</v>
          </cell>
          <cell r="C1513" t="str">
            <v>ML</v>
          </cell>
          <cell r="D1513">
            <v>1</v>
          </cell>
          <cell r="E1513">
            <v>2.0459999999999998</v>
          </cell>
          <cell r="F1513">
            <v>2.04</v>
          </cell>
        </row>
        <row r="1514">
          <cell r="A1514" t="str">
            <v>001.17.12880</v>
          </cell>
          <cell r="B1514" t="str">
            <v>Fornecimento e instalação de cabo de alumínio nú classe 15 kv nº. 2 caa</v>
          </cell>
          <cell r="C1514" t="str">
            <v>KG</v>
          </cell>
          <cell r="D1514">
            <v>1</v>
          </cell>
          <cell r="E1514">
            <v>21.4421</v>
          </cell>
          <cell r="F1514">
            <v>21.44</v>
          </cell>
        </row>
        <row r="1515">
          <cell r="A1515" t="str">
            <v>001.17.12900</v>
          </cell>
          <cell r="B1515" t="str">
            <v>Fornecimento e instalação de cabo de alumínio nú classe 15 kv nº. 2 ca</v>
          </cell>
          <cell r="C1515" t="str">
            <v>KG</v>
          </cell>
          <cell r="D1515">
            <v>1</v>
          </cell>
          <cell r="E1515">
            <v>12.877599999999999</v>
          </cell>
          <cell r="F1515">
            <v>12.87</v>
          </cell>
        </row>
        <row r="1516">
          <cell r="A1516" t="str">
            <v>001.17.12920</v>
          </cell>
          <cell r="B1516" t="str">
            <v>Fornecimento e instalação de cabo de alumínio nú classe 15 kv nº. 1/0 ca</v>
          </cell>
          <cell r="C1516" t="str">
            <v>KG</v>
          </cell>
          <cell r="D1516">
            <v>1</v>
          </cell>
          <cell r="E1516">
            <v>13.0825</v>
          </cell>
          <cell r="F1516">
            <v>13.08</v>
          </cell>
        </row>
        <row r="1517">
          <cell r="A1517" t="str">
            <v>001.17.12940</v>
          </cell>
          <cell r="B1517" t="str">
            <v>Fornecimento e instalação de canaleta de pvc 110x20x2.200 mm ref. 300 46 sistema "x" da pial</v>
          </cell>
          <cell r="C1517" t="str">
            <v>UN</v>
          </cell>
          <cell r="D1517">
            <v>1</v>
          </cell>
          <cell r="E1517">
            <v>25.560700000000001</v>
          </cell>
          <cell r="F1517">
            <v>25.56</v>
          </cell>
        </row>
        <row r="1518">
          <cell r="A1518" t="str">
            <v>001.17.12960</v>
          </cell>
          <cell r="B1518" t="str">
            <v>Fornecimento e instalação de isolador roldana baixa tensao</v>
          </cell>
          <cell r="C1518" t="str">
            <v>UN</v>
          </cell>
          <cell r="D1518">
            <v>1</v>
          </cell>
          <cell r="E1518">
            <v>4.7973999999999997</v>
          </cell>
          <cell r="F1518">
            <v>4.79</v>
          </cell>
        </row>
        <row r="1519">
          <cell r="A1519" t="str">
            <v>001.17.12980</v>
          </cell>
          <cell r="B1519" t="str">
            <v>Fornecimento e instalação de isolador de passagem tipo externo-interno 15kv</v>
          </cell>
          <cell r="C1519" t="str">
            <v>PC</v>
          </cell>
          <cell r="D1519">
            <v>1</v>
          </cell>
          <cell r="E1519">
            <v>109.0566</v>
          </cell>
          <cell r="F1519">
            <v>109.05</v>
          </cell>
        </row>
        <row r="1520">
          <cell r="A1520" t="str">
            <v>001.17.13000</v>
          </cell>
          <cell r="B1520" t="str">
            <v>Fornecimento e instalação de isolador de pedestal 15kv</v>
          </cell>
          <cell r="C1520" t="str">
            <v>PC</v>
          </cell>
          <cell r="D1520">
            <v>1</v>
          </cell>
          <cell r="E1520">
            <v>31.896599999999999</v>
          </cell>
          <cell r="F1520">
            <v>31.89</v>
          </cell>
        </row>
        <row r="1521">
          <cell r="A1521" t="str">
            <v>001.17.13020</v>
          </cell>
          <cell r="B1521" t="str">
            <v>Fornecimento e instalação de armação secundária com haste de 16mmx350mm 02 estribos</v>
          </cell>
          <cell r="C1521" t="str">
            <v>UN</v>
          </cell>
          <cell r="D1521">
            <v>1</v>
          </cell>
          <cell r="E1521">
            <v>22.886600000000001</v>
          </cell>
          <cell r="F1521">
            <v>22.88</v>
          </cell>
        </row>
        <row r="1522">
          <cell r="A1522" t="str">
            <v>001.17.13040</v>
          </cell>
          <cell r="B1522" t="str">
            <v>Fornecimento e instalação de armação secundária com haste de 16mmx350mm 03 estribos</v>
          </cell>
          <cell r="C1522" t="str">
            <v>UN</v>
          </cell>
          <cell r="D1522">
            <v>1</v>
          </cell>
          <cell r="E1522">
            <v>17.584</v>
          </cell>
          <cell r="F1522">
            <v>17.579999999999998</v>
          </cell>
        </row>
        <row r="1523">
          <cell r="A1523" t="str">
            <v>001.17.13060</v>
          </cell>
          <cell r="B1523" t="str">
            <v>Fornecimento e instalação de parafuso de máquina de diâm. de 5/8x6 pol</v>
          </cell>
          <cell r="C1523" t="str">
            <v>UN</v>
          </cell>
          <cell r="D1523">
            <v>1</v>
          </cell>
          <cell r="E1523">
            <v>3.9474</v>
          </cell>
          <cell r="F1523">
            <v>3.94</v>
          </cell>
        </row>
        <row r="1524">
          <cell r="A1524" t="str">
            <v>001.17.13080</v>
          </cell>
          <cell r="B1524" t="str">
            <v>Fornecimento e instalação de parafuso de aço 16 mm com rosca m 16x2 sem cabeca com 210 mm  de comprimento com 60 mm de rosca tipo chumbador</v>
          </cell>
          <cell r="C1524" t="str">
            <v>PC</v>
          </cell>
          <cell r="D1524">
            <v>1</v>
          </cell>
          <cell r="E1524">
            <v>7.4111000000000002</v>
          </cell>
          <cell r="F1524">
            <v>7.41</v>
          </cell>
        </row>
        <row r="1525">
          <cell r="A1525" t="str">
            <v>001.17.13100</v>
          </cell>
          <cell r="B1525" t="str">
            <v>Fornecimento e instalação de parafuso de aço  16mm com rosca m 16x2 sem cabeca de 200 mm</v>
          </cell>
          <cell r="C1525" t="str">
            <v>PC</v>
          </cell>
          <cell r="D1525">
            <v>1</v>
          </cell>
          <cell r="E1525">
            <v>2.0474000000000001</v>
          </cell>
          <cell r="F1525">
            <v>2.04</v>
          </cell>
        </row>
        <row r="1526">
          <cell r="A1526" t="str">
            <v>001.17.13120</v>
          </cell>
          <cell r="B1526" t="str">
            <v>Fornecimento e instalação de chumbador de aço de diâmetro 5/8"x6"</v>
          </cell>
          <cell r="C1526" t="str">
            <v>UN</v>
          </cell>
          <cell r="D1526">
            <v>1</v>
          </cell>
          <cell r="E1526">
            <v>5.9710999999999999</v>
          </cell>
          <cell r="F1526">
            <v>5.97</v>
          </cell>
        </row>
        <row r="1527">
          <cell r="A1527" t="str">
            <v>001.17.13140</v>
          </cell>
          <cell r="B1527" t="str">
            <v>Fornecimento e instalação de poste de aço galvanizado altura 6 metros diâmetro 3 1/2"</v>
          </cell>
          <cell r="C1527" t="str">
            <v>UN</v>
          </cell>
          <cell r="D1527">
            <v>1</v>
          </cell>
          <cell r="E1527">
            <v>108.997</v>
          </cell>
          <cell r="F1527">
            <v>108.99</v>
          </cell>
        </row>
        <row r="1528">
          <cell r="A1528" t="str">
            <v>001.17.13160</v>
          </cell>
          <cell r="B1528" t="str">
            <v>Fornecimento e instalação de poste de aço galvanizado altura 6 metros diâmetro 4"</v>
          </cell>
          <cell r="C1528" t="str">
            <v>UN</v>
          </cell>
          <cell r="D1528">
            <v>1</v>
          </cell>
          <cell r="E1528">
            <v>143.4443</v>
          </cell>
          <cell r="F1528">
            <v>143.44</v>
          </cell>
        </row>
        <row r="1529">
          <cell r="A1529" t="str">
            <v>001.17.13180</v>
          </cell>
          <cell r="B1529" t="str">
            <v>Fornecimento e instalação de poste de aço galvanizado altura 3,00 m  diâmetro 4"</v>
          </cell>
          <cell r="C1529" t="str">
            <v>PC</v>
          </cell>
          <cell r="D1529">
            <v>1</v>
          </cell>
          <cell r="E1529">
            <v>101.97329999999999</v>
          </cell>
          <cell r="F1529">
            <v>101.97</v>
          </cell>
        </row>
        <row r="1530">
          <cell r="A1530" t="str">
            <v>001.17.13200</v>
          </cell>
          <cell r="B1530" t="str">
            <v>Fornecimento e instalação de poste de aço galvanizado altura 3,00 m  diâmetro 3"</v>
          </cell>
          <cell r="C1530" t="str">
            <v>PC</v>
          </cell>
          <cell r="D1530">
            <v>1</v>
          </cell>
          <cell r="E1530">
            <v>55.473300000000002</v>
          </cell>
          <cell r="F1530">
            <v>55.47</v>
          </cell>
        </row>
        <row r="1531">
          <cell r="A1531" t="str">
            <v>001.17.13220</v>
          </cell>
          <cell r="B1531" t="str">
            <v>Fornecimento e instalação de curva de ferro galvanizado de 135º diâm. 4"</v>
          </cell>
          <cell r="C1531" t="str">
            <v>UN</v>
          </cell>
          <cell r="D1531">
            <v>1</v>
          </cell>
          <cell r="E1531">
            <v>82.295900000000003</v>
          </cell>
          <cell r="F1531">
            <v>82.29</v>
          </cell>
        </row>
        <row r="1532">
          <cell r="A1532" t="str">
            <v>001.17.13240</v>
          </cell>
          <cell r="B1532" t="str">
            <v>Fornecimento e instalação de curva de ferro galvanizado de 135º diâm. 3"</v>
          </cell>
          <cell r="C1532" t="str">
            <v>UN</v>
          </cell>
          <cell r="D1532">
            <v>1</v>
          </cell>
          <cell r="E1532">
            <v>47.335099999999997</v>
          </cell>
          <cell r="F1532">
            <v>47.33</v>
          </cell>
        </row>
        <row r="1533">
          <cell r="A1533" t="str">
            <v>001.17.13260</v>
          </cell>
          <cell r="B1533" t="str">
            <v>Fornecimento e instalação de curva de ferro galvanizado de 135º diâm. 2 1/2"</v>
          </cell>
          <cell r="C1533" t="str">
            <v>UN</v>
          </cell>
          <cell r="D1533">
            <v>1</v>
          </cell>
          <cell r="E1533">
            <v>35.726599999999998</v>
          </cell>
          <cell r="F1533">
            <v>35.72</v>
          </cell>
        </row>
        <row r="1534">
          <cell r="A1534" t="str">
            <v>001.17.13280</v>
          </cell>
          <cell r="B1534" t="str">
            <v>Fornecimento e instalação de curva de ferro galvanizado de 135º diâm. 2"</v>
          </cell>
          <cell r="C1534" t="str">
            <v>UN</v>
          </cell>
          <cell r="D1534">
            <v>1</v>
          </cell>
          <cell r="E1534">
            <v>23.161300000000001</v>
          </cell>
          <cell r="F1534">
            <v>23.16</v>
          </cell>
        </row>
        <row r="1535">
          <cell r="A1535" t="str">
            <v>001.17.13300</v>
          </cell>
          <cell r="B1535" t="str">
            <v>Fornecimento e instalação de curva de ferro galvanizado de 135º diâm. 1 1/2"</v>
          </cell>
          <cell r="C1535" t="str">
            <v>UN</v>
          </cell>
          <cell r="D1535">
            <v>1</v>
          </cell>
          <cell r="E1535">
            <v>15.5829</v>
          </cell>
          <cell r="F1535">
            <v>15.58</v>
          </cell>
        </row>
        <row r="1536">
          <cell r="A1536" t="str">
            <v>001.17.13320</v>
          </cell>
          <cell r="B1536" t="str">
            <v>Fornecimento e instalação de curva de ferro galvanizado de 135º diâm. 1 1/4'</v>
          </cell>
          <cell r="C1536" t="str">
            <v>UN</v>
          </cell>
          <cell r="D1536">
            <v>1</v>
          </cell>
          <cell r="E1536">
            <v>8.7911000000000001</v>
          </cell>
          <cell r="F1536">
            <v>8.7899999999999991</v>
          </cell>
        </row>
        <row r="1537">
          <cell r="A1537" t="str">
            <v>001.17.13340</v>
          </cell>
          <cell r="B1537" t="str">
            <v>Fornecimento e instalação de curva de ferro galvanizado de 135º diâm. 1"</v>
          </cell>
          <cell r="C1537" t="str">
            <v>UN</v>
          </cell>
          <cell r="D1537">
            <v>1</v>
          </cell>
          <cell r="E1537">
            <v>5.2630999999999997</v>
          </cell>
          <cell r="F1537">
            <v>5.26</v>
          </cell>
        </row>
        <row r="1538">
          <cell r="A1538" t="str">
            <v>001.17.13360</v>
          </cell>
          <cell r="B1538" t="str">
            <v>Fornecimento e instalação de curva de ferro galvanizado de 135º diâm. 3/4'</v>
          </cell>
          <cell r="C1538" t="str">
            <v>UN</v>
          </cell>
          <cell r="D1538">
            <v>1</v>
          </cell>
          <cell r="E1538">
            <v>3.3908</v>
          </cell>
          <cell r="F1538">
            <v>3.39</v>
          </cell>
        </row>
        <row r="1539">
          <cell r="A1539" t="str">
            <v>001.17.13380</v>
          </cell>
          <cell r="B1539" t="str">
            <v>Fornecimento e instalação de curva de ferro galvanizado de 90º diâm. 3"</v>
          </cell>
          <cell r="C1539" t="str">
            <v>UN</v>
          </cell>
          <cell r="D1539">
            <v>1</v>
          </cell>
          <cell r="E1539">
            <v>48.845100000000002</v>
          </cell>
          <cell r="F1539">
            <v>48.84</v>
          </cell>
        </row>
        <row r="1540">
          <cell r="A1540" t="str">
            <v>001.17.13400</v>
          </cell>
          <cell r="B1540" t="str">
            <v>Fornecimento e instalação de curva de ferro galvanizado de 90º diâm. 2 1/2"</v>
          </cell>
          <cell r="C1540" t="str">
            <v>UN</v>
          </cell>
          <cell r="D1540">
            <v>1</v>
          </cell>
          <cell r="E1540">
            <v>32.026600000000002</v>
          </cell>
          <cell r="F1540">
            <v>32.020000000000003</v>
          </cell>
        </row>
        <row r="1541">
          <cell r="A1541" t="str">
            <v>001.17.13420</v>
          </cell>
          <cell r="B1541" t="str">
            <v>Fornecimento e instalação de curva de ferro galvanizado de 90º diâm. 2"</v>
          </cell>
          <cell r="C1541" t="str">
            <v>UN</v>
          </cell>
          <cell r="D1541">
            <v>1</v>
          </cell>
          <cell r="E1541">
            <v>18.261299999999999</v>
          </cell>
          <cell r="F1541">
            <v>18.260000000000002</v>
          </cell>
        </row>
        <row r="1542">
          <cell r="A1542" t="str">
            <v>001.17.13440</v>
          </cell>
          <cell r="B1542" t="str">
            <v>Fornecimento e instalação de curva de ferro galvanizado de 90º diâm. 1 1/2"</v>
          </cell>
          <cell r="C1542" t="str">
            <v>UN</v>
          </cell>
          <cell r="D1542">
            <v>1</v>
          </cell>
          <cell r="E1542">
            <v>9.9229000000000003</v>
          </cell>
          <cell r="F1542">
            <v>9.92</v>
          </cell>
        </row>
        <row r="1543">
          <cell r="A1543" t="str">
            <v>001.17.13460</v>
          </cell>
          <cell r="B1543" t="str">
            <v>Fornecimento e instalação de curva de ferro galvanizado de 90º diâm. 1 1/4"</v>
          </cell>
          <cell r="C1543" t="str">
            <v>UN</v>
          </cell>
          <cell r="D1543">
            <v>1</v>
          </cell>
          <cell r="E1543">
            <v>7.7911000000000001</v>
          </cell>
          <cell r="F1543">
            <v>7.79</v>
          </cell>
        </row>
        <row r="1544">
          <cell r="A1544" t="str">
            <v>001.17.13480</v>
          </cell>
          <cell r="B1544" t="str">
            <v>Fornecimento e instalação de curva de ferro galvanizado de 90º diâm. 1"</v>
          </cell>
          <cell r="C1544" t="str">
            <v>UN</v>
          </cell>
          <cell r="D1544">
            <v>1</v>
          </cell>
          <cell r="E1544">
            <v>3.7330999999999999</v>
          </cell>
          <cell r="F1544">
            <v>3.73</v>
          </cell>
        </row>
        <row r="1545">
          <cell r="A1545" t="str">
            <v>001.17.13500</v>
          </cell>
          <cell r="B1545" t="str">
            <v>Fornecimento e instalação de curva de ferro galvanizado de 90º diâm. 3/4"</v>
          </cell>
          <cell r="C1545" t="str">
            <v>UN</v>
          </cell>
          <cell r="D1545">
            <v>1</v>
          </cell>
          <cell r="E1545">
            <v>2.8408000000000002</v>
          </cell>
          <cell r="F1545">
            <v>2.84</v>
          </cell>
        </row>
        <row r="1546">
          <cell r="A1546" t="str">
            <v>001.17.13520</v>
          </cell>
          <cell r="B1546" t="str">
            <v>Fornecimento e instalação de curva de ferro galvanizado de 90º diâm. 1/2"</v>
          </cell>
          <cell r="C1546" t="str">
            <v>UN</v>
          </cell>
          <cell r="D1546">
            <v>1</v>
          </cell>
          <cell r="E1546">
            <v>2.3736999999999999</v>
          </cell>
          <cell r="F1546">
            <v>2.37</v>
          </cell>
        </row>
        <row r="1547">
          <cell r="A1547" t="str">
            <v>001.17.13540</v>
          </cell>
          <cell r="B1547" t="str">
            <v>Fornecimento  e instalação de bujão de ferro galvanizado diâm 3"</v>
          </cell>
          <cell r="C1547" t="str">
            <v>UN</v>
          </cell>
          <cell r="D1547">
            <v>1</v>
          </cell>
          <cell r="E1547">
            <v>19.371099999999998</v>
          </cell>
          <cell r="F1547">
            <v>19.37</v>
          </cell>
        </row>
        <row r="1548">
          <cell r="A1548" t="str">
            <v>001.17.13560</v>
          </cell>
          <cell r="B1548" t="str">
            <v>Fornecimento  e instalação de bujão de ferro galvanizado diâm 4"</v>
          </cell>
          <cell r="C1548" t="str">
            <v>PC</v>
          </cell>
          <cell r="D1548">
            <v>1</v>
          </cell>
          <cell r="E1548">
            <v>14.9945</v>
          </cell>
          <cell r="F1548">
            <v>14.99</v>
          </cell>
        </row>
        <row r="1549">
          <cell r="A1549" t="str">
            <v>001.17.13580</v>
          </cell>
          <cell r="B1549" t="str">
            <v>Fornecimento e aplicação de pasta penetrox</v>
          </cell>
          <cell r="C1549" t="str">
            <v>KG</v>
          </cell>
          <cell r="D1549">
            <v>1</v>
          </cell>
          <cell r="E1549">
            <v>4</v>
          </cell>
          <cell r="F1549">
            <v>4</v>
          </cell>
        </row>
        <row r="1550">
          <cell r="A1550" t="str">
            <v>001.17.13600</v>
          </cell>
          <cell r="B1550" t="str">
            <v>Execução de mureta em alvenaria de 1.5 vez  de tijolo assente com argamassa mista 1:4:12 cimento cal hidratada e areia inclusive fundação em concreto ciclópico no traço 1:3;6 revestimento rústico e caiação - para instalação de medidor de luz e força</v>
          </cell>
          <cell r="C1550" t="str">
            <v>M2</v>
          </cell>
          <cell r="D1550">
            <v>1</v>
          </cell>
          <cell r="E1550">
            <v>139.91990000000001</v>
          </cell>
          <cell r="F1550">
            <v>139.91</v>
          </cell>
        </row>
        <row r="1551">
          <cell r="A1551" t="str">
            <v>001.17.13620</v>
          </cell>
          <cell r="B1551" t="str">
            <v>Fornecimento e instalação de padrão monofásico em poste de ferro galvanizado conforme normas da cemat</v>
          </cell>
          <cell r="C1551" t="str">
            <v>UN</v>
          </cell>
          <cell r="D1551">
            <v>1</v>
          </cell>
          <cell r="E1551">
            <v>100.47329999999999</v>
          </cell>
          <cell r="F1551">
            <v>100.47</v>
          </cell>
        </row>
        <row r="1552">
          <cell r="A1552" t="str">
            <v>001.17.13640</v>
          </cell>
          <cell r="B1552" t="str">
            <v>Fornecimento e instalação de padrão bifásico em poste de ferro galvanizado</v>
          </cell>
          <cell r="C1552" t="str">
            <v>UN</v>
          </cell>
          <cell r="D1552">
            <v>1</v>
          </cell>
          <cell r="E1552">
            <v>150.7099</v>
          </cell>
          <cell r="F1552">
            <v>150.69999999999999</v>
          </cell>
        </row>
        <row r="1553">
          <cell r="A1553" t="str">
            <v>001.17.13660</v>
          </cell>
          <cell r="B1553" t="str">
            <v>Fornecimento e instalação de padrão trifásico completo em poste de ferro galvanizado tipo t-3 com protecao de 90 a conf normas da cemat</v>
          </cell>
          <cell r="C1553" t="str">
            <v>UN</v>
          </cell>
          <cell r="D1553">
            <v>1</v>
          </cell>
          <cell r="E1553">
            <v>550.8931</v>
          </cell>
          <cell r="F1553">
            <v>550.89</v>
          </cell>
        </row>
        <row r="1554">
          <cell r="A1554" t="str">
            <v>001.17.13680</v>
          </cell>
          <cell r="B1554" t="str">
            <v>Fornecimento e instalação de padrão trifásico completo em poste de ferro galvanizado tipo t-4 com protecao de 125 a conf. normas da cemat</v>
          </cell>
          <cell r="C1554" t="str">
            <v>UN</v>
          </cell>
          <cell r="D1554">
            <v>1</v>
          </cell>
          <cell r="E1554">
            <v>1051.8931</v>
          </cell>
          <cell r="F1554">
            <v>1051.8900000000001</v>
          </cell>
        </row>
        <row r="1555">
          <cell r="A1555" t="str">
            <v>001.17.13700</v>
          </cell>
          <cell r="B1555" t="str">
            <v>Fornecimento e instalação de padrao trifásico completo em poste de ferro galvanizado, com proteção de 100a, conforme normas da cemat</v>
          </cell>
          <cell r="C1555" t="str">
            <v>CJ</v>
          </cell>
          <cell r="D1555">
            <v>1</v>
          </cell>
          <cell r="E1555">
            <v>458.94659999999999</v>
          </cell>
          <cell r="F1555">
            <v>458.94</v>
          </cell>
        </row>
        <row r="1556">
          <cell r="A1556" t="str">
            <v>001.17.13720</v>
          </cell>
          <cell r="B1556" t="str">
            <v>Conjunto motor bomba centrífuga trifásica 50 a 60 hz para sucção até 6m pot. 1/2 hp</v>
          </cell>
          <cell r="C1556" t="str">
            <v>CJ</v>
          </cell>
          <cell r="D1556">
            <v>1</v>
          </cell>
          <cell r="E1556">
            <v>288.87720000000002</v>
          </cell>
          <cell r="F1556">
            <v>288.87</v>
          </cell>
        </row>
        <row r="1557">
          <cell r="A1557" t="str">
            <v>001.17.13740</v>
          </cell>
          <cell r="B1557" t="str">
            <v>Conjunto motor bomba centrífuga trifásica 50 a 60 hz para sucção até 6m pot. 3/4 hp</v>
          </cell>
          <cell r="C1557" t="str">
            <v>CJ</v>
          </cell>
          <cell r="D1557">
            <v>1</v>
          </cell>
          <cell r="E1557">
            <v>299.87720000000002</v>
          </cell>
          <cell r="F1557">
            <v>299.87</v>
          </cell>
        </row>
        <row r="1558">
          <cell r="A1558" t="str">
            <v>001.17.13760</v>
          </cell>
          <cell r="B1558" t="str">
            <v>Conjunto motor bomba centrífuga trifásica 50 a 60 hz para sucção até 6m pot. 1 hp</v>
          </cell>
          <cell r="C1558" t="str">
            <v>CJ</v>
          </cell>
          <cell r="D1558">
            <v>1</v>
          </cell>
          <cell r="E1558">
            <v>389.79700000000003</v>
          </cell>
          <cell r="F1558">
            <v>389.79</v>
          </cell>
        </row>
        <row r="1559">
          <cell r="A1559" t="str">
            <v>001.17.13780</v>
          </cell>
          <cell r="B1559" t="str">
            <v>Conjunto motor bomba centrífuga trifásica 50 a 60 hz para sucção até 6m pot. 1 1/2" hp</v>
          </cell>
          <cell r="C1559" t="str">
            <v>CJ</v>
          </cell>
          <cell r="D1559">
            <v>1</v>
          </cell>
          <cell r="E1559">
            <v>466.79700000000003</v>
          </cell>
          <cell r="F1559">
            <v>466.79</v>
          </cell>
        </row>
        <row r="1560">
          <cell r="A1560" t="str">
            <v>001.17.13800</v>
          </cell>
          <cell r="B1560" t="str">
            <v>Conjunto motor bomba centrífuga trifásica 50 a 60 hz para sucção até 6m pot. 2" hp</v>
          </cell>
          <cell r="C1560" t="str">
            <v>CJ</v>
          </cell>
          <cell r="D1560">
            <v>1</v>
          </cell>
          <cell r="E1560">
            <v>499.7165</v>
          </cell>
          <cell r="F1560">
            <v>499.71</v>
          </cell>
        </row>
        <row r="1561">
          <cell r="A1561" t="str">
            <v>001.17.13820</v>
          </cell>
          <cell r="B1561" t="str">
            <v>Conjunto motor bomba centrifuga monoestagio com bocais flangeados - cf-7 mark ou similar - 03 cv</v>
          </cell>
          <cell r="C1561" t="str">
            <v>UN</v>
          </cell>
          <cell r="D1561">
            <v>1</v>
          </cell>
          <cell r="E1561">
            <v>276.7165</v>
          </cell>
          <cell r="F1561">
            <v>276.70999999999998</v>
          </cell>
        </row>
        <row r="1562">
          <cell r="A1562" t="str">
            <v>001.17.13840</v>
          </cell>
          <cell r="B1562" t="str">
            <v>Haste de ferro galvanizado com suporte de fixacao pintura em tinta alumínio 3/4 pol x 3 m</v>
          </cell>
          <cell r="C1562" t="str">
            <v>UN</v>
          </cell>
          <cell r="D1562">
            <v>1</v>
          </cell>
          <cell r="E1562">
            <v>66.169200000000004</v>
          </cell>
          <cell r="F1562">
            <v>66.16</v>
          </cell>
        </row>
        <row r="1563">
          <cell r="A1563" t="str">
            <v>001.17.13860</v>
          </cell>
          <cell r="B1563" t="str">
            <v>Cabo de cobre nú seção  25 mm2</v>
          </cell>
          <cell r="C1563" t="str">
            <v>M</v>
          </cell>
          <cell r="D1563">
            <v>1</v>
          </cell>
          <cell r="E1563">
            <v>7.3196000000000003</v>
          </cell>
          <cell r="F1563">
            <v>7.31</v>
          </cell>
        </row>
        <row r="1564">
          <cell r="A1564" t="str">
            <v>001.17.13880</v>
          </cell>
          <cell r="B1564" t="str">
            <v>Eletrodos de terra completo</v>
          </cell>
          <cell r="C1564" t="str">
            <v>UN</v>
          </cell>
          <cell r="D1564">
            <v>1</v>
          </cell>
          <cell r="E1564">
            <v>134.54329999999999</v>
          </cell>
          <cell r="F1564">
            <v>134.54</v>
          </cell>
        </row>
        <row r="1565">
          <cell r="A1565" t="str">
            <v>001.17.13900</v>
          </cell>
          <cell r="B1565" t="str">
            <v>Captor franklim c/ 4 pontas c/ h=350 mm em latão cromado</v>
          </cell>
          <cell r="C1565" t="str">
            <v>UN</v>
          </cell>
          <cell r="D1565">
            <v>1</v>
          </cell>
          <cell r="E1565">
            <v>32.186599999999999</v>
          </cell>
          <cell r="F1565">
            <v>32.18</v>
          </cell>
        </row>
        <row r="1566">
          <cell r="A1566" t="str">
            <v>001.17.13920</v>
          </cell>
          <cell r="B1566" t="str">
            <v>Captor franklim c/ 4 pontas c/ h=350 mm em aço inox</v>
          </cell>
          <cell r="C1566" t="str">
            <v>UN</v>
          </cell>
          <cell r="D1566">
            <v>1</v>
          </cell>
          <cell r="E1566">
            <v>32.186599999999999</v>
          </cell>
          <cell r="F1566">
            <v>32.18</v>
          </cell>
        </row>
        <row r="1567">
          <cell r="A1567" t="str">
            <v>001.17.13940</v>
          </cell>
          <cell r="B1567" t="str">
            <v>Conector de bi para medição</v>
          </cell>
          <cell r="C1567" t="str">
            <v>UN</v>
          </cell>
          <cell r="D1567">
            <v>1</v>
          </cell>
          <cell r="E1567">
            <v>13.916600000000001</v>
          </cell>
          <cell r="F1567">
            <v>13.91</v>
          </cell>
        </row>
        <row r="1568">
          <cell r="A1568" t="str">
            <v>001.17.13960</v>
          </cell>
          <cell r="B1568" t="str">
            <v>Mastro simples em aço galv. de diam. 2" c/ luva de red.para 3/4 polcom 3 metros</v>
          </cell>
          <cell r="C1568" t="str">
            <v>CJ</v>
          </cell>
          <cell r="D1568">
            <v>1</v>
          </cell>
          <cell r="E1568">
            <v>80.1066</v>
          </cell>
          <cell r="F1568">
            <v>80.099999999999994</v>
          </cell>
        </row>
        <row r="1569">
          <cell r="A1569" t="str">
            <v>001.17.13980</v>
          </cell>
          <cell r="B1569" t="str">
            <v>Mastro simples em aço galv. de diam. 2" c/ luva de red.para 3/4 pol com 6 metros</v>
          </cell>
          <cell r="C1569" t="str">
            <v>CJ</v>
          </cell>
          <cell r="D1569">
            <v>1</v>
          </cell>
          <cell r="E1569">
            <v>155.11510000000001</v>
          </cell>
          <cell r="F1569">
            <v>155.11000000000001</v>
          </cell>
        </row>
        <row r="1570">
          <cell r="A1570" t="str">
            <v>001.17.14000</v>
          </cell>
          <cell r="B1570" t="str">
            <v>Base p/ mastro de aço galvanizado com diâm. 2"</v>
          </cell>
          <cell r="C1570" t="str">
            <v>UN</v>
          </cell>
          <cell r="D1570">
            <v>1</v>
          </cell>
          <cell r="E1570">
            <v>30.276599999999998</v>
          </cell>
          <cell r="F1570">
            <v>30.27</v>
          </cell>
        </row>
        <row r="1571">
          <cell r="A1571" t="str">
            <v>001.17.14020</v>
          </cell>
          <cell r="B1571" t="str">
            <v>Terminal aéreo (gaiola faraday)</v>
          </cell>
          <cell r="C1571" t="str">
            <v>UN</v>
          </cell>
          <cell r="D1571">
            <v>1</v>
          </cell>
          <cell r="E1571">
            <v>14.1266</v>
          </cell>
          <cell r="F1571">
            <v>14.12</v>
          </cell>
        </row>
        <row r="1572">
          <cell r="A1572" t="str">
            <v>001.17.14040</v>
          </cell>
          <cell r="B1572" t="str">
            <v>Conector de pressão com rabicho</v>
          </cell>
          <cell r="C1572" t="str">
            <v>UN</v>
          </cell>
          <cell r="D1572">
            <v>1</v>
          </cell>
          <cell r="E1572">
            <v>4.1474000000000002</v>
          </cell>
          <cell r="F1572">
            <v>4.1399999999999997</v>
          </cell>
        </row>
        <row r="1573">
          <cell r="A1573" t="str">
            <v>001.17.14060</v>
          </cell>
          <cell r="B1573" t="str">
            <v>Conjunto de bracadeira com quatro apoios e suportes fixos em cano galvanizado diâm. 1 pol inclusive pintura</v>
          </cell>
          <cell r="C1573" t="str">
            <v>CJ</v>
          </cell>
          <cell r="D1573">
            <v>1</v>
          </cell>
          <cell r="E1573">
            <v>116.8599</v>
          </cell>
          <cell r="F1573">
            <v>116.85</v>
          </cell>
        </row>
        <row r="1574">
          <cell r="A1574" t="str">
            <v>001.17.14080</v>
          </cell>
          <cell r="B1574" t="str">
            <v>Braçadeira p/ 3 estais</v>
          </cell>
          <cell r="C1574" t="str">
            <v>CJ</v>
          </cell>
          <cell r="D1574">
            <v>1</v>
          </cell>
          <cell r="E1574">
            <v>89.138400000000004</v>
          </cell>
          <cell r="F1574">
            <v>89.13</v>
          </cell>
        </row>
        <row r="1575">
          <cell r="A1575" t="str">
            <v>001.17.14100</v>
          </cell>
          <cell r="B1575" t="str">
            <v>Esticador galvanizado de diâm. 1/2"</v>
          </cell>
          <cell r="C1575" t="str">
            <v>UN</v>
          </cell>
          <cell r="D1575">
            <v>1</v>
          </cell>
          <cell r="E1575">
            <v>13.035299999999999</v>
          </cell>
          <cell r="F1575">
            <v>13.03</v>
          </cell>
        </row>
        <row r="1576">
          <cell r="A1576" t="str">
            <v>001.17.14120</v>
          </cell>
          <cell r="B1576" t="str">
            <v>Parafuso olhal galvanizado 1/2" de 20 a 30 cm</v>
          </cell>
          <cell r="C1576" t="str">
            <v>UN</v>
          </cell>
          <cell r="D1576">
            <v>1</v>
          </cell>
          <cell r="E1576">
            <v>7.0236999999999998</v>
          </cell>
          <cell r="F1576">
            <v>7.02</v>
          </cell>
        </row>
        <row r="1577">
          <cell r="A1577" t="str">
            <v>001.17.14140</v>
          </cell>
          <cell r="B1577" t="str">
            <v>Cabo de aço galvanizado 1/4"</v>
          </cell>
          <cell r="C1577" t="str">
            <v>ML</v>
          </cell>
          <cell r="D1577">
            <v>1</v>
          </cell>
          <cell r="E1577">
            <v>0.80220000000000002</v>
          </cell>
          <cell r="F1577">
            <v>0.8</v>
          </cell>
        </row>
        <row r="1578">
          <cell r="A1578" t="str">
            <v>001.17.14160</v>
          </cell>
          <cell r="B1578" t="str">
            <v>Manilha de ligação galvanizada de 3/8"</v>
          </cell>
          <cell r="C1578" t="str">
            <v>UN</v>
          </cell>
          <cell r="D1578">
            <v>1</v>
          </cell>
          <cell r="E1578">
            <v>1.7737000000000001</v>
          </cell>
          <cell r="F1578">
            <v>1.77</v>
          </cell>
        </row>
        <row r="1579">
          <cell r="A1579" t="str">
            <v>001.17.14180</v>
          </cell>
          <cell r="B1579" t="str">
            <v>Sapatilha galvanizada 1/4"</v>
          </cell>
          <cell r="C1579" t="str">
            <v>UN</v>
          </cell>
          <cell r="D1579">
            <v>1</v>
          </cell>
          <cell r="E1579">
            <v>1.2246999999999999</v>
          </cell>
          <cell r="F1579">
            <v>1.22</v>
          </cell>
        </row>
        <row r="1580">
          <cell r="A1580" t="str">
            <v>001.17.14200</v>
          </cell>
          <cell r="B1580" t="str">
            <v>Presilha galvanizada para cabo de aço galvanizado 1/4"</v>
          </cell>
          <cell r="C1580" t="str">
            <v>UN</v>
          </cell>
          <cell r="D1580">
            <v>1</v>
          </cell>
          <cell r="E1580">
            <v>3.9737</v>
          </cell>
          <cell r="F1580">
            <v>3.97</v>
          </cell>
        </row>
        <row r="1581">
          <cell r="A1581" t="str">
            <v>001.17.14220</v>
          </cell>
          <cell r="B1581" t="str">
            <v>Suporte tipo simples para descida de cabo de cobre nú com roldana de porcelana com furo para cabo 3/0 e 4/0 liso para solda</v>
          </cell>
          <cell r="C1581" t="str">
            <v>UN</v>
          </cell>
          <cell r="D1581">
            <v>1</v>
          </cell>
          <cell r="E1581">
            <v>4.1913999999999998</v>
          </cell>
          <cell r="F1581">
            <v>4.1900000000000004</v>
          </cell>
        </row>
        <row r="1582">
          <cell r="A1582" t="str">
            <v>001.17.14240</v>
          </cell>
          <cell r="B1582" t="str">
            <v>Suporte tipo simples para descida de cabo de cobre nú com roldana de porcelana com furo para cabo 3/0 e 4/0 com rosca meânica e porca</v>
          </cell>
          <cell r="C1582" t="str">
            <v>UN</v>
          </cell>
          <cell r="D1582">
            <v>1</v>
          </cell>
          <cell r="E1582">
            <v>5.5674000000000001</v>
          </cell>
          <cell r="F1582">
            <v>5.56</v>
          </cell>
        </row>
        <row r="1583">
          <cell r="A1583" t="str">
            <v>001.17.14260</v>
          </cell>
          <cell r="B1583" t="str">
            <v>Suporte tipo simples para descida de cabo de cobre nú com roldana de porcelana com furo para cabo 3/0 e 4/0 para chumbar na parede</v>
          </cell>
          <cell r="C1583" t="str">
            <v>UN</v>
          </cell>
          <cell r="D1583">
            <v>1</v>
          </cell>
          <cell r="E1583">
            <v>4.8574000000000002</v>
          </cell>
          <cell r="F1583">
            <v>4.8499999999999996</v>
          </cell>
        </row>
        <row r="1584">
          <cell r="A1584" t="str">
            <v>001.17.14280</v>
          </cell>
          <cell r="B1584" t="str">
            <v>Suporte tipo simples para descida de cabo de cobre nú com roldana de porcelana com furo para cabo 3/0 e 4/0 com rosca soberba para madeira</v>
          </cell>
          <cell r="C1584" t="str">
            <v>UN</v>
          </cell>
          <cell r="D1584">
            <v>1</v>
          </cell>
          <cell r="E1584">
            <v>3.6674000000000002</v>
          </cell>
          <cell r="F1584">
            <v>3.66</v>
          </cell>
        </row>
        <row r="1585">
          <cell r="A1585" t="str">
            <v>001.17.14300</v>
          </cell>
          <cell r="B1585" t="str">
            <v>Suporte tipo simples para descida de cabo de cobre nú com roldana de porcelana com furo para cabo 3/0 e 4/0 para estrutura de telhado</v>
          </cell>
          <cell r="C1585" t="str">
            <v>UN</v>
          </cell>
          <cell r="D1585">
            <v>1</v>
          </cell>
          <cell r="E1585">
            <v>5.5473999999999997</v>
          </cell>
          <cell r="F1585">
            <v>5.54</v>
          </cell>
        </row>
        <row r="1586">
          <cell r="A1586" t="str">
            <v>001.17.14320</v>
          </cell>
          <cell r="B1586" t="str">
            <v>Suporte tipo reforçado para descida de cabo de cobre nú com roldana de porcelana com furo para cabo 3/0 e 4/0 liso para solda</v>
          </cell>
          <cell r="C1586" t="str">
            <v>UN</v>
          </cell>
          <cell r="D1586">
            <v>1</v>
          </cell>
          <cell r="E1586">
            <v>7.0385</v>
          </cell>
          <cell r="F1586">
            <v>7.03</v>
          </cell>
        </row>
        <row r="1587">
          <cell r="A1587" t="str">
            <v>001.17.14340</v>
          </cell>
          <cell r="B1587" t="str">
            <v>Suporte tipo reforçado para descida de cabo de cobre nú com roldana de porcelana com furo para cabo 3/0 e 4/0 com rosca meânica e porca</v>
          </cell>
          <cell r="C1587" t="str">
            <v>UN</v>
          </cell>
          <cell r="D1587">
            <v>1</v>
          </cell>
          <cell r="E1587">
            <v>6.8045</v>
          </cell>
          <cell r="F1587">
            <v>6.8</v>
          </cell>
        </row>
        <row r="1588">
          <cell r="A1588" t="str">
            <v>001.17.14360</v>
          </cell>
          <cell r="B1588" t="str">
            <v>Suporte tipo reforçado para descida de cabo de cobre nú com roldana de porcelana com furo para cabo 3/0 e 4/0 para chumbar na parede</v>
          </cell>
          <cell r="C1588" t="str">
            <v>UN</v>
          </cell>
          <cell r="D1588">
            <v>1</v>
          </cell>
          <cell r="E1588">
            <v>6.4645000000000001</v>
          </cell>
          <cell r="F1588">
            <v>6.46</v>
          </cell>
        </row>
        <row r="1589">
          <cell r="A1589" t="str">
            <v>001.17.14380</v>
          </cell>
          <cell r="B1589" t="str">
            <v>Suporte tipo reforçado para descida de cabo de cobre nú com roldana de porcelana com furo para cabo 3/0 e 4/0 com rosca soberba para madeira</v>
          </cell>
          <cell r="C1589" t="str">
            <v>UN</v>
          </cell>
          <cell r="D1589">
            <v>1</v>
          </cell>
          <cell r="E1589">
            <v>7.2244999999999999</v>
          </cell>
          <cell r="F1589">
            <v>7.22</v>
          </cell>
        </row>
        <row r="1590">
          <cell r="A1590" t="str">
            <v>001.17.14400</v>
          </cell>
          <cell r="B1590" t="str">
            <v>Suporte tipo reforçado para descida de cabo de cobre nú com roldana de porcelana com furo para cabo 3/0 e 4/0 para estrutura de telhado</v>
          </cell>
          <cell r="C1590" t="str">
            <v>UN</v>
          </cell>
          <cell r="D1590">
            <v>1</v>
          </cell>
          <cell r="E1590">
            <v>7.5945</v>
          </cell>
          <cell r="F1590">
            <v>7.59</v>
          </cell>
        </row>
        <row r="1591">
          <cell r="A1591" t="str">
            <v>001.17.14420</v>
          </cell>
          <cell r="B1591" t="str">
            <v>Braçadeira tipo simples para descida de cabo de cobre nú com roldana de porcelana para cabo 3/0 e 4/0 para mastro de diâm. 2" com 1 roldana</v>
          </cell>
          <cell r="C1591" t="str">
            <v>UN</v>
          </cell>
          <cell r="D1591">
            <v>1</v>
          </cell>
          <cell r="E1591">
            <v>5.8136999999999999</v>
          </cell>
          <cell r="F1591">
            <v>5.81</v>
          </cell>
        </row>
        <row r="1592">
          <cell r="A1592" t="str">
            <v>001.17.14440</v>
          </cell>
          <cell r="B1592" t="str">
            <v>Braçadeira tipo simples para descida de cabo de cobre nú com roldana de porcelana para cabo 3/0 e 4/0 para mastro de diâm. 2" com 2 roldana</v>
          </cell>
          <cell r="C1592" t="str">
            <v>UN</v>
          </cell>
          <cell r="D1592">
            <v>1</v>
          </cell>
          <cell r="E1592">
            <v>7.6237000000000004</v>
          </cell>
          <cell r="F1592">
            <v>7.62</v>
          </cell>
        </row>
        <row r="1593">
          <cell r="A1593" t="str">
            <v>001.17.14460</v>
          </cell>
          <cell r="B1593" t="str">
            <v>Braçadeira tipo simples para descida de cabo de cobre nú com roldana de porcelana para cabo 3/0 e 4/0 para mastro de diâm. 3" com 1 roldana</v>
          </cell>
          <cell r="C1593" t="str">
            <v>UN</v>
          </cell>
          <cell r="D1593">
            <v>1</v>
          </cell>
          <cell r="E1593">
            <v>9.0236999999999998</v>
          </cell>
          <cell r="F1593">
            <v>9.02</v>
          </cell>
        </row>
        <row r="1594">
          <cell r="A1594" t="str">
            <v>001.17.14480</v>
          </cell>
          <cell r="B1594" t="str">
            <v>Braçadeira tipo simples para descida de cabo de cobre nú com roldana de porcelana para cabo 3/0 e 4/0 para mastro de diâm. 3"com 2 roldana</v>
          </cell>
          <cell r="C1594" t="str">
            <v>UN</v>
          </cell>
          <cell r="D1594">
            <v>1</v>
          </cell>
          <cell r="E1594">
            <v>11.0237</v>
          </cell>
          <cell r="F1594">
            <v>11.02</v>
          </cell>
        </row>
        <row r="1595">
          <cell r="A1595" t="str">
            <v>001.17.14500</v>
          </cell>
          <cell r="B1595" t="str">
            <v>Braçadeira tipo reforçada para descida de cabo de cobre nú com roldana de porcelana para cabo 3/0 e 4/0 para mastro de diâm. 2"com 1 roldana</v>
          </cell>
          <cell r="C1595" t="str">
            <v>UN</v>
          </cell>
          <cell r="D1595">
            <v>1</v>
          </cell>
          <cell r="E1595">
            <v>6.4553000000000003</v>
          </cell>
          <cell r="F1595">
            <v>6.45</v>
          </cell>
        </row>
        <row r="1596">
          <cell r="A1596" t="str">
            <v>001.17.14520</v>
          </cell>
          <cell r="B1596" t="str">
            <v>Braçadeira tipo reforçada para descida de cabo de cobre nú com roldana de porcelana para cabo 3/0 e 4/0 para mastro de diâm. 2'com 2 roldana</v>
          </cell>
          <cell r="C1596" t="str">
            <v>UN</v>
          </cell>
          <cell r="D1596">
            <v>1</v>
          </cell>
          <cell r="E1596">
            <v>9.3253000000000004</v>
          </cell>
          <cell r="F1596">
            <v>9.32</v>
          </cell>
        </row>
        <row r="1597">
          <cell r="A1597" t="str">
            <v>001.17.14540</v>
          </cell>
          <cell r="B1597" t="str">
            <v>Braçadeira tipo reforçada para descida de cabo de cobre nú com roldana de porcelana para cabo 3/0 e 4/0 para mastro de diâm. 3" com 1 roldana</v>
          </cell>
          <cell r="C1597" t="str">
            <v>UN</v>
          </cell>
          <cell r="D1597">
            <v>1</v>
          </cell>
          <cell r="E1597">
            <v>9.5352999999999994</v>
          </cell>
          <cell r="F1597">
            <v>9.5299999999999994</v>
          </cell>
        </row>
        <row r="1598">
          <cell r="A1598" t="str">
            <v>001.17.14560</v>
          </cell>
          <cell r="B1598" t="str">
            <v>Braçadeira tipo reforçada para descida de cabo de cobre nú com roldana de porcelana para cabo 3/0 e 4/0 para mastro de diâm. 3" com 2 roldana</v>
          </cell>
          <cell r="C1598" t="str">
            <v>UN</v>
          </cell>
          <cell r="D1598">
            <v>1</v>
          </cell>
          <cell r="E1598">
            <v>11.535299999999999</v>
          </cell>
          <cell r="F1598">
            <v>11.53</v>
          </cell>
        </row>
        <row r="1599">
          <cell r="A1599" t="str">
            <v>001.17.14580</v>
          </cell>
          <cell r="B1599" t="str">
            <v>Conector de cobre para haste de 5/8" ou 3/4" para cabo de cobre nú 3/0 e 4/0</v>
          </cell>
          <cell r="C1599" t="str">
            <v>UN</v>
          </cell>
          <cell r="D1599">
            <v>1</v>
          </cell>
          <cell r="E1599">
            <v>4.5137</v>
          </cell>
          <cell r="F1599">
            <v>4.51</v>
          </cell>
        </row>
        <row r="1600">
          <cell r="A1600" t="str">
            <v>001.17.14600</v>
          </cell>
          <cell r="B1600" t="str">
            <v>Conector bimetálico de um parafuso p/ cabo alumínio n. 2awg e cobre 16 mm2</v>
          </cell>
          <cell r="C1600" t="str">
            <v>PC</v>
          </cell>
          <cell r="D1600">
            <v>1</v>
          </cell>
          <cell r="E1600">
            <v>2.1036999999999999</v>
          </cell>
          <cell r="F1600">
            <v>2.1</v>
          </cell>
        </row>
        <row r="1601">
          <cell r="A1601" t="str">
            <v>001.17.14620</v>
          </cell>
          <cell r="B1601" t="str">
            <v>Conector tipo chapa-cabo</v>
          </cell>
          <cell r="C1601" t="str">
            <v>PC</v>
          </cell>
          <cell r="D1601">
            <v>1</v>
          </cell>
          <cell r="E1601">
            <v>2.2237</v>
          </cell>
          <cell r="F1601">
            <v>2.2200000000000002</v>
          </cell>
        </row>
        <row r="1602">
          <cell r="A1602" t="str">
            <v>001.17.14640</v>
          </cell>
          <cell r="B1602" t="str">
            <v>Conector de ferro fundido tipo ccc para cabo numero 3/0 e 4/0</v>
          </cell>
          <cell r="C1602" t="str">
            <v>UN</v>
          </cell>
          <cell r="D1602">
            <v>1</v>
          </cell>
          <cell r="E1602">
            <v>4.5137</v>
          </cell>
          <cell r="F1602">
            <v>4.51</v>
          </cell>
        </row>
        <row r="1603">
          <cell r="A1603" t="str">
            <v>001.17.14660</v>
          </cell>
          <cell r="B1603" t="str">
            <v>Abraçadeira para tubo de brasilit de diâm. 2" tipo para solda</v>
          </cell>
          <cell r="C1603" t="str">
            <v>UN</v>
          </cell>
          <cell r="D1603">
            <v>1</v>
          </cell>
          <cell r="E1603">
            <v>4.6653000000000002</v>
          </cell>
          <cell r="F1603">
            <v>4.66</v>
          </cell>
        </row>
        <row r="1604">
          <cell r="A1604" t="str">
            <v>001.17.14680</v>
          </cell>
          <cell r="B1604" t="str">
            <v>Abraçadeira para tubo de brasilit de diâm. 2" com rosca mecânica e porca</v>
          </cell>
          <cell r="C1604" t="str">
            <v>UN</v>
          </cell>
          <cell r="D1604">
            <v>1</v>
          </cell>
          <cell r="E1604">
            <v>5.5674000000000001</v>
          </cell>
          <cell r="F1604">
            <v>5.56</v>
          </cell>
        </row>
        <row r="1605">
          <cell r="A1605" t="str">
            <v>001.17.14700</v>
          </cell>
          <cell r="B1605" t="str">
            <v>Abraçadeira para tubo de brasilit de diâm. 2" para chumbar na parede</v>
          </cell>
          <cell r="C1605" t="str">
            <v>UN</v>
          </cell>
          <cell r="D1605">
            <v>1</v>
          </cell>
          <cell r="E1605">
            <v>4.8574000000000002</v>
          </cell>
          <cell r="F1605">
            <v>4.8499999999999996</v>
          </cell>
        </row>
        <row r="1606">
          <cell r="A1606" t="str">
            <v>001.17.14720</v>
          </cell>
          <cell r="B1606" t="str">
            <v>Abraçadeira para tubo de brasilit de diâm. 2' com rosca soberba</v>
          </cell>
          <cell r="C1606" t="str">
            <v>UN</v>
          </cell>
          <cell r="D1606">
            <v>1</v>
          </cell>
          <cell r="E1606">
            <v>4.1536999999999997</v>
          </cell>
          <cell r="F1606">
            <v>4.1500000000000004</v>
          </cell>
        </row>
        <row r="1607">
          <cell r="A1607" t="str">
            <v>001.17.14740</v>
          </cell>
          <cell r="B1607" t="str">
            <v>Tubo de brasilit 2" x 3 m</v>
          </cell>
          <cell r="C1607" t="str">
            <v>UN</v>
          </cell>
          <cell r="D1607">
            <v>1</v>
          </cell>
          <cell r="E1607">
            <v>14.3611</v>
          </cell>
          <cell r="F1607">
            <v>14.36</v>
          </cell>
        </row>
        <row r="1608">
          <cell r="A1608" t="str">
            <v>001.17.14760</v>
          </cell>
          <cell r="B1608" t="str">
            <v>Manilha de barro vidrado de diâm. 12" x 0.60m</v>
          </cell>
          <cell r="C1608" t="str">
            <v>UN</v>
          </cell>
          <cell r="D1608">
            <v>1</v>
          </cell>
          <cell r="E1608">
            <v>19.278400000000001</v>
          </cell>
          <cell r="F1608">
            <v>19.27</v>
          </cell>
        </row>
        <row r="1609">
          <cell r="A1609" t="str">
            <v>001.17.14780</v>
          </cell>
          <cell r="B1609" t="str">
            <v>Tampa de concreto com alça de ferro para manilha de diâm. de 12"</v>
          </cell>
          <cell r="C1609" t="str">
            <v>UN</v>
          </cell>
          <cell r="D1609">
            <v>1</v>
          </cell>
          <cell r="E1609">
            <v>6.3</v>
          </cell>
          <cell r="F1609">
            <v>6.3</v>
          </cell>
        </row>
        <row r="1610">
          <cell r="A1610" t="str">
            <v>001.17.14800</v>
          </cell>
          <cell r="B1610" t="str">
            <v>Conetor para eletrodo de terra copperweld</v>
          </cell>
          <cell r="C1610" t="str">
            <v>UN</v>
          </cell>
          <cell r="D1610">
            <v>1</v>
          </cell>
          <cell r="E1610">
            <v>2.3136999999999999</v>
          </cell>
          <cell r="F1610">
            <v>2.31</v>
          </cell>
        </row>
        <row r="1611">
          <cell r="A1611" t="str">
            <v>001.17.14820</v>
          </cell>
          <cell r="B1611" t="str">
            <v>Eletrodo de terra copperweld 5/8" x 3 m</v>
          </cell>
          <cell r="C1611" t="str">
            <v>UN</v>
          </cell>
          <cell r="D1611">
            <v>1</v>
          </cell>
          <cell r="E1611">
            <v>17.278400000000001</v>
          </cell>
          <cell r="F1611">
            <v>17.27</v>
          </cell>
        </row>
        <row r="1612">
          <cell r="A1612" t="str">
            <v>001.17.14840</v>
          </cell>
          <cell r="B1612" t="str">
            <v>Haste de cobre alta camada - 5/8" x 3,0 m</v>
          </cell>
          <cell r="C1612" t="str">
            <v>UN</v>
          </cell>
          <cell r="D1612">
            <v>1</v>
          </cell>
          <cell r="E1612">
            <v>21.118400000000001</v>
          </cell>
          <cell r="F1612">
            <v>21.11</v>
          </cell>
        </row>
        <row r="1613">
          <cell r="A1613" t="str">
            <v>001.17.14860</v>
          </cell>
          <cell r="B1613" t="str">
            <v>Execução de caixa de concreto 40x40x60cm com tampa de concreto armado</v>
          </cell>
          <cell r="C1613" t="str">
            <v>UN</v>
          </cell>
          <cell r="D1613">
            <v>1</v>
          </cell>
          <cell r="E1613">
            <v>44.13</v>
          </cell>
          <cell r="F1613">
            <v>44.13</v>
          </cell>
        </row>
        <row r="1614">
          <cell r="A1614" t="str">
            <v>001.17.14880</v>
          </cell>
          <cell r="B1614" t="str">
            <v>Fio de cobre nú seção 6.00 mm 2</v>
          </cell>
          <cell r="C1614" t="str">
            <v>ML</v>
          </cell>
          <cell r="D1614">
            <v>1</v>
          </cell>
          <cell r="E1614">
            <v>2.0632000000000001</v>
          </cell>
          <cell r="F1614">
            <v>2.06</v>
          </cell>
        </row>
        <row r="1615">
          <cell r="A1615" t="str">
            <v>001.17.14900</v>
          </cell>
          <cell r="B1615" t="str">
            <v>Fio de cobre nú seção 10.00 mm 2</v>
          </cell>
          <cell r="C1615" t="str">
            <v>ML</v>
          </cell>
          <cell r="D1615">
            <v>1</v>
          </cell>
          <cell r="E1615">
            <v>2.8902999999999999</v>
          </cell>
          <cell r="F1615">
            <v>2.89</v>
          </cell>
        </row>
        <row r="1616">
          <cell r="A1616" t="str">
            <v>001.17.14920</v>
          </cell>
          <cell r="B1616" t="str">
            <v>Fio de cobre nú seção 16.00 mm 2</v>
          </cell>
          <cell r="C1616" t="str">
            <v>ML</v>
          </cell>
          <cell r="D1616">
            <v>1</v>
          </cell>
          <cell r="E1616">
            <v>5.0869999999999997</v>
          </cell>
          <cell r="F1616">
            <v>5.08</v>
          </cell>
        </row>
        <row r="1617">
          <cell r="A1617" t="str">
            <v>001.17.14940</v>
          </cell>
          <cell r="B1617" t="str">
            <v>Cabo de cobre nú seção 3/0</v>
          </cell>
          <cell r="C1617" t="str">
            <v>ML</v>
          </cell>
          <cell r="D1617">
            <v>1</v>
          </cell>
          <cell r="E1617">
            <v>17.632999999999999</v>
          </cell>
          <cell r="F1617">
            <v>17.63</v>
          </cell>
        </row>
        <row r="1618">
          <cell r="A1618" t="str">
            <v>001.17.14960</v>
          </cell>
          <cell r="B1618" t="str">
            <v>Cabo de cobre nú seção 4/0</v>
          </cell>
          <cell r="C1618" t="str">
            <v>ML</v>
          </cell>
          <cell r="D1618">
            <v>1</v>
          </cell>
          <cell r="E1618">
            <v>22.450299999999999</v>
          </cell>
          <cell r="F1618">
            <v>22.45</v>
          </cell>
        </row>
        <row r="1619">
          <cell r="A1619" t="str">
            <v>001.17.14980</v>
          </cell>
          <cell r="B1619" t="str">
            <v>Cabo de cobre nú seção 10.00 mm2</v>
          </cell>
          <cell r="C1619" t="str">
            <v>ML</v>
          </cell>
          <cell r="D1619">
            <v>1</v>
          </cell>
          <cell r="E1619">
            <v>5.9744000000000002</v>
          </cell>
          <cell r="F1619">
            <v>5.97</v>
          </cell>
        </row>
        <row r="1620">
          <cell r="A1620" t="str">
            <v>001.17.15000</v>
          </cell>
          <cell r="B1620" t="str">
            <v>Cabo de cobre nú seção 16.00 mm2</v>
          </cell>
          <cell r="C1620" t="str">
            <v>ML</v>
          </cell>
          <cell r="D1620">
            <v>1</v>
          </cell>
          <cell r="E1620">
            <v>7.3196000000000003</v>
          </cell>
          <cell r="F1620">
            <v>7.31</v>
          </cell>
        </row>
        <row r="1621">
          <cell r="A1621" t="str">
            <v>001.17.15020</v>
          </cell>
          <cell r="B1621" t="str">
            <v>Cabo de cobre nú seção 25.00 mm2</v>
          </cell>
          <cell r="C1621" t="str">
            <v>ML</v>
          </cell>
          <cell r="D1621">
            <v>1</v>
          </cell>
          <cell r="E1621">
            <v>0</v>
          </cell>
          <cell r="F1621">
            <v>0</v>
          </cell>
        </row>
        <row r="1622">
          <cell r="A1622" t="str">
            <v>001.17.15040</v>
          </cell>
          <cell r="B1622" t="str">
            <v>Aparelho simples luz obstáculo para sinalização corpo em alumínio fundido incorrosível globo de vidro cristal neutro térmico extra temperado pigmentado  em vermelho com uma lâmpada de 60 w/127v com rele fotoelétrico, haste em</v>
          </cell>
          <cell r="C1622" t="str">
            <v>CJ</v>
          </cell>
          <cell r="D1622">
            <v>1</v>
          </cell>
          <cell r="E1622">
            <v>110.3092</v>
          </cell>
          <cell r="F1622">
            <v>110.3</v>
          </cell>
        </row>
        <row r="1623">
          <cell r="A1623" t="str">
            <v>001.17.15060</v>
          </cell>
          <cell r="B1623" t="str">
            <v>Aparelho duplo de luz  obstáculo para sinalização corpo em alumínio fundido incorrosível corpo de vidro cristal neutro térmico extra temperado pigmentado em vermelho com duas lâmpadas de 60w127v com rele foto-elétrico, haste</v>
          </cell>
          <cell r="C1623" t="str">
            <v>CJ</v>
          </cell>
          <cell r="D1623">
            <v>1</v>
          </cell>
          <cell r="E1623">
            <v>110.3092</v>
          </cell>
          <cell r="F1623">
            <v>110.3</v>
          </cell>
        </row>
        <row r="1624">
          <cell r="A1624" t="str">
            <v>001.17.15080</v>
          </cell>
          <cell r="B1624" t="str">
            <v>Relee fotoelétrico da iluminatic rm 74 n para comando automático de iluminação</v>
          </cell>
          <cell r="C1624" t="str">
            <v>UN</v>
          </cell>
          <cell r="D1624">
            <v>1</v>
          </cell>
          <cell r="E1624">
            <v>20.698399999999999</v>
          </cell>
          <cell r="F1624">
            <v>20.69</v>
          </cell>
        </row>
        <row r="1625">
          <cell r="A1625" t="str">
            <v>001.17.15100</v>
          </cell>
          <cell r="B1625" t="str">
            <v>Suporte para fixação de para-raios em ferro cantoneira l 1 1/2"x 1/2"x 3/16" com comprimento de 2.00 m</v>
          </cell>
          <cell r="C1625" t="str">
            <v>PC</v>
          </cell>
          <cell r="D1625">
            <v>1</v>
          </cell>
          <cell r="E1625">
            <v>270.23660000000001</v>
          </cell>
          <cell r="F1625">
            <v>270.23</v>
          </cell>
        </row>
        <row r="1626">
          <cell r="A1626" t="str">
            <v>001.17.15120</v>
          </cell>
          <cell r="B1626" t="str">
            <v>Suporte para fixação de isoladores de pedestal em chapa de ferro</v>
          </cell>
          <cell r="C1626" t="str">
            <v>PC</v>
          </cell>
          <cell r="D1626">
            <v>1</v>
          </cell>
          <cell r="E1626">
            <v>62.236600000000003</v>
          </cell>
          <cell r="F1626">
            <v>62.23</v>
          </cell>
        </row>
        <row r="1627">
          <cell r="A1627" t="str">
            <v>001.17.15140</v>
          </cell>
          <cell r="B1627" t="str">
            <v>Suporte para fixacao de tc e tp em ferro cantoneira l de 1 1/2" x 1 1/2" x 3/16" soldados entre si (conf. det. da cemat)</v>
          </cell>
          <cell r="C1627" t="str">
            <v>PC</v>
          </cell>
          <cell r="D1627">
            <v>1</v>
          </cell>
          <cell r="E1627">
            <v>270.23660000000001</v>
          </cell>
          <cell r="F1627">
            <v>270.23</v>
          </cell>
        </row>
        <row r="1628">
          <cell r="A1628" t="str">
            <v>001.17.15160</v>
          </cell>
          <cell r="B1628" t="str">
            <v>Torre metálica treliçada, confeccionada com cantoneiras de ferro 1 1/2" x 1/8", 1" x 1/8" e ferro redondo 5/16 ca-50, inclusive cabo de aço 1/4" para contraventamento e base de fixação em concreto com h=18,00m</v>
          </cell>
          <cell r="C1628" t="str">
            <v>UN</v>
          </cell>
          <cell r="D1628">
            <v>1</v>
          </cell>
          <cell r="E1628">
            <v>1553.9241999999999</v>
          </cell>
          <cell r="F1628">
            <v>1553.92</v>
          </cell>
        </row>
        <row r="1629">
          <cell r="A1629" t="str">
            <v>001.17.15180</v>
          </cell>
          <cell r="B1629" t="str">
            <v>Execução de solda exotermica para cordoalha de cobre ou cabo de cobre - 35.00 mm2</v>
          </cell>
          <cell r="C1629" t="str">
            <v>UN</v>
          </cell>
          <cell r="D1629">
            <v>1</v>
          </cell>
          <cell r="E1629">
            <v>8.6564999999999994</v>
          </cell>
          <cell r="F1629">
            <v>8.65</v>
          </cell>
        </row>
        <row r="1630">
          <cell r="A1630" t="str">
            <v>001.17.15200</v>
          </cell>
          <cell r="B1630" t="str">
            <v>Fornecimento e instalação de chuveiro elétrico maxi-ducha 2500w-220v ou similar</v>
          </cell>
          <cell r="C1630" t="str">
            <v>CJ</v>
          </cell>
          <cell r="D1630">
            <v>1</v>
          </cell>
          <cell r="E1630">
            <v>25.953199999999999</v>
          </cell>
          <cell r="F1630">
            <v>25.95</v>
          </cell>
        </row>
        <row r="1631">
          <cell r="A1631" t="str">
            <v>001.17.15220</v>
          </cell>
          <cell r="B1631" t="str">
            <v>Fornecimento e instalação de chuveiro-ducha jet-set 2500w-220v marca lorenzetti ou similar</v>
          </cell>
          <cell r="C1631" t="str">
            <v>CJ</v>
          </cell>
          <cell r="D1631">
            <v>1</v>
          </cell>
          <cell r="E1631">
            <v>57.420400000000001</v>
          </cell>
          <cell r="F1631">
            <v>57.42</v>
          </cell>
        </row>
        <row r="1632">
          <cell r="A1632" t="str">
            <v>001.17.15240</v>
          </cell>
          <cell r="B1632" t="str">
            <v>Fornecimento e instalação de ventilador de teto com lustre-trom c/ lampada incandescente até 100 w , demais acessórios</v>
          </cell>
          <cell r="C1632" t="str">
            <v>CJ</v>
          </cell>
          <cell r="D1632">
            <v>1</v>
          </cell>
          <cell r="E1632">
            <v>96.773300000000006</v>
          </cell>
          <cell r="F1632">
            <v>96.77</v>
          </cell>
        </row>
        <row r="1633">
          <cell r="A1633" t="str">
            <v>001.17.15260</v>
          </cell>
          <cell r="B1633" t="str">
            <v>Fornecimento e instalação de cordoalha de cobre nú equivalente ao cabo de  16.00 mm2</v>
          </cell>
          <cell r="C1633" t="str">
            <v>M</v>
          </cell>
          <cell r="D1633">
            <v>1</v>
          </cell>
          <cell r="E1633">
            <v>3.9853999999999998</v>
          </cell>
          <cell r="F1633">
            <v>3.98</v>
          </cell>
        </row>
        <row r="1634">
          <cell r="A1634" t="str">
            <v>001.17.15280</v>
          </cell>
          <cell r="B1634" t="str">
            <v>Fornecimento e instalação de chapa suporte para isoladores de passagem dim. 14.50x500.00mm</v>
          </cell>
          <cell r="C1634" t="str">
            <v>PC</v>
          </cell>
          <cell r="D1634">
            <v>1</v>
          </cell>
          <cell r="E1634">
            <v>215.11840000000001</v>
          </cell>
          <cell r="F1634">
            <v>215.11</v>
          </cell>
        </row>
        <row r="1635">
          <cell r="A1635" t="str">
            <v>001.17.15300</v>
          </cell>
          <cell r="B1635" t="str">
            <v>Fornecimento e instalação de placa de advertência com os dizeres "perigo de morte alta tensão"</v>
          </cell>
          <cell r="C1635" t="str">
            <v>PC</v>
          </cell>
          <cell r="D1635">
            <v>1</v>
          </cell>
          <cell r="E1635">
            <v>36.118400000000001</v>
          </cell>
          <cell r="F1635">
            <v>36.11</v>
          </cell>
        </row>
        <row r="1636">
          <cell r="A1636" t="str">
            <v>001.17.15320</v>
          </cell>
          <cell r="B1636" t="str">
            <v>Fornecimento e instalação de barramento de at em vergalhâo de cobre de 0 5.16mm</v>
          </cell>
          <cell r="C1636" t="str">
            <v>M</v>
          </cell>
          <cell r="D1636">
            <v>1</v>
          </cell>
          <cell r="E1636">
            <v>11.118399999999999</v>
          </cell>
          <cell r="F1636">
            <v>11.11</v>
          </cell>
        </row>
        <row r="1637">
          <cell r="A1637" t="str">
            <v>001.17.15340</v>
          </cell>
          <cell r="B1637" t="str">
            <v>Fornecimento e instalação de chave seccionadora tripolar classe 15kv nbc 95kv, ação simultanêa nas três fases com alavanca de manobra com suporte metálico para montagem e fixação</v>
          </cell>
          <cell r="C1637" t="str">
            <v>CJ</v>
          </cell>
          <cell r="D1637">
            <v>1</v>
          </cell>
          <cell r="E1637">
            <v>520.16560000000004</v>
          </cell>
          <cell r="F1637">
            <v>520.16</v>
          </cell>
        </row>
        <row r="1638">
          <cell r="A1638" t="str">
            <v>001.17.15360</v>
          </cell>
          <cell r="B1638" t="str">
            <v>Fornecimento e instalação de braçadeira de pvc com parafusos para fixação do cabo de aterramento</v>
          </cell>
          <cell r="C1638" t="str">
            <v>CJ</v>
          </cell>
          <cell r="D1638">
            <v>1</v>
          </cell>
          <cell r="E1638">
            <v>3.8210999999999999</v>
          </cell>
          <cell r="F1638">
            <v>3.82</v>
          </cell>
        </row>
        <row r="1639">
          <cell r="A1639" t="str">
            <v>001.17.15380</v>
          </cell>
          <cell r="B1639" t="str">
            <v>Fornecimento e instalação de seccionador pré-formado para cerca</v>
          </cell>
          <cell r="C1639" t="str">
            <v>UN</v>
          </cell>
          <cell r="D1639">
            <v>1</v>
          </cell>
          <cell r="E1639">
            <v>11.6866</v>
          </cell>
          <cell r="F1639">
            <v>11.68</v>
          </cell>
        </row>
        <row r="1640">
          <cell r="A1640" t="str">
            <v>001.17.15400</v>
          </cell>
          <cell r="B1640" t="str">
            <v>Fornecimento e instalação de isolador de passagem tipo externo - interno classe 15kv</v>
          </cell>
          <cell r="C1640" t="str">
            <v>UN</v>
          </cell>
          <cell r="D1640">
            <v>1</v>
          </cell>
          <cell r="E1640">
            <v>109.0566</v>
          </cell>
          <cell r="F1640">
            <v>109.05</v>
          </cell>
        </row>
        <row r="1641">
          <cell r="A1641" t="str">
            <v>001.17.15420</v>
          </cell>
          <cell r="B1641" t="str">
            <v>Fornecimento e instalação de isolador de passagem tipo interno-interno classe 15 kv</v>
          </cell>
          <cell r="C1641" t="str">
            <v>UN</v>
          </cell>
          <cell r="D1641">
            <v>1</v>
          </cell>
          <cell r="E1641">
            <v>50.236600000000003</v>
          </cell>
          <cell r="F1641">
            <v>50.23</v>
          </cell>
        </row>
        <row r="1642">
          <cell r="A1642" t="str">
            <v>001.17.15440</v>
          </cell>
          <cell r="B1642" t="str">
            <v>Fornecimento e instalação de disjuntor tripolar a pequeno(reduzido) volume de óleo, com dispositivo de abertura mecanico e eletrônicamente livre, uso interno, tensão nominal 13,8 kv, corrente nominal (mínima) - 350 a,  potência interrupção simétrica (mí</v>
          </cell>
          <cell r="C1642" t="str">
            <v>UN</v>
          </cell>
          <cell r="D1642">
            <v>1</v>
          </cell>
          <cell r="E1642">
            <v>51.183199999999999</v>
          </cell>
          <cell r="F1642">
            <v>51.18</v>
          </cell>
        </row>
        <row r="1643">
          <cell r="A1643" t="str">
            <v>001.17.15460</v>
          </cell>
          <cell r="B1643" t="str">
            <v>Fornecimento e instalação de mufla esterna monopolar p/cabo de 25mm2, com ferragens - nível de isolamento 15kv</v>
          </cell>
          <cell r="C1643" t="str">
            <v>UN</v>
          </cell>
          <cell r="D1643">
            <v>1</v>
          </cell>
          <cell r="E1643">
            <v>275.11840000000001</v>
          </cell>
          <cell r="F1643">
            <v>275.11</v>
          </cell>
        </row>
        <row r="1644">
          <cell r="A1644" t="str">
            <v>001.17.15480</v>
          </cell>
          <cell r="B1644" t="str">
            <v>Fornecimento e instalação de mufla terminal interna unipolar, com ferragens - nivel de isolamento 15 kv</v>
          </cell>
          <cell r="C1644" t="str">
            <v>UN</v>
          </cell>
          <cell r="D1644">
            <v>1</v>
          </cell>
          <cell r="E1644">
            <v>210.11840000000001</v>
          </cell>
          <cell r="F1644">
            <v>210.11</v>
          </cell>
        </row>
        <row r="1645">
          <cell r="A1645" t="str">
            <v>001.17.15500</v>
          </cell>
          <cell r="B1645" t="str">
            <v>Fornecimento e trasformação de trasformador de distribuição trifásico, com resfriamento em banho de óleo mineral, para uso interno, potência 500 kva - classe de tensão 15 kv, transprimários de 13.800, 13.200, 12.600 - ligação delta e 220-127v, ligação e</v>
          </cell>
          <cell r="C1645" t="str">
            <v>UN</v>
          </cell>
          <cell r="D1645">
            <v>1</v>
          </cell>
          <cell r="E1645">
            <v>13952.8321</v>
          </cell>
          <cell r="F1645">
            <v>13952.83</v>
          </cell>
        </row>
        <row r="1646">
          <cell r="A1646" t="str">
            <v>001.17.15520</v>
          </cell>
          <cell r="B1646" t="str">
            <v>Fornecimento e instalação de porta de protecao em ferro cantoneira "l" de 1 1/2" x 3/16" de 2.100 x 800 mm com tela de malha 30 x 30 mm</v>
          </cell>
          <cell r="C1646" t="str">
            <v>UN</v>
          </cell>
          <cell r="D1646">
            <v>1</v>
          </cell>
          <cell r="E1646">
            <v>101.1755</v>
          </cell>
          <cell r="F1646">
            <v>101.17</v>
          </cell>
        </row>
        <row r="1647">
          <cell r="A1647" t="str">
            <v>001.17.15540</v>
          </cell>
          <cell r="B1647" t="str">
            <v>Fornecimento e instalação de porta metalica em chapa de aco de 1,40 x 2,10 m, abrindo para fora com veneziana para ventilação, fechadura e trinco</v>
          </cell>
          <cell r="C1647" t="str">
            <v>UN</v>
          </cell>
          <cell r="D1647">
            <v>1</v>
          </cell>
          <cell r="E1647">
            <v>204.5573</v>
          </cell>
          <cell r="F1647">
            <v>204.55</v>
          </cell>
        </row>
        <row r="1648">
          <cell r="A1648" t="str">
            <v>001.17.15560</v>
          </cell>
          <cell r="B1648" t="str">
            <v>Fornecimento e instalação de tela de arame galvanizado com malha maxima de 25 00 mm fixada em ferro cantoneira"l" de 1 1/2 x 3/4" móvel (conf. det. cemat)</v>
          </cell>
          <cell r="C1648" t="str">
            <v>M2</v>
          </cell>
          <cell r="D1648">
            <v>1</v>
          </cell>
          <cell r="E1648">
            <v>59.278500000000001</v>
          </cell>
          <cell r="F1648">
            <v>59.27</v>
          </cell>
        </row>
        <row r="1649">
          <cell r="A1649" t="str">
            <v>001.17.15580</v>
          </cell>
          <cell r="B1649" t="str">
            <v>Fornecimento e instalação de janela para ventilacao em rerro cantoneira de 1" x 3/16", com veneziana e tela externa metálica, em malha de 5 mm mínimo e máximo de 13 mm (conf. det. da cemat)</v>
          </cell>
          <cell r="C1649" t="str">
            <v>M2</v>
          </cell>
          <cell r="D1649">
            <v>1</v>
          </cell>
          <cell r="E1649">
            <v>103.5569</v>
          </cell>
          <cell r="F1649">
            <v>103.55</v>
          </cell>
        </row>
        <row r="1650">
          <cell r="A1650" t="str">
            <v>001.17.15600</v>
          </cell>
          <cell r="B1650" t="str">
            <v>Fornecimento e instalação de janela para iluminacao em ferro cantoneira 1" x 3/16", com vidro liso 3 mm e tela metálica externa malha de 5 mm mínimo e máximo de 13 mm</v>
          </cell>
          <cell r="C1650" t="str">
            <v>M2</v>
          </cell>
          <cell r="D1650">
            <v>1</v>
          </cell>
          <cell r="E1650">
            <v>128.55690000000001</v>
          </cell>
          <cell r="F1650">
            <v>128.55000000000001</v>
          </cell>
        </row>
        <row r="1651">
          <cell r="A1651" t="str">
            <v>001.17.15620</v>
          </cell>
          <cell r="B1651" t="str">
            <v>Fornecimento e instalação de extintor de incendio de co2 - 6 kg</v>
          </cell>
          <cell r="C1651" t="str">
            <v>UN</v>
          </cell>
          <cell r="D1651">
            <v>1</v>
          </cell>
          <cell r="E1651">
            <v>178</v>
          </cell>
          <cell r="F1651">
            <v>178</v>
          </cell>
        </row>
        <row r="1652">
          <cell r="A1652" t="str">
            <v>001.17.15640</v>
          </cell>
          <cell r="B1652" t="str">
            <v>Fornecimento e instalação de fio bicolor 2x14 awg ( 12.00 x 1.500 mm2 )</v>
          </cell>
          <cell r="C1652" t="str">
            <v>ML</v>
          </cell>
          <cell r="D1652">
            <v>1</v>
          </cell>
          <cell r="E1652">
            <v>1.7163999999999999</v>
          </cell>
          <cell r="F1652">
            <v>1.71</v>
          </cell>
        </row>
        <row r="1653">
          <cell r="A1653" t="str">
            <v>001.17.15660</v>
          </cell>
          <cell r="B1653" t="str">
            <v>Fornecimento e instalação de potenciômetro de fio de 10.00 ohms</v>
          </cell>
          <cell r="C1653" t="str">
            <v>UN</v>
          </cell>
          <cell r="D1653">
            <v>1</v>
          </cell>
          <cell r="E1653">
            <v>15.907400000000001</v>
          </cell>
          <cell r="F1653">
            <v>15.9</v>
          </cell>
        </row>
        <row r="1654">
          <cell r="A1654" t="str">
            <v>001.17.15680</v>
          </cell>
          <cell r="B1654" t="str">
            <v>Fornecimento e instalação de caixa de som ambiente 10.00x10.00 cm - 40 wats</v>
          </cell>
          <cell r="C1654" t="str">
            <v>UND</v>
          </cell>
          <cell r="D1654">
            <v>1</v>
          </cell>
          <cell r="E1654">
            <v>48.359200000000001</v>
          </cell>
          <cell r="F1654">
            <v>48.35</v>
          </cell>
        </row>
        <row r="1655">
          <cell r="A1655" t="str">
            <v>001.17.15700</v>
          </cell>
          <cell r="B1655" t="str">
            <v>Grupo motor gerador completo 60 kva diesel, 4 tempos, trifásico 127/220v-60hz com alternador, partida e parada automática e pré-aquecimento.painel de comando tipo armário com chave reversora, proteção e controle de linha, inc</v>
          </cell>
          <cell r="C1655" t="str">
            <v>CJ</v>
          </cell>
          <cell r="D1655">
            <v>1</v>
          </cell>
          <cell r="E1655">
            <v>1693</v>
          </cell>
          <cell r="F1655">
            <v>1693</v>
          </cell>
        </row>
        <row r="1656">
          <cell r="A1656" t="str">
            <v>001.17.15720</v>
          </cell>
          <cell r="B1656" t="str">
            <v>Bracadeira tipo "d" para tubo de 1/2" inclusive parafuso de rosca soberba com bucha plástica s 6</v>
          </cell>
          <cell r="C1656" t="str">
            <v>UN</v>
          </cell>
          <cell r="D1656">
            <v>1</v>
          </cell>
          <cell r="E1656">
            <v>1.9237</v>
          </cell>
          <cell r="F1656">
            <v>1.92</v>
          </cell>
        </row>
        <row r="1657">
          <cell r="A1657" t="str">
            <v>001.17.15740</v>
          </cell>
          <cell r="B1657" t="str">
            <v>Manutenção de aterramento de micro computadores</v>
          </cell>
          <cell r="C1657" t="str">
            <v>CJ</v>
          </cell>
          <cell r="D1657">
            <v>1</v>
          </cell>
          <cell r="E1657">
            <v>45.086399999999998</v>
          </cell>
          <cell r="F1657">
            <v>45.08</v>
          </cell>
        </row>
        <row r="1658">
          <cell r="A1658" t="str">
            <v>001.17.15760</v>
          </cell>
          <cell r="B1658" t="str">
            <v>Fornecimento e instalação de tampa de extremidade, sistema "x" 110x20 mm ref. 304 00 da pial</v>
          </cell>
          <cell r="C1658" t="str">
            <v>UN</v>
          </cell>
          <cell r="D1658">
            <v>1</v>
          </cell>
          <cell r="E1658">
            <v>2.1737000000000002</v>
          </cell>
          <cell r="F1658">
            <v>2.17</v>
          </cell>
        </row>
        <row r="1659">
          <cell r="A1659" t="str">
            <v>001.17.15780</v>
          </cell>
          <cell r="B1659" t="str">
            <v>Fornecimento e instalação de cotovelo interno, sistema "x" 110x20 mm ref. 304 01 da pial</v>
          </cell>
          <cell r="C1659" t="str">
            <v>UN</v>
          </cell>
          <cell r="D1659">
            <v>1</v>
          </cell>
          <cell r="E1659">
            <v>2.1737000000000002</v>
          </cell>
          <cell r="F1659">
            <v>2.17</v>
          </cell>
        </row>
        <row r="1660">
          <cell r="A1660" t="str">
            <v>001.17.15800</v>
          </cell>
          <cell r="B1660" t="str">
            <v>Fornecimento e instalação de cotovelo externo, sistema "x" 110x20 mm ref. 304 02 da pial</v>
          </cell>
          <cell r="C1660" t="str">
            <v>UN</v>
          </cell>
          <cell r="D1660">
            <v>1</v>
          </cell>
          <cell r="E1660">
            <v>2.1737000000000002</v>
          </cell>
          <cell r="F1660">
            <v>2.17</v>
          </cell>
        </row>
        <row r="1661">
          <cell r="A1661" t="str">
            <v>001.17.15820</v>
          </cell>
          <cell r="B1661" t="str">
            <v>Fornecimento e instalação de derivacao, sistema "x" 110x20 mm ref. 304 04 da pial</v>
          </cell>
          <cell r="C1661" t="str">
            <v>UN</v>
          </cell>
          <cell r="D1661">
            <v>1</v>
          </cell>
          <cell r="E1661">
            <v>5.6163999999999996</v>
          </cell>
          <cell r="F1661">
            <v>5.61</v>
          </cell>
        </row>
        <row r="1662">
          <cell r="A1662" t="str">
            <v>001.17.15840</v>
          </cell>
          <cell r="B1662" t="str">
            <v>Fornecimento e instalação de luva, sistema "x" 110x20 mm ref. 304 05 da pial</v>
          </cell>
          <cell r="C1662" t="str">
            <v>UN</v>
          </cell>
          <cell r="D1662">
            <v>1</v>
          </cell>
          <cell r="E1662">
            <v>2.5236999999999998</v>
          </cell>
          <cell r="F1662">
            <v>2.52</v>
          </cell>
        </row>
        <row r="1663">
          <cell r="A1663" t="str">
            <v>001.17.15860</v>
          </cell>
          <cell r="B1663" t="str">
            <v>Fornecimento e instalação de caixa de sobrepor, sistema "x" 110x20 mm ref. 303 43 da pial</v>
          </cell>
          <cell r="C1663" t="str">
            <v>UN</v>
          </cell>
          <cell r="D1663">
            <v>1</v>
          </cell>
          <cell r="E1663">
            <v>4.5711000000000004</v>
          </cell>
          <cell r="F1663">
            <v>4.57</v>
          </cell>
        </row>
        <row r="1664">
          <cell r="A1664" t="str">
            <v>001.17.15880</v>
          </cell>
          <cell r="B1664" t="str">
            <v>Fornecimento e instalação de caixa pial - 3"x3" com espelho plástico p/1 rj - k cod 6872 1 135-12, sistema kronet - plus</v>
          </cell>
          <cell r="C1664" t="str">
            <v>UN</v>
          </cell>
          <cell r="D1664">
            <v>1</v>
          </cell>
          <cell r="E1664">
            <v>5.5945</v>
          </cell>
          <cell r="F1664">
            <v>5.59</v>
          </cell>
        </row>
        <row r="1665">
          <cell r="A1665" t="str">
            <v>001.17.15900</v>
          </cell>
          <cell r="B1665" t="str">
            <v>Fornecimento e instalação de tomada de corrente 2p+t, 15a - 125/240v ref. 64.350 da pial</v>
          </cell>
          <cell r="C1665" t="str">
            <v>UN</v>
          </cell>
          <cell r="D1665">
            <v>1</v>
          </cell>
          <cell r="E1665">
            <v>8.7186000000000003</v>
          </cell>
          <cell r="F1665">
            <v>8.7100000000000009</v>
          </cell>
        </row>
        <row r="1666">
          <cell r="A1666" t="str">
            <v>001.17.15920</v>
          </cell>
          <cell r="B1666" t="str">
            <v>Fornecimento e instalação de tomada de corrente 2p+t p/ 15a - 125/250v em caixa condulete d=3/4"</v>
          </cell>
          <cell r="C1666" t="str">
            <v>CJ</v>
          </cell>
          <cell r="D1666">
            <v>1</v>
          </cell>
          <cell r="E1666">
            <v>16.331499999999998</v>
          </cell>
          <cell r="F1666">
            <v>16.329999999999998</v>
          </cell>
        </row>
        <row r="1667">
          <cell r="A1667" t="str">
            <v>001.17.15940</v>
          </cell>
          <cell r="B1667" t="str">
            <v>Fornecimento e instalação de tomada de corrente 2p+t p/30a - 125/250v em caixa tipo condulete d=3/4"</v>
          </cell>
          <cell r="C1667" t="str">
            <v>CJ</v>
          </cell>
          <cell r="D1667">
            <v>1</v>
          </cell>
          <cell r="E1667">
            <v>14.311500000000001</v>
          </cell>
          <cell r="F1667">
            <v>14.31</v>
          </cell>
        </row>
        <row r="1668">
          <cell r="A1668" t="str">
            <v>001.17.15960</v>
          </cell>
          <cell r="B1668" t="str">
            <v>Fornecimento e instalação de tomada para telefone padrao telebras, 4 polos em caixa condulete d=3/4"</v>
          </cell>
          <cell r="C1668" t="str">
            <v>CJ</v>
          </cell>
          <cell r="D1668">
            <v>1</v>
          </cell>
          <cell r="E1668">
            <v>16.5915</v>
          </cell>
          <cell r="F1668">
            <v>16.59</v>
          </cell>
        </row>
        <row r="1669">
          <cell r="A1669" t="str">
            <v>001.17.15980</v>
          </cell>
          <cell r="B1669" t="str">
            <v>Fornecimento e instalação de tomada especial para informatica 2p+t  p/15a - 250 v em caixa condulete - d=3/4"</v>
          </cell>
          <cell r="C1669" t="str">
            <v>CJ</v>
          </cell>
          <cell r="D1669">
            <v>1</v>
          </cell>
          <cell r="E1669">
            <v>17.891500000000001</v>
          </cell>
          <cell r="F1669">
            <v>17.89</v>
          </cell>
        </row>
        <row r="1670">
          <cell r="A1670" t="str">
            <v>001.17.16000</v>
          </cell>
          <cell r="B1670" t="str">
            <v>Fornecimento e instalação de tomada de corrente de sobrepor "conjunto arstop" com disjuntor bipolar de 20a/250v e tomada 2p+t em caixa de 10 x 10 x 5 cm</v>
          </cell>
          <cell r="C1670" t="str">
            <v>CJ</v>
          </cell>
          <cell r="D1670">
            <v>1</v>
          </cell>
          <cell r="E1670">
            <v>45.677399999999999</v>
          </cell>
          <cell r="F1670">
            <v>45.67</v>
          </cell>
        </row>
        <row r="1671">
          <cell r="A1671" t="str">
            <v>001.17.16020</v>
          </cell>
          <cell r="B1671" t="str">
            <v>Fornecimento e instalação de interruptor simples ( 1 tecla ) em caixa tipo condulete d = 3/4"</v>
          </cell>
          <cell r="C1671" t="str">
            <v>CJ</v>
          </cell>
          <cell r="D1671">
            <v>1</v>
          </cell>
          <cell r="E1671">
            <v>12.672499999999999</v>
          </cell>
          <cell r="F1671">
            <v>12.67</v>
          </cell>
        </row>
        <row r="1672">
          <cell r="A1672" t="str">
            <v>001.17.16040</v>
          </cell>
          <cell r="B1672" t="str">
            <v>Fornecimento e instalação de interruptor simples ( 2 teclas ) em caixa condulete d = 3/4"</v>
          </cell>
          <cell r="C1672" t="str">
            <v>CJ</v>
          </cell>
          <cell r="D1672">
            <v>1</v>
          </cell>
          <cell r="E1672">
            <v>14.892099999999999</v>
          </cell>
          <cell r="F1672">
            <v>14.89</v>
          </cell>
        </row>
        <row r="1673">
          <cell r="A1673" t="str">
            <v>001.17.16060</v>
          </cell>
          <cell r="B1673" t="str">
            <v>Fornecimento e instalação de conector curvo para box - 20.00 mm ( 1/2" )</v>
          </cell>
          <cell r="C1673" t="str">
            <v>UN</v>
          </cell>
          <cell r="D1673">
            <v>1</v>
          </cell>
          <cell r="E1673">
            <v>3.0617999999999999</v>
          </cell>
          <cell r="F1673">
            <v>3.06</v>
          </cell>
        </row>
        <row r="1674">
          <cell r="A1674" t="str">
            <v>001.17.16080</v>
          </cell>
          <cell r="B1674" t="str">
            <v>Fornecimento e instalação de conector curvo para box - 25.00 mm ( 3/4" )</v>
          </cell>
          <cell r="C1674" t="str">
            <v>UN</v>
          </cell>
          <cell r="D1674">
            <v>1</v>
          </cell>
          <cell r="E1674">
            <v>3.3418000000000001</v>
          </cell>
          <cell r="F1674">
            <v>3.34</v>
          </cell>
        </row>
        <row r="1675">
          <cell r="A1675" t="str">
            <v>001.17.16100</v>
          </cell>
          <cell r="B1675" t="str">
            <v>Fornecimento e instalação de conector curvo para box - 32.00 mm ( 1" )</v>
          </cell>
          <cell r="C1675" t="str">
            <v>UN</v>
          </cell>
          <cell r="D1675">
            <v>1</v>
          </cell>
          <cell r="E1675">
            <v>4.2237</v>
          </cell>
          <cell r="F1675">
            <v>4.22</v>
          </cell>
        </row>
        <row r="1676">
          <cell r="A1676" t="str">
            <v>001.17.16120</v>
          </cell>
          <cell r="B1676" t="str">
            <v>Fornecimento e instalação de conector reto para box - 20.00 mm ( 1/2 )</v>
          </cell>
          <cell r="C1676" t="str">
            <v>UN</v>
          </cell>
          <cell r="D1676">
            <v>1</v>
          </cell>
          <cell r="E1676">
            <v>2.0318000000000001</v>
          </cell>
          <cell r="F1676">
            <v>2.0299999999999998</v>
          </cell>
        </row>
        <row r="1677">
          <cell r="A1677" t="str">
            <v>001.17.16140</v>
          </cell>
          <cell r="B1677" t="str">
            <v>Fornecimento e instalação de conector reto para box  25.00 mm ( 3/4" )</v>
          </cell>
          <cell r="C1677" t="str">
            <v>UN</v>
          </cell>
          <cell r="D1677">
            <v>1</v>
          </cell>
          <cell r="E1677">
            <v>2.1217999999999999</v>
          </cell>
          <cell r="F1677">
            <v>2.12</v>
          </cell>
        </row>
        <row r="1678">
          <cell r="A1678" t="str">
            <v>001.17.16160</v>
          </cell>
          <cell r="B1678" t="str">
            <v>Fornecimento e instalação de conector reto para box - 32.00 mm ( 1" )</v>
          </cell>
          <cell r="C1678" t="str">
            <v>UN</v>
          </cell>
          <cell r="D1678">
            <v>1</v>
          </cell>
          <cell r="E1678">
            <v>2.8536999999999999</v>
          </cell>
          <cell r="F1678">
            <v>2.85</v>
          </cell>
        </row>
        <row r="1679">
          <cell r="A1679" t="str">
            <v>001.17.16180</v>
          </cell>
          <cell r="B1679" t="str">
            <v>Fornecimento e instalação de bucha de reducao 25 mm x 20.00 mm ( 3/4" x 1/2" )</v>
          </cell>
          <cell r="C1679" t="str">
            <v>UN</v>
          </cell>
          <cell r="D1679">
            <v>1</v>
          </cell>
          <cell r="E1679">
            <v>1.7118</v>
          </cell>
          <cell r="F1679">
            <v>1.71</v>
          </cell>
        </row>
        <row r="1680">
          <cell r="A1680" t="str">
            <v>001.17.16200</v>
          </cell>
          <cell r="B1680" t="str">
            <v>Fornecimento e instalação de bucha de reducao 32 mm x 25.00 mm ( 1" x 3/4" )</v>
          </cell>
          <cell r="C1680" t="str">
            <v>UN</v>
          </cell>
          <cell r="D1680">
            <v>1</v>
          </cell>
          <cell r="E1680">
            <v>2.2637</v>
          </cell>
          <cell r="F1680">
            <v>2.2599999999999998</v>
          </cell>
        </row>
        <row r="1681">
          <cell r="A1681" t="str">
            <v>001.17.16220</v>
          </cell>
          <cell r="B1681" t="str">
            <v>Fornecimento e instalação de abracadeira tipo "d" ( fita de aco galvanizado ) 20.00 mm ( 1/2" )</v>
          </cell>
          <cell r="C1681" t="str">
            <v>UN</v>
          </cell>
          <cell r="D1681">
            <v>1</v>
          </cell>
          <cell r="E1681">
            <v>1.2137</v>
          </cell>
          <cell r="F1681">
            <v>1.21</v>
          </cell>
        </row>
        <row r="1682">
          <cell r="A1682" t="str">
            <v>001.17.16240</v>
          </cell>
          <cell r="B1682" t="str">
            <v>Fornecimento e instalação de abracadeira tipo "d" ( fita de aco galvanizado ) - 25.00 mm ( 3/4")</v>
          </cell>
          <cell r="C1682" t="str">
            <v>UN</v>
          </cell>
          <cell r="D1682">
            <v>1</v>
          </cell>
          <cell r="E1682">
            <v>1.2337</v>
          </cell>
          <cell r="F1682">
            <v>1.23</v>
          </cell>
        </row>
        <row r="1683">
          <cell r="A1683" t="str">
            <v>001.17.16260</v>
          </cell>
          <cell r="B1683" t="str">
            <v>Fornecimento e instalação de abracadeira tipo "d" ( fita de aco galvanizado ) - 32.00 mm ( 1")</v>
          </cell>
          <cell r="C1683" t="str">
            <v>UN</v>
          </cell>
          <cell r="D1683">
            <v>1</v>
          </cell>
          <cell r="E1683">
            <v>1.8152999999999999</v>
          </cell>
          <cell r="F1683">
            <v>1.81</v>
          </cell>
        </row>
        <row r="1684">
          <cell r="A1684" t="str">
            <v>001.17.16280</v>
          </cell>
          <cell r="B1684" t="str">
            <v>Fornecimento e instalação de estação de chamada modelo eca - sincron</v>
          </cell>
          <cell r="C1684" t="str">
            <v>UN</v>
          </cell>
          <cell r="D1684">
            <v>1</v>
          </cell>
          <cell r="E1684">
            <v>60.2866</v>
          </cell>
          <cell r="F1684">
            <v>60.28</v>
          </cell>
        </row>
        <row r="1685">
          <cell r="A1685" t="str">
            <v>001.17.16300</v>
          </cell>
          <cell r="B1685" t="str">
            <v>Fornecimento e instalação de sinaleiro de porta modelo se - sincron</v>
          </cell>
          <cell r="C1685" t="str">
            <v>UN</v>
          </cell>
          <cell r="D1685">
            <v>1</v>
          </cell>
          <cell r="E1685">
            <v>50.678400000000003</v>
          </cell>
          <cell r="F1685">
            <v>50.67</v>
          </cell>
        </row>
        <row r="1686">
          <cell r="A1686" t="str">
            <v>001.17.16320</v>
          </cell>
          <cell r="B1686" t="str">
            <v>Fornecimento e instalação de sinaleiro de posto modelo se - sincron</v>
          </cell>
          <cell r="C1686" t="str">
            <v>UN</v>
          </cell>
          <cell r="D1686">
            <v>1</v>
          </cell>
          <cell r="E1686">
            <v>50.678400000000003</v>
          </cell>
          <cell r="F1686">
            <v>50.67</v>
          </cell>
        </row>
        <row r="1687">
          <cell r="A1687" t="str">
            <v>001.17.16340</v>
          </cell>
          <cell r="B1687" t="str">
            <v>Fornecimento e instalação de cigarra elétrica cincronizada modelo chii - 60 hz 127 v - sincron</v>
          </cell>
          <cell r="C1687" t="str">
            <v>UN</v>
          </cell>
          <cell r="D1687">
            <v>1</v>
          </cell>
          <cell r="E1687">
            <v>16.735099999999999</v>
          </cell>
          <cell r="F1687">
            <v>16.73</v>
          </cell>
        </row>
        <row r="1688">
          <cell r="A1688" t="str">
            <v>001.17.16360</v>
          </cell>
          <cell r="B1688" t="str">
            <v>Fornecimento e instalação de quadro anunciador em caixa metálica, c/painel em acrílico com indicador numérico de 20 número (elétrico - 127v) - sincron</v>
          </cell>
          <cell r="C1688" t="str">
            <v>UN</v>
          </cell>
          <cell r="D1688">
            <v>1</v>
          </cell>
          <cell r="E1688">
            <v>616.94659999999999</v>
          </cell>
          <cell r="F1688">
            <v>616.94000000000005</v>
          </cell>
        </row>
        <row r="1689">
          <cell r="A1689" t="str">
            <v>001.17.16380</v>
          </cell>
          <cell r="B1689" t="str">
            <v>Fornecimento e instalação de fio de cobre com isolamento p/750 v, anti chama - 0,75 mm2</v>
          </cell>
          <cell r="C1689" t="str">
            <v>M</v>
          </cell>
          <cell r="D1689">
            <v>1</v>
          </cell>
          <cell r="E1689">
            <v>0.6129</v>
          </cell>
          <cell r="F1689">
            <v>0.61</v>
          </cell>
        </row>
        <row r="1690">
          <cell r="A1690" t="str">
            <v>001.17.16400</v>
          </cell>
          <cell r="B1690" t="str">
            <v>Fornecimento e instalação de fio para telefone 2x22 awg</v>
          </cell>
          <cell r="C1690" t="str">
            <v>M</v>
          </cell>
          <cell r="D1690">
            <v>1</v>
          </cell>
          <cell r="E1690">
            <v>0.79790000000000005</v>
          </cell>
          <cell r="F1690">
            <v>0.79</v>
          </cell>
        </row>
        <row r="1691">
          <cell r="A1691" t="str">
            <v>001.17.16420</v>
          </cell>
          <cell r="B1691" t="str">
            <v>Fornecimento e instalação de rodapé falso com tampa de encaixe ref. vl 3.02 triplo (3.00x30.00x40.00x3000 mm) da valeman ou similar</v>
          </cell>
          <cell r="C1691" t="str">
            <v>PC</v>
          </cell>
          <cell r="D1691">
            <v>1</v>
          </cell>
          <cell r="E1691">
            <v>120.9712</v>
          </cell>
          <cell r="F1691">
            <v>120.97</v>
          </cell>
        </row>
        <row r="1692">
          <cell r="A1692" t="str">
            <v>001.17.16440</v>
          </cell>
          <cell r="B1692" t="str">
            <v>Fornecimento e instalação de rodapé falso tipo canaleta ref.: srs-3000-2 - (2.00x40.00x60.00x3000.00mm) da sisa, valeman ou similar</v>
          </cell>
          <cell r="C1692" t="str">
            <v>PC</v>
          </cell>
          <cell r="D1692">
            <v>1</v>
          </cell>
          <cell r="E1692">
            <v>52.694000000000003</v>
          </cell>
          <cell r="F1692">
            <v>52.69</v>
          </cell>
        </row>
        <row r="1693">
          <cell r="A1693" t="str">
            <v>001.17.16460</v>
          </cell>
          <cell r="B1693" t="str">
            <v>Fornecimento e instalação de tee  vertical 90º ref vl 3.28 triplo 3x30x40mm da valemam ou similar</v>
          </cell>
          <cell r="C1693" t="str">
            <v>PC</v>
          </cell>
          <cell r="D1693">
            <v>1</v>
          </cell>
          <cell r="E1693">
            <v>29.037400000000002</v>
          </cell>
          <cell r="F1693">
            <v>29.03</v>
          </cell>
        </row>
        <row r="1694">
          <cell r="A1694" t="str">
            <v>001.17.16480</v>
          </cell>
          <cell r="B1694" t="str">
            <v>Fornecimento e instalação de curva vertical interna 90º vl 3.16 tripla 3.00x30.00x40.00mm - da valemam ou similar</v>
          </cell>
          <cell r="C1694" t="str">
            <v>PC</v>
          </cell>
          <cell r="D1694">
            <v>1</v>
          </cell>
          <cell r="E1694">
            <v>26.478400000000001</v>
          </cell>
          <cell r="F1694">
            <v>26.47</v>
          </cell>
        </row>
        <row r="1695">
          <cell r="A1695" t="str">
            <v>001.17.16500</v>
          </cell>
          <cell r="B1695" t="str">
            <v>Fornecimento e instalação de curva vertical externa 90º ref. vl 3.12 tripla 3.00x30.00x40.00 mm da valeman ou similar</v>
          </cell>
          <cell r="C1695" t="str">
            <v>PC</v>
          </cell>
          <cell r="D1695">
            <v>1</v>
          </cell>
          <cell r="E1695">
            <v>26.478400000000001</v>
          </cell>
          <cell r="F1695">
            <v>26.47</v>
          </cell>
        </row>
        <row r="1696">
          <cell r="A1696" t="str">
            <v>001.17.16520</v>
          </cell>
          <cell r="B1696" t="str">
            <v>Fornecimento e instalação de curva horizontal interna 90º ref. vl 306 tripla 3.00x30.00x40.00 mm da valeman ou similar</v>
          </cell>
          <cell r="C1696" t="str">
            <v>PC</v>
          </cell>
          <cell r="D1696">
            <v>1</v>
          </cell>
          <cell r="E1696">
            <v>26.478400000000001</v>
          </cell>
          <cell r="F1696">
            <v>26.47</v>
          </cell>
        </row>
        <row r="1697">
          <cell r="A1697" t="str">
            <v>001.17.16540</v>
          </cell>
          <cell r="B1697" t="str">
            <v>Fornecimento e instalação de caixa de tomada para rodape falso (energia,telefonia,lógica) ref. vl 3.09 da valeman ou similar</v>
          </cell>
          <cell r="C1697" t="str">
            <v>PC</v>
          </cell>
          <cell r="D1697">
            <v>1</v>
          </cell>
          <cell r="E1697">
            <v>15.539300000000001</v>
          </cell>
          <cell r="F1697">
            <v>15.53</v>
          </cell>
        </row>
        <row r="1698">
          <cell r="A1698" t="str">
            <v>001.17.16560</v>
          </cell>
          <cell r="B1698" t="str">
            <v>Fornecimento e instalação de calha de piso 180.00x60.00x3000.00mm ref. vl 6.01 da valemam ou similar</v>
          </cell>
          <cell r="C1698" t="str">
            <v>PC</v>
          </cell>
          <cell r="D1698">
            <v>1</v>
          </cell>
          <cell r="E1698">
            <v>53.013300000000001</v>
          </cell>
          <cell r="F1698">
            <v>53.01</v>
          </cell>
        </row>
        <row r="1699">
          <cell r="A1699" t="str">
            <v>001.17.16580</v>
          </cell>
          <cell r="B1699" t="str">
            <v>Fornecimento e instalação de cotovelo reto ref. vl 6.03 da valemam ou similar</v>
          </cell>
          <cell r="C1699" t="str">
            <v>PC</v>
          </cell>
          <cell r="D1699">
            <v>1</v>
          </cell>
          <cell r="E1699">
            <v>48.442100000000003</v>
          </cell>
          <cell r="F1699">
            <v>48.44</v>
          </cell>
        </row>
        <row r="1700">
          <cell r="A1700" t="str">
            <v>001.17.16600</v>
          </cell>
          <cell r="B1700" t="str">
            <v>Fornecimento e instalação de cruzeta reta 90º ref. vl 6.04 da valemam ou similar</v>
          </cell>
          <cell r="C1700" t="str">
            <v>PC</v>
          </cell>
          <cell r="D1700">
            <v>1</v>
          </cell>
          <cell r="E1700">
            <v>66.864000000000004</v>
          </cell>
          <cell r="F1700">
            <v>66.86</v>
          </cell>
        </row>
        <row r="1701">
          <cell r="A1701" t="str">
            <v>001.17.16620</v>
          </cell>
          <cell r="B1701" t="str">
            <v>Fornecimento e instalação de tee horizontal ref. vl 6.05 da valemam ou similar</v>
          </cell>
          <cell r="C1701" t="str">
            <v>PC</v>
          </cell>
          <cell r="D1701">
            <v>1</v>
          </cell>
          <cell r="E1701">
            <v>55.573</v>
          </cell>
          <cell r="F1701">
            <v>55.57</v>
          </cell>
        </row>
        <row r="1702">
          <cell r="A1702" t="str">
            <v>001.17.16640</v>
          </cell>
          <cell r="B1702" t="str">
            <v>Fornecimento e instalação de tampão indicador de 2" ref. vl 4.44.0l da valemam ou similar</v>
          </cell>
          <cell r="C1702" t="str">
            <v>PC</v>
          </cell>
          <cell r="D1702">
            <v>1</v>
          </cell>
          <cell r="E1702">
            <v>2.6173999999999999</v>
          </cell>
          <cell r="F1702">
            <v>2.61</v>
          </cell>
        </row>
        <row r="1703">
          <cell r="A1703" t="str">
            <v>001.17.16660</v>
          </cell>
          <cell r="B1703" t="str">
            <v>Fornecimento e instalação de suporte de tomada com tampa basculante (telefonia,eletrica/lógica) ref. vl 6.06 da valeman ou similar</v>
          </cell>
          <cell r="C1703" t="str">
            <v>PC</v>
          </cell>
          <cell r="D1703">
            <v>1</v>
          </cell>
          <cell r="E1703">
            <v>49.294499999999999</v>
          </cell>
          <cell r="F1703">
            <v>49.29</v>
          </cell>
        </row>
        <row r="1704">
          <cell r="A1704" t="str">
            <v>001.17.16680</v>
          </cell>
          <cell r="B1704" t="str">
            <v>Fornecimento e instalação de tomada de piso p/ energia e telefonia ref. vl 4.43.2l da valemam ou similar</v>
          </cell>
          <cell r="C1704" t="str">
            <v>PC</v>
          </cell>
          <cell r="D1704">
            <v>1</v>
          </cell>
          <cell r="E1704">
            <v>22.862100000000002</v>
          </cell>
          <cell r="F1704">
            <v>22.86</v>
          </cell>
        </row>
        <row r="1705">
          <cell r="A1705" t="str">
            <v>001.17.16700</v>
          </cell>
          <cell r="B1705" t="str">
            <v>Fornecimento e instalação de eletrocalha aérea galvanizada perfurada com divisão e sem tampa, dimensões 3.00x30.00x40.00 mm compr. 3.00 m, suspensa no teto ref. vl3.01 da valeman ou similar</v>
          </cell>
          <cell r="C1705" t="str">
            <v>PC</v>
          </cell>
          <cell r="D1705">
            <v>1</v>
          </cell>
          <cell r="E1705">
            <v>54.855899999999998</v>
          </cell>
          <cell r="F1705">
            <v>54.85</v>
          </cell>
        </row>
        <row r="1706">
          <cell r="A1706" t="str">
            <v>001.17.16720</v>
          </cell>
          <cell r="B1706" t="str">
            <v>Fornecimento e instalação de curva de inversão ref 07 3.00x30.00x40.00 mm da valemam ou similar</v>
          </cell>
          <cell r="C1706" t="str">
            <v>PC</v>
          </cell>
          <cell r="D1706">
            <v>1</v>
          </cell>
          <cell r="E1706">
            <v>15.661199999999999</v>
          </cell>
          <cell r="F1706">
            <v>15.66</v>
          </cell>
        </row>
        <row r="1707">
          <cell r="A1707" t="str">
            <v>001.17.16740</v>
          </cell>
          <cell r="B1707" t="str">
            <v>Fornecimento e instalação de tee vertical descida lateral ref.10  3.00x30.00x40.00mm da valemam ou similar</v>
          </cell>
          <cell r="C1707" t="str">
            <v>PC</v>
          </cell>
          <cell r="D1707">
            <v>1</v>
          </cell>
          <cell r="E1707">
            <v>20.4284</v>
          </cell>
          <cell r="F1707">
            <v>20.420000000000002</v>
          </cell>
        </row>
        <row r="1708">
          <cell r="A1708" t="str">
            <v>001.17.16760</v>
          </cell>
          <cell r="B1708" t="str">
            <v>Forneicmento e instalação de tee horizontal reto 90º ref. 09  3.00x30.00x40.00 mm da valemam ou similar</v>
          </cell>
          <cell r="C1708" t="str">
            <v>PC</v>
          </cell>
          <cell r="D1708">
            <v>1</v>
          </cell>
          <cell r="E1708">
            <v>17.9284</v>
          </cell>
          <cell r="F1708">
            <v>17.920000000000002</v>
          </cell>
        </row>
        <row r="1709">
          <cell r="A1709" t="str">
            <v>001.17.16780</v>
          </cell>
          <cell r="B1709" t="str">
            <v>Fornecimento e instalação de emenda interna com base perfurada ref vl 24 da valemam ou similar</v>
          </cell>
          <cell r="C1709" t="str">
            <v>PC</v>
          </cell>
          <cell r="D1709">
            <v>1</v>
          </cell>
          <cell r="E1709">
            <v>3.5173999999999999</v>
          </cell>
          <cell r="F1709">
            <v>3.51</v>
          </cell>
        </row>
        <row r="1710">
          <cell r="A1710" t="str">
            <v>001.17.16800</v>
          </cell>
          <cell r="B1710" t="str">
            <v>Fornecimento e instalação de terminal ref 25 para calha 3.00x30.00x40.00 mm da valemam ou similar</v>
          </cell>
          <cell r="C1710" t="str">
            <v>PC</v>
          </cell>
          <cell r="D1710">
            <v>1</v>
          </cell>
          <cell r="E1710">
            <v>3.1474000000000002</v>
          </cell>
          <cell r="F1710">
            <v>3.14</v>
          </cell>
        </row>
        <row r="1711">
          <cell r="A1711" t="str">
            <v>001.17.16820</v>
          </cell>
          <cell r="B1711" t="str">
            <v>Fornecimento e instalação de duto aereo liso com tampa de encaixe, galvanizado, com divisões tipo srs-50-0 (2.00x40.00x60.00x3000.00 mm) da sisa, valeman ou similar</v>
          </cell>
          <cell r="C1711" t="str">
            <v>UN</v>
          </cell>
          <cell r="D1711">
            <v>1</v>
          </cell>
          <cell r="E1711">
            <v>55.765099999999997</v>
          </cell>
          <cell r="F1711">
            <v>55.76</v>
          </cell>
        </row>
        <row r="1712">
          <cell r="A1712" t="str">
            <v>001.17.16840</v>
          </cell>
          <cell r="B1712" t="str">
            <v>Fornecimento e instalação de duto de alimentacao para rodapé tipo srs-3001-2 -(2.00x40.00x60.00x3000.00 mm) da sisa, valeman ou similar</v>
          </cell>
          <cell r="C1712" t="str">
            <v>UN</v>
          </cell>
          <cell r="D1712">
            <v>1</v>
          </cell>
          <cell r="E1712">
            <v>53.448</v>
          </cell>
          <cell r="F1712">
            <v>53.44</v>
          </cell>
        </row>
        <row r="1713">
          <cell r="A1713" t="str">
            <v>001.17.16860</v>
          </cell>
          <cell r="B1713" t="str">
            <v>Fornecimento e instalação de duto de alimentação para rodapé tipo srs-3001-3 (3.00x40.00x60.00x3000.00 mm) da sisa, valeman ou similar</v>
          </cell>
          <cell r="C1713" t="str">
            <v>UN</v>
          </cell>
          <cell r="D1713">
            <v>1</v>
          </cell>
          <cell r="E1713">
            <v>79.9833</v>
          </cell>
          <cell r="F1713">
            <v>79.98</v>
          </cell>
        </row>
        <row r="1714">
          <cell r="A1714" t="str">
            <v>001.17.16880</v>
          </cell>
          <cell r="B1714" t="str">
            <v>Fornecimento e instalação de suporte para tomada tipo srs 3007-3 - 3x40x60mm da sisa, valeman ou similar</v>
          </cell>
          <cell r="C1714" t="str">
            <v>UN</v>
          </cell>
          <cell r="D1714">
            <v>1</v>
          </cell>
          <cell r="E1714">
            <v>4.5711000000000004</v>
          </cell>
          <cell r="F1714">
            <v>4.57</v>
          </cell>
        </row>
        <row r="1715">
          <cell r="A1715" t="str">
            <v>001.17.16900</v>
          </cell>
          <cell r="B1715" t="str">
            <v>Fornecimento e instalação de terminal ref. 3008-3 tipo srs - 3.00x40.00x60.00mm da sisa, valeman ou similar</v>
          </cell>
          <cell r="C1715" t="str">
            <v>UN</v>
          </cell>
          <cell r="D1715">
            <v>1</v>
          </cell>
          <cell r="E1715">
            <v>4.4911000000000003</v>
          </cell>
          <cell r="F1715">
            <v>4.49</v>
          </cell>
        </row>
        <row r="1716">
          <cell r="A1716" t="str">
            <v>001.17.16920</v>
          </cell>
          <cell r="B1716" t="str">
            <v>Fornecimento e instalação de luva de acabamento tipo srs-3009-3 - 3.00x40.00x60.00 mm da sisa valeman ou similar</v>
          </cell>
          <cell r="C1716" t="str">
            <v>UN</v>
          </cell>
          <cell r="D1716">
            <v>1</v>
          </cell>
          <cell r="E1716">
            <v>5.3811</v>
          </cell>
          <cell r="F1716">
            <v>5.38</v>
          </cell>
        </row>
        <row r="1717">
          <cell r="A1717" t="str">
            <v>001.17.16940</v>
          </cell>
          <cell r="B1717" t="str">
            <v>Fornecimento e instalação de suporte para tomada tipo srs-3007-2 - (2.00x40.00x60.00x3000.00 mm) da sisa, valeman ou similar</v>
          </cell>
          <cell r="C1717" t="str">
            <v>UN</v>
          </cell>
          <cell r="D1717">
            <v>1</v>
          </cell>
          <cell r="E1717">
            <v>3.3673999999999999</v>
          </cell>
          <cell r="F1717">
            <v>3.36</v>
          </cell>
        </row>
        <row r="1718">
          <cell r="A1718" t="str">
            <v>001.17.16960</v>
          </cell>
          <cell r="B1718" t="str">
            <v>Fornecimento e instalação de caixa para tomada tipo srs-3008-2 da sisa, valeman ou similar</v>
          </cell>
          <cell r="C1718" t="str">
            <v>UN</v>
          </cell>
          <cell r="D1718">
            <v>1</v>
          </cell>
          <cell r="E1718">
            <v>4.5711000000000004</v>
          </cell>
          <cell r="F1718">
            <v>4.57</v>
          </cell>
        </row>
        <row r="1719">
          <cell r="A1719" t="str">
            <v>001.17.16980</v>
          </cell>
          <cell r="B1719" t="str">
            <v>Fornecimento e instalação de tee  horizontal 90º tipo srs-3005-2 da sisa, valeman ou similar</v>
          </cell>
          <cell r="C1719" t="str">
            <v>UN</v>
          </cell>
          <cell r="D1719">
            <v>1</v>
          </cell>
          <cell r="E1719">
            <v>23.648399999999999</v>
          </cell>
          <cell r="F1719">
            <v>23.64</v>
          </cell>
        </row>
        <row r="1720">
          <cell r="A1720" t="str">
            <v>001.17.17000</v>
          </cell>
          <cell r="B1720" t="str">
            <v>Fornecimento e instalação de tee reto tipo srs-271 da sisa, valeman ou similar</v>
          </cell>
          <cell r="C1720" t="str">
            <v>UN</v>
          </cell>
          <cell r="D1720">
            <v>1</v>
          </cell>
          <cell r="E1720">
            <v>16.648399999999999</v>
          </cell>
          <cell r="F1720">
            <v>16.64</v>
          </cell>
        </row>
        <row r="1721">
          <cell r="A1721" t="str">
            <v>001.17.17020</v>
          </cell>
          <cell r="B1721" t="str">
            <v>Fornecimento e instalação de parafuso cabeça panela - rosca soberba com bucha e arruela lisa tipo srs-520 da sisa, valeman ou similar</v>
          </cell>
          <cell r="C1721" t="str">
            <v>UN</v>
          </cell>
          <cell r="D1721">
            <v>1</v>
          </cell>
          <cell r="E1721">
            <v>0.72330000000000005</v>
          </cell>
          <cell r="F1721">
            <v>0.72</v>
          </cell>
        </row>
        <row r="1722">
          <cell r="A1722" t="str">
            <v>001.17.17040</v>
          </cell>
          <cell r="B1722" t="str">
            <v>Fornecimento e instalação de curva vertical interna 90º tipo srs-3002-2 da sisa, valeman ou similar</v>
          </cell>
          <cell r="C1722" t="str">
            <v>UN</v>
          </cell>
          <cell r="D1722">
            <v>1</v>
          </cell>
          <cell r="E1722">
            <v>15.8645</v>
          </cell>
          <cell r="F1722">
            <v>15.86</v>
          </cell>
        </row>
        <row r="1723">
          <cell r="A1723" t="str">
            <v>001.17.17060</v>
          </cell>
          <cell r="B1723" t="str">
            <v>Fornecimento e instalação de curva vertical externa 90º tipo srs-3003-2 da sisa, valeman ou similar</v>
          </cell>
          <cell r="C1723" t="str">
            <v>UN</v>
          </cell>
          <cell r="D1723">
            <v>1</v>
          </cell>
          <cell r="E1723">
            <v>15.8645</v>
          </cell>
          <cell r="F1723">
            <v>15.86</v>
          </cell>
        </row>
        <row r="1724">
          <cell r="A1724" t="str">
            <v>001.17.17080</v>
          </cell>
          <cell r="B1724" t="str">
            <v>Fornecimento e instalação de curva vertical externa tipo srs-253 da sisa ou similar</v>
          </cell>
          <cell r="C1724" t="str">
            <v>UN</v>
          </cell>
          <cell r="D1724">
            <v>1</v>
          </cell>
          <cell r="E1724">
            <v>15.8645</v>
          </cell>
          <cell r="F1724">
            <v>15.86</v>
          </cell>
        </row>
        <row r="1725">
          <cell r="A1725" t="str">
            <v>001.17.17100</v>
          </cell>
          <cell r="B1725" t="str">
            <v>Fornecimento e instalação de curva vertical interna 90º tipo srs-3012-2 da sisa, valeman ou similar</v>
          </cell>
          <cell r="C1725" t="str">
            <v>UN</v>
          </cell>
          <cell r="D1725">
            <v>1</v>
          </cell>
          <cell r="E1725">
            <v>14.794499999999999</v>
          </cell>
          <cell r="F1725">
            <v>14.79</v>
          </cell>
        </row>
        <row r="1726">
          <cell r="A1726" t="str">
            <v>001.17.17120</v>
          </cell>
          <cell r="B1726" t="str">
            <v>Fornecimento e instalação de curva vertical externa 90º tipo srs-3011-2 da sisa, valeman ou similar</v>
          </cell>
          <cell r="C1726" t="str">
            <v>UN</v>
          </cell>
          <cell r="D1726">
            <v>1</v>
          </cell>
          <cell r="E1726">
            <v>14.794499999999999</v>
          </cell>
          <cell r="F1726">
            <v>14.79</v>
          </cell>
        </row>
        <row r="1727">
          <cell r="A1727" t="str">
            <v>001.17.17140</v>
          </cell>
          <cell r="B1727" t="str">
            <v>Fornecimento e instalação de luva de acabamento tipo srs-3009-2 da sisa, valeman ou similar</v>
          </cell>
          <cell r="C1727" t="str">
            <v>UN</v>
          </cell>
          <cell r="D1727">
            <v>1</v>
          </cell>
          <cell r="E1727">
            <v>3.5674000000000001</v>
          </cell>
          <cell r="F1727">
            <v>3.56</v>
          </cell>
        </row>
        <row r="1728">
          <cell r="A1728" t="str">
            <v>001.17.17160</v>
          </cell>
          <cell r="B1728" t="str">
            <v>Fornecimento e instalação de terminal tipo srs-3006-2 da sisa, valeman ou similar</v>
          </cell>
          <cell r="C1728" t="str">
            <v>UN</v>
          </cell>
          <cell r="D1728">
            <v>1</v>
          </cell>
          <cell r="E1728">
            <v>2.9973999999999998</v>
          </cell>
          <cell r="F1728">
            <v>2.99</v>
          </cell>
        </row>
        <row r="1729">
          <cell r="A1729" t="str">
            <v>001.17.17180</v>
          </cell>
          <cell r="B1729" t="str">
            <v>Fornecimento e instalação de cabo tipo utp , categoria 5 24 awg - 4 pares</v>
          </cell>
          <cell r="C1729" t="str">
            <v>M</v>
          </cell>
          <cell r="D1729">
            <v>1</v>
          </cell>
          <cell r="E1729">
            <v>2.024</v>
          </cell>
          <cell r="F1729">
            <v>2.02</v>
          </cell>
        </row>
        <row r="1730">
          <cell r="A1730" t="str">
            <v>001.17.17200</v>
          </cell>
          <cell r="B1730" t="str">
            <v>Fornecimento e instalação de terminal rj-45</v>
          </cell>
          <cell r="C1730" t="str">
            <v>UN</v>
          </cell>
          <cell r="D1730">
            <v>1</v>
          </cell>
          <cell r="E1730">
            <v>2.8473999999999999</v>
          </cell>
          <cell r="F1730">
            <v>2.84</v>
          </cell>
        </row>
        <row r="1731">
          <cell r="A1731" t="str">
            <v>001.17.17220</v>
          </cell>
          <cell r="B1731" t="str">
            <v>Fornecimento e instalação de tomada tipo rj45</v>
          </cell>
          <cell r="C1731" t="str">
            <v>UN</v>
          </cell>
          <cell r="D1731">
            <v>1</v>
          </cell>
          <cell r="E1731">
            <v>11.171099999999999</v>
          </cell>
          <cell r="F1731">
            <v>11.17</v>
          </cell>
        </row>
        <row r="1732">
          <cell r="A1732" t="str">
            <v>001.17.17240</v>
          </cell>
          <cell r="B1732" t="str">
            <v>Revisão em ponto de energia c/ reaperto e substituição de fita isolante</v>
          </cell>
          <cell r="C1732" t="str">
            <v>PT</v>
          </cell>
          <cell r="D1732">
            <v>1</v>
          </cell>
          <cell r="E1732">
            <v>4.4172000000000002</v>
          </cell>
          <cell r="F1732">
            <v>4.41</v>
          </cell>
        </row>
        <row r="1733">
          <cell r="A1733" t="str">
            <v>001.17.17260</v>
          </cell>
          <cell r="B1733" t="str">
            <v>Fornecimento e substituição de espelho (ou placa) p/ tomada e/ou interruptor 4"x2"</v>
          </cell>
          <cell r="C1733" t="str">
            <v>UN</v>
          </cell>
          <cell r="D1733">
            <v>1</v>
          </cell>
          <cell r="E1733">
            <v>1.575</v>
          </cell>
          <cell r="F1733">
            <v>1.57</v>
          </cell>
        </row>
        <row r="1734">
          <cell r="A1734" t="str">
            <v>001.17.17280</v>
          </cell>
          <cell r="B1734" t="str">
            <v>Fornecimento e substituição de espelho (ou placa) p/ tomada e/ou interruptor 4"x4"</v>
          </cell>
          <cell r="C1734" t="str">
            <v>UN</v>
          </cell>
          <cell r="D1734">
            <v>1</v>
          </cell>
          <cell r="E1734">
            <v>2.9049999999999998</v>
          </cell>
          <cell r="F1734">
            <v>2.9</v>
          </cell>
        </row>
        <row r="1735">
          <cell r="A1735" t="str">
            <v>001.17.17300</v>
          </cell>
          <cell r="B1735" t="str">
            <v>Fornecimento e substituição de tomada simples universal com espelho</v>
          </cell>
          <cell r="C1735" t="str">
            <v>UN</v>
          </cell>
          <cell r="D1735">
            <v>1</v>
          </cell>
          <cell r="E1735">
            <v>5.6685999999999996</v>
          </cell>
          <cell r="F1735">
            <v>5.66</v>
          </cell>
        </row>
        <row r="1736">
          <cell r="A1736" t="str">
            <v>001.17.17320</v>
          </cell>
          <cell r="B1736" t="str">
            <v>Fornecimento e substituição de interruptor c/ uma tecla simples c/ espelho</v>
          </cell>
          <cell r="C1736" t="str">
            <v>UN</v>
          </cell>
          <cell r="D1736">
            <v>1</v>
          </cell>
          <cell r="E1736">
            <v>6.4686000000000003</v>
          </cell>
          <cell r="F1736">
            <v>6.46</v>
          </cell>
        </row>
        <row r="1737">
          <cell r="A1737" t="str">
            <v>001.17.17340</v>
          </cell>
          <cell r="B1737" t="str">
            <v>Fornecimento e substituição de interruptor c/ duas teclas simples c/ espelho</v>
          </cell>
          <cell r="C1737" t="str">
            <v>UN</v>
          </cell>
          <cell r="D1737">
            <v>1</v>
          </cell>
          <cell r="E1737">
            <v>7.8613</v>
          </cell>
          <cell r="F1737">
            <v>7.86</v>
          </cell>
        </row>
        <row r="1738">
          <cell r="A1738" t="str">
            <v>001.17.17360</v>
          </cell>
          <cell r="B1738" t="str">
            <v>Forencimento e substituição de interruptor c/ tres teclas simples c/ espelho</v>
          </cell>
          <cell r="C1738" t="str">
            <v>UN</v>
          </cell>
          <cell r="D1738">
            <v>1</v>
          </cell>
          <cell r="E1738">
            <v>13.935700000000001</v>
          </cell>
          <cell r="F1738">
            <v>13.93</v>
          </cell>
        </row>
        <row r="1739">
          <cell r="A1739" t="str">
            <v>001.17.17380</v>
          </cell>
          <cell r="B1739" t="str">
            <v>Fornecimento e substituição de interruptor c/ uma tecla paralela e espelho</v>
          </cell>
          <cell r="C1739" t="str">
            <v>UN</v>
          </cell>
          <cell r="D1739">
            <v>1</v>
          </cell>
          <cell r="E1739">
            <v>13.736599999999999</v>
          </cell>
          <cell r="F1739">
            <v>13.73</v>
          </cell>
        </row>
        <row r="1740">
          <cell r="A1740" t="str">
            <v>001.17.17400</v>
          </cell>
          <cell r="B1740" t="str">
            <v>Fornecimento e substituição de reator simples a.f.p./p.r. - 1x20 w</v>
          </cell>
          <cell r="C1740" t="str">
            <v>UN</v>
          </cell>
          <cell r="D1740">
            <v>1</v>
          </cell>
          <cell r="E1740">
            <v>19.089300000000001</v>
          </cell>
          <cell r="F1740">
            <v>19.079999999999998</v>
          </cell>
        </row>
        <row r="1741">
          <cell r="A1741" t="str">
            <v>001.17.17420</v>
          </cell>
          <cell r="B1741" t="str">
            <v>Fornecimento e substituição de reator simples a.f.p./p.r. - 1x40 w</v>
          </cell>
          <cell r="C1741" t="str">
            <v>UN</v>
          </cell>
          <cell r="D1741">
            <v>1</v>
          </cell>
          <cell r="E1741">
            <v>42.519300000000001</v>
          </cell>
          <cell r="F1741">
            <v>42.51</v>
          </cell>
        </row>
        <row r="1742">
          <cell r="A1742" t="str">
            <v>001.17.17440</v>
          </cell>
          <cell r="B1742" t="str">
            <v>Fornecimento e substituição de reator duplo a.f.p./p.r. - 2x20 w</v>
          </cell>
          <cell r="C1742" t="str">
            <v>UN</v>
          </cell>
          <cell r="D1742">
            <v>1</v>
          </cell>
          <cell r="E1742">
            <v>27.742999999999999</v>
          </cell>
          <cell r="F1742">
            <v>27.74</v>
          </cell>
        </row>
        <row r="1743">
          <cell r="A1743" t="str">
            <v>001.17.17460</v>
          </cell>
          <cell r="B1743" t="str">
            <v>Fornecimento e substituição de reator duplo a.f.p./p.r. - 2x40 w</v>
          </cell>
          <cell r="C1743" t="str">
            <v>UN</v>
          </cell>
          <cell r="D1743">
            <v>1</v>
          </cell>
          <cell r="E1743">
            <v>40.893000000000001</v>
          </cell>
          <cell r="F1743">
            <v>40.89</v>
          </cell>
        </row>
        <row r="1744">
          <cell r="A1744" t="str">
            <v>001.17.17480</v>
          </cell>
          <cell r="B1744" t="str">
            <v>Fornecimento e substituição de lâmpada incandescente de 60 w</v>
          </cell>
          <cell r="C1744" t="str">
            <v>UN</v>
          </cell>
          <cell r="D1744">
            <v>1</v>
          </cell>
          <cell r="E1744">
            <v>2.0036999999999998</v>
          </cell>
          <cell r="F1744">
            <v>2</v>
          </cell>
        </row>
        <row r="1745">
          <cell r="A1745" t="str">
            <v>001.17.17500</v>
          </cell>
          <cell r="B1745" t="str">
            <v>Fornecimento e substituição de lâmpada incandescente de 100 w</v>
          </cell>
          <cell r="C1745" t="str">
            <v>UN</v>
          </cell>
          <cell r="D1745">
            <v>1</v>
          </cell>
          <cell r="E1745">
            <v>2.3237000000000001</v>
          </cell>
          <cell r="F1745">
            <v>2.3199999999999998</v>
          </cell>
        </row>
        <row r="1746">
          <cell r="A1746" t="str">
            <v>001.17.17520</v>
          </cell>
          <cell r="B1746" t="str">
            <v>Fornecimento e substituição de lâmpada fluorescente de 20 w</v>
          </cell>
          <cell r="C1746" t="str">
            <v>UN</v>
          </cell>
          <cell r="D1746">
            <v>1</v>
          </cell>
          <cell r="E1746">
            <v>4.4036999999999997</v>
          </cell>
          <cell r="F1746">
            <v>4.4000000000000004</v>
          </cell>
        </row>
        <row r="1747">
          <cell r="A1747" t="str">
            <v>001.17.17540</v>
          </cell>
          <cell r="B1747" t="str">
            <v>Fornecimento e substituição de lâmpada fluorescente de 40 w</v>
          </cell>
          <cell r="C1747" t="str">
            <v>UN</v>
          </cell>
          <cell r="D1747">
            <v>1</v>
          </cell>
          <cell r="E1747">
            <v>4.4036999999999997</v>
          </cell>
          <cell r="F1747">
            <v>4.4000000000000004</v>
          </cell>
        </row>
        <row r="1748">
          <cell r="A1748" t="str">
            <v>001.17.17560</v>
          </cell>
          <cell r="B1748" t="str">
            <v>Fornecimento e substituição de disjuntor monopolar de 15 a</v>
          </cell>
          <cell r="C1748" t="str">
            <v>UN</v>
          </cell>
          <cell r="D1748">
            <v>1</v>
          </cell>
          <cell r="E1748">
            <v>7.7445000000000004</v>
          </cell>
          <cell r="F1748">
            <v>7.74</v>
          </cell>
        </row>
        <row r="1749">
          <cell r="A1749" t="str">
            <v>001.17.17580</v>
          </cell>
          <cell r="B1749" t="str">
            <v>Fornecimento e substituição de disjuntor monopolar de 20 a</v>
          </cell>
          <cell r="C1749" t="str">
            <v>UN</v>
          </cell>
          <cell r="D1749">
            <v>1</v>
          </cell>
          <cell r="E1749">
            <v>7.7445000000000004</v>
          </cell>
          <cell r="F1749">
            <v>7.74</v>
          </cell>
        </row>
        <row r="1750">
          <cell r="A1750" t="str">
            <v>001.17.17600</v>
          </cell>
          <cell r="B1750" t="str">
            <v>Fornecimento e substituição de disjuntor monopolar de 30 a</v>
          </cell>
          <cell r="C1750" t="str">
            <v>UN</v>
          </cell>
          <cell r="D1750">
            <v>1</v>
          </cell>
          <cell r="E1750">
            <v>7.7445000000000004</v>
          </cell>
          <cell r="F1750">
            <v>7.74</v>
          </cell>
        </row>
        <row r="1751">
          <cell r="A1751" t="str">
            <v>001.17.17620</v>
          </cell>
          <cell r="B1751" t="str">
            <v>Fornecimento e substituição de disjuntor monopolar de 40 a</v>
          </cell>
          <cell r="C1751" t="str">
            <v>UN</v>
          </cell>
          <cell r="D1751">
            <v>1</v>
          </cell>
          <cell r="E1751">
            <v>10.5945</v>
          </cell>
          <cell r="F1751">
            <v>10.59</v>
          </cell>
        </row>
        <row r="1752">
          <cell r="A1752" t="str">
            <v>001.17.17640</v>
          </cell>
          <cell r="B1752" t="str">
            <v>Fornecimento e substituição de disjuntor monopolar de 50 a</v>
          </cell>
          <cell r="C1752" t="str">
            <v>UN</v>
          </cell>
          <cell r="D1752">
            <v>1</v>
          </cell>
          <cell r="E1752">
            <v>10.5945</v>
          </cell>
          <cell r="F1752">
            <v>10.59</v>
          </cell>
        </row>
        <row r="1753">
          <cell r="A1753" t="str">
            <v>001.17.17660</v>
          </cell>
          <cell r="B1753" t="str">
            <v>Fornecimento e substituição de disjuntor bipolar de 15 a</v>
          </cell>
          <cell r="C1753" t="str">
            <v>UN</v>
          </cell>
          <cell r="D1753">
            <v>1</v>
          </cell>
          <cell r="E1753">
            <v>34.939300000000003</v>
          </cell>
          <cell r="F1753">
            <v>34.93</v>
          </cell>
        </row>
        <row r="1754">
          <cell r="A1754" t="str">
            <v>001.17.17680</v>
          </cell>
          <cell r="B1754" t="str">
            <v>Fornecimento e substituição de disjuntor bipolar de 20 a</v>
          </cell>
          <cell r="C1754" t="str">
            <v>UN</v>
          </cell>
          <cell r="D1754">
            <v>1</v>
          </cell>
          <cell r="E1754">
            <v>34.939300000000003</v>
          </cell>
          <cell r="F1754">
            <v>34.93</v>
          </cell>
        </row>
        <row r="1755">
          <cell r="A1755" t="str">
            <v>001.17.17700</v>
          </cell>
          <cell r="B1755" t="str">
            <v>Fornecimento e substituição de disjuntor bipolar de 30 a</v>
          </cell>
          <cell r="C1755" t="str">
            <v>UN</v>
          </cell>
          <cell r="D1755">
            <v>1</v>
          </cell>
          <cell r="E1755">
            <v>34.939300000000003</v>
          </cell>
          <cell r="F1755">
            <v>34.93</v>
          </cell>
        </row>
        <row r="1756">
          <cell r="A1756" t="str">
            <v>001.17.17720</v>
          </cell>
          <cell r="B1756" t="str">
            <v>Fornecimento e substituição de disjuntor bipolar de 40 a</v>
          </cell>
          <cell r="C1756" t="str">
            <v>UN</v>
          </cell>
          <cell r="D1756">
            <v>1</v>
          </cell>
          <cell r="E1756">
            <v>34.939300000000003</v>
          </cell>
          <cell r="F1756">
            <v>34.93</v>
          </cell>
        </row>
        <row r="1757">
          <cell r="A1757" t="str">
            <v>001.17.17740</v>
          </cell>
          <cell r="B1757" t="str">
            <v>Fornecimento e substituição de disjuntor bipolar de 50 a</v>
          </cell>
          <cell r="C1757" t="str">
            <v>UN</v>
          </cell>
          <cell r="D1757">
            <v>1</v>
          </cell>
          <cell r="E1757">
            <v>34.939300000000003</v>
          </cell>
          <cell r="F1757">
            <v>34.93</v>
          </cell>
        </row>
        <row r="1758">
          <cell r="A1758" t="str">
            <v>001.17.17760</v>
          </cell>
          <cell r="B1758" t="str">
            <v>Fornecimento e substituição de disjuntor tripolar de 15 a</v>
          </cell>
          <cell r="C1758" t="str">
            <v>UN</v>
          </cell>
          <cell r="D1758">
            <v>1</v>
          </cell>
          <cell r="E1758">
            <v>41.530299999999997</v>
          </cell>
          <cell r="F1758">
            <v>41.53</v>
          </cell>
        </row>
        <row r="1759">
          <cell r="A1759" t="str">
            <v>001.17.17780</v>
          </cell>
          <cell r="B1759" t="str">
            <v>Fornecimento e substituição de disjuntor tripolar de 20 a</v>
          </cell>
          <cell r="C1759" t="str">
            <v>UN</v>
          </cell>
          <cell r="D1759">
            <v>1</v>
          </cell>
          <cell r="E1759">
            <v>41.530299999999997</v>
          </cell>
          <cell r="F1759">
            <v>41.53</v>
          </cell>
        </row>
        <row r="1760">
          <cell r="A1760" t="str">
            <v>001.17.17800</v>
          </cell>
          <cell r="B1760" t="str">
            <v>Fornecimento e substituição de disjuntor tripolar de 30 a</v>
          </cell>
          <cell r="C1760" t="str">
            <v>UN</v>
          </cell>
          <cell r="D1760">
            <v>1</v>
          </cell>
          <cell r="E1760">
            <v>40.506599999999999</v>
          </cell>
          <cell r="F1760">
            <v>40.5</v>
          </cell>
        </row>
        <row r="1761">
          <cell r="A1761" t="str">
            <v>001.17.17820</v>
          </cell>
          <cell r="B1761" t="str">
            <v>Fornecimento e substituição de disjuntor tripolar de 40 a</v>
          </cell>
          <cell r="C1761" t="str">
            <v>UN</v>
          </cell>
          <cell r="D1761">
            <v>1</v>
          </cell>
          <cell r="E1761">
            <v>41.530299999999997</v>
          </cell>
          <cell r="F1761">
            <v>41.53</v>
          </cell>
        </row>
        <row r="1762">
          <cell r="A1762" t="str">
            <v>001.17.17840</v>
          </cell>
          <cell r="B1762" t="str">
            <v>Fornecimento e substituição de disjuntor tripolar de 50 a</v>
          </cell>
          <cell r="C1762" t="str">
            <v>UN</v>
          </cell>
          <cell r="D1762">
            <v>1</v>
          </cell>
          <cell r="E1762">
            <v>41.530299999999997</v>
          </cell>
          <cell r="F1762">
            <v>41.53</v>
          </cell>
        </row>
        <row r="1763">
          <cell r="A1763" t="str">
            <v>001.17.17860</v>
          </cell>
          <cell r="B1763" t="str">
            <v>Fornecimento e substituição de disjuntor tripolar de 70 a</v>
          </cell>
          <cell r="C1763" t="str">
            <v>UN</v>
          </cell>
          <cell r="D1763">
            <v>1</v>
          </cell>
          <cell r="E1763">
            <v>77.160300000000007</v>
          </cell>
          <cell r="F1763">
            <v>77.16</v>
          </cell>
        </row>
        <row r="1764">
          <cell r="A1764" t="str">
            <v>001.17.17880</v>
          </cell>
          <cell r="B1764" t="str">
            <v>Fornecimento e substituição de disjuntor tripolar de 90 a</v>
          </cell>
          <cell r="C1764" t="str">
            <v>UN</v>
          </cell>
          <cell r="D1764">
            <v>1</v>
          </cell>
          <cell r="E1764">
            <v>77.160300000000007</v>
          </cell>
          <cell r="F1764">
            <v>77.16</v>
          </cell>
        </row>
        <row r="1765">
          <cell r="A1765" t="str">
            <v>001.17.17900</v>
          </cell>
          <cell r="B1765" t="str">
            <v>Fornecimento e substituição de disjuntor tripolar de 100 a</v>
          </cell>
          <cell r="C1765" t="str">
            <v>UN</v>
          </cell>
          <cell r="D1765">
            <v>1</v>
          </cell>
          <cell r="E1765">
            <v>77.160300000000007</v>
          </cell>
          <cell r="F1765">
            <v>77.16</v>
          </cell>
        </row>
        <row r="1766">
          <cell r="A1766" t="str">
            <v>001.18</v>
          </cell>
          <cell r="B1766" t="str">
            <v>INSTALAÇÕES HIDRO-SANITÁRIAS E INCÊNDIO</v>
          </cell>
          <cell r="E1766">
            <v>88951.992199999993</v>
          </cell>
        </row>
        <row r="1767">
          <cell r="A1767" t="str">
            <v>001.18.00020</v>
          </cell>
          <cell r="B1767" t="str">
            <v>Fornecimento e instalação de tubos de pvc rígido tigre serie a t abela ii com juntas rosqueáveis em barras de 6 m com diâmetro 6.00 pol</v>
          </cell>
          <cell r="C1767" t="str">
            <v>ML</v>
          </cell>
          <cell r="D1767">
            <v>1</v>
          </cell>
          <cell r="E1767">
            <v>44.3142</v>
          </cell>
          <cell r="F1767">
            <v>44.31</v>
          </cell>
        </row>
        <row r="1768">
          <cell r="A1768" t="str">
            <v>001.18.00040</v>
          </cell>
          <cell r="B1768" t="str">
            <v>Fornecimento e instalação de tubos de pvc rígido tigre serie a t abela ii com juntas rosqueáveis em barras de 6 m com diâmetro 4.00 pol</v>
          </cell>
          <cell r="C1768" t="str">
            <v>ML</v>
          </cell>
          <cell r="D1768">
            <v>1</v>
          </cell>
          <cell r="E1768">
            <v>36.960099999999997</v>
          </cell>
          <cell r="F1768">
            <v>36.96</v>
          </cell>
        </row>
        <row r="1769">
          <cell r="A1769" t="str">
            <v>001.18.00060</v>
          </cell>
          <cell r="B1769" t="str">
            <v>Fornecimento e instalação de tubos de pvc rígido tigre serie a t abela ii com juntas rosqueáveis em barras de 6 m com diâmetro 3.00 pol</v>
          </cell>
          <cell r="C1769" t="str">
            <v>ML</v>
          </cell>
          <cell r="D1769">
            <v>1</v>
          </cell>
          <cell r="E1769">
            <v>30.039200000000001</v>
          </cell>
          <cell r="F1769">
            <v>30.03</v>
          </cell>
        </row>
        <row r="1770">
          <cell r="A1770" t="str">
            <v>001.18.00080</v>
          </cell>
          <cell r="B1770" t="str">
            <v>Fornecimento e instalação de tubos de pvc rígido tigre serie a t abela ii com juntas rosqueáveis em barras de 6 m com diâmetro 2.5 pol</v>
          </cell>
          <cell r="C1770" t="str">
            <v>ML</v>
          </cell>
          <cell r="D1770">
            <v>1</v>
          </cell>
          <cell r="E1770">
            <v>33.159100000000002</v>
          </cell>
          <cell r="F1770">
            <v>33.15</v>
          </cell>
        </row>
        <row r="1771">
          <cell r="A1771" t="str">
            <v>001.18.00100</v>
          </cell>
          <cell r="B1771" t="str">
            <v>Fornecimento e instalação de tubos de pvc rígido tigre serie a t abela ii com juntas rosqueáveis em barras de 6 m com diâmetro 2.00 pol</v>
          </cell>
          <cell r="C1771" t="str">
            <v>ML</v>
          </cell>
          <cell r="D1771">
            <v>1</v>
          </cell>
          <cell r="E1771">
            <v>14.2715</v>
          </cell>
          <cell r="F1771">
            <v>14.27</v>
          </cell>
        </row>
        <row r="1772">
          <cell r="A1772" t="str">
            <v>001.18.00120</v>
          </cell>
          <cell r="B1772" t="str">
            <v>Fornecimento e instalação de tubos de pvc rígido tigre serie a t abela ii com juntas rosqueáveis em barras de 6 m com diâmetro 1.50 pol</v>
          </cell>
          <cell r="C1772" t="str">
            <v>ML</v>
          </cell>
          <cell r="D1772">
            <v>1</v>
          </cell>
          <cell r="E1772">
            <v>10.712999999999999</v>
          </cell>
          <cell r="F1772">
            <v>10.71</v>
          </cell>
        </row>
        <row r="1773">
          <cell r="A1773" t="str">
            <v>001.18.00140</v>
          </cell>
          <cell r="B1773" t="str">
            <v>Fornecimento e instalação de tubos de pvc rígido tigre serie a t abela ii com juntas rosqueáveis em barras de 6 m com diâmetro 11/4 pol</v>
          </cell>
          <cell r="C1773" t="str">
            <v>ML</v>
          </cell>
          <cell r="D1773">
            <v>1</v>
          </cell>
          <cell r="E1773">
            <v>10.098599999999999</v>
          </cell>
          <cell r="F1773">
            <v>10.09</v>
          </cell>
        </row>
        <row r="1774">
          <cell r="A1774" t="str">
            <v>001.18.00160</v>
          </cell>
          <cell r="B1774" t="str">
            <v>Fornecimento e instalação de tubos de pvc rígido tigre serie a t abela ii com juntas rosqueáveis em barras de 6 m com diâmetro 1.00 pol</v>
          </cell>
          <cell r="C1774" t="str">
            <v>ML</v>
          </cell>
          <cell r="D1774">
            <v>1</v>
          </cell>
          <cell r="E1774">
            <v>7.6509</v>
          </cell>
          <cell r="F1774">
            <v>7.65</v>
          </cell>
        </row>
        <row r="1775">
          <cell r="A1775" t="str">
            <v>001.18.00180</v>
          </cell>
          <cell r="B1775" t="str">
            <v>Fornecimento e instalação de tubos de pvc rígido tigre serie a t abela ii com juntas rosqueáveis em barras de 6 m com diâmetro 3/4 pol</v>
          </cell>
          <cell r="C1775" t="str">
            <v>ML</v>
          </cell>
          <cell r="D1775">
            <v>1</v>
          </cell>
          <cell r="E1775">
            <v>3.7606999999999999</v>
          </cell>
          <cell r="F1775">
            <v>3.76</v>
          </cell>
        </row>
        <row r="1776">
          <cell r="A1776" t="str">
            <v>001.18.00200</v>
          </cell>
          <cell r="B1776" t="str">
            <v>Fornecimento e instalação de tubos de pvc rígido tigre serie a t abela ii com juntas rosqueáveis em barras de 6 m com diâmetro 1/2 pol</v>
          </cell>
          <cell r="C1776" t="str">
            <v>ML</v>
          </cell>
          <cell r="D1776">
            <v>1</v>
          </cell>
          <cell r="E1776">
            <v>3.9070999999999998</v>
          </cell>
          <cell r="F1776">
            <v>3.9</v>
          </cell>
        </row>
        <row r="1777">
          <cell r="A1777" t="str">
            <v>001.18.00220</v>
          </cell>
          <cell r="B1777" t="str">
            <v>Tubo de pvc rígido soldável marrom em barra de 6 m diâmetro 110mm (4) pol</v>
          </cell>
          <cell r="C1777" t="str">
            <v>M</v>
          </cell>
          <cell r="D1777">
            <v>1</v>
          </cell>
          <cell r="E1777">
            <v>31.852799999999998</v>
          </cell>
          <cell r="F1777">
            <v>31.85</v>
          </cell>
        </row>
        <row r="1778">
          <cell r="A1778" t="str">
            <v>001.18.00240</v>
          </cell>
          <cell r="B1778" t="str">
            <v>Tubo de pvc rígido soldável marrom em barra de 6 m diâmetro 85mm (3) pol</v>
          </cell>
          <cell r="C1778" t="str">
            <v>M</v>
          </cell>
          <cell r="D1778">
            <v>1</v>
          </cell>
          <cell r="E1778">
            <v>27.000699999999998</v>
          </cell>
          <cell r="F1778">
            <v>27</v>
          </cell>
        </row>
        <row r="1779">
          <cell r="A1779" t="str">
            <v>001.18.00260</v>
          </cell>
          <cell r="B1779" t="str">
            <v>Tubo de pvc rígido soldável marrom em barra de 6 m diâmetro 75mm (2.5) pol</v>
          </cell>
          <cell r="C1779" t="str">
            <v>M</v>
          </cell>
          <cell r="D1779">
            <v>1</v>
          </cell>
          <cell r="E1779">
            <v>20.307600000000001</v>
          </cell>
          <cell r="F1779">
            <v>20.3</v>
          </cell>
        </row>
        <row r="1780">
          <cell r="A1780" t="str">
            <v>001.18.00280</v>
          </cell>
          <cell r="B1780" t="str">
            <v>Tubo de pvc rígido soldável marrom em barra de 6 m diâmetro 60mm (2) pl</v>
          </cell>
          <cell r="C1780" t="str">
            <v>M</v>
          </cell>
          <cell r="D1780">
            <v>1</v>
          </cell>
          <cell r="E1780">
            <v>14.248200000000001</v>
          </cell>
          <cell r="F1780">
            <v>14.24</v>
          </cell>
        </row>
        <row r="1781">
          <cell r="A1781" t="str">
            <v>001.18.00300</v>
          </cell>
          <cell r="B1781" t="str">
            <v>Tubo de pvc rígido soldável marrom em barra de 6 m diâmetro 50mm (1.5) pol</v>
          </cell>
          <cell r="C1781" t="str">
            <v>M</v>
          </cell>
          <cell r="D1781">
            <v>1</v>
          </cell>
          <cell r="E1781">
            <v>7.4724000000000004</v>
          </cell>
          <cell r="F1781">
            <v>7.47</v>
          </cell>
        </row>
        <row r="1782">
          <cell r="A1782" t="str">
            <v>001.18.00320</v>
          </cell>
          <cell r="B1782" t="str">
            <v>Tubo de pvc rígido soldável marrom em barra de 6 m diâmetro 40mm (1.1/4) pol</v>
          </cell>
          <cell r="C1782" t="str">
            <v>M</v>
          </cell>
          <cell r="D1782">
            <v>1</v>
          </cell>
          <cell r="E1782">
            <v>7.0473999999999997</v>
          </cell>
          <cell r="F1782">
            <v>7.04</v>
          </cell>
        </row>
        <row r="1783">
          <cell r="A1783" t="str">
            <v>001.18.00340</v>
          </cell>
          <cell r="B1783" t="str">
            <v>Tubo de pvc rígido soldável marrom em barra de 6 m diâmetro 32mm (1) pol</v>
          </cell>
          <cell r="C1783" t="str">
            <v>M</v>
          </cell>
          <cell r="D1783">
            <v>1</v>
          </cell>
          <cell r="E1783">
            <v>5.3955000000000002</v>
          </cell>
          <cell r="F1783">
            <v>5.39</v>
          </cell>
        </row>
        <row r="1784">
          <cell r="A1784" t="str">
            <v>001.18.00360</v>
          </cell>
          <cell r="B1784" t="str">
            <v>Tubo de pvc rígido sodável marrom em barra de 6 m diâmetro 25mm (3/4) pol</v>
          </cell>
          <cell r="C1784" t="str">
            <v>M</v>
          </cell>
          <cell r="D1784">
            <v>1</v>
          </cell>
          <cell r="E1784">
            <v>2.3252999999999999</v>
          </cell>
          <cell r="F1784">
            <v>2.3199999999999998</v>
          </cell>
        </row>
        <row r="1785">
          <cell r="A1785" t="str">
            <v>001.18.00380</v>
          </cell>
          <cell r="B1785" t="str">
            <v>Tubo de pvc rígido soldável marrom em barra de 6 m diâmetro 20mm (1/2) pol</v>
          </cell>
          <cell r="C1785" t="str">
            <v>M</v>
          </cell>
          <cell r="D1785">
            <v>1</v>
          </cell>
          <cell r="E1785">
            <v>2.0569000000000002</v>
          </cell>
          <cell r="F1785">
            <v>2.0499999999999998</v>
          </cell>
        </row>
        <row r="1786">
          <cell r="A1786" t="str">
            <v>001.18.00400</v>
          </cell>
          <cell r="B1786" t="str">
            <v>Tubos de ferro galvanizado em barra de 6 m diâmetro 4 pol</v>
          </cell>
          <cell r="C1786" t="str">
            <v>ML</v>
          </cell>
          <cell r="D1786">
            <v>1</v>
          </cell>
          <cell r="E1786">
            <v>69.350800000000007</v>
          </cell>
          <cell r="F1786">
            <v>69.349999999999994</v>
          </cell>
        </row>
        <row r="1787">
          <cell r="A1787" t="str">
            <v>001.18.00420</v>
          </cell>
          <cell r="B1787" t="str">
            <v>Tubos de ferro galvanizado em barra de 6 m diâmetro 3 pol</v>
          </cell>
          <cell r="C1787" t="str">
            <v>ML</v>
          </cell>
          <cell r="D1787">
            <v>1</v>
          </cell>
          <cell r="E1787">
            <v>50.524799999999999</v>
          </cell>
          <cell r="F1787">
            <v>50.52</v>
          </cell>
        </row>
        <row r="1788">
          <cell r="A1788" t="str">
            <v>001.18.00440</v>
          </cell>
          <cell r="B1788" t="str">
            <v>Tubos de ferro galvanizado em barra de 6 m diâmetro 2.5 pol</v>
          </cell>
          <cell r="C1788" t="str">
            <v>ML</v>
          </cell>
          <cell r="D1788">
            <v>1</v>
          </cell>
          <cell r="E1788">
            <v>42.185099999999998</v>
          </cell>
          <cell r="F1788">
            <v>42.18</v>
          </cell>
        </row>
        <row r="1789">
          <cell r="A1789" t="str">
            <v>001.18.00460</v>
          </cell>
          <cell r="B1789" t="str">
            <v>Tubos de ferro galvanizado em barra de 6 m diâmetro 2 pol</v>
          </cell>
          <cell r="C1789" t="str">
            <v>ML</v>
          </cell>
          <cell r="D1789">
            <v>1</v>
          </cell>
          <cell r="E1789">
            <v>30.9436</v>
          </cell>
          <cell r="F1789">
            <v>30.94</v>
          </cell>
        </row>
        <row r="1790">
          <cell r="A1790" t="str">
            <v>001.18.00480</v>
          </cell>
          <cell r="B1790" t="str">
            <v>Tubos de ferro galvanizado em barra de 6 m diâmetro 1.5 pol</v>
          </cell>
          <cell r="C1790" t="str">
            <v>ML</v>
          </cell>
          <cell r="D1790">
            <v>1</v>
          </cell>
          <cell r="E1790">
            <v>25.4129</v>
          </cell>
          <cell r="F1790">
            <v>25.41</v>
          </cell>
        </row>
        <row r="1791">
          <cell r="A1791" t="str">
            <v>001.18.00500</v>
          </cell>
          <cell r="B1791" t="str">
            <v>Tubos de ferro galvanizado em barra de 6 m diâmetro 1 1/4 pol</v>
          </cell>
          <cell r="C1791" t="str">
            <v>ML</v>
          </cell>
          <cell r="D1791">
            <v>1</v>
          </cell>
          <cell r="E1791">
            <v>19.528700000000001</v>
          </cell>
          <cell r="F1791">
            <v>19.52</v>
          </cell>
        </row>
        <row r="1792">
          <cell r="A1792" t="str">
            <v>001.18.00520</v>
          </cell>
          <cell r="B1792" t="str">
            <v>Tubos de ferro galvanizado em barra de 6 m diâmetro 1 pol</v>
          </cell>
          <cell r="C1792" t="str">
            <v>ML</v>
          </cell>
          <cell r="D1792">
            <v>1</v>
          </cell>
          <cell r="E1792">
            <v>14.5716</v>
          </cell>
          <cell r="F1792">
            <v>14.57</v>
          </cell>
        </row>
        <row r="1793">
          <cell r="A1793" t="str">
            <v>001.18.00540</v>
          </cell>
          <cell r="B1793" t="str">
            <v>Tubos de ferro galvanizado em barra de 6 m diâmetro 3/4 pol</v>
          </cell>
          <cell r="C1793" t="str">
            <v>ML</v>
          </cell>
          <cell r="D1793">
            <v>1</v>
          </cell>
          <cell r="E1793">
            <v>10.8215</v>
          </cell>
          <cell r="F1793">
            <v>10.82</v>
          </cell>
        </row>
        <row r="1794">
          <cell r="A1794" t="str">
            <v>001.18.00560</v>
          </cell>
          <cell r="B1794" t="str">
            <v>Tubos de ferro galvanizado em barra de 6 m diâmetro 1/2 pol</v>
          </cell>
          <cell r="C1794" t="str">
            <v>ML</v>
          </cell>
          <cell r="D1794">
            <v>1</v>
          </cell>
          <cell r="E1794">
            <v>8.5815999999999999</v>
          </cell>
          <cell r="F1794">
            <v>8.58</v>
          </cell>
        </row>
        <row r="1795">
          <cell r="A1795" t="str">
            <v>001.18.00580</v>
          </cell>
          <cell r="B1795" t="str">
            <v>Abertura e enchimento de rasgos na alvenaria para passagem de canalização diâmetro 1/2 à 1 pol</v>
          </cell>
          <cell r="C1795" t="str">
            <v>ML</v>
          </cell>
          <cell r="D1795">
            <v>1</v>
          </cell>
          <cell r="E1795">
            <v>2.9767000000000001</v>
          </cell>
          <cell r="F1795">
            <v>2.97</v>
          </cell>
        </row>
        <row r="1796">
          <cell r="A1796" t="str">
            <v>001.18.00600</v>
          </cell>
          <cell r="B1796" t="str">
            <v>Abertura e enchimento de rasgos na alvenaria para passagem de canalização diâmetro 1 1/4 à 2 pol</v>
          </cell>
          <cell r="C1796" t="str">
            <v>ML</v>
          </cell>
          <cell r="D1796">
            <v>1</v>
          </cell>
          <cell r="E1796">
            <v>4.4222999999999999</v>
          </cell>
          <cell r="F1796">
            <v>4.42</v>
          </cell>
        </row>
        <row r="1797">
          <cell r="A1797" t="str">
            <v>001.18.00620</v>
          </cell>
          <cell r="B1797" t="str">
            <v>Abertura e enchimento de rasgos na alvenaria para passagem de canalização diâmetro 2.5 à 4 pol</v>
          </cell>
          <cell r="C1797" t="str">
            <v>ML</v>
          </cell>
          <cell r="D1797">
            <v>1</v>
          </cell>
          <cell r="E1797">
            <v>6.6608000000000001</v>
          </cell>
          <cell r="F1797">
            <v>6.66</v>
          </cell>
        </row>
        <row r="1798">
          <cell r="A1798" t="str">
            <v>001.18.00640</v>
          </cell>
          <cell r="B1798" t="str">
            <v>Abertura e enchimento de rasgos no concreto para passagem de canalização diâmetro de 1/2 à 1 pol</v>
          </cell>
          <cell r="C1798" t="str">
            <v>ML</v>
          </cell>
          <cell r="D1798">
            <v>1</v>
          </cell>
          <cell r="E1798">
            <v>5.7542999999999997</v>
          </cell>
          <cell r="F1798">
            <v>5.75</v>
          </cell>
        </row>
        <row r="1799">
          <cell r="A1799" t="str">
            <v>001.18.00660</v>
          </cell>
          <cell r="B1799" t="str">
            <v>Abertura e enchimento de rasgos no concreto para passagem de canalização diâmetro 1 1/4 à 2 pol</v>
          </cell>
          <cell r="C1799" t="str">
            <v>ML</v>
          </cell>
          <cell r="D1799">
            <v>1</v>
          </cell>
          <cell r="E1799">
            <v>8.6121999999999996</v>
          </cell>
          <cell r="F1799">
            <v>8.61</v>
          </cell>
        </row>
        <row r="1800">
          <cell r="A1800" t="str">
            <v>001.18.00680</v>
          </cell>
          <cell r="B1800" t="str">
            <v>Abertura e enchimento de rasgos no concreto para passagem de canalização diâmetro 2 1/2 à 4 pol</v>
          </cell>
          <cell r="C1800" t="str">
            <v>ML</v>
          </cell>
          <cell r="D1800">
            <v>1</v>
          </cell>
          <cell r="E1800">
            <v>13.481</v>
          </cell>
          <cell r="F1800">
            <v>13.48</v>
          </cell>
        </row>
        <row r="1801">
          <cell r="A1801" t="str">
            <v>001.18.00700</v>
          </cell>
          <cell r="B1801" t="str">
            <v>Joelho 90º de pvc rígido para tubo de pvc rosqueável marca tigre 4 pol</v>
          </cell>
          <cell r="C1801" t="str">
            <v>UN</v>
          </cell>
          <cell r="D1801">
            <v>1</v>
          </cell>
          <cell r="E1801">
            <v>40.6464</v>
          </cell>
          <cell r="F1801">
            <v>40.64</v>
          </cell>
        </row>
        <row r="1802">
          <cell r="A1802" t="str">
            <v>001.18.00720</v>
          </cell>
          <cell r="B1802" t="str">
            <v>Joelho 90º de pvc rígido para tubo de pvc rosqueável marca tigre 3 pol</v>
          </cell>
          <cell r="C1802" t="str">
            <v>UN</v>
          </cell>
          <cell r="D1802">
            <v>1</v>
          </cell>
          <cell r="E1802">
            <v>21.617599999999999</v>
          </cell>
          <cell r="F1802">
            <v>21.61</v>
          </cell>
        </row>
        <row r="1803">
          <cell r="A1803" t="str">
            <v>001.18.00740</v>
          </cell>
          <cell r="B1803" t="str">
            <v>Joelho 90º de pvc rígido para tubo de pvc rosqueável marca tigre 2 1/2 pol</v>
          </cell>
          <cell r="C1803" t="str">
            <v>UN</v>
          </cell>
          <cell r="D1803">
            <v>1</v>
          </cell>
          <cell r="E1803">
            <v>14.2576</v>
          </cell>
          <cell r="F1803">
            <v>14.25</v>
          </cell>
        </row>
        <row r="1804">
          <cell r="A1804" t="str">
            <v>001.18.00760</v>
          </cell>
          <cell r="B1804" t="str">
            <v>Joelho 90º de pvc rígido para tubo de pvc rosqueável marca tigre 2 pol</v>
          </cell>
          <cell r="C1804" t="str">
            <v>UN</v>
          </cell>
          <cell r="D1804">
            <v>1</v>
          </cell>
          <cell r="E1804">
            <v>12.7761</v>
          </cell>
          <cell r="F1804">
            <v>12.77</v>
          </cell>
        </row>
        <row r="1805">
          <cell r="A1805" t="str">
            <v>001.18.00780</v>
          </cell>
          <cell r="B1805" t="str">
            <v>Joelho 90º de pvc rígido para tubo de pvc rosqueável marca tigre 1 1/2 pol</v>
          </cell>
          <cell r="C1805" t="str">
            <v>UN</v>
          </cell>
          <cell r="D1805">
            <v>1</v>
          </cell>
          <cell r="E1805">
            <v>6.8261000000000003</v>
          </cell>
          <cell r="F1805">
            <v>6.82</v>
          </cell>
        </row>
        <row r="1806">
          <cell r="A1806" t="str">
            <v>001.18.00800</v>
          </cell>
          <cell r="B1806" t="str">
            <v>Joelho 90º de pvc rígido para tubo de pvc rosqueável marca tigre 1 1/4 pol</v>
          </cell>
          <cell r="C1806" t="str">
            <v>UN</v>
          </cell>
          <cell r="D1806">
            <v>1</v>
          </cell>
          <cell r="E1806">
            <v>6.5361000000000002</v>
          </cell>
          <cell r="F1806">
            <v>6.53</v>
          </cell>
        </row>
        <row r="1807">
          <cell r="A1807" t="str">
            <v>001.18.00820</v>
          </cell>
          <cell r="B1807" t="str">
            <v>Joelho 90° de pvc rígido para tubo de pvc rosqueável marca tigre 1 pol</v>
          </cell>
          <cell r="C1807" t="str">
            <v>UN</v>
          </cell>
          <cell r="D1807">
            <v>1</v>
          </cell>
          <cell r="E1807">
            <v>3.3527</v>
          </cell>
          <cell r="F1807">
            <v>3.35</v>
          </cell>
        </row>
        <row r="1808">
          <cell r="A1808" t="str">
            <v>001.18.00840</v>
          </cell>
          <cell r="B1808" t="str">
            <v>Joelho 90º de pvc rígido para tubo de pvc rosqueável marca tigre 3/4 pol</v>
          </cell>
          <cell r="C1808" t="str">
            <v>UN</v>
          </cell>
          <cell r="D1808">
            <v>1</v>
          </cell>
          <cell r="E1808">
            <v>2.6726999999999999</v>
          </cell>
          <cell r="F1808">
            <v>2.67</v>
          </cell>
        </row>
        <row r="1809">
          <cell r="A1809" t="str">
            <v>001.18.00860</v>
          </cell>
          <cell r="B1809" t="str">
            <v>Joelho 90º de pvc rígido para tubo de pvc rosqueável marca tigre 1/2 pol</v>
          </cell>
          <cell r="C1809" t="str">
            <v>UN</v>
          </cell>
          <cell r="D1809">
            <v>1</v>
          </cell>
          <cell r="E1809">
            <v>2.4826999999999999</v>
          </cell>
          <cell r="F1809">
            <v>2.48</v>
          </cell>
        </row>
        <row r="1810">
          <cell r="A1810" t="str">
            <v>001.18.00880</v>
          </cell>
          <cell r="B1810" t="str">
            <v>Joelho 45º de pvc rígido para tubo de pvc rosqueável marca tigre 4 pol</v>
          </cell>
          <cell r="C1810" t="str">
            <v>UN</v>
          </cell>
          <cell r="D1810">
            <v>1</v>
          </cell>
          <cell r="E1810">
            <v>46.7164</v>
          </cell>
          <cell r="F1810">
            <v>46.71</v>
          </cell>
        </row>
        <row r="1811">
          <cell r="A1811" t="str">
            <v>001.18.00900</v>
          </cell>
          <cell r="B1811" t="str">
            <v>Joelho 45º de pvc rígido para tubo de pvc rosqueável marca tigre 3 pol</v>
          </cell>
          <cell r="C1811" t="str">
            <v>UN</v>
          </cell>
          <cell r="D1811">
            <v>1</v>
          </cell>
          <cell r="E1811">
            <v>11.9076</v>
          </cell>
          <cell r="F1811">
            <v>11.9</v>
          </cell>
        </row>
        <row r="1812">
          <cell r="A1812" t="str">
            <v>001.18.00920</v>
          </cell>
          <cell r="B1812" t="str">
            <v>Joelho 45º de pvc rígido para tubo de pvc rosqueável marca tigre 2 1/2 pol</v>
          </cell>
          <cell r="C1812" t="str">
            <v>UN</v>
          </cell>
          <cell r="D1812">
            <v>1</v>
          </cell>
          <cell r="E1812">
            <v>9.6576000000000004</v>
          </cell>
          <cell r="F1812">
            <v>9.65</v>
          </cell>
        </row>
        <row r="1813">
          <cell r="A1813" t="str">
            <v>001.18.00940</v>
          </cell>
          <cell r="B1813" t="str">
            <v>Joelho 45º de pvc rígido para tubos de pvc rosqueável marca tigre 2 pol</v>
          </cell>
          <cell r="C1813" t="str">
            <v>UN</v>
          </cell>
          <cell r="D1813">
            <v>1</v>
          </cell>
          <cell r="E1813">
            <v>7.4661</v>
          </cell>
          <cell r="F1813">
            <v>7.46</v>
          </cell>
        </row>
        <row r="1814">
          <cell r="A1814" t="str">
            <v>001.18.00960</v>
          </cell>
          <cell r="B1814" t="str">
            <v>Joelho 45º de pvc rígido para tubos de pvc rosqueável marca tigre 1 1/2 pol</v>
          </cell>
          <cell r="C1814" t="str">
            <v>UN</v>
          </cell>
          <cell r="D1814">
            <v>1</v>
          </cell>
          <cell r="E1814">
            <v>5.4260999999999999</v>
          </cell>
          <cell r="F1814">
            <v>5.42</v>
          </cell>
        </row>
        <row r="1815">
          <cell r="A1815" t="str">
            <v>001.18.00980</v>
          </cell>
          <cell r="B1815" t="str">
            <v>Joelho 45º de pvc rígido para tubos de pvc rosqueável marca tigre 1 1/4 pol</v>
          </cell>
          <cell r="C1815" t="str">
            <v>UN</v>
          </cell>
          <cell r="D1815">
            <v>1</v>
          </cell>
          <cell r="E1815">
            <v>4.7361000000000004</v>
          </cell>
          <cell r="F1815">
            <v>4.7300000000000004</v>
          </cell>
        </row>
        <row r="1816">
          <cell r="A1816" t="str">
            <v>001.18.01000</v>
          </cell>
          <cell r="B1816" t="str">
            <v>Joelho 45º de pvc rígido para tubos de pvc rosqueável marca tigre 1 pol</v>
          </cell>
          <cell r="C1816" t="str">
            <v>UN</v>
          </cell>
          <cell r="D1816">
            <v>1</v>
          </cell>
          <cell r="E1816">
            <v>5.2126999999999999</v>
          </cell>
          <cell r="F1816">
            <v>5.21</v>
          </cell>
        </row>
        <row r="1817">
          <cell r="A1817" t="str">
            <v>001.18.01020</v>
          </cell>
          <cell r="B1817" t="str">
            <v>Joelho 45º de pvc rígido para tubos de pvc rosqueável marca tigre 3/4 pol</v>
          </cell>
          <cell r="C1817" t="str">
            <v>UN</v>
          </cell>
          <cell r="D1817">
            <v>1</v>
          </cell>
          <cell r="E1817">
            <v>3.0026999999999999</v>
          </cell>
          <cell r="F1817">
            <v>3</v>
          </cell>
        </row>
        <row r="1818">
          <cell r="A1818" t="str">
            <v>001.18.01040</v>
          </cell>
          <cell r="B1818" t="str">
            <v>Joelho 45º de pvc rígido para tubos de pvc rosqueável marca tigre 1/2 pol</v>
          </cell>
          <cell r="C1818" t="str">
            <v>UN</v>
          </cell>
          <cell r="D1818">
            <v>1</v>
          </cell>
          <cell r="E1818">
            <v>2.7726999999999999</v>
          </cell>
          <cell r="F1818">
            <v>2.77</v>
          </cell>
        </row>
        <row r="1819">
          <cell r="A1819" t="str">
            <v>001.18.01060</v>
          </cell>
          <cell r="B1819" t="str">
            <v>Joelho 90º com redução de pvc rígido para tubos de pvc rosqueável marca tigre 1x3/4 pol</v>
          </cell>
          <cell r="C1819" t="str">
            <v>UN</v>
          </cell>
          <cell r="D1819">
            <v>1</v>
          </cell>
          <cell r="E1819">
            <v>1.8427</v>
          </cell>
          <cell r="F1819">
            <v>1.84</v>
          </cell>
        </row>
        <row r="1820">
          <cell r="A1820" t="str">
            <v>001.18.01080</v>
          </cell>
          <cell r="B1820" t="str">
            <v>Joelho 90º com redução de pvc rígido para tubos de pvc rosqueável marca tigre 3/4x1/2 pol</v>
          </cell>
          <cell r="C1820" t="str">
            <v>UN</v>
          </cell>
          <cell r="D1820">
            <v>1</v>
          </cell>
          <cell r="E1820">
            <v>2.5926999999999998</v>
          </cell>
          <cell r="F1820">
            <v>2.59</v>
          </cell>
        </row>
        <row r="1821">
          <cell r="A1821" t="str">
            <v>001.18.01100</v>
          </cell>
          <cell r="B1821" t="str">
            <v>Tee 90º  de pvc rígido para tubos de pvc rosqueável marca tigre 4 pol</v>
          </cell>
          <cell r="C1821" t="str">
            <v>UN</v>
          </cell>
          <cell r="D1821">
            <v>1</v>
          </cell>
          <cell r="E1821">
            <v>51.910299999999999</v>
          </cell>
          <cell r="F1821">
            <v>51.91</v>
          </cell>
        </row>
        <row r="1822">
          <cell r="A1822" t="str">
            <v>001.18.01120</v>
          </cell>
          <cell r="B1822" t="str">
            <v>Tee 90º  de pvc rígido para tubos de pvc rosqueável marca tigre 3 pol</v>
          </cell>
          <cell r="C1822" t="str">
            <v>UN</v>
          </cell>
          <cell r="D1822">
            <v>1</v>
          </cell>
          <cell r="E1822">
            <v>23.3064</v>
          </cell>
          <cell r="F1822">
            <v>23.3</v>
          </cell>
        </row>
        <row r="1823">
          <cell r="A1823" t="str">
            <v>001.18.01140</v>
          </cell>
          <cell r="B1823" t="str">
            <v>Tee 90º  de pvc rígido para tubos de pvc rosqueável marca tigre 2 1/2 pol</v>
          </cell>
          <cell r="C1823" t="str">
            <v>UN</v>
          </cell>
          <cell r="D1823">
            <v>1</v>
          </cell>
          <cell r="E1823">
            <v>16.546399999999998</v>
          </cell>
          <cell r="F1823">
            <v>16.54</v>
          </cell>
        </row>
        <row r="1824">
          <cell r="A1824" t="str">
            <v>001.18.01160</v>
          </cell>
          <cell r="B1824" t="str">
            <v>Tee 90º  de pvc rígido para tubos de pvc rosqueável marca tigre 2 pol</v>
          </cell>
          <cell r="C1824" t="str">
            <v>UN</v>
          </cell>
          <cell r="D1824">
            <v>1</v>
          </cell>
          <cell r="E1824">
            <v>16.121099999999998</v>
          </cell>
          <cell r="F1824">
            <v>16.12</v>
          </cell>
        </row>
        <row r="1825">
          <cell r="A1825" t="str">
            <v>001.18.01180</v>
          </cell>
          <cell r="B1825" t="str">
            <v>Tee 90º de pvc rígido para tubos de pvc rosqueável marca tigre 1 1/2 pol</v>
          </cell>
          <cell r="C1825" t="str">
            <v>UN</v>
          </cell>
          <cell r="D1825">
            <v>1</v>
          </cell>
          <cell r="E1825">
            <v>9.0211000000000006</v>
          </cell>
          <cell r="F1825">
            <v>9.02</v>
          </cell>
        </row>
        <row r="1826">
          <cell r="A1826" t="str">
            <v>001.18.01200</v>
          </cell>
          <cell r="B1826" t="str">
            <v>Tee 90º de pvc rígido para tubos de pvc rosqueável marca tigre 1 1/4 pol</v>
          </cell>
          <cell r="C1826" t="str">
            <v>UN</v>
          </cell>
          <cell r="D1826">
            <v>1</v>
          </cell>
          <cell r="E1826">
            <v>8.3711000000000002</v>
          </cell>
          <cell r="F1826">
            <v>8.3699999999999992</v>
          </cell>
        </row>
        <row r="1827">
          <cell r="A1827" t="str">
            <v>001.18.01220</v>
          </cell>
          <cell r="B1827" t="str">
            <v>Tee 90º de pvc rígido para tubos de pvc rosqueável marca tigre 1 pol</v>
          </cell>
          <cell r="C1827" t="str">
            <v>UN</v>
          </cell>
          <cell r="D1827">
            <v>1</v>
          </cell>
          <cell r="E1827">
            <v>4.3948999999999998</v>
          </cell>
          <cell r="F1827">
            <v>4.3899999999999997</v>
          </cell>
        </row>
        <row r="1828">
          <cell r="A1828" t="str">
            <v>001.18.01240</v>
          </cell>
          <cell r="B1828" t="str">
            <v>Tee 90º de pvc rígido para tubos de pvc rosqueável marca tigre 3/4 pol</v>
          </cell>
          <cell r="C1828" t="str">
            <v>UN</v>
          </cell>
          <cell r="D1828">
            <v>1</v>
          </cell>
          <cell r="E1828">
            <v>2.8649</v>
          </cell>
          <cell r="F1828">
            <v>2.86</v>
          </cell>
        </row>
        <row r="1829">
          <cell r="A1829" t="str">
            <v>001.18.01260</v>
          </cell>
          <cell r="B1829" t="str">
            <v>Tee 90º de pvc rígido para tubos de pvc rosqueável marca tigre 1/2 pol</v>
          </cell>
          <cell r="C1829" t="str">
            <v>UN</v>
          </cell>
          <cell r="D1829">
            <v>1</v>
          </cell>
          <cell r="E1829">
            <v>2.6949000000000001</v>
          </cell>
          <cell r="F1829">
            <v>2.69</v>
          </cell>
        </row>
        <row r="1830">
          <cell r="A1830" t="str">
            <v>001.18.01280</v>
          </cell>
          <cell r="B1830" t="str">
            <v>Tee 90º com redução de pvc rígido para tubos de pvc rosqueável marca tigre 1 1/2x3/4 pol</v>
          </cell>
          <cell r="C1830" t="str">
            <v>UN</v>
          </cell>
          <cell r="D1830">
            <v>1</v>
          </cell>
          <cell r="E1830">
            <v>6.2111000000000001</v>
          </cell>
          <cell r="F1830">
            <v>6.21</v>
          </cell>
        </row>
        <row r="1831">
          <cell r="A1831" t="str">
            <v>001.18.01300</v>
          </cell>
          <cell r="B1831" t="str">
            <v>Tee 90º com redução de pvc rígido para tubos de pvc rosqueável marca tigre 1x3/4 pol</v>
          </cell>
          <cell r="C1831" t="str">
            <v>UN</v>
          </cell>
          <cell r="D1831">
            <v>1</v>
          </cell>
          <cell r="E1831">
            <v>3.3449</v>
          </cell>
          <cell r="F1831">
            <v>3.34</v>
          </cell>
        </row>
        <row r="1832">
          <cell r="A1832" t="str">
            <v>001.18.01320</v>
          </cell>
          <cell r="B1832" t="str">
            <v>Tee 90º com redução de pvc rígido para tubos de pvc rosqueável marca tigre 3/4x1/2 pol</v>
          </cell>
          <cell r="C1832" t="str">
            <v>UN</v>
          </cell>
          <cell r="D1832">
            <v>1</v>
          </cell>
          <cell r="E1832">
            <v>2.8649</v>
          </cell>
          <cell r="F1832">
            <v>2.86</v>
          </cell>
        </row>
        <row r="1833">
          <cell r="A1833" t="str">
            <v>001.18.01340</v>
          </cell>
          <cell r="B1833" t="str">
            <v>União com rosca de pvc rígido para tubos de pvc rosqueável marca tigre 2 pol</v>
          </cell>
          <cell r="C1833" t="str">
            <v>UN</v>
          </cell>
          <cell r="D1833">
            <v>1</v>
          </cell>
          <cell r="E1833">
            <v>26.331099999999999</v>
          </cell>
          <cell r="F1833">
            <v>26.33</v>
          </cell>
        </row>
        <row r="1834">
          <cell r="A1834" t="str">
            <v>001.18.01360</v>
          </cell>
          <cell r="B1834" t="str">
            <v>União com rosca de pvc rígido para tubos de pvc rosqueável marca tigre 1 1/2 pol</v>
          </cell>
          <cell r="C1834" t="str">
            <v>UN</v>
          </cell>
          <cell r="D1834">
            <v>1</v>
          </cell>
          <cell r="E1834">
            <v>11.8111</v>
          </cell>
          <cell r="F1834">
            <v>11.81</v>
          </cell>
        </row>
        <row r="1835">
          <cell r="A1835" t="str">
            <v>001.18.01380</v>
          </cell>
          <cell r="B1835" t="str">
            <v>União com rosca de pvc rígido para tubos de pvc rosqueável marca tigre1 1/4 pol</v>
          </cell>
          <cell r="C1835" t="str">
            <v>UN</v>
          </cell>
          <cell r="D1835">
            <v>1</v>
          </cell>
          <cell r="E1835">
            <v>15.3111</v>
          </cell>
          <cell r="F1835">
            <v>15.31</v>
          </cell>
        </row>
        <row r="1836">
          <cell r="A1836" t="str">
            <v>001.18.01400</v>
          </cell>
          <cell r="B1836" t="str">
            <v>União com rosca de pvc rígido para tubos de pvc rosqueável marca tigre 1 pol</v>
          </cell>
          <cell r="C1836" t="str">
            <v>UN</v>
          </cell>
          <cell r="D1836">
            <v>1</v>
          </cell>
          <cell r="E1836">
            <v>7.0148999999999999</v>
          </cell>
          <cell r="F1836">
            <v>7.01</v>
          </cell>
        </row>
        <row r="1837">
          <cell r="A1837" t="str">
            <v>001.18.01420</v>
          </cell>
          <cell r="B1837" t="str">
            <v>União com rosca de pvc rígido para tubos de pvc rosqueável marca tigre 3/4 pol</v>
          </cell>
          <cell r="C1837" t="str">
            <v>UN</v>
          </cell>
          <cell r="D1837">
            <v>1</v>
          </cell>
          <cell r="E1837">
            <v>4.6749000000000001</v>
          </cell>
          <cell r="F1837">
            <v>4.67</v>
          </cell>
        </row>
        <row r="1838">
          <cell r="A1838" t="str">
            <v>001.18.01440</v>
          </cell>
          <cell r="B1838" t="str">
            <v>União com rosca de pvc rígido para tubos de pvc rosqueável marca tigre 1/2 pol</v>
          </cell>
          <cell r="C1838" t="str">
            <v>UN</v>
          </cell>
          <cell r="D1838">
            <v>1</v>
          </cell>
          <cell r="E1838">
            <v>3.6049000000000002</v>
          </cell>
          <cell r="F1838">
            <v>3.6</v>
          </cell>
        </row>
        <row r="1839">
          <cell r="A1839" t="str">
            <v>001.18.01460</v>
          </cell>
          <cell r="B1839" t="str">
            <v>União com rosca de pvc rígido para tubos de pvc rosqueável marca tigre 3 pol</v>
          </cell>
          <cell r="C1839" t="str">
            <v>UN</v>
          </cell>
          <cell r="D1839">
            <v>1</v>
          </cell>
          <cell r="E1839">
            <v>50.064900000000002</v>
          </cell>
          <cell r="F1839">
            <v>50.06</v>
          </cell>
        </row>
        <row r="1840">
          <cell r="A1840" t="str">
            <v>001.18.01480</v>
          </cell>
          <cell r="B1840" t="str">
            <v>Bucha de redução  de pvc rígido para tubos de pvc rosqueável marca tigre 3x2 1/2pol</v>
          </cell>
          <cell r="C1840" t="str">
            <v>UN</v>
          </cell>
          <cell r="D1840">
            <v>1</v>
          </cell>
          <cell r="E1840">
            <v>6.3875999999999999</v>
          </cell>
          <cell r="F1840">
            <v>6.38</v>
          </cell>
        </row>
        <row r="1841">
          <cell r="A1841" t="str">
            <v>001.18.01500</v>
          </cell>
          <cell r="B1841" t="str">
            <v>Bucha de redução de pvc rígido para tubos de pvc rosqueável marca tigre 3x2 pol</v>
          </cell>
          <cell r="C1841" t="str">
            <v>UN</v>
          </cell>
          <cell r="D1841">
            <v>1</v>
          </cell>
          <cell r="E1841">
            <v>8.2175999999999991</v>
          </cell>
          <cell r="F1841">
            <v>8.2100000000000009</v>
          </cell>
        </row>
        <row r="1842">
          <cell r="A1842" t="str">
            <v>001.18.01520</v>
          </cell>
          <cell r="B1842" t="str">
            <v>Bucha de redução de pvc rígido para tubos de pvc rosqueável marca tigre 3x1 1/2pol</v>
          </cell>
          <cell r="C1842" t="str">
            <v>UN</v>
          </cell>
          <cell r="D1842">
            <v>1</v>
          </cell>
          <cell r="E1842">
            <v>7.1475999999999997</v>
          </cell>
          <cell r="F1842">
            <v>7.14</v>
          </cell>
        </row>
        <row r="1843">
          <cell r="A1843" t="str">
            <v>001.18.01540</v>
          </cell>
          <cell r="B1843" t="str">
            <v>Bucha de redução de pvc rígido para tubos de pvc rosqueável marca tigre 2 1/2x2 pol</v>
          </cell>
          <cell r="C1843" t="str">
            <v>UN</v>
          </cell>
          <cell r="D1843">
            <v>1</v>
          </cell>
          <cell r="E1843">
            <v>6.0675999999999997</v>
          </cell>
          <cell r="F1843">
            <v>6.06</v>
          </cell>
        </row>
        <row r="1844">
          <cell r="A1844" t="str">
            <v>001.18.01560</v>
          </cell>
          <cell r="B1844" t="str">
            <v>Bucha de redução de pvc rígido para tubos de pvc rosqueável marca tigre 2 1/2x1.5 pol</v>
          </cell>
          <cell r="C1844" t="str">
            <v>UN</v>
          </cell>
          <cell r="D1844">
            <v>1</v>
          </cell>
          <cell r="E1844">
            <v>6.1829000000000001</v>
          </cell>
          <cell r="F1844">
            <v>6.18</v>
          </cell>
        </row>
        <row r="1845">
          <cell r="A1845" t="str">
            <v>001.18.01580</v>
          </cell>
          <cell r="B1845" t="str">
            <v>Bucha de redução de pvc rígido para tubos de pvc rosqueável marca tigre 2 1/2x1 1/4 pol</v>
          </cell>
          <cell r="C1845" t="str">
            <v>UN</v>
          </cell>
          <cell r="D1845">
            <v>1</v>
          </cell>
          <cell r="E1845">
            <v>6.6429</v>
          </cell>
          <cell r="F1845">
            <v>6.64</v>
          </cell>
        </row>
        <row r="1846">
          <cell r="A1846" t="str">
            <v>001.18.01600</v>
          </cell>
          <cell r="B1846" t="str">
            <v>Bucha de redução de pvc rígido para tubos de pvc rosqueável marca tigre 2x1 1/2pol</v>
          </cell>
          <cell r="C1846" t="str">
            <v>UN</v>
          </cell>
          <cell r="D1846">
            <v>1</v>
          </cell>
          <cell r="E1846">
            <v>5.4661</v>
          </cell>
          <cell r="F1846">
            <v>5.46</v>
          </cell>
        </row>
        <row r="1847">
          <cell r="A1847" t="str">
            <v>001.18.01620</v>
          </cell>
          <cell r="B1847" t="str">
            <v>Bucha de redução de pvc rigido para tubos de pvc rosqueável marca tigre 2x1 1/4 pol</v>
          </cell>
          <cell r="C1847" t="str">
            <v>UN</v>
          </cell>
          <cell r="D1847">
            <v>1</v>
          </cell>
          <cell r="E1847">
            <v>5.9260999999999999</v>
          </cell>
          <cell r="F1847">
            <v>5.92</v>
          </cell>
        </row>
        <row r="1848">
          <cell r="A1848" t="str">
            <v>001.18.01640</v>
          </cell>
          <cell r="B1848" t="str">
            <v>Bucha de redução de pvc rígido para tubos de pvc rosqueável marca tigre 2x1 pol</v>
          </cell>
          <cell r="C1848" t="str">
            <v>UN</v>
          </cell>
          <cell r="D1848">
            <v>1</v>
          </cell>
          <cell r="E1848">
            <v>6.9661</v>
          </cell>
          <cell r="F1848">
            <v>6.96</v>
          </cell>
        </row>
        <row r="1849">
          <cell r="A1849" t="str">
            <v>001.18.01660</v>
          </cell>
          <cell r="B1849" t="str">
            <v>Bucha de redução de pvc rígido para tubos de pvc rosqueável marca tigre 1 1/2x1 1/4 pol</v>
          </cell>
          <cell r="C1849" t="str">
            <v>UN</v>
          </cell>
          <cell r="D1849">
            <v>1</v>
          </cell>
          <cell r="E1849">
            <v>4.3761000000000001</v>
          </cell>
          <cell r="F1849">
            <v>4.37</v>
          </cell>
        </row>
        <row r="1850">
          <cell r="A1850" t="str">
            <v>001.18.01680</v>
          </cell>
          <cell r="B1850" t="str">
            <v>Bucha de redução de pvc rígido para tubos de pvc rosqueável marca tigre 11/2x1 pol</v>
          </cell>
          <cell r="C1850" t="str">
            <v>UN</v>
          </cell>
          <cell r="D1850">
            <v>1</v>
          </cell>
          <cell r="E1850">
            <v>4.3761000000000001</v>
          </cell>
          <cell r="F1850">
            <v>4.37</v>
          </cell>
        </row>
        <row r="1851">
          <cell r="A1851" t="str">
            <v>001.18.01700</v>
          </cell>
          <cell r="B1851" t="str">
            <v>Bucha de redução de pvc rígido para tubos de pvc rosqueável marca tigre 11/2x3/4 pol</v>
          </cell>
          <cell r="C1851" t="str">
            <v>UN</v>
          </cell>
          <cell r="D1851">
            <v>1</v>
          </cell>
          <cell r="E1851">
            <v>5.0660999999999996</v>
          </cell>
          <cell r="F1851">
            <v>5.0599999999999996</v>
          </cell>
        </row>
        <row r="1852">
          <cell r="A1852" t="str">
            <v>001.18.01720</v>
          </cell>
          <cell r="B1852" t="str">
            <v>Bucha de redução de pvc rígido para tubos de pvc rosqueável marca tigre 1 1/2x1/2 pol</v>
          </cell>
          <cell r="C1852" t="str">
            <v>UN</v>
          </cell>
          <cell r="D1852">
            <v>1</v>
          </cell>
          <cell r="E1852">
            <v>3.7561</v>
          </cell>
          <cell r="F1852">
            <v>3.75</v>
          </cell>
        </row>
        <row r="1853">
          <cell r="A1853" t="str">
            <v>001.18.01740</v>
          </cell>
          <cell r="B1853" t="str">
            <v>Bucha de redução de pvc rígido para tubos de pvc rosqueável marca tigre 1 1/4x1 pol</v>
          </cell>
          <cell r="C1853" t="str">
            <v>UN</v>
          </cell>
          <cell r="D1853">
            <v>1</v>
          </cell>
          <cell r="E1853">
            <v>3.7791999999999999</v>
          </cell>
          <cell r="F1853">
            <v>3.77</v>
          </cell>
        </row>
        <row r="1854">
          <cell r="A1854" t="str">
            <v>001.18.01760</v>
          </cell>
          <cell r="B1854" t="str">
            <v>Bucha de redução de pvc rígido para tubos de pvc rosqueável marca tigre 1 1/4x3/4 pol</v>
          </cell>
          <cell r="C1854" t="str">
            <v>UN</v>
          </cell>
          <cell r="D1854">
            <v>1</v>
          </cell>
          <cell r="E1854">
            <v>3.9592000000000001</v>
          </cell>
          <cell r="F1854">
            <v>3.95</v>
          </cell>
        </row>
        <row r="1855">
          <cell r="A1855" t="str">
            <v>001.18.01780</v>
          </cell>
          <cell r="B1855" t="str">
            <v>Bucha de redução de pvc rígido para tubos de pvc rosqueável marca tigre 1 1/4x1/2 pol</v>
          </cell>
          <cell r="C1855" t="str">
            <v>UN</v>
          </cell>
          <cell r="D1855">
            <v>1</v>
          </cell>
          <cell r="E1855">
            <v>4.2991999999999999</v>
          </cell>
          <cell r="F1855">
            <v>4.29</v>
          </cell>
        </row>
        <row r="1856">
          <cell r="A1856" t="str">
            <v>001.18.01800</v>
          </cell>
          <cell r="B1856" t="str">
            <v>Bucha de redução de pvc rígido para tubos de pvc rosqueável marca tigre 1x3/4 pol</v>
          </cell>
          <cell r="C1856" t="str">
            <v>UN</v>
          </cell>
          <cell r="D1856">
            <v>1</v>
          </cell>
          <cell r="E1856">
            <v>2.5427</v>
          </cell>
          <cell r="F1856">
            <v>2.54</v>
          </cell>
        </row>
        <row r="1857">
          <cell r="A1857" t="str">
            <v>001.18.01820</v>
          </cell>
          <cell r="B1857" t="str">
            <v>Fornecimento e instalação de bucha de redução de pvc rígido para tubos de pvc rosqueável marca tigre 1x1/2 pol</v>
          </cell>
          <cell r="C1857" t="str">
            <v>UN</v>
          </cell>
          <cell r="D1857">
            <v>1</v>
          </cell>
          <cell r="E1857">
            <v>2.4826999999999999</v>
          </cell>
          <cell r="F1857">
            <v>2.48</v>
          </cell>
        </row>
        <row r="1858">
          <cell r="A1858" t="str">
            <v>001.18.01840</v>
          </cell>
          <cell r="B1858" t="str">
            <v>Bucha de redução de pvc rígido para tubos de pvc rosqueável marca tigre 3/4x1/2 pol</v>
          </cell>
          <cell r="C1858" t="str">
            <v>UN</v>
          </cell>
          <cell r="D1858">
            <v>1</v>
          </cell>
          <cell r="E1858">
            <v>2.1427</v>
          </cell>
          <cell r="F1858">
            <v>2.14</v>
          </cell>
        </row>
        <row r="1859">
          <cell r="A1859" t="str">
            <v>001.18.01860</v>
          </cell>
          <cell r="B1859" t="str">
            <v>Cruzeta de pvc rígido para tubos de pvc rosqueável marca tigre 2 pol</v>
          </cell>
          <cell r="C1859" t="str">
            <v>UN</v>
          </cell>
          <cell r="D1859">
            <v>1</v>
          </cell>
          <cell r="E1859">
            <v>15.852499999999999</v>
          </cell>
          <cell r="F1859">
            <v>15.85</v>
          </cell>
        </row>
        <row r="1860">
          <cell r="A1860" t="str">
            <v>001.18.01880</v>
          </cell>
          <cell r="B1860" t="str">
            <v>Cruzeta de pvc rígido para tubos de pvc rosqueável marca tigre 1 pol</v>
          </cell>
          <cell r="C1860" t="str">
            <v>UN</v>
          </cell>
          <cell r="D1860">
            <v>1</v>
          </cell>
          <cell r="E1860">
            <v>4.9051</v>
          </cell>
          <cell r="F1860">
            <v>4.9000000000000004</v>
          </cell>
        </row>
        <row r="1861">
          <cell r="A1861" t="str">
            <v>001.18.01900</v>
          </cell>
          <cell r="B1861" t="str">
            <v>Cruzeta de pvc rígido para tubos de pvc rosqueável marca tigre 3/4 pol</v>
          </cell>
          <cell r="C1861" t="str">
            <v>UN</v>
          </cell>
          <cell r="D1861">
            <v>1</v>
          </cell>
          <cell r="E1861">
            <v>4.0311000000000003</v>
          </cell>
          <cell r="F1861">
            <v>4.03</v>
          </cell>
        </row>
        <row r="1862">
          <cell r="A1862" t="str">
            <v>001.18.01920</v>
          </cell>
          <cell r="B1862" t="str">
            <v>Cruzeta de pvc rígido para tubos de pvc rosqueável marca tigre 1/2 pol</v>
          </cell>
          <cell r="C1862" t="str">
            <v>UN</v>
          </cell>
          <cell r="D1862">
            <v>1</v>
          </cell>
          <cell r="E1862">
            <v>5.0510999999999999</v>
          </cell>
          <cell r="F1862">
            <v>5.05</v>
          </cell>
        </row>
        <row r="1863">
          <cell r="A1863" t="str">
            <v>001.18.01940</v>
          </cell>
          <cell r="B1863" t="str">
            <v>Curva de 90º de pvc rígido para tubos de pvc rosqueável marca tigre 4 pol</v>
          </cell>
          <cell r="C1863" t="str">
            <v>UN</v>
          </cell>
          <cell r="D1863">
            <v>1</v>
          </cell>
          <cell r="E1863">
            <v>24.5764</v>
          </cell>
          <cell r="F1863">
            <v>24.57</v>
          </cell>
        </row>
        <row r="1864">
          <cell r="A1864" t="str">
            <v>001.18.01960</v>
          </cell>
          <cell r="B1864" t="str">
            <v>Curva de 90º de pvc rígido para tubos de pvc rosqueável marca tigre 3 pol</v>
          </cell>
          <cell r="C1864" t="str">
            <v>UN</v>
          </cell>
          <cell r="D1864">
            <v>1</v>
          </cell>
          <cell r="E1864">
            <v>13.1076</v>
          </cell>
          <cell r="F1864">
            <v>13.1</v>
          </cell>
        </row>
        <row r="1865">
          <cell r="A1865" t="str">
            <v>001.18.01980</v>
          </cell>
          <cell r="B1865" t="str">
            <v>Curva de 90º de pvc rígido para tubos de pvc rosqueável marca tigre 2 1/2 pol</v>
          </cell>
          <cell r="C1865" t="str">
            <v>UN</v>
          </cell>
          <cell r="D1865">
            <v>1</v>
          </cell>
          <cell r="E1865">
            <v>12.717599999999999</v>
          </cell>
          <cell r="F1865">
            <v>12.71</v>
          </cell>
        </row>
        <row r="1866">
          <cell r="A1866" t="str">
            <v>001.18.02000</v>
          </cell>
          <cell r="B1866" t="str">
            <v>Curva de 90º de pvc rígido para tubos de pvc rosqueável marca tigre 2 pol</v>
          </cell>
          <cell r="C1866" t="str">
            <v>UN</v>
          </cell>
          <cell r="D1866">
            <v>1</v>
          </cell>
          <cell r="E1866">
            <v>13.9361</v>
          </cell>
          <cell r="F1866">
            <v>13.93</v>
          </cell>
        </row>
        <row r="1867">
          <cell r="A1867" t="str">
            <v>001.18.02020</v>
          </cell>
          <cell r="B1867" t="str">
            <v>Curva de 90º de pvc rígido para tubos de pvc rosqueável marca tigre 1 1/2 pol</v>
          </cell>
          <cell r="C1867" t="str">
            <v>UN</v>
          </cell>
          <cell r="D1867">
            <v>1</v>
          </cell>
          <cell r="E1867">
            <v>8.0260999999999996</v>
          </cell>
          <cell r="F1867">
            <v>8.02</v>
          </cell>
        </row>
        <row r="1868">
          <cell r="A1868" t="str">
            <v>001.18.02040</v>
          </cell>
          <cell r="B1868" t="str">
            <v>Curva de 90º de pvc rígido para tubos  de pvc rosqueável marca tigre 1 1/4 pol</v>
          </cell>
          <cell r="C1868" t="str">
            <v>UN</v>
          </cell>
          <cell r="D1868">
            <v>1</v>
          </cell>
          <cell r="E1868">
            <v>7.7361000000000004</v>
          </cell>
          <cell r="F1868">
            <v>7.73</v>
          </cell>
        </row>
        <row r="1869">
          <cell r="A1869" t="str">
            <v>001.18.02060</v>
          </cell>
          <cell r="B1869" t="str">
            <v>Curva de 90º de pvc rígido para tubos de pvc rosqueável marca tigre 1 pol</v>
          </cell>
          <cell r="C1869" t="str">
            <v>UN</v>
          </cell>
          <cell r="D1869">
            <v>1</v>
          </cell>
          <cell r="E1869">
            <v>3.9426999999999999</v>
          </cell>
          <cell r="F1869">
            <v>3.94</v>
          </cell>
        </row>
        <row r="1870">
          <cell r="A1870" t="str">
            <v>001.18.02080</v>
          </cell>
          <cell r="B1870" t="str">
            <v>Curva de 90º de pvc rígido para tubos de pvc rosqueável marca tigre 3/4 pol</v>
          </cell>
          <cell r="C1870" t="str">
            <v>UN</v>
          </cell>
          <cell r="D1870">
            <v>1</v>
          </cell>
          <cell r="E1870">
            <v>3.1227</v>
          </cell>
          <cell r="F1870">
            <v>3.12</v>
          </cell>
        </row>
        <row r="1871">
          <cell r="A1871" t="str">
            <v>001.18.02100</v>
          </cell>
          <cell r="B1871" t="str">
            <v>Curva de 90º de pvc rígido para tubos de pvc rosqueável marca tigre 1/2pol</v>
          </cell>
          <cell r="C1871" t="str">
            <v>UN</v>
          </cell>
          <cell r="D1871">
            <v>1</v>
          </cell>
          <cell r="E1871">
            <v>2.7726999999999999</v>
          </cell>
          <cell r="F1871">
            <v>2.77</v>
          </cell>
        </row>
        <row r="1872">
          <cell r="A1872" t="str">
            <v>001.18.02120</v>
          </cell>
          <cell r="B1872" t="str">
            <v>Curva de 45º de pvc rígido para tubos de pvc rosqueável marca tigre 2 1/2 pol</v>
          </cell>
          <cell r="C1872" t="str">
            <v>UN</v>
          </cell>
          <cell r="D1872">
            <v>1</v>
          </cell>
          <cell r="E1872">
            <v>9.6576000000000004</v>
          </cell>
          <cell r="F1872">
            <v>9.65</v>
          </cell>
        </row>
        <row r="1873">
          <cell r="A1873" t="str">
            <v>001.18.02140</v>
          </cell>
          <cell r="B1873" t="str">
            <v>Curva de 45º de pvc rígido para tubos de pvc rosqueável marca tigre 2  pol</v>
          </cell>
          <cell r="C1873" t="str">
            <v>UN</v>
          </cell>
          <cell r="D1873">
            <v>1</v>
          </cell>
          <cell r="E1873">
            <v>7.3761000000000001</v>
          </cell>
          <cell r="F1873">
            <v>7.37</v>
          </cell>
        </row>
        <row r="1874">
          <cell r="A1874" t="str">
            <v>001.18.02160</v>
          </cell>
          <cell r="B1874" t="str">
            <v>Curva de 45º de pvc rígido para tubos de pvc rosqueável marca tigre 1 1/2 pol</v>
          </cell>
          <cell r="C1874" t="str">
            <v>UN</v>
          </cell>
          <cell r="D1874">
            <v>1</v>
          </cell>
          <cell r="E1874">
            <v>5.0361000000000002</v>
          </cell>
          <cell r="F1874">
            <v>5.03</v>
          </cell>
        </row>
        <row r="1875">
          <cell r="A1875" t="str">
            <v>001.18.02180</v>
          </cell>
          <cell r="B1875" t="str">
            <v>Curva de 45º de pvc rígido para tubos de pvc rosqueável marca tigre 1 1/4 pol</v>
          </cell>
          <cell r="C1875" t="str">
            <v>UN</v>
          </cell>
          <cell r="D1875">
            <v>1</v>
          </cell>
          <cell r="E1875">
            <v>4.7911000000000001</v>
          </cell>
          <cell r="F1875">
            <v>4.79</v>
          </cell>
        </row>
        <row r="1876">
          <cell r="A1876" t="str">
            <v>001.18.02200</v>
          </cell>
          <cell r="B1876" t="str">
            <v>Curva de 45º de pvc rígido para tubos de pvc rosqueável marca tigre 1  pol</v>
          </cell>
          <cell r="C1876" t="str">
            <v>UN</v>
          </cell>
          <cell r="D1876">
            <v>1</v>
          </cell>
          <cell r="E1876">
            <v>3.0527000000000002</v>
          </cell>
          <cell r="F1876">
            <v>3.05</v>
          </cell>
        </row>
        <row r="1877">
          <cell r="A1877" t="str">
            <v>001.18.02220</v>
          </cell>
          <cell r="B1877" t="str">
            <v>Curva de 45º de pvc rígido para tubos de pvc rosqueável marca tigre 3/4  pol</v>
          </cell>
          <cell r="C1877" t="str">
            <v>UN</v>
          </cell>
          <cell r="D1877">
            <v>1</v>
          </cell>
          <cell r="E1877">
            <v>2.6027</v>
          </cell>
          <cell r="F1877">
            <v>2.6</v>
          </cell>
        </row>
        <row r="1878">
          <cell r="A1878" t="str">
            <v>001.18.02240</v>
          </cell>
          <cell r="B1878" t="str">
            <v>Curva de 45º de pvc rígido para tubos de pvc rosqueável marca tigre 1/2  pol</v>
          </cell>
          <cell r="C1878" t="str">
            <v>UN</v>
          </cell>
          <cell r="D1878">
            <v>1</v>
          </cell>
          <cell r="E1878">
            <v>2.3927</v>
          </cell>
          <cell r="F1878">
            <v>2.39</v>
          </cell>
        </row>
        <row r="1879">
          <cell r="A1879" t="str">
            <v>001.18.02260</v>
          </cell>
          <cell r="B1879" t="str">
            <v>Luva simples de pvc rígido para tubos de pvc rosqueável marca tigre 4 pol</v>
          </cell>
          <cell r="C1879" t="str">
            <v>UN</v>
          </cell>
          <cell r="D1879">
            <v>1</v>
          </cell>
          <cell r="E1879">
            <v>11.7264</v>
          </cell>
          <cell r="F1879">
            <v>11.72</v>
          </cell>
        </row>
        <row r="1880">
          <cell r="A1880" t="str">
            <v>001.18.02280</v>
          </cell>
          <cell r="B1880" t="str">
            <v>Luva simples de pvc rígido para tubos de pvc rosqueável marca tigre 3 pol</v>
          </cell>
          <cell r="C1880" t="str">
            <v>UN</v>
          </cell>
          <cell r="D1880">
            <v>1</v>
          </cell>
          <cell r="E1880">
            <v>9.7276000000000007</v>
          </cell>
          <cell r="F1880">
            <v>9.7200000000000006</v>
          </cell>
        </row>
        <row r="1881">
          <cell r="A1881" t="str">
            <v>001.18.02300</v>
          </cell>
          <cell r="B1881" t="str">
            <v>Luva simples de pvc rígido para tubos de pvc rosqueável marca tigre 2 1/2 pol</v>
          </cell>
          <cell r="C1881" t="str">
            <v>UN</v>
          </cell>
          <cell r="D1881">
            <v>1</v>
          </cell>
          <cell r="E1881">
            <v>9.4876000000000005</v>
          </cell>
          <cell r="F1881">
            <v>9.48</v>
          </cell>
        </row>
        <row r="1882">
          <cell r="A1882" t="str">
            <v>001.18.02320</v>
          </cell>
          <cell r="B1882" t="str">
            <v>Luva simples de pvc rígido para tubos de pvc rosqueável marca tigre 2 pol</v>
          </cell>
          <cell r="C1882" t="str">
            <v>UN</v>
          </cell>
          <cell r="D1882">
            <v>1</v>
          </cell>
          <cell r="E1882">
            <v>7.8761000000000001</v>
          </cell>
          <cell r="F1882">
            <v>7.87</v>
          </cell>
        </row>
        <row r="1883">
          <cell r="A1883" t="str">
            <v>001.18.02340</v>
          </cell>
          <cell r="B1883" t="str">
            <v>Luva simples de pvc rígido para tubos de pvc rosqueável marca tigre 1 1/2 pol</v>
          </cell>
          <cell r="C1883" t="str">
            <v>UN</v>
          </cell>
          <cell r="D1883">
            <v>1</v>
          </cell>
          <cell r="E1883">
            <v>4.8960999999999997</v>
          </cell>
          <cell r="F1883">
            <v>4.8899999999999997</v>
          </cell>
        </row>
        <row r="1884">
          <cell r="A1884" t="str">
            <v>001.18.02360</v>
          </cell>
          <cell r="B1884" t="str">
            <v>Luva simples de pvc rígido para tubos de pvc rosqueável marca tigre 1 1/4 pol</v>
          </cell>
          <cell r="C1884" t="str">
            <v>UN</v>
          </cell>
          <cell r="D1884">
            <v>1</v>
          </cell>
          <cell r="E1884">
            <v>4.7361000000000004</v>
          </cell>
          <cell r="F1884">
            <v>4.7300000000000004</v>
          </cell>
        </row>
        <row r="1885">
          <cell r="A1885" t="str">
            <v>001.18.02380</v>
          </cell>
          <cell r="B1885" t="str">
            <v>Luva simples de pvc rígido para tubos de pvc rosqueável marca tigre 1 pol</v>
          </cell>
          <cell r="C1885" t="str">
            <v>UN</v>
          </cell>
          <cell r="D1885">
            <v>1</v>
          </cell>
          <cell r="E1885">
            <v>2.7776999999999998</v>
          </cell>
          <cell r="F1885">
            <v>2.77</v>
          </cell>
        </row>
        <row r="1886">
          <cell r="A1886" t="str">
            <v>001.18.02400</v>
          </cell>
          <cell r="B1886" t="str">
            <v>Luva simples de pvc rígido para tubos de pvc rosqueável marca tigre 3/4 pol</v>
          </cell>
          <cell r="C1886" t="str">
            <v>UN</v>
          </cell>
          <cell r="D1886">
            <v>1</v>
          </cell>
          <cell r="E1886">
            <v>2.4226999999999999</v>
          </cell>
          <cell r="F1886">
            <v>2.42</v>
          </cell>
        </row>
        <row r="1887">
          <cell r="A1887" t="str">
            <v>001.18.02420</v>
          </cell>
          <cell r="B1887" t="str">
            <v>Luva simples de pvc rígido para tubos de pvc rosqueável marca tigre 1/2 pol</v>
          </cell>
          <cell r="C1887" t="str">
            <v>UN</v>
          </cell>
          <cell r="D1887">
            <v>1</v>
          </cell>
          <cell r="E1887">
            <v>2.2427000000000001</v>
          </cell>
          <cell r="F1887">
            <v>2.2400000000000002</v>
          </cell>
        </row>
        <row r="1888">
          <cell r="A1888" t="str">
            <v>001.18.02440</v>
          </cell>
          <cell r="B1888" t="str">
            <v>Luva de redução pvc rígido para tubos de pvc rosqueável marca tigre 1x3/4 pol</v>
          </cell>
          <cell r="C1888" t="str">
            <v>UN</v>
          </cell>
          <cell r="D1888">
            <v>1</v>
          </cell>
          <cell r="E1888">
            <v>3.0627</v>
          </cell>
          <cell r="F1888">
            <v>3.06</v>
          </cell>
        </row>
        <row r="1889">
          <cell r="A1889" t="str">
            <v>001.18.02460</v>
          </cell>
          <cell r="B1889" t="str">
            <v>Luva de redução pvc rígido para tubos de pvc rosqueável marca tigre 3/4x1/2 pol</v>
          </cell>
          <cell r="C1889" t="str">
            <v>UN</v>
          </cell>
          <cell r="D1889">
            <v>1</v>
          </cell>
          <cell r="E1889">
            <v>2.7227000000000001</v>
          </cell>
          <cell r="F1889">
            <v>2.72</v>
          </cell>
        </row>
        <row r="1890">
          <cell r="A1890" t="str">
            <v>001.18.02480</v>
          </cell>
          <cell r="B1890" t="str">
            <v>Junção 45º de pvc rígido para tubos de pvc rosqueável marca tigre 2 pol</v>
          </cell>
          <cell r="C1890" t="str">
            <v>UN</v>
          </cell>
          <cell r="D1890">
            <v>1</v>
          </cell>
          <cell r="E1890">
            <v>5.1460999999999997</v>
          </cell>
          <cell r="F1890">
            <v>5.14</v>
          </cell>
        </row>
        <row r="1891">
          <cell r="A1891" t="str">
            <v>001.18.02500</v>
          </cell>
          <cell r="B1891" t="str">
            <v>Niple duplo de pvc rígido para tubos de pvc rosqueável marca tigre 2 pol</v>
          </cell>
          <cell r="C1891" t="str">
            <v>UN</v>
          </cell>
          <cell r="D1891">
            <v>1</v>
          </cell>
          <cell r="E1891">
            <v>7.1760999999999999</v>
          </cell>
          <cell r="F1891">
            <v>7.17</v>
          </cell>
        </row>
        <row r="1892">
          <cell r="A1892" t="str">
            <v>001.18.02520</v>
          </cell>
          <cell r="B1892" t="str">
            <v>Niple duplo de pvc rígido para tubos de pvc rosqueável marca tigre 1 1/2 pol</v>
          </cell>
          <cell r="C1892" t="str">
            <v>UN</v>
          </cell>
          <cell r="D1892">
            <v>1</v>
          </cell>
          <cell r="E1892">
            <v>4.5960999999999999</v>
          </cell>
          <cell r="F1892">
            <v>4.59</v>
          </cell>
        </row>
        <row r="1893">
          <cell r="A1893" t="str">
            <v>001.18.02540</v>
          </cell>
          <cell r="B1893" t="str">
            <v>Niple duplo de pvc rígido para tubos de pvc rosqueável marca tigre 1 1/4 pol</v>
          </cell>
          <cell r="C1893" t="str">
            <v>UN</v>
          </cell>
          <cell r="D1893">
            <v>1</v>
          </cell>
          <cell r="E1893">
            <v>4.5560999999999998</v>
          </cell>
          <cell r="F1893">
            <v>4.55</v>
          </cell>
        </row>
        <row r="1894">
          <cell r="A1894" t="str">
            <v>001.18.02560</v>
          </cell>
          <cell r="B1894" t="str">
            <v>Niple duplo de pvc rígido para tubos de pvc rosqueável marca tigre 1  pol</v>
          </cell>
          <cell r="C1894" t="str">
            <v>UN</v>
          </cell>
          <cell r="D1894">
            <v>1</v>
          </cell>
          <cell r="E1894">
            <v>2.6227</v>
          </cell>
          <cell r="F1894">
            <v>2.62</v>
          </cell>
        </row>
        <row r="1895">
          <cell r="A1895" t="str">
            <v>001.18.02580</v>
          </cell>
          <cell r="B1895" t="str">
            <v>Niple duplo de pvc rígido para tubos de pvc rosqueável marca tigre 3/4  pol</v>
          </cell>
          <cell r="C1895" t="str">
            <v>UN</v>
          </cell>
          <cell r="D1895">
            <v>1</v>
          </cell>
          <cell r="E1895">
            <v>2.2427000000000001</v>
          </cell>
          <cell r="F1895">
            <v>2.2400000000000002</v>
          </cell>
        </row>
        <row r="1896">
          <cell r="A1896" t="str">
            <v>001.18.02600</v>
          </cell>
          <cell r="B1896" t="str">
            <v>Niple duplo de pvc rígido para tubos de pvc rosqueável marca tigre 1/2  pol</v>
          </cell>
          <cell r="C1896" t="str">
            <v>UN</v>
          </cell>
          <cell r="D1896">
            <v>1</v>
          </cell>
          <cell r="E1896">
            <v>2.1326999999999998</v>
          </cell>
          <cell r="F1896">
            <v>2.13</v>
          </cell>
        </row>
        <row r="1897">
          <cell r="A1897" t="str">
            <v>001.18.02620</v>
          </cell>
          <cell r="B1897" t="str">
            <v>Niple duplo de pvc rígido para tubos de pvc rosqueável marca tigre 3  pol</v>
          </cell>
          <cell r="C1897" t="str">
            <v>UN</v>
          </cell>
          <cell r="D1897">
            <v>1</v>
          </cell>
          <cell r="E1897">
            <v>16.312899999999999</v>
          </cell>
          <cell r="F1897">
            <v>16.309999999999999</v>
          </cell>
        </row>
        <row r="1898">
          <cell r="A1898" t="str">
            <v>001.18.02640</v>
          </cell>
          <cell r="B1898" t="str">
            <v>Adaptador com rosca e flange para caixa de água de pvc inclusive assentamento 2 pol</v>
          </cell>
          <cell r="C1898" t="str">
            <v>UN</v>
          </cell>
          <cell r="D1898">
            <v>1</v>
          </cell>
          <cell r="E1898">
            <v>10.8184</v>
          </cell>
          <cell r="F1898">
            <v>10.81</v>
          </cell>
        </row>
        <row r="1899">
          <cell r="A1899" t="str">
            <v>001.18.02660</v>
          </cell>
          <cell r="B1899" t="str">
            <v>Adaptador com rosca e flange para caixa de água de pvc inclusive assentamento 1 pol</v>
          </cell>
          <cell r="C1899" t="str">
            <v>UN</v>
          </cell>
          <cell r="D1899">
            <v>1</v>
          </cell>
          <cell r="E1899">
            <v>9.8644999999999996</v>
          </cell>
          <cell r="F1899">
            <v>9.86</v>
          </cell>
        </row>
        <row r="1900">
          <cell r="A1900" t="str">
            <v>001.18.02680</v>
          </cell>
          <cell r="B1900" t="str">
            <v>Adaptador com rosca e flange para caixa de água de pvc inclusive assentamento 3/4 pol</v>
          </cell>
          <cell r="C1900" t="str">
            <v>UN</v>
          </cell>
          <cell r="D1900">
            <v>1</v>
          </cell>
          <cell r="E1900">
            <v>8.0545000000000009</v>
          </cell>
          <cell r="F1900">
            <v>8.0500000000000007</v>
          </cell>
        </row>
        <row r="1901">
          <cell r="A1901" t="str">
            <v>001.18.02700</v>
          </cell>
          <cell r="B1901" t="str">
            <v>Adaptador com rosca e flange para caixa de água de pvc inclusive assentamento 1/2 pol</v>
          </cell>
          <cell r="C1901" t="str">
            <v>UN</v>
          </cell>
          <cell r="D1901">
            <v>1</v>
          </cell>
          <cell r="E1901">
            <v>8.0545000000000009</v>
          </cell>
          <cell r="F1901">
            <v>8.0500000000000007</v>
          </cell>
        </row>
        <row r="1902">
          <cell r="A1902" t="str">
            <v>001.18.02720</v>
          </cell>
          <cell r="B1902" t="str">
            <v>Adaptador com rosca e flange para caixa de água de pvc inclusive assentamento 3 pol</v>
          </cell>
          <cell r="C1902" t="str">
            <v>UN</v>
          </cell>
          <cell r="D1902">
            <v>1</v>
          </cell>
          <cell r="E1902">
            <v>57.702100000000002</v>
          </cell>
          <cell r="F1902">
            <v>57.7</v>
          </cell>
        </row>
        <row r="1903">
          <cell r="A1903" t="str">
            <v>001.18.02740</v>
          </cell>
          <cell r="B1903" t="str">
            <v>Tampão ou cap de pvc rígido para tubos de pvc rosqueável marca tigre 3 pol</v>
          </cell>
          <cell r="C1903" t="str">
            <v>UN</v>
          </cell>
          <cell r="D1903">
            <v>1</v>
          </cell>
          <cell r="E1903">
            <v>7.8174000000000001</v>
          </cell>
          <cell r="F1903">
            <v>7.81</v>
          </cell>
        </row>
        <row r="1904">
          <cell r="A1904" t="str">
            <v>001.18.02760</v>
          </cell>
          <cell r="B1904" t="str">
            <v>Tampão ou cap de pvc rígido para tubos de pvc rosqueável marca tigre 2.5 pol</v>
          </cell>
          <cell r="C1904" t="str">
            <v>UN</v>
          </cell>
          <cell r="D1904">
            <v>1</v>
          </cell>
          <cell r="E1904">
            <v>6.9273999999999996</v>
          </cell>
          <cell r="F1904">
            <v>6.92</v>
          </cell>
        </row>
        <row r="1905">
          <cell r="A1905" t="str">
            <v>001.18.02780</v>
          </cell>
          <cell r="B1905" t="str">
            <v>Tampão ou cap de pvc rígido para tubos de pvc rosqueável marca tigre 2.00 pol</v>
          </cell>
          <cell r="C1905" t="str">
            <v>UN</v>
          </cell>
          <cell r="D1905">
            <v>1</v>
          </cell>
          <cell r="E1905">
            <v>5.8452999999999999</v>
          </cell>
          <cell r="F1905">
            <v>5.84</v>
          </cell>
        </row>
        <row r="1906">
          <cell r="A1906" t="str">
            <v>001.18.02800</v>
          </cell>
          <cell r="B1906" t="str">
            <v>Tampão ou cap de pvc rígido para tubos de pvc rosqueável marca tigre 1 1/2 pol</v>
          </cell>
          <cell r="C1906" t="str">
            <v>UN</v>
          </cell>
          <cell r="D1906">
            <v>1</v>
          </cell>
          <cell r="E1906">
            <v>4.7953000000000001</v>
          </cell>
          <cell r="F1906">
            <v>4.79</v>
          </cell>
        </row>
        <row r="1907">
          <cell r="A1907" t="str">
            <v>001.18.02820</v>
          </cell>
          <cell r="B1907" t="str">
            <v>Tampão ou cap de pvc rígido para tubos de pvc rosqueável marca tigre 1 1/4 pol</v>
          </cell>
          <cell r="C1907" t="str">
            <v>UN</v>
          </cell>
          <cell r="D1907">
            <v>1</v>
          </cell>
          <cell r="E1907">
            <v>3.9853000000000001</v>
          </cell>
          <cell r="F1907">
            <v>3.98</v>
          </cell>
        </row>
        <row r="1908">
          <cell r="A1908" t="str">
            <v>001.18.02840</v>
          </cell>
          <cell r="B1908" t="str">
            <v>Tampão ou cap de pvc rígido para tubos de pvc rosqueável marca tigre 1 pol</v>
          </cell>
          <cell r="C1908" t="str">
            <v>UN</v>
          </cell>
          <cell r="D1908">
            <v>1</v>
          </cell>
          <cell r="E1908">
            <v>2.1837</v>
          </cell>
          <cell r="F1908">
            <v>2.1800000000000002</v>
          </cell>
        </row>
        <row r="1909">
          <cell r="A1909" t="str">
            <v>001.18.02860</v>
          </cell>
          <cell r="B1909" t="str">
            <v>Tampão ou cap de pvc rígido para tubos de pvc rosqueável marca tigre 3/4 pol</v>
          </cell>
          <cell r="C1909" t="str">
            <v>UN</v>
          </cell>
          <cell r="D1909">
            <v>1</v>
          </cell>
          <cell r="E1909">
            <v>1.6036999999999999</v>
          </cell>
          <cell r="F1909">
            <v>1.6</v>
          </cell>
        </row>
        <row r="1910">
          <cell r="A1910" t="str">
            <v>001.18.02880</v>
          </cell>
          <cell r="B1910" t="str">
            <v>Tampão ou cap de pvc rígido para tubos de pvc rosqueável marca tigre 1/2 pol</v>
          </cell>
          <cell r="C1910" t="str">
            <v>UN</v>
          </cell>
          <cell r="D1910">
            <v>1</v>
          </cell>
          <cell r="E1910">
            <v>1.3436999999999999</v>
          </cell>
          <cell r="F1910">
            <v>1.34</v>
          </cell>
        </row>
        <row r="1911">
          <cell r="A1911" t="str">
            <v>001.18.02900</v>
          </cell>
          <cell r="B1911" t="str">
            <v>Flange sextavado com rosca e sem furos de pvc rígido para tubos de pvc rosqueável marca tigre 4 pol</v>
          </cell>
          <cell r="C1911" t="str">
            <v>UN</v>
          </cell>
          <cell r="D1911">
            <v>1</v>
          </cell>
          <cell r="E1911">
            <v>37.497399999999999</v>
          </cell>
          <cell r="F1911">
            <v>37.49</v>
          </cell>
        </row>
        <row r="1912">
          <cell r="A1912" t="str">
            <v>001.18.02920</v>
          </cell>
          <cell r="B1912" t="str">
            <v>Flange sextavado com rosca e sem furos de pvc rígido para tubos de pvc rosqueável marca tigre 3 pol</v>
          </cell>
          <cell r="C1912" t="str">
            <v>UN</v>
          </cell>
          <cell r="D1912">
            <v>1</v>
          </cell>
          <cell r="E1912">
            <v>20.3874</v>
          </cell>
          <cell r="F1912">
            <v>20.38</v>
          </cell>
        </row>
        <row r="1913">
          <cell r="A1913" t="str">
            <v>001.18.02940</v>
          </cell>
          <cell r="B1913" t="str">
            <v>Flange sextavado com rosca e sem furos de pvc rígido para tubos de pvc rosqueável marca tigre 2 1/2 pol</v>
          </cell>
          <cell r="C1913" t="str">
            <v>UN</v>
          </cell>
          <cell r="D1913">
            <v>1</v>
          </cell>
          <cell r="E1913">
            <v>20.3674</v>
          </cell>
          <cell r="F1913">
            <v>20.36</v>
          </cell>
        </row>
        <row r="1914">
          <cell r="A1914" t="str">
            <v>001.18.02960</v>
          </cell>
          <cell r="B1914" t="str">
            <v>Flange sextavado com rosca e sem furos de pvc rígido para tubos de pvc rosqueável marca tigre 2 pol</v>
          </cell>
          <cell r="C1914" t="str">
            <v>UN</v>
          </cell>
          <cell r="D1914">
            <v>1</v>
          </cell>
          <cell r="E1914">
            <v>4.0652999999999997</v>
          </cell>
          <cell r="F1914">
            <v>4.0599999999999996</v>
          </cell>
        </row>
        <row r="1915">
          <cell r="A1915" t="str">
            <v>001.18.02980</v>
          </cell>
          <cell r="B1915" t="str">
            <v>Flange sextavado com rosca e sem furos de pvc rígido para tubos de pvc rosqueável marca tigre 1 1/2 pol</v>
          </cell>
          <cell r="C1915" t="str">
            <v>UN</v>
          </cell>
          <cell r="D1915">
            <v>1</v>
          </cell>
          <cell r="E1915">
            <v>3.2953000000000001</v>
          </cell>
          <cell r="F1915">
            <v>3.29</v>
          </cell>
        </row>
        <row r="1916">
          <cell r="A1916" t="str">
            <v>001.18.03000</v>
          </cell>
          <cell r="B1916" t="str">
            <v>Flange sextavado com rosca e sem furos de pvc rígido para tubos de pvc rosqueável marca tigre 1 1/4 pol</v>
          </cell>
          <cell r="C1916" t="str">
            <v>UN</v>
          </cell>
          <cell r="D1916">
            <v>1</v>
          </cell>
          <cell r="E1916">
            <v>2.6353</v>
          </cell>
          <cell r="F1916">
            <v>2.63</v>
          </cell>
        </row>
        <row r="1917">
          <cell r="A1917" t="str">
            <v>001.18.03020</v>
          </cell>
          <cell r="B1917" t="str">
            <v>Flange sextavado com rosca e sem furos de pvc rígido para tubos de pvc rosqueável marca tigre 1 pol</v>
          </cell>
          <cell r="C1917" t="str">
            <v>UN</v>
          </cell>
          <cell r="D1917">
            <v>1</v>
          </cell>
          <cell r="E1917">
            <v>2.1937000000000002</v>
          </cell>
          <cell r="F1917">
            <v>2.19</v>
          </cell>
        </row>
        <row r="1918">
          <cell r="A1918" t="str">
            <v>001.18.03040</v>
          </cell>
          <cell r="B1918" t="str">
            <v>Flange sextavado com rosca e sem furos de pvc rígido para tubos de pvc rosqueável marca tigre 3/4 pol</v>
          </cell>
          <cell r="C1918" t="str">
            <v>UN</v>
          </cell>
          <cell r="D1918">
            <v>1</v>
          </cell>
          <cell r="E1918">
            <v>1.9437</v>
          </cell>
          <cell r="F1918">
            <v>1.94</v>
          </cell>
        </row>
        <row r="1919">
          <cell r="A1919" t="str">
            <v>001.18.03060</v>
          </cell>
          <cell r="B1919" t="str">
            <v>Flange sextavado com rosca e sem furos de pvc rígido para tubos de pvc rosqueável marca tigre 1/2 pol</v>
          </cell>
          <cell r="C1919" t="str">
            <v>UN</v>
          </cell>
          <cell r="D1919">
            <v>1</v>
          </cell>
          <cell r="E1919">
            <v>1.6287</v>
          </cell>
          <cell r="F1919">
            <v>1.62</v>
          </cell>
        </row>
        <row r="1920">
          <cell r="A1920" t="str">
            <v>001.18.03080</v>
          </cell>
          <cell r="B1920" t="str">
            <v>Plug ou bujão de 2", de pvc rígido, para tubos de pvc rosqueável marca tigre</v>
          </cell>
          <cell r="C1920" t="str">
            <v>UN</v>
          </cell>
          <cell r="D1920">
            <v>1</v>
          </cell>
          <cell r="E1920">
            <v>3.6353</v>
          </cell>
          <cell r="F1920">
            <v>3.63</v>
          </cell>
        </row>
        <row r="1921">
          <cell r="A1921" t="str">
            <v>001.18.03100</v>
          </cell>
          <cell r="B1921" t="str">
            <v>Plug ou bujão de 1 1/2", de pvc rígido, para tubos de pvc rosqueável marca tigre</v>
          </cell>
          <cell r="C1921" t="str">
            <v>UN</v>
          </cell>
          <cell r="D1921">
            <v>1</v>
          </cell>
          <cell r="E1921">
            <v>3.2252999999999998</v>
          </cell>
          <cell r="F1921">
            <v>3.22</v>
          </cell>
        </row>
        <row r="1922">
          <cell r="A1922" t="str">
            <v>001.18.03120</v>
          </cell>
          <cell r="B1922" t="str">
            <v>Plug ou bujão de 1 1/4", de pvc rígido, para tubos de pvc rosqueável marca tigre</v>
          </cell>
          <cell r="C1922" t="str">
            <v>UN</v>
          </cell>
          <cell r="D1922">
            <v>1</v>
          </cell>
          <cell r="E1922">
            <v>2.2353000000000001</v>
          </cell>
          <cell r="F1922">
            <v>2.23</v>
          </cell>
        </row>
        <row r="1923">
          <cell r="A1923" t="str">
            <v>001.18.03140</v>
          </cell>
          <cell r="B1923" t="str">
            <v>Plug ou bujão de 1", de pvc rígido, para tubos de pvc rosqueável marca tigre</v>
          </cell>
          <cell r="C1923" t="str">
            <v>UN</v>
          </cell>
          <cell r="D1923">
            <v>1</v>
          </cell>
          <cell r="E1923">
            <v>1.5037</v>
          </cell>
          <cell r="F1923">
            <v>1.5</v>
          </cell>
        </row>
        <row r="1924">
          <cell r="A1924" t="str">
            <v>001.18.03160</v>
          </cell>
          <cell r="B1924" t="str">
            <v>Plug ou bujão de 3/4", de pvc rígido, para tubos de pvc rosqueável marca tigre</v>
          </cell>
          <cell r="C1924" t="str">
            <v>UN</v>
          </cell>
          <cell r="D1924">
            <v>1</v>
          </cell>
          <cell r="E1924">
            <v>1.2877000000000001</v>
          </cell>
          <cell r="F1924">
            <v>1.28</v>
          </cell>
        </row>
        <row r="1925">
          <cell r="A1925" t="str">
            <v>001.18.03180</v>
          </cell>
          <cell r="B1925" t="str">
            <v>Plug ou bujão de 1/2", de pvc rígido, para tubos de pvc rosqueável marca tigre</v>
          </cell>
          <cell r="C1925" t="str">
            <v>UN</v>
          </cell>
          <cell r="D1925">
            <v>1</v>
          </cell>
          <cell r="E1925">
            <v>1.2037</v>
          </cell>
          <cell r="F1925">
            <v>1.2</v>
          </cell>
        </row>
        <row r="1926">
          <cell r="A1926" t="str">
            <v>001.18.03200</v>
          </cell>
          <cell r="B1926" t="str">
            <v>Joelho de 90º rosqueável com bucha de latão 1/2", de pvc rígido, marca tigre</v>
          </cell>
          <cell r="C1926" t="str">
            <v>UN</v>
          </cell>
          <cell r="D1926">
            <v>1</v>
          </cell>
          <cell r="E1926">
            <v>3.7526999999999999</v>
          </cell>
          <cell r="F1926">
            <v>3.75</v>
          </cell>
        </row>
        <row r="1927">
          <cell r="A1927" t="str">
            <v>001.18.03220</v>
          </cell>
          <cell r="B1927" t="str">
            <v>Joelho de 90º rosqueável com bucha de latão 3/4", de pvc rígido, marca tigre</v>
          </cell>
          <cell r="C1927" t="str">
            <v>UN</v>
          </cell>
          <cell r="D1927">
            <v>1</v>
          </cell>
          <cell r="E1927">
            <v>4.0427</v>
          </cell>
          <cell r="F1927">
            <v>4.04</v>
          </cell>
        </row>
        <row r="1928">
          <cell r="A1928" t="str">
            <v>001.18.03240</v>
          </cell>
          <cell r="B1928" t="str">
            <v>Joelho 90º redução rosqueável com bucha de latão 3/4" x 1/2", de  pvc rígido,  marca tigre</v>
          </cell>
          <cell r="C1928" t="str">
            <v>UN</v>
          </cell>
          <cell r="D1928">
            <v>1</v>
          </cell>
          <cell r="E1928">
            <v>4.2327000000000004</v>
          </cell>
          <cell r="F1928">
            <v>4.2300000000000004</v>
          </cell>
        </row>
        <row r="1929">
          <cell r="A1929" t="str">
            <v>001.18.03260</v>
          </cell>
          <cell r="B1929" t="str">
            <v>Tee 90º rosqueável  1/2",com bucha de latão na boca central , marca tigre</v>
          </cell>
          <cell r="C1929" t="str">
            <v>UN</v>
          </cell>
          <cell r="D1929">
            <v>1</v>
          </cell>
          <cell r="E1929">
            <v>4.0449000000000002</v>
          </cell>
          <cell r="F1929">
            <v>4.04</v>
          </cell>
        </row>
        <row r="1930">
          <cell r="A1930" t="str">
            <v>001.18.03280</v>
          </cell>
          <cell r="B1930" t="str">
            <v>Tee 90º rosqueável 3/4", com bucha de latão na boca central,  marca tigre</v>
          </cell>
          <cell r="C1930" t="str">
            <v>UN</v>
          </cell>
          <cell r="D1930">
            <v>1</v>
          </cell>
          <cell r="E1930">
            <v>4.8249000000000004</v>
          </cell>
          <cell r="F1930">
            <v>4.82</v>
          </cell>
        </row>
        <row r="1931">
          <cell r="A1931" t="str">
            <v>001.18.03300</v>
          </cell>
          <cell r="B1931" t="str">
            <v>Tee 90º redução rosqueável 3/4"x1/2", com bucha de latão na boca central,  marca tigre</v>
          </cell>
          <cell r="C1931" t="str">
            <v>UN</v>
          </cell>
          <cell r="D1931">
            <v>1</v>
          </cell>
          <cell r="E1931">
            <v>4.1649000000000003</v>
          </cell>
          <cell r="F1931">
            <v>4.16</v>
          </cell>
        </row>
        <row r="1932">
          <cell r="A1932" t="str">
            <v>001.18.03320</v>
          </cell>
          <cell r="B1932" t="str">
            <v>Fornecimento e instalação de engate no. 3 com terminais de 1/2 pol e mangueira flexíel branca, de 30 cm, marca tigre</v>
          </cell>
          <cell r="C1932" t="str">
            <v>UN</v>
          </cell>
          <cell r="D1932">
            <v>1</v>
          </cell>
          <cell r="E1932">
            <v>4.0891999999999999</v>
          </cell>
          <cell r="F1932">
            <v>4.08</v>
          </cell>
        </row>
        <row r="1933">
          <cell r="A1933" t="str">
            <v>001.18.03340</v>
          </cell>
          <cell r="B1933" t="str">
            <v>Fornecimento e colocação de engate no. 5 com terminais cromados de 1/2 pol e mangueira flexível, de 40 cm, marca tigre</v>
          </cell>
          <cell r="C1933" t="str">
            <v>UN</v>
          </cell>
          <cell r="D1933">
            <v>1</v>
          </cell>
          <cell r="E1933">
            <v>15.059200000000001</v>
          </cell>
          <cell r="F1933">
            <v>15.05</v>
          </cell>
        </row>
        <row r="1934">
          <cell r="A1934" t="str">
            <v>001.18.03360</v>
          </cell>
          <cell r="B1934" t="str">
            <v>Curva de 90º de pvc rígido para tubo soldável 110mm ( 4 pol )</v>
          </cell>
          <cell r="C1934" t="str">
            <v>UN</v>
          </cell>
          <cell r="D1934">
            <v>1</v>
          </cell>
          <cell r="E1934">
            <v>32.911099999999998</v>
          </cell>
          <cell r="F1934">
            <v>32.909999999999997</v>
          </cell>
        </row>
        <row r="1935">
          <cell r="A1935" t="str">
            <v>001.18.03380</v>
          </cell>
          <cell r="B1935" t="str">
            <v>Curva de 90º de pvc rígido para tubo soldável 85mm ( 3 pol )</v>
          </cell>
          <cell r="C1935" t="str">
            <v>UN</v>
          </cell>
          <cell r="D1935">
            <v>1</v>
          </cell>
          <cell r="E1935">
            <v>16.596800000000002</v>
          </cell>
          <cell r="F1935">
            <v>16.59</v>
          </cell>
        </row>
        <row r="1936">
          <cell r="A1936" t="str">
            <v>001.18.03400</v>
          </cell>
          <cell r="B1936" t="str">
            <v>Curva de 90º de pvc rígido para tubo soldável 75mm (21/2 pol)</v>
          </cell>
          <cell r="C1936" t="str">
            <v>UN</v>
          </cell>
          <cell r="D1936">
            <v>1</v>
          </cell>
          <cell r="E1936">
            <v>17.026800000000001</v>
          </cell>
          <cell r="F1936">
            <v>17.02</v>
          </cell>
        </row>
        <row r="1937">
          <cell r="A1937" t="str">
            <v>001.18.03420</v>
          </cell>
          <cell r="B1937" t="str">
            <v>Curva de 90º de pvc rígido para tubo soldável 60mm (2 pol)</v>
          </cell>
          <cell r="C1937" t="str">
            <v>UN</v>
          </cell>
          <cell r="D1937">
            <v>1</v>
          </cell>
          <cell r="E1937">
            <v>14.2727</v>
          </cell>
          <cell r="F1937">
            <v>14.27</v>
          </cell>
        </row>
        <row r="1938">
          <cell r="A1938" t="str">
            <v>001.18.03440</v>
          </cell>
          <cell r="B1938" t="str">
            <v>Curva de 90º de pvc rígido para tubo soldável 50mm (1 1/2 pol)</v>
          </cell>
          <cell r="C1938" t="str">
            <v>UN</v>
          </cell>
          <cell r="D1938">
            <v>1</v>
          </cell>
          <cell r="E1938">
            <v>7.2327000000000004</v>
          </cell>
          <cell r="F1938">
            <v>7.23</v>
          </cell>
        </row>
        <row r="1939">
          <cell r="A1939" t="str">
            <v>001.18.03460</v>
          </cell>
          <cell r="B1939" t="str">
            <v>Curva de 90º de pvc rígido para tubo soldável 40mm (1 1/4 pol)</v>
          </cell>
          <cell r="C1939" t="str">
            <v>UN</v>
          </cell>
          <cell r="D1939">
            <v>1</v>
          </cell>
          <cell r="E1939">
            <v>6.2226999999999997</v>
          </cell>
          <cell r="F1939">
            <v>6.22</v>
          </cell>
        </row>
        <row r="1940">
          <cell r="A1940" t="str">
            <v>001.18.03480</v>
          </cell>
          <cell r="B1940" t="str">
            <v>Curva de 90º de pvc rígido para tubo soldável 32mm (1 pol)</v>
          </cell>
          <cell r="C1940" t="str">
            <v>UN</v>
          </cell>
          <cell r="D1940">
            <v>1</v>
          </cell>
          <cell r="E1940">
            <v>6.4326999999999996</v>
          </cell>
          <cell r="F1940">
            <v>6.43</v>
          </cell>
        </row>
        <row r="1941">
          <cell r="A1941" t="str">
            <v>001.18.03500</v>
          </cell>
          <cell r="B1941" t="str">
            <v>Curva de 90º de pvc rígido para tubo soldável 25mm (3/4 pol)</v>
          </cell>
          <cell r="C1941" t="str">
            <v>UN</v>
          </cell>
          <cell r="D1941">
            <v>1</v>
          </cell>
          <cell r="E1941">
            <v>3.9483999999999999</v>
          </cell>
          <cell r="F1941">
            <v>3.94</v>
          </cell>
        </row>
        <row r="1942">
          <cell r="A1942" t="str">
            <v>001.18.03520</v>
          </cell>
          <cell r="B1942" t="str">
            <v>Curva de 90º de pvc rígido para tubo soldável 20mm (1/2 pol)</v>
          </cell>
          <cell r="C1942" t="str">
            <v>UN</v>
          </cell>
          <cell r="D1942">
            <v>1</v>
          </cell>
          <cell r="E1942">
            <v>3.1084000000000001</v>
          </cell>
          <cell r="F1942">
            <v>3.1</v>
          </cell>
        </row>
        <row r="1943">
          <cell r="A1943" t="str">
            <v>001.18.03540</v>
          </cell>
          <cell r="B1943" t="str">
            <v>Curva de 45º de pvc rígido para tubo soldável 110mm ( 4 pol )</v>
          </cell>
          <cell r="C1943" t="str">
            <v>UN</v>
          </cell>
          <cell r="D1943">
            <v>1</v>
          </cell>
          <cell r="E1943">
            <v>28.441099999999999</v>
          </cell>
          <cell r="F1943">
            <v>28.44</v>
          </cell>
        </row>
        <row r="1944">
          <cell r="A1944" t="str">
            <v>001.18.03560</v>
          </cell>
          <cell r="B1944" t="str">
            <v>Curva de 45º de pvc rígido para tubo soldável 85mm ( 3 pol )</v>
          </cell>
          <cell r="C1944" t="str">
            <v>UN</v>
          </cell>
          <cell r="D1944">
            <v>1</v>
          </cell>
          <cell r="E1944">
            <v>13.2468</v>
          </cell>
          <cell r="F1944">
            <v>13.24</v>
          </cell>
        </row>
        <row r="1945">
          <cell r="A1945" t="str">
            <v>001.18.03580</v>
          </cell>
          <cell r="B1945" t="str">
            <v>Curva de 45º de pvc rígido para tubo soldável 75mm ( 2 1/2 pol )</v>
          </cell>
          <cell r="C1945" t="str">
            <v>UN</v>
          </cell>
          <cell r="D1945">
            <v>1</v>
          </cell>
          <cell r="E1945">
            <v>9.6468000000000007</v>
          </cell>
          <cell r="F1945">
            <v>9.64</v>
          </cell>
        </row>
        <row r="1946">
          <cell r="A1946" t="str">
            <v>001.18.03600</v>
          </cell>
          <cell r="B1946" t="str">
            <v>Curva de 45º de pvc rígido para tubo soldável 60mm ( 2  pol )</v>
          </cell>
          <cell r="C1946" t="str">
            <v>UN</v>
          </cell>
          <cell r="D1946">
            <v>1</v>
          </cell>
          <cell r="E1946">
            <v>5.8327</v>
          </cell>
          <cell r="F1946">
            <v>5.83</v>
          </cell>
        </row>
        <row r="1947">
          <cell r="A1947" t="str">
            <v>001.18.03620</v>
          </cell>
          <cell r="B1947" t="str">
            <v>Curva de 45º de pvc rígido para tubo soldável 50mm ( 1 1/2  pol )</v>
          </cell>
          <cell r="C1947" t="str">
            <v>UN</v>
          </cell>
          <cell r="D1947">
            <v>1</v>
          </cell>
          <cell r="E1947">
            <v>4.2226999999999997</v>
          </cell>
          <cell r="F1947">
            <v>4.22</v>
          </cell>
        </row>
        <row r="1948">
          <cell r="A1948" t="str">
            <v>001.18.03640</v>
          </cell>
          <cell r="B1948" t="str">
            <v>Curva de 45º de pvc rígido para tubo soldável 50mm ( 1 1/4  pol )</v>
          </cell>
          <cell r="C1948" t="str">
            <v>UN</v>
          </cell>
          <cell r="D1948">
            <v>1</v>
          </cell>
          <cell r="E1948">
            <v>3.0026999999999999</v>
          </cell>
          <cell r="F1948">
            <v>3</v>
          </cell>
        </row>
        <row r="1949">
          <cell r="A1949" t="str">
            <v>001.18.03660</v>
          </cell>
          <cell r="B1949" t="str">
            <v>Curva de 45º de pvc rígido para tubo soldável 32mm ( 1  pol )</v>
          </cell>
          <cell r="C1949" t="str">
            <v>UN</v>
          </cell>
          <cell r="D1949">
            <v>1</v>
          </cell>
          <cell r="E1949">
            <v>1.8384</v>
          </cell>
          <cell r="F1949">
            <v>1.83</v>
          </cell>
        </row>
        <row r="1950">
          <cell r="A1950" t="str">
            <v>001.18.03680</v>
          </cell>
          <cell r="B1950" t="str">
            <v>Curva de 45º de pvc rígido para tubo soldável 25mm ( 3/4  pol )</v>
          </cell>
          <cell r="C1950" t="str">
            <v>UN</v>
          </cell>
          <cell r="D1950">
            <v>1</v>
          </cell>
          <cell r="E1950">
            <v>1.5684</v>
          </cell>
          <cell r="F1950">
            <v>1.56</v>
          </cell>
        </row>
        <row r="1951">
          <cell r="A1951" t="str">
            <v>001.18.03700</v>
          </cell>
          <cell r="B1951" t="str">
            <v>Curva de 45º de pvc rígido para tubo soldável 20mm ( 1/2  pol )</v>
          </cell>
          <cell r="C1951" t="str">
            <v>UN</v>
          </cell>
          <cell r="D1951">
            <v>1</v>
          </cell>
          <cell r="E1951">
            <v>1.7234</v>
          </cell>
          <cell r="F1951">
            <v>1.72</v>
          </cell>
        </row>
        <row r="1952">
          <cell r="A1952" t="str">
            <v>001.18.03720</v>
          </cell>
          <cell r="B1952" t="str">
            <v>Luva de pvc rígido para tubo soldável 110mm ( 4 pol )</v>
          </cell>
          <cell r="C1952" t="str">
            <v>UN</v>
          </cell>
          <cell r="D1952">
            <v>1</v>
          </cell>
          <cell r="E1952">
            <v>25.4011</v>
          </cell>
          <cell r="F1952">
            <v>25.4</v>
          </cell>
        </row>
        <row r="1953">
          <cell r="A1953" t="str">
            <v>001.18.03740</v>
          </cell>
          <cell r="B1953" t="str">
            <v>Luva de pvc rígido para tubo soldável 85mm ( 3 pol )</v>
          </cell>
          <cell r="C1953" t="str">
            <v>UN</v>
          </cell>
          <cell r="D1953">
            <v>1</v>
          </cell>
          <cell r="E1953">
            <v>21.046800000000001</v>
          </cell>
          <cell r="F1953">
            <v>21.04</v>
          </cell>
        </row>
        <row r="1954">
          <cell r="A1954" t="str">
            <v>001.18.03760</v>
          </cell>
          <cell r="B1954" t="str">
            <v>Luva de pvc rígido para tubo soldável 75mm ( 2 1/2 pol )</v>
          </cell>
          <cell r="C1954" t="str">
            <v>UN</v>
          </cell>
          <cell r="D1954">
            <v>1</v>
          </cell>
          <cell r="E1954">
            <v>14.4468</v>
          </cell>
          <cell r="F1954">
            <v>14.44</v>
          </cell>
        </row>
        <row r="1955">
          <cell r="A1955" t="str">
            <v>001.18.03780</v>
          </cell>
          <cell r="B1955" t="str">
            <v>Luva de pvc rígido para tubo soldável 60mm ( 2 pol )</v>
          </cell>
          <cell r="C1955" t="str">
            <v>UN</v>
          </cell>
          <cell r="D1955">
            <v>1</v>
          </cell>
          <cell r="E1955">
            <v>2.4127000000000001</v>
          </cell>
          <cell r="F1955">
            <v>2.41</v>
          </cell>
        </row>
        <row r="1956">
          <cell r="A1956" t="str">
            <v>001.18.03800</v>
          </cell>
          <cell r="B1956" t="str">
            <v>Luva de pvc rígido para tubo soldável 50mm ( 1 1/2 pol )</v>
          </cell>
          <cell r="C1956" t="str">
            <v>UN</v>
          </cell>
          <cell r="D1956">
            <v>1</v>
          </cell>
          <cell r="E1956">
            <v>3.6526999999999998</v>
          </cell>
          <cell r="F1956">
            <v>3.65</v>
          </cell>
        </row>
        <row r="1957">
          <cell r="A1957" t="str">
            <v>001.18.03820</v>
          </cell>
          <cell r="B1957" t="str">
            <v>Luva de pvc rígido para tubo soldável 40mm ( 1 1/4pol )</v>
          </cell>
          <cell r="C1957" t="str">
            <v>UN</v>
          </cell>
          <cell r="D1957">
            <v>1</v>
          </cell>
          <cell r="E1957">
            <v>3.3027000000000002</v>
          </cell>
          <cell r="F1957">
            <v>3.3</v>
          </cell>
        </row>
        <row r="1958">
          <cell r="A1958" t="str">
            <v>001.18.03840</v>
          </cell>
          <cell r="B1958" t="str">
            <v>Luva de pvc rígido para tubo soldável 32mm ( 1 pol )</v>
          </cell>
          <cell r="C1958" t="str">
            <v>UN</v>
          </cell>
          <cell r="D1958">
            <v>1</v>
          </cell>
          <cell r="E1958">
            <v>1.8884000000000001</v>
          </cell>
          <cell r="F1958">
            <v>1.88</v>
          </cell>
        </row>
        <row r="1959">
          <cell r="A1959" t="str">
            <v>001.18.03860</v>
          </cell>
          <cell r="B1959" t="str">
            <v>Luva de pvc rígido para tubo soldável 25mm ( 3/4 pol )</v>
          </cell>
          <cell r="C1959" t="str">
            <v>UN</v>
          </cell>
          <cell r="D1959">
            <v>1</v>
          </cell>
          <cell r="E1959">
            <v>1.5284</v>
          </cell>
          <cell r="F1959">
            <v>1.52</v>
          </cell>
        </row>
        <row r="1960">
          <cell r="A1960" t="str">
            <v>001.18.03880</v>
          </cell>
          <cell r="B1960" t="str">
            <v>Luva de pvc rígido para tubo soldável 20mm ( 1/2 pol )</v>
          </cell>
          <cell r="C1960" t="str">
            <v>UN</v>
          </cell>
          <cell r="D1960">
            <v>1</v>
          </cell>
          <cell r="E1960">
            <v>1.5184</v>
          </cell>
          <cell r="F1960">
            <v>1.51</v>
          </cell>
        </row>
        <row r="1961">
          <cell r="A1961" t="str">
            <v>001.18.03900</v>
          </cell>
          <cell r="B1961" t="str">
            <v>Cotovelo de pvc rígido para tubo soldável 110 mm (4 pol)</v>
          </cell>
          <cell r="C1961" t="str">
            <v>UN</v>
          </cell>
          <cell r="D1961">
            <v>1</v>
          </cell>
          <cell r="E1961">
            <v>90.961100000000002</v>
          </cell>
          <cell r="F1961">
            <v>90.96</v>
          </cell>
        </row>
        <row r="1962">
          <cell r="A1962" t="str">
            <v>001.18.03920</v>
          </cell>
          <cell r="B1962" t="str">
            <v>Cotovelo de pvc rígido para tubo soldável 85 mm (3 pol)</v>
          </cell>
          <cell r="C1962" t="str">
            <v>UN</v>
          </cell>
          <cell r="D1962">
            <v>1</v>
          </cell>
          <cell r="E1962">
            <v>41.506799999999998</v>
          </cell>
          <cell r="F1962">
            <v>41.5</v>
          </cell>
        </row>
        <row r="1963">
          <cell r="A1963" t="str">
            <v>001.18.03940</v>
          </cell>
          <cell r="B1963" t="str">
            <v>Cotovelo de pvc rígido para tubo soldável 75 mm (2 1/2 pol)</v>
          </cell>
          <cell r="C1963" t="str">
            <v>UN</v>
          </cell>
          <cell r="D1963">
            <v>1</v>
          </cell>
          <cell r="E1963">
            <v>33.366799999999998</v>
          </cell>
          <cell r="F1963">
            <v>33.36</v>
          </cell>
        </row>
        <row r="1964">
          <cell r="A1964" t="str">
            <v>001.18.03960</v>
          </cell>
          <cell r="B1964" t="str">
            <v>Cotovelo de pvc rígido para tubo soldável 60 mm (2 pol)</v>
          </cell>
          <cell r="C1964" t="str">
            <v>UN</v>
          </cell>
          <cell r="D1964">
            <v>1</v>
          </cell>
          <cell r="E1964">
            <v>12.402699999999999</v>
          </cell>
          <cell r="F1964">
            <v>12.4</v>
          </cell>
        </row>
        <row r="1965">
          <cell r="A1965" t="str">
            <v>001.18.03980</v>
          </cell>
          <cell r="B1965" t="str">
            <v>Cotovelo de pvc rígido para tubo soldável 50 mm ( 1 1/2 pol)</v>
          </cell>
          <cell r="C1965" t="str">
            <v>UN</v>
          </cell>
          <cell r="D1965">
            <v>1</v>
          </cell>
          <cell r="E1965">
            <v>4.2626999999999997</v>
          </cell>
          <cell r="F1965">
            <v>4.26</v>
          </cell>
        </row>
        <row r="1966">
          <cell r="A1966" t="str">
            <v>001.18.04000</v>
          </cell>
          <cell r="B1966" t="str">
            <v>Cotovelo de pvc rígido para tubo soldável 40 mm ( 1 1/4 pol)</v>
          </cell>
          <cell r="C1966" t="str">
            <v>UN</v>
          </cell>
          <cell r="D1966">
            <v>1</v>
          </cell>
          <cell r="E1966">
            <v>3.9826999999999999</v>
          </cell>
          <cell r="F1966">
            <v>3.98</v>
          </cell>
        </row>
        <row r="1967">
          <cell r="A1967" t="str">
            <v>001.18.04020</v>
          </cell>
          <cell r="B1967" t="str">
            <v>Cotovelo de pvc rígido para tubo soldável 32 mm ( 1 pol)</v>
          </cell>
          <cell r="C1967" t="str">
            <v>UN</v>
          </cell>
          <cell r="D1967">
            <v>1</v>
          </cell>
          <cell r="E1967">
            <v>2.0583999999999998</v>
          </cell>
          <cell r="F1967">
            <v>2.0499999999999998</v>
          </cell>
        </row>
        <row r="1968">
          <cell r="A1968" t="str">
            <v>001.18.04040</v>
          </cell>
          <cell r="B1968" t="str">
            <v>Cotovelo de pvc rígido para tubo soldável 25 mm ( 3/4 pol)</v>
          </cell>
          <cell r="C1968" t="str">
            <v>UN</v>
          </cell>
          <cell r="D1968">
            <v>1</v>
          </cell>
          <cell r="E1968">
            <v>1.5584</v>
          </cell>
          <cell r="F1968">
            <v>1.55</v>
          </cell>
        </row>
        <row r="1969">
          <cell r="A1969" t="str">
            <v>001.18.04060</v>
          </cell>
          <cell r="B1969" t="str">
            <v>Cotovelo de pvc rígido para tubo soldável 20 mm ( 1/2 pol)</v>
          </cell>
          <cell r="C1969" t="str">
            <v>UN</v>
          </cell>
          <cell r="D1969">
            <v>1</v>
          </cell>
          <cell r="E1969">
            <v>1.4583999999999999</v>
          </cell>
          <cell r="F1969">
            <v>1.45</v>
          </cell>
        </row>
        <row r="1970">
          <cell r="A1970" t="str">
            <v>001.18.04080</v>
          </cell>
          <cell r="B1970" t="str">
            <v>Cotovelo 90º com redução de pvc rígido para tubo soldável 40 x 32mm ( 1.1/4 x 1 pol )</v>
          </cell>
          <cell r="C1970" t="str">
            <v>UN</v>
          </cell>
          <cell r="D1970">
            <v>1</v>
          </cell>
          <cell r="E1970">
            <v>3.0527000000000002</v>
          </cell>
          <cell r="F1970">
            <v>3.05</v>
          </cell>
        </row>
        <row r="1971">
          <cell r="A1971" t="str">
            <v>001.18.04100</v>
          </cell>
          <cell r="B1971" t="str">
            <v>Cotovelo 90º com redução de pvc rígido para tubo soldável 32 x 25mm ( 1 x 3/4 pol )</v>
          </cell>
          <cell r="C1971" t="str">
            <v>UN</v>
          </cell>
          <cell r="D1971">
            <v>1</v>
          </cell>
          <cell r="E1971">
            <v>2.4384000000000001</v>
          </cell>
          <cell r="F1971">
            <v>2.4300000000000002</v>
          </cell>
        </row>
        <row r="1972">
          <cell r="A1972" t="str">
            <v>001.18.04120</v>
          </cell>
          <cell r="B1972" t="str">
            <v>Cotovelo 90º com redução de pvc rígido para tubo soldável 25 x 20mm ( 3/4 x 1/2 pol )</v>
          </cell>
          <cell r="C1972" t="str">
            <v>UN</v>
          </cell>
          <cell r="D1972">
            <v>1</v>
          </cell>
          <cell r="E1972">
            <v>2.2183999999999999</v>
          </cell>
          <cell r="F1972">
            <v>2.21</v>
          </cell>
        </row>
        <row r="1973">
          <cell r="A1973" t="str">
            <v>001.18.04140</v>
          </cell>
          <cell r="B1973" t="str">
            <v>Cotovelo 45º de pvc rígido para tubo soldável 50mm ( 1.1/2 pol ).</v>
          </cell>
          <cell r="C1973" t="str">
            <v>UN</v>
          </cell>
          <cell r="D1973">
            <v>1</v>
          </cell>
          <cell r="E1973">
            <v>4.9726999999999997</v>
          </cell>
          <cell r="F1973">
            <v>4.97</v>
          </cell>
        </row>
        <row r="1974">
          <cell r="A1974" t="str">
            <v>001.18.04160</v>
          </cell>
          <cell r="B1974" t="str">
            <v>Cotovelo 45º de pvc rígido para tubo soldável 40 mm (1 1/4 pol)</v>
          </cell>
          <cell r="C1974" t="str">
            <v>UN</v>
          </cell>
          <cell r="D1974">
            <v>1</v>
          </cell>
          <cell r="E1974">
            <v>4.7027000000000001</v>
          </cell>
          <cell r="F1974">
            <v>4.7</v>
          </cell>
        </row>
        <row r="1975">
          <cell r="A1975" t="str">
            <v>001.18.04180</v>
          </cell>
          <cell r="B1975" t="str">
            <v>Cotovelo 45º de pvc rígido para tubo soldável 32 mm ( 1 pol)</v>
          </cell>
          <cell r="C1975" t="str">
            <v>UN</v>
          </cell>
          <cell r="D1975">
            <v>1</v>
          </cell>
          <cell r="E1975">
            <v>2.8184</v>
          </cell>
          <cell r="F1975">
            <v>2.81</v>
          </cell>
        </row>
        <row r="1976">
          <cell r="A1976" t="str">
            <v>001.18.04200</v>
          </cell>
          <cell r="B1976" t="str">
            <v>Cotovelo 45º de pvc rígido para tubo soldável 25 mm ( 3/4 pol)</v>
          </cell>
          <cell r="C1976" t="str">
            <v>UN</v>
          </cell>
          <cell r="D1976">
            <v>1</v>
          </cell>
          <cell r="E1976">
            <v>1.8584000000000001</v>
          </cell>
          <cell r="F1976">
            <v>1.85</v>
          </cell>
        </row>
        <row r="1977">
          <cell r="A1977" t="str">
            <v>001.18.04220</v>
          </cell>
          <cell r="B1977" t="str">
            <v>Cotovelo 45º de pvc rígido para tubo soldável 20 mm ( 1/2 pol)</v>
          </cell>
          <cell r="C1977" t="str">
            <v>UN</v>
          </cell>
          <cell r="D1977">
            <v>1</v>
          </cell>
          <cell r="E1977">
            <v>1.5584</v>
          </cell>
          <cell r="F1977">
            <v>1.55</v>
          </cell>
        </row>
        <row r="1978">
          <cell r="A1978" t="str">
            <v>001.18.04240</v>
          </cell>
          <cell r="B1978" t="str">
            <v>Tee 90º de pvc rígido para tubo soldável 110mm ( 4 pol )</v>
          </cell>
          <cell r="C1978" t="str">
            <v>UN</v>
          </cell>
          <cell r="D1978">
            <v>1</v>
          </cell>
          <cell r="E1978">
            <v>69.135099999999994</v>
          </cell>
          <cell r="F1978">
            <v>69.13</v>
          </cell>
        </row>
        <row r="1979">
          <cell r="A1979" t="str">
            <v>001.18.04260</v>
          </cell>
          <cell r="B1979" t="str">
            <v>Tee 90º de pvc rígido para tubo soldável 85mm ( 3 pol )</v>
          </cell>
          <cell r="C1979" t="str">
            <v>UN</v>
          </cell>
          <cell r="D1979">
            <v>1</v>
          </cell>
          <cell r="E1979">
            <v>34.8611</v>
          </cell>
          <cell r="F1979">
            <v>34.86</v>
          </cell>
        </row>
        <row r="1980">
          <cell r="A1980" t="str">
            <v>001.18.04280</v>
          </cell>
          <cell r="B1980" t="str">
            <v>Tee 90º de pvc rígido para tubo soldável 75mm ( 2 1/2 pol )</v>
          </cell>
          <cell r="C1980" t="str">
            <v>UN</v>
          </cell>
          <cell r="D1980">
            <v>1</v>
          </cell>
          <cell r="E1980">
            <v>26.1111</v>
          </cell>
          <cell r="F1980">
            <v>26.11</v>
          </cell>
        </row>
        <row r="1981">
          <cell r="A1981" t="str">
            <v>001.18.04300</v>
          </cell>
          <cell r="B1981" t="str">
            <v>Tee 90º de pvc rígido para tubo soldável 60mm ( 2 pol )</v>
          </cell>
          <cell r="C1981" t="str">
            <v>UN</v>
          </cell>
          <cell r="D1981">
            <v>1</v>
          </cell>
          <cell r="E1981">
            <v>15.1874</v>
          </cell>
          <cell r="F1981">
            <v>15.18</v>
          </cell>
        </row>
        <row r="1982">
          <cell r="A1982" t="str">
            <v>001.18.04320</v>
          </cell>
          <cell r="B1982" t="str">
            <v>Tee 90º de pvc rígido para tubo soldável 50mm ( 11/2 pol )</v>
          </cell>
          <cell r="C1982" t="str">
            <v>UN</v>
          </cell>
          <cell r="D1982">
            <v>1</v>
          </cell>
          <cell r="E1982">
            <v>5.8373999999999997</v>
          </cell>
          <cell r="F1982">
            <v>5.83</v>
          </cell>
        </row>
        <row r="1983">
          <cell r="A1983" t="str">
            <v>001.18.04340</v>
          </cell>
          <cell r="B1983" t="str">
            <v>Tee 90º de pvc rígido para tubo soldável 40mm ( 11/4 pol )</v>
          </cell>
          <cell r="C1983" t="str">
            <v>UN</v>
          </cell>
          <cell r="D1983">
            <v>1</v>
          </cell>
          <cell r="E1983">
            <v>5.7873999999999999</v>
          </cell>
          <cell r="F1983">
            <v>5.78</v>
          </cell>
        </row>
        <row r="1984">
          <cell r="A1984" t="str">
            <v>001.18.04360</v>
          </cell>
          <cell r="B1984" t="str">
            <v>Tee 90º de pvc rígido para tubo soldável 32mm ( 1 pol )</v>
          </cell>
          <cell r="C1984" t="str">
            <v>UN</v>
          </cell>
          <cell r="D1984">
            <v>1</v>
          </cell>
          <cell r="E1984">
            <v>2.8708</v>
          </cell>
          <cell r="F1984">
            <v>2.87</v>
          </cell>
        </row>
        <row r="1985">
          <cell r="A1985" t="str">
            <v>001.18.04380</v>
          </cell>
          <cell r="B1985" t="str">
            <v>Tee 90º de pvc rígido para tubo soldável 25mm ( 3/4 pol )</v>
          </cell>
          <cell r="C1985" t="str">
            <v>UN</v>
          </cell>
          <cell r="D1985">
            <v>1</v>
          </cell>
          <cell r="E1985">
            <v>1.8508</v>
          </cell>
          <cell r="F1985">
            <v>1.85</v>
          </cell>
        </row>
        <row r="1986">
          <cell r="A1986" t="str">
            <v>001.18.04400</v>
          </cell>
          <cell r="B1986" t="str">
            <v>Tee 90º de pvc rígido para tubo soldável 20mm ( 1/2 pol )</v>
          </cell>
          <cell r="C1986" t="str">
            <v>UN</v>
          </cell>
          <cell r="D1986">
            <v>1</v>
          </cell>
          <cell r="E1986">
            <v>1.6708000000000001</v>
          </cell>
          <cell r="F1986">
            <v>1.67</v>
          </cell>
        </row>
        <row r="1987">
          <cell r="A1987" t="str">
            <v>001.18.04420</v>
          </cell>
          <cell r="B1987" t="str">
            <v>Tee de redução de pvc rígido part tubo soldável 110 x 85mm ( 4 x 3 pol )</v>
          </cell>
          <cell r="C1987" t="str">
            <v>UN</v>
          </cell>
          <cell r="D1987">
            <v>1</v>
          </cell>
          <cell r="E1987">
            <v>52.275100000000002</v>
          </cell>
          <cell r="F1987">
            <v>52.27</v>
          </cell>
        </row>
        <row r="1988">
          <cell r="A1988" t="str">
            <v>001.18.04440</v>
          </cell>
          <cell r="B1988" t="str">
            <v>Tee de redução de pvc rígido para tubo soldável 110 x 75mm ( 4 x 2.1/2 pol )</v>
          </cell>
          <cell r="C1988" t="str">
            <v>UN</v>
          </cell>
          <cell r="D1988">
            <v>1</v>
          </cell>
          <cell r="E1988">
            <v>21.845099999999999</v>
          </cell>
          <cell r="F1988">
            <v>21.84</v>
          </cell>
        </row>
        <row r="1989">
          <cell r="A1989" t="str">
            <v>001.18.04460</v>
          </cell>
          <cell r="B1989" t="str">
            <v>Tee de redução de pvc rígido para tubo soldável 110 x 60mm ( 4 x 2 pol )</v>
          </cell>
          <cell r="C1989" t="str">
            <v>UN</v>
          </cell>
          <cell r="D1989">
            <v>1</v>
          </cell>
          <cell r="E1989">
            <v>52.275100000000002</v>
          </cell>
          <cell r="F1989">
            <v>52.27</v>
          </cell>
        </row>
        <row r="1990">
          <cell r="A1990" t="str">
            <v>001.18.04480</v>
          </cell>
          <cell r="B1990" t="str">
            <v>Tee de redução de pvc rígido para tubo soldável 85 x 75mm ( 3 x 2.1/2 pol )</v>
          </cell>
          <cell r="C1990" t="str">
            <v>UN</v>
          </cell>
          <cell r="D1990">
            <v>1</v>
          </cell>
          <cell r="E1990">
            <v>29.891100000000002</v>
          </cell>
          <cell r="F1990">
            <v>29.89</v>
          </cell>
        </row>
        <row r="1991">
          <cell r="A1991" t="str">
            <v>001.18.04500</v>
          </cell>
          <cell r="B1991" t="str">
            <v>Tee de redução de pvc rígido para tubo soldável 85 x 60mm ( 3 x 2 pol )</v>
          </cell>
          <cell r="C1991" t="str">
            <v>UN</v>
          </cell>
          <cell r="D1991">
            <v>1</v>
          </cell>
          <cell r="E1991">
            <v>29.891100000000002</v>
          </cell>
          <cell r="F1991">
            <v>29.89</v>
          </cell>
        </row>
        <row r="1992">
          <cell r="A1992" t="str">
            <v>001.18.04520</v>
          </cell>
          <cell r="B1992" t="str">
            <v>Tee de redução de pvc rígido para tubo soldável 75 x 60mm ( 2.1/2 x 2 pol )</v>
          </cell>
          <cell r="C1992" t="str">
            <v>UN</v>
          </cell>
          <cell r="D1992">
            <v>1</v>
          </cell>
          <cell r="E1992">
            <v>23.3811</v>
          </cell>
          <cell r="F1992">
            <v>23.38</v>
          </cell>
        </row>
        <row r="1993">
          <cell r="A1993" t="str">
            <v>001.18.04540</v>
          </cell>
          <cell r="B1993" t="str">
            <v>Tee de redução de pvc rígido para tubo soldável 75 x 50mm ( 2.1/2 x 1.1/2 pol )</v>
          </cell>
          <cell r="C1993" t="str">
            <v>UN</v>
          </cell>
          <cell r="D1993">
            <v>1</v>
          </cell>
          <cell r="E1993">
            <v>23.391100000000002</v>
          </cell>
          <cell r="F1993">
            <v>23.39</v>
          </cell>
        </row>
        <row r="1994">
          <cell r="A1994" t="str">
            <v>001.18.04560</v>
          </cell>
          <cell r="B1994" t="str">
            <v>Tee de redução de pvc rígido para tubo soldável 50 x 40mm ( 1.1/2 x 1.1/4 pol )</v>
          </cell>
          <cell r="C1994" t="str">
            <v>UN</v>
          </cell>
          <cell r="D1994">
            <v>1</v>
          </cell>
          <cell r="E1994">
            <v>9.1974</v>
          </cell>
          <cell r="F1994">
            <v>9.19</v>
          </cell>
        </row>
        <row r="1995">
          <cell r="A1995" t="str">
            <v>001.18.04580</v>
          </cell>
          <cell r="B1995" t="str">
            <v>Tee de redução de pvc rígido para tubo soldável 50 x 32mm ( 1.1/2 x 1 pol )</v>
          </cell>
          <cell r="C1995" t="str">
            <v>UN</v>
          </cell>
          <cell r="D1995">
            <v>1</v>
          </cell>
          <cell r="E1995">
            <v>7.8174000000000001</v>
          </cell>
          <cell r="F1995">
            <v>7.81</v>
          </cell>
        </row>
        <row r="1996">
          <cell r="A1996" t="str">
            <v>001.18.04600</v>
          </cell>
          <cell r="B1996" t="str">
            <v>Tee de redução de pvc rígido para tubo soldável 50 x 25mm (1.1/2 x 3/4 pol )</v>
          </cell>
          <cell r="C1996" t="str">
            <v>UN</v>
          </cell>
          <cell r="D1996">
            <v>1</v>
          </cell>
          <cell r="E1996">
            <v>5.8373999999999997</v>
          </cell>
          <cell r="F1996">
            <v>5.83</v>
          </cell>
        </row>
        <row r="1997">
          <cell r="A1997" t="str">
            <v>001.18.04620</v>
          </cell>
          <cell r="B1997" t="str">
            <v>Tee de redução de pvc rígido para tubo soldável 50 x 20mm (1.1/2 x 1/2 pol )</v>
          </cell>
          <cell r="C1997" t="str">
            <v>UN</v>
          </cell>
          <cell r="D1997">
            <v>1</v>
          </cell>
          <cell r="E1997">
            <v>6.2774000000000001</v>
          </cell>
          <cell r="F1997">
            <v>6.27</v>
          </cell>
        </row>
        <row r="1998">
          <cell r="A1998" t="str">
            <v>001.18.04640</v>
          </cell>
          <cell r="B1998" t="str">
            <v>Tee de redução de pvc rígido para tubo soldável 40 x 32mm ( 1.1/4 x 1 pol )</v>
          </cell>
          <cell r="C1998" t="str">
            <v>UN</v>
          </cell>
          <cell r="D1998">
            <v>1</v>
          </cell>
          <cell r="E1998">
            <v>5.5674000000000001</v>
          </cell>
          <cell r="F1998">
            <v>5.56</v>
          </cell>
        </row>
        <row r="1999">
          <cell r="A1999" t="str">
            <v>001.18.04660</v>
          </cell>
          <cell r="B1999" t="str">
            <v>Tee de redução de pvc rígido para tubo soldável 32 x 25mm ( 1 x 3/4 pol )</v>
          </cell>
          <cell r="C1999" t="str">
            <v>UN</v>
          </cell>
          <cell r="D1999">
            <v>1</v>
          </cell>
          <cell r="E1999">
            <v>4.1908000000000003</v>
          </cell>
          <cell r="F1999">
            <v>4.1900000000000004</v>
          </cell>
        </row>
        <row r="2000">
          <cell r="A2000" t="str">
            <v>001.18.04680</v>
          </cell>
          <cell r="B2000" t="str">
            <v>Tee de redução de pvc rígido para tubo soldável 25 x 20mm ( 3/4 x 1/2 pol )</v>
          </cell>
          <cell r="C2000" t="str">
            <v>UN</v>
          </cell>
          <cell r="D2000">
            <v>1</v>
          </cell>
          <cell r="E2000">
            <v>2.5908000000000002</v>
          </cell>
          <cell r="F2000">
            <v>2.59</v>
          </cell>
        </row>
        <row r="2001">
          <cell r="A2001" t="str">
            <v>001.18.04700</v>
          </cell>
          <cell r="B2001" t="str">
            <v>Bucha de redução de pvc rígido para tubo soldável 110 x 85mm ( 4 x 3 pol )</v>
          </cell>
          <cell r="C2001" t="str">
            <v>UN</v>
          </cell>
          <cell r="D2001">
            <v>1</v>
          </cell>
          <cell r="E2001">
            <v>22.781099999999999</v>
          </cell>
          <cell r="F2001">
            <v>22.78</v>
          </cell>
        </row>
        <row r="2002">
          <cell r="A2002" t="str">
            <v>001.18.04720</v>
          </cell>
          <cell r="B2002" t="str">
            <v>Bucha de redução de pvc rígido para tubo soldável 85 x 75mm ( 3 x 2.1/2 pol )</v>
          </cell>
          <cell r="C2002" t="str">
            <v>UN</v>
          </cell>
          <cell r="D2002">
            <v>1</v>
          </cell>
          <cell r="E2002">
            <v>9.3867999999999991</v>
          </cell>
          <cell r="F2002">
            <v>9.3800000000000008</v>
          </cell>
        </row>
        <row r="2003">
          <cell r="A2003" t="str">
            <v>001.18.04740</v>
          </cell>
          <cell r="B2003" t="str">
            <v>Bucha de redução de pvc rígido para tubo soldável 75 x 60mm (2.1/2 x 2 pol )</v>
          </cell>
          <cell r="C2003" t="str">
            <v>UN</v>
          </cell>
          <cell r="D2003">
            <v>1</v>
          </cell>
          <cell r="E2003">
            <v>7.8468</v>
          </cell>
          <cell r="F2003">
            <v>7.84</v>
          </cell>
        </row>
        <row r="2004">
          <cell r="A2004" t="str">
            <v>001.18.04760</v>
          </cell>
          <cell r="B2004" t="str">
            <v>Bucha de redução de pvc rígido para tubo soldável 60 x 50mm ( 2 x 1.1/2 pol )</v>
          </cell>
          <cell r="C2004" t="str">
            <v>UN</v>
          </cell>
          <cell r="D2004">
            <v>1</v>
          </cell>
          <cell r="E2004">
            <v>7.3426999999999998</v>
          </cell>
          <cell r="F2004">
            <v>7.34</v>
          </cell>
        </row>
        <row r="2005">
          <cell r="A2005" t="str">
            <v>001.18.04780</v>
          </cell>
          <cell r="B2005" t="str">
            <v>Bucha de redução de pvc rígido para tubo soldável 50 x 40mm ( 1.1/2 x 1/1/4 pol )</v>
          </cell>
          <cell r="C2005" t="str">
            <v>UN</v>
          </cell>
          <cell r="D2005">
            <v>1</v>
          </cell>
          <cell r="E2005">
            <v>3.4927000000000001</v>
          </cell>
          <cell r="F2005">
            <v>3.49</v>
          </cell>
        </row>
        <row r="2006">
          <cell r="A2006" t="str">
            <v>001.18.04800</v>
          </cell>
          <cell r="B2006" t="str">
            <v>Bucha de redução de pvc rígido para tubo soldável 40 x 32mm ( 1.1/4 x 1 pol )</v>
          </cell>
          <cell r="C2006" t="str">
            <v>UN</v>
          </cell>
          <cell r="D2006">
            <v>1</v>
          </cell>
          <cell r="E2006">
            <v>2.7427000000000001</v>
          </cell>
          <cell r="F2006">
            <v>2.74</v>
          </cell>
        </row>
        <row r="2007">
          <cell r="A2007" t="str">
            <v>001.18.04820</v>
          </cell>
          <cell r="B2007" t="str">
            <v>Bucha de redução de pvc rígido para tubo soldável 32 x 25mm ( 1 x 3/4 pol )</v>
          </cell>
          <cell r="C2007" t="str">
            <v>UN</v>
          </cell>
          <cell r="D2007">
            <v>1</v>
          </cell>
          <cell r="E2007">
            <v>1.5584</v>
          </cell>
          <cell r="F2007">
            <v>1.55</v>
          </cell>
        </row>
        <row r="2008">
          <cell r="A2008" t="str">
            <v>001.18.04840</v>
          </cell>
          <cell r="B2008" t="str">
            <v>Bucha de redução de pvc rígido para tubo soldável 25 x 20mm ( 3/4 x 1/2 pol )</v>
          </cell>
          <cell r="C2008" t="str">
            <v>UN</v>
          </cell>
          <cell r="D2008">
            <v>1</v>
          </cell>
          <cell r="E2008">
            <v>1.5284</v>
          </cell>
          <cell r="F2008">
            <v>1.52</v>
          </cell>
        </row>
        <row r="2009">
          <cell r="A2009" t="str">
            <v>001.18.04860</v>
          </cell>
          <cell r="B2009" t="str">
            <v>União de pvc rígido para tubo soldável 110mm ( 4 pol )</v>
          </cell>
          <cell r="C2009" t="str">
            <v>UN</v>
          </cell>
          <cell r="D2009">
            <v>1</v>
          </cell>
          <cell r="E2009">
            <v>106.5951</v>
          </cell>
          <cell r="F2009">
            <v>106.59</v>
          </cell>
        </row>
        <row r="2010">
          <cell r="A2010" t="str">
            <v>001.18.04880</v>
          </cell>
          <cell r="B2010" t="str">
            <v>União de pvc rígido para tubo soldável 85mm ( 3 pol )</v>
          </cell>
          <cell r="C2010" t="str">
            <v>UN</v>
          </cell>
          <cell r="D2010">
            <v>1</v>
          </cell>
          <cell r="E2010">
            <v>82.971100000000007</v>
          </cell>
          <cell r="F2010">
            <v>82.97</v>
          </cell>
        </row>
        <row r="2011">
          <cell r="A2011" t="str">
            <v>001.18.04900</v>
          </cell>
          <cell r="B2011" t="str">
            <v>União de pvc rígido para tubo soldável 75mm ( 2 1/2 pol )</v>
          </cell>
          <cell r="C2011" t="str">
            <v>UN</v>
          </cell>
          <cell r="D2011">
            <v>1</v>
          </cell>
          <cell r="E2011">
            <v>75.561099999999996</v>
          </cell>
          <cell r="F2011">
            <v>75.56</v>
          </cell>
        </row>
        <row r="2012">
          <cell r="A2012" t="str">
            <v>001.18.04920</v>
          </cell>
          <cell r="B2012" t="str">
            <v>União de pvc rígido para tubo soldável 60mm ( 2 pol )</v>
          </cell>
          <cell r="C2012" t="str">
            <v>UN</v>
          </cell>
          <cell r="D2012">
            <v>1</v>
          </cell>
          <cell r="E2012">
            <v>26.517399999999999</v>
          </cell>
          <cell r="F2012">
            <v>26.51</v>
          </cell>
        </row>
        <row r="2013">
          <cell r="A2013" t="str">
            <v>001.18.04940</v>
          </cell>
          <cell r="B2013" t="str">
            <v>União de pvc rígido para tubo soldável 50mm ( 1 1/2 pol )</v>
          </cell>
          <cell r="C2013" t="str">
            <v>UN</v>
          </cell>
          <cell r="D2013">
            <v>1</v>
          </cell>
          <cell r="E2013">
            <v>13.817399999999999</v>
          </cell>
          <cell r="F2013">
            <v>13.81</v>
          </cell>
        </row>
        <row r="2014">
          <cell r="A2014" t="str">
            <v>001.18.04960</v>
          </cell>
          <cell r="B2014" t="str">
            <v>União de pvc rígido para tubo soldável 40mm ( 1 1/4 pol )</v>
          </cell>
          <cell r="C2014" t="str">
            <v>UN</v>
          </cell>
          <cell r="D2014">
            <v>1</v>
          </cell>
          <cell r="E2014">
            <v>14.2874</v>
          </cell>
          <cell r="F2014">
            <v>14.28</v>
          </cell>
        </row>
        <row r="2015">
          <cell r="A2015" t="str">
            <v>001.18.04980</v>
          </cell>
          <cell r="B2015" t="str">
            <v>União de pvc rígido para tubo soldável 32mm ( 1 pol )</v>
          </cell>
          <cell r="C2015" t="str">
            <v>UN</v>
          </cell>
          <cell r="D2015">
            <v>1</v>
          </cell>
          <cell r="E2015">
            <v>7.1007999999999996</v>
          </cell>
          <cell r="F2015">
            <v>7.1</v>
          </cell>
        </row>
        <row r="2016">
          <cell r="A2016" t="str">
            <v>001.18.05000</v>
          </cell>
          <cell r="B2016" t="str">
            <v>União de pvc rígido para tubo soldável 25mm ( 3/4 pol )</v>
          </cell>
          <cell r="C2016" t="str">
            <v>UN</v>
          </cell>
          <cell r="D2016">
            <v>1</v>
          </cell>
          <cell r="E2016">
            <v>4.0608000000000004</v>
          </cell>
          <cell r="F2016">
            <v>4.0599999999999996</v>
          </cell>
        </row>
        <row r="2017">
          <cell r="A2017" t="str">
            <v>001.18.05020</v>
          </cell>
          <cell r="B2017" t="str">
            <v>União de pvc rígido para tubo soldável 20mm ( 1/2 pol )</v>
          </cell>
          <cell r="C2017" t="str">
            <v>UN</v>
          </cell>
          <cell r="D2017">
            <v>1</v>
          </cell>
          <cell r="E2017">
            <v>3.8008000000000002</v>
          </cell>
          <cell r="F2017">
            <v>3.8</v>
          </cell>
        </row>
        <row r="2018">
          <cell r="A2018" t="str">
            <v>001.18.05040</v>
          </cell>
          <cell r="B2018" t="str">
            <v>Redução pvc soldável de pvc rígido para tubo soldável 110mm x 85mm (4 x 3 pol)</v>
          </cell>
          <cell r="C2018" t="str">
            <v>UN</v>
          </cell>
          <cell r="D2018">
            <v>1</v>
          </cell>
          <cell r="E2018">
            <v>23.161100000000001</v>
          </cell>
          <cell r="F2018">
            <v>23.16</v>
          </cell>
        </row>
        <row r="2019">
          <cell r="A2019" t="str">
            <v>001.18.05060</v>
          </cell>
          <cell r="B2019" t="str">
            <v>Reduçao pvc soldável de pvc rígido para tubo soldável 110mm x 75mm (4 x 2.5 pol)</v>
          </cell>
          <cell r="C2019" t="str">
            <v>UN</v>
          </cell>
          <cell r="D2019">
            <v>1</v>
          </cell>
          <cell r="E2019">
            <v>21.181100000000001</v>
          </cell>
          <cell r="F2019">
            <v>21.18</v>
          </cell>
        </row>
        <row r="2020">
          <cell r="A2020" t="str">
            <v>001.18.05080</v>
          </cell>
          <cell r="B2020" t="str">
            <v>Redução pvc soldável de pvc rígido para tubo soldável 110mm x60mm (4 x 2 pol)</v>
          </cell>
          <cell r="C2020" t="str">
            <v>UN</v>
          </cell>
          <cell r="D2020">
            <v>1</v>
          </cell>
          <cell r="E2020">
            <v>20.301100000000002</v>
          </cell>
          <cell r="F2020">
            <v>20.3</v>
          </cell>
        </row>
        <row r="2021">
          <cell r="A2021" t="str">
            <v>001.18.05100</v>
          </cell>
          <cell r="B2021" t="str">
            <v>Redução pvc soldável de pvc rígido para tubo soldável 85mm x 75mm (3 x 2.5 pol)</v>
          </cell>
          <cell r="C2021" t="str">
            <v>UN</v>
          </cell>
          <cell r="D2021">
            <v>1</v>
          </cell>
          <cell r="E2021">
            <v>13.2568</v>
          </cell>
          <cell r="F2021">
            <v>13.25</v>
          </cell>
        </row>
        <row r="2022">
          <cell r="A2022" t="str">
            <v>001.18.05120</v>
          </cell>
          <cell r="B2022" t="str">
            <v>Redução pvc soldável de pvc rígido para tubo soldável 85mm x 60mm (3 x 2 pol)</v>
          </cell>
          <cell r="C2022" t="str">
            <v>UN</v>
          </cell>
          <cell r="D2022">
            <v>1</v>
          </cell>
          <cell r="E2022">
            <v>12.2768</v>
          </cell>
          <cell r="F2022">
            <v>12.27</v>
          </cell>
        </row>
        <row r="2023">
          <cell r="A2023" t="str">
            <v>001.18.05140</v>
          </cell>
          <cell r="B2023" t="str">
            <v>Redução pvc soldável de pvc rígido para tubo soldável 75mm x 60mm (2.5 x 2 pol)</v>
          </cell>
          <cell r="C2023" t="str">
            <v>UN</v>
          </cell>
          <cell r="D2023">
            <v>1</v>
          </cell>
          <cell r="E2023">
            <v>9.6668000000000003</v>
          </cell>
          <cell r="F2023">
            <v>9.66</v>
          </cell>
        </row>
        <row r="2024">
          <cell r="A2024" t="str">
            <v>001.18.05160</v>
          </cell>
          <cell r="B2024" t="str">
            <v>Redução pvc soldável de pvc rígido para tubo soldável 60mm x 50mm (2 x 1.5 pol)</v>
          </cell>
          <cell r="C2024" t="str">
            <v>UN</v>
          </cell>
          <cell r="D2024">
            <v>1</v>
          </cell>
          <cell r="E2024">
            <v>5.0827</v>
          </cell>
          <cell r="F2024">
            <v>5.08</v>
          </cell>
        </row>
        <row r="2025">
          <cell r="A2025" t="str">
            <v>001.18.05180</v>
          </cell>
          <cell r="B2025" t="str">
            <v>Redução pvc soldável de pvc rígido para tubo soldável 40mm x 32mm (1 1/4 x 1 pol)</v>
          </cell>
          <cell r="C2025" t="str">
            <v>UN</v>
          </cell>
          <cell r="D2025">
            <v>1</v>
          </cell>
          <cell r="E2025">
            <v>7.9767999999999999</v>
          </cell>
          <cell r="F2025">
            <v>7.97</v>
          </cell>
        </row>
        <row r="2026">
          <cell r="A2026" t="str">
            <v>001.18.05200</v>
          </cell>
          <cell r="B2026" t="str">
            <v>Redução pvc soldável de pvc rígido para tubo soldável 32mm x 25mm (1 x 3/4 pol)</v>
          </cell>
          <cell r="C2026" t="str">
            <v>UN</v>
          </cell>
          <cell r="D2026">
            <v>1</v>
          </cell>
          <cell r="E2026">
            <v>2.2383999999999999</v>
          </cell>
          <cell r="F2026">
            <v>2.23</v>
          </cell>
        </row>
        <row r="2027">
          <cell r="A2027" t="str">
            <v>001.18.05220</v>
          </cell>
          <cell r="B2027" t="str">
            <v>Redução pvc soldável de pvc rígido para tubo soldável 25mm x 20mm (3/4 x 1/2 pol)</v>
          </cell>
          <cell r="C2027" t="str">
            <v>UN</v>
          </cell>
          <cell r="D2027">
            <v>1</v>
          </cell>
          <cell r="E2027">
            <v>1.6783999999999999</v>
          </cell>
          <cell r="F2027">
            <v>1.67</v>
          </cell>
        </row>
        <row r="2028">
          <cell r="A2028" t="str">
            <v>001.18.05240</v>
          </cell>
          <cell r="B2028" t="str">
            <v>Adaptador soldável com bolsa e rosca para registro de pvc rígido para tubo soldável 110m x 4 pol</v>
          </cell>
          <cell r="C2028" t="str">
            <v>UN</v>
          </cell>
          <cell r="D2028">
            <v>1</v>
          </cell>
          <cell r="E2028">
            <v>24.191099999999999</v>
          </cell>
          <cell r="F2028">
            <v>24.19</v>
          </cell>
        </row>
        <row r="2029">
          <cell r="A2029" t="str">
            <v>001.18.05260</v>
          </cell>
          <cell r="B2029" t="str">
            <v>Adaptador soldável com bolsa e rosca para registro de pvc rígido para tubo soldável 85mm x 3 pol</v>
          </cell>
          <cell r="C2029" t="str">
            <v>UN</v>
          </cell>
          <cell r="D2029">
            <v>1</v>
          </cell>
          <cell r="E2029">
            <v>14.4468</v>
          </cell>
          <cell r="F2029">
            <v>14.44</v>
          </cell>
        </row>
        <row r="2030">
          <cell r="A2030" t="str">
            <v>001.18.05280</v>
          </cell>
          <cell r="B2030" t="str">
            <v>Adaptador soldável com bolsa e rosca para registro de pvc rígido para tubo soldável 75mm x 2.5 pol</v>
          </cell>
          <cell r="C2030" t="str">
            <v>UN</v>
          </cell>
          <cell r="D2030">
            <v>1</v>
          </cell>
          <cell r="E2030">
            <v>10.4268</v>
          </cell>
          <cell r="F2030">
            <v>10.42</v>
          </cell>
        </row>
        <row r="2031">
          <cell r="A2031" t="str">
            <v>001.18.05300</v>
          </cell>
          <cell r="B2031" t="str">
            <v>Adaptador soldável com bolsa e rosca para registro de pvc rígido para tubo soldável 60mm x 2 pol</v>
          </cell>
          <cell r="C2031" t="str">
            <v>UN</v>
          </cell>
          <cell r="D2031">
            <v>1</v>
          </cell>
          <cell r="E2031">
            <v>6.4027000000000003</v>
          </cell>
          <cell r="F2031">
            <v>6.4</v>
          </cell>
        </row>
        <row r="2032">
          <cell r="A2032" t="str">
            <v>001.18.05320</v>
          </cell>
          <cell r="B2032" t="str">
            <v>Adaptador soldável com bolsa e rosca para registro de pvc rígido para tubo soldável 50mm x 1.5 pol</v>
          </cell>
          <cell r="C2032" t="str">
            <v>UN</v>
          </cell>
          <cell r="D2032">
            <v>1</v>
          </cell>
          <cell r="E2032">
            <v>3.4426999999999999</v>
          </cell>
          <cell r="F2032">
            <v>3.44</v>
          </cell>
        </row>
        <row r="2033">
          <cell r="A2033" t="str">
            <v>001.18.05340</v>
          </cell>
          <cell r="B2033" t="str">
            <v>Adaptador soldável com bolsa e rosca para registro de pvc rígido para tubo soldável 50mm x 1.1/4 pol</v>
          </cell>
          <cell r="C2033" t="str">
            <v>UN</v>
          </cell>
          <cell r="D2033">
            <v>1</v>
          </cell>
          <cell r="E2033">
            <v>3.3826999999999998</v>
          </cell>
          <cell r="F2033">
            <v>3.38</v>
          </cell>
        </row>
        <row r="2034">
          <cell r="A2034" t="str">
            <v>001.18.05360</v>
          </cell>
          <cell r="B2034" t="str">
            <v>Adaptador soldável com bolsa e rosca para registro de pvc rígido para tubo soldável 40mm x 1.5 pol.</v>
          </cell>
          <cell r="C2034" t="str">
            <v>UN</v>
          </cell>
          <cell r="D2034">
            <v>1</v>
          </cell>
          <cell r="E2034">
            <v>4.3183999999999996</v>
          </cell>
          <cell r="F2034">
            <v>4.3099999999999996</v>
          </cell>
        </row>
        <row r="2035">
          <cell r="A2035" t="str">
            <v>001.18.05380</v>
          </cell>
          <cell r="B2035" t="str">
            <v>Adaptador soldável com bolsa e rosca para registro de pvc rígido para tubo soldável 40mm x 1.1/4 pol</v>
          </cell>
          <cell r="C2035" t="str">
            <v>UN</v>
          </cell>
          <cell r="D2035">
            <v>1</v>
          </cell>
          <cell r="E2035">
            <v>2.7684000000000002</v>
          </cell>
          <cell r="F2035">
            <v>2.76</v>
          </cell>
        </row>
        <row r="2036">
          <cell r="A2036" t="str">
            <v>001.18.05400</v>
          </cell>
          <cell r="B2036" t="str">
            <v>Adaptador soldável com bolsa e rosca para registro de pvc rígido para tubo soldável 32mm x 1 pol</v>
          </cell>
          <cell r="C2036" t="str">
            <v>UN</v>
          </cell>
          <cell r="D2036">
            <v>1</v>
          </cell>
          <cell r="E2036">
            <v>1.9383999999999999</v>
          </cell>
          <cell r="F2036">
            <v>1.93</v>
          </cell>
        </row>
        <row r="2037">
          <cell r="A2037" t="str">
            <v>001.18.05420</v>
          </cell>
          <cell r="B2037" t="str">
            <v>Adaptador soldável com bolsa e rosca para registro de pvc rígido para tubo soldável 25mm x 3/4 pol</v>
          </cell>
          <cell r="C2037" t="str">
            <v>UN</v>
          </cell>
          <cell r="D2037">
            <v>1</v>
          </cell>
          <cell r="E2037">
            <v>1.5184</v>
          </cell>
          <cell r="F2037">
            <v>1.51</v>
          </cell>
        </row>
        <row r="2038">
          <cell r="A2038" t="str">
            <v>001.18.05440</v>
          </cell>
          <cell r="B2038" t="str">
            <v>Adaptador soldável com bolsa e rosca para registro de pvc rígido para tubo soldável 20mm x 1/2 pol</v>
          </cell>
          <cell r="C2038" t="str">
            <v>UN</v>
          </cell>
          <cell r="D2038">
            <v>1</v>
          </cell>
          <cell r="E2038">
            <v>1.4583999999999999</v>
          </cell>
          <cell r="F2038">
            <v>1.45</v>
          </cell>
        </row>
        <row r="2039">
          <cell r="A2039" t="str">
            <v>001.18.05460</v>
          </cell>
          <cell r="B2039" t="str">
            <v>Adaptador soldável com flanges de pvc rígido para tubo soldável para caixa de água 110mm x 4 pol</v>
          </cell>
          <cell r="C2039" t="str">
            <v>UN</v>
          </cell>
          <cell r="D2039">
            <v>1</v>
          </cell>
          <cell r="E2039">
            <v>152.85509999999999</v>
          </cell>
          <cell r="F2039">
            <v>152.85</v>
          </cell>
        </row>
        <row r="2040">
          <cell r="A2040" t="str">
            <v>001.18.05480</v>
          </cell>
          <cell r="B2040" t="str">
            <v>Adaptador soldável com flanges de pvc rígido para tubo soldável para caixa de água  85mm x 3 pol</v>
          </cell>
          <cell r="C2040" t="str">
            <v>UN</v>
          </cell>
          <cell r="D2040">
            <v>1</v>
          </cell>
          <cell r="E2040">
            <v>99.7119</v>
          </cell>
          <cell r="F2040">
            <v>99.71</v>
          </cell>
        </row>
        <row r="2041">
          <cell r="A2041" t="str">
            <v>001.18.05500</v>
          </cell>
          <cell r="B2041" t="str">
            <v>Adaptador soldável com flantes de pvc rígido para tubo soldável para caixa de água 75mm x 2.5 pol</v>
          </cell>
          <cell r="C2041" t="str">
            <v>UN</v>
          </cell>
          <cell r="D2041">
            <v>1</v>
          </cell>
          <cell r="E2041">
            <v>77.7119</v>
          </cell>
          <cell r="F2041">
            <v>77.709999999999994</v>
          </cell>
        </row>
        <row r="2042">
          <cell r="A2042" t="str">
            <v>001.18.05520</v>
          </cell>
          <cell r="B2042" t="str">
            <v>Adaptador soldável com flanges de pvc rígido para tubo soldável para caixa de água 60mm x 2 pol</v>
          </cell>
          <cell r="C2042" t="str">
            <v>UN</v>
          </cell>
          <cell r="D2042">
            <v>1</v>
          </cell>
          <cell r="E2042">
            <v>26.241299999999999</v>
          </cell>
          <cell r="F2042">
            <v>26.24</v>
          </cell>
        </row>
        <row r="2043">
          <cell r="A2043" t="str">
            <v>001.18.05540</v>
          </cell>
          <cell r="B2043" t="str">
            <v>Adaptador soldável com flanges de pvc rígido para tubo soldável para caixa de água 50mm x 1.5 pol</v>
          </cell>
          <cell r="C2043" t="str">
            <v>UN</v>
          </cell>
          <cell r="D2043">
            <v>1</v>
          </cell>
          <cell r="E2043">
            <v>20.031300000000002</v>
          </cell>
          <cell r="F2043">
            <v>20.03</v>
          </cell>
        </row>
        <row r="2044">
          <cell r="A2044" t="str">
            <v>001.18.05560</v>
          </cell>
          <cell r="B2044" t="str">
            <v>Adaptador soldável com flanges de pvc rígido para tubo soldável para caixa de água 40mm x 1.1/4 pol</v>
          </cell>
          <cell r="C2044" t="str">
            <v>UN</v>
          </cell>
          <cell r="D2044">
            <v>1</v>
          </cell>
          <cell r="E2044">
            <v>19.151299999999999</v>
          </cell>
          <cell r="F2044">
            <v>19.149999999999999</v>
          </cell>
        </row>
        <row r="2045">
          <cell r="A2045" t="str">
            <v>001.18.05580</v>
          </cell>
          <cell r="B2045" t="str">
            <v>Adaptador soldável com flanges de pvc rígido para tubo soldável para caixa de água 32mm x 1 pol</v>
          </cell>
          <cell r="C2045" t="str">
            <v>UN</v>
          </cell>
          <cell r="D2045">
            <v>1</v>
          </cell>
          <cell r="E2045">
            <v>14.2178</v>
          </cell>
          <cell r="F2045">
            <v>14.21</v>
          </cell>
        </row>
        <row r="2046">
          <cell r="A2046" t="str">
            <v>001.18.05600</v>
          </cell>
          <cell r="B2046" t="str">
            <v>Adaptador soldável com flanges de pvc rígido para tubo soldável para caixa de água 25mm x 3/4</v>
          </cell>
          <cell r="C2046" t="str">
            <v>UN</v>
          </cell>
          <cell r="D2046">
            <v>1</v>
          </cell>
          <cell r="E2046">
            <v>10.527799999999999</v>
          </cell>
          <cell r="F2046">
            <v>10.52</v>
          </cell>
        </row>
        <row r="2047">
          <cell r="A2047" t="str">
            <v>001.18.05620</v>
          </cell>
          <cell r="B2047" t="str">
            <v>Adaptador soldável com flanges de pvc rígido para tubo soldável para caixa de água 20mm x 1/2 pol</v>
          </cell>
          <cell r="C2047" t="str">
            <v>UN</v>
          </cell>
          <cell r="D2047">
            <v>1</v>
          </cell>
          <cell r="E2047">
            <v>8.9377999999999993</v>
          </cell>
          <cell r="F2047">
            <v>8.93</v>
          </cell>
        </row>
        <row r="2048">
          <cell r="A2048" t="str">
            <v>001.18.05640</v>
          </cell>
          <cell r="B2048" t="str">
            <v>Bucha de redução longa de pvc rígido para tubo soldável 110 x 75 mm ( 4 x 2.1/2 pol)</v>
          </cell>
          <cell r="C2048" t="str">
            <v>UN</v>
          </cell>
          <cell r="D2048">
            <v>1</v>
          </cell>
          <cell r="E2048">
            <v>22.781099999999999</v>
          </cell>
          <cell r="F2048">
            <v>22.78</v>
          </cell>
        </row>
        <row r="2049">
          <cell r="A2049" t="str">
            <v>001.18.05660</v>
          </cell>
          <cell r="B2049" t="str">
            <v>Bucha de redução longa de pvc rígido para tubo soldável 110 x 60 mm ( 4 x 2 pol)</v>
          </cell>
          <cell r="C2049" t="str">
            <v>UN</v>
          </cell>
          <cell r="D2049">
            <v>1</v>
          </cell>
          <cell r="E2049">
            <v>13.7811</v>
          </cell>
          <cell r="F2049">
            <v>13.78</v>
          </cell>
        </row>
        <row r="2050">
          <cell r="A2050" t="str">
            <v>001.18.05680</v>
          </cell>
          <cell r="B2050" t="str">
            <v>Bucha de redução longa de pvc rígido para tubo soldável 85 x 60 mm (3 x 2 pol)</v>
          </cell>
          <cell r="C2050" t="str">
            <v>UN</v>
          </cell>
          <cell r="D2050">
            <v>1</v>
          </cell>
          <cell r="E2050">
            <v>7.3167999999999997</v>
          </cell>
          <cell r="F2050">
            <v>7.31</v>
          </cell>
        </row>
        <row r="2051">
          <cell r="A2051" t="str">
            <v>001.18.05700</v>
          </cell>
          <cell r="B2051" t="str">
            <v>Bucha de redução longa de pvc rígido para tubo soldável 75 x 50 mm ( 2.1/2 x 1.1/2 pol)</v>
          </cell>
          <cell r="C2051" t="str">
            <v>UN</v>
          </cell>
          <cell r="D2051">
            <v>1</v>
          </cell>
          <cell r="E2051">
            <v>6.9268000000000001</v>
          </cell>
          <cell r="F2051">
            <v>6.92</v>
          </cell>
        </row>
        <row r="2052">
          <cell r="A2052" t="str">
            <v>001.18.05720</v>
          </cell>
          <cell r="B2052" t="str">
            <v>Bucha de redução longa de pvc rígido para tubo soldável 60 x 50 mm (2 x 1.1/2 pol)</v>
          </cell>
          <cell r="C2052" t="str">
            <v>UN</v>
          </cell>
          <cell r="D2052">
            <v>1</v>
          </cell>
          <cell r="E2052">
            <v>5.9827000000000004</v>
          </cell>
          <cell r="F2052">
            <v>5.98</v>
          </cell>
        </row>
        <row r="2053">
          <cell r="A2053" t="str">
            <v>001.18.05740</v>
          </cell>
          <cell r="B2053" t="str">
            <v>Bucha de redução longa de pvc rígido para tubo soldável 60 x 40 mm (2 x 1.1/4 pol)</v>
          </cell>
          <cell r="C2053" t="str">
            <v>UN</v>
          </cell>
          <cell r="D2053">
            <v>1</v>
          </cell>
          <cell r="E2053">
            <v>4.8677000000000001</v>
          </cell>
          <cell r="F2053">
            <v>4.8600000000000003</v>
          </cell>
        </row>
        <row r="2054">
          <cell r="A2054" t="str">
            <v>001.18.05760</v>
          </cell>
          <cell r="B2054" t="str">
            <v>Bucha de redução longa de pvc rígido para tubo soldável 60 x 32 mm (2 x 1 pol)</v>
          </cell>
          <cell r="C2054" t="str">
            <v>UN</v>
          </cell>
          <cell r="D2054">
            <v>1</v>
          </cell>
          <cell r="E2054">
            <v>5.6927000000000003</v>
          </cell>
          <cell r="F2054">
            <v>5.69</v>
          </cell>
        </row>
        <row r="2055">
          <cell r="A2055" t="str">
            <v>001.18.05780</v>
          </cell>
          <cell r="B2055" t="str">
            <v>Bucha de redução longa de pvc rígido para tubo soldável 60 x 25 mm ( 2 x 3/4 pol)</v>
          </cell>
          <cell r="C2055" t="str">
            <v>UN</v>
          </cell>
          <cell r="D2055">
            <v>1</v>
          </cell>
          <cell r="E2055">
            <v>2.1526999999999998</v>
          </cell>
          <cell r="F2055">
            <v>2.15</v>
          </cell>
        </row>
        <row r="2056">
          <cell r="A2056" t="str">
            <v>001.18.05800</v>
          </cell>
          <cell r="B2056" t="str">
            <v>Bucha de redução longa de pvc rígido para tubo soldável 50 x 32 mm ( 1.1/2 x 1 pol)</v>
          </cell>
          <cell r="C2056" t="str">
            <v>UN</v>
          </cell>
          <cell r="D2056">
            <v>1</v>
          </cell>
          <cell r="E2056">
            <v>3.6027</v>
          </cell>
          <cell r="F2056">
            <v>3.6</v>
          </cell>
        </row>
        <row r="2057">
          <cell r="A2057" t="str">
            <v>001.18.05820</v>
          </cell>
          <cell r="B2057" t="str">
            <v>Bucha de redução longa de pvc rígido para tubo soldável 50 x 25 mm ( 1.1/2 x 3.4 pol)</v>
          </cell>
          <cell r="C2057" t="str">
            <v>UN</v>
          </cell>
          <cell r="D2057">
            <v>1</v>
          </cell>
          <cell r="E2057">
            <v>3.2726999999999999</v>
          </cell>
          <cell r="F2057">
            <v>3.27</v>
          </cell>
        </row>
        <row r="2058">
          <cell r="A2058" t="str">
            <v>001.18.05840</v>
          </cell>
          <cell r="B2058" t="str">
            <v>Bucha de redução longa de pvc rígido para tubo soldável 50 x 20 mm ( 1.1/2 x 1/2 pol)</v>
          </cell>
          <cell r="C2058" t="str">
            <v>UN</v>
          </cell>
          <cell r="D2058">
            <v>1</v>
          </cell>
          <cell r="E2058">
            <v>3.0527000000000002</v>
          </cell>
          <cell r="F2058">
            <v>3.05</v>
          </cell>
        </row>
        <row r="2059">
          <cell r="A2059" t="str">
            <v>001.18.05860</v>
          </cell>
          <cell r="B2059" t="str">
            <v>Bucha de redução longa de pvc rígido para tubo soldável 40 x 25 mm ( 1.1/4 x 3/4 pol)</v>
          </cell>
          <cell r="C2059" t="str">
            <v>UN</v>
          </cell>
          <cell r="D2059">
            <v>1</v>
          </cell>
          <cell r="E2059">
            <v>3.3227000000000002</v>
          </cell>
          <cell r="F2059">
            <v>3.32</v>
          </cell>
        </row>
        <row r="2060">
          <cell r="A2060" t="str">
            <v>001.18.05880</v>
          </cell>
          <cell r="B2060" t="str">
            <v>Bucha de redução longa de pvc rígido para tubo soldável 40 x 20 mm (1.1/4 x 1/2 pol)</v>
          </cell>
          <cell r="C2060" t="str">
            <v>UN</v>
          </cell>
          <cell r="D2060">
            <v>1</v>
          </cell>
          <cell r="E2060">
            <v>2.8826999999999998</v>
          </cell>
          <cell r="F2060">
            <v>2.88</v>
          </cell>
        </row>
        <row r="2061">
          <cell r="A2061" t="str">
            <v>001.18.05900</v>
          </cell>
          <cell r="B2061" t="str">
            <v>Bucha de redução longa de pvc rígido para tubo soldável 32 x 20 mm (1 x 1/2 pol)</v>
          </cell>
          <cell r="C2061" t="str">
            <v>UN</v>
          </cell>
          <cell r="D2061">
            <v>1</v>
          </cell>
          <cell r="E2061">
            <v>2.1284000000000001</v>
          </cell>
          <cell r="F2061">
            <v>2.12</v>
          </cell>
        </row>
        <row r="2062">
          <cell r="A2062" t="str">
            <v>001.18.05920</v>
          </cell>
          <cell r="B2062" t="str">
            <v>Cap de pvc rígido para tubo soldável 50 mm ( 1.1/2 pol)</v>
          </cell>
          <cell r="C2062" t="str">
            <v>UN</v>
          </cell>
          <cell r="D2062">
            <v>1</v>
          </cell>
          <cell r="E2062">
            <v>4.5926999999999998</v>
          </cell>
          <cell r="F2062">
            <v>4.59</v>
          </cell>
        </row>
        <row r="2063">
          <cell r="A2063" t="str">
            <v>001.18.05940</v>
          </cell>
          <cell r="B2063" t="str">
            <v>Cap de pvc rígido para tubo soldável 40 mm (1.1/4 pol)</v>
          </cell>
          <cell r="C2063" t="str">
            <v>UN</v>
          </cell>
          <cell r="D2063">
            <v>1</v>
          </cell>
          <cell r="E2063">
            <v>3.1926999999999999</v>
          </cell>
          <cell r="F2063">
            <v>3.19</v>
          </cell>
        </row>
        <row r="2064">
          <cell r="A2064" t="str">
            <v>001.18.05960</v>
          </cell>
          <cell r="B2064" t="str">
            <v>Cap de pvc rígido para tubo soldável 32 mm (1 pol)</v>
          </cell>
          <cell r="C2064" t="str">
            <v>UN</v>
          </cell>
          <cell r="D2064">
            <v>1</v>
          </cell>
          <cell r="E2064">
            <v>2.5026999999999999</v>
          </cell>
          <cell r="F2064">
            <v>2.5</v>
          </cell>
        </row>
        <row r="2065">
          <cell r="A2065" t="str">
            <v>001.18.05980</v>
          </cell>
          <cell r="B2065" t="str">
            <v>Cap de pvc rígido para tubo soldável 25 mm (3/4 pol)</v>
          </cell>
          <cell r="C2065" t="str">
            <v>UN</v>
          </cell>
          <cell r="D2065">
            <v>1</v>
          </cell>
          <cell r="E2065">
            <v>1.8884000000000001</v>
          </cell>
          <cell r="F2065">
            <v>1.88</v>
          </cell>
        </row>
        <row r="2066">
          <cell r="A2066" t="str">
            <v>001.18.06000</v>
          </cell>
          <cell r="B2066" t="str">
            <v>Cap de pvc rígido para tubo soldável 20 mm (1/2 pol)</v>
          </cell>
          <cell r="C2066" t="str">
            <v>UN</v>
          </cell>
          <cell r="D2066">
            <v>1</v>
          </cell>
          <cell r="E2066">
            <v>1.7484</v>
          </cell>
          <cell r="F2066">
            <v>1.74</v>
          </cell>
        </row>
        <row r="2067">
          <cell r="A2067" t="str">
            <v>001.18.06020</v>
          </cell>
          <cell r="B2067" t="str">
            <v>Joelho 90º soldável/rosqueável  32mm x 1 pol</v>
          </cell>
          <cell r="C2067" t="str">
            <v>UN</v>
          </cell>
          <cell r="D2067">
            <v>1</v>
          </cell>
          <cell r="E2067">
            <v>4.1026999999999996</v>
          </cell>
          <cell r="F2067">
            <v>4.0999999999999996</v>
          </cell>
        </row>
        <row r="2068">
          <cell r="A2068" t="str">
            <v>001.18.06040</v>
          </cell>
          <cell r="B2068" t="str">
            <v>Joelho 90º soldável/rosqueável 25mm x 3/4 pol</v>
          </cell>
          <cell r="C2068" t="str">
            <v>UN</v>
          </cell>
          <cell r="D2068">
            <v>1</v>
          </cell>
          <cell r="E2068">
            <v>3.2427000000000001</v>
          </cell>
          <cell r="F2068">
            <v>3.24</v>
          </cell>
        </row>
        <row r="2069">
          <cell r="A2069" t="str">
            <v>001.18.06060</v>
          </cell>
          <cell r="B2069" t="str">
            <v>Joelho 90º soldável/rosqueável  20mm x 1/2 pol</v>
          </cell>
          <cell r="C2069" t="str">
            <v>UN</v>
          </cell>
          <cell r="D2069">
            <v>1</v>
          </cell>
          <cell r="E2069">
            <v>2.6227</v>
          </cell>
          <cell r="F2069">
            <v>2.62</v>
          </cell>
        </row>
        <row r="2070">
          <cell r="A2070" t="str">
            <v>001.18.06080</v>
          </cell>
          <cell r="B2070" t="str">
            <v>Joelho de redução 90º soldável/rosqueável 32mm x 3/4 pol</v>
          </cell>
          <cell r="C2070" t="str">
            <v>UN</v>
          </cell>
          <cell r="D2070">
            <v>1</v>
          </cell>
          <cell r="E2070">
            <v>2.5627</v>
          </cell>
          <cell r="F2070">
            <v>2.56</v>
          </cell>
        </row>
        <row r="2071">
          <cell r="A2071" t="str">
            <v>001.18.06100</v>
          </cell>
          <cell r="B2071" t="str">
            <v>Joelho de redução 90º soldável/rosqueável 25mm x 1/2 pol</v>
          </cell>
          <cell r="C2071" t="str">
            <v>UN</v>
          </cell>
          <cell r="D2071">
            <v>1</v>
          </cell>
          <cell r="E2071">
            <v>2.6126999999999998</v>
          </cell>
          <cell r="F2071">
            <v>2.61</v>
          </cell>
        </row>
        <row r="2072">
          <cell r="A2072" t="str">
            <v>001.18.06120</v>
          </cell>
          <cell r="B2072" t="str">
            <v>Luva simples soldável/rosqueável 50mm x 1.5 pol</v>
          </cell>
          <cell r="C2072" t="str">
            <v>UN</v>
          </cell>
          <cell r="D2072">
            <v>1</v>
          </cell>
          <cell r="E2072">
            <v>14.306100000000001</v>
          </cell>
          <cell r="F2072">
            <v>14.3</v>
          </cell>
        </row>
        <row r="2073">
          <cell r="A2073" t="str">
            <v>001.18.06140</v>
          </cell>
          <cell r="B2073" t="str">
            <v>Luva simples soldável/rosqueável 40mm x 1.1/4 pol</v>
          </cell>
          <cell r="C2073" t="str">
            <v>UN</v>
          </cell>
          <cell r="D2073">
            <v>1</v>
          </cell>
          <cell r="E2073">
            <v>7.2061000000000002</v>
          </cell>
          <cell r="F2073">
            <v>7.2</v>
          </cell>
        </row>
        <row r="2074">
          <cell r="A2074" t="str">
            <v>001.18.06160</v>
          </cell>
          <cell r="B2074" t="str">
            <v>Luva simples soldável/rosqueável 32mm x 1 pol</v>
          </cell>
          <cell r="C2074" t="str">
            <v>UN</v>
          </cell>
          <cell r="D2074">
            <v>1</v>
          </cell>
          <cell r="E2074">
            <v>3.7126999999999999</v>
          </cell>
          <cell r="F2074">
            <v>3.71</v>
          </cell>
        </row>
        <row r="2075">
          <cell r="A2075" t="str">
            <v>001.18.06180</v>
          </cell>
          <cell r="B2075" t="str">
            <v>Luva simples soldável/rosqueável 25mm x 3/4 pol</v>
          </cell>
          <cell r="C2075" t="str">
            <v>UN</v>
          </cell>
          <cell r="D2075">
            <v>1</v>
          </cell>
          <cell r="E2075">
            <v>2.4426999999999999</v>
          </cell>
          <cell r="F2075">
            <v>2.44</v>
          </cell>
        </row>
        <row r="2076">
          <cell r="A2076" t="str">
            <v>001.18.06200</v>
          </cell>
          <cell r="B2076" t="str">
            <v>Luva simples soldável/rosqueável 20mm x 1/2 pol</v>
          </cell>
          <cell r="C2076" t="str">
            <v>UN</v>
          </cell>
          <cell r="D2076">
            <v>1</v>
          </cell>
          <cell r="E2076">
            <v>2.8327</v>
          </cell>
          <cell r="F2076">
            <v>2.83</v>
          </cell>
        </row>
        <row r="2077">
          <cell r="A2077" t="str">
            <v>001.18.06220</v>
          </cell>
          <cell r="B2077" t="str">
            <v>Luva de redução soldável/rosqueável 25mm x 1/2 pol</v>
          </cell>
          <cell r="C2077" t="str">
            <v>UN</v>
          </cell>
          <cell r="D2077">
            <v>1</v>
          </cell>
          <cell r="E2077">
            <v>2.6126999999999998</v>
          </cell>
          <cell r="F2077">
            <v>2.61</v>
          </cell>
        </row>
        <row r="2078">
          <cell r="A2078" t="str">
            <v>001.18.06240</v>
          </cell>
          <cell r="B2078" t="str">
            <v>Tee 90º com rosca na bolsa central soldável/rosqueável 32mm x 32mm x 1 pol</v>
          </cell>
          <cell r="C2078" t="str">
            <v>UN</v>
          </cell>
          <cell r="D2078">
            <v>1</v>
          </cell>
          <cell r="E2078">
            <v>3.8673999999999999</v>
          </cell>
          <cell r="F2078">
            <v>3.86</v>
          </cell>
        </row>
        <row r="2079">
          <cell r="A2079" t="str">
            <v>001.18.06260</v>
          </cell>
          <cell r="B2079" t="str">
            <v>Tee 90º com rosca na bolsa central soldável/rosqueável 25mm x 25mm 3/4 pol</v>
          </cell>
          <cell r="C2079" t="str">
            <v>UN</v>
          </cell>
          <cell r="D2079">
            <v>1</v>
          </cell>
          <cell r="E2079">
            <v>6.3874000000000004</v>
          </cell>
          <cell r="F2079">
            <v>6.38</v>
          </cell>
        </row>
        <row r="2080">
          <cell r="A2080" t="str">
            <v>001.18.06280</v>
          </cell>
          <cell r="B2080" t="str">
            <v>Tee 90º com rosca na bolsa central soldável/rosqueável 20mm x 20mm x 1/2 pol</v>
          </cell>
          <cell r="C2080" t="str">
            <v>UN</v>
          </cell>
          <cell r="D2080">
            <v>1</v>
          </cell>
          <cell r="E2080">
            <v>5.0724</v>
          </cell>
          <cell r="F2080">
            <v>5.07</v>
          </cell>
        </row>
        <row r="2081">
          <cell r="A2081" t="str">
            <v>001.18.06300</v>
          </cell>
          <cell r="B2081" t="str">
            <v>Tee 90º com rosca na bolsa central sodável/rosqueável 32mm x 32mm x 3/4 pol</v>
          </cell>
          <cell r="C2081" t="str">
            <v>UN</v>
          </cell>
          <cell r="D2081">
            <v>1</v>
          </cell>
          <cell r="E2081">
            <v>6.1173999999999999</v>
          </cell>
          <cell r="F2081">
            <v>6.11</v>
          </cell>
        </row>
        <row r="2082">
          <cell r="A2082" t="str">
            <v>001.18.06320</v>
          </cell>
          <cell r="B2082" t="str">
            <v>Tee 90º com rosca na bolsa central soldável/rosqueável 25mm x 25mm x 1/2 pol</v>
          </cell>
          <cell r="C2082" t="str">
            <v>UN</v>
          </cell>
          <cell r="D2082">
            <v>1</v>
          </cell>
          <cell r="E2082">
            <v>3.6374</v>
          </cell>
          <cell r="F2082">
            <v>3.63</v>
          </cell>
        </row>
        <row r="2083">
          <cell r="A2083" t="str">
            <v>001.18.06340</v>
          </cell>
          <cell r="B2083" t="str">
            <v>Joelho 90º soldável com bucha de latão 25mm x 3/4 pol</v>
          </cell>
          <cell r="C2083" t="str">
            <v>UN</v>
          </cell>
          <cell r="D2083">
            <v>1</v>
          </cell>
          <cell r="E2083">
            <v>4.9726999999999997</v>
          </cell>
          <cell r="F2083">
            <v>4.97</v>
          </cell>
        </row>
        <row r="2084">
          <cell r="A2084" t="str">
            <v>001.18.06360</v>
          </cell>
          <cell r="B2084" t="str">
            <v>Joelho 90º soldável com bucha de latão 20mm x 1/2 pol</v>
          </cell>
          <cell r="C2084" t="str">
            <v>UN</v>
          </cell>
          <cell r="D2084">
            <v>1</v>
          </cell>
          <cell r="E2084">
            <v>4.5327000000000002</v>
          </cell>
          <cell r="F2084">
            <v>4.53</v>
          </cell>
        </row>
        <row r="2085">
          <cell r="A2085" t="str">
            <v>001.18.06380</v>
          </cell>
          <cell r="B2085" t="str">
            <v>Joelho de redução 90º soldável com bucha de latão 32mm x 3/4 pol</v>
          </cell>
          <cell r="C2085" t="str">
            <v>UN</v>
          </cell>
          <cell r="D2085">
            <v>1</v>
          </cell>
          <cell r="E2085">
            <v>2.6227</v>
          </cell>
          <cell r="F2085">
            <v>2.62</v>
          </cell>
        </row>
        <row r="2086">
          <cell r="A2086" t="str">
            <v>001.18.06400</v>
          </cell>
          <cell r="B2086" t="str">
            <v>Joelho de redução 90º soldável com bucha de latão 25mm x 1/2 pol</v>
          </cell>
          <cell r="C2086" t="str">
            <v>UN</v>
          </cell>
          <cell r="D2086">
            <v>1</v>
          </cell>
          <cell r="E2086">
            <v>3.5226999999999999</v>
          </cell>
          <cell r="F2086">
            <v>3.52</v>
          </cell>
        </row>
        <row r="2087">
          <cell r="A2087" t="str">
            <v>001.18.06420</v>
          </cell>
          <cell r="B2087" t="str">
            <v>Luva simples soldável com bucha de latão 25mm x 3/4 pol</v>
          </cell>
          <cell r="C2087" t="str">
            <v>UN</v>
          </cell>
          <cell r="D2087">
            <v>1</v>
          </cell>
          <cell r="E2087">
            <v>4.5427</v>
          </cell>
          <cell r="F2087">
            <v>4.54</v>
          </cell>
        </row>
        <row r="2088">
          <cell r="A2088" t="str">
            <v>001.18.06440</v>
          </cell>
          <cell r="B2088" t="str">
            <v>Luva simples soldável com bucha de latão 20mm x 1/2 pol</v>
          </cell>
          <cell r="C2088" t="str">
            <v>UN</v>
          </cell>
          <cell r="D2088">
            <v>1</v>
          </cell>
          <cell r="E2088">
            <v>3.9327000000000001</v>
          </cell>
          <cell r="F2088">
            <v>3.93</v>
          </cell>
        </row>
        <row r="2089">
          <cell r="A2089" t="str">
            <v>001.18.06460</v>
          </cell>
          <cell r="B2089" t="str">
            <v>Luva de redução soldável com bucha de latão 25mm x 1/2 pol</v>
          </cell>
          <cell r="C2089" t="str">
            <v>UN</v>
          </cell>
          <cell r="D2089">
            <v>1</v>
          </cell>
          <cell r="E2089">
            <v>4.1426999999999996</v>
          </cell>
          <cell r="F2089">
            <v>4.1399999999999997</v>
          </cell>
        </row>
        <row r="2090">
          <cell r="A2090" t="str">
            <v>001.18.06480</v>
          </cell>
          <cell r="B2090" t="str">
            <v>Tee 90º com bucha de latão central 25mm x 25mm x 3/4 pol</v>
          </cell>
          <cell r="C2090" t="str">
            <v>UN</v>
          </cell>
          <cell r="D2090">
            <v>1</v>
          </cell>
          <cell r="E2090">
            <v>6.3874000000000004</v>
          </cell>
          <cell r="F2090">
            <v>6.38</v>
          </cell>
        </row>
        <row r="2091">
          <cell r="A2091" t="str">
            <v>001.18.06500</v>
          </cell>
          <cell r="B2091" t="str">
            <v>Tee 90º com bucha de latão central 20mm x 20mm x 1/2 pol</v>
          </cell>
          <cell r="C2091" t="str">
            <v>UN</v>
          </cell>
          <cell r="D2091">
            <v>1</v>
          </cell>
          <cell r="E2091">
            <v>4.4374000000000002</v>
          </cell>
          <cell r="F2091">
            <v>4.43</v>
          </cell>
        </row>
        <row r="2092">
          <cell r="A2092" t="str">
            <v>001.18.06520</v>
          </cell>
          <cell r="B2092" t="str">
            <v>Tee redução 90º com bucha de latão na bolsa central 32mm x 32mm x 3/4 pol</v>
          </cell>
          <cell r="C2092" t="str">
            <v>UN</v>
          </cell>
          <cell r="D2092">
            <v>1</v>
          </cell>
          <cell r="E2092">
            <v>6.1173999999999999</v>
          </cell>
          <cell r="F2092">
            <v>6.11</v>
          </cell>
        </row>
        <row r="2093">
          <cell r="A2093" t="str">
            <v>001.18.06540</v>
          </cell>
          <cell r="B2093" t="str">
            <v>Tee reduçao 90º com bucha de latão na bolsa central 25mm x 25mm 1/2 pol</v>
          </cell>
          <cell r="C2093" t="str">
            <v>UN</v>
          </cell>
          <cell r="D2093">
            <v>1</v>
          </cell>
          <cell r="E2093">
            <v>3.6374</v>
          </cell>
          <cell r="F2093">
            <v>3.63</v>
          </cell>
        </row>
        <row r="2094">
          <cell r="A2094" t="str">
            <v>001.18.06560</v>
          </cell>
          <cell r="B2094" t="str">
            <v>Cotovelo ou joelho de redução de ferro galvanizado 2.5x2 pol</v>
          </cell>
          <cell r="C2094" t="str">
            <v>UN</v>
          </cell>
          <cell r="D2094">
            <v>1</v>
          </cell>
          <cell r="E2094">
            <v>28.044499999999999</v>
          </cell>
          <cell r="F2094">
            <v>28.04</v>
          </cell>
        </row>
        <row r="2095">
          <cell r="A2095" t="str">
            <v>001.18.06580</v>
          </cell>
          <cell r="B2095" t="str">
            <v>Cotovelo ou joelho de redução de ferro galvanizado 2x1.5 pol</v>
          </cell>
          <cell r="C2095" t="str">
            <v>UN</v>
          </cell>
          <cell r="D2095">
            <v>1</v>
          </cell>
          <cell r="E2095">
            <v>15.0829</v>
          </cell>
          <cell r="F2095">
            <v>15.08</v>
          </cell>
        </row>
        <row r="2096">
          <cell r="A2096" t="str">
            <v>001.18.06600</v>
          </cell>
          <cell r="B2096" t="str">
            <v>Cotovelo ou joelho de redução de ferro galvanizado 1.5x1 1/4 pol</v>
          </cell>
          <cell r="C2096" t="str">
            <v>UN</v>
          </cell>
          <cell r="D2096">
            <v>1</v>
          </cell>
          <cell r="E2096">
            <v>10.882899999999999</v>
          </cell>
          <cell r="F2096">
            <v>10.88</v>
          </cell>
        </row>
        <row r="2097">
          <cell r="A2097" t="str">
            <v>001.18.06620</v>
          </cell>
          <cell r="B2097" t="str">
            <v>Cotovelo ou joelho de redução de ferro galvanizado 1.5x1 pol</v>
          </cell>
          <cell r="C2097" t="str">
            <v>UN</v>
          </cell>
          <cell r="D2097">
            <v>1</v>
          </cell>
          <cell r="E2097">
            <v>10.882899999999999</v>
          </cell>
          <cell r="F2097">
            <v>10.88</v>
          </cell>
        </row>
        <row r="2098">
          <cell r="A2098" t="str">
            <v>001.18.06640</v>
          </cell>
          <cell r="B2098" t="str">
            <v>Cotovelo ou joelho de redução de ferro galvanizado 1.5x3/4 pol</v>
          </cell>
          <cell r="C2098" t="str">
            <v>UN</v>
          </cell>
          <cell r="D2098">
            <v>1</v>
          </cell>
          <cell r="E2098">
            <v>10.882899999999999</v>
          </cell>
          <cell r="F2098">
            <v>10.88</v>
          </cell>
        </row>
        <row r="2099">
          <cell r="A2099" t="str">
            <v>001.18.06660</v>
          </cell>
          <cell r="B2099" t="str">
            <v>Cotovelo ou joelho de redução de ferro galvanizado 1 1/4x1 pol</v>
          </cell>
          <cell r="C2099" t="str">
            <v>UN</v>
          </cell>
          <cell r="D2099">
            <v>1</v>
          </cell>
          <cell r="E2099">
            <v>8.8828999999999994</v>
          </cell>
          <cell r="F2099">
            <v>8.8800000000000008</v>
          </cell>
        </row>
        <row r="2100">
          <cell r="A2100" t="str">
            <v>001.18.06680</v>
          </cell>
          <cell r="B2100" t="str">
            <v>Cotovelo ou joelho de redução de ferro galvanizado 1 1/4x3/4 pol</v>
          </cell>
          <cell r="C2100" t="str">
            <v>UN</v>
          </cell>
          <cell r="D2100">
            <v>1</v>
          </cell>
          <cell r="E2100">
            <v>8.8828999999999994</v>
          </cell>
          <cell r="F2100">
            <v>8.8800000000000008</v>
          </cell>
        </row>
        <row r="2101">
          <cell r="A2101" t="str">
            <v>001.18.06700</v>
          </cell>
          <cell r="B2101" t="str">
            <v>Cotovelo ou joelho de redução de ferro galvanizado 1x3/4 pol</v>
          </cell>
          <cell r="C2101" t="str">
            <v>UN</v>
          </cell>
          <cell r="D2101">
            <v>1</v>
          </cell>
          <cell r="E2101">
            <v>5.4474</v>
          </cell>
          <cell r="F2101">
            <v>5.44</v>
          </cell>
        </row>
        <row r="2102">
          <cell r="A2102" t="str">
            <v>001.18.06720</v>
          </cell>
          <cell r="B2102" t="str">
            <v>Cotovelo ou joelho de redução de ferro galvanizado 1x1/2 pol</v>
          </cell>
          <cell r="C2102" t="str">
            <v>UN</v>
          </cell>
          <cell r="D2102">
            <v>1</v>
          </cell>
          <cell r="E2102">
            <v>5.4474</v>
          </cell>
          <cell r="F2102">
            <v>5.44</v>
          </cell>
        </row>
        <row r="2103">
          <cell r="A2103" t="str">
            <v>001.18.06740</v>
          </cell>
          <cell r="B2103" t="str">
            <v>Cotovelo ou joelho de redução de ferro galvanizado 3/4x1/2 pol</v>
          </cell>
          <cell r="C2103" t="str">
            <v>UN</v>
          </cell>
          <cell r="D2103">
            <v>1</v>
          </cell>
          <cell r="E2103">
            <v>4.0974000000000004</v>
          </cell>
          <cell r="F2103">
            <v>4.09</v>
          </cell>
        </row>
        <row r="2104">
          <cell r="A2104" t="str">
            <v>001.18.06760</v>
          </cell>
          <cell r="B2104" t="str">
            <v>Bucha de redução de ferro galvanizado 4x3 pol</v>
          </cell>
          <cell r="C2104" t="str">
            <v>UN</v>
          </cell>
          <cell r="D2104">
            <v>1</v>
          </cell>
          <cell r="E2104">
            <v>19.618400000000001</v>
          </cell>
          <cell r="F2104">
            <v>19.61</v>
          </cell>
        </row>
        <row r="2105">
          <cell r="A2105" t="str">
            <v>001.18.06780</v>
          </cell>
          <cell r="B2105" t="str">
            <v>Bucha de redução de ferro galvanizado 4x2.5 pol</v>
          </cell>
          <cell r="C2105" t="str">
            <v>UN</v>
          </cell>
          <cell r="D2105">
            <v>1</v>
          </cell>
          <cell r="E2105">
            <v>22.788399999999999</v>
          </cell>
          <cell r="F2105">
            <v>22.78</v>
          </cell>
        </row>
        <row r="2106">
          <cell r="A2106" t="str">
            <v>001.18.06800</v>
          </cell>
          <cell r="B2106" t="str">
            <v>Bucha de redução de ferro galvanizado 4x2 pol</v>
          </cell>
          <cell r="C2106" t="str">
            <v>UN</v>
          </cell>
          <cell r="D2106">
            <v>1</v>
          </cell>
          <cell r="E2106">
            <v>22.788399999999999</v>
          </cell>
          <cell r="F2106">
            <v>22.78</v>
          </cell>
        </row>
        <row r="2107">
          <cell r="A2107" t="str">
            <v>001.18.06820</v>
          </cell>
          <cell r="B2107" t="str">
            <v>Bucha de redução de ferro galvanizado 3x2 1/2 pol</v>
          </cell>
          <cell r="C2107" t="str">
            <v>UN</v>
          </cell>
          <cell r="D2107">
            <v>1</v>
          </cell>
          <cell r="E2107">
            <v>15.294499999999999</v>
          </cell>
          <cell r="F2107">
            <v>15.29</v>
          </cell>
        </row>
        <row r="2108">
          <cell r="A2108" t="str">
            <v>001.18.06840</v>
          </cell>
          <cell r="B2108" t="str">
            <v>Bucha de redução de ferro galvanizado 3x2 pol</v>
          </cell>
          <cell r="C2108" t="str">
            <v>UN</v>
          </cell>
          <cell r="D2108">
            <v>1</v>
          </cell>
          <cell r="E2108">
            <v>13.9945</v>
          </cell>
          <cell r="F2108">
            <v>13.99</v>
          </cell>
        </row>
        <row r="2109">
          <cell r="A2109" t="str">
            <v>001.18.06860</v>
          </cell>
          <cell r="B2109" t="str">
            <v>Bucha de redução de ferro galvanizado 3x1 1/2 pol</v>
          </cell>
          <cell r="C2109" t="str">
            <v>UN</v>
          </cell>
          <cell r="D2109">
            <v>1</v>
          </cell>
          <cell r="E2109">
            <v>13.9945</v>
          </cell>
          <cell r="F2109">
            <v>13.99</v>
          </cell>
        </row>
        <row r="2110">
          <cell r="A2110" t="str">
            <v>001.18.06880</v>
          </cell>
          <cell r="B2110" t="str">
            <v>Bucha de redução de ferro galvanizado 2 1/2x2 pol</v>
          </cell>
          <cell r="C2110" t="str">
            <v>UN</v>
          </cell>
          <cell r="D2110">
            <v>1</v>
          </cell>
          <cell r="E2110">
            <v>13.5945</v>
          </cell>
          <cell r="F2110">
            <v>13.59</v>
          </cell>
        </row>
        <row r="2111">
          <cell r="A2111" t="str">
            <v>001.18.06900</v>
          </cell>
          <cell r="B2111" t="str">
            <v>Bucha de redução de ferro galvanizado 2 1/2x1.5 pol</v>
          </cell>
          <cell r="C2111" t="str">
            <v>UN</v>
          </cell>
          <cell r="D2111">
            <v>1</v>
          </cell>
          <cell r="E2111">
            <v>12.5945</v>
          </cell>
          <cell r="F2111">
            <v>12.59</v>
          </cell>
        </row>
        <row r="2112">
          <cell r="A2112" t="str">
            <v>001.18.06920</v>
          </cell>
          <cell r="B2112" t="str">
            <v>Bucha de redução de ferro galvanizado 2 1/2x1 1/4 pol</v>
          </cell>
          <cell r="C2112" t="str">
            <v>UN</v>
          </cell>
          <cell r="D2112">
            <v>1</v>
          </cell>
          <cell r="E2112">
            <v>12.5945</v>
          </cell>
          <cell r="F2112">
            <v>12.59</v>
          </cell>
        </row>
        <row r="2113">
          <cell r="A2113" t="str">
            <v>001.18.06940</v>
          </cell>
          <cell r="B2113" t="str">
            <v>Bucha de redução de ferro galvanizado 2x1.5 pol</v>
          </cell>
          <cell r="C2113" t="str">
            <v>UN</v>
          </cell>
          <cell r="D2113">
            <v>1</v>
          </cell>
          <cell r="E2113">
            <v>9.0829000000000004</v>
          </cell>
          <cell r="F2113">
            <v>9.08</v>
          </cell>
        </row>
        <row r="2114">
          <cell r="A2114" t="str">
            <v>001.18.06960</v>
          </cell>
          <cell r="B2114" t="str">
            <v>Bucha de redução de ferro galvanizado 2x1 1/4 pol</v>
          </cell>
          <cell r="C2114" t="str">
            <v>UN</v>
          </cell>
          <cell r="D2114">
            <v>1</v>
          </cell>
          <cell r="E2114">
            <v>9.0829000000000004</v>
          </cell>
          <cell r="F2114">
            <v>9.08</v>
          </cell>
        </row>
        <row r="2115">
          <cell r="A2115" t="str">
            <v>001.18.06980</v>
          </cell>
          <cell r="B2115" t="str">
            <v>Bucha de redução de ferro galvanizado 2x1 pol</v>
          </cell>
          <cell r="C2115" t="str">
            <v>UN</v>
          </cell>
          <cell r="D2115">
            <v>1</v>
          </cell>
          <cell r="E2115">
            <v>9.3828999999999994</v>
          </cell>
          <cell r="F2115">
            <v>9.3800000000000008</v>
          </cell>
        </row>
        <row r="2116">
          <cell r="A2116" t="str">
            <v>001.18.07000</v>
          </cell>
          <cell r="B2116" t="str">
            <v>Bucha de redução de ferro galvanizado 2x3/4 pol</v>
          </cell>
          <cell r="C2116" t="str">
            <v>UN</v>
          </cell>
          <cell r="D2116">
            <v>1</v>
          </cell>
          <cell r="E2116">
            <v>9.3828999999999994</v>
          </cell>
          <cell r="F2116">
            <v>9.3800000000000008</v>
          </cell>
        </row>
        <row r="2117">
          <cell r="A2117" t="str">
            <v>001.18.07020</v>
          </cell>
          <cell r="B2117" t="str">
            <v>Bucha de redução de ferro galvanizado 1 1/2x1 1/4 pol</v>
          </cell>
          <cell r="C2117" t="str">
            <v>UN</v>
          </cell>
          <cell r="D2117">
            <v>1</v>
          </cell>
          <cell r="E2117">
            <v>8.4829000000000008</v>
          </cell>
          <cell r="F2117">
            <v>8.48</v>
          </cell>
        </row>
        <row r="2118">
          <cell r="A2118" t="str">
            <v>001.18.07040</v>
          </cell>
          <cell r="B2118" t="str">
            <v>Bucha de redução de ferro galvanizado 1 1/2x1 pol</v>
          </cell>
          <cell r="C2118" t="str">
            <v>UN</v>
          </cell>
          <cell r="D2118">
            <v>1</v>
          </cell>
          <cell r="E2118">
            <v>8.2828999999999997</v>
          </cell>
          <cell r="F2118">
            <v>8.2799999999999994</v>
          </cell>
        </row>
        <row r="2119">
          <cell r="A2119" t="str">
            <v>001.18.07060</v>
          </cell>
          <cell r="B2119" t="str">
            <v>Bucha de redução de ferro galvanizado 1 1/2x3/4 pol</v>
          </cell>
          <cell r="C2119" t="str">
            <v>UN</v>
          </cell>
          <cell r="D2119">
            <v>1</v>
          </cell>
          <cell r="E2119">
            <v>8.0829000000000004</v>
          </cell>
          <cell r="F2119">
            <v>8.08</v>
          </cell>
        </row>
        <row r="2120">
          <cell r="A2120" t="str">
            <v>001.18.07080</v>
          </cell>
          <cell r="B2120" t="str">
            <v>Bucha de redução de ferro galvanizado1 1/4x1 pol</v>
          </cell>
          <cell r="C2120" t="str">
            <v>UN</v>
          </cell>
          <cell r="D2120">
            <v>1</v>
          </cell>
          <cell r="E2120">
            <v>7.3829000000000002</v>
          </cell>
          <cell r="F2120">
            <v>7.38</v>
          </cell>
        </row>
        <row r="2121">
          <cell r="A2121" t="str">
            <v>001.18.07100</v>
          </cell>
          <cell r="B2121" t="str">
            <v>Bucha de redução de ferro galvanizado 1 1/4x3/4 pol</v>
          </cell>
          <cell r="C2121" t="str">
            <v>UN</v>
          </cell>
          <cell r="D2121">
            <v>1</v>
          </cell>
          <cell r="E2121">
            <v>6.7328999999999999</v>
          </cell>
          <cell r="F2121">
            <v>6.73</v>
          </cell>
        </row>
        <row r="2122">
          <cell r="A2122" t="str">
            <v>001.18.07120</v>
          </cell>
          <cell r="B2122" t="str">
            <v>Bucha de redução de ferro galvanizado 1 1/4x1/2 pol</v>
          </cell>
          <cell r="C2122" t="str">
            <v>UN</v>
          </cell>
          <cell r="D2122">
            <v>1</v>
          </cell>
          <cell r="E2122">
            <v>7.1829000000000001</v>
          </cell>
          <cell r="F2122">
            <v>7.18</v>
          </cell>
        </row>
        <row r="2123">
          <cell r="A2123" t="str">
            <v>001.18.07140</v>
          </cell>
          <cell r="B2123" t="str">
            <v>Bucha de redução de ferro galvanizado 1x3/4 pol</v>
          </cell>
          <cell r="C2123" t="str">
            <v>UN</v>
          </cell>
          <cell r="D2123">
            <v>1</v>
          </cell>
          <cell r="E2123">
            <v>4.1474000000000002</v>
          </cell>
          <cell r="F2123">
            <v>4.1399999999999997</v>
          </cell>
        </row>
        <row r="2124">
          <cell r="A2124" t="str">
            <v>001.18.07160</v>
          </cell>
          <cell r="B2124" t="str">
            <v>Bucha de redução de ferro galvanizado 1x1/2 pol</v>
          </cell>
          <cell r="C2124" t="str">
            <v>UN</v>
          </cell>
          <cell r="D2124">
            <v>1</v>
          </cell>
          <cell r="E2124">
            <v>4.4973999999999998</v>
          </cell>
          <cell r="F2124">
            <v>4.49</v>
          </cell>
        </row>
        <row r="2125">
          <cell r="A2125" t="str">
            <v>001.18.07180</v>
          </cell>
          <cell r="B2125" t="str">
            <v>Bucha de redução de ferro galvanizado 3/4x1/2 pol</v>
          </cell>
          <cell r="C2125" t="str">
            <v>UN</v>
          </cell>
          <cell r="D2125">
            <v>1</v>
          </cell>
          <cell r="E2125">
            <v>3.4973999999999998</v>
          </cell>
          <cell r="F2125">
            <v>3.49</v>
          </cell>
        </row>
        <row r="2126">
          <cell r="A2126" t="str">
            <v>001.18.07200</v>
          </cell>
          <cell r="B2126" t="str">
            <v>Luva de redução de ferro galvanizado 4x3 pol</v>
          </cell>
          <cell r="C2126" t="str">
            <v>UN</v>
          </cell>
          <cell r="D2126">
            <v>1</v>
          </cell>
          <cell r="E2126">
            <v>33.0884</v>
          </cell>
          <cell r="F2126">
            <v>33.08</v>
          </cell>
        </row>
        <row r="2127">
          <cell r="A2127" t="str">
            <v>001.18.07220</v>
          </cell>
          <cell r="B2127" t="str">
            <v>Luva de redução de ferro galvanizado 4x2.5 pol</v>
          </cell>
          <cell r="C2127" t="str">
            <v>UN</v>
          </cell>
          <cell r="D2127">
            <v>1</v>
          </cell>
          <cell r="E2127">
            <v>24.808399999999999</v>
          </cell>
          <cell r="F2127">
            <v>24.8</v>
          </cell>
        </row>
        <row r="2128">
          <cell r="A2128" t="str">
            <v>001.18.07240</v>
          </cell>
          <cell r="B2128" t="str">
            <v>Luva de redução de ferro galvanizado 4x2 pol</v>
          </cell>
          <cell r="C2128" t="str">
            <v>UN</v>
          </cell>
          <cell r="D2128">
            <v>1</v>
          </cell>
          <cell r="E2128">
            <v>33.0884</v>
          </cell>
          <cell r="F2128">
            <v>33.08</v>
          </cell>
        </row>
        <row r="2129">
          <cell r="A2129" t="str">
            <v>001.18.07260</v>
          </cell>
          <cell r="B2129" t="str">
            <v>Luva de reduçao de ferro galvanizado 3x2 1/2 pol</v>
          </cell>
          <cell r="C2129" t="str">
            <v>UN</v>
          </cell>
          <cell r="D2129">
            <v>1</v>
          </cell>
          <cell r="E2129">
            <v>23.294499999999999</v>
          </cell>
          <cell r="F2129">
            <v>23.29</v>
          </cell>
        </row>
        <row r="2130">
          <cell r="A2130" t="str">
            <v>001.18.07280</v>
          </cell>
          <cell r="B2130" t="str">
            <v>Luva de redução de ferro galvanizado 3x2 pol</v>
          </cell>
          <cell r="C2130" t="str">
            <v>UN</v>
          </cell>
          <cell r="D2130">
            <v>1</v>
          </cell>
          <cell r="E2130">
            <v>23.294499999999999</v>
          </cell>
          <cell r="F2130">
            <v>23.29</v>
          </cell>
        </row>
        <row r="2131">
          <cell r="A2131" t="str">
            <v>001.18.07300</v>
          </cell>
          <cell r="B2131" t="str">
            <v>Luva de redução de ferro galvanizado 3x1 1/2 pol</v>
          </cell>
          <cell r="C2131" t="str">
            <v>UN</v>
          </cell>
          <cell r="D2131">
            <v>1</v>
          </cell>
          <cell r="E2131">
            <v>23.294499999999999</v>
          </cell>
          <cell r="F2131">
            <v>23.29</v>
          </cell>
        </row>
        <row r="2132">
          <cell r="A2132" t="str">
            <v>001.18.07320</v>
          </cell>
          <cell r="B2132" t="str">
            <v>Luva de redução de ferro galvanizado 2 1/2x2 pol</v>
          </cell>
          <cell r="C2132" t="str">
            <v>UN</v>
          </cell>
          <cell r="D2132">
            <v>1</v>
          </cell>
          <cell r="E2132">
            <v>13.394500000000001</v>
          </cell>
          <cell r="F2132">
            <v>13.39</v>
          </cell>
        </row>
        <row r="2133">
          <cell r="A2133" t="str">
            <v>001.18.07340</v>
          </cell>
          <cell r="B2133" t="str">
            <v>Luva de redução de ferro galvanizado 2 1/2x1 1/2 pol</v>
          </cell>
          <cell r="C2133" t="str">
            <v>UN</v>
          </cell>
          <cell r="D2133">
            <v>1</v>
          </cell>
          <cell r="E2133">
            <v>13.394500000000001</v>
          </cell>
          <cell r="F2133">
            <v>13.39</v>
          </cell>
        </row>
        <row r="2134">
          <cell r="A2134" t="str">
            <v>001.18.07360</v>
          </cell>
          <cell r="B2134" t="str">
            <v>Luva de reduçao de ferro galvanizado 2.5x1 1/4 pol</v>
          </cell>
          <cell r="C2134" t="str">
            <v>UN</v>
          </cell>
          <cell r="D2134">
            <v>1</v>
          </cell>
          <cell r="E2134">
            <v>13.394500000000001</v>
          </cell>
          <cell r="F2134">
            <v>13.39</v>
          </cell>
        </row>
        <row r="2135">
          <cell r="A2135" t="str">
            <v>001.18.07380</v>
          </cell>
          <cell r="B2135" t="str">
            <v>Luva de redução de ferro galvanizado 2x1 1/2 pol</v>
          </cell>
          <cell r="C2135" t="str">
            <v>UN</v>
          </cell>
          <cell r="D2135">
            <v>1</v>
          </cell>
          <cell r="E2135">
            <v>12.882899999999999</v>
          </cell>
          <cell r="F2135">
            <v>12.88</v>
          </cell>
        </row>
        <row r="2136">
          <cell r="A2136" t="str">
            <v>001.18.07400</v>
          </cell>
          <cell r="B2136" t="str">
            <v>Luva de redução de ferro galvanizado 2x1 1/4 pol</v>
          </cell>
          <cell r="C2136" t="str">
            <v>UN</v>
          </cell>
          <cell r="D2136">
            <v>1</v>
          </cell>
          <cell r="E2136">
            <v>12.882899999999999</v>
          </cell>
          <cell r="F2136">
            <v>12.88</v>
          </cell>
        </row>
        <row r="2137">
          <cell r="A2137" t="str">
            <v>001.18.07420</v>
          </cell>
          <cell r="B2137" t="str">
            <v>Luva de redução de ferro galvanizado 2x1 pol</v>
          </cell>
          <cell r="C2137" t="str">
            <v>UN</v>
          </cell>
          <cell r="D2137">
            <v>1</v>
          </cell>
          <cell r="E2137">
            <v>12.882899999999999</v>
          </cell>
          <cell r="F2137">
            <v>12.88</v>
          </cell>
        </row>
        <row r="2138">
          <cell r="A2138" t="str">
            <v>001.18.07440</v>
          </cell>
          <cell r="B2138" t="str">
            <v>Luva de redução de ferro galvanizado 1 1/2x1 pol</v>
          </cell>
          <cell r="C2138" t="str">
            <v>UN</v>
          </cell>
          <cell r="D2138">
            <v>1</v>
          </cell>
          <cell r="E2138">
            <v>9.0829000000000004</v>
          </cell>
          <cell r="F2138">
            <v>9.08</v>
          </cell>
        </row>
        <row r="2139">
          <cell r="A2139" t="str">
            <v>001.18.07460</v>
          </cell>
          <cell r="B2139" t="str">
            <v>Luva de redução de ferro galvanizado 1 1/2x3/4 pol</v>
          </cell>
          <cell r="C2139" t="str">
            <v>UN</v>
          </cell>
          <cell r="D2139">
            <v>1</v>
          </cell>
          <cell r="E2139">
            <v>8.2828999999999997</v>
          </cell>
          <cell r="F2139">
            <v>8.2799999999999994</v>
          </cell>
        </row>
        <row r="2140">
          <cell r="A2140" t="str">
            <v>001.18.07480</v>
          </cell>
          <cell r="B2140" t="str">
            <v>Luva de redução de ferro galvanizado 1 1/4x1 pol</v>
          </cell>
          <cell r="C2140" t="str">
            <v>UN</v>
          </cell>
          <cell r="D2140">
            <v>1</v>
          </cell>
          <cell r="E2140">
            <v>8.2828999999999997</v>
          </cell>
          <cell r="F2140">
            <v>8.2799999999999994</v>
          </cell>
        </row>
        <row r="2141">
          <cell r="A2141" t="str">
            <v>001.18.07500</v>
          </cell>
          <cell r="B2141" t="str">
            <v>Luva de redução de ferro galvanizado 1 1/4x3/4 pol</v>
          </cell>
          <cell r="C2141" t="str">
            <v>UN</v>
          </cell>
          <cell r="D2141">
            <v>1</v>
          </cell>
          <cell r="E2141">
            <v>8.2828999999999997</v>
          </cell>
          <cell r="F2141">
            <v>8.2799999999999994</v>
          </cell>
        </row>
        <row r="2142">
          <cell r="A2142" t="str">
            <v>001.18.07520</v>
          </cell>
          <cell r="B2142" t="str">
            <v>Luva de redução de ferro galvanizado 1 1/4x1/2 pol</v>
          </cell>
          <cell r="C2142" t="str">
            <v>UN</v>
          </cell>
          <cell r="D2142">
            <v>1</v>
          </cell>
          <cell r="E2142">
            <v>8.2828999999999997</v>
          </cell>
          <cell r="F2142">
            <v>8.2799999999999994</v>
          </cell>
        </row>
        <row r="2143">
          <cell r="A2143" t="str">
            <v>001.18.07540</v>
          </cell>
          <cell r="B2143" t="str">
            <v>Luva de redução de ferro galvanizado 1x3/4 pol</v>
          </cell>
          <cell r="C2143" t="str">
            <v>UN</v>
          </cell>
          <cell r="D2143">
            <v>1</v>
          </cell>
          <cell r="E2143">
            <v>5.3474000000000004</v>
          </cell>
          <cell r="F2143">
            <v>5.34</v>
          </cell>
        </row>
        <row r="2144">
          <cell r="A2144" t="str">
            <v>001.18.07560</v>
          </cell>
          <cell r="B2144" t="str">
            <v>Luva de redução de ferro galvanizado 1x1/2 pol</v>
          </cell>
          <cell r="C2144" t="str">
            <v>UN</v>
          </cell>
          <cell r="D2144">
            <v>1</v>
          </cell>
          <cell r="E2144">
            <v>4.9474</v>
          </cell>
          <cell r="F2144">
            <v>4.9400000000000004</v>
          </cell>
        </row>
        <row r="2145">
          <cell r="A2145" t="str">
            <v>001.18.07580</v>
          </cell>
          <cell r="B2145" t="str">
            <v>Luva de redução de ferro galvanizado 3/4x1/2 pol</v>
          </cell>
          <cell r="C2145" t="str">
            <v>UN</v>
          </cell>
          <cell r="D2145">
            <v>1</v>
          </cell>
          <cell r="E2145">
            <v>4.1474000000000002</v>
          </cell>
          <cell r="F2145">
            <v>4.1399999999999997</v>
          </cell>
        </row>
        <row r="2146">
          <cell r="A2146" t="str">
            <v>001.18.07600</v>
          </cell>
          <cell r="B2146" t="str">
            <v>Cotovelo ou joelho de ferro galvanizado 4 pol</v>
          </cell>
          <cell r="C2146" t="str">
            <v>UN</v>
          </cell>
          <cell r="D2146">
            <v>1</v>
          </cell>
          <cell r="E2146">
            <v>74.938400000000001</v>
          </cell>
          <cell r="F2146">
            <v>74.930000000000007</v>
          </cell>
        </row>
        <row r="2147">
          <cell r="A2147" t="str">
            <v>001.18.07620</v>
          </cell>
          <cell r="B2147" t="str">
            <v>Cotovelo ou joelho de ferro galvanizado 3 pol</v>
          </cell>
          <cell r="C2147" t="str">
            <v>UN</v>
          </cell>
          <cell r="D2147">
            <v>1</v>
          </cell>
          <cell r="E2147">
            <v>22.714500000000001</v>
          </cell>
          <cell r="F2147">
            <v>22.71</v>
          </cell>
        </row>
        <row r="2148">
          <cell r="A2148" t="str">
            <v>001.18.07640</v>
          </cell>
          <cell r="B2148" t="str">
            <v>Cotovelo ou joelho de ferro galvanizado 2 1/2 pol</v>
          </cell>
          <cell r="C2148" t="str">
            <v>UN</v>
          </cell>
          <cell r="D2148">
            <v>1</v>
          </cell>
          <cell r="E2148">
            <v>31.044499999999999</v>
          </cell>
          <cell r="F2148">
            <v>31.04</v>
          </cell>
        </row>
        <row r="2149">
          <cell r="A2149" t="str">
            <v>001.18.07660</v>
          </cell>
          <cell r="B2149" t="str">
            <v>Cotovelo ou joelho de ferro galvanizado 2 pol</v>
          </cell>
          <cell r="C2149" t="str">
            <v>UN</v>
          </cell>
          <cell r="D2149">
            <v>1</v>
          </cell>
          <cell r="E2149">
            <v>15.0829</v>
          </cell>
          <cell r="F2149">
            <v>15.08</v>
          </cell>
        </row>
        <row r="2150">
          <cell r="A2150" t="str">
            <v>001.18.07680</v>
          </cell>
          <cell r="B2150" t="str">
            <v>Cotovelo ou joelho de ferro galvanizado 1 1/2 pol</v>
          </cell>
          <cell r="C2150" t="str">
            <v>UN</v>
          </cell>
          <cell r="D2150">
            <v>1</v>
          </cell>
          <cell r="E2150">
            <v>10.882899999999999</v>
          </cell>
          <cell r="F2150">
            <v>10.88</v>
          </cell>
        </row>
        <row r="2151">
          <cell r="A2151" t="str">
            <v>001.18.07700</v>
          </cell>
          <cell r="B2151" t="str">
            <v>Cotovelo ou joelho de ferro galvanizado 1 1/4 pol</v>
          </cell>
          <cell r="C2151" t="str">
            <v>UN</v>
          </cell>
          <cell r="D2151">
            <v>1</v>
          </cell>
          <cell r="E2151">
            <v>8.8828999999999994</v>
          </cell>
          <cell r="F2151">
            <v>8.8800000000000008</v>
          </cell>
        </row>
        <row r="2152">
          <cell r="A2152" t="str">
            <v>001.18.07720</v>
          </cell>
          <cell r="B2152" t="str">
            <v>Cotovelo ou joelho de ferro galvanizado 1 pol</v>
          </cell>
          <cell r="C2152" t="str">
            <v>UN</v>
          </cell>
          <cell r="D2152">
            <v>1</v>
          </cell>
          <cell r="E2152">
            <v>5.4474</v>
          </cell>
          <cell r="F2152">
            <v>5.44</v>
          </cell>
        </row>
        <row r="2153">
          <cell r="A2153" t="str">
            <v>001.18.07740</v>
          </cell>
          <cell r="B2153" t="str">
            <v>Cotovelo ou joelho de ferro galvanizado 3/4 pol</v>
          </cell>
          <cell r="C2153" t="str">
            <v>UN</v>
          </cell>
          <cell r="D2153">
            <v>1</v>
          </cell>
          <cell r="E2153">
            <v>3.9474</v>
          </cell>
          <cell r="F2153">
            <v>3.94</v>
          </cell>
        </row>
        <row r="2154">
          <cell r="A2154" t="str">
            <v>001.18.07760</v>
          </cell>
          <cell r="B2154" t="str">
            <v>Cotovelo ou joelho de ferro galvanizado 1/2 pol</v>
          </cell>
          <cell r="C2154" t="str">
            <v>UN</v>
          </cell>
          <cell r="D2154">
            <v>1</v>
          </cell>
          <cell r="E2154">
            <v>9.6892999999999994</v>
          </cell>
          <cell r="F2154">
            <v>9.68</v>
          </cell>
        </row>
        <row r="2155">
          <cell r="A2155" t="str">
            <v>001.18.07780</v>
          </cell>
          <cell r="B2155" t="str">
            <v>Tee ferro galvanizado 6 pol</v>
          </cell>
          <cell r="C2155" t="str">
            <v>UN</v>
          </cell>
          <cell r="D2155">
            <v>1</v>
          </cell>
          <cell r="E2155">
            <v>43.689300000000003</v>
          </cell>
          <cell r="F2155">
            <v>43.68</v>
          </cell>
        </row>
        <row r="2156">
          <cell r="A2156" t="str">
            <v>001.18.07800</v>
          </cell>
          <cell r="B2156" t="str">
            <v>Tee ferro galvanizado 4 pol</v>
          </cell>
          <cell r="C2156" t="str">
            <v>UN</v>
          </cell>
          <cell r="D2156">
            <v>1</v>
          </cell>
          <cell r="E2156">
            <v>56.042099999999998</v>
          </cell>
          <cell r="F2156">
            <v>56.04</v>
          </cell>
        </row>
        <row r="2157">
          <cell r="A2157" t="str">
            <v>001.18.07820</v>
          </cell>
          <cell r="B2157" t="str">
            <v>Tee ferro galvanizado 3 pol</v>
          </cell>
          <cell r="C2157" t="str">
            <v>UN</v>
          </cell>
          <cell r="D2157">
            <v>1</v>
          </cell>
          <cell r="E2157">
            <v>40.106400000000001</v>
          </cell>
          <cell r="F2157">
            <v>40.1</v>
          </cell>
        </row>
        <row r="2158">
          <cell r="A2158" t="str">
            <v>001.18.07840</v>
          </cell>
          <cell r="B2158" t="str">
            <v>Tee ferro galvanizado 2 1/2 pol</v>
          </cell>
          <cell r="C2158" t="str">
            <v>UN</v>
          </cell>
          <cell r="D2158">
            <v>1</v>
          </cell>
          <cell r="E2158">
            <v>31.106400000000001</v>
          </cell>
          <cell r="F2158">
            <v>31.1</v>
          </cell>
        </row>
        <row r="2159">
          <cell r="A2159" t="str">
            <v>001.18.07860</v>
          </cell>
          <cell r="B2159" t="str">
            <v>Tee ferro galvanizado 2 pol</v>
          </cell>
          <cell r="C2159" t="str">
            <v>UN</v>
          </cell>
          <cell r="D2159">
            <v>1</v>
          </cell>
          <cell r="E2159">
            <v>18.394500000000001</v>
          </cell>
          <cell r="F2159">
            <v>18.39</v>
          </cell>
        </row>
        <row r="2160">
          <cell r="A2160" t="str">
            <v>001.18.07880</v>
          </cell>
          <cell r="B2160" t="str">
            <v>Tee ferro galvanizado 1 1/2 pol</v>
          </cell>
          <cell r="C2160" t="str">
            <v>UN</v>
          </cell>
          <cell r="D2160">
            <v>1</v>
          </cell>
          <cell r="E2160">
            <v>12.644500000000001</v>
          </cell>
          <cell r="F2160">
            <v>12.64</v>
          </cell>
        </row>
        <row r="2161">
          <cell r="A2161" t="str">
            <v>001.18.07900</v>
          </cell>
          <cell r="B2161" t="str">
            <v>Tee ferro galvanizado 1 1/4 pol</v>
          </cell>
          <cell r="C2161" t="str">
            <v>UN</v>
          </cell>
          <cell r="D2161">
            <v>1</v>
          </cell>
          <cell r="E2161">
            <v>11.4945</v>
          </cell>
          <cell r="F2161">
            <v>11.49</v>
          </cell>
        </row>
        <row r="2162">
          <cell r="A2162" t="str">
            <v>001.18.07920</v>
          </cell>
          <cell r="B2162" t="str">
            <v>Tee ferro galvanizado 1 pol</v>
          </cell>
          <cell r="C2162" t="str">
            <v>UN</v>
          </cell>
          <cell r="D2162">
            <v>1</v>
          </cell>
          <cell r="E2162">
            <v>7.3091999999999997</v>
          </cell>
          <cell r="F2162">
            <v>7.3</v>
          </cell>
        </row>
        <row r="2163">
          <cell r="A2163" t="str">
            <v>001.18.07940</v>
          </cell>
          <cell r="B2163" t="str">
            <v>Tee ferro galvanizado 3/4 pol</v>
          </cell>
          <cell r="C2163" t="str">
            <v>UN</v>
          </cell>
          <cell r="D2163">
            <v>1</v>
          </cell>
          <cell r="E2163">
            <v>5.2591999999999999</v>
          </cell>
          <cell r="F2163">
            <v>5.25</v>
          </cell>
        </row>
        <row r="2164">
          <cell r="A2164" t="str">
            <v>001.18.07960</v>
          </cell>
          <cell r="B2164" t="str">
            <v>Tee ferro galvanizado 1/2 pol</v>
          </cell>
          <cell r="C2164" t="str">
            <v>UN</v>
          </cell>
          <cell r="D2164">
            <v>1</v>
          </cell>
          <cell r="E2164">
            <v>3.8992</v>
          </cell>
          <cell r="F2164">
            <v>3.89</v>
          </cell>
        </row>
        <row r="2165">
          <cell r="A2165" t="str">
            <v>001.18.07980</v>
          </cell>
          <cell r="B2165" t="str">
            <v>Tee de redução ferro galvanizado 4x3 pol</v>
          </cell>
          <cell r="C2165" t="str">
            <v>UN</v>
          </cell>
          <cell r="D2165">
            <v>1</v>
          </cell>
          <cell r="E2165">
            <v>91.642099999999999</v>
          </cell>
          <cell r="F2165">
            <v>91.64</v>
          </cell>
        </row>
        <row r="2166">
          <cell r="A2166" t="str">
            <v>001.18.08000</v>
          </cell>
          <cell r="B2166" t="str">
            <v>Tee de redução ferro galvanizado 4x2 pol</v>
          </cell>
          <cell r="C2166" t="str">
            <v>UN</v>
          </cell>
          <cell r="D2166">
            <v>1</v>
          </cell>
          <cell r="E2166">
            <v>91.642099999999999</v>
          </cell>
          <cell r="F2166">
            <v>91.64</v>
          </cell>
        </row>
        <row r="2167">
          <cell r="A2167" t="str">
            <v>001.18.08020</v>
          </cell>
          <cell r="B2167" t="str">
            <v>Tee de redução ferro galvanizado 3x2.5 pol</v>
          </cell>
          <cell r="C2167" t="str">
            <v>UN</v>
          </cell>
          <cell r="D2167">
            <v>1</v>
          </cell>
          <cell r="E2167">
            <v>49.606400000000001</v>
          </cell>
          <cell r="F2167">
            <v>49.6</v>
          </cell>
        </row>
        <row r="2168">
          <cell r="A2168" t="str">
            <v>001.18.08040</v>
          </cell>
          <cell r="B2168" t="str">
            <v>Tee de redução ferro galvanizado 3x2 pol</v>
          </cell>
          <cell r="C2168" t="str">
            <v>UN</v>
          </cell>
          <cell r="D2168">
            <v>1</v>
          </cell>
          <cell r="E2168">
            <v>32.006399999999999</v>
          </cell>
          <cell r="F2168">
            <v>32</v>
          </cell>
        </row>
        <row r="2169">
          <cell r="A2169" t="str">
            <v>001.18.08060</v>
          </cell>
          <cell r="B2169" t="str">
            <v>Tee de redução ferro galvanizado 3x1.5 pol</v>
          </cell>
          <cell r="C2169" t="str">
            <v>UN</v>
          </cell>
          <cell r="D2169">
            <v>1</v>
          </cell>
          <cell r="E2169">
            <v>32.006399999999999</v>
          </cell>
          <cell r="F2169">
            <v>32</v>
          </cell>
        </row>
        <row r="2170">
          <cell r="A2170" t="str">
            <v>001.18.08080</v>
          </cell>
          <cell r="B2170" t="str">
            <v>Tee de redução ferro galvanizado 2.5x2 pol</v>
          </cell>
          <cell r="C2170" t="str">
            <v>UN</v>
          </cell>
          <cell r="D2170">
            <v>1</v>
          </cell>
          <cell r="E2170">
            <v>39.046399999999998</v>
          </cell>
          <cell r="F2170">
            <v>39.04</v>
          </cell>
        </row>
        <row r="2171">
          <cell r="A2171" t="str">
            <v>001.18.08100</v>
          </cell>
          <cell r="B2171" t="str">
            <v>Tee de redução ferro galvanizado 2.5x1.5 pol</v>
          </cell>
          <cell r="C2171" t="str">
            <v>UN</v>
          </cell>
          <cell r="D2171">
            <v>1</v>
          </cell>
          <cell r="E2171">
            <v>15.5564</v>
          </cell>
          <cell r="F2171">
            <v>15.55</v>
          </cell>
        </row>
        <row r="2172">
          <cell r="A2172" t="str">
            <v>001.18.08120</v>
          </cell>
          <cell r="B2172" t="str">
            <v>Tee de redução ferro galvanizado 2.5x1 1/4 pol</v>
          </cell>
          <cell r="C2172" t="str">
            <v>UN</v>
          </cell>
          <cell r="D2172">
            <v>1</v>
          </cell>
          <cell r="E2172">
            <v>27.106400000000001</v>
          </cell>
          <cell r="F2172">
            <v>27.1</v>
          </cell>
        </row>
        <row r="2173">
          <cell r="A2173" t="str">
            <v>001.18.08140</v>
          </cell>
          <cell r="B2173" t="str">
            <v>Tee de redução ferro galvanizado 2x1.5 pol</v>
          </cell>
          <cell r="C2173" t="str">
            <v>UN</v>
          </cell>
          <cell r="D2173">
            <v>1</v>
          </cell>
          <cell r="E2173">
            <v>15.044499999999999</v>
          </cell>
          <cell r="F2173">
            <v>15.04</v>
          </cell>
        </row>
        <row r="2174">
          <cell r="A2174" t="str">
            <v>001.18.08160</v>
          </cell>
          <cell r="B2174" t="str">
            <v>Tee de redução ferro galvanizado 2x1 1/4 pol</v>
          </cell>
          <cell r="C2174" t="str">
            <v>UN</v>
          </cell>
          <cell r="D2174">
            <v>1</v>
          </cell>
          <cell r="E2174">
            <v>18.044499999999999</v>
          </cell>
          <cell r="F2174">
            <v>18.04</v>
          </cell>
        </row>
        <row r="2175">
          <cell r="A2175" t="str">
            <v>001.18.08180</v>
          </cell>
          <cell r="B2175" t="str">
            <v>Tee de redução ferro galvanizado 2x1 pol</v>
          </cell>
          <cell r="C2175" t="str">
            <v>UN</v>
          </cell>
          <cell r="D2175">
            <v>1</v>
          </cell>
          <cell r="E2175">
            <v>14.5945</v>
          </cell>
          <cell r="F2175">
            <v>14.59</v>
          </cell>
        </row>
        <row r="2176">
          <cell r="A2176" t="str">
            <v>001.18.08200</v>
          </cell>
          <cell r="B2176" t="str">
            <v>Tee de redução ferro galvanizado 1.5x1 1/4 pol</v>
          </cell>
          <cell r="C2176" t="str">
            <v>UN</v>
          </cell>
          <cell r="D2176">
            <v>1</v>
          </cell>
          <cell r="E2176">
            <v>10.6645</v>
          </cell>
          <cell r="F2176">
            <v>10.66</v>
          </cell>
        </row>
        <row r="2177">
          <cell r="A2177" t="str">
            <v>001.18.08220</v>
          </cell>
          <cell r="B2177" t="str">
            <v>Tee de redução ferro galvanizado 1.5x1 pol</v>
          </cell>
          <cell r="C2177" t="str">
            <v>UN</v>
          </cell>
          <cell r="D2177">
            <v>1</v>
          </cell>
          <cell r="E2177">
            <v>14.9145</v>
          </cell>
          <cell r="F2177">
            <v>14.91</v>
          </cell>
        </row>
        <row r="2178">
          <cell r="A2178" t="str">
            <v>001.18.08240</v>
          </cell>
          <cell r="B2178" t="str">
            <v>Tee de redução ferro galvanizado 1.5x3/4 pol</v>
          </cell>
          <cell r="C2178" t="str">
            <v>UN</v>
          </cell>
          <cell r="D2178">
            <v>1</v>
          </cell>
          <cell r="E2178">
            <v>11.384499999999999</v>
          </cell>
          <cell r="F2178">
            <v>11.38</v>
          </cell>
        </row>
        <row r="2179">
          <cell r="A2179" t="str">
            <v>001.18.08260</v>
          </cell>
          <cell r="B2179" t="str">
            <v>Tee de redução ferro galvanizado 1 1/4x1 pol</v>
          </cell>
          <cell r="C2179" t="str">
            <v>UN</v>
          </cell>
          <cell r="D2179">
            <v>1</v>
          </cell>
          <cell r="E2179">
            <v>10.294499999999999</v>
          </cell>
          <cell r="F2179">
            <v>10.29</v>
          </cell>
        </row>
        <row r="2180">
          <cell r="A2180" t="str">
            <v>001.18.08280</v>
          </cell>
          <cell r="B2180" t="str">
            <v>Tee de redução ferro galvanizado 1 1/4x3/4 pol</v>
          </cell>
          <cell r="C2180" t="str">
            <v>UN</v>
          </cell>
          <cell r="D2180">
            <v>1</v>
          </cell>
          <cell r="E2180">
            <v>10.294499999999999</v>
          </cell>
          <cell r="F2180">
            <v>10.29</v>
          </cell>
        </row>
        <row r="2181">
          <cell r="A2181" t="str">
            <v>001.18.08300</v>
          </cell>
          <cell r="B2181" t="str">
            <v>Tee de redução ferro galvanizado 1 1/4x1/2 pol</v>
          </cell>
          <cell r="C2181" t="str">
            <v>UN</v>
          </cell>
          <cell r="D2181">
            <v>1</v>
          </cell>
          <cell r="E2181">
            <v>9.3945000000000007</v>
          </cell>
          <cell r="F2181">
            <v>9.39</v>
          </cell>
        </row>
        <row r="2182">
          <cell r="A2182" t="str">
            <v>001.18.08320</v>
          </cell>
          <cell r="B2182" t="str">
            <v>Tee de redução ferro galvanizado 1x3/4 pol</v>
          </cell>
          <cell r="C2182" t="str">
            <v>UN</v>
          </cell>
          <cell r="D2182">
            <v>1</v>
          </cell>
          <cell r="E2182">
            <v>5.5991999999999997</v>
          </cell>
          <cell r="F2182">
            <v>5.59</v>
          </cell>
        </row>
        <row r="2183">
          <cell r="A2183" t="str">
            <v>001.18.08340</v>
          </cell>
          <cell r="B2183" t="str">
            <v>Tee de redução ferro galvanizado 1x1/2 pol</v>
          </cell>
          <cell r="C2183" t="str">
            <v>UN</v>
          </cell>
          <cell r="D2183">
            <v>1</v>
          </cell>
          <cell r="E2183">
            <v>8.3491999999999997</v>
          </cell>
          <cell r="F2183">
            <v>8.34</v>
          </cell>
        </row>
        <row r="2184">
          <cell r="A2184" t="str">
            <v>001.18.08360</v>
          </cell>
          <cell r="B2184" t="str">
            <v>Tee fe redução ferro galvanizado 3/4x1/2 pol</v>
          </cell>
          <cell r="C2184" t="str">
            <v>UN</v>
          </cell>
          <cell r="D2184">
            <v>1</v>
          </cell>
          <cell r="E2184">
            <v>4.1992000000000003</v>
          </cell>
          <cell r="F2184">
            <v>4.1900000000000004</v>
          </cell>
        </row>
        <row r="2185">
          <cell r="A2185" t="str">
            <v>001.18.08380</v>
          </cell>
          <cell r="B2185" t="str">
            <v>Luva simples ferro galvanizado 4 pol</v>
          </cell>
          <cell r="C2185" t="str">
            <v>UN</v>
          </cell>
          <cell r="D2185">
            <v>1</v>
          </cell>
          <cell r="E2185">
            <v>35.068399999999997</v>
          </cell>
          <cell r="F2185">
            <v>35.06</v>
          </cell>
        </row>
        <row r="2186">
          <cell r="A2186" t="str">
            <v>001.18.08400</v>
          </cell>
          <cell r="B2186" t="str">
            <v>Luva simples ferro galvanizado 3 pol</v>
          </cell>
          <cell r="C2186" t="str">
            <v>UN</v>
          </cell>
          <cell r="D2186">
            <v>1</v>
          </cell>
          <cell r="E2186">
            <v>26.994499999999999</v>
          </cell>
          <cell r="F2186">
            <v>26.99</v>
          </cell>
        </row>
        <row r="2187">
          <cell r="A2187" t="str">
            <v>001.18.08420</v>
          </cell>
          <cell r="B2187" t="str">
            <v>Luva simples ferro galvanizado 2 1/2 pol</v>
          </cell>
          <cell r="C2187" t="str">
            <v>UN</v>
          </cell>
          <cell r="D2187">
            <v>1</v>
          </cell>
          <cell r="E2187">
            <v>19.5945</v>
          </cell>
          <cell r="F2187">
            <v>19.59</v>
          </cell>
        </row>
        <row r="2188">
          <cell r="A2188" t="str">
            <v>001.18.08440</v>
          </cell>
          <cell r="B2188" t="str">
            <v>Luva simples ferro galvanizado 2 pol</v>
          </cell>
          <cell r="C2188" t="str">
            <v>UN</v>
          </cell>
          <cell r="D2188">
            <v>1</v>
          </cell>
          <cell r="E2188">
            <v>11.6829</v>
          </cell>
          <cell r="F2188">
            <v>11.68</v>
          </cell>
        </row>
        <row r="2189">
          <cell r="A2189" t="str">
            <v>001.18.08460</v>
          </cell>
          <cell r="B2189" t="str">
            <v>Luva simples ferro galvanizado 1 1/2 pol</v>
          </cell>
          <cell r="C2189" t="str">
            <v>UN</v>
          </cell>
          <cell r="D2189">
            <v>1</v>
          </cell>
          <cell r="E2189">
            <v>9.0829000000000004</v>
          </cell>
          <cell r="F2189">
            <v>9.08</v>
          </cell>
        </row>
        <row r="2190">
          <cell r="A2190" t="str">
            <v>001.18.08480</v>
          </cell>
          <cell r="B2190" t="str">
            <v>Luva simples ferro galvanizado 1 1/4 pol</v>
          </cell>
          <cell r="C2190" t="str">
            <v>UN</v>
          </cell>
          <cell r="D2190">
            <v>1</v>
          </cell>
          <cell r="E2190">
            <v>7.5328999999999997</v>
          </cell>
          <cell r="F2190">
            <v>7.53</v>
          </cell>
        </row>
        <row r="2191">
          <cell r="A2191" t="str">
            <v>001.18.08500</v>
          </cell>
          <cell r="B2191" t="str">
            <v>Luva simples ferro galvanizado 1 pol</v>
          </cell>
          <cell r="C2191" t="str">
            <v>UN</v>
          </cell>
          <cell r="D2191">
            <v>1</v>
          </cell>
          <cell r="E2191">
            <v>5.1974</v>
          </cell>
          <cell r="F2191">
            <v>5.19</v>
          </cell>
        </row>
        <row r="2192">
          <cell r="A2192" t="str">
            <v>001.18.08520</v>
          </cell>
          <cell r="B2192" t="str">
            <v>Luva simples ferro galvanizado 3/4 pol</v>
          </cell>
          <cell r="C2192" t="str">
            <v>UN</v>
          </cell>
          <cell r="D2192">
            <v>1</v>
          </cell>
          <cell r="E2192">
            <v>3.9973999999999998</v>
          </cell>
          <cell r="F2192">
            <v>3.99</v>
          </cell>
        </row>
        <row r="2193">
          <cell r="A2193" t="str">
            <v>001.18.08540</v>
          </cell>
          <cell r="B2193" t="str">
            <v>Luva simples ferro galvanizado 1/2 pol</v>
          </cell>
          <cell r="C2193" t="str">
            <v>UN</v>
          </cell>
          <cell r="D2193">
            <v>1</v>
          </cell>
          <cell r="E2193">
            <v>3.2974000000000001</v>
          </cell>
          <cell r="F2193">
            <v>3.29</v>
          </cell>
        </row>
        <row r="2194">
          <cell r="A2194" t="str">
            <v>001.18.08560</v>
          </cell>
          <cell r="B2194" t="str">
            <v>União assento plano ferro galvanizado 4 pol</v>
          </cell>
          <cell r="C2194" t="str">
            <v>UN</v>
          </cell>
          <cell r="D2194">
            <v>1</v>
          </cell>
          <cell r="E2194">
            <v>58.642099999999999</v>
          </cell>
          <cell r="F2194">
            <v>58.64</v>
          </cell>
        </row>
        <row r="2195">
          <cell r="A2195" t="str">
            <v>001.18.08580</v>
          </cell>
          <cell r="B2195" t="str">
            <v>União assento plano ferro galvanizado 3 pol</v>
          </cell>
          <cell r="C2195" t="str">
            <v>UN</v>
          </cell>
          <cell r="D2195">
            <v>1</v>
          </cell>
          <cell r="E2195">
            <v>47.106400000000001</v>
          </cell>
          <cell r="F2195">
            <v>47.1</v>
          </cell>
        </row>
        <row r="2196">
          <cell r="A2196" t="str">
            <v>001.18.08600</v>
          </cell>
          <cell r="B2196" t="str">
            <v>União assento plano ferro galvanizado 2 1/2 pol</v>
          </cell>
          <cell r="C2196" t="str">
            <v>UN</v>
          </cell>
          <cell r="D2196">
            <v>1</v>
          </cell>
          <cell r="E2196">
            <v>38.556399999999996</v>
          </cell>
          <cell r="F2196">
            <v>38.549999999999997</v>
          </cell>
        </row>
        <row r="2197">
          <cell r="A2197" t="str">
            <v>001.18.08620</v>
          </cell>
          <cell r="B2197" t="str">
            <v>União assento plano ferro galvanizado 2 pol</v>
          </cell>
          <cell r="C2197" t="str">
            <v>UN</v>
          </cell>
          <cell r="D2197">
            <v>1</v>
          </cell>
          <cell r="E2197">
            <v>27.5945</v>
          </cell>
          <cell r="F2197">
            <v>27.59</v>
          </cell>
        </row>
        <row r="2198">
          <cell r="A2198" t="str">
            <v>001.18.08640</v>
          </cell>
          <cell r="B2198" t="str">
            <v>União assento plano ferro galvanizado 1 1/2 pol</v>
          </cell>
          <cell r="C2198" t="str">
            <v>UN</v>
          </cell>
          <cell r="D2198">
            <v>1</v>
          </cell>
          <cell r="E2198">
            <v>19.994499999999999</v>
          </cell>
          <cell r="F2198">
            <v>19.989999999999998</v>
          </cell>
        </row>
        <row r="2199">
          <cell r="A2199" t="str">
            <v>001.18.08660</v>
          </cell>
          <cell r="B2199" t="str">
            <v>União assento plano ferro galvanizado 1 1/4 pol</v>
          </cell>
          <cell r="C2199" t="str">
            <v>UN</v>
          </cell>
          <cell r="D2199">
            <v>1</v>
          </cell>
          <cell r="E2199">
            <v>16.994499999999999</v>
          </cell>
          <cell r="F2199">
            <v>16.989999999999998</v>
          </cell>
        </row>
        <row r="2200">
          <cell r="A2200" t="str">
            <v>001.18.08680</v>
          </cell>
          <cell r="B2200" t="str">
            <v>União assento plano ferro galvanizado 1 pol</v>
          </cell>
          <cell r="C2200" t="str">
            <v>UN</v>
          </cell>
          <cell r="D2200">
            <v>1</v>
          </cell>
          <cell r="E2200">
            <v>11.059200000000001</v>
          </cell>
          <cell r="F2200">
            <v>11.05</v>
          </cell>
        </row>
        <row r="2201">
          <cell r="A2201" t="str">
            <v>001.18.08700</v>
          </cell>
          <cell r="B2201" t="str">
            <v>União assento plano ferro galvanizado 3/4 pol</v>
          </cell>
          <cell r="C2201" t="str">
            <v>UN</v>
          </cell>
          <cell r="D2201">
            <v>1</v>
          </cell>
          <cell r="E2201">
            <v>10.459199999999999</v>
          </cell>
          <cell r="F2201">
            <v>10.45</v>
          </cell>
        </row>
        <row r="2202">
          <cell r="A2202" t="str">
            <v>001.18.08720</v>
          </cell>
          <cell r="B2202" t="str">
            <v>União assento plano ferro galvanizado 1/2 pol</v>
          </cell>
          <cell r="C2202" t="str">
            <v>UN</v>
          </cell>
          <cell r="D2202">
            <v>1</v>
          </cell>
          <cell r="E2202">
            <v>8.0592000000000006</v>
          </cell>
          <cell r="F2202">
            <v>8.0500000000000007</v>
          </cell>
        </row>
        <row r="2203">
          <cell r="A2203" t="str">
            <v>001.18.08740</v>
          </cell>
          <cell r="B2203" t="str">
            <v>Flange c/ sextavado ferro galvanizado 4 pol</v>
          </cell>
          <cell r="C2203" t="str">
            <v>UN</v>
          </cell>
          <cell r="D2203">
            <v>1</v>
          </cell>
          <cell r="E2203">
            <v>44.688400000000001</v>
          </cell>
          <cell r="F2203">
            <v>44.68</v>
          </cell>
        </row>
        <row r="2204">
          <cell r="A2204" t="str">
            <v>001.18.08760</v>
          </cell>
          <cell r="B2204" t="str">
            <v>Flange c/ sextavado ferro galvanizado 3 pol</v>
          </cell>
          <cell r="C2204" t="str">
            <v>UN</v>
          </cell>
          <cell r="D2204">
            <v>1</v>
          </cell>
          <cell r="E2204">
            <v>35.024500000000003</v>
          </cell>
          <cell r="F2204">
            <v>35.020000000000003</v>
          </cell>
        </row>
        <row r="2205">
          <cell r="A2205" t="str">
            <v>001.18.08780</v>
          </cell>
          <cell r="B2205" t="str">
            <v>Flange c/ sextavado ferro galvanizado 2 1/2 pol</v>
          </cell>
          <cell r="C2205" t="str">
            <v>UN</v>
          </cell>
          <cell r="D2205">
            <v>1</v>
          </cell>
          <cell r="E2205">
            <v>24.564499999999999</v>
          </cell>
          <cell r="F2205">
            <v>24.56</v>
          </cell>
        </row>
        <row r="2206">
          <cell r="A2206" t="str">
            <v>001.18.08800</v>
          </cell>
          <cell r="B2206" t="str">
            <v>Flange c/ sextavado ferro galvanizado 2 pol</v>
          </cell>
          <cell r="C2206" t="str">
            <v>UN</v>
          </cell>
          <cell r="D2206">
            <v>1</v>
          </cell>
          <cell r="E2206">
            <v>18.032900000000001</v>
          </cell>
          <cell r="F2206">
            <v>18.03</v>
          </cell>
        </row>
        <row r="2207">
          <cell r="A2207" t="str">
            <v>001.18.08820</v>
          </cell>
          <cell r="B2207" t="str">
            <v>Flange c/ sextavado ferro galvanizado 1 1/2 pol</v>
          </cell>
          <cell r="C2207" t="str">
            <v>UN</v>
          </cell>
          <cell r="D2207">
            <v>1</v>
          </cell>
          <cell r="E2207">
            <v>8.5328999999999997</v>
          </cell>
          <cell r="F2207">
            <v>8.5299999999999994</v>
          </cell>
        </row>
        <row r="2208">
          <cell r="A2208" t="str">
            <v>001.18.08840</v>
          </cell>
          <cell r="B2208" t="str">
            <v>Flange c/ sextavado ferro galvanizado 1 1/4 pol</v>
          </cell>
          <cell r="C2208" t="str">
            <v>UN</v>
          </cell>
          <cell r="D2208">
            <v>1</v>
          </cell>
          <cell r="E2208">
            <v>7.7828999999999997</v>
          </cell>
          <cell r="F2208">
            <v>7.78</v>
          </cell>
        </row>
        <row r="2209">
          <cell r="A2209" t="str">
            <v>001.18.08860</v>
          </cell>
          <cell r="B2209" t="str">
            <v>Flange c/ sextavado ferro galvanizado 1 pol</v>
          </cell>
          <cell r="C2209" t="str">
            <v>UN</v>
          </cell>
          <cell r="D2209">
            <v>1</v>
          </cell>
          <cell r="E2209">
            <v>5.8474000000000004</v>
          </cell>
          <cell r="F2209">
            <v>5.84</v>
          </cell>
        </row>
        <row r="2210">
          <cell r="A2210" t="str">
            <v>001.18.08880</v>
          </cell>
          <cell r="B2210" t="str">
            <v>Flange c/ sextavado ferro galvanizado 3/4 pol</v>
          </cell>
          <cell r="C2210" t="str">
            <v>UN</v>
          </cell>
          <cell r="D2210">
            <v>1</v>
          </cell>
          <cell r="E2210">
            <v>7.1773999999999996</v>
          </cell>
          <cell r="F2210">
            <v>7.17</v>
          </cell>
        </row>
        <row r="2211">
          <cell r="A2211" t="str">
            <v>001.18.08900</v>
          </cell>
          <cell r="B2211" t="str">
            <v>Flange c/ sextavado ferro galvanizado 1/2 pol</v>
          </cell>
          <cell r="C2211" t="str">
            <v>UN</v>
          </cell>
          <cell r="D2211">
            <v>1</v>
          </cell>
          <cell r="E2211">
            <v>6.2173999999999996</v>
          </cell>
          <cell r="F2211">
            <v>6.21</v>
          </cell>
        </row>
        <row r="2212">
          <cell r="A2212" t="str">
            <v>001.18.08920</v>
          </cell>
          <cell r="B2212" t="str">
            <v>Niple duplo ferro galvanizado 4 pol</v>
          </cell>
          <cell r="C2212" t="str">
            <v>UN</v>
          </cell>
          <cell r="D2212">
            <v>1</v>
          </cell>
          <cell r="E2212">
            <v>36.618400000000001</v>
          </cell>
          <cell r="F2212">
            <v>36.61</v>
          </cell>
        </row>
        <row r="2213">
          <cell r="A2213" t="str">
            <v>001.18.08940</v>
          </cell>
          <cell r="B2213" t="str">
            <v>Niple duplo ferro galvanizado 3 pol</v>
          </cell>
          <cell r="C2213" t="str">
            <v>UN</v>
          </cell>
          <cell r="D2213">
            <v>1</v>
          </cell>
          <cell r="E2213">
            <v>20.394500000000001</v>
          </cell>
          <cell r="F2213">
            <v>20.39</v>
          </cell>
        </row>
        <row r="2214">
          <cell r="A2214" t="str">
            <v>001.18.08960</v>
          </cell>
          <cell r="B2214" t="str">
            <v>Niple duplo ferro galvanizado 2 1/2 pol</v>
          </cell>
          <cell r="C2214" t="str">
            <v>UN</v>
          </cell>
          <cell r="D2214">
            <v>1</v>
          </cell>
          <cell r="E2214">
            <v>15.044499999999999</v>
          </cell>
          <cell r="F2214">
            <v>15.04</v>
          </cell>
        </row>
        <row r="2215">
          <cell r="A2215" t="str">
            <v>001.18.08980</v>
          </cell>
          <cell r="B2215" t="str">
            <v>Niple duplo ferro galvanizado 2 pol</v>
          </cell>
          <cell r="C2215" t="str">
            <v>UN</v>
          </cell>
          <cell r="D2215">
            <v>1</v>
          </cell>
          <cell r="E2215">
            <v>12.1829</v>
          </cell>
          <cell r="F2215">
            <v>12.18</v>
          </cell>
        </row>
        <row r="2216">
          <cell r="A2216" t="str">
            <v>001.18.09000</v>
          </cell>
          <cell r="B2216" t="str">
            <v>Niple duplo ferro galvanizado 1 1/2 pol</v>
          </cell>
          <cell r="C2216" t="str">
            <v>UN</v>
          </cell>
          <cell r="D2216">
            <v>1</v>
          </cell>
          <cell r="E2216">
            <v>7.5328999999999997</v>
          </cell>
          <cell r="F2216">
            <v>7.53</v>
          </cell>
        </row>
        <row r="2217">
          <cell r="A2217" t="str">
            <v>001.18.09020</v>
          </cell>
          <cell r="B2217" t="str">
            <v>Niple duplo ferro galvanizado 1 1/4 pol</v>
          </cell>
          <cell r="C2217" t="str">
            <v>UN</v>
          </cell>
          <cell r="D2217">
            <v>1</v>
          </cell>
          <cell r="E2217">
            <v>7.0829000000000004</v>
          </cell>
          <cell r="F2217">
            <v>7.08</v>
          </cell>
        </row>
        <row r="2218">
          <cell r="A2218" t="str">
            <v>001.18.09040</v>
          </cell>
          <cell r="B2218" t="str">
            <v>Niple duplo ferro galvanizado 1 pol</v>
          </cell>
          <cell r="C2218" t="str">
            <v>UN</v>
          </cell>
          <cell r="D2218">
            <v>1</v>
          </cell>
          <cell r="E2218">
            <v>4.6474000000000002</v>
          </cell>
          <cell r="F2218">
            <v>4.6399999999999997</v>
          </cell>
        </row>
        <row r="2219">
          <cell r="A2219" t="str">
            <v>001.18.09060</v>
          </cell>
          <cell r="B2219" t="str">
            <v>Niple duplo ferro galvanizado 3/4 pol</v>
          </cell>
          <cell r="C2219" t="str">
            <v>UN</v>
          </cell>
          <cell r="D2219">
            <v>1</v>
          </cell>
          <cell r="E2219">
            <v>3.5973999999999999</v>
          </cell>
          <cell r="F2219">
            <v>3.59</v>
          </cell>
        </row>
        <row r="2220">
          <cell r="A2220" t="str">
            <v>001.18.09080</v>
          </cell>
          <cell r="B2220" t="str">
            <v>Niple duplo ferro galvanizado 1/2 pol</v>
          </cell>
          <cell r="C2220" t="str">
            <v>UN</v>
          </cell>
          <cell r="D2220">
            <v>1</v>
          </cell>
          <cell r="E2220">
            <v>3.1474000000000002</v>
          </cell>
          <cell r="F2220">
            <v>3.14</v>
          </cell>
        </row>
        <row r="2221">
          <cell r="A2221" t="str">
            <v>001.18.09100</v>
          </cell>
          <cell r="B2221" t="str">
            <v>Plug ou bujão ferro galvanizado 4 pol</v>
          </cell>
          <cell r="C2221" t="str">
            <v>UN</v>
          </cell>
          <cell r="D2221">
            <v>1</v>
          </cell>
          <cell r="E2221">
            <v>35.594499999999996</v>
          </cell>
          <cell r="F2221">
            <v>35.590000000000003</v>
          </cell>
        </row>
        <row r="2222">
          <cell r="A2222" t="str">
            <v>001.18.09120</v>
          </cell>
          <cell r="B2222" t="str">
            <v>Tampão ou cap ferro galvanizado 4 pol</v>
          </cell>
          <cell r="C2222" t="str">
            <v>UN</v>
          </cell>
          <cell r="D2222">
            <v>1</v>
          </cell>
          <cell r="E2222">
            <v>23.994499999999999</v>
          </cell>
          <cell r="F2222">
            <v>23.99</v>
          </cell>
        </row>
        <row r="2223">
          <cell r="A2223" t="str">
            <v>001.18.09140</v>
          </cell>
          <cell r="B2223" t="str">
            <v>Plug ou bujão ferro galvanizado 3 pol</v>
          </cell>
          <cell r="C2223" t="str">
            <v>UN</v>
          </cell>
          <cell r="D2223">
            <v>1</v>
          </cell>
          <cell r="E2223">
            <v>19.371099999999998</v>
          </cell>
          <cell r="F2223">
            <v>19.37</v>
          </cell>
        </row>
        <row r="2224">
          <cell r="A2224" t="str">
            <v>001.18.09160</v>
          </cell>
          <cell r="B2224" t="str">
            <v>Tampão ou cap ferro galvanizado 3 pol</v>
          </cell>
          <cell r="C2224" t="str">
            <v>UN</v>
          </cell>
          <cell r="D2224">
            <v>1</v>
          </cell>
          <cell r="E2224">
            <v>16.771100000000001</v>
          </cell>
          <cell r="F2224">
            <v>16.77</v>
          </cell>
        </row>
        <row r="2225">
          <cell r="A2225" t="str">
            <v>001.18.09180</v>
          </cell>
          <cell r="B2225" t="str">
            <v>Plug ou bujão ferro galvanizado 2 1/2 pol</v>
          </cell>
          <cell r="C2225" t="str">
            <v>UN</v>
          </cell>
          <cell r="D2225">
            <v>1</v>
          </cell>
          <cell r="E2225">
            <v>15.021100000000001</v>
          </cell>
          <cell r="F2225">
            <v>15.02</v>
          </cell>
        </row>
        <row r="2226">
          <cell r="A2226" t="str">
            <v>001.18.09200</v>
          </cell>
          <cell r="B2226" t="str">
            <v>Plug ou bujão ferro galvanizado 2 pol</v>
          </cell>
          <cell r="C2226" t="str">
            <v>UN</v>
          </cell>
          <cell r="D2226">
            <v>1</v>
          </cell>
          <cell r="E2226">
            <v>6.6592000000000002</v>
          </cell>
          <cell r="F2226">
            <v>6.65</v>
          </cell>
        </row>
        <row r="2227">
          <cell r="A2227" t="str">
            <v>001.18.09220</v>
          </cell>
          <cell r="B2227" t="str">
            <v>Plug ou bujão ferro galvanizado 1 1/2 pol</v>
          </cell>
          <cell r="C2227" t="str">
            <v>UN</v>
          </cell>
          <cell r="D2227">
            <v>1</v>
          </cell>
          <cell r="E2227">
            <v>5.1592000000000002</v>
          </cell>
          <cell r="F2227">
            <v>5.15</v>
          </cell>
        </row>
        <row r="2228">
          <cell r="A2228" t="str">
            <v>001.18.09240</v>
          </cell>
          <cell r="B2228" t="str">
            <v>Plug ou bujão ferro galvanizado 1 1/4 pol</v>
          </cell>
          <cell r="C2228" t="str">
            <v>UN</v>
          </cell>
          <cell r="D2228">
            <v>1</v>
          </cell>
          <cell r="E2228">
            <v>4.2591999999999999</v>
          </cell>
          <cell r="F2228">
            <v>4.25</v>
          </cell>
        </row>
        <row r="2229">
          <cell r="A2229" t="str">
            <v>001.18.09260</v>
          </cell>
          <cell r="B2229" t="str">
            <v>Plug ou bujão ferro galvanizado 1 pol</v>
          </cell>
          <cell r="C2229" t="str">
            <v>UN</v>
          </cell>
          <cell r="D2229">
            <v>1</v>
          </cell>
          <cell r="E2229">
            <v>2.9352999999999998</v>
          </cell>
          <cell r="F2229">
            <v>2.93</v>
          </cell>
        </row>
        <row r="2230">
          <cell r="A2230" t="str">
            <v>001.18.09280</v>
          </cell>
          <cell r="B2230" t="str">
            <v>Plug ou bujão ferro galvanizado 3/4 pol</v>
          </cell>
          <cell r="C2230" t="str">
            <v>UN</v>
          </cell>
          <cell r="D2230">
            <v>1</v>
          </cell>
          <cell r="E2230">
            <v>2.9853000000000001</v>
          </cell>
          <cell r="F2230">
            <v>2.98</v>
          </cell>
        </row>
        <row r="2231">
          <cell r="A2231" t="str">
            <v>001.18.09300</v>
          </cell>
          <cell r="B2231" t="str">
            <v>Plug ou bujão ferro galvanizado 1/2 pol</v>
          </cell>
          <cell r="C2231" t="str">
            <v>UN</v>
          </cell>
          <cell r="D2231">
            <v>1</v>
          </cell>
          <cell r="E2231">
            <v>2.1353</v>
          </cell>
          <cell r="F2231">
            <v>2.13</v>
          </cell>
        </row>
        <row r="2232">
          <cell r="A2232" t="str">
            <v>001.18.09320</v>
          </cell>
          <cell r="B2232" t="str">
            <v>Tampão ou cap ferro galvanizado 2 1/2 pol</v>
          </cell>
          <cell r="C2232" t="str">
            <v>UN</v>
          </cell>
          <cell r="D2232">
            <v>1</v>
          </cell>
          <cell r="E2232">
            <v>10.171099999999999</v>
          </cell>
          <cell r="F2232">
            <v>10.17</v>
          </cell>
        </row>
        <row r="2233">
          <cell r="A2233" t="str">
            <v>001.18.09340</v>
          </cell>
          <cell r="B2233" t="str">
            <v>Tampão ou cap ferro galvanizado 2 pol</v>
          </cell>
          <cell r="C2233" t="str">
            <v>UN</v>
          </cell>
          <cell r="D2233">
            <v>1</v>
          </cell>
          <cell r="E2233">
            <v>7.7092000000000001</v>
          </cell>
          <cell r="F2233">
            <v>7.7</v>
          </cell>
        </row>
        <row r="2234">
          <cell r="A2234" t="str">
            <v>001.18.09360</v>
          </cell>
          <cell r="B2234" t="str">
            <v>Tampão ou cap ferro galvanizado 1 1/2 pol</v>
          </cell>
          <cell r="C2234" t="str">
            <v>UN</v>
          </cell>
          <cell r="D2234">
            <v>1</v>
          </cell>
          <cell r="E2234">
            <v>6.1592000000000002</v>
          </cell>
          <cell r="F2234">
            <v>6.15</v>
          </cell>
        </row>
        <row r="2235">
          <cell r="A2235" t="str">
            <v>001.18.09380</v>
          </cell>
          <cell r="B2235" t="str">
            <v>Tampão ou cap ferro galvanizado 1 1/4 pol</v>
          </cell>
          <cell r="C2235" t="str">
            <v>UN</v>
          </cell>
          <cell r="D2235">
            <v>1</v>
          </cell>
          <cell r="E2235">
            <v>6.2092000000000001</v>
          </cell>
          <cell r="F2235">
            <v>6.2</v>
          </cell>
        </row>
        <row r="2236">
          <cell r="A2236" t="str">
            <v>001.18.09400</v>
          </cell>
          <cell r="B2236" t="str">
            <v>Tampão ou cap ferro galvanizado 1 pol</v>
          </cell>
          <cell r="C2236" t="str">
            <v>UN</v>
          </cell>
          <cell r="D2236">
            <v>1</v>
          </cell>
          <cell r="E2236">
            <v>3.7353000000000001</v>
          </cell>
          <cell r="F2236">
            <v>3.73</v>
          </cell>
        </row>
        <row r="2237">
          <cell r="A2237" t="str">
            <v>001.18.09420</v>
          </cell>
          <cell r="B2237" t="str">
            <v>Tampão ou cap ferro galvanizado 3/4 pol</v>
          </cell>
          <cell r="C2237" t="str">
            <v>UN</v>
          </cell>
          <cell r="D2237">
            <v>1</v>
          </cell>
          <cell r="E2237">
            <v>2.8653</v>
          </cell>
          <cell r="F2237">
            <v>2.86</v>
          </cell>
        </row>
        <row r="2238">
          <cell r="A2238" t="str">
            <v>001.18.09440</v>
          </cell>
          <cell r="B2238" t="str">
            <v>Tampão ou cap ferro galvanizado 1/2 pol</v>
          </cell>
          <cell r="C2238" t="str">
            <v>UN</v>
          </cell>
          <cell r="D2238">
            <v>1</v>
          </cell>
          <cell r="E2238">
            <v>2.6353</v>
          </cell>
          <cell r="F2238">
            <v>2.63</v>
          </cell>
        </row>
        <row r="2239">
          <cell r="A2239" t="str">
            <v>001.18.09460</v>
          </cell>
          <cell r="B2239" t="str">
            <v>Execução de caixa p/abrigar torneira ou registro conf.detalhe n.20 do dop</v>
          </cell>
          <cell r="C2239" t="str">
            <v>CJ</v>
          </cell>
          <cell r="D2239">
            <v>1</v>
          </cell>
          <cell r="E2239">
            <v>97.621799999999993</v>
          </cell>
          <cell r="F2239">
            <v>97.62</v>
          </cell>
        </row>
        <row r="2240">
          <cell r="A2240" t="str">
            <v>001.18.09480</v>
          </cell>
          <cell r="B2240" t="str">
            <v>Fornecimento e instalação de tubo de descida para vávula de descarga de 1 1/2 pol de pvc rigido</v>
          </cell>
          <cell r="C2240" t="str">
            <v>UN</v>
          </cell>
          <cell r="D2240">
            <v>1</v>
          </cell>
          <cell r="E2240">
            <v>7.2283999999999997</v>
          </cell>
          <cell r="F2240">
            <v>7.22</v>
          </cell>
        </row>
        <row r="2241">
          <cell r="A2241" t="str">
            <v>001.18.09500</v>
          </cell>
          <cell r="B2241" t="str">
            <v>Fornecimento e instalação de ligação  para bacia sanitária em tubo em pvc rigido branco de 40mm</v>
          </cell>
          <cell r="C2241" t="str">
            <v>UN</v>
          </cell>
          <cell r="D2241">
            <v>1</v>
          </cell>
          <cell r="E2241">
            <v>7.2445000000000004</v>
          </cell>
          <cell r="F2241">
            <v>7.24</v>
          </cell>
        </row>
        <row r="2242">
          <cell r="A2242" t="str">
            <v>001.18.09520</v>
          </cell>
          <cell r="B2242" t="str">
            <v>Fornecimento e instalação de ligação para bacia sanitária tubo em pvc rigido cromado de 40mm</v>
          </cell>
          <cell r="C2242" t="str">
            <v>UN</v>
          </cell>
          <cell r="D2242">
            <v>1</v>
          </cell>
          <cell r="E2242">
            <v>11.294499999999999</v>
          </cell>
          <cell r="F2242">
            <v>11.29</v>
          </cell>
        </row>
        <row r="2243">
          <cell r="A2243" t="str">
            <v>001.18.09540</v>
          </cell>
          <cell r="B2243" t="str">
            <v>Fornecimento e instalação de ligação para bacia sanitária tubo em metal cromado de 40mm</v>
          </cell>
          <cell r="C2243" t="str">
            <v>UN</v>
          </cell>
          <cell r="D2243">
            <v>1</v>
          </cell>
          <cell r="E2243">
            <v>15.2445</v>
          </cell>
          <cell r="F2243">
            <v>15.24</v>
          </cell>
        </row>
        <row r="2244">
          <cell r="A2244" t="str">
            <v>001.18.09560</v>
          </cell>
          <cell r="B2244" t="str">
            <v>Fornecimento e instalação de ligação para bacia sanitária em bolsa de borracha</v>
          </cell>
          <cell r="C2244" t="str">
            <v>UN</v>
          </cell>
          <cell r="D2244">
            <v>1</v>
          </cell>
          <cell r="E2244">
            <v>3.0007999999999999</v>
          </cell>
          <cell r="F2244">
            <v>3</v>
          </cell>
        </row>
        <row r="2245">
          <cell r="A2245" t="str">
            <v>001.18.09580</v>
          </cell>
          <cell r="B2245" t="str">
            <v>Fornecimento e instalação de caixa de descarga externa inclusive tubo de descarga e acessórios</v>
          </cell>
          <cell r="C2245" t="str">
            <v>CJ</v>
          </cell>
          <cell r="D2245">
            <v>1</v>
          </cell>
          <cell r="E2245">
            <v>79.536600000000007</v>
          </cell>
          <cell r="F2245">
            <v>79.53</v>
          </cell>
        </row>
        <row r="2246">
          <cell r="A2246" t="str">
            <v>001.18.09600</v>
          </cell>
          <cell r="B2246" t="str">
            <v>Fornecimento e instalação de caixa de descarga de emb. inclusive tubo de descarga e acessórios</v>
          </cell>
          <cell r="C2246" t="str">
            <v>CJ</v>
          </cell>
          <cell r="D2246">
            <v>1</v>
          </cell>
          <cell r="E2246">
            <v>79.536600000000007</v>
          </cell>
          <cell r="F2246">
            <v>79.53</v>
          </cell>
        </row>
        <row r="2247">
          <cell r="A2247" t="str">
            <v>001.18.09620</v>
          </cell>
          <cell r="B2247" t="str">
            <v>Fornecimento e instalação de caixa de descarga para acoplar em bacia sanitária</v>
          </cell>
          <cell r="C2247" t="str">
            <v>UN</v>
          </cell>
          <cell r="D2247">
            <v>1</v>
          </cell>
          <cell r="E2247">
            <v>110.68510000000001</v>
          </cell>
          <cell r="F2247">
            <v>110.68</v>
          </cell>
        </row>
        <row r="2248">
          <cell r="A2248" t="str">
            <v>001.18.09640</v>
          </cell>
          <cell r="B2248" t="str">
            <v>Fornecimento e instalação de entrada padrão de água através de cavalete completo em tubo de fºgº, padrão sanemat - 3/4"</v>
          </cell>
          <cell r="C2248" t="str">
            <v>UN</v>
          </cell>
          <cell r="D2248">
            <v>1</v>
          </cell>
          <cell r="E2248">
            <v>34.5366</v>
          </cell>
          <cell r="F2248">
            <v>34.53</v>
          </cell>
        </row>
        <row r="2249">
          <cell r="A2249" t="str">
            <v>001.18.09660</v>
          </cell>
          <cell r="B2249" t="str">
            <v>Fornecimento e colocação de caixa de água de pvc, incl tampa de 1000 litros</v>
          </cell>
          <cell r="C2249" t="str">
            <v>UN</v>
          </cell>
          <cell r="D2249">
            <v>1</v>
          </cell>
          <cell r="E2249">
            <v>238.58330000000001</v>
          </cell>
          <cell r="F2249">
            <v>238.58</v>
          </cell>
        </row>
        <row r="2250">
          <cell r="A2250" t="str">
            <v>001.18.09680</v>
          </cell>
          <cell r="B2250" t="str">
            <v>Fornecimento e colocação de caixa de água de pvc, incl tampa de 500 litros</v>
          </cell>
          <cell r="C2250" t="str">
            <v>UN</v>
          </cell>
          <cell r="D2250">
            <v>1</v>
          </cell>
          <cell r="E2250">
            <v>141.8151</v>
          </cell>
          <cell r="F2250">
            <v>141.81</v>
          </cell>
        </row>
        <row r="2251">
          <cell r="A2251" t="str">
            <v>001.18.09700</v>
          </cell>
          <cell r="B2251" t="str">
            <v>Fornecimento e colocação de caixa de água de pvc, incl tampa de 310 litros</v>
          </cell>
          <cell r="C2251" t="str">
            <v>UN</v>
          </cell>
          <cell r="D2251">
            <v>1</v>
          </cell>
          <cell r="E2251">
            <v>138.744</v>
          </cell>
          <cell r="F2251">
            <v>138.74</v>
          </cell>
        </row>
        <row r="2252">
          <cell r="A2252" t="str">
            <v>001.18.09720</v>
          </cell>
          <cell r="B2252" t="str">
            <v>Fornecimento e colocação de caixa de água de pvc, incl tampa de 100 litros</v>
          </cell>
          <cell r="C2252" t="str">
            <v>UN</v>
          </cell>
          <cell r="D2252">
            <v>1</v>
          </cell>
          <cell r="E2252">
            <v>136.69659999999999</v>
          </cell>
          <cell r="F2252">
            <v>136.69</v>
          </cell>
        </row>
        <row r="2253">
          <cell r="A2253" t="str">
            <v>001.18.09760</v>
          </cell>
          <cell r="B2253" t="str">
            <v>Fornecimento e  instalação de caixa de água metálica tipo taça com altura total de 6.00 m inclusive pintura (interna e externa)  base de fixação e instalação, de 5.000 litros</v>
          </cell>
          <cell r="C2253" t="str">
            <v>UN</v>
          </cell>
          <cell r="D2253">
            <v>1</v>
          </cell>
          <cell r="E2253">
            <v>9800</v>
          </cell>
          <cell r="F2253">
            <v>9800</v>
          </cell>
        </row>
        <row r="2254">
          <cell r="A2254" t="str">
            <v>001.18.09780</v>
          </cell>
          <cell r="B2254" t="str">
            <v>Fornecimento e instalação de caixa de água enterrada, em concreto armado com capacidade para 5.000 litros</v>
          </cell>
          <cell r="C2254" t="str">
            <v>UN</v>
          </cell>
          <cell r="D2254">
            <v>1</v>
          </cell>
          <cell r="E2254">
            <v>1223.3800000000001</v>
          </cell>
          <cell r="F2254">
            <v>1223.3800000000001</v>
          </cell>
        </row>
        <row r="2255">
          <cell r="A2255" t="str">
            <v>001.18.09800</v>
          </cell>
          <cell r="B2255" t="str">
            <v>Fornecimento e instalação de caixa de água semi-enterrada com capacidade para 5.000 litros</v>
          </cell>
          <cell r="C2255" t="str">
            <v>UN</v>
          </cell>
          <cell r="D2255">
            <v>1</v>
          </cell>
          <cell r="E2255">
            <v>1885.8173999999999</v>
          </cell>
          <cell r="F2255">
            <v>1885.81</v>
          </cell>
        </row>
        <row r="2256">
          <cell r="A2256" t="str">
            <v>001.18.09820</v>
          </cell>
          <cell r="B2256" t="str">
            <v>Fornecimento e instalação de caixa de água de polietileno de 500 litros</v>
          </cell>
          <cell r="C2256" t="str">
            <v>UN</v>
          </cell>
          <cell r="D2256">
            <v>1</v>
          </cell>
          <cell r="E2256">
            <v>164.2791</v>
          </cell>
          <cell r="F2256">
            <v>164.27</v>
          </cell>
        </row>
        <row r="2257">
          <cell r="A2257" t="str">
            <v>001.18.09840</v>
          </cell>
          <cell r="B2257" t="str">
            <v>Fornecimento e instalação de mangueira marron de pvc para água de 3/4"x2,5 mm de espessura</v>
          </cell>
          <cell r="C2257" t="str">
            <v>ML</v>
          </cell>
          <cell r="D2257">
            <v>1</v>
          </cell>
          <cell r="E2257">
            <v>1.1698</v>
          </cell>
          <cell r="F2257">
            <v>1.1599999999999999</v>
          </cell>
        </row>
        <row r="2258">
          <cell r="A2258" t="str">
            <v>001.18.09860</v>
          </cell>
          <cell r="B2258" t="str">
            <v>Fornecimento e instalação de mangueira marron de pvc para água de  1"x3,0 mm de espessura</v>
          </cell>
          <cell r="C2258" t="str">
            <v>ML</v>
          </cell>
          <cell r="D2258">
            <v>1</v>
          </cell>
          <cell r="E2258">
            <v>1.6268</v>
          </cell>
          <cell r="F2258">
            <v>1.62</v>
          </cell>
        </row>
        <row r="2259">
          <cell r="A2259" t="str">
            <v>001.18.09880</v>
          </cell>
          <cell r="B2259" t="str">
            <v>Fornecimento e instalação de joelho de polietileno - 3/4" para mangueira de polietileno ou pvc marron</v>
          </cell>
          <cell r="C2259" t="str">
            <v>UN</v>
          </cell>
          <cell r="D2259">
            <v>1</v>
          </cell>
          <cell r="E2259">
            <v>1.3188</v>
          </cell>
          <cell r="F2259">
            <v>1.31</v>
          </cell>
        </row>
        <row r="2260">
          <cell r="A2260" t="str">
            <v>001.18.09900</v>
          </cell>
          <cell r="B2260" t="str">
            <v>Fornecimento e instalação de joelho de polietileno  - 1" para mangueira de polietileno ou pvc marron</v>
          </cell>
          <cell r="C2260" t="str">
            <v>UN</v>
          </cell>
          <cell r="D2260">
            <v>1</v>
          </cell>
          <cell r="E2260">
            <v>1.7687999999999999</v>
          </cell>
          <cell r="F2260">
            <v>1.76</v>
          </cell>
        </row>
        <row r="2261">
          <cell r="A2261" t="str">
            <v>001.18.09920</v>
          </cell>
          <cell r="B2261" t="str">
            <v>Fornecimento e instalação de tee de polietileno - 3/4" para mangueira de polietileno ou pvc marron</v>
          </cell>
          <cell r="C2261" t="str">
            <v>UN</v>
          </cell>
          <cell r="D2261">
            <v>1</v>
          </cell>
          <cell r="E2261">
            <v>1.8736999999999999</v>
          </cell>
          <cell r="F2261">
            <v>1.87</v>
          </cell>
        </row>
        <row r="2262">
          <cell r="A2262" t="str">
            <v>001.18.09940</v>
          </cell>
          <cell r="B2262" t="str">
            <v>Fornecimento e instalação de tee de polietileno  1"- para mangueira de polietileno ou pvc marron</v>
          </cell>
          <cell r="C2262" t="str">
            <v>UN</v>
          </cell>
          <cell r="D2262">
            <v>1</v>
          </cell>
          <cell r="E2262">
            <v>3.3237000000000001</v>
          </cell>
          <cell r="F2262">
            <v>3.32</v>
          </cell>
        </row>
        <row r="2263">
          <cell r="A2263" t="str">
            <v>001.18.09960</v>
          </cell>
          <cell r="B2263" t="str">
            <v>Fornecimento e instalação de uniao de polietileno - 3/4"- para mangueira de polietileno ou pvc marron</v>
          </cell>
          <cell r="C2263" t="str">
            <v>UN</v>
          </cell>
          <cell r="D2263">
            <v>1</v>
          </cell>
          <cell r="E2263">
            <v>2.2353000000000001</v>
          </cell>
          <cell r="F2263">
            <v>2.23</v>
          </cell>
        </row>
        <row r="2264">
          <cell r="A2264" t="str">
            <v>001.18.09980</v>
          </cell>
          <cell r="B2264" t="str">
            <v>Fornecimento e instalação de união de polietileno  - 1"-para mangueira de polietileno ou pvc marron</v>
          </cell>
          <cell r="C2264" t="str">
            <v>UN</v>
          </cell>
          <cell r="D2264">
            <v>1</v>
          </cell>
          <cell r="E2264">
            <v>2.6353</v>
          </cell>
          <cell r="F2264">
            <v>2.63</v>
          </cell>
        </row>
        <row r="2265">
          <cell r="A2265" t="str">
            <v>001.18.10000</v>
          </cell>
          <cell r="B2265" t="str">
            <v>Fornecimento e instalação de adaptador de polietileno  - 3/4"- para mangueira de polietileno ou pvc marron</v>
          </cell>
          <cell r="C2265" t="str">
            <v>UN</v>
          </cell>
          <cell r="D2265">
            <v>1</v>
          </cell>
          <cell r="E2265">
            <v>2.0284</v>
          </cell>
          <cell r="F2265">
            <v>2.02</v>
          </cell>
        </row>
        <row r="2266">
          <cell r="A2266" t="str">
            <v>001.18.10020</v>
          </cell>
          <cell r="B2266" t="str">
            <v>Fornecimento e instalação de adaptador de polietileno  - 1"- para mangueira de polietileno ou pvc marron</v>
          </cell>
          <cell r="C2266" t="str">
            <v>UN</v>
          </cell>
          <cell r="D2266">
            <v>1</v>
          </cell>
          <cell r="E2266">
            <v>2.2284000000000002</v>
          </cell>
          <cell r="F2266">
            <v>2.2200000000000002</v>
          </cell>
        </row>
        <row r="2267">
          <cell r="A2267" t="str">
            <v>001.18.10040</v>
          </cell>
          <cell r="B2267" t="str">
            <v>Registro de gaveta em acabamento bruto (amarelo) s/ canopla n.1502 4 pol</v>
          </cell>
          <cell r="C2267" t="str">
            <v>UN</v>
          </cell>
          <cell r="D2267">
            <v>1</v>
          </cell>
          <cell r="E2267">
            <v>266.48160000000001</v>
          </cell>
          <cell r="F2267">
            <v>266.48</v>
          </cell>
        </row>
        <row r="2268">
          <cell r="A2268" t="str">
            <v>001.18.10060</v>
          </cell>
          <cell r="B2268" t="str">
            <v>Registro de gaveta em acabamento bruto (amarelo) s/ canopla n.1502 3 pol</v>
          </cell>
          <cell r="C2268" t="str">
            <v>UN</v>
          </cell>
          <cell r="D2268">
            <v>1</v>
          </cell>
          <cell r="E2268">
            <v>160.52789999999999</v>
          </cell>
          <cell r="F2268">
            <v>160.52000000000001</v>
          </cell>
        </row>
        <row r="2269">
          <cell r="A2269" t="str">
            <v>001.18.10080</v>
          </cell>
          <cell r="B2269" t="str">
            <v>Registro de gaveta em acabamento bruto (amarelo) s/ canopla n.1502 2 1/2 pol</v>
          </cell>
          <cell r="C2269" t="str">
            <v>UN</v>
          </cell>
          <cell r="D2269">
            <v>1</v>
          </cell>
          <cell r="E2269">
            <v>105.44750000000001</v>
          </cell>
          <cell r="F2269">
            <v>105.44</v>
          </cell>
        </row>
        <row r="2270">
          <cell r="A2270" t="str">
            <v>001.18.10100</v>
          </cell>
          <cell r="B2270" t="str">
            <v>Registro de gaveta em acabamento bruto (amarelo) s/ canopla n.1502 2 pol</v>
          </cell>
          <cell r="C2270" t="str">
            <v>UN</v>
          </cell>
          <cell r="D2270">
            <v>1</v>
          </cell>
          <cell r="E2270">
            <v>50.472099999999998</v>
          </cell>
          <cell r="F2270">
            <v>50.47</v>
          </cell>
        </row>
        <row r="2271">
          <cell r="A2271" t="str">
            <v>001.18.10120</v>
          </cell>
          <cell r="B2271" t="str">
            <v>Registro de gaveta em acabamento bruto (amarelo) s/ canopla n.1502 1 1/2 pol</v>
          </cell>
          <cell r="C2271" t="str">
            <v>UN</v>
          </cell>
          <cell r="D2271">
            <v>1</v>
          </cell>
          <cell r="E2271">
            <v>34.041699999999999</v>
          </cell>
          <cell r="F2271">
            <v>34.04</v>
          </cell>
        </row>
        <row r="2272">
          <cell r="A2272" t="str">
            <v>001.18.10140</v>
          </cell>
          <cell r="B2272" t="str">
            <v>Registro de gaveta em acabamento bruto (amarelo) s/ canopla n.1502 1 1/4 pol</v>
          </cell>
          <cell r="C2272" t="str">
            <v>UN</v>
          </cell>
          <cell r="D2272">
            <v>1</v>
          </cell>
          <cell r="E2272">
            <v>29.171299999999999</v>
          </cell>
          <cell r="F2272">
            <v>29.17</v>
          </cell>
        </row>
        <row r="2273">
          <cell r="A2273" t="str">
            <v>001.18.10160</v>
          </cell>
          <cell r="B2273" t="str">
            <v>Registro de gaveta em acabamento bruto (amarelo) s/ canopla n.1502 1 pol</v>
          </cell>
          <cell r="C2273" t="str">
            <v>UN</v>
          </cell>
          <cell r="D2273">
            <v>1</v>
          </cell>
          <cell r="E2273">
            <v>22.0138</v>
          </cell>
          <cell r="F2273">
            <v>22.01</v>
          </cell>
        </row>
        <row r="2274">
          <cell r="A2274" t="str">
            <v>001.18.10180</v>
          </cell>
          <cell r="B2274" t="str">
            <v>Registro de gaveta em acabamento bruto (amarelo) s/ canopla n.1502 3/4 pol</v>
          </cell>
          <cell r="C2274" t="str">
            <v>UN</v>
          </cell>
          <cell r="D2274">
            <v>1</v>
          </cell>
          <cell r="E2274">
            <v>16.542999999999999</v>
          </cell>
          <cell r="F2274">
            <v>16.54</v>
          </cell>
        </row>
        <row r="2275">
          <cell r="A2275" t="str">
            <v>001.18.10200</v>
          </cell>
          <cell r="B2275" t="str">
            <v>Registro de gaveta em acabamento bruto (amarelo) s/ canopla n.1502 1/2 pol</v>
          </cell>
          <cell r="C2275" t="str">
            <v>UN</v>
          </cell>
          <cell r="D2275">
            <v>1</v>
          </cell>
          <cell r="E2275">
            <v>30.762599999999999</v>
          </cell>
          <cell r="F2275">
            <v>30.76</v>
          </cell>
        </row>
        <row r="2276">
          <cell r="A2276" t="str">
            <v>001.18.10240</v>
          </cell>
          <cell r="B2276" t="str">
            <v>Registro de gaveta cromado linha gemini embutir c/ canopla mod 44 n. 1509 deca 1 1/4 pol</v>
          </cell>
          <cell r="C2276" t="str">
            <v>UN</v>
          </cell>
          <cell r="D2276">
            <v>1</v>
          </cell>
          <cell r="E2276">
            <v>57.821300000000001</v>
          </cell>
          <cell r="F2276">
            <v>57.82</v>
          </cell>
        </row>
        <row r="2277">
          <cell r="A2277" t="str">
            <v>001.18.10260</v>
          </cell>
          <cell r="B2277" t="str">
            <v>Registro de gaveta cromado linha gemini embutir c/ canopla mod 44 n. 1509 deca 1  pol</v>
          </cell>
          <cell r="C2277" t="str">
            <v>UN</v>
          </cell>
          <cell r="D2277">
            <v>1</v>
          </cell>
          <cell r="E2277">
            <v>47.623800000000003</v>
          </cell>
          <cell r="F2277">
            <v>47.62</v>
          </cell>
        </row>
        <row r="2278">
          <cell r="A2278" t="str">
            <v>001.18.10280</v>
          </cell>
          <cell r="B2278" t="str">
            <v>Registro de gaveta cromado linha gemini embutir c/ canopla mod 44 n. 1509 deca 3/4 pol</v>
          </cell>
          <cell r="C2278" t="str">
            <v>UN</v>
          </cell>
          <cell r="D2278">
            <v>1</v>
          </cell>
          <cell r="E2278">
            <v>42.012999999999998</v>
          </cell>
          <cell r="F2278">
            <v>42.01</v>
          </cell>
        </row>
        <row r="2279">
          <cell r="A2279" t="str">
            <v>001.18.10300</v>
          </cell>
          <cell r="B2279" t="str">
            <v>Registro de gaveta cromado linha gemini embutir c/ canopla mod 44 n. 1509 deca  1/2 pol</v>
          </cell>
          <cell r="C2279" t="str">
            <v>UN</v>
          </cell>
          <cell r="D2279">
            <v>1</v>
          </cell>
          <cell r="E2279">
            <v>38.462600000000002</v>
          </cell>
          <cell r="F2279">
            <v>38.46</v>
          </cell>
        </row>
        <row r="2280">
          <cell r="A2280" t="str">
            <v>001.18.10320</v>
          </cell>
          <cell r="B2280" t="str">
            <v>Registro de gaveta cromado linha prata de embutir c/ canopla modelo 50 n 1509 deca 2 pol</v>
          </cell>
          <cell r="C2280" t="str">
            <v>UN</v>
          </cell>
          <cell r="D2280">
            <v>1</v>
          </cell>
          <cell r="E2280">
            <v>46.342100000000002</v>
          </cell>
          <cell r="F2280">
            <v>46.34</v>
          </cell>
        </row>
        <row r="2281">
          <cell r="A2281" t="str">
            <v>001.18.10340</v>
          </cell>
          <cell r="B2281" t="str">
            <v>Registro de gaveta cromado linha prata de embutir c/ canopla modelo 50 n 1509 deca 1 1/2 pol</v>
          </cell>
          <cell r="C2281" t="str">
            <v>UN</v>
          </cell>
          <cell r="D2281">
            <v>1</v>
          </cell>
          <cell r="E2281">
            <v>46.3093</v>
          </cell>
          <cell r="F2281">
            <v>46.3</v>
          </cell>
        </row>
        <row r="2282">
          <cell r="A2282" t="str">
            <v>001.18.10360</v>
          </cell>
          <cell r="B2282" t="str">
            <v>Registro de gaveta cromado linha prata de embutir c/ canopla modelo 50 n 1509 deca 1 1/4 pol</v>
          </cell>
          <cell r="C2282" t="str">
            <v>UN</v>
          </cell>
          <cell r="D2282">
            <v>1</v>
          </cell>
          <cell r="E2282">
            <v>45.161299999999997</v>
          </cell>
          <cell r="F2282">
            <v>45.16</v>
          </cell>
        </row>
        <row r="2283">
          <cell r="A2283" t="str">
            <v>001.18.10380</v>
          </cell>
          <cell r="B2283" t="str">
            <v>Registro de gaveta cromado linha prata de embutir c/ canopla modelo 50 n 1509 deca 1 pol</v>
          </cell>
          <cell r="C2283" t="str">
            <v>UN</v>
          </cell>
          <cell r="D2283">
            <v>1</v>
          </cell>
          <cell r="E2283">
            <v>31.413799999999998</v>
          </cell>
          <cell r="F2283">
            <v>31.41</v>
          </cell>
        </row>
        <row r="2284">
          <cell r="A2284" t="str">
            <v>001.18.10400</v>
          </cell>
          <cell r="B2284" t="str">
            <v>Registro de gaveta cromado linha prata de embutir c/ canopla modelo 50 n 1509 deca 3/4 pol</v>
          </cell>
          <cell r="C2284" t="str">
            <v>UN</v>
          </cell>
          <cell r="D2284">
            <v>1</v>
          </cell>
          <cell r="E2284">
            <v>34.143000000000001</v>
          </cell>
          <cell r="F2284">
            <v>34.14</v>
          </cell>
        </row>
        <row r="2285">
          <cell r="A2285" t="str">
            <v>001.18.10420</v>
          </cell>
          <cell r="B2285" t="str">
            <v>Registro de gaveta cromado linha prata de embutir c/ canopla modelo 50 n 1509 deca 1/2 pol</v>
          </cell>
          <cell r="C2285" t="str">
            <v>UN</v>
          </cell>
          <cell r="D2285">
            <v>1</v>
          </cell>
          <cell r="E2285">
            <v>26.832599999999999</v>
          </cell>
          <cell r="F2285">
            <v>26.83</v>
          </cell>
        </row>
        <row r="2286">
          <cell r="A2286" t="str">
            <v>001.18.10440</v>
          </cell>
          <cell r="B2286" t="str">
            <v>Registro de gaveta  cromado - c 39 - deca c/ canopla 1 1/2 pol</v>
          </cell>
          <cell r="C2286" t="str">
            <v>UN</v>
          </cell>
          <cell r="D2286">
            <v>1</v>
          </cell>
          <cell r="E2286">
            <v>57.471699999999998</v>
          </cell>
          <cell r="F2286">
            <v>57.47</v>
          </cell>
        </row>
        <row r="2287">
          <cell r="A2287" t="str">
            <v>001.18.10460</v>
          </cell>
          <cell r="B2287" t="str">
            <v>Registro de gaveta  cromado - c 39 - deca c/ canopla 1 pol</v>
          </cell>
          <cell r="C2287" t="str">
            <v>UN</v>
          </cell>
          <cell r="D2287">
            <v>1</v>
          </cell>
          <cell r="E2287">
            <v>34.553800000000003</v>
          </cell>
          <cell r="F2287">
            <v>34.549999999999997</v>
          </cell>
        </row>
        <row r="2288">
          <cell r="A2288" t="str">
            <v>001.18.10480</v>
          </cell>
          <cell r="B2288" t="str">
            <v>Registro de gaveta  cromado - c 39 - deca c/ canopla 3/4 pol</v>
          </cell>
          <cell r="C2288" t="str">
            <v>UN</v>
          </cell>
          <cell r="D2288">
            <v>1</v>
          </cell>
          <cell r="E2288">
            <v>29.803000000000001</v>
          </cell>
          <cell r="F2288">
            <v>29.8</v>
          </cell>
        </row>
        <row r="2289">
          <cell r="A2289" t="str">
            <v>001.18.10500</v>
          </cell>
          <cell r="B2289" t="str">
            <v>Registro de gaveta c/ acabamento bruto (amarelo) sem canopla abnt - docol -3 pol</v>
          </cell>
          <cell r="C2289" t="str">
            <v>UN</v>
          </cell>
          <cell r="D2289">
            <v>1</v>
          </cell>
          <cell r="E2289">
            <v>102.6879</v>
          </cell>
          <cell r="F2289">
            <v>102.68</v>
          </cell>
        </row>
        <row r="2290">
          <cell r="A2290" t="str">
            <v>001.18.10520</v>
          </cell>
          <cell r="B2290" t="str">
            <v>Registro de gaveta c/ acabamento bruto (amarelo) sem canopla abnt - docol -2pol</v>
          </cell>
          <cell r="C2290" t="str">
            <v>UN</v>
          </cell>
          <cell r="D2290">
            <v>1</v>
          </cell>
          <cell r="E2290">
            <v>34.262099999999997</v>
          </cell>
          <cell r="F2290">
            <v>34.26</v>
          </cell>
        </row>
        <row r="2291">
          <cell r="A2291" t="str">
            <v>001.18.10540</v>
          </cell>
          <cell r="B2291" t="str">
            <v>Registro de gaveta c/ acabamento bruto (amarelo) sem canopla abnt - docol -1 pol</v>
          </cell>
          <cell r="C2291" t="str">
            <v>UN</v>
          </cell>
          <cell r="D2291">
            <v>1</v>
          </cell>
          <cell r="E2291">
            <v>14.293799999999999</v>
          </cell>
          <cell r="F2291">
            <v>14.29</v>
          </cell>
        </row>
        <row r="2292">
          <cell r="A2292" t="str">
            <v>001.18.10560</v>
          </cell>
          <cell r="B2292" t="str">
            <v>Registro de gaveta c/ acabamento bruto (amarelo) sem canopla abnt - docol -3/4 pol</v>
          </cell>
          <cell r="C2292" t="str">
            <v>UN</v>
          </cell>
          <cell r="D2292">
            <v>1</v>
          </cell>
          <cell r="E2292">
            <v>11.683</v>
          </cell>
          <cell r="F2292">
            <v>11.68</v>
          </cell>
        </row>
        <row r="2293">
          <cell r="A2293" t="str">
            <v>001.18.10580</v>
          </cell>
          <cell r="B2293" t="str">
            <v>Acabamento cromado - linha prata de embutir c/ canopla mod itapema - docol -2 pol</v>
          </cell>
          <cell r="C2293" t="str">
            <v>UN</v>
          </cell>
          <cell r="D2293">
            <v>1</v>
          </cell>
          <cell r="E2293">
            <v>36.382100000000001</v>
          </cell>
          <cell r="F2293">
            <v>36.380000000000003</v>
          </cell>
        </row>
        <row r="2294">
          <cell r="A2294" t="str">
            <v>001.18.10600</v>
          </cell>
          <cell r="B2294" t="str">
            <v>Acabamento cromado - linha prata de embutir c/ canopla mod itapema - docol -1 1/2 pol</v>
          </cell>
          <cell r="C2294" t="str">
            <v>UN</v>
          </cell>
          <cell r="D2294">
            <v>1</v>
          </cell>
          <cell r="E2294">
            <v>37.722099999999998</v>
          </cell>
          <cell r="F2294">
            <v>37.72</v>
          </cell>
        </row>
        <row r="2295">
          <cell r="A2295" t="str">
            <v>001.18.10620</v>
          </cell>
          <cell r="B2295" t="str">
            <v>Acabamento cromado - linha prata de embutir c/ canopla mod itapema - docol -1  pol</v>
          </cell>
          <cell r="C2295" t="str">
            <v>UN</v>
          </cell>
          <cell r="D2295">
            <v>1</v>
          </cell>
          <cell r="E2295">
            <v>28.1938</v>
          </cell>
          <cell r="F2295">
            <v>28.19</v>
          </cell>
        </row>
        <row r="2296">
          <cell r="A2296" t="str">
            <v>001.18.10640</v>
          </cell>
          <cell r="B2296" t="str">
            <v>Acabamento cromado - linha prata de embutir c/ canopla mod itapema - docol -3/4  pol</v>
          </cell>
          <cell r="C2296" t="str">
            <v>UN</v>
          </cell>
          <cell r="D2296">
            <v>1</v>
          </cell>
          <cell r="E2296">
            <v>25.713000000000001</v>
          </cell>
          <cell r="F2296">
            <v>25.71</v>
          </cell>
        </row>
        <row r="2297">
          <cell r="A2297" t="str">
            <v>001.18.10660</v>
          </cell>
          <cell r="B2297" t="str">
            <v>Acabamento bruto linha popular 3/4 pol</v>
          </cell>
          <cell r="C2297" t="str">
            <v>UN</v>
          </cell>
          <cell r="D2297">
            <v>1</v>
          </cell>
          <cell r="E2297">
            <v>15.103</v>
          </cell>
          <cell r="F2297">
            <v>15.1</v>
          </cell>
        </row>
        <row r="2298">
          <cell r="A2298" t="str">
            <v>001.18.10680</v>
          </cell>
          <cell r="B2298" t="str">
            <v>Acabamento bruto linha popular 1/2 pol</v>
          </cell>
          <cell r="C2298" t="str">
            <v>UN</v>
          </cell>
          <cell r="D2298">
            <v>1</v>
          </cell>
          <cell r="E2298">
            <v>13.503</v>
          </cell>
          <cell r="F2298">
            <v>13.5</v>
          </cell>
        </row>
        <row r="2299">
          <cell r="A2299" t="str">
            <v>001.18.10700</v>
          </cell>
          <cell r="B2299" t="str">
            <v>Registro de pressão cromado linha gemini de embutir c/ canopla mod 44 n 1416 3/4 pol</v>
          </cell>
          <cell r="C2299" t="str">
            <v>UN</v>
          </cell>
          <cell r="D2299">
            <v>1</v>
          </cell>
          <cell r="E2299">
            <v>38.703000000000003</v>
          </cell>
          <cell r="F2299">
            <v>38.700000000000003</v>
          </cell>
        </row>
        <row r="2300">
          <cell r="A2300" t="str">
            <v>001.18.10720</v>
          </cell>
          <cell r="B2300" t="str">
            <v>Registro de pressão cromado linha gemini de embutir c/ canopla mod 44 n 1416 1/2 pol</v>
          </cell>
          <cell r="C2300" t="str">
            <v>UN</v>
          </cell>
          <cell r="D2300">
            <v>1</v>
          </cell>
          <cell r="E2300">
            <v>37.782600000000002</v>
          </cell>
          <cell r="F2300">
            <v>37.78</v>
          </cell>
        </row>
        <row r="2301">
          <cell r="A2301" t="str">
            <v>001.18.10740</v>
          </cell>
          <cell r="B2301" t="str">
            <v>Registro de pressão cromado linha italiana de embutir c/ canopla mod 45 n 1416 deca 3/4 pol</v>
          </cell>
          <cell r="C2301" t="str">
            <v>UN</v>
          </cell>
          <cell r="D2301">
            <v>1</v>
          </cell>
          <cell r="E2301">
            <v>53.902999999999999</v>
          </cell>
          <cell r="F2301">
            <v>53.9</v>
          </cell>
        </row>
        <row r="2302">
          <cell r="A2302" t="str">
            <v>001.18.10760</v>
          </cell>
          <cell r="B2302" t="str">
            <v>Registro de pressão cromado linha italiana de embutir c/ canopla mod 45 n 1416 deca 1/2 pol</v>
          </cell>
          <cell r="C2302" t="str">
            <v>UN</v>
          </cell>
          <cell r="D2302">
            <v>1</v>
          </cell>
          <cell r="E2302">
            <v>48.272599999999997</v>
          </cell>
          <cell r="F2302">
            <v>48.27</v>
          </cell>
        </row>
        <row r="2303">
          <cell r="A2303" t="str">
            <v>001.18.10780</v>
          </cell>
          <cell r="B2303" t="str">
            <v>Registro de pressão cromado linha prata embutir c/ canopla mod 50 n 1416 deca 3/4 pol</v>
          </cell>
          <cell r="C2303" t="str">
            <v>UN</v>
          </cell>
          <cell r="D2303">
            <v>1</v>
          </cell>
          <cell r="E2303">
            <v>34.802999999999997</v>
          </cell>
          <cell r="F2303">
            <v>34.799999999999997</v>
          </cell>
        </row>
        <row r="2304">
          <cell r="A2304" t="str">
            <v>001.18.10800</v>
          </cell>
          <cell r="B2304" t="str">
            <v>Registro de pressão cromado linha prata embutir c/ canopla mod 50 n 1416 deca 1/2 pol</v>
          </cell>
          <cell r="C2304" t="str">
            <v>UN</v>
          </cell>
          <cell r="D2304">
            <v>1</v>
          </cell>
          <cell r="E2304">
            <v>26.102599999999999</v>
          </cell>
          <cell r="F2304">
            <v>26.1</v>
          </cell>
        </row>
        <row r="2305">
          <cell r="A2305" t="str">
            <v>001.18.10820</v>
          </cell>
          <cell r="B2305" t="str">
            <v>Registro de pressão cromado de embutir c/ canopla 1193 - c 39 deca 3/4 pol</v>
          </cell>
          <cell r="C2305" t="str">
            <v>UN</v>
          </cell>
          <cell r="D2305">
            <v>1</v>
          </cell>
          <cell r="E2305">
            <v>38.493000000000002</v>
          </cell>
          <cell r="F2305">
            <v>38.49</v>
          </cell>
        </row>
        <row r="2306">
          <cell r="A2306" t="str">
            <v>001.18.10840</v>
          </cell>
          <cell r="B2306" t="str">
            <v>Registro de pressão cromado de embutir c/ canopla 1193 - c 39 deca 1/2 pol</v>
          </cell>
          <cell r="C2306" t="str">
            <v>UN</v>
          </cell>
          <cell r="D2306">
            <v>1</v>
          </cell>
          <cell r="E2306">
            <v>38.493000000000002</v>
          </cell>
          <cell r="F2306">
            <v>38.49</v>
          </cell>
        </row>
        <row r="2307">
          <cell r="A2307" t="str">
            <v>001.18.10860</v>
          </cell>
          <cell r="B2307" t="str">
            <v>Registro de pressão acabamento cromado - linha prata de embutir c/ canopla modelo itapema  - docol - 3/4 pol</v>
          </cell>
          <cell r="C2307" t="str">
            <v>UN</v>
          </cell>
          <cell r="D2307">
            <v>1</v>
          </cell>
          <cell r="E2307">
            <v>27.693000000000001</v>
          </cell>
          <cell r="F2307">
            <v>27.69</v>
          </cell>
        </row>
        <row r="2308">
          <cell r="A2308" t="str">
            <v>001.18.10880</v>
          </cell>
          <cell r="B2308" t="str">
            <v>Registro de pressão acabamento cromado - linha prata de embutir c/ canopla modelo itapema  - docol - 1/2 pol</v>
          </cell>
          <cell r="C2308" t="str">
            <v>UN</v>
          </cell>
          <cell r="D2308">
            <v>1</v>
          </cell>
          <cell r="E2308">
            <v>27.669</v>
          </cell>
          <cell r="F2308">
            <v>27.66</v>
          </cell>
        </row>
        <row r="2309">
          <cell r="A2309" t="str">
            <v>001.18.10900</v>
          </cell>
          <cell r="B2309" t="str">
            <v>Registro de pressão acabamento simples linha popular 1/2 pol</v>
          </cell>
          <cell r="C2309" t="str">
            <v>UN</v>
          </cell>
          <cell r="D2309">
            <v>1</v>
          </cell>
          <cell r="E2309">
            <v>20.603000000000002</v>
          </cell>
          <cell r="F2309">
            <v>20.6</v>
          </cell>
        </row>
        <row r="2310">
          <cell r="A2310" t="str">
            <v>001.18.10920</v>
          </cell>
          <cell r="B2310" t="str">
            <v>Registro de pressão de 1/2" (chuveiro) (mic)</v>
          </cell>
          <cell r="C2310" t="str">
            <v>UN</v>
          </cell>
          <cell r="D2310">
            <v>1</v>
          </cell>
          <cell r="E2310">
            <v>38.493000000000002</v>
          </cell>
          <cell r="F2310">
            <v>38.49</v>
          </cell>
        </row>
        <row r="2311">
          <cell r="A2311" t="str">
            <v>001.18.10940</v>
          </cell>
          <cell r="B2311" t="str">
            <v>Válvula p/ pia cromada deca n.1600 p/ lav 1x2 pol</v>
          </cell>
          <cell r="C2311" t="str">
            <v>UN</v>
          </cell>
          <cell r="D2311">
            <v>1</v>
          </cell>
          <cell r="E2311">
            <v>32.6721</v>
          </cell>
          <cell r="F2311">
            <v>32.67</v>
          </cell>
        </row>
        <row r="2312">
          <cell r="A2312" t="str">
            <v>001.18.10960</v>
          </cell>
          <cell r="B2312" t="str">
            <v>Valvula p/pia americana cromada n.1623 marca deca 1.5x3 3/4 pol</v>
          </cell>
          <cell r="C2312" t="str">
            <v>UN</v>
          </cell>
          <cell r="D2312">
            <v>1</v>
          </cell>
          <cell r="E2312">
            <v>58.8371</v>
          </cell>
          <cell r="F2312">
            <v>58.83</v>
          </cell>
        </row>
        <row r="2313">
          <cell r="A2313" t="str">
            <v>001.18.10980</v>
          </cell>
          <cell r="B2313" t="str">
            <v>Válvula de pvc para pia</v>
          </cell>
          <cell r="C2313" t="str">
            <v>UN</v>
          </cell>
          <cell r="D2313">
            <v>1</v>
          </cell>
          <cell r="E2313">
            <v>5.9752999999999998</v>
          </cell>
          <cell r="F2313">
            <v>5.97</v>
          </cell>
        </row>
        <row r="2314">
          <cell r="A2314" t="str">
            <v>001.18.11000</v>
          </cell>
          <cell r="B2314" t="str">
            <v>Válvula para lavatorio</v>
          </cell>
          <cell r="C2314" t="str">
            <v>UN</v>
          </cell>
          <cell r="D2314">
            <v>1</v>
          </cell>
          <cell r="E2314">
            <v>6.4752999999999998</v>
          </cell>
          <cell r="F2314">
            <v>6.47</v>
          </cell>
        </row>
        <row r="2315">
          <cell r="A2315" t="str">
            <v>001.18.11020</v>
          </cell>
          <cell r="B2315" t="str">
            <v>Válvula para pia n. 1600 - steves 1 x 2 pol</v>
          </cell>
          <cell r="C2315" t="str">
            <v>UN</v>
          </cell>
          <cell r="D2315">
            <v>1</v>
          </cell>
          <cell r="E2315">
            <v>29.742100000000001</v>
          </cell>
          <cell r="F2315">
            <v>29.74</v>
          </cell>
        </row>
        <row r="2316">
          <cell r="A2316" t="str">
            <v>001.18.11040</v>
          </cell>
          <cell r="B2316" t="str">
            <v>Válvula para pia n. 1600 - steves 1 1/2 x 3.3/4</v>
          </cell>
          <cell r="C2316" t="str">
            <v>UN</v>
          </cell>
          <cell r="D2316">
            <v>1</v>
          </cell>
          <cell r="E2316">
            <v>30.332100000000001</v>
          </cell>
          <cell r="F2316">
            <v>30.33</v>
          </cell>
        </row>
        <row r="2317">
          <cell r="A2317" t="str">
            <v>001.18.11060</v>
          </cell>
          <cell r="B2317" t="str">
            <v>Válvula  de pé com crivo de pvc tipo rosqueável 3/4 pol</v>
          </cell>
          <cell r="C2317" t="str">
            <v>UN</v>
          </cell>
          <cell r="D2317">
            <v>1</v>
          </cell>
          <cell r="E2317">
            <v>15.013</v>
          </cell>
          <cell r="F2317">
            <v>15.01</v>
          </cell>
        </row>
        <row r="2318">
          <cell r="A2318" t="str">
            <v>001.18.11080</v>
          </cell>
          <cell r="B2318" t="str">
            <v>Válvula  de pé com crivo de pvc tipo rosqueável 1 pol</v>
          </cell>
          <cell r="C2318" t="str">
            <v>UN</v>
          </cell>
          <cell r="D2318">
            <v>1</v>
          </cell>
          <cell r="E2318">
            <v>17.383800000000001</v>
          </cell>
          <cell r="F2318">
            <v>17.38</v>
          </cell>
        </row>
        <row r="2319">
          <cell r="A2319" t="str">
            <v>001.18.11100</v>
          </cell>
          <cell r="B2319" t="str">
            <v>Válvula  de pé com crivo de pvc tipo rosqueável 1 1/4 pol</v>
          </cell>
          <cell r="C2319" t="str">
            <v>UN</v>
          </cell>
          <cell r="D2319">
            <v>1</v>
          </cell>
          <cell r="E2319">
            <v>22.461300000000001</v>
          </cell>
          <cell r="F2319">
            <v>22.46</v>
          </cell>
        </row>
        <row r="2320">
          <cell r="A2320" t="str">
            <v>001.18.11120</v>
          </cell>
          <cell r="B2320" t="str">
            <v>Válvula de pé com crivo de pvc tipo rosqueável 1 1/2 pol</v>
          </cell>
          <cell r="C2320" t="str">
            <v>UN</v>
          </cell>
          <cell r="D2320">
            <v>1</v>
          </cell>
          <cell r="E2320">
            <v>22.0657</v>
          </cell>
          <cell r="F2320">
            <v>22.06</v>
          </cell>
        </row>
        <row r="2321">
          <cell r="A2321" t="str">
            <v>001.18.11140</v>
          </cell>
          <cell r="B2321" t="str">
            <v>Válvula de pé c/ crivo de bronze tipo rosqueável 3/4 pol</v>
          </cell>
          <cell r="C2321" t="str">
            <v>UN</v>
          </cell>
          <cell r="D2321">
            <v>1</v>
          </cell>
          <cell r="E2321">
            <v>16.573</v>
          </cell>
          <cell r="F2321">
            <v>16.57</v>
          </cell>
        </row>
        <row r="2322">
          <cell r="A2322" t="str">
            <v>001.18.11160</v>
          </cell>
          <cell r="B2322" t="str">
            <v>Válvula de pé c/ crivo de bronze tipo rosqueável 1 pol</v>
          </cell>
          <cell r="C2322" t="str">
            <v>UN</v>
          </cell>
          <cell r="D2322">
            <v>1</v>
          </cell>
          <cell r="E2322">
            <v>18.4238</v>
          </cell>
          <cell r="F2322">
            <v>18.420000000000002</v>
          </cell>
        </row>
        <row r="2323">
          <cell r="A2323" t="str">
            <v>001.18.11180</v>
          </cell>
          <cell r="B2323" t="str">
            <v>Válvula de pé c/ crivo de bronze tipo rosqueável 1 1/2 pol</v>
          </cell>
          <cell r="C2323" t="str">
            <v>UN</v>
          </cell>
          <cell r="D2323">
            <v>1</v>
          </cell>
          <cell r="E2323">
            <v>26.351700000000001</v>
          </cell>
          <cell r="F2323">
            <v>26.35</v>
          </cell>
        </row>
        <row r="2324">
          <cell r="A2324" t="str">
            <v>001.18.11200</v>
          </cell>
          <cell r="B2324" t="str">
            <v>Válvula de pé c/ crivo de bronze tipo rosqueável 2 pol</v>
          </cell>
          <cell r="C2324" t="str">
            <v>UN</v>
          </cell>
          <cell r="D2324">
            <v>1</v>
          </cell>
          <cell r="E2324">
            <v>35.9621</v>
          </cell>
          <cell r="F2324">
            <v>35.96</v>
          </cell>
        </row>
        <row r="2325">
          <cell r="A2325" t="str">
            <v>001.18.11220</v>
          </cell>
          <cell r="B2325" t="str">
            <v>Válvula de pé c/ crivo de bronze tipo rosqueável 2 1/2 pol</v>
          </cell>
          <cell r="C2325" t="str">
            <v>UN</v>
          </cell>
          <cell r="D2325">
            <v>1</v>
          </cell>
          <cell r="E2325">
            <v>53.337499999999999</v>
          </cell>
          <cell r="F2325">
            <v>53.33</v>
          </cell>
        </row>
        <row r="2326">
          <cell r="A2326" t="str">
            <v>001.18.11240</v>
          </cell>
          <cell r="B2326" t="str">
            <v>Válvula de retenção de bronze tipo rosqueável tipo vertical 3/4 pol</v>
          </cell>
          <cell r="C2326" t="str">
            <v>UN</v>
          </cell>
          <cell r="D2326">
            <v>1</v>
          </cell>
          <cell r="E2326">
            <v>17.143000000000001</v>
          </cell>
          <cell r="F2326">
            <v>17.14</v>
          </cell>
        </row>
        <row r="2327">
          <cell r="A2327" t="str">
            <v>001.18.11260</v>
          </cell>
          <cell r="B2327" t="str">
            <v>Válvula de retenção de bronze tipo rosqueável tipo vertical 1 pol</v>
          </cell>
          <cell r="C2327" t="str">
            <v>UN</v>
          </cell>
          <cell r="D2327">
            <v>1</v>
          </cell>
          <cell r="E2327">
            <v>21.623799999999999</v>
          </cell>
          <cell r="F2327">
            <v>21.62</v>
          </cell>
        </row>
        <row r="2328">
          <cell r="A2328" t="str">
            <v>001.18.11280</v>
          </cell>
          <cell r="B2328" t="str">
            <v>Válvula de retenção de bronze tipo rosqueável tipo vertical 1 1/2 pol</v>
          </cell>
          <cell r="C2328" t="str">
            <v>UN</v>
          </cell>
          <cell r="D2328">
            <v>1</v>
          </cell>
          <cell r="E2328">
            <v>29.851700000000001</v>
          </cell>
          <cell r="F2328">
            <v>29.85</v>
          </cell>
        </row>
        <row r="2329">
          <cell r="A2329" t="str">
            <v>001.18.11300</v>
          </cell>
          <cell r="B2329" t="str">
            <v>Válvula de retenção de bronze tipo rosqueável tipo vertical 2 pol</v>
          </cell>
          <cell r="C2329" t="str">
            <v>UN</v>
          </cell>
          <cell r="D2329">
            <v>1</v>
          </cell>
          <cell r="E2329">
            <v>35.882100000000001</v>
          </cell>
          <cell r="F2329">
            <v>35.880000000000003</v>
          </cell>
        </row>
        <row r="2330">
          <cell r="A2330" t="str">
            <v>001.18.11320</v>
          </cell>
          <cell r="B2330" t="str">
            <v>Válvula de retenção de bronze tipo rosqueável tipo vertical 2 1/2 pol</v>
          </cell>
          <cell r="C2330" t="str">
            <v>UN</v>
          </cell>
          <cell r="D2330">
            <v>1</v>
          </cell>
          <cell r="E2330">
            <v>64.777500000000003</v>
          </cell>
          <cell r="F2330">
            <v>64.77</v>
          </cell>
        </row>
        <row r="2331">
          <cell r="A2331" t="str">
            <v>001.18.11340</v>
          </cell>
          <cell r="B2331" t="str">
            <v>Válvula de retenção de bronze tipo rosqueável tipo horizontal 3/4 pol</v>
          </cell>
          <cell r="C2331" t="str">
            <v>UN</v>
          </cell>
          <cell r="D2331">
            <v>1</v>
          </cell>
          <cell r="E2331">
            <v>29.603000000000002</v>
          </cell>
          <cell r="F2331">
            <v>29.6</v>
          </cell>
        </row>
        <row r="2332">
          <cell r="A2332" t="str">
            <v>001.18.11360</v>
          </cell>
          <cell r="B2332" t="str">
            <v>Válvula de retenção de bronze tipo rosqueável tipo horizontal 1 pol</v>
          </cell>
          <cell r="C2332" t="str">
            <v>UN</v>
          </cell>
          <cell r="D2332">
            <v>1</v>
          </cell>
          <cell r="E2332">
            <v>37.623800000000003</v>
          </cell>
          <cell r="F2332">
            <v>37.619999999999997</v>
          </cell>
        </row>
        <row r="2333">
          <cell r="A2333" t="str">
            <v>001.18.11380</v>
          </cell>
          <cell r="B2333" t="str">
            <v>Válvula de retenção de bronze tipo rosqueável tipo horizontal 1 1/2 pol</v>
          </cell>
          <cell r="C2333" t="str">
            <v>UN</v>
          </cell>
          <cell r="D2333">
            <v>1</v>
          </cell>
          <cell r="E2333">
            <v>54.5017</v>
          </cell>
          <cell r="F2333">
            <v>54.5</v>
          </cell>
        </row>
        <row r="2334">
          <cell r="A2334" t="str">
            <v>001.18.11400</v>
          </cell>
          <cell r="B2334" t="str">
            <v>Válvula de retenção de bronze tipo rosqueável tipo horizontal 2 pol</v>
          </cell>
          <cell r="C2334" t="str">
            <v>UN</v>
          </cell>
          <cell r="D2334">
            <v>1</v>
          </cell>
          <cell r="E2334">
            <v>68.382099999999994</v>
          </cell>
          <cell r="F2334">
            <v>68.38</v>
          </cell>
        </row>
        <row r="2335">
          <cell r="A2335" t="str">
            <v>001.18.11420</v>
          </cell>
          <cell r="B2335" t="str">
            <v>Válvula de retenção de bronze tipo rosqueável tipo horizontal 2 1/2 pol</v>
          </cell>
          <cell r="C2335" t="str">
            <v>UN</v>
          </cell>
          <cell r="D2335">
            <v>1</v>
          </cell>
          <cell r="E2335">
            <v>119.7675</v>
          </cell>
          <cell r="F2335">
            <v>119.76</v>
          </cell>
        </row>
        <row r="2336">
          <cell r="A2336" t="str">
            <v>001.18.11440</v>
          </cell>
          <cell r="B2336" t="str">
            <v>Válvula de descarga hydra c/ embolo de bronze n.2515 canopla lisa cromada deca 1 1/2 pol</v>
          </cell>
          <cell r="C2336" t="str">
            <v>UN</v>
          </cell>
          <cell r="D2336">
            <v>1</v>
          </cell>
          <cell r="E2336">
            <v>92.085099999999997</v>
          </cell>
          <cell r="F2336">
            <v>92.08</v>
          </cell>
        </row>
        <row r="2337">
          <cell r="A2337" t="str">
            <v>001.18.11460</v>
          </cell>
          <cell r="B2337" t="str">
            <v>Válvula de descarga hydra c/ embolo de bronze n.2515 canopla lisa cromada deca 1 1/4 pol</v>
          </cell>
          <cell r="C2337" t="str">
            <v>UN</v>
          </cell>
          <cell r="D2337">
            <v>1</v>
          </cell>
          <cell r="E2337">
            <v>95.025099999999995</v>
          </cell>
          <cell r="F2337">
            <v>95.02</v>
          </cell>
        </row>
        <row r="2338">
          <cell r="A2338" t="str">
            <v>001.18.11480</v>
          </cell>
          <cell r="B2338" t="str">
            <v>Válvula de descarga hydra master n.2530 cromada deca 1 1/2 pol</v>
          </cell>
          <cell r="C2338" t="str">
            <v>UN</v>
          </cell>
          <cell r="D2338">
            <v>1</v>
          </cell>
          <cell r="E2338">
            <v>72.0655</v>
          </cell>
          <cell r="F2338">
            <v>72.06</v>
          </cell>
        </row>
        <row r="2339">
          <cell r="A2339" t="str">
            <v>001.18.11500</v>
          </cell>
          <cell r="B2339" t="str">
            <v>Válvula de descarga hydra master n.2530 cromada deca 1 1/4 pol</v>
          </cell>
          <cell r="C2339" t="str">
            <v>UN</v>
          </cell>
          <cell r="D2339">
            <v>1</v>
          </cell>
          <cell r="E2339">
            <v>72.0351</v>
          </cell>
          <cell r="F2339">
            <v>72.03</v>
          </cell>
        </row>
        <row r="2340">
          <cell r="A2340" t="str">
            <v>001.18.11520</v>
          </cell>
          <cell r="B2340" t="str">
            <v>Válvula de descarga docol-stander 1 1/2 pol</v>
          </cell>
          <cell r="C2340" t="str">
            <v>UN</v>
          </cell>
          <cell r="D2340">
            <v>1</v>
          </cell>
          <cell r="E2340">
            <v>60.125500000000002</v>
          </cell>
          <cell r="F2340">
            <v>60.12</v>
          </cell>
        </row>
        <row r="2341">
          <cell r="A2341" t="str">
            <v>001.18.11540</v>
          </cell>
          <cell r="B2341" t="str">
            <v>Fornecimento e instalação de torneira de pressão para pia marca deca ref. c 1157 comprimento 210mm com arejador</v>
          </cell>
          <cell r="C2341" t="str">
            <v>UN</v>
          </cell>
          <cell r="D2341">
            <v>1</v>
          </cell>
          <cell r="E2341">
            <v>70.476100000000002</v>
          </cell>
          <cell r="F2341">
            <v>70.47</v>
          </cell>
        </row>
        <row r="2342">
          <cell r="A2342" t="str">
            <v>001.18.11560</v>
          </cell>
          <cell r="B2342" t="str">
            <v>Fornecimento e instalação de torneira de pressão para pia marca deca ref. 1158 c 39 de 1/2 pol</v>
          </cell>
          <cell r="C2342" t="str">
            <v>UN</v>
          </cell>
          <cell r="D2342">
            <v>1</v>
          </cell>
          <cell r="E2342">
            <v>44.566099999999999</v>
          </cell>
          <cell r="F2342">
            <v>44.56</v>
          </cell>
        </row>
        <row r="2343">
          <cell r="A2343" t="str">
            <v>001.18.11580</v>
          </cell>
          <cell r="B2343" t="str">
            <v>Fornecimento e instalação de torneira de pressão para pia marca deca ref. 1158 c 39 de 3/4 pol</v>
          </cell>
          <cell r="C2343" t="str">
            <v>UN</v>
          </cell>
          <cell r="D2343">
            <v>1</v>
          </cell>
          <cell r="E2343">
            <v>50.616100000000003</v>
          </cell>
          <cell r="F2343">
            <v>50.61</v>
          </cell>
        </row>
        <row r="2344">
          <cell r="A2344" t="str">
            <v>001.18.11600</v>
          </cell>
          <cell r="B2344" t="str">
            <v>Fornecimento e instalação de torneira de pressão para pia marca deca ref. 1159 c 39 de 1/2 pol com arejador</v>
          </cell>
          <cell r="C2344" t="str">
            <v>UN</v>
          </cell>
          <cell r="D2344">
            <v>1</v>
          </cell>
          <cell r="E2344">
            <v>58.676099999999998</v>
          </cell>
          <cell r="F2344">
            <v>58.67</v>
          </cell>
        </row>
        <row r="2345">
          <cell r="A2345" t="str">
            <v>001.18.11620</v>
          </cell>
          <cell r="B2345" t="str">
            <v>Fornecimento e instalação de torneira de pressão para pia marca deca ref. 1159 c 39 de 3/4 pol com arejador</v>
          </cell>
          <cell r="C2345" t="str">
            <v>UN</v>
          </cell>
          <cell r="D2345">
            <v>1</v>
          </cell>
          <cell r="E2345">
            <v>58.676099999999998</v>
          </cell>
          <cell r="F2345">
            <v>58.67</v>
          </cell>
        </row>
        <row r="2346">
          <cell r="A2346" t="str">
            <v>001.18.11640</v>
          </cell>
          <cell r="B2346" t="str">
            <v>Fornecimento e instalação de torneira de pressão para pia marca deca ref. 1167 c 40 tip mesa bica móvel</v>
          </cell>
          <cell r="C2346" t="str">
            <v>UN</v>
          </cell>
          <cell r="D2346">
            <v>1</v>
          </cell>
          <cell r="E2346">
            <v>82.576099999999997</v>
          </cell>
          <cell r="F2346">
            <v>82.57</v>
          </cell>
        </row>
        <row r="2347">
          <cell r="A2347" t="str">
            <v>001.18.11660</v>
          </cell>
          <cell r="B2347" t="str">
            <v>Fornecimento e instalação de torneira de pressão para pia marca deca cromada - tipo parede - bica móvelc 50 1168</v>
          </cell>
          <cell r="C2347" t="str">
            <v>UN</v>
          </cell>
          <cell r="D2347">
            <v>1</v>
          </cell>
          <cell r="E2347">
            <v>81.676100000000005</v>
          </cell>
          <cell r="F2347">
            <v>81.67</v>
          </cell>
        </row>
        <row r="2348">
          <cell r="A2348" t="str">
            <v>001.18.11680</v>
          </cell>
          <cell r="B2348" t="str">
            <v>Fornecimento e instalação de torneira de pressao p/ pia de cozinha - tipo parede - c 39 - bica móvel de 3/4 pol</v>
          </cell>
          <cell r="C2348" t="str">
            <v>UN</v>
          </cell>
          <cell r="D2348">
            <v>1</v>
          </cell>
          <cell r="E2348">
            <v>51.556100000000001</v>
          </cell>
          <cell r="F2348">
            <v>51.55</v>
          </cell>
        </row>
        <row r="2349">
          <cell r="A2349" t="str">
            <v>001.18.11700</v>
          </cell>
          <cell r="B2349" t="str">
            <v>Fornecimento e instalação de torneira de pressão para lavatório marca deca ref. 1193 c 39 de 1/2 pol</v>
          </cell>
          <cell r="C2349" t="str">
            <v>UN</v>
          </cell>
          <cell r="D2349">
            <v>1</v>
          </cell>
          <cell r="E2349">
            <v>44.076099999999997</v>
          </cell>
          <cell r="F2349">
            <v>44.07</v>
          </cell>
        </row>
        <row r="2350">
          <cell r="A2350" t="str">
            <v>001.18.11720</v>
          </cell>
          <cell r="B2350" t="str">
            <v>Fornecimento e instalação de torneira de pressão para lavatório marca deca ref. 1194 c 45 de 1/2 pol</v>
          </cell>
          <cell r="C2350" t="str">
            <v>UN</v>
          </cell>
          <cell r="D2350">
            <v>1</v>
          </cell>
          <cell r="E2350">
            <v>117.1661</v>
          </cell>
          <cell r="F2350">
            <v>117.16</v>
          </cell>
        </row>
        <row r="2351">
          <cell r="A2351" t="str">
            <v>001.18.11740</v>
          </cell>
          <cell r="B2351" t="str">
            <v>Fornecimento e instalação de torneira de pressão para lavatório marca deca ref. 1199 c 50 de 1/2 pol</v>
          </cell>
          <cell r="C2351" t="str">
            <v>UN</v>
          </cell>
          <cell r="D2351">
            <v>1</v>
          </cell>
          <cell r="E2351">
            <v>62.186100000000003</v>
          </cell>
          <cell r="F2351">
            <v>62.18</v>
          </cell>
        </row>
        <row r="2352">
          <cell r="A2352" t="str">
            <v>001.18.11760</v>
          </cell>
          <cell r="B2352" t="str">
            <v>Fornecimento e instalação de torneira para uso geral marca deca ref. 1152 c 39 de 1/2 pol</v>
          </cell>
          <cell r="C2352" t="str">
            <v>UN</v>
          </cell>
          <cell r="D2352">
            <v>1</v>
          </cell>
          <cell r="E2352">
            <v>37.296100000000003</v>
          </cell>
          <cell r="F2352">
            <v>37.29</v>
          </cell>
        </row>
        <row r="2353">
          <cell r="A2353" t="str">
            <v>001.18.11780</v>
          </cell>
          <cell r="B2353" t="str">
            <v>Fornecimento e instalação de torneira para uso geral marca deca ref. 1152 c 39 de 3/4 pol</v>
          </cell>
          <cell r="C2353" t="str">
            <v>UN</v>
          </cell>
          <cell r="D2353">
            <v>1</v>
          </cell>
          <cell r="E2353">
            <v>40.356099999999998</v>
          </cell>
          <cell r="F2353">
            <v>40.35</v>
          </cell>
        </row>
        <row r="2354">
          <cell r="A2354" t="str">
            <v>001.18.11800</v>
          </cell>
          <cell r="B2354" t="str">
            <v>Fornecimento e instalação de torneira para uso geral marca deca ref. 1154 c 39 de 1/2 pol com arejador</v>
          </cell>
          <cell r="C2354" t="str">
            <v>UN</v>
          </cell>
          <cell r="D2354">
            <v>1</v>
          </cell>
          <cell r="E2354">
            <v>43.726100000000002</v>
          </cell>
          <cell r="F2354">
            <v>43.72</v>
          </cell>
        </row>
        <row r="2355">
          <cell r="A2355" t="str">
            <v>001.18.11820</v>
          </cell>
          <cell r="B2355" t="str">
            <v>Fornecimento e instalação de torneira para uso geral marca deca ref. 1154 c 39 de 3/4 pol com arejador</v>
          </cell>
          <cell r="C2355" t="str">
            <v>UN</v>
          </cell>
          <cell r="D2355">
            <v>1</v>
          </cell>
          <cell r="E2355">
            <v>43.726100000000002</v>
          </cell>
          <cell r="F2355">
            <v>43.72</v>
          </cell>
        </row>
        <row r="2356">
          <cell r="A2356" t="str">
            <v>001.18.11840</v>
          </cell>
          <cell r="B2356" t="str">
            <v>Fornecimento e instalação de torneira para uso geral marca deca metalica para jardim com adaptador para mangueira</v>
          </cell>
          <cell r="C2356" t="str">
            <v>UN</v>
          </cell>
          <cell r="D2356">
            <v>1</v>
          </cell>
          <cell r="E2356">
            <v>29.926100000000002</v>
          </cell>
          <cell r="F2356">
            <v>29.92</v>
          </cell>
        </row>
        <row r="2357">
          <cell r="A2357" t="str">
            <v>001.18.11860</v>
          </cell>
          <cell r="B2357" t="str">
            <v>Fornecimento e instalação de torneira para uso geral marca deca ref. 1153 c 39 com adaptador para mangueira</v>
          </cell>
          <cell r="C2357" t="str">
            <v>UN</v>
          </cell>
          <cell r="D2357">
            <v>1</v>
          </cell>
          <cell r="E2357">
            <v>47.408299999999997</v>
          </cell>
          <cell r="F2357">
            <v>47.4</v>
          </cell>
        </row>
        <row r="2358">
          <cell r="A2358" t="str">
            <v>001.18.11880</v>
          </cell>
          <cell r="B2358" t="str">
            <v>Fornecimento e instalação de torneira para uso geral marca deca ref. 1153 c 39 de 1/2 pol (maq tauque)</v>
          </cell>
          <cell r="C2358" t="str">
            <v>UN</v>
          </cell>
          <cell r="D2358">
            <v>1</v>
          </cell>
          <cell r="E2358">
            <v>40.686100000000003</v>
          </cell>
          <cell r="F2358">
            <v>40.68</v>
          </cell>
        </row>
        <row r="2359">
          <cell r="A2359" t="str">
            <v>001.18.11900</v>
          </cell>
          <cell r="B2359" t="str">
            <v>Fornecimento e instalação de bóia interna tipo (são paulo) p/ caixa de água  amarelo bruto n.1350 marca deca 2 pol</v>
          </cell>
          <cell r="C2359" t="str">
            <v>UN</v>
          </cell>
          <cell r="D2359">
            <v>1</v>
          </cell>
          <cell r="E2359">
            <v>62.978200000000001</v>
          </cell>
          <cell r="F2359">
            <v>62.97</v>
          </cell>
        </row>
        <row r="2360">
          <cell r="A2360" t="str">
            <v>001.18.11920</v>
          </cell>
          <cell r="B2360" t="str">
            <v>Fornecimento e instalação de torneira de pressão para lavatório 1/2 pol - mod. itapema - docol</v>
          </cell>
          <cell r="C2360" t="str">
            <v>UN</v>
          </cell>
          <cell r="D2360">
            <v>1</v>
          </cell>
          <cell r="E2360">
            <v>37.976100000000002</v>
          </cell>
          <cell r="F2360">
            <v>37.97</v>
          </cell>
        </row>
        <row r="2361">
          <cell r="A2361" t="str">
            <v>001.18.11940</v>
          </cell>
          <cell r="B2361" t="str">
            <v>Fornecimento e instalação de bóia interna tipo (são paulo) p/ caixa de água  amarelo bruto n.1350 marca deca 1 1/2 pol</v>
          </cell>
          <cell r="C2361" t="str">
            <v>UN</v>
          </cell>
          <cell r="D2361">
            <v>1</v>
          </cell>
          <cell r="E2361">
            <v>52.971600000000002</v>
          </cell>
          <cell r="F2361">
            <v>52.97</v>
          </cell>
        </row>
        <row r="2362">
          <cell r="A2362" t="str">
            <v>001.18.11960</v>
          </cell>
          <cell r="B2362" t="str">
            <v>Fornecimento e instalação de bóia interna tipo (são paulo) p/ caixa de água  amarelo bruto n.1350 marca deca 1 1/4 pol</v>
          </cell>
          <cell r="C2362" t="str">
            <v>UN</v>
          </cell>
          <cell r="D2362">
            <v>1</v>
          </cell>
          <cell r="E2362">
            <v>42.104500000000002</v>
          </cell>
          <cell r="F2362">
            <v>42.1</v>
          </cell>
        </row>
        <row r="2363">
          <cell r="A2363" t="str">
            <v>001.18.11980</v>
          </cell>
          <cell r="B2363" t="str">
            <v>Fornecimento e instalação de bóia interna tipo (são paulo) p/ caixa de água  amarelo bruto n.1350 marca deca 1 pol</v>
          </cell>
          <cell r="C2363" t="str">
            <v>UN</v>
          </cell>
          <cell r="D2363">
            <v>1</v>
          </cell>
          <cell r="E2363">
            <v>30.848400000000002</v>
          </cell>
          <cell r="F2363">
            <v>30.84</v>
          </cell>
        </row>
        <row r="2364">
          <cell r="A2364" t="str">
            <v>001.18.12000</v>
          </cell>
          <cell r="B2364" t="str">
            <v>Fornecimento e instalação de bóia interna tipo (são paulo) p/ caixa de água  amarelo bruto n.1350 marca deca 3/4 pol</v>
          </cell>
          <cell r="C2364" t="str">
            <v>UN</v>
          </cell>
          <cell r="D2364">
            <v>1</v>
          </cell>
          <cell r="E2364">
            <v>24.903700000000001</v>
          </cell>
          <cell r="F2364">
            <v>24.9</v>
          </cell>
        </row>
        <row r="2365">
          <cell r="A2365" t="str">
            <v>001.18.12020</v>
          </cell>
          <cell r="B2365" t="str">
            <v>Fornecimento e instalação de bóia interna tipo (são paulo) p/ caixa de água  amarelo bruto n.1350 marca deca 1/2 pol</v>
          </cell>
          <cell r="C2365" t="str">
            <v>UN</v>
          </cell>
          <cell r="D2365">
            <v>1</v>
          </cell>
          <cell r="E2365">
            <v>22.883700000000001</v>
          </cell>
          <cell r="F2365">
            <v>22.88</v>
          </cell>
        </row>
        <row r="2366">
          <cell r="A2366" t="str">
            <v>001.18.12040</v>
          </cell>
          <cell r="B2366" t="str">
            <v>Fornecimento e instalação de torneira bóia p/ caixa de água em pvc marca cipla 1 pol</v>
          </cell>
          <cell r="C2366" t="str">
            <v>UN</v>
          </cell>
          <cell r="D2366">
            <v>1</v>
          </cell>
          <cell r="E2366">
            <v>11.4284</v>
          </cell>
          <cell r="F2366">
            <v>11.42</v>
          </cell>
        </row>
        <row r="2367">
          <cell r="A2367" t="str">
            <v>001.18.12060</v>
          </cell>
          <cell r="B2367" t="str">
            <v>Fornecimento e instalação de torneira bóia p/ caixa de água em pvc marca cipla 3/4 pol</v>
          </cell>
          <cell r="C2367" t="str">
            <v>UN</v>
          </cell>
          <cell r="D2367">
            <v>1</v>
          </cell>
          <cell r="E2367">
            <v>10.733700000000001</v>
          </cell>
          <cell r="F2367">
            <v>10.73</v>
          </cell>
        </row>
        <row r="2368">
          <cell r="A2368" t="str">
            <v>001.18.12080</v>
          </cell>
          <cell r="B2368" t="str">
            <v>Fornecimento e instalação de torneira bóia p/ caixa de água em pvc marca cipla 1/2 pol</v>
          </cell>
          <cell r="C2368" t="str">
            <v>UN</v>
          </cell>
          <cell r="D2368">
            <v>1</v>
          </cell>
          <cell r="E2368">
            <v>10.733700000000001</v>
          </cell>
          <cell r="F2368">
            <v>10.73</v>
          </cell>
        </row>
        <row r="2369">
          <cell r="A2369" t="str">
            <v>001.18.12100</v>
          </cell>
          <cell r="B2369" t="str">
            <v>Fornecimento e instalação de torneira para cela conforme det. n 24 do dop</v>
          </cell>
          <cell r="C2369" t="str">
            <v>UN</v>
          </cell>
          <cell r="D2369">
            <v>1</v>
          </cell>
          <cell r="E2369">
            <v>24.2407</v>
          </cell>
          <cell r="F2369">
            <v>24.24</v>
          </cell>
        </row>
        <row r="2370">
          <cell r="A2370" t="str">
            <v>001.18.12120</v>
          </cell>
          <cell r="B2370" t="str">
            <v>Fornecimento e instalação de torneira de pressão c/ esguicho para bebedouro 1/4 pol.</v>
          </cell>
          <cell r="C2370" t="str">
            <v>UN</v>
          </cell>
          <cell r="D2370">
            <v>1</v>
          </cell>
          <cell r="E2370">
            <v>12.4861</v>
          </cell>
          <cell r="F2370">
            <v>12.48</v>
          </cell>
        </row>
        <row r="2371">
          <cell r="A2371" t="str">
            <v>001.18.12140</v>
          </cell>
          <cell r="B2371" t="str">
            <v>Fornecimento e instalação de torneira p/ uso geral metálica p/ jardim c/ adaptador p/ mangueira mod.1130 -</v>
          </cell>
          <cell r="C2371" t="str">
            <v>UN</v>
          </cell>
          <cell r="D2371">
            <v>1</v>
          </cell>
          <cell r="E2371">
            <v>39.566099999999999</v>
          </cell>
          <cell r="F2371">
            <v>39.56</v>
          </cell>
        </row>
        <row r="2372">
          <cell r="A2372" t="str">
            <v>001.18.12160</v>
          </cell>
          <cell r="B2372" t="str">
            <v>Fornecimento e instalação de torneira p/ uso geral  metálica p/ tanque mod. 1130</v>
          </cell>
          <cell r="C2372" t="str">
            <v>UN</v>
          </cell>
          <cell r="D2372">
            <v>1</v>
          </cell>
          <cell r="E2372">
            <v>39.566099999999999</v>
          </cell>
          <cell r="F2372">
            <v>39.56</v>
          </cell>
        </row>
        <row r="2373">
          <cell r="A2373" t="str">
            <v>001.18.12180</v>
          </cell>
          <cell r="B2373" t="str">
            <v>Fornecmento e instalação de torneira de pressão para pia de cozinha - docol mod. 1158 - 1/2 pol</v>
          </cell>
          <cell r="C2373" t="str">
            <v>UN</v>
          </cell>
          <cell r="D2373">
            <v>1</v>
          </cell>
          <cell r="E2373">
            <v>37.766100000000002</v>
          </cell>
          <cell r="F2373">
            <v>37.76</v>
          </cell>
        </row>
        <row r="2374">
          <cell r="A2374" t="str">
            <v>001.18.12200</v>
          </cell>
          <cell r="B2374" t="str">
            <v>Fornecimento e instalação de torneira de pressão para pia de cozinha mod. 1544 - tipo parede - bica movel</v>
          </cell>
          <cell r="C2374" t="str">
            <v>UN</v>
          </cell>
          <cell r="D2374">
            <v>1</v>
          </cell>
          <cell r="E2374">
            <v>84.7761</v>
          </cell>
          <cell r="F2374">
            <v>84.77</v>
          </cell>
        </row>
        <row r="2375">
          <cell r="A2375" t="str">
            <v>001.18.12220</v>
          </cell>
          <cell r="B2375" t="str">
            <v>Fornecimento e instalação de torneira de pressão para pia de cozinha - marca docol mod. 1158 - 3/4 pol</v>
          </cell>
          <cell r="C2375" t="str">
            <v>UN</v>
          </cell>
          <cell r="D2375">
            <v>1</v>
          </cell>
          <cell r="E2375">
            <v>37.716099999999997</v>
          </cell>
          <cell r="F2375">
            <v>37.71</v>
          </cell>
        </row>
        <row r="2376">
          <cell r="A2376" t="str">
            <v>001.18.12240</v>
          </cell>
          <cell r="B2376" t="str">
            <v>Fornecimento e instalação de torneira de pressão para pia de cozinha  - marca docol  mod. 1542 - tipo misturador p/ pia</v>
          </cell>
          <cell r="C2376" t="str">
            <v>UN</v>
          </cell>
          <cell r="D2376">
            <v>1</v>
          </cell>
          <cell r="E2376">
            <v>382.85109999999997</v>
          </cell>
          <cell r="F2376">
            <v>382.85</v>
          </cell>
        </row>
        <row r="2377">
          <cell r="A2377" t="str">
            <v>001.18.12260</v>
          </cell>
          <cell r="B2377" t="str">
            <v>Fornecimento e instalação de torneira de pvc para pia</v>
          </cell>
          <cell r="C2377" t="str">
            <v>UN</v>
          </cell>
          <cell r="D2377">
            <v>1</v>
          </cell>
          <cell r="E2377">
            <v>4.9004000000000003</v>
          </cell>
          <cell r="F2377">
            <v>4.9000000000000004</v>
          </cell>
        </row>
        <row r="2378">
          <cell r="A2378" t="str">
            <v>001.18.12280</v>
          </cell>
          <cell r="B2378" t="str">
            <v>Fornecimento e instalação de torneira de pvc para lavatorio</v>
          </cell>
          <cell r="C2378" t="str">
            <v>UN</v>
          </cell>
          <cell r="D2378">
            <v>1</v>
          </cell>
          <cell r="E2378">
            <v>7.3003999999999998</v>
          </cell>
          <cell r="F2378">
            <v>7.3</v>
          </cell>
        </row>
        <row r="2379">
          <cell r="A2379" t="str">
            <v>001.18.12300</v>
          </cell>
          <cell r="B2379" t="str">
            <v>Fornecimento e instalação de torneira de pvc para tanque</v>
          </cell>
          <cell r="C2379" t="str">
            <v>UN</v>
          </cell>
          <cell r="D2379">
            <v>1</v>
          </cell>
          <cell r="E2379">
            <v>5.3003999999999998</v>
          </cell>
          <cell r="F2379">
            <v>5.3</v>
          </cell>
        </row>
        <row r="2380">
          <cell r="A2380" t="str">
            <v>001.18.12320</v>
          </cell>
          <cell r="B2380" t="str">
            <v>Fornecimento e instalação de torneira de pvc para uso geral</v>
          </cell>
          <cell r="C2380" t="str">
            <v>UN</v>
          </cell>
          <cell r="D2380">
            <v>1</v>
          </cell>
          <cell r="E2380">
            <v>4.9004000000000003</v>
          </cell>
          <cell r="F2380">
            <v>4.9000000000000004</v>
          </cell>
        </row>
        <row r="2381">
          <cell r="A2381" t="str">
            <v>001.18.12340</v>
          </cell>
          <cell r="B2381" t="str">
            <v>Fornecimento e instalação de conjunto de metais deca para lavatório incl aparelho misturador com válvula simples ref.1875 c-45 cromado linha italiana</v>
          </cell>
          <cell r="C2381" t="str">
            <v>CJ</v>
          </cell>
          <cell r="D2381">
            <v>1</v>
          </cell>
          <cell r="E2381">
            <v>234.09110000000001</v>
          </cell>
          <cell r="F2381">
            <v>234.09</v>
          </cell>
        </row>
        <row r="2382">
          <cell r="A2382" t="str">
            <v>001.18.12360</v>
          </cell>
          <cell r="B2382" t="str">
            <v>Fornecimento e instalação de conjunto de metais deca para lavatório incl aparelho misturador com válvula simples ref 1875 c-44 cromado linha gemini</v>
          </cell>
          <cell r="C2382" t="str">
            <v>CJ</v>
          </cell>
          <cell r="D2382">
            <v>1</v>
          </cell>
          <cell r="E2382">
            <v>140.8511</v>
          </cell>
          <cell r="F2382">
            <v>140.85</v>
          </cell>
        </row>
        <row r="2383">
          <cell r="A2383" t="str">
            <v>001.18.12380</v>
          </cell>
          <cell r="B2383" t="str">
            <v>Fornecimento e instalação de conjunto de metais deca para lavatório incl aparelho misturador com válvula ref.1875 c-50 cromado linha prata</v>
          </cell>
          <cell r="C2383" t="str">
            <v>CJ</v>
          </cell>
          <cell r="D2383">
            <v>1</v>
          </cell>
          <cell r="E2383">
            <v>134.25110000000001</v>
          </cell>
          <cell r="F2383">
            <v>134.25</v>
          </cell>
        </row>
        <row r="2384">
          <cell r="A2384" t="str">
            <v>001.18.12400</v>
          </cell>
          <cell r="B2384" t="str">
            <v>Fornecimento e instalação de conjunto de metais deca para bide incl aparelho misturador c/ ducha e válvula simples ref.1895 c-45 cromado linha italiana</v>
          </cell>
          <cell r="C2384" t="str">
            <v>CJ</v>
          </cell>
          <cell r="D2384">
            <v>1</v>
          </cell>
          <cell r="E2384">
            <v>299.25110000000001</v>
          </cell>
          <cell r="F2384">
            <v>299.25</v>
          </cell>
        </row>
        <row r="2385">
          <cell r="A2385" t="str">
            <v>001.18.12420</v>
          </cell>
          <cell r="B2385" t="str">
            <v>Fornecimento e instalação de conjunto de metais deca para bide incl aparelho misturador c/ ducha e válvula simples ref. 1895 c 44 cromado linha gemini</v>
          </cell>
          <cell r="C2385" t="str">
            <v>CJ</v>
          </cell>
          <cell r="D2385">
            <v>1</v>
          </cell>
          <cell r="E2385">
            <v>179.2611</v>
          </cell>
          <cell r="F2385">
            <v>179.26</v>
          </cell>
        </row>
        <row r="2386">
          <cell r="A2386" t="str">
            <v>001.18.12440</v>
          </cell>
          <cell r="B2386" t="str">
            <v>Fornecimento e instalação de conjunto de metais deca para bide incl aparelho misturador c/ ducha e válvula simples ref.1895 c-50 cromado linha prata</v>
          </cell>
          <cell r="C2386" t="str">
            <v>CJ</v>
          </cell>
          <cell r="D2386">
            <v>1</v>
          </cell>
          <cell r="E2386">
            <v>171.27109999999999</v>
          </cell>
          <cell r="F2386">
            <v>171.27</v>
          </cell>
        </row>
        <row r="2387">
          <cell r="A2387" t="str">
            <v>001.18.12460</v>
          </cell>
          <cell r="B2387" t="str">
            <v>Fornecimento e instalação de aparelho misturador para pias com bica móvel e arejador (tipo mesa) ref 1256 c-50 cromado linha prata</v>
          </cell>
          <cell r="C2387" t="str">
            <v>UN</v>
          </cell>
          <cell r="D2387">
            <v>1</v>
          </cell>
          <cell r="E2387">
            <v>213.39109999999999</v>
          </cell>
          <cell r="F2387">
            <v>213.39</v>
          </cell>
        </row>
        <row r="2388">
          <cell r="A2388" t="str">
            <v>001.18.12480</v>
          </cell>
          <cell r="B2388" t="str">
            <v>Fornecimento e instalação de aparelho misturador p/ pia com bica móvel e arejador (tipo parede) ref 1258 c-50 cromado linha prata</v>
          </cell>
          <cell r="C2388" t="str">
            <v>UN</v>
          </cell>
          <cell r="D2388">
            <v>1</v>
          </cell>
          <cell r="E2388">
            <v>213.39109999999999</v>
          </cell>
          <cell r="F2388">
            <v>213.39</v>
          </cell>
        </row>
        <row r="2389">
          <cell r="A2389" t="str">
            <v>001.18.12500</v>
          </cell>
          <cell r="B2389" t="str">
            <v>Fornecimento e instalação de aparelho misturador p/ pia com bica móvel e arejador (tipo parede) reparo para válvula hidra</v>
          </cell>
          <cell r="C2389" t="str">
            <v>CJ</v>
          </cell>
          <cell r="D2389">
            <v>1</v>
          </cell>
          <cell r="E2389">
            <v>28.473299999999998</v>
          </cell>
          <cell r="F2389">
            <v>28.47</v>
          </cell>
        </row>
        <row r="2390">
          <cell r="A2390" t="str">
            <v>001.18.12520</v>
          </cell>
          <cell r="B2390" t="str">
            <v>Fornecimento e instalação de ducha manual linha prata mod. c-50</v>
          </cell>
          <cell r="C2390" t="str">
            <v>UN</v>
          </cell>
          <cell r="D2390">
            <v>1</v>
          </cell>
          <cell r="E2390">
            <v>77.696100000000001</v>
          </cell>
          <cell r="F2390">
            <v>77.69</v>
          </cell>
        </row>
        <row r="2391">
          <cell r="A2391" t="str">
            <v>001.18.12540</v>
          </cell>
          <cell r="B2391" t="str">
            <v>Fornecimento e instalação de torneira para uso hospitalar para lavatório com comando no piso, incluindo válvula e bica cromada</v>
          </cell>
          <cell r="C2391" t="str">
            <v>UN</v>
          </cell>
          <cell r="D2391">
            <v>1</v>
          </cell>
          <cell r="E2391">
            <v>270.2405</v>
          </cell>
          <cell r="F2391">
            <v>270.24</v>
          </cell>
        </row>
        <row r="2392">
          <cell r="A2392" t="str">
            <v>001.18.12560</v>
          </cell>
          <cell r="B2392" t="str">
            <v>Fornecimento e instalação de torneira para uso hospitalar válvula para água fria, especial para laboratório, da mont lab ou similar mod wl 08 (parede)</v>
          </cell>
          <cell r="C2392" t="str">
            <v>UN</v>
          </cell>
          <cell r="D2392">
            <v>1</v>
          </cell>
          <cell r="E2392">
            <v>115.626</v>
          </cell>
          <cell r="F2392">
            <v>115.62</v>
          </cell>
        </row>
        <row r="2393">
          <cell r="A2393" t="str">
            <v>001.18.12580</v>
          </cell>
          <cell r="B2393" t="str">
            <v>Fornecimento e instalação de torneira para uso hospitalar válvula para água fria, especial para laboratório, da mont lab ou similar mod wl 07 (bica móvel)</v>
          </cell>
          <cell r="C2393" t="str">
            <v>UN</v>
          </cell>
          <cell r="D2393">
            <v>1</v>
          </cell>
          <cell r="E2393">
            <v>151.6191</v>
          </cell>
          <cell r="F2393">
            <v>151.61000000000001</v>
          </cell>
        </row>
        <row r="2394">
          <cell r="A2394" t="str">
            <v>001.18.12600</v>
          </cell>
          <cell r="B2394" t="str">
            <v>Fornecimento e instalação sistema conjugado chuveiro lava olhos acionamento instantãneo ref. wl-1cl5 da mont lab ou similar</v>
          </cell>
          <cell r="C2394" t="str">
            <v>UN</v>
          </cell>
          <cell r="D2394">
            <v>1</v>
          </cell>
          <cell r="E2394">
            <v>1422.6664000000001</v>
          </cell>
          <cell r="F2394">
            <v>1422.66</v>
          </cell>
        </row>
        <row r="2395">
          <cell r="A2395" t="str">
            <v>001.18.12620</v>
          </cell>
          <cell r="B2395" t="str">
            <v>Fornecimento e instalação de descarga automática para mictórios - montada em caixa plástica ou metálica com tampa em aço inox escovado 190x150x80 modelo ecomax c1</v>
          </cell>
          <cell r="C2395" t="str">
            <v>UN</v>
          </cell>
          <cell r="D2395">
            <v>1</v>
          </cell>
          <cell r="E2395">
            <v>52.1417</v>
          </cell>
          <cell r="F2395">
            <v>52.14</v>
          </cell>
        </row>
        <row r="2396">
          <cell r="A2396" t="str">
            <v>001.18.12640</v>
          </cell>
          <cell r="B2396" t="str">
            <v>Fornecimento e instalação de aspersor ou irrigador para jardim de metal - diamentro 3/4"</v>
          </cell>
          <cell r="C2396" t="str">
            <v>UN</v>
          </cell>
          <cell r="D2396">
            <v>1</v>
          </cell>
          <cell r="E2396">
            <v>15</v>
          </cell>
          <cell r="F2396">
            <v>15</v>
          </cell>
        </row>
        <row r="2397">
          <cell r="A2397" t="str">
            <v>001.18.12660</v>
          </cell>
          <cell r="B2397" t="str">
            <v>Tubo cpva, aquatherm - 22 mm - 3/4" em barras de 3.00 m</v>
          </cell>
          <cell r="C2397" t="str">
            <v>ML</v>
          </cell>
          <cell r="D2397">
            <v>1</v>
          </cell>
          <cell r="E2397">
            <v>8.8134999999999994</v>
          </cell>
          <cell r="F2397">
            <v>8.81</v>
          </cell>
        </row>
        <row r="2398">
          <cell r="A2398" t="str">
            <v>001.18.12680</v>
          </cell>
          <cell r="B2398" t="str">
            <v>Tubo cpva, aquatherm - 28 mm - 1" em barras de 3.00 m</v>
          </cell>
          <cell r="C2398" t="str">
            <v>ML</v>
          </cell>
          <cell r="D2398">
            <v>1</v>
          </cell>
          <cell r="E2398">
            <v>11.75</v>
          </cell>
          <cell r="F2398">
            <v>11.75</v>
          </cell>
        </row>
        <row r="2399">
          <cell r="A2399" t="str">
            <v>001.18.12700</v>
          </cell>
          <cell r="B2399" t="str">
            <v>Joelho de 90º, aquatherm - 22 mm 3/4"</v>
          </cell>
          <cell r="C2399" t="str">
            <v>UN</v>
          </cell>
          <cell r="D2399">
            <v>1</v>
          </cell>
          <cell r="E2399">
            <v>3.6526999999999998</v>
          </cell>
          <cell r="F2399">
            <v>3.65</v>
          </cell>
        </row>
        <row r="2400">
          <cell r="A2400" t="str">
            <v>001.18.12720</v>
          </cell>
          <cell r="B2400" t="str">
            <v>Joelho de 90º, aquatherm - 28 mm 1"</v>
          </cell>
          <cell r="C2400" t="str">
            <v>UN</v>
          </cell>
          <cell r="D2400">
            <v>1</v>
          </cell>
          <cell r="E2400">
            <v>5.7949000000000002</v>
          </cell>
          <cell r="F2400">
            <v>5.79</v>
          </cell>
        </row>
        <row r="2401">
          <cell r="A2401" t="str">
            <v>001.18.12740</v>
          </cell>
          <cell r="B2401" t="str">
            <v>Tee de 90º, aquatherm - 22 mm - 3/4 "</v>
          </cell>
          <cell r="C2401" t="str">
            <v>UN</v>
          </cell>
          <cell r="D2401">
            <v>1</v>
          </cell>
          <cell r="E2401">
            <v>3.9249000000000001</v>
          </cell>
          <cell r="F2401">
            <v>3.92</v>
          </cell>
        </row>
        <row r="2402">
          <cell r="A2402" t="str">
            <v>001.18.12760</v>
          </cell>
          <cell r="B2402" t="str">
            <v>Tee de 90º, aquatherm 28 mm - 1"</v>
          </cell>
          <cell r="C2402" t="str">
            <v>UN</v>
          </cell>
          <cell r="D2402">
            <v>1</v>
          </cell>
          <cell r="E2402">
            <v>5.7873999999999999</v>
          </cell>
          <cell r="F2402">
            <v>5.78</v>
          </cell>
        </row>
        <row r="2403">
          <cell r="A2403" t="str">
            <v>001.18.12780</v>
          </cell>
          <cell r="B2403" t="str">
            <v>Conector aquatherm - 28 mm - 1"</v>
          </cell>
          <cell r="C2403" t="str">
            <v>UN</v>
          </cell>
          <cell r="D2403">
            <v>1</v>
          </cell>
          <cell r="E2403">
            <v>8.9191000000000003</v>
          </cell>
          <cell r="F2403">
            <v>8.91</v>
          </cell>
        </row>
        <row r="2404">
          <cell r="A2404" t="str">
            <v>001.18.12800</v>
          </cell>
          <cell r="B2404" t="str">
            <v>Fornecimento e instalação de louça sanitária composto por bacia, lavatório com coluna da linha ravena deca ou similar inclusive assento ap oo nas cores normais</v>
          </cell>
          <cell r="C2404" t="str">
            <v>CJ</v>
          </cell>
          <cell r="D2404">
            <v>1</v>
          </cell>
          <cell r="E2404">
            <v>289.69229999999999</v>
          </cell>
          <cell r="F2404">
            <v>289.69</v>
          </cell>
        </row>
        <row r="2405">
          <cell r="A2405" t="str">
            <v>001.18.12820</v>
          </cell>
          <cell r="B2405" t="str">
            <v>Fornecimento e instalação de bacia santária de louça ravena deca ou similar na cor normal inclusive acessorios de fixacao</v>
          </cell>
          <cell r="C2405" t="str">
            <v>UN</v>
          </cell>
          <cell r="D2405">
            <v>1</v>
          </cell>
          <cell r="E2405">
            <v>111.0167</v>
          </cell>
          <cell r="F2405">
            <v>111.01</v>
          </cell>
        </row>
        <row r="2406">
          <cell r="A2406" t="str">
            <v>001.18.12840</v>
          </cell>
          <cell r="B2406" t="str">
            <v>Fornecimento e instalação de assento plastico p/ vaso sanitario, "astra" ou similar</v>
          </cell>
          <cell r="C2406" t="str">
            <v>UN</v>
          </cell>
          <cell r="D2406">
            <v>1</v>
          </cell>
          <cell r="E2406">
            <v>15.071099999999999</v>
          </cell>
          <cell r="F2406">
            <v>15.07</v>
          </cell>
        </row>
        <row r="2407">
          <cell r="A2407" t="str">
            <v>001.18.12860</v>
          </cell>
          <cell r="B2407" t="str">
            <v>Fornecimento e instalação de assento celite mondiale - 090 gelo polar</v>
          </cell>
          <cell r="C2407" t="str">
            <v>UN</v>
          </cell>
          <cell r="D2407">
            <v>1</v>
          </cell>
          <cell r="E2407">
            <v>118.7711</v>
          </cell>
          <cell r="F2407">
            <v>118.77</v>
          </cell>
        </row>
        <row r="2408">
          <cell r="A2408" t="str">
            <v>001.18.12880</v>
          </cell>
          <cell r="B2408" t="str">
            <v>Fornecimento e instalação de assento azalia - celite</v>
          </cell>
          <cell r="C2408" t="str">
            <v>UN</v>
          </cell>
          <cell r="D2408">
            <v>1</v>
          </cell>
          <cell r="E2408">
            <v>28.101099999999999</v>
          </cell>
          <cell r="F2408">
            <v>28.1</v>
          </cell>
        </row>
        <row r="2409">
          <cell r="A2409" t="str">
            <v>001.18.12900</v>
          </cell>
          <cell r="B2409" t="str">
            <v>Fornecimento e instalação de caixa de descarga para acoplar em bacia sanitaria</v>
          </cell>
          <cell r="C2409" t="str">
            <v>UN</v>
          </cell>
          <cell r="D2409">
            <v>1</v>
          </cell>
          <cell r="E2409">
            <v>110.68510000000001</v>
          </cell>
          <cell r="F2409">
            <v>110.68</v>
          </cell>
        </row>
        <row r="2410">
          <cell r="A2410" t="str">
            <v>001.18.12920</v>
          </cell>
          <cell r="B2410" t="str">
            <v>Fornecimento e instalação de tampo em aco inox, para expurgo - 40x40 cm</v>
          </cell>
          <cell r="C2410" t="str">
            <v>UN</v>
          </cell>
          <cell r="D2410">
            <v>1</v>
          </cell>
          <cell r="E2410">
            <v>53.1066</v>
          </cell>
          <cell r="F2410">
            <v>53.1</v>
          </cell>
        </row>
        <row r="2411">
          <cell r="A2411" t="str">
            <v>001.18.12940</v>
          </cell>
          <cell r="B2411" t="str">
            <v>Fornecimento e instalação de bidê de louça linha ravena deca ou similar na cor normal inclusive acessórios de fixação</v>
          </cell>
          <cell r="C2411" t="str">
            <v>UN</v>
          </cell>
          <cell r="D2411">
            <v>1</v>
          </cell>
          <cell r="E2411">
            <v>80.653300000000002</v>
          </cell>
          <cell r="F2411">
            <v>80.650000000000006</v>
          </cell>
        </row>
        <row r="2412">
          <cell r="A2412" t="str">
            <v>001.18.12960</v>
          </cell>
          <cell r="B2412" t="str">
            <v>Fornecimento e instalação de bidê de louça branca inclusive acessórios de fixação</v>
          </cell>
          <cell r="C2412" t="str">
            <v>UN</v>
          </cell>
          <cell r="D2412">
            <v>1</v>
          </cell>
          <cell r="E2412">
            <v>69.533299999999997</v>
          </cell>
          <cell r="F2412">
            <v>69.53</v>
          </cell>
        </row>
        <row r="2413">
          <cell r="A2413" t="str">
            <v>001.18.12980</v>
          </cell>
          <cell r="B2413" t="str">
            <v>Fornecimento e instalação de lavatório c/ coluna mondiale - azalia - celite</v>
          </cell>
          <cell r="C2413" t="str">
            <v>UN</v>
          </cell>
          <cell r="D2413">
            <v>1</v>
          </cell>
          <cell r="E2413">
            <v>135.83330000000001</v>
          </cell>
          <cell r="F2413">
            <v>135.83000000000001</v>
          </cell>
        </row>
        <row r="2414">
          <cell r="A2414" t="str">
            <v>001.18.13000</v>
          </cell>
          <cell r="B2414" t="str">
            <v>Fornecimento e instalação de lavatório de plastico</v>
          </cell>
          <cell r="C2414" t="str">
            <v>UN</v>
          </cell>
          <cell r="D2414">
            <v>1</v>
          </cell>
          <cell r="E2414">
            <v>35.153300000000002</v>
          </cell>
          <cell r="F2414">
            <v>35.15</v>
          </cell>
        </row>
        <row r="2415">
          <cell r="A2415" t="str">
            <v>001.18.13020</v>
          </cell>
          <cell r="B2415" t="str">
            <v>Fornecimento e instalação de lavatório de louça l. ravena deca ou similar c/ col. na cor normal inclusive acessórios de fixação</v>
          </cell>
          <cell r="C2415" t="str">
            <v>UN</v>
          </cell>
          <cell r="D2415">
            <v>1</v>
          </cell>
          <cell r="E2415">
            <v>97.803299999999993</v>
          </cell>
          <cell r="F2415">
            <v>97.8</v>
          </cell>
        </row>
        <row r="2416">
          <cell r="A2416" t="str">
            <v>001.18.13040</v>
          </cell>
          <cell r="B2416" t="str">
            <v>Fornecimento e instalação de lavatório de louça ravena deca ou similar s/ coluna na cor normal inclusive acessorios de fixacao</v>
          </cell>
          <cell r="C2416" t="str">
            <v>UN</v>
          </cell>
          <cell r="D2416">
            <v>1</v>
          </cell>
          <cell r="E2416">
            <v>63.103299999999997</v>
          </cell>
          <cell r="F2416">
            <v>63.1</v>
          </cell>
        </row>
        <row r="2417">
          <cell r="A2417" t="str">
            <v>001.18.13060</v>
          </cell>
          <cell r="B2417" t="str">
            <v>Fornecimento e instalação de louça branca com coluna de primeira inclusive acessórios de fixação</v>
          </cell>
          <cell r="C2417" t="str">
            <v>UN</v>
          </cell>
          <cell r="D2417">
            <v>1</v>
          </cell>
          <cell r="E2417">
            <v>69.2333</v>
          </cell>
          <cell r="F2417">
            <v>69.23</v>
          </cell>
        </row>
        <row r="2418">
          <cell r="A2418" t="str">
            <v>001.18.13080</v>
          </cell>
          <cell r="B2418" t="str">
            <v>Fornecimento e instalação de lavatório de louça branca sem coluna de primeira inclusive acessórios de fixação</v>
          </cell>
          <cell r="C2418" t="str">
            <v>UN</v>
          </cell>
          <cell r="D2418">
            <v>1</v>
          </cell>
          <cell r="E2418">
            <v>46.023299999999999</v>
          </cell>
          <cell r="F2418">
            <v>46.02</v>
          </cell>
        </row>
        <row r="2419">
          <cell r="A2419" t="str">
            <v>001.18.13100</v>
          </cell>
          <cell r="B2419" t="str">
            <v>Fornecimento e instalação de cuba de sobrepor mod. l 35 da deca</v>
          </cell>
          <cell r="C2419" t="str">
            <v>UN</v>
          </cell>
          <cell r="D2419">
            <v>1</v>
          </cell>
          <cell r="E2419">
            <v>84.743300000000005</v>
          </cell>
          <cell r="F2419">
            <v>84.74</v>
          </cell>
        </row>
        <row r="2420">
          <cell r="A2420" t="str">
            <v>001.18.13120</v>
          </cell>
          <cell r="B2420" t="str">
            <v>Fornecimento e instalação de cuba de embutir(oval)mod.l.33</v>
          </cell>
          <cell r="C2420" t="str">
            <v>UN</v>
          </cell>
          <cell r="D2420">
            <v>1</v>
          </cell>
          <cell r="E2420">
            <v>53.3733</v>
          </cell>
          <cell r="F2420">
            <v>53.37</v>
          </cell>
        </row>
        <row r="2421">
          <cell r="A2421" t="str">
            <v>001.18.13140</v>
          </cell>
          <cell r="B2421" t="str">
            <v>Fornecimento e instalação de louça branca de primeira modelo m 712 com sifão integrado da deca ou similar, inclusive acessorios de fixacao</v>
          </cell>
          <cell r="C2421" t="str">
            <v>UN</v>
          </cell>
          <cell r="D2421">
            <v>1</v>
          </cell>
          <cell r="E2421">
            <v>121.5333</v>
          </cell>
          <cell r="F2421">
            <v>121.53</v>
          </cell>
        </row>
        <row r="2422">
          <cell r="A2422" t="str">
            <v>001.18.13160</v>
          </cell>
          <cell r="B2422" t="str">
            <v>Fornecimento e instalação de mictório de aço inoxidável de 1.20 m inclusive acessórios de fixação</v>
          </cell>
          <cell r="C2422" t="str">
            <v>UN</v>
          </cell>
          <cell r="D2422">
            <v>1</v>
          </cell>
          <cell r="E2422">
            <v>370.77659999999997</v>
          </cell>
          <cell r="F2422">
            <v>370.77</v>
          </cell>
        </row>
        <row r="2423">
          <cell r="A2423" t="str">
            <v>001.18.13180</v>
          </cell>
          <cell r="B2423" t="str">
            <v>Fornecimento e instalação de bacia sanitária modelo ravena com cx. acoplada</v>
          </cell>
          <cell r="C2423" t="str">
            <v>UN</v>
          </cell>
          <cell r="D2423">
            <v>1</v>
          </cell>
          <cell r="E2423">
            <v>176.2099</v>
          </cell>
          <cell r="F2423">
            <v>176.2</v>
          </cell>
        </row>
        <row r="2424">
          <cell r="A2424" t="str">
            <v>001.18.13200</v>
          </cell>
          <cell r="B2424" t="str">
            <v>Fornecimento e instalação de bacia sanitária modelo vogue  com cx. acoplada</v>
          </cell>
          <cell r="C2424" t="str">
            <v>UN</v>
          </cell>
          <cell r="D2424">
            <v>1</v>
          </cell>
          <cell r="E2424">
            <v>176.2099</v>
          </cell>
          <cell r="F2424">
            <v>176.2</v>
          </cell>
        </row>
        <row r="2425">
          <cell r="A2425" t="str">
            <v>001.18.13220</v>
          </cell>
          <cell r="B2425" t="str">
            <v>Fornecimento e instalação de bacia sanitária de louça - celite mondiale marfim - incl. acessório para fixação</v>
          </cell>
          <cell r="C2425" t="str">
            <v>UN</v>
          </cell>
          <cell r="D2425">
            <v>1</v>
          </cell>
          <cell r="E2425">
            <v>121.3717</v>
          </cell>
          <cell r="F2425">
            <v>121.37</v>
          </cell>
        </row>
        <row r="2426">
          <cell r="A2426" t="str">
            <v>001.18.13240</v>
          </cell>
          <cell r="B2426" t="str">
            <v>Fornecimento e instalação de bacia sanitária de louça - celite azalia com acessórios</v>
          </cell>
          <cell r="C2426" t="str">
            <v>UN</v>
          </cell>
          <cell r="D2426">
            <v>1</v>
          </cell>
          <cell r="E2426">
            <v>93.091700000000003</v>
          </cell>
          <cell r="F2426">
            <v>93.09</v>
          </cell>
        </row>
        <row r="2427">
          <cell r="A2427" t="str">
            <v>001.18.13260</v>
          </cell>
          <cell r="B2427" t="str">
            <v>Fornecimento e instalação de porta papel de louça  com rolete</v>
          </cell>
          <cell r="C2427" t="str">
            <v>UN</v>
          </cell>
          <cell r="D2427">
            <v>1</v>
          </cell>
          <cell r="E2427">
            <v>20.117999999999999</v>
          </cell>
          <cell r="F2427">
            <v>20.11</v>
          </cell>
        </row>
        <row r="2428">
          <cell r="A2428" t="str">
            <v>001.18.13280</v>
          </cell>
          <cell r="B2428" t="str">
            <v>Fornecimento e instalação de saboneteira de louça de primeira sem alça</v>
          </cell>
          <cell r="C2428" t="str">
            <v>UN</v>
          </cell>
          <cell r="D2428">
            <v>1</v>
          </cell>
          <cell r="E2428">
            <v>19.949100000000001</v>
          </cell>
          <cell r="F2428">
            <v>19.940000000000001</v>
          </cell>
        </row>
        <row r="2429">
          <cell r="A2429" t="str">
            <v>001.18.13300</v>
          </cell>
          <cell r="B2429" t="str">
            <v>Fornecimento e instalação de porta toalha de louça tipo cabide simples</v>
          </cell>
          <cell r="C2429" t="str">
            <v>UN</v>
          </cell>
          <cell r="D2429">
            <v>1</v>
          </cell>
          <cell r="E2429">
            <v>13.8308</v>
          </cell>
          <cell r="F2429">
            <v>13.83</v>
          </cell>
        </row>
        <row r="2430">
          <cell r="A2430" t="str">
            <v>001.18.13320</v>
          </cell>
          <cell r="B2430" t="str">
            <v>Fornecimento e instalação de cabide de louça simples - celite</v>
          </cell>
          <cell r="C2430" t="str">
            <v>UND</v>
          </cell>
          <cell r="D2430">
            <v>1</v>
          </cell>
          <cell r="E2430">
            <v>33.294699999999999</v>
          </cell>
          <cell r="F2430">
            <v>33.29</v>
          </cell>
        </row>
        <row r="2431">
          <cell r="A2431" t="str">
            <v>001.18.13340</v>
          </cell>
          <cell r="B2431" t="str">
            <v>Fornecimento e instalação de porta toalha de louça c/ barra de plástico</v>
          </cell>
          <cell r="C2431" t="str">
            <v>UN</v>
          </cell>
          <cell r="D2431">
            <v>1</v>
          </cell>
          <cell r="E2431">
            <v>28.521699999999999</v>
          </cell>
          <cell r="F2431">
            <v>28.52</v>
          </cell>
        </row>
        <row r="2432">
          <cell r="A2432" t="str">
            <v>001.18.13360</v>
          </cell>
          <cell r="B2432" t="str">
            <v>Fornecimento e instalação de saboneteira para sabão líquido marca lalekla ou similar</v>
          </cell>
          <cell r="C2432" t="str">
            <v>UN</v>
          </cell>
          <cell r="D2432">
            <v>1</v>
          </cell>
          <cell r="E2432">
            <v>24.956600000000002</v>
          </cell>
          <cell r="F2432">
            <v>24.95</v>
          </cell>
        </row>
        <row r="2433">
          <cell r="A2433" t="str">
            <v>001.18.13380</v>
          </cell>
          <cell r="B2433" t="str">
            <v>Fornecimento e instalação de porta toalha metálica para papel marca lalekla ou similar</v>
          </cell>
          <cell r="C2433" t="str">
            <v>UN</v>
          </cell>
          <cell r="D2433">
            <v>1</v>
          </cell>
          <cell r="E2433">
            <v>31.926600000000001</v>
          </cell>
          <cell r="F2433">
            <v>31.92</v>
          </cell>
        </row>
        <row r="2434">
          <cell r="A2434" t="str">
            <v>001.18.13400</v>
          </cell>
          <cell r="B2434" t="str">
            <v>Fornecimento e instalação de porta papel de metal cromado, fixado com bucha e parafuso</v>
          </cell>
          <cell r="C2434" t="str">
            <v>UN</v>
          </cell>
          <cell r="D2434">
            <v>1</v>
          </cell>
          <cell r="E2434">
            <v>13.4199</v>
          </cell>
          <cell r="F2434">
            <v>13.41</v>
          </cell>
        </row>
        <row r="2435">
          <cell r="A2435" t="str">
            <v>001.18.13420</v>
          </cell>
          <cell r="B2435" t="str">
            <v>Fornecimento e instalação de saboneteira de metal cromado, fixada com bucha e parafuso</v>
          </cell>
          <cell r="C2435" t="str">
            <v>UN</v>
          </cell>
          <cell r="D2435">
            <v>1</v>
          </cell>
          <cell r="E2435">
            <v>10.1099</v>
          </cell>
          <cell r="F2435">
            <v>10.1</v>
          </cell>
        </row>
        <row r="2436">
          <cell r="A2436" t="str">
            <v>001.18.13440</v>
          </cell>
          <cell r="B2436" t="str">
            <v>Fornecimento e instalação de cabide de metal cromado, fixado com bucha e parafuso</v>
          </cell>
          <cell r="C2436" t="str">
            <v>UN</v>
          </cell>
          <cell r="D2436">
            <v>1</v>
          </cell>
          <cell r="E2436">
            <v>16.189900000000002</v>
          </cell>
          <cell r="F2436">
            <v>16.18</v>
          </cell>
        </row>
        <row r="2437">
          <cell r="A2437" t="str">
            <v>001.18.13460</v>
          </cell>
          <cell r="B2437" t="str">
            <v>Fornecimento e instalação  de espelho para lavatorio com moldura simples e proteção de madeira na parte não espelhada dimensão 0.50 x 0.60 m</v>
          </cell>
          <cell r="C2437" t="str">
            <v>UN</v>
          </cell>
          <cell r="D2437">
            <v>1</v>
          </cell>
          <cell r="E2437">
            <v>37.387099999999997</v>
          </cell>
          <cell r="F2437">
            <v>37.380000000000003</v>
          </cell>
        </row>
        <row r="2438">
          <cell r="A2438" t="str">
            <v>001.18.13480</v>
          </cell>
          <cell r="B2438" t="str">
            <v>Fornecimento e instalação de espelho  para lavatório com moldura simples e proteção de madeira na parte não espelhada dim. 1.50 x 0.60 m</v>
          </cell>
          <cell r="C2438" t="str">
            <v>UN</v>
          </cell>
          <cell r="D2438">
            <v>1</v>
          </cell>
          <cell r="E2438">
            <v>50.143999999999998</v>
          </cell>
          <cell r="F2438">
            <v>50.14</v>
          </cell>
        </row>
        <row r="2439">
          <cell r="A2439" t="str">
            <v>001.18.13500</v>
          </cell>
          <cell r="B2439" t="str">
            <v>Fornecimento e instalação de porta papel de louça c/ rolete - celite</v>
          </cell>
          <cell r="C2439" t="str">
            <v>UN</v>
          </cell>
          <cell r="D2439">
            <v>1</v>
          </cell>
          <cell r="E2439">
            <v>28.521699999999999</v>
          </cell>
          <cell r="F2439">
            <v>28.52</v>
          </cell>
        </row>
        <row r="2440">
          <cell r="A2440" t="str">
            <v>001.18.13520</v>
          </cell>
          <cell r="B2440" t="str">
            <v>Fornecimento e instalação de porta papel de louça c/ rolete elegant - celite</v>
          </cell>
          <cell r="C2440" t="str">
            <v>UN</v>
          </cell>
          <cell r="D2440">
            <v>1</v>
          </cell>
          <cell r="E2440">
            <v>34.911700000000003</v>
          </cell>
          <cell r="F2440">
            <v>34.909999999999997</v>
          </cell>
        </row>
        <row r="2441">
          <cell r="A2441" t="str">
            <v>001.18.13540</v>
          </cell>
          <cell r="B2441" t="str">
            <v>Fornecimento e instalação de toalheiro - celite - argola</v>
          </cell>
          <cell r="C2441" t="str">
            <v>UN</v>
          </cell>
          <cell r="D2441">
            <v>1</v>
          </cell>
          <cell r="E2441">
            <v>26.110800000000001</v>
          </cell>
          <cell r="F2441">
            <v>26.11</v>
          </cell>
        </row>
        <row r="2442">
          <cell r="A2442" t="str">
            <v>001.18.13560</v>
          </cell>
          <cell r="B2442" t="str">
            <v>Fornecimento e instalação de chuveiro de pvc branco n. 1 da cipla ou similar</v>
          </cell>
          <cell r="C2442" t="str">
            <v>UN</v>
          </cell>
          <cell r="D2442">
            <v>1</v>
          </cell>
          <cell r="E2442">
            <v>7.4058999999999999</v>
          </cell>
          <cell r="F2442">
            <v>7.4</v>
          </cell>
        </row>
        <row r="2443">
          <cell r="A2443" t="str">
            <v>001.18.13580</v>
          </cell>
          <cell r="B2443" t="str">
            <v>Fornecimento e instalação de chuveiro de pvc cromado n. 2 da cipla ou similar</v>
          </cell>
          <cell r="C2443" t="str">
            <v>UN</v>
          </cell>
          <cell r="D2443">
            <v>1</v>
          </cell>
          <cell r="E2443">
            <v>15.0959</v>
          </cell>
          <cell r="F2443">
            <v>15.09</v>
          </cell>
        </row>
        <row r="2444">
          <cell r="A2444" t="str">
            <v>001.18.13600</v>
          </cell>
          <cell r="B2444" t="str">
            <v>Fornecimento e instalação de chuveiro de luxo com articulacao cromada ref. 1994 deca ou similar 1/2 pol</v>
          </cell>
          <cell r="C2444" t="str">
            <v>UN</v>
          </cell>
          <cell r="D2444">
            <v>1</v>
          </cell>
          <cell r="E2444">
            <v>148.01929999999999</v>
          </cell>
          <cell r="F2444">
            <v>148.01</v>
          </cell>
        </row>
        <row r="2445">
          <cell r="A2445" t="str">
            <v>001.18.13620</v>
          </cell>
          <cell r="B2445" t="str">
            <v>Fornecimento e instalação de chuveiro simples com articulacao cromada ref. 1995 deca ou similar 1/2 pol</v>
          </cell>
          <cell r="C2445" t="str">
            <v>UN</v>
          </cell>
          <cell r="D2445">
            <v>1</v>
          </cell>
          <cell r="E2445">
            <v>109.0193</v>
          </cell>
          <cell r="F2445">
            <v>109.01</v>
          </cell>
        </row>
        <row r="2446">
          <cell r="A2446" t="str">
            <v>001.18.13640</v>
          </cell>
          <cell r="B2446" t="str">
            <v>Fornecimento e instalação de chuveiro eletrico para 2500 w / 220 v lorenzetti ou similar</v>
          </cell>
          <cell r="C2446" t="str">
            <v>UN</v>
          </cell>
          <cell r="D2446">
            <v>1</v>
          </cell>
          <cell r="E2446">
            <v>98.663200000000003</v>
          </cell>
          <cell r="F2446">
            <v>98.66</v>
          </cell>
        </row>
        <row r="2447">
          <cell r="A2447" t="str">
            <v>001.18.13660</v>
          </cell>
          <cell r="B2447" t="str">
            <v>Fornecimento e instalação de ducha de pvc cromado articulavel 1/2 pol cipla ou similar</v>
          </cell>
          <cell r="C2447" t="str">
            <v>UN</v>
          </cell>
          <cell r="D2447">
            <v>1</v>
          </cell>
          <cell r="E2447">
            <v>7.4058999999999999</v>
          </cell>
          <cell r="F2447">
            <v>7.4</v>
          </cell>
        </row>
        <row r="2448">
          <cell r="A2448" t="str">
            <v>001.18.13680</v>
          </cell>
          <cell r="B2448" t="str">
            <v>Fornecimento e instalação de ducha ss corona com 3 temperaturas</v>
          </cell>
          <cell r="C2448" t="str">
            <v>UN</v>
          </cell>
          <cell r="D2448">
            <v>1</v>
          </cell>
          <cell r="E2448">
            <v>27.713200000000001</v>
          </cell>
          <cell r="F2448">
            <v>27.71</v>
          </cell>
        </row>
        <row r="2449">
          <cell r="A2449" t="str">
            <v>001.18.13700</v>
          </cell>
          <cell r="B2449" t="str">
            <v>Fornecimento e instalação de cuba de aço inox inclusive válvula americana n.1 - 46.5 x 31 x 15 cm</v>
          </cell>
          <cell r="C2449" t="str">
            <v>UN</v>
          </cell>
          <cell r="D2449">
            <v>1</v>
          </cell>
          <cell r="E2449">
            <v>102.1066</v>
          </cell>
          <cell r="F2449">
            <v>102.1</v>
          </cell>
        </row>
        <row r="2450">
          <cell r="A2450" t="str">
            <v>001.18.13720</v>
          </cell>
          <cell r="B2450" t="str">
            <v>Fornecimento e instalação de cuba de aço inox inclusive válvula americana n.2 - 56.0 x 33.5 x 15 cm</v>
          </cell>
          <cell r="C2450" t="str">
            <v>UN</v>
          </cell>
          <cell r="D2450">
            <v>1</v>
          </cell>
          <cell r="E2450">
            <v>118.1066</v>
          </cell>
          <cell r="F2450">
            <v>118.1</v>
          </cell>
        </row>
        <row r="2451">
          <cell r="A2451" t="str">
            <v>001.18.13740</v>
          </cell>
          <cell r="B2451" t="str">
            <v>Forneicmento e instalação de cuba de aço inox inclusive válvula americana - 40x40x20 cm</v>
          </cell>
          <cell r="C2451" t="str">
            <v>UN</v>
          </cell>
          <cell r="D2451">
            <v>1</v>
          </cell>
          <cell r="E2451">
            <v>46.061900000000001</v>
          </cell>
          <cell r="F2451">
            <v>46.06</v>
          </cell>
        </row>
        <row r="2452">
          <cell r="A2452" t="str">
            <v>001.18.13760</v>
          </cell>
          <cell r="B2452" t="str">
            <v>Fornecimento e instalação de cuba de aço inox inclusive válvula americana dupla 82 x 34 x 15 cm</v>
          </cell>
          <cell r="C2452" t="str">
            <v>UN</v>
          </cell>
          <cell r="D2452">
            <v>1</v>
          </cell>
          <cell r="E2452">
            <v>114.8351</v>
          </cell>
          <cell r="F2452">
            <v>114.83</v>
          </cell>
        </row>
        <row r="2453">
          <cell r="A2453" t="str">
            <v>001.18.13780</v>
          </cell>
          <cell r="B2453" t="str">
            <v>Fornecimento e instalação de filtro de pressão tipo salus ou similar</v>
          </cell>
          <cell r="C2453" t="str">
            <v>UN</v>
          </cell>
          <cell r="D2453">
            <v>1</v>
          </cell>
          <cell r="E2453">
            <v>16.110199999999999</v>
          </cell>
          <cell r="F2453">
            <v>16.11</v>
          </cell>
        </row>
        <row r="2454">
          <cell r="A2454" t="str">
            <v>001.18.13800</v>
          </cell>
          <cell r="B2454" t="str">
            <v>Fornecimento e instalação de tanque para lavar roupa pré-moldado de concreto modelo simples dim. 60 x 60 cm</v>
          </cell>
          <cell r="C2454" t="str">
            <v>UN</v>
          </cell>
          <cell r="D2454">
            <v>1</v>
          </cell>
          <cell r="E2454">
            <v>37.123199999999997</v>
          </cell>
          <cell r="F2454">
            <v>37.119999999999997</v>
          </cell>
        </row>
        <row r="2455">
          <cell r="A2455" t="str">
            <v>001.18.13820</v>
          </cell>
          <cell r="B2455" t="str">
            <v>Fornecimento e instalação de tanque para lavar roupa pre-moldado de concreto, 3 cubas, dim. 0,60x1,80m</v>
          </cell>
          <cell r="C2455" t="str">
            <v>UN</v>
          </cell>
          <cell r="D2455">
            <v>1</v>
          </cell>
          <cell r="E2455">
            <v>62.556899999999999</v>
          </cell>
          <cell r="F2455">
            <v>62.55</v>
          </cell>
        </row>
        <row r="2456">
          <cell r="A2456" t="str">
            <v>001.18.13840</v>
          </cell>
          <cell r="B2456" t="str">
            <v>Fornecimento e instalação de tanque para lavar roupa de louca branca tamanho médio com coluna</v>
          </cell>
          <cell r="C2456" t="str">
            <v>UN</v>
          </cell>
          <cell r="D2456">
            <v>1</v>
          </cell>
          <cell r="E2456">
            <v>180.03200000000001</v>
          </cell>
          <cell r="F2456">
            <v>180.03</v>
          </cell>
        </row>
        <row r="2457">
          <cell r="A2457" t="str">
            <v>001.18.13860</v>
          </cell>
          <cell r="B2457" t="str">
            <v>Fornecimento e instalação de tanque para lavar roupa de louca branca tamanho médio sem coluna</v>
          </cell>
          <cell r="C2457" t="str">
            <v>UN</v>
          </cell>
          <cell r="D2457">
            <v>1</v>
          </cell>
          <cell r="E2457">
            <v>149.43199999999999</v>
          </cell>
          <cell r="F2457">
            <v>149.43</v>
          </cell>
        </row>
        <row r="2458">
          <cell r="A2458" t="str">
            <v>001.18.13880</v>
          </cell>
          <cell r="B2458" t="str">
            <v>Fornecimento e instalação de tanque - celite - medio branco - c/ coluna r-002.05 c/ válvula</v>
          </cell>
          <cell r="C2458" t="str">
            <v>UN</v>
          </cell>
          <cell r="D2458">
            <v>1</v>
          </cell>
          <cell r="E2458">
            <v>144.3432</v>
          </cell>
          <cell r="F2458">
            <v>144.34</v>
          </cell>
        </row>
        <row r="2459">
          <cell r="A2459" t="str">
            <v>001.18.13900</v>
          </cell>
          <cell r="B2459" t="str">
            <v>Fornecimento e instalação de tanque decoralite simples - tam-03 - c/ valvula</v>
          </cell>
          <cell r="C2459" t="str">
            <v>UN</v>
          </cell>
          <cell r="D2459">
            <v>1</v>
          </cell>
          <cell r="E2459">
            <v>181.84530000000001</v>
          </cell>
          <cell r="F2459">
            <v>181.84</v>
          </cell>
        </row>
        <row r="2460">
          <cell r="A2460" t="str">
            <v>001.18.13920</v>
          </cell>
          <cell r="B2460" t="str">
            <v>Fornecimento e instalação de tanque de plástico - pequeno</v>
          </cell>
          <cell r="C2460" t="str">
            <v>UN</v>
          </cell>
          <cell r="D2460">
            <v>1</v>
          </cell>
          <cell r="E2460">
            <v>36.073300000000003</v>
          </cell>
          <cell r="F2460">
            <v>36.07</v>
          </cell>
        </row>
        <row r="2461">
          <cell r="A2461" t="str">
            <v>001.18.13940</v>
          </cell>
          <cell r="B2461" t="str">
            <v>Fornecimento e instalação de bebedouro -mictório - lavatório tipo cocho conforme det. num.11 - a do dop</v>
          </cell>
          <cell r="C2461" t="str">
            <v>ML</v>
          </cell>
          <cell r="D2461">
            <v>1</v>
          </cell>
          <cell r="E2461">
            <v>66.138499999999993</v>
          </cell>
          <cell r="F2461">
            <v>66.13</v>
          </cell>
        </row>
        <row r="2462">
          <cell r="A2462" t="str">
            <v>001.18.13960</v>
          </cell>
          <cell r="B2462" t="str">
            <v>Fornecimento e instalação de bebedouro elétrico elege de 40 litros</v>
          </cell>
          <cell r="C2462" t="str">
            <v>UN</v>
          </cell>
          <cell r="D2462">
            <v>1</v>
          </cell>
          <cell r="E2462">
            <v>493.88659999999999</v>
          </cell>
          <cell r="F2462">
            <v>493.88</v>
          </cell>
        </row>
        <row r="2463">
          <cell r="A2463" t="str">
            <v>001.18.13980</v>
          </cell>
          <cell r="B2463" t="str">
            <v>Fornecimento e instalação de bebedouro elétrico com filtro interno mod. bvi 040 ( 40 litros )</v>
          </cell>
          <cell r="C2463" t="str">
            <v>UN</v>
          </cell>
          <cell r="D2463">
            <v>1</v>
          </cell>
          <cell r="E2463">
            <v>703.23659999999995</v>
          </cell>
          <cell r="F2463">
            <v>703.23</v>
          </cell>
        </row>
        <row r="2464">
          <cell r="A2464" t="str">
            <v>001.18.14000</v>
          </cell>
          <cell r="B2464" t="str">
            <v>Fornecimento e instalação de bebedouro elétrico com filtro interno mod. bvi 080 ( 80 litros )</v>
          </cell>
          <cell r="C2464" t="str">
            <v>UN</v>
          </cell>
          <cell r="D2464">
            <v>1</v>
          </cell>
          <cell r="E2464">
            <v>868.23659999999995</v>
          </cell>
          <cell r="F2464">
            <v>868.23</v>
          </cell>
        </row>
        <row r="2465">
          <cell r="A2465" t="str">
            <v>001.18.14020</v>
          </cell>
          <cell r="B2465" t="str">
            <v>Tubo de ferro fundido tipo esgoto com ponta e bolsa 50 mm</v>
          </cell>
          <cell r="C2465" t="str">
            <v>ML</v>
          </cell>
          <cell r="D2465">
            <v>1</v>
          </cell>
          <cell r="E2465">
            <v>30.222000000000001</v>
          </cell>
          <cell r="F2465">
            <v>30.22</v>
          </cell>
        </row>
        <row r="2466">
          <cell r="A2466" t="str">
            <v>001.18.14040</v>
          </cell>
          <cell r="B2466" t="str">
            <v>Fornecimento e instalação de tubo de pvc rígido cor branca com ponta e bolsa em barra de 6 m diâmetro 100 mm</v>
          </cell>
          <cell r="C2466" t="str">
            <v>ML</v>
          </cell>
          <cell r="D2466">
            <v>1</v>
          </cell>
          <cell r="E2466">
            <v>8.6328999999999994</v>
          </cell>
          <cell r="F2466">
            <v>8.6300000000000008</v>
          </cell>
        </row>
        <row r="2467">
          <cell r="A2467" t="str">
            <v>001.18.14060</v>
          </cell>
          <cell r="B2467" t="str">
            <v>Fornecimento e instalação de tubo de pvc rígido cor branca com ponta e bolsa em barra de 6 m diâmetro 75 mm</v>
          </cell>
          <cell r="C2467" t="str">
            <v>ML</v>
          </cell>
          <cell r="D2467">
            <v>1</v>
          </cell>
          <cell r="E2467">
            <v>9.0402000000000005</v>
          </cell>
          <cell r="F2467">
            <v>9.0399999999999991</v>
          </cell>
        </row>
        <row r="2468">
          <cell r="A2468" t="str">
            <v>001.18.14080</v>
          </cell>
          <cell r="B2468" t="str">
            <v>Fornecimento e instalação de tubo de pvc rígido cor branca com ponta e bolsa em barra de 6 m diâmetro 50 mm</v>
          </cell>
          <cell r="C2468" t="str">
            <v>ML</v>
          </cell>
          <cell r="D2468">
            <v>1</v>
          </cell>
          <cell r="E2468">
            <v>6.6933999999999996</v>
          </cell>
          <cell r="F2468">
            <v>6.69</v>
          </cell>
        </row>
        <row r="2469">
          <cell r="A2469" t="str">
            <v>001.18.14100</v>
          </cell>
          <cell r="B2469" t="str">
            <v>Tubo de ferro fundido tipo esgoto com ponta e bolsa 150 mm</v>
          </cell>
          <cell r="C2469" t="str">
            <v>ML</v>
          </cell>
          <cell r="D2469">
            <v>1</v>
          </cell>
          <cell r="E2469">
            <v>111.3096</v>
          </cell>
          <cell r="F2469">
            <v>111.3</v>
          </cell>
        </row>
        <row r="2470">
          <cell r="A2470" t="str">
            <v>001.18.14120</v>
          </cell>
          <cell r="B2470" t="str">
            <v>Fornecimento e instalação de tubo de pvc rígido cor branca com ponta e bolsa em barra de 6m diâmetro 40 mm</v>
          </cell>
          <cell r="C2470" t="str">
            <v>ML</v>
          </cell>
          <cell r="D2470">
            <v>1</v>
          </cell>
          <cell r="E2470">
            <v>4.2640000000000002</v>
          </cell>
          <cell r="F2470">
            <v>4.26</v>
          </cell>
        </row>
        <row r="2471">
          <cell r="A2471" t="str">
            <v>001.18.14140</v>
          </cell>
          <cell r="B2471" t="str">
            <v>Tubo de ferro fundido tipo esgoto com ponta e bolsa 100 mm</v>
          </cell>
          <cell r="C2471" t="str">
            <v>ML</v>
          </cell>
          <cell r="D2471">
            <v>1</v>
          </cell>
          <cell r="E2471">
            <v>62.589599999999997</v>
          </cell>
          <cell r="F2471">
            <v>62.58</v>
          </cell>
        </row>
        <row r="2472">
          <cell r="A2472" t="str">
            <v>001.18.14160</v>
          </cell>
          <cell r="B2472" t="str">
            <v>Tubo de ferro fundido tipo esgoto com ponta e bolsa 75 mm</v>
          </cell>
          <cell r="C2472" t="str">
            <v>ML</v>
          </cell>
          <cell r="D2472">
            <v>1</v>
          </cell>
          <cell r="E2472">
            <v>45.003300000000003</v>
          </cell>
          <cell r="F2472">
            <v>45</v>
          </cell>
        </row>
        <row r="2473">
          <cell r="A2473" t="str">
            <v>001.18.14180</v>
          </cell>
          <cell r="B2473" t="str">
            <v>Joelho 90º  de ferro fundido tipo esgoto diam.150 mm</v>
          </cell>
          <cell r="C2473" t="str">
            <v>UN</v>
          </cell>
          <cell r="D2473">
            <v>1</v>
          </cell>
          <cell r="E2473">
            <v>76.886499999999998</v>
          </cell>
          <cell r="F2473">
            <v>76.88</v>
          </cell>
        </row>
        <row r="2474">
          <cell r="A2474" t="str">
            <v>001.18.14200</v>
          </cell>
          <cell r="B2474" t="str">
            <v>Joelho 90º  de ferro fundido tipo esgoto diam.100 mm</v>
          </cell>
          <cell r="C2474" t="str">
            <v>UN</v>
          </cell>
          <cell r="D2474">
            <v>1</v>
          </cell>
          <cell r="E2474">
            <v>52.619</v>
          </cell>
          <cell r="F2474">
            <v>52.61</v>
          </cell>
        </row>
        <row r="2475">
          <cell r="A2475" t="str">
            <v>001.18.14220</v>
          </cell>
          <cell r="B2475" t="str">
            <v>Joelho 90º  de ferro fundido tipo esgoto diam. 75 mm</v>
          </cell>
          <cell r="C2475" t="str">
            <v>UN</v>
          </cell>
          <cell r="D2475">
            <v>1</v>
          </cell>
          <cell r="E2475">
            <v>37.807200000000002</v>
          </cell>
          <cell r="F2475">
            <v>37.799999999999997</v>
          </cell>
        </row>
        <row r="2476">
          <cell r="A2476" t="str">
            <v>001.18.14240</v>
          </cell>
          <cell r="B2476" t="str">
            <v>Joelho 90º  de ferro fundido tipo esgoto diam. 50 mm</v>
          </cell>
          <cell r="C2476" t="str">
            <v>UN</v>
          </cell>
          <cell r="D2476">
            <v>1</v>
          </cell>
          <cell r="E2476">
            <v>24.280999999999999</v>
          </cell>
          <cell r="F2476">
            <v>24.28</v>
          </cell>
        </row>
        <row r="2477">
          <cell r="A2477" t="str">
            <v>001.18.14260</v>
          </cell>
          <cell r="B2477" t="str">
            <v>Junção de 45º  de ferro fundido tipo esgoto diam. 50x50   mm</v>
          </cell>
          <cell r="C2477" t="str">
            <v>UN</v>
          </cell>
          <cell r="D2477">
            <v>1</v>
          </cell>
          <cell r="E2477">
            <v>34.475700000000003</v>
          </cell>
          <cell r="F2477">
            <v>34.47</v>
          </cell>
        </row>
        <row r="2478">
          <cell r="A2478" t="str">
            <v>001.18.14280</v>
          </cell>
          <cell r="B2478" t="str">
            <v>Junção de 45º  de ferro fundido tipo esgoto diam. 75x50   mm</v>
          </cell>
          <cell r="C2478" t="str">
            <v>UN</v>
          </cell>
          <cell r="D2478">
            <v>1</v>
          </cell>
          <cell r="E2478">
            <v>37.825699999999998</v>
          </cell>
          <cell r="F2478">
            <v>37.82</v>
          </cell>
        </row>
        <row r="2479">
          <cell r="A2479" t="str">
            <v>001.18.14300</v>
          </cell>
          <cell r="B2479" t="str">
            <v>Junção de 45º  de ferro fundido tipo esgoto diam. 75x75   mm</v>
          </cell>
          <cell r="C2479" t="str">
            <v>UN</v>
          </cell>
          <cell r="D2479">
            <v>1</v>
          </cell>
          <cell r="E2479">
            <v>51.588000000000001</v>
          </cell>
          <cell r="F2479">
            <v>51.58</v>
          </cell>
        </row>
        <row r="2480">
          <cell r="A2480" t="str">
            <v>001.18.14320</v>
          </cell>
          <cell r="B2480" t="str">
            <v>Junção de 45º  de ferro fundido tipo esgoto diam. 100x50  mm</v>
          </cell>
          <cell r="C2480" t="str">
            <v>UN</v>
          </cell>
          <cell r="D2480">
            <v>1</v>
          </cell>
          <cell r="E2480">
            <v>54.3352</v>
          </cell>
          <cell r="F2480">
            <v>54.33</v>
          </cell>
        </row>
        <row r="2481">
          <cell r="A2481" t="str">
            <v>001.18.14340</v>
          </cell>
          <cell r="B2481" t="str">
            <v>Junção de 45º  de ferro fundido tipo esgoto diam. 100x75  mm</v>
          </cell>
          <cell r="C2481" t="str">
            <v>UN</v>
          </cell>
          <cell r="D2481">
            <v>1</v>
          </cell>
          <cell r="E2481">
            <v>64.967500000000001</v>
          </cell>
          <cell r="F2481">
            <v>64.959999999999994</v>
          </cell>
        </row>
        <row r="2482">
          <cell r="A2482" t="str">
            <v>001.18.14360</v>
          </cell>
          <cell r="B2482" t="str">
            <v>Junção de 45º  de ferro fundido tipo esgoto diam. 100x100 mm</v>
          </cell>
          <cell r="C2482" t="str">
            <v>UN</v>
          </cell>
          <cell r="D2482">
            <v>1</v>
          </cell>
          <cell r="E2482">
            <v>76.299899999999994</v>
          </cell>
          <cell r="F2482">
            <v>76.290000000000006</v>
          </cell>
        </row>
        <row r="2483">
          <cell r="A2483" t="str">
            <v>001.18.14380</v>
          </cell>
          <cell r="B2483" t="str">
            <v>Junção de 45º  de ferro fundido tipo esgoto diam. 150x75  mm</v>
          </cell>
          <cell r="C2483" t="str">
            <v>UN</v>
          </cell>
          <cell r="D2483">
            <v>1</v>
          </cell>
          <cell r="E2483">
            <v>77.706900000000005</v>
          </cell>
          <cell r="F2483">
            <v>77.7</v>
          </cell>
        </row>
        <row r="2484">
          <cell r="A2484" t="str">
            <v>001.18.14400</v>
          </cell>
          <cell r="B2484" t="str">
            <v>Junção de 45º  de ferro fundido tipo esgoto diam. 150x100 mm</v>
          </cell>
          <cell r="C2484" t="str">
            <v>UN</v>
          </cell>
          <cell r="D2484">
            <v>1</v>
          </cell>
          <cell r="E2484">
            <v>101.93689999999999</v>
          </cell>
          <cell r="F2484">
            <v>101.93</v>
          </cell>
        </row>
        <row r="2485">
          <cell r="A2485" t="str">
            <v>001.18.14420</v>
          </cell>
          <cell r="B2485" t="str">
            <v>Junção de 45º  de ferro fundido tipo esgoto diam  150x150 mm</v>
          </cell>
          <cell r="C2485" t="str">
            <v>UN</v>
          </cell>
          <cell r="D2485">
            <v>1</v>
          </cell>
          <cell r="E2485">
            <v>122.5731</v>
          </cell>
          <cell r="F2485">
            <v>122.57</v>
          </cell>
        </row>
        <row r="2486">
          <cell r="A2486" t="str">
            <v>001.18.14440</v>
          </cell>
          <cell r="B2486" t="str">
            <v>Junção dupla de 45º de ferro fundido tipo esgoto diam. 100x100 mm</v>
          </cell>
          <cell r="C2486" t="str">
            <v>UN</v>
          </cell>
          <cell r="D2486">
            <v>1</v>
          </cell>
          <cell r="E2486">
            <v>81.119900000000001</v>
          </cell>
          <cell r="F2486">
            <v>81.11</v>
          </cell>
        </row>
        <row r="2487">
          <cell r="A2487" t="str">
            <v>001.18.14460</v>
          </cell>
          <cell r="B2487" t="str">
            <v>Luva bipartida  de ferro fundido tipo esgoto diam. 150 mm</v>
          </cell>
          <cell r="C2487" t="str">
            <v>UN</v>
          </cell>
          <cell r="D2487">
            <v>1</v>
          </cell>
          <cell r="E2487">
            <v>63.1965</v>
          </cell>
          <cell r="F2487">
            <v>63.19</v>
          </cell>
        </row>
        <row r="2488">
          <cell r="A2488" t="str">
            <v>001.18.14480</v>
          </cell>
          <cell r="B2488" t="str">
            <v>Luva bipartida  de ferro fundido tipo esgoto diam. 100 mm</v>
          </cell>
          <cell r="C2488" t="str">
            <v>UN</v>
          </cell>
          <cell r="D2488">
            <v>1</v>
          </cell>
          <cell r="E2488">
            <v>38.095799999999997</v>
          </cell>
          <cell r="F2488">
            <v>38.090000000000003</v>
          </cell>
        </row>
        <row r="2489">
          <cell r="A2489" t="str">
            <v>001.18.14500</v>
          </cell>
          <cell r="B2489" t="str">
            <v>Luva bipartida  de ferro fundido tipo esgoto diam. 75  mm</v>
          </cell>
          <cell r="C2489" t="str">
            <v>UN</v>
          </cell>
          <cell r="D2489">
            <v>1</v>
          </cell>
          <cell r="E2489">
            <v>30.702400000000001</v>
          </cell>
          <cell r="F2489">
            <v>30.7</v>
          </cell>
        </row>
        <row r="2490">
          <cell r="A2490" t="str">
            <v>001.18.14520</v>
          </cell>
          <cell r="B2490" t="str">
            <v>Luva bipartida  de ferro fundido tipo esgoto diam. 50  mm</v>
          </cell>
          <cell r="C2490" t="str">
            <v>UN</v>
          </cell>
          <cell r="D2490">
            <v>1</v>
          </cell>
          <cell r="E2490">
            <v>22.130600000000001</v>
          </cell>
          <cell r="F2490">
            <v>22.13</v>
          </cell>
        </row>
        <row r="2491">
          <cell r="A2491" t="str">
            <v>001.18.14540</v>
          </cell>
          <cell r="B2491" t="str">
            <v>Fornecimento e instalação de placa cega de ferro fundido tipo esgoto diam.150 mm</v>
          </cell>
          <cell r="C2491" t="str">
            <v>UN</v>
          </cell>
          <cell r="D2491">
            <v>1</v>
          </cell>
          <cell r="E2491">
            <v>36.133400000000002</v>
          </cell>
          <cell r="F2491">
            <v>36.130000000000003</v>
          </cell>
        </row>
        <row r="2492">
          <cell r="A2492" t="str">
            <v>001.18.14560</v>
          </cell>
          <cell r="B2492" t="str">
            <v>Fornecimento e instalação de placa cega de ferro fundido tipo esgoto diam.100 mm</v>
          </cell>
          <cell r="C2492" t="str">
            <v>UN</v>
          </cell>
          <cell r="D2492">
            <v>1</v>
          </cell>
          <cell r="E2492">
            <v>21.876999999999999</v>
          </cell>
          <cell r="F2492">
            <v>21.87</v>
          </cell>
        </row>
        <row r="2493">
          <cell r="A2493" t="str">
            <v>001.18.14580</v>
          </cell>
          <cell r="B2493" t="str">
            <v>Fornecimento e instalação de placa cega de ferro fundido tipo esgoto diam. 75  mm</v>
          </cell>
          <cell r="C2493" t="str">
            <v>UN</v>
          </cell>
          <cell r="D2493">
            <v>1</v>
          </cell>
          <cell r="E2493">
            <v>18.817299999999999</v>
          </cell>
          <cell r="F2493">
            <v>18.809999999999999</v>
          </cell>
        </row>
        <row r="2494">
          <cell r="A2494" t="str">
            <v>001.18.14600</v>
          </cell>
          <cell r="B2494" t="str">
            <v>Fornecimento e instalação de placa cega de ferro fundido tipo esgoto diam. 50  mm</v>
          </cell>
          <cell r="C2494" t="str">
            <v>UN</v>
          </cell>
          <cell r="D2494">
            <v>1</v>
          </cell>
          <cell r="E2494">
            <v>12.9061</v>
          </cell>
          <cell r="F2494">
            <v>12.9</v>
          </cell>
        </row>
        <row r="2495">
          <cell r="A2495" t="str">
            <v>001.18.14620</v>
          </cell>
          <cell r="B2495" t="str">
            <v>Fornecimento e instalação de joelho de 45º de ferro fundido tipo esgoto  diam. 150 mm</v>
          </cell>
          <cell r="C2495" t="str">
            <v>UN</v>
          </cell>
          <cell r="D2495">
            <v>1</v>
          </cell>
          <cell r="E2495">
            <v>65.796499999999995</v>
          </cell>
          <cell r="F2495">
            <v>65.790000000000006</v>
          </cell>
        </row>
        <row r="2496">
          <cell r="A2496" t="str">
            <v>001.18.14640</v>
          </cell>
          <cell r="B2496" t="str">
            <v>Fornecimento e instalação de joelho de 45º de ferro fundido tipo esgoto  diam. 100 mm</v>
          </cell>
          <cell r="C2496" t="str">
            <v>UN</v>
          </cell>
          <cell r="D2496">
            <v>1</v>
          </cell>
          <cell r="E2496">
            <v>41.855800000000002</v>
          </cell>
          <cell r="F2496">
            <v>41.85</v>
          </cell>
        </row>
        <row r="2497">
          <cell r="A2497" t="str">
            <v>001.18.14660</v>
          </cell>
          <cell r="B2497" t="str">
            <v>Fornecimento e instalação de joleho de 45º de ferro fundido tipo esgoto  diam.  75  mm</v>
          </cell>
          <cell r="C2497" t="str">
            <v>UN</v>
          </cell>
          <cell r="D2497">
            <v>1</v>
          </cell>
          <cell r="E2497">
            <v>30.840599999999998</v>
          </cell>
          <cell r="F2497">
            <v>30.84</v>
          </cell>
        </row>
        <row r="2498">
          <cell r="A2498" t="str">
            <v>001.18.14680</v>
          </cell>
          <cell r="B2498" t="str">
            <v>Fornecimento e instalação de joelho de 45º de ferro fundido tipo esgoto  diam.  50  mm</v>
          </cell>
          <cell r="C2498" t="str">
            <v>UN</v>
          </cell>
          <cell r="D2498">
            <v>1</v>
          </cell>
          <cell r="E2498">
            <v>24.352399999999999</v>
          </cell>
          <cell r="F2498">
            <v>24.35</v>
          </cell>
        </row>
        <row r="2499">
          <cell r="A2499" t="str">
            <v>001.18.14700</v>
          </cell>
          <cell r="B2499" t="str">
            <v>Fornecimento e instalação de bucha de redução de ferro fundido tipo esgoto diam. 150x100 mm</v>
          </cell>
          <cell r="C2499" t="str">
            <v>UN</v>
          </cell>
          <cell r="D2499">
            <v>1</v>
          </cell>
          <cell r="E2499">
            <v>48.129399999999997</v>
          </cell>
          <cell r="F2499">
            <v>48.12</v>
          </cell>
        </row>
        <row r="2500">
          <cell r="A2500" t="str">
            <v>001.18.14720</v>
          </cell>
          <cell r="B2500" t="str">
            <v>Fornecimento e instalação de bucha de redução de ferro fundido tipo esgoto diam. 100x75  mm</v>
          </cell>
          <cell r="C2500" t="str">
            <v>UN</v>
          </cell>
          <cell r="D2500">
            <v>1</v>
          </cell>
          <cell r="E2500">
            <v>24.4129</v>
          </cell>
          <cell r="F2500">
            <v>24.41</v>
          </cell>
        </row>
        <row r="2501">
          <cell r="A2501" t="str">
            <v>001.18.14740</v>
          </cell>
          <cell r="B2501" t="str">
            <v>Fornecimento e instalação de bucha de redução de ferro fundido tipo esgoto diam. 75x50   mm</v>
          </cell>
          <cell r="C2501" t="str">
            <v>UN</v>
          </cell>
          <cell r="D2501">
            <v>1</v>
          </cell>
          <cell r="E2501">
            <v>15.606999999999999</v>
          </cell>
          <cell r="F2501">
            <v>15.6</v>
          </cell>
        </row>
        <row r="2502">
          <cell r="A2502" t="str">
            <v>001.18.14760</v>
          </cell>
          <cell r="B2502" t="str">
            <v>Fornecimento e instalação de joelho de 90º com visita de ferro galvanizado fundido tipo esgoto diam. 100x50 mm</v>
          </cell>
          <cell r="C2502" t="str">
            <v>UN</v>
          </cell>
          <cell r="D2502">
            <v>1</v>
          </cell>
          <cell r="E2502">
            <v>56.325800000000001</v>
          </cell>
          <cell r="F2502">
            <v>56.32</v>
          </cell>
        </row>
        <row r="2503">
          <cell r="A2503" t="str">
            <v>001.18.14800</v>
          </cell>
          <cell r="B2503" t="str">
            <v>Fornecimento e instalação de tee sanitário de ferro fundido tipo esgoto diam.150x100 mm</v>
          </cell>
          <cell r="C2503" t="str">
            <v>UN</v>
          </cell>
          <cell r="D2503">
            <v>1</v>
          </cell>
          <cell r="E2503">
            <v>83.498800000000003</v>
          </cell>
          <cell r="F2503">
            <v>83.49</v>
          </cell>
        </row>
        <row r="2504">
          <cell r="A2504" t="str">
            <v>001.18.14820</v>
          </cell>
          <cell r="B2504" t="str">
            <v>Fornecimento e instalação de tee sanitário de ferro fundido tipo esgoto diam.100x100 mm</v>
          </cell>
          <cell r="C2504" t="str">
            <v>UN</v>
          </cell>
          <cell r="D2504">
            <v>1</v>
          </cell>
          <cell r="E2504">
            <v>64.459900000000005</v>
          </cell>
          <cell r="F2504">
            <v>64.45</v>
          </cell>
        </row>
        <row r="2505">
          <cell r="A2505" t="str">
            <v>001.18.14840</v>
          </cell>
          <cell r="B2505" t="str">
            <v>Fornecimento e instalação de tee sanitário de ferro fundido tipo esgoto diam. 75x100 mm</v>
          </cell>
          <cell r="C2505" t="str">
            <v>UN</v>
          </cell>
          <cell r="D2505">
            <v>1</v>
          </cell>
          <cell r="E2505">
            <v>53.167499999999997</v>
          </cell>
          <cell r="F2505">
            <v>53.16</v>
          </cell>
        </row>
        <row r="2506">
          <cell r="A2506" t="str">
            <v>001.18.14860</v>
          </cell>
          <cell r="B2506" t="str">
            <v>Fornecimento e instalação de tee sanitário de ferro fundido tipo esgoto diam. 50x100 mm</v>
          </cell>
          <cell r="C2506" t="str">
            <v>UN</v>
          </cell>
          <cell r="D2506">
            <v>1</v>
          </cell>
          <cell r="E2506">
            <v>51.602899999999998</v>
          </cell>
          <cell r="F2506">
            <v>51.6</v>
          </cell>
        </row>
        <row r="2507">
          <cell r="A2507" t="str">
            <v>001.18.14880</v>
          </cell>
          <cell r="B2507" t="str">
            <v>Fornecimento e instalação de tee sanitário de ferro fundido tipo esgoto diam. 75x75   mm</v>
          </cell>
          <cell r="C2507" t="str">
            <v>UN</v>
          </cell>
          <cell r="D2507">
            <v>1</v>
          </cell>
          <cell r="E2507">
            <v>47.917999999999999</v>
          </cell>
          <cell r="F2507">
            <v>47.91</v>
          </cell>
        </row>
        <row r="2508">
          <cell r="A2508" t="str">
            <v>001.18.14900</v>
          </cell>
          <cell r="B2508" t="str">
            <v>Fornecimento e instalação de tee sanitário de ferro fundido tipo esgoto diam. 75x50   mm</v>
          </cell>
          <cell r="C2508" t="str">
            <v>UN</v>
          </cell>
          <cell r="D2508">
            <v>1</v>
          </cell>
          <cell r="E2508">
            <v>40.425699999999999</v>
          </cell>
          <cell r="F2508">
            <v>40.42</v>
          </cell>
        </row>
        <row r="2509">
          <cell r="A2509" t="str">
            <v>001.18.14920</v>
          </cell>
          <cell r="B2509" t="str">
            <v>Fornecimento e instalação de tee sanitário de ferro fundido tipo esgoto diam. 50x50   mm</v>
          </cell>
          <cell r="C2509" t="str">
            <v>UN</v>
          </cell>
          <cell r="D2509">
            <v>1</v>
          </cell>
          <cell r="E2509">
            <v>32.525700000000001</v>
          </cell>
          <cell r="F2509">
            <v>32.520000000000003</v>
          </cell>
        </row>
        <row r="2510">
          <cell r="A2510" t="str">
            <v>001.18.14940</v>
          </cell>
          <cell r="B2510" t="str">
            <v>Fornecimento e instalação de curva 90º de pvc rígido cor branca  diam.100 mm</v>
          </cell>
          <cell r="C2510" t="str">
            <v>UN</v>
          </cell>
          <cell r="D2510">
            <v>1</v>
          </cell>
          <cell r="E2510">
            <v>21.766400000000001</v>
          </cell>
          <cell r="F2510">
            <v>21.76</v>
          </cell>
        </row>
        <row r="2511">
          <cell r="A2511" t="str">
            <v>001.18.14960</v>
          </cell>
          <cell r="B2511" t="str">
            <v>Fornecimento e instalação de curva 90º de pvc rígido cor branca  diam. 75 mm</v>
          </cell>
          <cell r="C2511" t="str">
            <v>UN</v>
          </cell>
          <cell r="D2511">
            <v>1</v>
          </cell>
          <cell r="E2511">
            <v>20.185099999999998</v>
          </cell>
          <cell r="F2511">
            <v>20.18</v>
          </cell>
        </row>
        <row r="2512">
          <cell r="A2512" t="str">
            <v>001.18.14980</v>
          </cell>
          <cell r="B2512" t="str">
            <v>Fornecimento e instalação de curva 90º de pvc rígido cor branca   diam. 50 mm</v>
          </cell>
          <cell r="C2512" t="str">
            <v>UN</v>
          </cell>
          <cell r="D2512">
            <v>1</v>
          </cell>
          <cell r="E2512">
            <v>6.7161</v>
          </cell>
          <cell r="F2512">
            <v>6.71</v>
          </cell>
        </row>
        <row r="2513">
          <cell r="A2513" t="str">
            <v>001.18.15000</v>
          </cell>
          <cell r="B2513" t="str">
            <v>Fornecimento e instalação de curva 90º de pvc rígido cor branca   diam. 150 mm</v>
          </cell>
          <cell r="C2513" t="str">
            <v>UN</v>
          </cell>
          <cell r="D2513">
            <v>1</v>
          </cell>
          <cell r="E2513">
            <v>52.871099999999998</v>
          </cell>
          <cell r="F2513">
            <v>52.87</v>
          </cell>
        </row>
        <row r="2514">
          <cell r="A2514" t="str">
            <v>001.18.15020</v>
          </cell>
          <cell r="B2514" t="str">
            <v>Fornecimento e instalação de curva 45º de pvc rígido cor branca   diam.100 mm</v>
          </cell>
          <cell r="C2514" t="str">
            <v>UN</v>
          </cell>
          <cell r="D2514">
            <v>1</v>
          </cell>
          <cell r="E2514">
            <v>17.2864</v>
          </cell>
          <cell r="F2514">
            <v>17.28</v>
          </cell>
        </row>
        <row r="2515">
          <cell r="A2515" t="str">
            <v>001.18.15040</v>
          </cell>
          <cell r="B2515" t="str">
            <v>Fornecimento e instalação de curva 45º de pvc rígido cor branca   diam. 75 mm</v>
          </cell>
          <cell r="C2515" t="str">
            <v>UN</v>
          </cell>
          <cell r="D2515">
            <v>1</v>
          </cell>
          <cell r="E2515">
            <v>14.7851</v>
          </cell>
          <cell r="F2515">
            <v>14.78</v>
          </cell>
        </row>
        <row r="2516">
          <cell r="A2516" t="str">
            <v>001.18.15060</v>
          </cell>
          <cell r="B2516" t="str">
            <v>Fornecimento e instalação de curva 45º de pvc rígido cor branca   diam. 50 mm</v>
          </cell>
          <cell r="C2516" t="str">
            <v>UN</v>
          </cell>
          <cell r="D2516">
            <v>1</v>
          </cell>
          <cell r="E2516">
            <v>7.8560999999999996</v>
          </cell>
          <cell r="F2516">
            <v>7.85</v>
          </cell>
        </row>
        <row r="2517">
          <cell r="A2517" t="str">
            <v>001.18.15080</v>
          </cell>
          <cell r="B2517" t="str">
            <v>Fornecimento e instalação de joelho 90º com anel de borracha, de pvc rígido cor branca   diam. 50 mm</v>
          </cell>
          <cell r="C2517" t="str">
            <v>UN</v>
          </cell>
          <cell r="D2517">
            <v>1</v>
          </cell>
          <cell r="E2517">
            <v>3.7461000000000002</v>
          </cell>
          <cell r="F2517">
            <v>3.74</v>
          </cell>
        </row>
        <row r="2518">
          <cell r="A2518" t="str">
            <v>001.18.15100</v>
          </cell>
          <cell r="B2518" t="str">
            <v>Fornecimento e instalação de capa de pvc rígido cor branca   diam.100 mm</v>
          </cell>
          <cell r="C2518" t="str">
            <v>UN</v>
          </cell>
          <cell r="D2518">
            <v>1</v>
          </cell>
          <cell r="E2518">
            <v>9.8910999999999998</v>
          </cell>
          <cell r="F2518">
            <v>9.89</v>
          </cell>
        </row>
        <row r="2519">
          <cell r="A2519" t="str">
            <v>001.18.15120</v>
          </cell>
          <cell r="B2519" t="str">
            <v>Fornecimento e instalação de capa de pvc rígido cor branca  diam. 75 mm</v>
          </cell>
          <cell r="C2519" t="str">
            <v>UN</v>
          </cell>
          <cell r="D2519">
            <v>1</v>
          </cell>
          <cell r="E2519">
            <v>7.6268000000000002</v>
          </cell>
          <cell r="F2519">
            <v>7.62</v>
          </cell>
        </row>
        <row r="2520">
          <cell r="A2520" t="str">
            <v>001.18.15140</v>
          </cell>
          <cell r="B2520" t="str">
            <v>Fornecimento e instalação de capa de pvc rígido cor branca   diam. 50 mm</v>
          </cell>
          <cell r="C2520" t="str">
            <v>UN</v>
          </cell>
          <cell r="D2520">
            <v>1</v>
          </cell>
          <cell r="E2520">
            <v>4.9226999999999999</v>
          </cell>
          <cell r="F2520">
            <v>4.92</v>
          </cell>
        </row>
        <row r="2521">
          <cell r="A2521" t="str">
            <v>001.18.15160</v>
          </cell>
          <cell r="B2521" t="str">
            <v>Fornecimento e instalação de joelho 45º de pvc rígido cor branca  diam.100 mm</v>
          </cell>
          <cell r="C2521" t="str">
            <v>UN</v>
          </cell>
          <cell r="D2521">
            <v>1</v>
          </cell>
          <cell r="E2521">
            <v>6.5864000000000003</v>
          </cell>
          <cell r="F2521">
            <v>6.58</v>
          </cell>
        </row>
        <row r="2522">
          <cell r="A2522" t="str">
            <v>001.18.15180</v>
          </cell>
          <cell r="B2522" t="str">
            <v>Fornecimento e instalação de joelho 45º de pvc rígido cor branca   diam. 75 mm</v>
          </cell>
          <cell r="C2522" t="str">
            <v>UN</v>
          </cell>
          <cell r="D2522">
            <v>1</v>
          </cell>
          <cell r="E2522">
            <v>5.1351000000000004</v>
          </cell>
          <cell r="F2522">
            <v>5.13</v>
          </cell>
        </row>
        <row r="2523">
          <cell r="A2523" t="str">
            <v>001.18.15200</v>
          </cell>
          <cell r="B2523" t="str">
            <v>Fornecimento e instalação de joelho 45º de pvc rígido cor branca   diam. 50 mm</v>
          </cell>
          <cell r="C2523" t="str">
            <v>UN</v>
          </cell>
          <cell r="D2523">
            <v>1</v>
          </cell>
          <cell r="E2523">
            <v>4.2161</v>
          </cell>
          <cell r="F2523">
            <v>4.21</v>
          </cell>
        </row>
        <row r="2524">
          <cell r="A2524" t="str">
            <v>001.18.15220</v>
          </cell>
          <cell r="B2524" t="str">
            <v>Fornecimento e instalação de junção invertida de pvc rígido branca para estoto primário diam. 50x50mm</v>
          </cell>
          <cell r="C2524" t="str">
            <v>UN</v>
          </cell>
          <cell r="D2524">
            <v>1</v>
          </cell>
          <cell r="E2524">
            <v>9.1685999999999996</v>
          </cell>
          <cell r="F2524">
            <v>9.16</v>
          </cell>
        </row>
        <row r="2525">
          <cell r="A2525" t="str">
            <v>001.18.15240</v>
          </cell>
          <cell r="B2525" t="str">
            <v>Fornecimento e instalação de junção dupla invertida de pvc rígido branca para esgoto primário diam. 100 x 50 mm</v>
          </cell>
          <cell r="C2525" t="str">
            <v>UN</v>
          </cell>
          <cell r="D2525">
            <v>1</v>
          </cell>
          <cell r="E2525">
            <v>13.478400000000001</v>
          </cell>
          <cell r="F2525">
            <v>13.47</v>
          </cell>
        </row>
        <row r="2526">
          <cell r="A2526" t="str">
            <v>001.18.15260</v>
          </cell>
          <cell r="B2526" t="str">
            <v>Fornecimento e instalação de junção simples de pvc rígido branca  diam. 100x100 mm</v>
          </cell>
          <cell r="C2526" t="str">
            <v>UN</v>
          </cell>
          <cell r="D2526">
            <v>1</v>
          </cell>
          <cell r="E2526">
            <v>12.238799999999999</v>
          </cell>
          <cell r="F2526">
            <v>12.23</v>
          </cell>
        </row>
        <row r="2527">
          <cell r="A2527" t="str">
            <v>001.18.15280</v>
          </cell>
          <cell r="B2527" t="str">
            <v>Fornecimento e instalação de junção simples de pvc rígido branca  diam. 100x75 mm</v>
          </cell>
          <cell r="C2527" t="str">
            <v>UN</v>
          </cell>
          <cell r="D2527">
            <v>1</v>
          </cell>
          <cell r="E2527">
            <v>11.598800000000001</v>
          </cell>
          <cell r="F2527">
            <v>11.59</v>
          </cell>
        </row>
        <row r="2528">
          <cell r="A2528" t="str">
            <v>001.18.15300</v>
          </cell>
          <cell r="B2528" t="str">
            <v>Fornecimento e instalação de junção simples de pvc rígido branca  diam. 100x50 mm</v>
          </cell>
          <cell r="C2528" t="str">
            <v>UN</v>
          </cell>
          <cell r="D2528">
            <v>1</v>
          </cell>
          <cell r="E2528">
            <v>9.9087999999999994</v>
          </cell>
          <cell r="F2528">
            <v>9.9</v>
          </cell>
        </row>
        <row r="2529">
          <cell r="A2529" t="str">
            <v>001.18.15320</v>
          </cell>
          <cell r="B2529" t="str">
            <v>Fornecimento e instalação de junção simples de pvc rígido branca  diam. 75x75 mm</v>
          </cell>
          <cell r="C2529" t="str">
            <v>UN</v>
          </cell>
          <cell r="D2529">
            <v>1</v>
          </cell>
          <cell r="E2529">
            <v>10.2576</v>
          </cell>
          <cell r="F2529">
            <v>10.25</v>
          </cell>
        </row>
        <row r="2530">
          <cell r="A2530" t="str">
            <v>001.18.15340</v>
          </cell>
          <cell r="B2530" t="str">
            <v>Fornecimento e instalação de junção simples de pvc rígido branca  diam. 75x50 mm</v>
          </cell>
          <cell r="C2530" t="str">
            <v>UN</v>
          </cell>
          <cell r="D2530">
            <v>1</v>
          </cell>
          <cell r="E2530">
            <v>8.3376000000000001</v>
          </cell>
          <cell r="F2530">
            <v>8.33</v>
          </cell>
        </row>
        <row r="2531">
          <cell r="A2531" t="str">
            <v>001.18.15360</v>
          </cell>
          <cell r="B2531" t="str">
            <v>Fornecimento e instalação de junção simples de pvc rígido branca  diam. 50x50 mm</v>
          </cell>
          <cell r="C2531" t="str">
            <v>UN</v>
          </cell>
          <cell r="D2531">
            <v>1</v>
          </cell>
          <cell r="E2531">
            <v>6.0385999999999997</v>
          </cell>
          <cell r="F2531">
            <v>6.03</v>
          </cell>
        </row>
        <row r="2532">
          <cell r="A2532" t="str">
            <v>001.18.15380</v>
          </cell>
          <cell r="B2532" t="str">
            <v>Fornecimento e instalação de joelho 90º de pvc rígido branco  diam.75 mm</v>
          </cell>
          <cell r="C2532" t="str">
            <v>UN</v>
          </cell>
          <cell r="D2532">
            <v>1</v>
          </cell>
          <cell r="E2532">
            <v>6.4351000000000003</v>
          </cell>
          <cell r="F2532">
            <v>6.43</v>
          </cell>
        </row>
        <row r="2533">
          <cell r="A2533" t="str">
            <v>001.18.15400</v>
          </cell>
          <cell r="B2533" t="str">
            <v>Fornecimento e instalação de joelho 90º de pvc rígido branco  diam.50 mm</v>
          </cell>
          <cell r="C2533" t="str">
            <v>UN</v>
          </cell>
          <cell r="D2533">
            <v>1</v>
          </cell>
          <cell r="E2533">
            <v>4.9961000000000002</v>
          </cell>
          <cell r="F2533">
            <v>4.99</v>
          </cell>
        </row>
        <row r="2534">
          <cell r="A2534" t="str">
            <v>001.18.15420</v>
          </cell>
          <cell r="B2534" t="str">
            <v>Fornecimento e instalação de joelho 90º de pvc rígido branco  diam.100 mm</v>
          </cell>
          <cell r="C2534" t="str">
            <v>UN</v>
          </cell>
          <cell r="D2534">
            <v>1</v>
          </cell>
          <cell r="E2534">
            <v>35.368400000000001</v>
          </cell>
          <cell r="F2534">
            <v>35.36</v>
          </cell>
        </row>
        <row r="2535">
          <cell r="A2535" t="str">
            <v>001.18.15440</v>
          </cell>
          <cell r="B2535" t="str">
            <v>Fornecimento e instalação de joelho 90º curto com visita pvc branco para esgoto primário diam.100x75 mm</v>
          </cell>
          <cell r="C2535" t="str">
            <v>UN</v>
          </cell>
          <cell r="D2535">
            <v>1</v>
          </cell>
          <cell r="E2535">
            <v>11.756399999999999</v>
          </cell>
          <cell r="F2535">
            <v>11.75</v>
          </cell>
        </row>
        <row r="2536">
          <cell r="A2536" t="str">
            <v>001.18.15460</v>
          </cell>
          <cell r="B2536" t="str">
            <v>Fornecimento e instalação de joelho 90º curto com visita pvc branco para esgoto primário diam.100x50 mm</v>
          </cell>
          <cell r="C2536" t="str">
            <v>UN</v>
          </cell>
          <cell r="D2536">
            <v>1</v>
          </cell>
          <cell r="E2536">
            <v>10.2851</v>
          </cell>
          <cell r="F2536">
            <v>10.28</v>
          </cell>
        </row>
        <row r="2537">
          <cell r="A2537" t="str">
            <v>001.18.15480</v>
          </cell>
          <cell r="B2537" t="str">
            <v>Fornecimento e instalação de joelho 90º curto com visita pvc branco para esgoto primário diam. 75x50 mm</v>
          </cell>
          <cell r="C2537" t="str">
            <v>UN</v>
          </cell>
          <cell r="D2537">
            <v>1</v>
          </cell>
          <cell r="E2537">
            <v>7.3661000000000003</v>
          </cell>
          <cell r="F2537">
            <v>7.36</v>
          </cell>
        </row>
        <row r="2538">
          <cell r="A2538" t="str">
            <v>001.18.15500</v>
          </cell>
          <cell r="B2538" t="str">
            <v>Fornecimento e instalação de tee sanitário curto com visita pvc branco  diam.100x100 mm</v>
          </cell>
          <cell r="C2538" t="str">
            <v>UN</v>
          </cell>
          <cell r="D2538">
            <v>1</v>
          </cell>
          <cell r="E2538">
            <v>10.3588</v>
          </cell>
          <cell r="F2538">
            <v>10.35</v>
          </cell>
        </row>
        <row r="2539">
          <cell r="A2539" t="str">
            <v>001.18.15520</v>
          </cell>
          <cell r="B2539" t="str">
            <v>Fornecimento e instalação de tee sanitário curto com visita pvc branco  diam. 100x75 mm</v>
          </cell>
          <cell r="C2539" t="str">
            <v>UN</v>
          </cell>
          <cell r="D2539">
            <v>1</v>
          </cell>
          <cell r="E2539">
            <v>14.658799999999999</v>
          </cell>
          <cell r="F2539">
            <v>14.65</v>
          </cell>
        </row>
        <row r="2540">
          <cell r="A2540" t="str">
            <v>001.18.15540</v>
          </cell>
          <cell r="B2540" t="str">
            <v>Fornecimento e instalação de tee sanitário curto com visita pvc branco  diam. 100x50 mm</v>
          </cell>
          <cell r="C2540" t="str">
            <v>UN</v>
          </cell>
          <cell r="D2540">
            <v>1</v>
          </cell>
          <cell r="E2540">
            <v>9.9588999999999999</v>
          </cell>
          <cell r="F2540">
            <v>9.9499999999999993</v>
          </cell>
        </row>
        <row r="2541">
          <cell r="A2541" t="str">
            <v>001.18.15560</v>
          </cell>
          <cell r="B2541" t="str">
            <v>Fornecimento e instalação de tee sanitário curto com visita pvc branco  diam. 75x75 mm</v>
          </cell>
          <cell r="C2541" t="str">
            <v>UN</v>
          </cell>
          <cell r="D2541">
            <v>1</v>
          </cell>
          <cell r="E2541">
            <v>8.4876000000000005</v>
          </cell>
          <cell r="F2541">
            <v>8.48</v>
          </cell>
        </row>
        <row r="2542">
          <cell r="A2542" t="str">
            <v>001.18.15580</v>
          </cell>
          <cell r="B2542" t="str">
            <v>Fornecimento e instalação de tee sanitário curto com visita pvc branco  diam. 75x50 mm</v>
          </cell>
          <cell r="C2542" t="str">
            <v>UN</v>
          </cell>
          <cell r="D2542">
            <v>1</v>
          </cell>
          <cell r="E2542">
            <v>7.9775999999999998</v>
          </cell>
          <cell r="F2542">
            <v>7.97</v>
          </cell>
        </row>
        <row r="2543">
          <cell r="A2543" t="str">
            <v>001.18.15600</v>
          </cell>
          <cell r="B2543" t="str">
            <v>Fornecimento e instalação de tee sanitário curto com visita pvc branco  diam. 50x50 mm</v>
          </cell>
          <cell r="C2543" t="str">
            <v>UN</v>
          </cell>
          <cell r="D2543">
            <v>1</v>
          </cell>
          <cell r="E2543">
            <v>5.6685999999999996</v>
          </cell>
          <cell r="F2543">
            <v>5.66</v>
          </cell>
        </row>
        <row r="2544">
          <cell r="A2544" t="str">
            <v>001.18.15620</v>
          </cell>
          <cell r="B2544" t="str">
            <v>Fornecimento e instalação de tee sanitário curto com visita pvc branco para esgoto primário diam.150mm</v>
          </cell>
          <cell r="C2544" t="str">
            <v>UN</v>
          </cell>
          <cell r="D2544">
            <v>1</v>
          </cell>
          <cell r="E2544">
            <v>27.0684</v>
          </cell>
          <cell r="F2544">
            <v>27.06</v>
          </cell>
        </row>
        <row r="2545">
          <cell r="A2545" t="str">
            <v>001.18.15640</v>
          </cell>
          <cell r="B2545" t="str">
            <v>Fornecimento e instalação de ligação para saída de vaso sanitário pvc branco  diam.100 mm</v>
          </cell>
          <cell r="C2545" t="str">
            <v>UN</v>
          </cell>
          <cell r="D2545">
            <v>1</v>
          </cell>
          <cell r="E2545">
            <v>21.4711</v>
          </cell>
          <cell r="F2545">
            <v>21.47</v>
          </cell>
        </row>
        <row r="2546">
          <cell r="A2546" t="str">
            <v>001.18.15660</v>
          </cell>
          <cell r="B2546" t="str">
            <v>Fornecimento e instalação de luva simpels pvc branco  diam.100 mm</v>
          </cell>
          <cell r="C2546" t="str">
            <v>UN</v>
          </cell>
          <cell r="D2546">
            <v>1</v>
          </cell>
          <cell r="E2546">
            <v>6.1264000000000003</v>
          </cell>
          <cell r="F2546">
            <v>6.12</v>
          </cell>
        </row>
        <row r="2547">
          <cell r="A2547" t="str">
            <v>001.18.15680</v>
          </cell>
          <cell r="B2547" t="str">
            <v>Fornecimento e instalação de luva simpels pvc branco  diam.75 mm</v>
          </cell>
          <cell r="C2547" t="str">
            <v>UN</v>
          </cell>
          <cell r="D2547">
            <v>1</v>
          </cell>
          <cell r="E2547">
            <v>5.6951000000000001</v>
          </cell>
          <cell r="F2547">
            <v>5.69</v>
          </cell>
        </row>
        <row r="2548">
          <cell r="A2548" t="str">
            <v>001.18.15700</v>
          </cell>
          <cell r="B2548" t="str">
            <v>Fornecimento e instalação de luva simpels pvc branco  diam. 50 mm</v>
          </cell>
          <cell r="C2548" t="str">
            <v>UN</v>
          </cell>
          <cell r="D2548">
            <v>1</v>
          </cell>
          <cell r="E2548">
            <v>5.3060999999999998</v>
          </cell>
          <cell r="F2548">
            <v>5.3</v>
          </cell>
        </row>
        <row r="2549">
          <cell r="A2549" t="str">
            <v>001.18.15720</v>
          </cell>
          <cell r="B2549" t="str">
            <v>Fornecimento e instalação de luva simpels pvc branco  diam.150 mm</v>
          </cell>
          <cell r="C2549" t="str">
            <v>UN</v>
          </cell>
          <cell r="D2549">
            <v>1</v>
          </cell>
          <cell r="E2549">
            <v>5.1184000000000003</v>
          </cell>
          <cell r="F2549">
            <v>5.1100000000000003</v>
          </cell>
        </row>
        <row r="2550">
          <cell r="A2550" t="str">
            <v>001.18.15740</v>
          </cell>
          <cell r="B2550" t="str">
            <v>Fornecimento e instalação de luva dupla pvc branco  diam.100 mm</v>
          </cell>
          <cell r="C2550" t="str">
            <v>UN</v>
          </cell>
          <cell r="D2550">
            <v>1</v>
          </cell>
          <cell r="E2550">
            <v>6.4363999999999999</v>
          </cell>
          <cell r="F2550">
            <v>6.43</v>
          </cell>
        </row>
        <row r="2551">
          <cell r="A2551" t="str">
            <v>001.18.15760</v>
          </cell>
          <cell r="B2551" t="str">
            <v>Fornecimento e instalação de luva dupla pvc branco  diam.50 mm</v>
          </cell>
          <cell r="C2551" t="str">
            <v>UN</v>
          </cell>
          <cell r="D2551">
            <v>1</v>
          </cell>
          <cell r="E2551">
            <v>3.7061000000000002</v>
          </cell>
          <cell r="F2551">
            <v>3.7</v>
          </cell>
        </row>
        <row r="2552">
          <cell r="A2552" t="str">
            <v>001.18.15780</v>
          </cell>
          <cell r="B2552" t="str">
            <v>Fornecimento e instalação de luva dupla pvc branco  diam.75 mm</v>
          </cell>
          <cell r="C2552" t="str">
            <v>UN</v>
          </cell>
          <cell r="D2552">
            <v>1</v>
          </cell>
          <cell r="E2552">
            <v>5.2150999999999996</v>
          </cell>
          <cell r="F2552">
            <v>5.21</v>
          </cell>
        </row>
        <row r="2553">
          <cell r="A2553" t="str">
            <v>001.18.15800</v>
          </cell>
          <cell r="B2553" t="str">
            <v>Fornecimento e instalação de luva dupla pvc branco  diam.150 mm</v>
          </cell>
          <cell r="C2553" t="str">
            <v>UN</v>
          </cell>
          <cell r="D2553">
            <v>1</v>
          </cell>
          <cell r="E2553">
            <v>5.1184000000000003</v>
          </cell>
          <cell r="F2553">
            <v>5.1100000000000003</v>
          </cell>
        </row>
        <row r="2554">
          <cell r="A2554" t="str">
            <v>001.18.15820</v>
          </cell>
          <cell r="B2554" t="str">
            <v>Fornecimento e instalação de luva de correr pvc branco  diam.100 mm</v>
          </cell>
          <cell r="C2554" t="str">
            <v>UN</v>
          </cell>
          <cell r="D2554">
            <v>1</v>
          </cell>
          <cell r="E2554">
            <v>5.1184000000000003</v>
          </cell>
          <cell r="F2554">
            <v>5.1100000000000003</v>
          </cell>
        </row>
        <row r="2555">
          <cell r="A2555" t="str">
            <v>001.18.15840</v>
          </cell>
          <cell r="B2555" t="str">
            <v>Fornecimento e instalação de luva de correr pvc branco  diam. 75 mm</v>
          </cell>
          <cell r="C2555" t="str">
            <v>UN</v>
          </cell>
          <cell r="D2555">
            <v>1</v>
          </cell>
          <cell r="E2555">
            <v>8.6350999999999996</v>
          </cell>
          <cell r="F2555">
            <v>8.6300000000000008</v>
          </cell>
        </row>
        <row r="2556">
          <cell r="A2556" t="str">
            <v>001.18.15860</v>
          </cell>
          <cell r="B2556" t="str">
            <v>Fornecimento e instalação de luva de correr pvc branco  diam. 50 mm</v>
          </cell>
          <cell r="C2556" t="str">
            <v>UN</v>
          </cell>
          <cell r="D2556">
            <v>1</v>
          </cell>
          <cell r="E2556">
            <v>6.8160999999999996</v>
          </cell>
          <cell r="F2556">
            <v>6.81</v>
          </cell>
        </row>
        <row r="2557">
          <cell r="A2557" t="str">
            <v>001.18.15880</v>
          </cell>
          <cell r="B2557" t="str">
            <v>Fornecimento e instalação de plug pvc diam. 100 mm</v>
          </cell>
          <cell r="C2557" t="str">
            <v>UN</v>
          </cell>
          <cell r="D2557">
            <v>1</v>
          </cell>
          <cell r="E2557">
            <v>5.3211000000000004</v>
          </cell>
          <cell r="F2557">
            <v>5.32</v>
          </cell>
        </row>
        <row r="2558">
          <cell r="A2558" t="str">
            <v>001.18.15900</v>
          </cell>
          <cell r="B2558" t="str">
            <v>Fornecimento e instalação de plug de pvc diam.75 mm</v>
          </cell>
          <cell r="C2558" t="str">
            <v>UN</v>
          </cell>
          <cell r="D2558">
            <v>1</v>
          </cell>
          <cell r="E2558">
            <v>4.1668000000000003</v>
          </cell>
          <cell r="F2558">
            <v>4.16</v>
          </cell>
        </row>
        <row r="2559">
          <cell r="A2559" t="str">
            <v>001.18.15920</v>
          </cell>
          <cell r="B2559" t="str">
            <v>Fornecimento e instalação de plug de pvc branco diam. 50 mm</v>
          </cell>
          <cell r="C2559" t="str">
            <v>UN</v>
          </cell>
          <cell r="D2559">
            <v>1</v>
          </cell>
          <cell r="E2559">
            <v>2.8127</v>
          </cell>
          <cell r="F2559">
            <v>2.81</v>
          </cell>
        </row>
        <row r="2560">
          <cell r="A2560" t="str">
            <v>001.18.15940</v>
          </cell>
          <cell r="B2560" t="str">
            <v>Fornecimento e instalação de redução excêntrica pvc branco  diam.100x75 mm</v>
          </cell>
          <cell r="C2560" t="str">
            <v>UN</v>
          </cell>
          <cell r="D2560">
            <v>1</v>
          </cell>
          <cell r="E2560">
            <v>7.7763999999999998</v>
          </cell>
          <cell r="F2560">
            <v>7.77</v>
          </cell>
        </row>
        <row r="2561">
          <cell r="A2561" t="str">
            <v>001.18.15960</v>
          </cell>
          <cell r="B2561" t="str">
            <v>Fornecimento e instalação de redução excêntrica pvc branco  diam.100x50 mm</v>
          </cell>
          <cell r="C2561" t="str">
            <v>UN</v>
          </cell>
          <cell r="D2561">
            <v>1</v>
          </cell>
          <cell r="E2561">
            <v>6.3851000000000004</v>
          </cell>
          <cell r="F2561">
            <v>6.38</v>
          </cell>
        </row>
        <row r="2562">
          <cell r="A2562" t="str">
            <v>001.18.15980</v>
          </cell>
          <cell r="B2562" t="str">
            <v>Fornecimento e instalação de redução excêntrica pvc branco  diam.75x50 mm</v>
          </cell>
          <cell r="C2562" t="str">
            <v>UN</v>
          </cell>
          <cell r="D2562">
            <v>1</v>
          </cell>
          <cell r="E2562">
            <v>5.3060999999999998</v>
          </cell>
          <cell r="F2562">
            <v>5.3</v>
          </cell>
        </row>
        <row r="2563">
          <cell r="A2563" t="str">
            <v>001.18.16000</v>
          </cell>
          <cell r="B2563" t="str">
            <v>Fornecimento e instalação de vedação de saída de vaso sanitário pvc branco  diam.100 mm</v>
          </cell>
          <cell r="C2563" t="str">
            <v>UN</v>
          </cell>
          <cell r="D2563">
            <v>1</v>
          </cell>
          <cell r="E2563">
            <v>5.6974</v>
          </cell>
          <cell r="F2563">
            <v>5.69</v>
          </cell>
        </row>
        <row r="2564">
          <cell r="A2564" t="str">
            <v>001.18.16020</v>
          </cell>
          <cell r="B2564" t="str">
            <v>Fornecimento e instalação de terminal de ventilação pvc branco  diam.50 mm</v>
          </cell>
          <cell r="C2564" t="str">
            <v>UN</v>
          </cell>
          <cell r="D2564">
            <v>1</v>
          </cell>
          <cell r="E2564">
            <v>7.2061000000000002</v>
          </cell>
          <cell r="F2564">
            <v>7.2</v>
          </cell>
        </row>
        <row r="2565">
          <cell r="A2565" t="str">
            <v>001.18.16040</v>
          </cell>
          <cell r="B2565" t="str">
            <v>Fornecimento e instalação de curva 90º de pvc rígido cor branca diam.40 mm</v>
          </cell>
          <cell r="C2565" t="str">
            <v>UN</v>
          </cell>
          <cell r="D2565">
            <v>1</v>
          </cell>
          <cell r="E2565">
            <v>4.5160999999999998</v>
          </cell>
          <cell r="F2565">
            <v>4.51</v>
          </cell>
        </row>
        <row r="2566">
          <cell r="A2566" t="str">
            <v>001.18.16060</v>
          </cell>
          <cell r="B2566" t="str">
            <v>Fornecimento e instalação de curva 45º de pvc rígido cor branca  diam.40 mm</v>
          </cell>
          <cell r="C2566" t="str">
            <v>UN</v>
          </cell>
          <cell r="D2566">
            <v>1</v>
          </cell>
          <cell r="E2566">
            <v>4.5160999999999998</v>
          </cell>
          <cell r="F2566">
            <v>4.51</v>
          </cell>
        </row>
        <row r="2567">
          <cell r="A2567" t="str">
            <v>001.18.16080</v>
          </cell>
          <cell r="B2567" t="str">
            <v>Fornecimento e instalação de joelho 90º pvc rígido cor branca  diam.40 mm</v>
          </cell>
          <cell r="C2567" t="str">
            <v>UN</v>
          </cell>
          <cell r="D2567">
            <v>1</v>
          </cell>
          <cell r="E2567">
            <v>4.3560999999999996</v>
          </cell>
          <cell r="F2567">
            <v>4.3499999999999996</v>
          </cell>
        </row>
        <row r="2568">
          <cell r="A2568" t="str">
            <v>001.18.16100</v>
          </cell>
          <cell r="B2568" t="str">
            <v>Fornecimento e instalação de joelho 45º pvc rígido cor branca  diam.40 mm</v>
          </cell>
          <cell r="C2568" t="str">
            <v>UN</v>
          </cell>
          <cell r="D2568">
            <v>1</v>
          </cell>
          <cell r="E2568">
            <v>4.5660999999999996</v>
          </cell>
          <cell r="F2568">
            <v>4.5599999999999996</v>
          </cell>
        </row>
        <row r="2569">
          <cell r="A2569" t="str">
            <v>001.18.16120</v>
          </cell>
          <cell r="B2569" t="str">
            <v>Fornecimento e instalação de tee 90º pvc rígido cor branca diam.40 mm</v>
          </cell>
          <cell r="C2569" t="str">
            <v>UN</v>
          </cell>
          <cell r="D2569">
            <v>1</v>
          </cell>
          <cell r="E2569">
            <v>4.1685999999999996</v>
          </cell>
          <cell r="F2569">
            <v>4.16</v>
          </cell>
        </row>
        <row r="2570">
          <cell r="A2570" t="str">
            <v>001.18.16140</v>
          </cell>
          <cell r="B2570" t="str">
            <v>Fornecimento e instalação de junção 45º pvc rígido cor branca  diam.40 mm</v>
          </cell>
          <cell r="C2570" t="str">
            <v>UN</v>
          </cell>
          <cell r="D2570">
            <v>1</v>
          </cell>
          <cell r="E2570">
            <v>4.1685999999999996</v>
          </cell>
          <cell r="F2570">
            <v>4.16</v>
          </cell>
        </row>
        <row r="2571">
          <cell r="A2571" t="str">
            <v>001.18.16160</v>
          </cell>
          <cell r="B2571" t="str">
            <v>Fornecimento e instalação de bucha de redução pvc rígido cor branca para esgoto secundário diam.50 mm x 40 mm</v>
          </cell>
          <cell r="C2571" t="str">
            <v>UN</v>
          </cell>
          <cell r="D2571">
            <v>1</v>
          </cell>
          <cell r="E2571">
            <v>3.7961</v>
          </cell>
          <cell r="F2571">
            <v>3.79</v>
          </cell>
        </row>
        <row r="2572">
          <cell r="A2572" t="str">
            <v>001.18.16180</v>
          </cell>
          <cell r="B2572" t="str">
            <v>Fornecimento e instalação de joelho 90º soldável e com rosca cor branca para esgoto secundário diam.40 mm x 1.1/4 pol</v>
          </cell>
          <cell r="C2572" t="str">
            <v>UN</v>
          </cell>
          <cell r="D2572">
            <v>1</v>
          </cell>
          <cell r="E2572">
            <v>4.7150999999999996</v>
          </cell>
          <cell r="F2572">
            <v>4.71</v>
          </cell>
        </row>
        <row r="2573">
          <cell r="A2573" t="str">
            <v>001.18.16200</v>
          </cell>
          <cell r="B2573" t="str">
            <v>Fornecimento e instalação de joelho 90º soldável e com rosca cor branca para esgoto sedundário diam.40 mm x 1 pol</v>
          </cell>
          <cell r="C2573" t="str">
            <v>UN</v>
          </cell>
          <cell r="D2573">
            <v>1</v>
          </cell>
          <cell r="E2573">
            <v>5.4250999999999996</v>
          </cell>
          <cell r="F2573">
            <v>5.42</v>
          </cell>
        </row>
        <row r="2574">
          <cell r="A2574" t="str">
            <v>001.18.16220</v>
          </cell>
          <cell r="B2574" t="str">
            <v>Fornecimento e instalação de adaptador para sifão soldável pvc rígido cor branca para esgoto secundário diam.1.1/4 x 40 mm</v>
          </cell>
          <cell r="C2574" t="str">
            <v>UN</v>
          </cell>
          <cell r="D2574">
            <v>1</v>
          </cell>
          <cell r="E2574">
            <v>2.5573999999999999</v>
          </cell>
          <cell r="F2574">
            <v>2.5499999999999998</v>
          </cell>
        </row>
        <row r="2575">
          <cell r="A2575" t="str">
            <v>001.18.16240</v>
          </cell>
          <cell r="B2575" t="str">
            <v>Fornecimento e instalação de adaptador para junta elástica para sifão metálico pvc rígido cor branca para esgoto secundário diam.1 1/2 x 40 mm</v>
          </cell>
          <cell r="C2575" t="str">
            <v>UN</v>
          </cell>
          <cell r="D2575">
            <v>1</v>
          </cell>
          <cell r="E2575">
            <v>3.7810999999999999</v>
          </cell>
          <cell r="F2575">
            <v>3.78</v>
          </cell>
        </row>
        <row r="2576">
          <cell r="A2576" t="str">
            <v>001.18.16260</v>
          </cell>
          <cell r="B2576" t="str">
            <v>Fornecimento e instalação de luva pvc rígido cor branca para estogo secundário diam.40 mm</v>
          </cell>
          <cell r="C2576" t="str">
            <v>UN</v>
          </cell>
          <cell r="D2576">
            <v>1</v>
          </cell>
          <cell r="E2576">
            <v>4.1851000000000003</v>
          </cell>
          <cell r="F2576">
            <v>4.18</v>
          </cell>
        </row>
        <row r="2577">
          <cell r="A2577" t="str">
            <v>001.18.16280</v>
          </cell>
          <cell r="B2577" t="str">
            <v>Fornecimento e instalação de caixa sifonada de de pvc rígido branco para esgoto secundário tigre com saída de 50 mm e grelha quadrada simples n.101 150x150x50 mm</v>
          </cell>
          <cell r="C2577" t="str">
            <v>UN</v>
          </cell>
          <cell r="D2577">
            <v>1</v>
          </cell>
          <cell r="E2577">
            <v>19.846599999999999</v>
          </cell>
          <cell r="F2577">
            <v>19.84</v>
          </cell>
        </row>
        <row r="2578">
          <cell r="A2578" t="str">
            <v>001.18.16300</v>
          </cell>
          <cell r="B2578" t="str">
            <v>Fornecimento e instalação de caixa sifonada de de pvc rígido branco para esgoto secundário tigre com grelha quadrada e porta grelha cromados n.103 150x150x50 mm</v>
          </cell>
          <cell r="C2578" t="str">
            <v>UN</v>
          </cell>
          <cell r="D2578">
            <v>1</v>
          </cell>
          <cell r="E2578">
            <v>19.846599999999999</v>
          </cell>
          <cell r="F2578">
            <v>19.84</v>
          </cell>
        </row>
        <row r="2579">
          <cell r="A2579" t="str">
            <v>001.18.16320</v>
          </cell>
          <cell r="B2579" t="str">
            <v>Fornecimento e instalação de caixa sifonada de de pvc rígido branco para esgoto secundário tigre com grelha quadrada cromada e porta grelha cinza n.105 150x150x50 mm</v>
          </cell>
          <cell r="C2579" t="str">
            <v>UN</v>
          </cell>
          <cell r="D2579">
            <v>1</v>
          </cell>
          <cell r="E2579">
            <v>19.846599999999999</v>
          </cell>
          <cell r="F2579">
            <v>19.84</v>
          </cell>
        </row>
        <row r="2580">
          <cell r="A2580" t="str">
            <v>001.18.16340</v>
          </cell>
          <cell r="B2580" t="str">
            <v>Fornecimento e instalação de caixa sifonada de de pvc rígido branco para esgoto secundário tigre com grelha redonda simples n.102 150x150x50 mm</v>
          </cell>
          <cell r="C2580" t="str">
            <v>UN</v>
          </cell>
          <cell r="D2580">
            <v>1</v>
          </cell>
          <cell r="E2580">
            <v>18.8566</v>
          </cell>
          <cell r="F2580">
            <v>18.850000000000001</v>
          </cell>
        </row>
        <row r="2581">
          <cell r="A2581" t="str">
            <v>001.18.16360</v>
          </cell>
          <cell r="B2581" t="str">
            <v>Fornecimento e instalação de caixa sifonada de de pvc rígido branco para esgoto secundário tigre com grelha redonda cromada e porta grelha cromados n.104 150x150x50 mm</v>
          </cell>
          <cell r="C2581" t="str">
            <v>UN</v>
          </cell>
          <cell r="D2581">
            <v>1</v>
          </cell>
          <cell r="E2581">
            <v>18.8566</v>
          </cell>
          <cell r="F2581">
            <v>18.850000000000001</v>
          </cell>
        </row>
        <row r="2582">
          <cell r="A2582" t="str">
            <v>001.18.16380</v>
          </cell>
          <cell r="B2582" t="str">
            <v>Fornecimento e instalação de caixa sifonada de de pvc rígido branco para esgoto secundário tigre com grelha redonda cromada e porta grelha cromados n.106 150x150x50 mm</v>
          </cell>
          <cell r="C2582" t="str">
            <v>UN</v>
          </cell>
          <cell r="D2582">
            <v>1</v>
          </cell>
          <cell r="E2582">
            <v>18.8566</v>
          </cell>
          <cell r="F2582">
            <v>18.850000000000001</v>
          </cell>
        </row>
        <row r="2583">
          <cell r="A2583" t="str">
            <v>001.18.16400</v>
          </cell>
          <cell r="B2583" t="str">
            <v>Fornecimento e instalações de caixa sifonada de de pvc rígido branco para esgoto secundário tigre com grelha redonda cromada e porta grelha cromados n.104 150x185x75 mm</v>
          </cell>
          <cell r="C2583" t="str">
            <v>UN</v>
          </cell>
          <cell r="D2583">
            <v>1</v>
          </cell>
          <cell r="E2583">
            <v>19.776599999999998</v>
          </cell>
          <cell r="F2583">
            <v>19.77</v>
          </cell>
        </row>
        <row r="2584">
          <cell r="A2584" t="str">
            <v>001.18.16420</v>
          </cell>
          <cell r="B2584" t="str">
            <v>Fornecimento e instalação de caixa sifonada de de pvc rígido branco para esgoto secundário tigre com saída de 40 mm e uma só entrada com grelha redonda simples n.31 100x100x40 mm</v>
          </cell>
          <cell r="C2584" t="str">
            <v>UN</v>
          </cell>
          <cell r="D2584">
            <v>1</v>
          </cell>
          <cell r="E2584">
            <v>14.3066</v>
          </cell>
          <cell r="F2584">
            <v>14.3</v>
          </cell>
        </row>
        <row r="2585">
          <cell r="A2585" t="str">
            <v>001.18.16440</v>
          </cell>
          <cell r="B2585" t="str">
            <v>Fornecimento e instalação de caixa sifonada de de pvc rígido branco para esgoto secundário tigre com grelha redonda e porta grelha cromados n.34 100x100x40 mm</v>
          </cell>
          <cell r="C2585" t="str">
            <v>UN</v>
          </cell>
          <cell r="D2585">
            <v>1</v>
          </cell>
          <cell r="E2585">
            <v>14.3066</v>
          </cell>
          <cell r="F2585">
            <v>14.3</v>
          </cell>
        </row>
        <row r="2586">
          <cell r="A2586" t="str">
            <v>001.18.16460</v>
          </cell>
          <cell r="B2586" t="str">
            <v>Fornecimento e instalação de caixa sifonada de de pvc rígido branco para esgoto secundário tigre com grelha redonda e porta grelha cromados n.64 100x100x40 mm</v>
          </cell>
          <cell r="C2586" t="str">
            <v>UN</v>
          </cell>
          <cell r="D2586">
            <v>1</v>
          </cell>
          <cell r="E2586">
            <v>16.236599999999999</v>
          </cell>
          <cell r="F2586">
            <v>16.23</v>
          </cell>
        </row>
        <row r="2587">
          <cell r="A2587" t="str">
            <v>001.18.16480</v>
          </cell>
          <cell r="B2587" t="str">
            <v>Fornecimento e instalação de caixa  seca de pvc rígido branco e cinza p/ esgoto secundário de altura regulável para cozinha, box, terraço redonda c/grelha simples n 142 100x100x40 mm</v>
          </cell>
          <cell r="C2587" t="str">
            <v>UN</v>
          </cell>
          <cell r="D2587">
            <v>1</v>
          </cell>
          <cell r="E2587">
            <v>20.156600000000001</v>
          </cell>
          <cell r="F2587">
            <v>20.149999999999999</v>
          </cell>
        </row>
        <row r="2588">
          <cell r="A2588" t="str">
            <v>001.18.16500</v>
          </cell>
          <cell r="B2588" t="str">
            <v>Fornecimento e instalação de caixa seca de pvc rígido branco e cinza p/ esgoto secundário de altura regulável para cozinha, box, terraço redonda c/grelha e porta grelha cromados n 144 100x100x40 mm</v>
          </cell>
          <cell r="C2588" t="str">
            <v>UN</v>
          </cell>
          <cell r="D2588">
            <v>1</v>
          </cell>
          <cell r="E2588">
            <v>16.236599999999999</v>
          </cell>
          <cell r="F2588">
            <v>16.23</v>
          </cell>
        </row>
        <row r="2589">
          <cell r="A2589" t="str">
            <v>001.18.16520</v>
          </cell>
          <cell r="B2589" t="str">
            <v>Fornecimento e instalação de caixa seca de pvc rígido branco e cinza p/ esgoto secundário de altura regulável para cozinha, box, terraço redonda c/grelha cromada e porta grelha cinza n.146 100x100x40 mm</v>
          </cell>
          <cell r="C2589" t="str">
            <v>UN</v>
          </cell>
          <cell r="D2589">
            <v>1</v>
          </cell>
          <cell r="E2589">
            <v>16.236599999999999</v>
          </cell>
          <cell r="F2589">
            <v>16.23</v>
          </cell>
        </row>
        <row r="2590">
          <cell r="A2590" t="str">
            <v>001.18.16540</v>
          </cell>
          <cell r="B2590" t="str">
            <v>Fornecimento e instalação de ralo seco pvc branco e cinza rígido p/ esgoto secundário,para terraço, quadrado c/grelha simples n 211 100x53x40 mm</v>
          </cell>
          <cell r="C2590" t="str">
            <v>UN</v>
          </cell>
          <cell r="D2590">
            <v>1</v>
          </cell>
          <cell r="E2590">
            <v>12.5166</v>
          </cell>
          <cell r="F2590">
            <v>12.51</v>
          </cell>
        </row>
        <row r="2591">
          <cell r="A2591" t="str">
            <v>001.18.16560</v>
          </cell>
          <cell r="B2591" t="str">
            <v>Fornecimento e instalação de ralo seco pvc branco e cinza rígido p/ esgoto secundário,para terraço, quadrado c/grelha cromada n 215 100x53x40 mm</v>
          </cell>
          <cell r="C2591" t="str">
            <v>UN</v>
          </cell>
          <cell r="D2591">
            <v>1</v>
          </cell>
          <cell r="E2591">
            <v>12.5166</v>
          </cell>
          <cell r="F2591">
            <v>12.51</v>
          </cell>
        </row>
        <row r="2592">
          <cell r="A2592" t="str">
            <v>001.18.16580</v>
          </cell>
          <cell r="B2592" t="str">
            <v>Fornecimento e instalação de ralo seco pvc branco e cinza rígido p/ esgoto secundário, c/ saída soldável, c/ grelha simples n.5 100x40 mm</v>
          </cell>
          <cell r="C2592" t="str">
            <v>UN</v>
          </cell>
          <cell r="D2592">
            <v>1</v>
          </cell>
          <cell r="E2592">
            <v>11.2866</v>
          </cell>
          <cell r="F2592">
            <v>11.28</v>
          </cell>
        </row>
        <row r="2593">
          <cell r="A2593" t="str">
            <v>001.18.16600</v>
          </cell>
          <cell r="B2593" t="str">
            <v>Fornecimento e instalação de ralo seco pvc branco e cinza rígido p/ esgoto secundário,c/ saída soldável  c/ grelha cromada n.6 100x40 mm</v>
          </cell>
          <cell r="C2593" t="str">
            <v>UN</v>
          </cell>
          <cell r="D2593">
            <v>1</v>
          </cell>
          <cell r="E2593">
            <v>12.5466</v>
          </cell>
          <cell r="F2593">
            <v>12.54</v>
          </cell>
        </row>
        <row r="2594">
          <cell r="A2594" t="str">
            <v>001.18.16620</v>
          </cell>
          <cell r="B2594" t="str">
            <v>Fornecimento e instalação de ralo sifonado cônico pvc branco e cinza rígido p/ esgoto secundário, de altura regulável c/grelha simples n 212 100x40 mm</v>
          </cell>
          <cell r="C2594" t="str">
            <v>UN</v>
          </cell>
          <cell r="D2594">
            <v>1</v>
          </cell>
          <cell r="E2594">
            <v>16.886600000000001</v>
          </cell>
          <cell r="F2594">
            <v>16.88</v>
          </cell>
        </row>
        <row r="2595">
          <cell r="A2595" t="str">
            <v>001.18.16640</v>
          </cell>
          <cell r="B2595" t="str">
            <v>Fornecimento e instalação de ralo sifonado cônico pvc branco e cinza rígido p/ esgoto secundário, de altura regulável c/grelha cromada n 216 100x40 mm</v>
          </cell>
          <cell r="C2595" t="str">
            <v>UN</v>
          </cell>
          <cell r="D2595">
            <v>1</v>
          </cell>
          <cell r="E2595">
            <v>12.5466</v>
          </cell>
          <cell r="F2595">
            <v>12.54</v>
          </cell>
        </row>
        <row r="2596">
          <cell r="A2596" t="str">
            <v>001.18.16660</v>
          </cell>
          <cell r="B2596" t="str">
            <v>Fornecimento e instalaçao de ralo sifonado pvc branco e cinza rígido p/ esgoto secundário, para terraço, quadrado com grelha simples n. 201 100 x 53 x 40 mm</v>
          </cell>
          <cell r="C2596" t="str">
            <v>UN</v>
          </cell>
          <cell r="D2596">
            <v>1</v>
          </cell>
          <cell r="E2596">
            <v>11.666600000000001</v>
          </cell>
          <cell r="F2596">
            <v>11.66</v>
          </cell>
        </row>
        <row r="2597">
          <cell r="A2597" t="str">
            <v>001.18.16680</v>
          </cell>
          <cell r="B2597" t="str">
            <v>Fornecimento e instalação de ralo sifonado pvc branco e cinza rígido p/ esgoto secundário, para terraço, quadrado com grelha cromada n. 205 100 x 53 x 40 mm</v>
          </cell>
          <cell r="C2597" t="str">
            <v>UN</v>
          </cell>
          <cell r="D2597">
            <v>1</v>
          </cell>
          <cell r="E2597">
            <v>12.5466</v>
          </cell>
          <cell r="F2597">
            <v>12.54</v>
          </cell>
        </row>
        <row r="2598">
          <cell r="A2598" t="str">
            <v>001.18.16700</v>
          </cell>
          <cell r="B2598" t="str">
            <v>Fornecimento e instalação de sifão de metal cromado de 1 x 1.5 pol para lavatório ou pia</v>
          </cell>
          <cell r="C2598" t="str">
            <v>UN</v>
          </cell>
          <cell r="D2598">
            <v>1</v>
          </cell>
          <cell r="E2598">
            <v>75.479299999999995</v>
          </cell>
          <cell r="F2598">
            <v>75.47</v>
          </cell>
        </row>
        <row r="2599">
          <cell r="A2599" t="str">
            <v>001.18.16720</v>
          </cell>
          <cell r="B2599" t="str">
            <v>Fornecimento e instalação de sifão de metal cromado de 1.5 x 1.5 pol para pia americana</v>
          </cell>
          <cell r="C2599" t="str">
            <v>UN</v>
          </cell>
          <cell r="D2599">
            <v>1</v>
          </cell>
          <cell r="E2599">
            <v>79.689300000000003</v>
          </cell>
          <cell r="F2599">
            <v>79.680000000000007</v>
          </cell>
        </row>
        <row r="2600">
          <cell r="A2600" t="str">
            <v>001.18.16740</v>
          </cell>
          <cell r="B2600" t="str">
            <v>Fornecimento e instalação de sifão de metal cromado de 2 x 1 pol para mictorio</v>
          </cell>
          <cell r="C2600" t="str">
            <v>UN</v>
          </cell>
          <cell r="D2600">
            <v>1</v>
          </cell>
          <cell r="E2600">
            <v>85.389300000000006</v>
          </cell>
          <cell r="F2600">
            <v>85.38</v>
          </cell>
        </row>
        <row r="2601">
          <cell r="A2601" t="str">
            <v>001.18.16760</v>
          </cell>
          <cell r="B2601" t="str">
            <v>Fornecimento e instalação de sifão de metal cromado de 1.1/4 x 1.5 pol para tanque</v>
          </cell>
          <cell r="C2601" t="str">
            <v>UN</v>
          </cell>
          <cell r="D2601">
            <v>1</v>
          </cell>
          <cell r="E2601">
            <v>79.959299999999999</v>
          </cell>
          <cell r="F2601">
            <v>79.95</v>
          </cell>
        </row>
        <row r="2602">
          <cell r="A2602" t="str">
            <v>001.18.16780</v>
          </cell>
          <cell r="B2602" t="str">
            <v>Fornecimento e instalação de sifão de pvc cromado de 1 x 1.5 pol para pia ou lavatorio</v>
          </cell>
          <cell r="C2602" t="str">
            <v>UN</v>
          </cell>
          <cell r="D2602">
            <v>1</v>
          </cell>
          <cell r="E2602">
            <v>9.0183999999999997</v>
          </cell>
          <cell r="F2602">
            <v>9.01</v>
          </cell>
        </row>
        <row r="2603">
          <cell r="A2603" t="str">
            <v>001.18.16800</v>
          </cell>
          <cell r="B2603" t="str">
            <v>Fornecimento e instalação de sifão de pvc cromado de 1 x 1.5 pol para pia ou lavatorio</v>
          </cell>
          <cell r="C2603" t="str">
            <v>UN</v>
          </cell>
          <cell r="D2603">
            <v>1</v>
          </cell>
          <cell r="E2603">
            <v>9.0183999999999997</v>
          </cell>
          <cell r="F2603">
            <v>9.01</v>
          </cell>
        </row>
        <row r="2604">
          <cell r="A2604" t="str">
            <v>001.18.16820</v>
          </cell>
          <cell r="B2604" t="str">
            <v>Execução de caixa de inspeção em alvenaria de tijolos maciço de 1/2 vez revestida com argamassa de cimento e areia 1:3 com impermeabilizante e tampa de concreto armado (e=0.07 m) conf. det. n. 15 dop 20 x 20 x 20 cm</v>
          </cell>
          <cell r="C2604" t="str">
            <v>UN</v>
          </cell>
          <cell r="D2604">
            <v>1</v>
          </cell>
          <cell r="E2604">
            <v>23.018699999999999</v>
          </cell>
          <cell r="F2604">
            <v>23.01</v>
          </cell>
        </row>
        <row r="2605">
          <cell r="A2605" t="str">
            <v>001.18.16840</v>
          </cell>
          <cell r="B2605" t="str">
            <v>Execução de caixa de inspeção em alvenaria de tijolos maciço de 1/2 vez revestida com argamassa de cimento e areia 1:3 com impermeabilizante e tampa de concreto armado (e=0.07 m) conf. det. n. 15 dop 30 x 30 x 20 cm</v>
          </cell>
          <cell r="C2605" t="str">
            <v>UN</v>
          </cell>
          <cell r="D2605">
            <v>1</v>
          </cell>
          <cell r="E2605">
            <v>39.692799999999998</v>
          </cell>
          <cell r="F2605">
            <v>39.69</v>
          </cell>
        </row>
        <row r="2606">
          <cell r="A2606" t="str">
            <v>001.18.16860</v>
          </cell>
          <cell r="B2606" t="str">
            <v>Execução de caixa de inspeção em alvenaria de tijolos maciço de 1/2 vez revestida com argamassa de cimento e areia 1:3 com impermeabilizante e tampa de concreto armado (e=0.07 m) conf. det. n. 15 dop 40 x 40 x 30 cm</v>
          </cell>
          <cell r="C2606" t="str">
            <v>UN</v>
          </cell>
          <cell r="D2606">
            <v>1</v>
          </cell>
          <cell r="E2606">
            <v>54.316299999999998</v>
          </cell>
          <cell r="F2606">
            <v>54.31</v>
          </cell>
        </row>
        <row r="2607">
          <cell r="A2607" t="str">
            <v>001.18.16880</v>
          </cell>
          <cell r="B2607" t="str">
            <v>Execução de caixa de inspeção em alvenaria de tijolos maciço de 1/2 vez revestida com argamassa de cimento e areia 1:3 com impermeabilizante e tampa de concreto armado (e=0.07 m) conf. det. n. 15 dop 50 x 50 x 30 cm</v>
          </cell>
          <cell r="C2607" t="str">
            <v>UN</v>
          </cell>
          <cell r="D2607">
            <v>1</v>
          </cell>
          <cell r="E2607">
            <v>66.207700000000003</v>
          </cell>
          <cell r="F2607">
            <v>66.2</v>
          </cell>
        </row>
        <row r="2608">
          <cell r="A2608" t="str">
            <v>001.18.16900</v>
          </cell>
          <cell r="B2608" t="str">
            <v>Execução de caixa de inspeção em alvenaria de tijolos maciço de 1/2 vez revestida com argamassa de cimento e areia 1:3 com impermeabilizante e tampa de concreto armado (e=0.07 m) conf. det. n. 15 dop 50 x 50 x 40 cm</v>
          </cell>
          <cell r="C2608" t="str">
            <v>UN</v>
          </cell>
          <cell r="D2608">
            <v>1</v>
          </cell>
          <cell r="E2608">
            <v>71.093000000000004</v>
          </cell>
          <cell r="F2608">
            <v>71.09</v>
          </cell>
        </row>
        <row r="2609">
          <cell r="A2609" t="str">
            <v>001.18.16920</v>
          </cell>
          <cell r="B2609" t="str">
            <v>Execução de caixa de inspeção em alvenaria de tijolos maciço de 1/2 vez revestida com argamassa de cimento e areia 1:3 com impermeabilizante e tampa de concreto armado (e=0.07 m) conf. det. n. 15 dop 60 x 60 x 50 cm</v>
          </cell>
          <cell r="C2609" t="str">
            <v>UN</v>
          </cell>
          <cell r="D2609">
            <v>1</v>
          </cell>
          <cell r="E2609">
            <v>97.166700000000006</v>
          </cell>
          <cell r="F2609">
            <v>97.16</v>
          </cell>
        </row>
        <row r="2610">
          <cell r="A2610" t="str">
            <v>001.18.16940</v>
          </cell>
          <cell r="B2610" t="str">
            <v>Execução de caixa de inspeção em alvenaria de tijolos maciço de 1/2 vez revestida com argamassa de cimento e areia 1:3 com impermeabilizante e tampa de concreto armado (e=0.07 m) conf. det. n. 15 dop 70 x 70 x 50 cm</v>
          </cell>
          <cell r="C2610" t="str">
            <v>UN</v>
          </cell>
          <cell r="D2610">
            <v>1</v>
          </cell>
          <cell r="E2610">
            <v>112.90600000000001</v>
          </cell>
          <cell r="F2610">
            <v>112.9</v>
          </cell>
        </row>
        <row r="2611">
          <cell r="A2611" t="str">
            <v>001.18.16960</v>
          </cell>
          <cell r="B2611" t="str">
            <v>Execução de caixa de inspeção em alvenaria de tijolos maciço de 1/2 vez revestida com argamassa de cimento e areia 1:3 com impermeabilizante e tampa de concreto armado (e=0.07 m) conf. det. n. 15 dop 80 x 80 x 60 cm</v>
          </cell>
          <cell r="C2611" t="str">
            <v>UN</v>
          </cell>
          <cell r="D2611">
            <v>1</v>
          </cell>
          <cell r="E2611">
            <v>143.99090000000001</v>
          </cell>
          <cell r="F2611">
            <v>143.99</v>
          </cell>
        </row>
        <row r="2612">
          <cell r="A2612" t="str">
            <v>001.18.16980</v>
          </cell>
          <cell r="B2612" t="str">
            <v>Execução de caixa de inspeção em alvenaria de tijolos maciço de 1/2 vez revestida com argamassa de cimento e areia 1:3 com impermeabilizante e tampa de concreto armado (e=0.07 m) conf. det. n. 15 dop 100 x 100 x 100 cm</v>
          </cell>
          <cell r="C2612" t="str">
            <v>UN</v>
          </cell>
          <cell r="D2612">
            <v>1</v>
          </cell>
          <cell r="E2612">
            <v>239.63319999999999</v>
          </cell>
          <cell r="F2612">
            <v>239.63</v>
          </cell>
        </row>
        <row r="2613">
          <cell r="A2613" t="str">
            <v>001.18.17000</v>
          </cell>
          <cell r="B2613" t="str">
            <v>Execução de caixa de gordura diâmetro 300 mm x 500 mm de altura livre conf.det.nº14 dop</v>
          </cell>
          <cell r="C2613" t="str">
            <v>UN</v>
          </cell>
          <cell r="D2613">
            <v>1</v>
          </cell>
          <cell r="E2613">
            <v>69.361099999999993</v>
          </cell>
          <cell r="F2613">
            <v>69.36</v>
          </cell>
        </row>
        <row r="2614">
          <cell r="A2614" t="str">
            <v>001.18.17020</v>
          </cell>
          <cell r="B2614" t="str">
            <v>Execução de caixa de gordura diâmetro 150 mm</v>
          </cell>
          <cell r="C2614" t="str">
            <v>UN</v>
          </cell>
          <cell r="D2614">
            <v>1</v>
          </cell>
          <cell r="E2614">
            <v>37.523299999999999</v>
          </cell>
          <cell r="F2614">
            <v>37.520000000000003</v>
          </cell>
        </row>
        <row r="2615">
          <cell r="A2615" t="str">
            <v>001.18.17040</v>
          </cell>
          <cell r="B2615" t="str">
            <v>Execução de caixa de gordura de pvc(cx43)c/tampa de alumínio 250x230x75mm</v>
          </cell>
          <cell r="C2615" t="str">
            <v>UN</v>
          </cell>
          <cell r="D2615">
            <v>1</v>
          </cell>
          <cell r="E2615">
            <v>55.006599999999999</v>
          </cell>
          <cell r="F2615">
            <v>55</v>
          </cell>
        </row>
        <row r="2616">
          <cell r="A2616" t="str">
            <v>001.18.17060</v>
          </cell>
          <cell r="B2616" t="str">
            <v>Execução de caixa de gordura de pvc (cx43)c/tampa de pvc 250x230x75mm</v>
          </cell>
          <cell r="C2616" t="str">
            <v>UN</v>
          </cell>
          <cell r="D2616">
            <v>1</v>
          </cell>
          <cell r="E2616">
            <v>21.7866</v>
          </cell>
          <cell r="F2616">
            <v>21.78</v>
          </cell>
        </row>
        <row r="2617">
          <cell r="A2617" t="str">
            <v>001.18.17080</v>
          </cell>
          <cell r="B2617" t="str">
            <v>Execução de fossa séptica conf. det. n. 8 dop 1.60 x 0.80 x 1.50 m</v>
          </cell>
          <cell r="C2617" t="str">
            <v>UN</v>
          </cell>
          <cell r="D2617">
            <v>1</v>
          </cell>
          <cell r="E2617">
            <v>908.39160000000004</v>
          </cell>
          <cell r="F2617">
            <v>908.39</v>
          </cell>
        </row>
        <row r="2618">
          <cell r="A2618" t="str">
            <v>001.18.17100</v>
          </cell>
          <cell r="B2618" t="str">
            <v>Execução de fossa séptica conf. det. n. 2.50 x 1.15 x 1.50 m</v>
          </cell>
          <cell r="C2618" t="str">
            <v>UN</v>
          </cell>
          <cell r="D2618">
            <v>1</v>
          </cell>
          <cell r="E2618">
            <v>1448.3966</v>
          </cell>
          <cell r="F2618">
            <v>1448.39</v>
          </cell>
        </row>
        <row r="2619">
          <cell r="A2619" t="str">
            <v>001.18.17120</v>
          </cell>
          <cell r="B2619" t="str">
            <v>Execução de fossa séptica conf. det. n. 2.80 x 1.40 x 1.50 m</v>
          </cell>
          <cell r="C2619" t="str">
            <v>UN</v>
          </cell>
          <cell r="D2619">
            <v>1</v>
          </cell>
          <cell r="E2619">
            <v>1655.1405999999999</v>
          </cell>
          <cell r="F2619">
            <v>1655.14</v>
          </cell>
        </row>
        <row r="2620">
          <cell r="A2620" t="str">
            <v>001.18.17140</v>
          </cell>
          <cell r="B2620" t="str">
            <v>Execução de fossa séptica conf. det. n. 3.20 x 1.60 x 1.80 m</v>
          </cell>
          <cell r="C2620" t="str">
            <v>UN</v>
          </cell>
          <cell r="D2620">
            <v>1</v>
          </cell>
          <cell r="E2620">
            <v>2211.8546000000001</v>
          </cell>
          <cell r="F2620">
            <v>2211.85</v>
          </cell>
        </row>
        <row r="2621">
          <cell r="A2621" t="str">
            <v>001.18.17160</v>
          </cell>
          <cell r="B2621" t="str">
            <v>Execução de fossa séptica conf. det. n. 3.50 x 1.75 x 1.80 m</v>
          </cell>
          <cell r="C2621" t="str">
            <v>UN</v>
          </cell>
          <cell r="D2621">
            <v>1</v>
          </cell>
          <cell r="E2621">
            <v>2521.6977000000002</v>
          </cell>
          <cell r="F2621">
            <v>2521.69</v>
          </cell>
        </row>
        <row r="2622">
          <cell r="A2622" t="str">
            <v>001.18.17180</v>
          </cell>
          <cell r="B2622" t="str">
            <v>Execução de fossa séptica conf. det. n. 3.80 x 1.90 x 1.80 m</v>
          </cell>
          <cell r="C2622" t="str">
            <v>UN</v>
          </cell>
          <cell r="D2622">
            <v>1</v>
          </cell>
          <cell r="E2622">
            <v>2708.9414000000002</v>
          </cell>
          <cell r="F2622">
            <v>2708.94</v>
          </cell>
        </row>
        <row r="2623">
          <cell r="A2623" t="str">
            <v>001.18.17200</v>
          </cell>
          <cell r="B2623" t="str">
            <v>Execução de fossa séptica conf. det. n. 4.00 x 2.00 x 1.80 m</v>
          </cell>
          <cell r="C2623" t="str">
            <v>UN</v>
          </cell>
          <cell r="D2623">
            <v>1</v>
          </cell>
          <cell r="E2623">
            <v>2926.1678999999999</v>
          </cell>
          <cell r="F2623">
            <v>2926.16</v>
          </cell>
        </row>
        <row r="2624">
          <cell r="A2624" t="str">
            <v>001.18.17220</v>
          </cell>
          <cell r="B2624" t="str">
            <v>Execução de sumidouro conf. det. n. 12 dop diâmetro 1.50 m e profundidade 1.50 m</v>
          </cell>
          <cell r="C2624" t="str">
            <v>UN</v>
          </cell>
          <cell r="D2624">
            <v>1</v>
          </cell>
          <cell r="E2624">
            <v>535.28309999999999</v>
          </cell>
          <cell r="F2624">
            <v>535.28</v>
          </cell>
        </row>
        <row r="2625">
          <cell r="A2625" t="str">
            <v>001.18.17240</v>
          </cell>
          <cell r="B2625" t="str">
            <v>Execução de sumidouro conf. det. n. 12 dop diâmetro 1.50 e prof. 2.00 m</v>
          </cell>
          <cell r="C2625" t="str">
            <v>UN</v>
          </cell>
          <cell r="D2625">
            <v>1</v>
          </cell>
          <cell r="E2625">
            <v>616.70659999999998</v>
          </cell>
          <cell r="F2625">
            <v>616.70000000000005</v>
          </cell>
        </row>
        <row r="2626">
          <cell r="A2626" t="str">
            <v>001.18.17260</v>
          </cell>
          <cell r="B2626" t="str">
            <v>Execução de sumidouro conf. det. n. 12 dop diâmetro 1.50 e prof. 3.00 m</v>
          </cell>
          <cell r="C2626" t="str">
            <v>UN</v>
          </cell>
          <cell r="D2626">
            <v>1</v>
          </cell>
          <cell r="E2626">
            <v>793.49300000000005</v>
          </cell>
          <cell r="F2626">
            <v>793.49</v>
          </cell>
        </row>
        <row r="2627">
          <cell r="A2627" t="str">
            <v>001.18.17280</v>
          </cell>
          <cell r="B2627" t="str">
            <v>Execução de sumidouro conf. det. n. 12 dop diâmetro 2.00 m e prof. 2.00 m</v>
          </cell>
          <cell r="C2627" t="str">
            <v>UN</v>
          </cell>
          <cell r="D2627">
            <v>1</v>
          </cell>
          <cell r="E2627">
            <v>911.30610000000001</v>
          </cell>
          <cell r="F2627">
            <v>911.3</v>
          </cell>
        </row>
        <row r="2628">
          <cell r="A2628" t="str">
            <v>001.18.17300</v>
          </cell>
          <cell r="B2628" t="str">
            <v>Execução de sumidouro conf. det. n. 12 dop diâmetro 2.00 m e prof. 3.00m</v>
          </cell>
          <cell r="C2628" t="str">
            <v>UN</v>
          </cell>
          <cell r="D2628">
            <v>1</v>
          </cell>
          <cell r="E2628">
            <v>1156.9050999999999</v>
          </cell>
          <cell r="F2628">
            <v>1156.9000000000001</v>
          </cell>
        </row>
        <row r="2629">
          <cell r="A2629" t="str">
            <v>001.18.17320</v>
          </cell>
          <cell r="B2629" t="str">
            <v>Execução de sumidouro conf. det. n. 12 dop diâmetro 2.00 e prof. 3.20 m</v>
          </cell>
          <cell r="C2629" t="str">
            <v>UN</v>
          </cell>
          <cell r="D2629">
            <v>1</v>
          </cell>
          <cell r="E2629">
            <v>1206.4373000000001</v>
          </cell>
          <cell r="F2629">
            <v>1206.43</v>
          </cell>
        </row>
        <row r="2630">
          <cell r="A2630" t="str">
            <v>001.18.17340</v>
          </cell>
          <cell r="B2630" t="str">
            <v>Execução de sumidouro conf. det. n. 12 dop diâmetro 2.00 m e prof. 4.15 m</v>
          </cell>
          <cell r="C2630" t="str">
            <v>UN</v>
          </cell>
          <cell r="D2630">
            <v>1</v>
          </cell>
          <cell r="E2630">
            <v>1440.0535</v>
          </cell>
          <cell r="F2630">
            <v>1440.05</v>
          </cell>
        </row>
        <row r="2631">
          <cell r="A2631" t="str">
            <v>001.18.17360</v>
          </cell>
          <cell r="B2631" t="str">
            <v>Execução de sumidouro conf. det. n. 12 dop diâmetro 2.00 m e prof. 4.50 m</v>
          </cell>
          <cell r="C2631" t="str">
            <v>UN</v>
          </cell>
          <cell r="D2631">
            <v>1</v>
          </cell>
          <cell r="E2631">
            <v>1526.3561</v>
          </cell>
          <cell r="F2631">
            <v>1526.35</v>
          </cell>
        </row>
        <row r="2632">
          <cell r="A2632" t="str">
            <v>001.18.17380</v>
          </cell>
          <cell r="B2632" t="str">
            <v>Execução de sumidouro conf. det. n. 12 dop diâmetro 3.00 m e prof. 3.30 m</v>
          </cell>
          <cell r="C2632" t="str">
            <v>UN</v>
          </cell>
          <cell r="D2632">
            <v>1</v>
          </cell>
          <cell r="E2632">
            <v>2184.3787000000002</v>
          </cell>
          <cell r="F2632">
            <v>2184.37</v>
          </cell>
        </row>
        <row r="2633">
          <cell r="A2633" t="str">
            <v>001.18.17400</v>
          </cell>
          <cell r="B2633" t="str">
            <v>Execução de filtro anaeróbico d = 2,20 m, conforme detalhe do dvop</v>
          </cell>
          <cell r="C2633" t="str">
            <v>UN</v>
          </cell>
          <cell r="D2633">
            <v>1</v>
          </cell>
          <cell r="E2633">
            <v>7371.6616999999997</v>
          </cell>
          <cell r="F2633">
            <v>7371.66</v>
          </cell>
        </row>
        <row r="2634">
          <cell r="A2634" t="str">
            <v>001.18.17420</v>
          </cell>
          <cell r="B2634" t="str">
            <v>Fornecimento e aplicação de brita nr. 4</v>
          </cell>
          <cell r="C2634" t="str">
            <v>M3</v>
          </cell>
          <cell r="D2634">
            <v>1</v>
          </cell>
          <cell r="E2634">
            <v>54.696800000000003</v>
          </cell>
          <cell r="F2634">
            <v>54.69</v>
          </cell>
        </row>
        <row r="2635">
          <cell r="A2635" t="str">
            <v>001.18.17440</v>
          </cell>
          <cell r="B2635" t="str">
            <v>Fornecimento e instalação de escada de marinheiro com 8 degraus</v>
          </cell>
          <cell r="C2635" t="str">
            <v>UN</v>
          </cell>
          <cell r="D2635">
            <v>1</v>
          </cell>
          <cell r="E2635">
            <v>57.917700000000004</v>
          </cell>
          <cell r="F2635">
            <v>57.91</v>
          </cell>
        </row>
        <row r="2636">
          <cell r="A2636" t="str">
            <v>001.18.17460</v>
          </cell>
          <cell r="B2636" t="str">
            <v>Fornecimento e instalação de bomba dosadora de cloro mod.10, v=2,05 l/h</v>
          </cell>
          <cell r="C2636" t="str">
            <v>UN</v>
          </cell>
          <cell r="D2636">
            <v>1</v>
          </cell>
          <cell r="E2636">
            <v>643.6694</v>
          </cell>
          <cell r="F2636">
            <v>643.66</v>
          </cell>
        </row>
        <row r="2637">
          <cell r="A2637" t="str">
            <v>001.18.17480</v>
          </cell>
          <cell r="B2637" t="str">
            <v>Fornecimento e instalação bomba dosadora de cloro mod. v - 1,5 com vazao maxima de 1,5 l/h de injetronic ou similar</v>
          </cell>
          <cell r="C2637" t="str">
            <v>UN</v>
          </cell>
          <cell r="D2637">
            <v>1</v>
          </cell>
          <cell r="E2637">
            <v>670.47329999999999</v>
          </cell>
          <cell r="F2637">
            <v>670.47</v>
          </cell>
        </row>
        <row r="2638">
          <cell r="A2638" t="str">
            <v>001.18.17500</v>
          </cell>
          <cell r="B2638" t="str">
            <v>Execução de caixa de alvenaria para abrigar bomba dosadora de cloro</v>
          </cell>
          <cell r="C2638" t="str">
            <v>UN</v>
          </cell>
          <cell r="D2638">
            <v>1</v>
          </cell>
          <cell r="E2638">
            <v>97.621799999999993</v>
          </cell>
          <cell r="F2638">
            <v>97.62</v>
          </cell>
        </row>
        <row r="2639">
          <cell r="A2639" t="str">
            <v>001.18.17520</v>
          </cell>
          <cell r="B2639" t="str">
            <v>Execução de vala de infiltração com seção trapezoidal (base menor=0,50 m, base maior = 1,00 m), contendo camadas de brita nº 04 (0,20 m e 0,30 m) areia grossa( 0,50 m) e aterro ( 0,50m), inclusive 2 (dois) tubos de pvc perfurados p/ dreno - 100 mm, conf</v>
          </cell>
          <cell r="C2639" t="str">
            <v>ML</v>
          </cell>
          <cell r="D2639">
            <v>1</v>
          </cell>
          <cell r="E2639">
            <v>65.308000000000007</v>
          </cell>
          <cell r="F2639">
            <v>65.3</v>
          </cell>
        </row>
        <row r="2640">
          <cell r="A2640" t="str">
            <v>001.18.17540</v>
          </cell>
          <cell r="B2640" t="str">
            <v>Fornecimento, assentamento e rejuntamento de tubos de concreto com armação simples 1000 mm</v>
          </cell>
          <cell r="C2640" t="str">
            <v>ML</v>
          </cell>
          <cell r="D2640">
            <v>1</v>
          </cell>
          <cell r="E2640">
            <v>153.1694</v>
          </cell>
          <cell r="F2640">
            <v>153.16</v>
          </cell>
        </row>
        <row r="2641">
          <cell r="A2641" t="str">
            <v>001.18.17560</v>
          </cell>
          <cell r="B2641" t="str">
            <v>Fornecimento, assentamento e rejuntamento de tubos de concreto com armação simples  800 mm</v>
          </cell>
          <cell r="C2641" t="str">
            <v>ML</v>
          </cell>
          <cell r="D2641">
            <v>1</v>
          </cell>
          <cell r="E2641">
            <v>111.8449</v>
          </cell>
          <cell r="F2641">
            <v>111.84</v>
          </cell>
        </row>
        <row r="2642">
          <cell r="A2642" t="str">
            <v>001.18.17580</v>
          </cell>
          <cell r="B2642" t="str">
            <v>Fornecimento, assentamento e rejuntamento de tubos de concreto com armação simples  600 mm</v>
          </cell>
          <cell r="C2642" t="str">
            <v>ML</v>
          </cell>
          <cell r="D2642">
            <v>1</v>
          </cell>
          <cell r="E2642">
            <v>84.959599999999995</v>
          </cell>
          <cell r="F2642">
            <v>84.95</v>
          </cell>
        </row>
        <row r="2643">
          <cell r="A2643" t="str">
            <v>001.18.17600</v>
          </cell>
          <cell r="B2643" t="str">
            <v>Fornecimento, assentamento e rejuntamento de tubos de concreto com armação simples  400 mm</v>
          </cell>
          <cell r="C2643" t="str">
            <v>ML</v>
          </cell>
          <cell r="D2643">
            <v>1</v>
          </cell>
          <cell r="E2643">
            <v>44.826799999999999</v>
          </cell>
          <cell r="F2643">
            <v>44.82</v>
          </cell>
        </row>
        <row r="2644">
          <cell r="A2644" t="str">
            <v>001.18.17620</v>
          </cell>
          <cell r="B2644" t="str">
            <v>Fornecimento, assentamento e rejuntamento de tubos de concreto com armação dupla 1000 mm</v>
          </cell>
          <cell r="C2644" t="str">
            <v>ML</v>
          </cell>
          <cell r="D2644">
            <v>1</v>
          </cell>
          <cell r="E2644">
            <v>188.1694</v>
          </cell>
          <cell r="F2644">
            <v>188.16</v>
          </cell>
        </row>
        <row r="2645">
          <cell r="A2645" t="str">
            <v>001.18.17640</v>
          </cell>
          <cell r="B2645" t="str">
            <v>Fornecimento, assentamento e rejuntamento de tubos de concreto com armação dupla  800 mm</v>
          </cell>
          <cell r="C2645" t="str">
            <v>ML</v>
          </cell>
          <cell r="D2645">
            <v>1</v>
          </cell>
          <cell r="E2645">
            <v>135.8449</v>
          </cell>
          <cell r="F2645">
            <v>135.84</v>
          </cell>
        </row>
        <row r="2646">
          <cell r="A2646" t="str">
            <v>001.18.17660</v>
          </cell>
          <cell r="B2646" t="str">
            <v>Fornecimento, assentamento e rejuntamento de tubos de concreto sem armação  600 mm</v>
          </cell>
          <cell r="C2646" t="str">
            <v>ML</v>
          </cell>
          <cell r="D2646">
            <v>1</v>
          </cell>
          <cell r="E2646">
            <v>66.193399999999997</v>
          </cell>
          <cell r="F2646">
            <v>66.19</v>
          </cell>
        </row>
        <row r="2647">
          <cell r="A2647" t="str">
            <v>001.18.17680</v>
          </cell>
          <cell r="B2647" t="str">
            <v>Fornecimento, assentamento e rejuntamento de tubos de concreto sem armação  500 mm</v>
          </cell>
          <cell r="C2647" t="str">
            <v>ML</v>
          </cell>
          <cell r="D2647">
            <v>1</v>
          </cell>
          <cell r="E2647">
            <v>48.988700000000001</v>
          </cell>
          <cell r="F2647">
            <v>48.98</v>
          </cell>
        </row>
        <row r="2648">
          <cell r="A2648" t="str">
            <v>001.18.17700</v>
          </cell>
          <cell r="B2648" t="str">
            <v>Fornecimento, assentamento e rejuntamento de tubos de concreto sem armação  400 mm</v>
          </cell>
          <cell r="C2648" t="str">
            <v>ML</v>
          </cell>
          <cell r="D2648">
            <v>1</v>
          </cell>
          <cell r="E2648">
            <v>34.826799999999999</v>
          </cell>
          <cell r="F2648">
            <v>34.82</v>
          </cell>
        </row>
        <row r="2649">
          <cell r="A2649" t="str">
            <v>001.18.17720</v>
          </cell>
          <cell r="B2649" t="str">
            <v>Fornecimento, assentamento e rejuntamento de tubos de concreto sem armação  350 mm</v>
          </cell>
          <cell r="C2649" t="str">
            <v>ML</v>
          </cell>
          <cell r="D2649">
            <v>1</v>
          </cell>
          <cell r="E2649">
            <v>26.326799999999999</v>
          </cell>
          <cell r="F2649">
            <v>26.32</v>
          </cell>
        </row>
        <row r="2650">
          <cell r="A2650" t="str">
            <v>001.18.17740</v>
          </cell>
          <cell r="B2650" t="str">
            <v>Fornecimento, assentamento e rejuntamento de tubos de concreto sem armação  300 mm</v>
          </cell>
          <cell r="C2650" t="str">
            <v>ML</v>
          </cell>
          <cell r="D2650">
            <v>1</v>
          </cell>
          <cell r="E2650">
            <v>21.933</v>
          </cell>
          <cell r="F2650">
            <v>21.93</v>
          </cell>
        </row>
        <row r="2651">
          <cell r="A2651" t="str">
            <v>001.18.17760</v>
          </cell>
          <cell r="B2651" t="str">
            <v>Fornecimento, assentamento e rejuntamento de tubos de concreto sem armação  250 mm</v>
          </cell>
          <cell r="C2651" t="str">
            <v>ML</v>
          </cell>
          <cell r="D2651">
            <v>1</v>
          </cell>
          <cell r="E2651">
            <v>20.933</v>
          </cell>
          <cell r="F2651">
            <v>20.93</v>
          </cell>
        </row>
        <row r="2652">
          <cell r="A2652" t="str">
            <v>001.18.17780</v>
          </cell>
          <cell r="B2652" t="str">
            <v>Fornecimento, assentamento e rejuntamento de tubos de concreto sem armação  200 mm</v>
          </cell>
          <cell r="C2652" t="str">
            <v>ML</v>
          </cell>
          <cell r="D2652">
            <v>1</v>
          </cell>
          <cell r="E2652">
            <v>16.712599999999998</v>
          </cell>
          <cell r="F2652">
            <v>16.71</v>
          </cell>
        </row>
        <row r="2653">
          <cell r="A2653" t="str">
            <v>001.18.17800</v>
          </cell>
          <cell r="B2653" t="str">
            <v>Fornecimento, assentamento e rejuntamento de tubos de concreto sem armação  150 mm</v>
          </cell>
          <cell r="C2653" t="str">
            <v>ML</v>
          </cell>
          <cell r="D2653">
            <v>1</v>
          </cell>
          <cell r="E2653">
            <v>14.7126</v>
          </cell>
          <cell r="F2653">
            <v>14.71</v>
          </cell>
        </row>
        <row r="2654">
          <cell r="A2654" t="str">
            <v>001.18.17820</v>
          </cell>
          <cell r="B2654" t="str">
            <v>Fornecimento, assentamento e rejuntamento de tubos de concreto sem armação  100 mm</v>
          </cell>
          <cell r="C2654" t="str">
            <v>ML</v>
          </cell>
          <cell r="D2654">
            <v>1</v>
          </cell>
          <cell r="E2654">
            <v>11.6639</v>
          </cell>
          <cell r="F2654">
            <v>11.66</v>
          </cell>
        </row>
        <row r="2655">
          <cell r="A2655" t="str">
            <v>001.18.17840</v>
          </cell>
          <cell r="B2655" t="str">
            <v>Fornecimento, assentamento e rejuntamento de tubo de concreto poroso mf 400 mm</v>
          </cell>
          <cell r="C2655" t="str">
            <v>ML</v>
          </cell>
          <cell r="D2655">
            <v>1</v>
          </cell>
          <cell r="E2655">
            <v>38.326799999999999</v>
          </cell>
          <cell r="F2655">
            <v>38.32</v>
          </cell>
        </row>
        <row r="2656">
          <cell r="A2656" t="str">
            <v>001.18.17860</v>
          </cell>
          <cell r="B2656" t="str">
            <v>Fornecimento, assentamento e rejuntamento de tubo de concreto poroso mf 350 mm</v>
          </cell>
          <cell r="C2656" t="str">
            <v>ML</v>
          </cell>
          <cell r="D2656">
            <v>1</v>
          </cell>
          <cell r="E2656">
            <v>28.326799999999999</v>
          </cell>
          <cell r="F2656">
            <v>28.32</v>
          </cell>
        </row>
        <row r="2657">
          <cell r="A2657" t="str">
            <v>001.18.17880</v>
          </cell>
          <cell r="B2657" t="str">
            <v>Fornecimento, assentamento e rejuntamento de tubo de concreto poroso mf 300 mm</v>
          </cell>
          <cell r="C2657" t="str">
            <v>ML</v>
          </cell>
          <cell r="D2657">
            <v>1</v>
          </cell>
          <cell r="E2657">
            <v>19.188300000000002</v>
          </cell>
          <cell r="F2657">
            <v>19.18</v>
          </cell>
        </row>
        <row r="2658">
          <cell r="A2658" t="str">
            <v>001.18.17900</v>
          </cell>
          <cell r="B2658" t="str">
            <v>Fornecimento, assentamento e rejuntamento de tubo de concreto poroso mf 250 mm</v>
          </cell>
          <cell r="C2658" t="str">
            <v>ML</v>
          </cell>
          <cell r="D2658">
            <v>1</v>
          </cell>
          <cell r="E2658">
            <v>22.433</v>
          </cell>
          <cell r="F2658">
            <v>22.43</v>
          </cell>
        </row>
        <row r="2659">
          <cell r="A2659" t="str">
            <v>001.18.17920</v>
          </cell>
          <cell r="B2659" t="str">
            <v>Fornecimento, assentamento e rejuntamento de tubo de concreto poroso mf 200 mm</v>
          </cell>
          <cell r="C2659" t="str">
            <v>ML</v>
          </cell>
          <cell r="D2659">
            <v>1</v>
          </cell>
          <cell r="E2659">
            <v>16.912600000000001</v>
          </cell>
          <cell r="F2659">
            <v>16.91</v>
          </cell>
        </row>
        <row r="2660">
          <cell r="A2660" t="str">
            <v>001.18.17940</v>
          </cell>
          <cell r="B2660" t="str">
            <v>Fornecimento, assentamento e rejuntamento de tubo de concreto poroso mf 150 mm</v>
          </cell>
          <cell r="C2660" t="str">
            <v>ML</v>
          </cell>
          <cell r="D2660">
            <v>1</v>
          </cell>
          <cell r="E2660">
            <v>16.912600000000001</v>
          </cell>
          <cell r="F2660">
            <v>16.91</v>
          </cell>
        </row>
        <row r="2661">
          <cell r="A2661" t="str">
            <v>001.18.17960</v>
          </cell>
          <cell r="B2661" t="str">
            <v>Fornecimento, assentamento e rejuntamento de tubo de concreto poroso mf 100 mm</v>
          </cell>
          <cell r="C2661" t="str">
            <v>ML</v>
          </cell>
          <cell r="D2661">
            <v>1</v>
          </cell>
          <cell r="E2661">
            <v>16.0639</v>
          </cell>
          <cell r="F2661">
            <v>16.059999999999999</v>
          </cell>
        </row>
        <row r="2662">
          <cell r="A2662" t="str">
            <v>001.18.17980</v>
          </cell>
          <cell r="B2662" t="str">
            <v>Fornecimento de camada filtrante de areia 0.30 m e pedra 0.60 m (seixo rolado) apiloado s/ escavação</v>
          </cell>
          <cell r="C2662" t="str">
            <v>ML</v>
          </cell>
          <cell r="D2662">
            <v>1</v>
          </cell>
          <cell r="E2662">
            <v>44.652200000000001</v>
          </cell>
          <cell r="F2662">
            <v>44.65</v>
          </cell>
        </row>
        <row r="2663">
          <cell r="A2663" t="str">
            <v>001.18.18000</v>
          </cell>
          <cell r="B2663" t="str">
            <v>Fornecimento de dreno em pedra (cascalho) seccao trapezoidal base maior 60 cm base menor 30 cm e altura 50 cm incl escavação</v>
          </cell>
          <cell r="C2663" t="str">
            <v>ML</v>
          </cell>
          <cell r="D2663">
            <v>1</v>
          </cell>
          <cell r="E2663">
            <v>7.6702000000000004</v>
          </cell>
          <cell r="F2663">
            <v>7.67</v>
          </cell>
        </row>
        <row r="2664">
          <cell r="A2664" t="str">
            <v>001.18.18020</v>
          </cell>
          <cell r="B2664" t="str">
            <v>Fornecimento de dreno com secao trapezoidal (base menor = 0,50m, base maior = 1,0m e altura de 1,50m), em camadas de brita nº 2 e 4 e areia grossa inclusive tubo de pvc perfurado d=1,50 mm, conf. det. do dvop</v>
          </cell>
          <cell r="C2664" t="str">
            <v>ML</v>
          </cell>
          <cell r="D2664">
            <v>1</v>
          </cell>
          <cell r="E2664">
            <v>73.835999999999999</v>
          </cell>
          <cell r="F2664">
            <v>73.83</v>
          </cell>
        </row>
        <row r="2665">
          <cell r="A2665" t="str">
            <v>001.18.18040</v>
          </cell>
          <cell r="B2665" t="str">
            <v>Escavacao mecânica de valas em material de 1º categoria</v>
          </cell>
          <cell r="C2665" t="str">
            <v>M3</v>
          </cell>
          <cell r="D2665">
            <v>1</v>
          </cell>
          <cell r="E2665">
            <v>2.44</v>
          </cell>
          <cell r="F2665">
            <v>2.44</v>
          </cell>
        </row>
        <row r="2666">
          <cell r="A2666" t="str">
            <v>001.18.18060</v>
          </cell>
          <cell r="B2666" t="str">
            <v>Reaterro e compactação mecânica de valas</v>
          </cell>
          <cell r="C2666" t="str">
            <v>M3</v>
          </cell>
          <cell r="D2666">
            <v>1</v>
          </cell>
          <cell r="E2666">
            <v>2.37</v>
          </cell>
          <cell r="F2666">
            <v>2.37</v>
          </cell>
        </row>
        <row r="2667">
          <cell r="A2667" t="str">
            <v>001.18.18080</v>
          </cell>
          <cell r="B2667" t="str">
            <v>Execução de poço de visita conf. det. do dop n.4 120x120x50 cm</v>
          </cell>
          <cell r="C2667" t="str">
            <v>UN</v>
          </cell>
          <cell r="D2667">
            <v>1</v>
          </cell>
          <cell r="E2667">
            <v>666.88250000000005</v>
          </cell>
          <cell r="F2667">
            <v>666.88</v>
          </cell>
        </row>
        <row r="2668">
          <cell r="A2668" t="str">
            <v>001.18.18100</v>
          </cell>
          <cell r="B2668" t="str">
            <v>Execução de poço de visita conf. det. do dop n.4 120x120x70 cm</v>
          </cell>
          <cell r="C2668" t="str">
            <v>UN</v>
          </cell>
          <cell r="D2668">
            <v>1</v>
          </cell>
          <cell r="E2668">
            <v>753.57719999999995</v>
          </cell>
          <cell r="F2668">
            <v>753.57</v>
          </cell>
        </row>
        <row r="2669">
          <cell r="A2669" t="str">
            <v>001.18.18120</v>
          </cell>
          <cell r="B2669" t="str">
            <v>Execução de poço de visita conf. det. do dop n.4 120x120x105 cm</v>
          </cell>
          <cell r="C2669" t="str">
            <v>UN</v>
          </cell>
          <cell r="D2669">
            <v>1</v>
          </cell>
          <cell r="E2669">
            <v>910.01900000000001</v>
          </cell>
          <cell r="F2669">
            <v>910.01</v>
          </cell>
        </row>
        <row r="2670">
          <cell r="A2670" t="str">
            <v>001.18.18140</v>
          </cell>
          <cell r="B2670" t="str">
            <v>Execução de poço de visita conf. det. do dop n.4 120x120x120 cm</v>
          </cell>
          <cell r="C2670" t="str">
            <v>UN</v>
          </cell>
          <cell r="D2670">
            <v>1</v>
          </cell>
          <cell r="E2670">
            <v>964.1268</v>
          </cell>
          <cell r="F2670">
            <v>964.12</v>
          </cell>
        </row>
        <row r="2671">
          <cell r="A2671" t="str">
            <v>001.18.18160</v>
          </cell>
          <cell r="B2671" t="str">
            <v>Execução de poço de visita conf. det. do dop n.4 120x120x140 cm</v>
          </cell>
          <cell r="C2671" t="str">
            <v>UN</v>
          </cell>
          <cell r="D2671">
            <v>1</v>
          </cell>
          <cell r="E2671">
            <v>1338.0420999999999</v>
          </cell>
          <cell r="F2671">
            <v>1338.04</v>
          </cell>
        </row>
        <row r="2672">
          <cell r="A2672" t="str">
            <v>001.18.18180</v>
          </cell>
          <cell r="B2672" t="str">
            <v>Execução de poço de visita conf. det. do dop n.4 120x120x190 cm</v>
          </cell>
          <cell r="C2672" t="str">
            <v>UN</v>
          </cell>
          <cell r="D2672">
            <v>1</v>
          </cell>
          <cell r="E2672">
            <v>1316.0499</v>
          </cell>
          <cell r="F2672">
            <v>1316.04</v>
          </cell>
        </row>
        <row r="2673">
          <cell r="A2673" t="str">
            <v>001.18.18200</v>
          </cell>
          <cell r="B2673" t="str">
            <v>Fornecimento e instalação de tubo leve de pvc rígido branco c/ ponta e bolsa lisa em barra 6 m diâmetro 450 mm</v>
          </cell>
          <cell r="C2673" t="str">
            <v>ML</v>
          </cell>
          <cell r="D2673">
            <v>1</v>
          </cell>
          <cell r="E2673">
            <v>82.278400000000005</v>
          </cell>
          <cell r="F2673">
            <v>82.27</v>
          </cell>
        </row>
        <row r="2674">
          <cell r="A2674" t="str">
            <v>001.18.18220</v>
          </cell>
          <cell r="B2674" t="str">
            <v>Fornecimento e instalação de tubo leve de pvc rígido branco c/ ponta e bolsa lisa em barra 6 m diâmetro 400 mm</v>
          </cell>
          <cell r="C2674" t="str">
            <v>ML</v>
          </cell>
          <cell r="D2674">
            <v>1</v>
          </cell>
          <cell r="E2674">
            <v>82.537999999999997</v>
          </cell>
          <cell r="F2674">
            <v>82.53</v>
          </cell>
        </row>
        <row r="2675">
          <cell r="A2675" t="str">
            <v>001.18.18240</v>
          </cell>
          <cell r="B2675" t="str">
            <v>Fornecimento e instalação de tubo leve de pvc rígido branco c/ ponta e bolsa lisa em barra 6 m diâmetro 300 mm</v>
          </cell>
          <cell r="C2675" t="str">
            <v>ML</v>
          </cell>
          <cell r="D2675">
            <v>1</v>
          </cell>
          <cell r="E2675">
            <v>55.057499999999997</v>
          </cell>
          <cell r="F2675">
            <v>55.05</v>
          </cell>
        </row>
        <row r="2676">
          <cell r="A2676" t="str">
            <v>001.18.18260</v>
          </cell>
          <cell r="B2676" t="str">
            <v>Fornecimento e instalaçao de tubo leve de pvc rígido branco c/ ponta e bolsa lisa em barra 6 m diâmetro 250 mm</v>
          </cell>
          <cell r="C2676" t="str">
            <v>ML</v>
          </cell>
          <cell r="D2676">
            <v>1</v>
          </cell>
          <cell r="E2676">
            <v>33.882899999999999</v>
          </cell>
          <cell r="F2676">
            <v>33.880000000000003</v>
          </cell>
        </row>
        <row r="2677">
          <cell r="A2677" t="str">
            <v>001.18.18280</v>
          </cell>
          <cell r="B2677" t="str">
            <v>Fornecimento e instalação de tubo leve de pvc rígido branco c/ ponta e bolsa lisa em barra 6 m diâmetro 200 mm</v>
          </cell>
          <cell r="C2677" t="str">
            <v>ML</v>
          </cell>
          <cell r="D2677">
            <v>1</v>
          </cell>
          <cell r="E2677">
            <v>23.3216</v>
          </cell>
          <cell r="F2677">
            <v>23.32</v>
          </cell>
        </row>
        <row r="2678">
          <cell r="A2678" t="str">
            <v>001.18.18300</v>
          </cell>
          <cell r="B2678" t="str">
            <v>Fornecimento e instalação de tubo leve de pvc rígido branco c/ ponta e bolsa lisa em barra 6 m diâmetro 150 mm</v>
          </cell>
          <cell r="C2678" t="str">
            <v>ML</v>
          </cell>
          <cell r="D2678">
            <v>1</v>
          </cell>
          <cell r="E2678">
            <v>19.729199999999999</v>
          </cell>
          <cell r="F2678">
            <v>19.72</v>
          </cell>
        </row>
        <row r="2679">
          <cell r="A2679" t="str">
            <v>001.18.18320</v>
          </cell>
          <cell r="B2679" t="str">
            <v>Fornecimento e instalação de tubo leve de pvc rígido branco c/ ponta e bolsa lisa em barra 6 m diâmetro 125 mm</v>
          </cell>
          <cell r="C2679" t="str">
            <v>ML</v>
          </cell>
          <cell r="D2679">
            <v>1</v>
          </cell>
          <cell r="E2679">
            <v>19.7224</v>
          </cell>
          <cell r="F2679">
            <v>19.72</v>
          </cell>
        </row>
        <row r="2680">
          <cell r="A2680" t="str">
            <v>001.18.18340</v>
          </cell>
          <cell r="B2680" t="str">
            <v>Fornecimento e Instalação de Calha condutor (redondo ou retangular) e rufo em chapa galvanizada n.26 corte 25 cm</v>
          </cell>
          <cell r="C2680" t="str">
            <v>ML</v>
          </cell>
          <cell r="D2680">
            <v>1</v>
          </cell>
          <cell r="E2680">
            <v>14.2499</v>
          </cell>
          <cell r="F2680">
            <v>14.24</v>
          </cell>
        </row>
        <row r="2681">
          <cell r="A2681" t="str">
            <v>001.18.18380</v>
          </cell>
          <cell r="B2681" t="str">
            <v>Fornecimento e Instalação de Calha condutor (redondo ou retangular) e rufo em chapa galvanizada n.26 corte 40 cm</v>
          </cell>
          <cell r="C2681" t="str">
            <v>ML</v>
          </cell>
          <cell r="D2681">
            <v>1</v>
          </cell>
          <cell r="E2681">
            <v>19.180700000000002</v>
          </cell>
          <cell r="F2681">
            <v>19.18</v>
          </cell>
        </row>
        <row r="2682">
          <cell r="A2682" t="str">
            <v>001.18.18420</v>
          </cell>
          <cell r="B2682" t="str">
            <v>Fornecimento e Instalação de Calha condutor (redondo ou retangular) e rufo em chapa n. 24 corte 25 cm</v>
          </cell>
          <cell r="C2682" t="str">
            <v>ML</v>
          </cell>
          <cell r="D2682">
            <v>1</v>
          </cell>
          <cell r="E2682">
            <v>15.558</v>
          </cell>
          <cell r="F2682">
            <v>15.55</v>
          </cell>
        </row>
        <row r="2683">
          <cell r="A2683" t="str">
            <v>001.18.18440</v>
          </cell>
          <cell r="B2683" t="str">
            <v>Fornecimento e Instalação de Calha condutor (redondo ou retangular) e rufo em chapa n. 24 corte 30 cm</v>
          </cell>
          <cell r="C2683" t="str">
            <v>ML</v>
          </cell>
          <cell r="D2683">
            <v>1</v>
          </cell>
          <cell r="E2683">
            <v>16.896999999999998</v>
          </cell>
          <cell r="F2683">
            <v>16.89</v>
          </cell>
        </row>
        <row r="2684">
          <cell r="A2684" t="str">
            <v>001.18.18460</v>
          </cell>
          <cell r="B2684" t="str">
            <v>Fornecimento e Instalação de Calha condutor (redondo ou retangular) e rufo em chapa n. 24 corte 40 cm</v>
          </cell>
          <cell r="C2684" t="str">
            <v>ML</v>
          </cell>
          <cell r="D2684">
            <v>1</v>
          </cell>
          <cell r="E2684">
            <v>18.022500000000001</v>
          </cell>
          <cell r="F2684">
            <v>18.02</v>
          </cell>
        </row>
        <row r="2685">
          <cell r="A2685" t="str">
            <v>001.18.18480</v>
          </cell>
          <cell r="B2685" t="str">
            <v>Fornecimento e Instalação de Calha condutor (redondo ou retangular) e rufo em chapa n. 24 corte 50 cm</v>
          </cell>
          <cell r="C2685" t="str">
            <v>ML</v>
          </cell>
          <cell r="D2685">
            <v>1</v>
          </cell>
          <cell r="E2685">
            <v>22.132200000000001</v>
          </cell>
          <cell r="F2685">
            <v>22.13</v>
          </cell>
        </row>
        <row r="2686">
          <cell r="A2686" t="str">
            <v>001.18.18500</v>
          </cell>
          <cell r="B2686" t="str">
            <v>Fornecimento e Instalação de Calha condutor (redondo ou retangular) e rufo em chapa n. 24 corte 120 cm</v>
          </cell>
          <cell r="C2686" t="str">
            <v>M</v>
          </cell>
          <cell r="D2686">
            <v>1</v>
          </cell>
          <cell r="E2686">
            <v>20.301300000000001</v>
          </cell>
          <cell r="F2686">
            <v>20.3</v>
          </cell>
        </row>
        <row r="2687">
          <cell r="A2687" t="str">
            <v>001.18.18520</v>
          </cell>
          <cell r="B2687" t="str">
            <v>Fornecimento e instalação de tubo de pvc rígido série r em barra de 6 m cor bege com ponta lisa diâm. 150 mm</v>
          </cell>
          <cell r="C2687" t="str">
            <v>ML</v>
          </cell>
          <cell r="D2687">
            <v>1</v>
          </cell>
          <cell r="E2687">
            <v>21.769500000000001</v>
          </cell>
          <cell r="F2687">
            <v>21.76</v>
          </cell>
        </row>
        <row r="2688">
          <cell r="A2688" t="str">
            <v>001.18.18540</v>
          </cell>
          <cell r="B2688" t="str">
            <v>Fornecimento e instalação de tubo de pvc rígido série r em barra de 6 m cor bege com ponta lisa diâm. 100 mm</v>
          </cell>
          <cell r="C2688" t="str">
            <v>ML</v>
          </cell>
          <cell r="D2688">
            <v>1</v>
          </cell>
          <cell r="E2688">
            <v>9.0772999999999993</v>
          </cell>
          <cell r="F2688">
            <v>9.07</v>
          </cell>
        </row>
        <row r="2689">
          <cell r="A2689" t="str">
            <v>001.18.18560</v>
          </cell>
          <cell r="B2689" t="str">
            <v>Fornecimento e instalação de tubo de pvc rígido série r em barra de 6 m cor bege com ponta lisa diâm. 75 mm</v>
          </cell>
          <cell r="C2689" t="str">
            <v>ML</v>
          </cell>
          <cell r="D2689">
            <v>1</v>
          </cell>
          <cell r="E2689">
            <v>7.9356999999999998</v>
          </cell>
          <cell r="F2689">
            <v>7.93</v>
          </cell>
        </row>
        <row r="2690">
          <cell r="A2690" t="str">
            <v>001.18.18580</v>
          </cell>
          <cell r="B2690" t="str">
            <v>Fornecimento e instalação de conexões de pvc p/ tubo série r curva curta 87º 30'  diâm.150 mm</v>
          </cell>
          <cell r="C2690" t="str">
            <v>UN</v>
          </cell>
          <cell r="D2690">
            <v>1</v>
          </cell>
          <cell r="E2690">
            <v>67.028400000000005</v>
          </cell>
          <cell r="F2690">
            <v>67.02</v>
          </cell>
        </row>
        <row r="2691">
          <cell r="A2691" t="str">
            <v>001.18.18600</v>
          </cell>
          <cell r="B2691" t="str">
            <v>Fornecimento e instalação de conexões de pvc p/ tubo série r curva curta 87º 30'  diâm.100 mm</v>
          </cell>
          <cell r="C2691" t="str">
            <v>UN</v>
          </cell>
          <cell r="D2691">
            <v>1</v>
          </cell>
          <cell r="E2691">
            <v>19.816400000000002</v>
          </cell>
          <cell r="F2691">
            <v>19.809999999999999</v>
          </cell>
        </row>
        <row r="2692">
          <cell r="A2692" t="str">
            <v>001.18.18620</v>
          </cell>
          <cell r="B2692" t="str">
            <v>Fornecimento e instalação de conexões de pvc p/ tubo série r curva curta 87º 30'  diâm. 75 mm</v>
          </cell>
          <cell r="C2692" t="str">
            <v>UN</v>
          </cell>
          <cell r="D2692">
            <v>1</v>
          </cell>
          <cell r="E2692">
            <v>13.4351</v>
          </cell>
          <cell r="F2692">
            <v>13.43</v>
          </cell>
        </row>
        <row r="2693">
          <cell r="A2693" t="str">
            <v>001.18.18640</v>
          </cell>
          <cell r="B2693" t="str">
            <v>Execução de caixa de passagem conf. det. n7 do dop 30 x 30 x 30 cm</v>
          </cell>
          <cell r="C2693" t="str">
            <v>UN</v>
          </cell>
          <cell r="D2693">
            <v>1</v>
          </cell>
          <cell r="E2693">
            <v>38.293300000000002</v>
          </cell>
          <cell r="F2693">
            <v>38.29</v>
          </cell>
        </row>
        <row r="2694">
          <cell r="A2694" t="str">
            <v>001.18.18660</v>
          </cell>
          <cell r="B2694" t="str">
            <v>Execução de caixa de passagem conf. det. n7 do dop 40 x 40 x 40 cm</v>
          </cell>
          <cell r="C2694" t="str">
            <v>UN</v>
          </cell>
          <cell r="D2694">
            <v>1</v>
          </cell>
          <cell r="E2694">
            <v>57.826900000000002</v>
          </cell>
          <cell r="F2694">
            <v>57.82</v>
          </cell>
        </row>
        <row r="2695">
          <cell r="A2695" t="str">
            <v>001.18.18680</v>
          </cell>
          <cell r="B2695" t="str">
            <v>Execução de caixa de passagem conf. det. n7 do dop 50 x 50 x 50 cm</v>
          </cell>
          <cell r="C2695" t="str">
            <v>UN</v>
          </cell>
          <cell r="D2695">
            <v>1</v>
          </cell>
          <cell r="E2695">
            <v>83.098500000000001</v>
          </cell>
          <cell r="F2695">
            <v>83.09</v>
          </cell>
        </row>
        <row r="2696">
          <cell r="A2696" t="str">
            <v>001.18.18700</v>
          </cell>
          <cell r="B2696" t="str">
            <v>Execução de caixa de passagem conf. det. n7 do dop 60 x 60 x 60 cm</v>
          </cell>
          <cell r="C2696" t="str">
            <v>UN</v>
          </cell>
          <cell r="D2696">
            <v>1</v>
          </cell>
          <cell r="E2696">
            <v>110.54170000000001</v>
          </cell>
          <cell r="F2696">
            <v>110.54</v>
          </cell>
        </row>
        <row r="2697">
          <cell r="A2697" t="str">
            <v>001.18.18720</v>
          </cell>
          <cell r="B2697" t="str">
            <v>Execução de caixa de passagem conf. det. n7 do dop 70 x 70 x 70 cm</v>
          </cell>
          <cell r="C2697" t="str">
            <v>UN</v>
          </cell>
          <cell r="D2697">
            <v>1</v>
          </cell>
          <cell r="E2697">
            <v>113.3698</v>
          </cell>
          <cell r="F2697">
            <v>113.36</v>
          </cell>
        </row>
        <row r="2698">
          <cell r="A2698" t="str">
            <v>001.18.18740</v>
          </cell>
          <cell r="B2698" t="str">
            <v>Execução de caixa de passagem conf. det. n7 do dop 80 x 80 x 80 cm</v>
          </cell>
          <cell r="C2698" t="str">
            <v>UN</v>
          </cell>
          <cell r="D2698">
            <v>1</v>
          </cell>
          <cell r="E2698">
            <v>144.0453</v>
          </cell>
          <cell r="F2698">
            <v>144.04</v>
          </cell>
        </row>
        <row r="2699">
          <cell r="A2699" t="str">
            <v>001.18.18760</v>
          </cell>
          <cell r="B2699" t="str">
            <v>Execução de caixa de passagem conf. det. n7 do dop 90 x 90 x 90 cm</v>
          </cell>
          <cell r="C2699" t="str">
            <v>UN</v>
          </cell>
          <cell r="D2699">
            <v>1</v>
          </cell>
          <cell r="E2699">
            <v>239.24590000000001</v>
          </cell>
          <cell r="F2699">
            <v>239.24</v>
          </cell>
        </row>
        <row r="2700">
          <cell r="A2700" t="str">
            <v>001.18.18780</v>
          </cell>
          <cell r="B2700" t="str">
            <v>Execução de caixa de passagem conf. det. n7 do dop 100 x 100 x 100 cm</v>
          </cell>
          <cell r="C2700" t="str">
            <v>UN</v>
          </cell>
          <cell r="D2700">
            <v>1</v>
          </cell>
          <cell r="E2700">
            <v>239.63319999999999</v>
          </cell>
          <cell r="F2700">
            <v>239.63</v>
          </cell>
        </row>
        <row r="2701">
          <cell r="A2701" t="str">
            <v>001.18.18800</v>
          </cell>
          <cell r="B2701" t="str">
            <v>Execução de caixa de passagem conf. det. n7 do dop 100 x 100 x 120 cm</v>
          </cell>
          <cell r="C2701" t="str">
            <v>UND</v>
          </cell>
          <cell r="D2701">
            <v>1</v>
          </cell>
          <cell r="E2701">
            <v>327.39640000000003</v>
          </cell>
          <cell r="F2701">
            <v>327.39</v>
          </cell>
        </row>
        <row r="2702">
          <cell r="A2702" t="str">
            <v>001.18.18820</v>
          </cell>
          <cell r="B2702" t="str">
            <v>Execução de caixa de passagem conf. det. n7 do dop 110 x 0.60 x 0.60 cm</v>
          </cell>
          <cell r="C2702" t="str">
            <v>UN</v>
          </cell>
          <cell r="D2702">
            <v>1</v>
          </cell>
          <cell r="E2702">
            <v>13.180199999999999</v>
          </cell>
          <cell r="F2702">
            <v>13.18</v>
          </cell>
        </row>
        <row r="2703">
          <cell r="A2703" t="str">
            <v>001.18.18840</v>
          </cell>
          <cell r="B2703" t="str">
            <v>Fornecimento e instalação de curva 90º de pvc rígido diâm. 100 mm</v>
          </cell>
          <cell r="C2703" t="str">
            <v>UN</v>
          </cell>
          <cell r="D2703">
            <v>1</v>
          </cell>
          <cell r="E2703">
            <v>21.766400000000001</v>
          </cell>
          <cell r="F2703">
            <v>21.76</v>
          </cell>
        </row>
        <row r="2704">
          <cell r="A2704" t="str">
            <v>001.18.18860</v>
          </cell>
          <cell r="B2704" t="str">
            <v>Fornecimento e instalação de curva 90º de pvc rígido diâm.  75 mm</v>
          </cell>
          <cell r="C2704" t="str">
            <v>UN</v>
          </cell>
          <cell r="D2704">
            <v>1</v>
          </cell>
          <cell r="E2704">
            <v>20.185099999999998</v>
          </cell>
          <cell r="F2704">
            <v>20.18</v>
          </cell>
        </row>
        <row r="2705">
          <cell r="A2705" t="str">
            <v>001.18.18880</v>
          </cell>
          <cell r="B2705" t="str">
            <v>Fornecimento e instalação de ralo seco vertical em ferro fundido diâm.100 mm</v>
          </cell>
          <cell r="C2705" t="str">
            <v>UN</v>
          </cell>
          <cell r="D2705">
            <v>1</v>
          </cell>
          <cell r="E2705">
            <v>12.5474</v>
          </cell>
          <cell r="F2705">
            <v>12.54</v>
          </cell>
        </row>
        <row r="2706">
          <cell r="A2706" t="str">
            <v>001.18.18900</v>
          </cell>
          <cell r="B2706" t="str">
            <v>Execução de caixa de areia dimensões 50 x 50 x 50 cm</v>
          </cell>
          <cell r="C2706" t="str">
            <v>UN</v>
          </cell>
          <cell r="D2706">
            <v>1</v>
          </cell>
          <cell r="E2706">
            <v>83.098500000000001</v>
          </cell>
          <cell r="F2706">
            <v>83.09</v>
          </cell>
        </row>
        <row r="2707">
          <cell r="A2707" t="str">
            <v>001.18.18920</v>
          </cell>
          <cell r="B2707" t="str">
            <v>Fornecimento e assentamento de grelha de ferro para caixa de passagem conf. det n.5 dop dim. 60 x 60 cm</v>
          </cell>
          <cell r="C2707" t="str">
            <v>UN</v>
          </cell>
          <cell r="D2707">
            <v>1</v>
          </cell>
          <cell r="E2707">
            <v>365.58199999999999</v>
          </cell>
          <cell r="F2707">
            <v>365.58</v>
          </cell>
        </row>
        <row r="2708">
          <cell r="A2708" t="str">
            <v>001.18.18940</v>
          </cell>
          <cell r="B2708" t="str">
            <v>Fornecimento e assentamento de grelha de ferro para caixa de passagem conf. det n.5 dop dim. 100 x 100 cm</v>
          </cell>
          <cell r="C2708" t="str">
            <v>UN</v>
          </cell>
          <cell r="D2708">
            <v>1</v>
          </cell>
          <cell r="E2708">
            <v>601.59860000000003</v>
          </cell>
          <cell r="F2708">
            <v>601.59</v>
          </cell>
        </row>
        <row r="2709">
          <cell r="A2709" t="str">
            <v>001.18.18960</v>
          </cell>
          <cell r="B2709" t="str">
            <v>Fornecimento e assentamento de grelha de ferro para caixa de passagem conf. det. n.5a dop. dim. 60 x 60 cm</v>
          </cell>
          <cell r="C2709" t="str">
            <v>UN</v>
          </cell>
          <cell r="D2709">
            <v>1</v>
          </cell>
          <cell r="E2709">
            <v>230.58199999999999</v>
          </cell>
          <cell r="F2709">
            <v>230.58</v>
          </cell>
        </row>
        <row r="2710">
          <cell r="A2710" t="str">
            <v>001.18.18980</v>
          </cell>
          <cell r="B2710" t="str">
            <v>Fornecimento e assentamento de grelha de ferro para caixa de passagem conf. det. n.5a dop. dim. 100 x 100 cm</v>
          </cell>
          <cell r="C2710" t="str">
            <v>UN</v>
          </cell>
          <cell r="D2710">
            <v>1</v>
          </cell>
          <cell r="E2710">
            <v>381.09859999999998</v>
          </cell>
          <cell r="F2710">
            <v>381.09</v>
          </cell>
        </row>
        <row r="2711">
          <cell r="A2711" t="str">
            <v>001.18.19000</v>
          </cell>
          <cell r="B2711" t="str">
            <v>Fornecimento e assentamento de grelha de ferro para canaleta conf. det. n.6 dop largura 0.56 m</v>
          </cell>
          <cell r="C2711" t="str">
            <v>ML</v>
          </cell>
          <cell r="D2711">
            <v>1</v>
          </cell>
          <cell r="E2711">
            <v>139.77850000000001</v>
          </cell>
          <cell r="F2711">
            <v>139.77000000000001</v>
          </cell>
        </row>
        <row r="2712">
          <cell r="A2712" t="str">
            <v>001.18.19020</v>
          </cell>
          <cell r="B2712" t="str">
            <v>Execução de canaleta para talude em concreto simples traço 1:4:8 com 8 cm espessura conf. det. n.32 e 33</v>
          </cell>
          <cell r="C2712" t="str">
            <v>ML</v>
          </cell>
          <cell r="D2712">
            <v>1</v>
          </cell>
          <cell r="E2712">
            <v>26.660699999999999</v>
          </cell>
          <cell r="F2712">
            <v>26.66</v>
          </cell>
        </row>
        <row r="2713">
          <cell r="A2713" t="str">
            <v>001.18.19040</v>
          </cell>
          <cell r="B2713" t="str">
            <v>Execução de canaleta de tijolo maciço 1/2 vez l=0,30 m inclusive grelha de ferro</v>
          </cell>
          <cell r="C2713" t="str">
            <v>ML</v>
          </cell>
          <cell r="D2713">
            <v>1</v>
          </cell>
          <cell r="E2713">
            <v>72.394800000000004</v>
          </cell>
          <cell r="F2713">
            <v>72.39</v>
          </cell>
        </row>
        <row r="2714">
          <cell r="A2714" t="str">
            <v>001.18.19060</v>
          </cell>
          <cell r="B2714" t="str">
            <v>Fornecimento e instalação de extintor de incêndio tipo manual com suporte de parede, água pressurizada 10 litros</v>
          </cell>
          <cell r="C2714" t="str">
            <v>UN</v>
          </cell>
          <cell r="D2714">
            <v>1</v>
          </cell>
          <cell r="E2714">
            <v>53</v>
          </cell>
          <cell r="F2714">
            <v>53</v>
          </cell>
        </row>
        <row r="2715">
          <cell r="A2715" t="str">
            <v>001.18.19080</v>
          </cell>
          <cell r="B2715" t="str">
            <v>Fornecimento e instalação de extintor de incêndio tipo manual com suporte de parede, co2 - gas carbonico 6 kg</v>
          </cell>
          <cell r="C2715" t="str">
            <v>UN</v>
          </cell>
          <cell r="D2715">
            <v>1</v>
          </cell>
          <cell r="E2715">
            <v>178</v>
          </cell>
          <cell r="F2715">
            <v>178</v>
          </cell>
        </row>
        <row r="2716">
          <cell r="A2716" t="str">
            <v>001.18.19100</v>
          </cell>
          <cell r="B2716" t="str">
            <v>Fornecimento e instalação de extintor de incêndio tipo manual com suporte de parede, pó químico seco 4 kg</v>
          </cell>
          <cell r="C2716" t="str">
            <v>UN</v>
          </cell>
          <cell r="D2716">
            <v>1</v>
          </cell>
          <cell r="E2716">
            <v>55</v>
          </cell>
          <cell r="F2716">
            <v>55</v>
          </cell>
        </row>
        <row r="2717">
          <cell r="A2717" t="str">
            <v>001.18.19120</v>
          </cell>
          <cell r="B2717" t="str">
            <v>Fornecimento e instalação de tubo de aço galvanizado - classe média - tipo manesmann diâm. 63 mm</v>
          </cell>
          <cell r="C2717" t="str">
            <v>M</v>
          </cell>
          <cell r="D2717">
            <v>1</v>
          </cell>
          <cell r="E2717">
            <v>36.841999999999999</v>
          </cell>
          <cell r="F2717">
            <v>36.840000000000003</v>
          </cell>
        </row>
        <row r="2718">
          <cell r="A2718" t="str">
            <v>001.18.19140</v>
          </cell>
          <cell r="B2718" t="str">
            <v>Fornecimento e instalação de tubo de aço galvanizado - classe média - tipo manesmann diâm. 75 mm</v>
          </cell>
          <cell r="C2718" t="str">
            <v>M</v>
          </cell>
          <cell r="D2718">
            <v>1</v>
          </cell>
          <cell r="E2718">
            <v>41.195300000000003</v>
          </cell>
          <cell r="F2718">
            <v>41.19</v>
          </cell>
        </row>
        <row r="2719">
          <cell r="A2719" t="str">
            <v>001.18.19160</v>
          </cell>
          <cell r="B2719" t="str">
            <v>Fornecimento e instalação de luva c/ rosca - classe 10 - tipo tupyou similar diâm. 63 mm</v>
          </cell>
          <cell r="C2719" t="str">
            <v>UN</v>
          </cell>
          <cell r="D2719">
            <v>1</v>
          </cell>
          <cell r="E2719">
            <v>19.082899999999999</v>
          </cell>
          <cell r="F2719">
            <v>19.079999999999998</v>
          </cell>
        </row>
        <row r="2720">
          <cell r="A2720" t="str">
            <v>001.18.19180</v>
          </cell>
          <cell r="B2720" t="str">
            <v>Fornecimento e instalação de luva c/ rosca - classe 10 - tipo tupyou similar diâm. 75 mm</v>
          </cell>
          <cell r="C2720" t="str">
            <v>UN</v>
          </cell>
          <cell r="D2720">
            <v>1</v>
          </cell>
          <cell r="E2720">
            <v>26.994499999999999</v>
          </cell>
          <cell r="F2720">
            <v>26.99</v>
          </cell>
        </row>
        <row r="2721">
          <cell r="A2721" t="str">
            <v>001.18.19200</v>
          </cell>
          <cell r="B2721" t="str">
            <v>Fornecimento e instalação de joelho 90º aço galvanizado - tupy ou similar diâm. 63 mm</v>
          </cell>
          <cell r="C2721" t="str">
            <v>UN</v>
          </cell>
          <cell r="D2721">
            <v>1</v>
          </cell>
          <cell r="E2721">
            <v>30.532900000000001</v>
          </cell>
          <cell r="F2721">
            <v>30.53</v>
          </cell>
        </row>
        <row r="2722">
          <cell r="A2722" t="str">
            <v>001.18.19220</v>
          </cell>
          <cell r="B2722" t="str">
            <v>Fornecimento e instalação de joelho 90º aço galvanizado - tupy ou similar diâm. 75 mm</v>
          </cell>
          <cell r="C2722" t="str">
            <v>UN</v>
          </cell>
          <cell r="D2722">
            <v>1</v>
          </cell>
          <cell r="E2722">
            <v>34.044499999999999</v>
          </cell>
          <cell r="F2722">
            <v>34.04</v>
          </cell>
        </row>
        <row r="2723">
          <cell r="A2723" t="str">
            <v>001.18.19240</v>
          </cell>
          <cell r="B2723" t="str">
            <v>Fornecimento e instalação de tee aço galvanizado - tupyou similar diâm. 63 mm</v>
          </cell>
          <cell r="C2723" t="str">
            <v>UN</v>
          </cell>
          <cell r="D2723">
            <v>1</v>
          </cell>
          <cell r="E2723">
            <v>30.5945</v>
          </cell>
          <cell r="F2723">
            <v>30.59</v>
          </cell>
        </row>
        <row r="2724">
          <cell r="A2724" t="str">
            <v>001.18.19260</v>
          </cell>
          <cell r="B2724" t="str">
            <v>Fornecimento e instalação de flanges aço galvanizado - tupy ou similar diâm. 75 mm</v>
          </cell>
          <cell r="C2724" t="str">
            <v>UN</v>
          </cell>
          <cell r="D2724">
            <v>1</v>
          </cell>
          <cell r="E2724">
            <v>24.564499999999999</v>
          </cell>
          <cell r="F2724">
            <v>24.56</v>
          </cell>
        </row>
        <row r="2725">
          <cell r="A2725" t="str">
            <v>001.18.19280</v>
          </cell>
          <cell r="B2725" t="str">
            <v>Fornecimento e instalação de niple duplo de aço galvanizado - tupy ou similar diâm. 63 mm</v>
          </cell>
          <cell r="C2725" t="str">
            <v>UN</v>
          </cell>
          <cell r="D2725">
            <v>1</v>
          </cell>
          <cell r="E2725">
            <v>14.5329</v>
          </cell>
          <cell r="F2725">
            <v>14.53</v>
          </cell>
        </row>
        <row r="2726">
          <cell r="A2726" t="str">
            <v>001.18.19300</v>
          </cell>
          <cell r="B2726" t="str">
            <v>Fornecimento e instalação de niple duplo de aço galvanizado - tupy ou similar diâm. 75 mm</v>
          </cell>
          <cell r="C2726" t="str">
            <v>UN</v>
          </cell>
          <cell r="D2726">
            <v>1</v>
          </cell>
          <cell r="E2726">
            <v>20.394500000000001</v>
          </cell>
          <cell r="F2726">
            <v>20.39</v>
          </cell>
        </row>
        <row r="2727">
          <cell r="A2727" t="str">
            <v>001.18.19320</v>
          </cell>
          <cell r="B2727" t="str">
            <v>Fornecimento e instalação de luva de união c/ assento em bronze - tupy ou similar diâm. 63 mm</v>
          </cell>
          <cell r="C2727" t="str">
            <v>UN</v>
          </cell>
          <cell r="D2727">
            <v>1</v>
          </cell>
          <cell r="E2727">
            <v>38.044499999999999</v>
          </cell>
          <cell r="F2727">
            <v>38.04</v>
          </cell>
        </row>
        <row r="2728">
          <cell r="A2728" t="str">
            <v>001.18.19340</v>
          </cell>
          <cell r="B2728" t="str">
            <v>Fornecimento e instalação de luva de união c/ assento em bronze - tupy ou similar diâm. 75 mm</v>
          </cell>
          <cell r="C2728" t="str">
            <v>UN</v>
          </cell>
          <cell r="D2728">
            <v>1</v>
          </cell>
          <cell r="E2728">
            <v>47.106400000000001</v>
          </cell>
          <cell r="F2728">
            <v>47.1</v>
          </cell>
        </row>
        <row r="2729">
          <cell r="A2729" t="str">
            <v>001.18.19360</v>
          </cell>
          <cell r="B2729" t="str">
            <v>Fornecimento e instalação de registro de gaveta em bronze - acabamento bruto - niágara  ou similar diâm.63 mm</v>
          </cell>
          <cell r="C2729" t="str">
            <v>UN</v>
          </cell>
          <cell r="D2729">
            <v>1</v>
          </cell>
          <cell r="E2729">
            <v>93.832099999999997</v>
          </cell>
          <cell r="F2729">
            <v>93.83</v>
          </cell>
        </row>
        <row r="2730">
          <cell r="A2730" t="str">
            <v>001.18.19380</v>
          </cell>
          <cell r="B2730" t="str">
            <v>Fornecimento e instalação de registro de gaveta em bronze - acabamento bruto - niágara  ou similar diâm.75 mm</v>
          </cell>
          <cell r="C2730" t="str">
            <v>UN</v>
          </cell>
          <cell r="D2730">
            <v>1</v>
          </cell>
          <cell r="E2730">
            <v>147.52789999999999</v>
          </cell>
          <cell r="F2730">
            <v>147.52000000000001</v>
          </cell>
        </row>
      </sheetData>
      <sheetData sheetId="1"/>
      <sheetData sheetId="2"/>
      <sheetData sheetId="3"/>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PT"/>
      <sheetName val="Prog_Sv"/>
      <sheetName val="mem"/>
      <sheetName val="MG"/>
      <sheetName val="GAL"/>
      <sheetName val="pf"/>
      <sheetName val="TB"/>
      <sheetName val="00-01"/>
      <sheetName val="07-15"/>
      <sheetName val="ev"/>
      <sheetName val="RotMRosa"/>
      <sheetName val="RotKm07"/>
      <sheetName val="Pontes"/>
      <sheetName val="mfc10x30cm"/>
      <sheetName val="pntcobra"/>
      <sheetName val="pntmarc"/>
      <sheetName val="pntpaul"/>
      <sheetName val="C-Mat E TRP"/>
      <sheetName val="limp-SMF"/>
      <sheetName val="corpbstc"/>
      <sheetName val="escmatjaz"/>
      <sheetName val="comp95"/>
      <sheetName val="regsubl"/>
      <sheetName val="sbase"/>
      <sheetName val="conc10mpa"/>
      <sheetName val="conc12mpa"/>
      <sheetName val="conc15mpa"/>
      <sheetName val="base"/>
      <sheetName val="solobase"/>
      <sheetName val="rempav"/>
      <sheetName val="stc01"/>
      <sheetName val="caiação"/>
      <sheetName val="remprof"/>
      <sheetName val="recrevaauq"/>
      <sheetName val="dar01"/>
      <sheetName val="pintura"/>
      <sheetName val="mfc05"/>
      <sheetName val="impri"/>
      <sheetName val="mistaauq"/>
      <sheetName val="reatcompbu"/>
      <sheetName val="esccav1ª"/>
      <sheetName val="clp03"/>
      <sheetName val="dar02"/>
      <sheetName val="clp01"/>
      <sheetName val="alvparg"/>
      <sheetName val="alvtij"/>
      <sheetName val="demdispconc"/>
      <sheetName val="AAUF"/>
      <sheetName val="tapbur"/>
      <sheetName val="recmecater"/>
      <sheetName val="CAPA_RELAT"/>
      <sheetName val="Pl_Res_Aprop"/>
      <sheetName val="Pl_C_Aprop_período SEDE"/>
      <sheetName val="Pl_C_Aprop_acumul SEDE"/>
      <sheetName val="Pl_C_Aprop_período NATAL"/>
      <sheetName val="Pl_C_Aprop_acumul NATAL"/>
      <sheetName val="Pl_C_Aprop_período S. LUIS"/>
      <sheetName val="Pl_C_Aprop_acumul S. LUIS"/>
      <sheetName val="Comb_Atual"/>
      <sheetName val="Comb_Acum"/>
      <sheetName val="Res-EqpVtr_ Atual"/>
      <sheetName val="Fich_Cont_ Desp_Eqp "/>
      <sheetName val="Tab_C_Eqp_Atual"/>
      <sheetName val="Tab_C_Eqp_Acum"/>
      <sheetName val="Comb_Ant"/>
      <sheetName val="Tab_C_ME_ MO"/>
      <sheetName val="Res-EqpVtr_ anterior"/>
      <sheetName val="Res_EqpVtr_Acum"/>
      <sheetName val="Custo horário Eqp Vtr"/>
      <sheetName val="Gráf1"/>
      <sheetName val="Plan1"/>
      <sheetName val="Plan2"/>
      <sheetName val="Plan3"/>
      <sheetName val="Capa"/>
      <sheetName val="Doc 01"/>
      <sheetName val="Doc 02"/>
      <sheetName val="Doc 03"/>
      <sheetName val="Doc 04"/>
      <sheetName val="F Rosto"/>
      <sheetName val="OOG"/>
      <sheetName val="Cust_Hor_Eqp_Vtr"/>
      <sheetName val="Custo de materiais"/>
      <sheetName val="custo de mão-de-obra"/>
      <sheetName val="M C R E Desp Pessoal"/>
      <sheetName val="M C R E Insumos objeto"/>
      <sheetName val="M C R E Manutenção"/>
      <sheetName val="M C R E Renovação da Frota"/>
      <sheetName val="M C R E Desp Indiretas"/>
      <sheetName val="Memo Cal Combs"/>
      <sheetName val="Dim das Eqps"/>
      <sheetName val="Cron Obra"/>
      <sheetName val="Dim Pessoal"/>
      <sheetName val="M C R ETerceirização"/>
      <sheetName val="MC Mâo O. Suplem"/>
      <sheetName val="Mem Calc Desp Estimadas"/>
      <sheetName val="Dim Eqp Vtr"/>
      <sheetName val="Cron Pessoal"/>
      <sheetName val="Cron EqpVtr"/>
      <sheetName val="Cron Material"/>
      <sheetName val="Cro Fis-Fin"/>
      <sheetName val="pasta"/>
      <sheetName val="doc1"/>
      <sheetName val="doc2"/>
      <sheetName val="doc3"/>
      <sheetName val="doc4 "/>
      <sheetName val="rff"/>
      <sheetName val="carimbo "/>
      <sheetName val="oog - fazer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PT"/>
      <sheetName val="Prog_Sv"/>
      <sheetName val="mem"/>
      <sheetName val="MG"/>
      <sheetName val="GAL"/>
      <sheetName val="pf"/>
      <sheetName val="TB"/>
      <sheetName val="00-01"/>
      <sheetName val="07-15"/>
      <sheetName val="ev"/>
      <sheetName val="RotMRosa"/>
      <sheetName val="RotKm07"/>
      <sheetName val="Pontes"/>
      <sheetName val="mfc10x30cm"/>
      <sheetName val="pntcobra"/>
      <sheetName val="pntmarc"/>
      <sheetName val="pntpaul"/>
      <sheetName val="C-Mat E TRP"/>
      <sheetName val="limp-SMF"/>
      <sheetName val="corpbstc"/>
      <sheetName val="escmatjaz"/>
      <sheetName val="comp95"/>
      <sheetName val="regsubl"/>
      <sheetName val="sbase"/>
      <sheetName val="conc10mpa"/>
      <sheetName val="conc12mpa"/>
      <sheetName val="conc15mpa"/>
      <sheetName val="base"/>
      <sheetName val="solobase"/>
      <sheetName val="rempav"/>
      <sheetName val="stc01"/>
      <sheetName val="caiação"/>
      <sheetName val="remprof"/>
      <sheetName val="recrevaauq"/>
      <sheetName val="dar01"/>
      <sheetName val="pintura"/>
      <sheetName val="mfc05"/>
      <sheetName val="impri"/>
      <sheetName val="mistaauq"/>
      <sheetName val="reatcompbu"/>
      <sheetName val="esccav1ª"/>
      <sheetName val="clp03"/>
      <sheetName val="dar02"/>
      <sheetName val="clp01"/>
      <sheetName val="alvparg"/>
      <sheetName val="alvtij"/>
      <sheetName val="demdispconc"/>
      <sheetName val="AAUF"/>
      <sheetName val="tapbur"/>
      <sheetName val="recmecater"/>
      <sheetName val="CAPA_RELAT"/>
      <sheetName val="Pl_Res_Aprop"/>
      <sheetName val="Pl_C_Aprop_período SEDE"/>
      <sheetName val="Pl_C_Aprop_acumul SEDE"/>
      <sheetName val="Pl_C_Aprop_período NATAL"/>
      <sheetName val="Pl_C_Aprop_acumul NATAL"/>
      <sheetName val="Pl_C_Aprop_período S. LUIS"/>
      <sheetName val="Pl_C_Aprop_acumul S. LUIS"/>
      <sheetName val="Comb_Atual"/>
      <sheetName val="Comb_Acum"/>
      <sheetName val="Res-EqpVtr_ Atual"/>
      <sheetName val="Fich_Cont_ Desp_Eqp "/>
      <sheetName val="Tab_C_Eqp_Atual"/>
      <sheetName val="Tab_C_Eqp_Acum"/>
      <sheetName val="Comb_Ant"/>
      <sheetName val="Tab_C_ME_ MO"/>
      <sheetName val="Res-EqpVtr_ anterior"/>
      <sheetName val="Res_EqpVtr_Acum"/>
      <sheetName val="Custo horário Eqp Vtr"/>
      <sheetName val="Gráf1"/>
      <sheetName val="Capa"/>
      <sheetName val="Doc 01"/>
      <sheetName val="Doc 02"/>
      <sheetName val="Doc 03"/>
      <sheetName val="Doc 04"/>
      <sheetName val="F Rosto"/>
      <sheetName val="OOG"/>
      <sheetName val="Cust_Hor_Eqp_Vtr"/>
      <sheetName val="Custo de materiais"/>
      <sheetName val="custo de mão-de-obra"/>
      <sheetName val="M C R E Desp Pessoal"/>
      <sheetName val="M C R E Insumos objeto"/>
      <sheetName val="M C R E Manutenção"/>
      <sheetName val="M C R E Renovação da Frota"/>
      <sheetName val="M C R E Desp Indiretas"/>
      <sheetName val="Memo Cal Combs"/>
      <sheetName val="Dim das Eqps"/>
      <sheetName val="Cron Obra"/>
      <sheetName val="Dim Pessoal"/>
      <sheetName val="M C R ETerceirização"/>
      <sheetName val="MC Mâo O. Suplem"/>
      <sheetName val="Mem Calc Desp Estimadas"/>
      <sheetName val="Dim Eqp Vtr"/>
      <sheetName val="Cron Pessoal"/>
      <sheetName val="Cron EqpVtr"/>
      <sheetName val="Cron Material"/>
      <sheetName val="Cro Fis-Fi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E12060"/>
  <sheetViews>
    <sheetView view="pageBreakPreview" topLeftCell="A10447" zoomScale="85" zoomScaleSheetLayoutView="85" workbookViewId="0">
      <selection activeCell="H10466" sqref="H10466"/>
    </sheetView>
  </sheetViews>
  <sheetFormatPr defaultRowHeight="14.25"/>
  <cols>
    <col min="1" max="1" width="8" style="212" bestFit="1" customWidth="1"/>
    <col min="2" max="2" width="75.375" style="215" customWidth="1"/>
    <col min="3" max="3" width="7.875" style="213" customWidth="1"/>
    <col min="4" max="4" width="20.5" style="214" bestFit="1" customWidth="1"/>
    <col min="5" max="5" width="10" customWidth="1"/>
  </cols>
  <sheetData>
    <row r="1" spans="1:5" ht="40.5">
      <c r="A1" s="202">
        <v>97141</v>
      </c>
      <c r="B1" s="203" t="s">
        <v>1228</v>
      </c>
      <c r="C1" s="204" t="s">
        <v>0</v>
      </c>
      <c r="D1" s="205">
        <v>5.38</v>
      </c>
      <c r="E1" s="206"/>
    </row>
    <row r="2" spans="1:5" ht="40.5">
      <c r="A2" s="202">
        <v>97142</v>
      </c>
      <c r="B2" s="203" t="s">
        <v>1229</v>
      </c>
      <c r="C2" s="204" t="s">
        <v>0</v>
      </c>
      <c r="D2" s="205">
        <v>6.01</v>
      </c>
      <c r="E2" s="206"/>
    </row>
    <row r="3" spans="1:5" ht="40.5">
      <c r="A3" s="202">
        <v>97143</v>
      </c>
      <c r="B3" s="203" t="s">
        <v>1230</v>
      </c>
      <c r="C3" s="204" t="s">
        <v>0</v>
      </c>
      <c r="D3" s="205">
        <v>7.56</v>
      </c>
      <c r="E3" s="206"/>
    </row>
    <row r="4" spans="1:5" ht="40.5">
      <c r="A4" s="202">
        <v>97144</v>
      </c>
      <c r="B4" s="203" t="s">
        <v>1231</v>
      </c>
      <c r="C4" s="204" t="s">
        <v>0</v>
      </c>
      <c r="D4" s="205">
        <v>9.07</v>
      </c>
      <c r="E4" s="206"/>
    </row>
    <row r="5" spans="1:5" ht="40.5">
      <c r="A5" s="202">
        <v>97145</v>
      </c>
      <c r="B5" s="203" t="s">
        <v>1232</v>
      </c>
      <c r="C5" s="204" t="s">
        <v>0</v>
      </c>
      <c r="D5" s="205">
        <v>10.65</v>
      </c>
      <c r="E5" s="206"/>
    </row>
    <row r="6" spans="1:5" ht="40.5">
      <c r="A6" s="202">
        <v>97146</v>
      </c>
      <c r="B6" s="203" t="s">
        <v>1233</v>
      </c>
      <c r="C6" s="204" t="s">
        <v>0</v>
      </c>
      <c r="D6" s="205">
        <v>12.21</v>
      </c>
      <c r="E6" s="206"/>
    </row>
    <row r="7" spans="1:5" ht="40.5">
      <c r="A7" s="202">
        <v>97147</v>
      </c>
      <c r="B7" s="203" t="s">
        <v>1234</v>
      </c>
      <c r="C7" s="204" t="s">
        <v>0</v>
      </c>
      <c r="D7" s="205">
        <v>13.77</v>
      </c>
      <c r="E7" s="206"/>
    </row>
    <row r="8" spans="1:5" ht="40.5">
      <c r="A8" s="202">
        <v>97148</v>
      </c>
      <c r="B8" s="203" t="s">
        <v>1235</v>
      </c>
      <c r="C8" s="204" t="s">
        <v>0</v>
      </c>
      <c r="D8" s="205">
        <v>15.32</v>
      </c>
      <c r="E8" s="206"/>
    </row>
    <row r="9" spans="1:5" ht="40.5">
      <c r="A9" s="202">
        <v>97149</v>
      </c>
      <c r="B9" s="203" t="s">
        <v>1236</v>
      </c>
      <c r="C9" s="204" t="s">
        <v>0</v>
      </c>
      <c r="D9" s="205">
        <v>16.899999999999999</v>
      </c>
      <c r="E9" s="206"/>
    </row>
    <row r="10" spans="1:5" ht="40.5">
      <c r="A10" s="202">
        <v>97150</v>
      </c>
      <c r="B10" s="203" t="s">
        <v>1237</v>
      </c>
      <c r="C10" s="204" t="s">
        <v>0</v>
      </c>
      <c r="D10" s="205">
        <v>20.82</v>
      </c>
      <c r="E10" s="206"/>
    </row>
    <row r="11" spans="1:5" ht="40.5">
      <c r="A11" s="202">
        <v>97151</v>
      </c>
      <c r="B11" s="203" t="s">
        <v>1238</v>
      </c>
      <c r="C11" s="204" t="s">
        <v>0</v>
      </c>
      <c r="D11" s="205">
        <v>24.33</v>
      </c>
      <c r="E11" s="206"/>
    </row>
    <row r="12" spans="1:5" ht="40.5">
      <c r="A12" s="202">
        <v>97152</v>
      </c>
      <c r="B12" s="203" t="s">
        <v>1239</v>
      </c>
      <c r="C12" s="204" t="s">
        <v>0</v>
      </c>
      <c r="D12" s="205">
        <v>27.54</v>
      </c>
      <c r="E12" s="206"/>
    </row>
    <row r="13" spans="1:5" ht="40.5">
      <c r="A13" s="202">
        <v>97153</v>
      </c>
      <c r="B13" s="203" t="s">
        <v>1240</v>
      </c>
      <c r="C13" s="204" t="s">
        <v>0</v>
      </c>
      <c r="D13" s="205">
        <v>30.94</v>
      </c>
      <c r="E13" s="206"/>
    </row>
    <row r="14" spans="1:5" ht="40.5">
      <c r="A14" s="202">
        <v>97154</v>
      </c>
      <c r="B14" s="203" t="s">
        <v>1241</v>
      </c>
      <c r="C14" s="204" t="s">
        <v>0</v>
      </c>
      <c r="D14" s="205">
        <v>34.369999999999997</v>
      </c>
      <c r="E14" s="206"/>
    </row>
    <row r="15" spans="1:5" ht="40.5">
      <c r="A15" s="202">
        <v>97155</v>
      </c>
      <c r="B15" s="203" t="s">
        <v>1242</v>
      </c>
      <c r="C15" s="204" t="s">
        <v>0</v>
      </c>
      <c r="D15" s="205">
        <v>37.79</v>
      </c>
      <c r="E15" s="206"/>
    </row>
    <row r="16" spans="1:5" ht="40.5">
      <c r="A16" s="202">
        <v>97156</v>
      </c>
      <c r="B16" s="203" t="s">
        <v>1243</v>
      </c>
      <c r="C16" s="204" t="s">
        <v>0</v>
      </c>
      <c r="D16" s="205">
        <v>45.13</v>
      </c>
      <c r="E16" s="206"/>
    </row>
    <row r="17" spans="1:5" ht="40.5">
      <c r="A17" s="202">
        <v>97157</v>
      </c>
      <c r="B17" s="203" t="s">
        <v>1244</v>
      </c>
      <c r="C17" s="204" t="s">
        <v>0</v>
      </c>
      <c r="D17" s="205">
        <v>3.33</v>
      </c>
      <c r="E17" s="206"/>
    </row>
    <row r="18" spans="1:5" ht="40.5">
      <c r="A18" s="202">
        <v>97158</v>
      </c>
      <c r="B18" s="203" t="s">
        <v>1245</v>
      </c>
      <c r="C18" s="204" t="s">
        <v>0</v>
      </c>
      <c r="D18" s="205">
        <v>3.73</v>
      </c>
      <c r="E18" s="206"/>
    </row>
    <row r="19" spans="1:5" ht="40.5">
      <c r="A19" s="202">
        <v>97159</v>
      </c>
      <c r="B19" s="203" t="s">
        <v>1246</v>
      </c>
      <c r="C19" s="204" t="s">
        <v>0</v>
      </c>
      <c r="D19" s="205">
        <v>4.68</v>
      </c>
      <c r="E19" s="206"/>
    </row>
    <row r="20" spans="1:5" ht="40.5">
      <c r="A20" s="202">
        <v>97160</v>
      </c>
      <c r="B20" s="203" t="s">
        <v>1247</v>
      </c>
      <c r="C20" s="204" t="s">
        <v>0</v>
      </c>
      <c r="D20" s="205">
        <v>5.62</v>
      </c>
      <c r="E20" s="206"/>
    </row>
    <row r="21" spans="1:5" ht="40.5">
      <c r="A21" s="202">
        <v>97161</v>
      </c>
      <c r="B21" s="203" t="s">
        <v>1248</v>
      </c>
      <c r="C21" s="204" t="s">
        <v>0</v>
      </c>
      <c r="D21" s="205">
        <v>6.62</v>
      </c>
      <c r="E21" s="206"/>
    </row>
    <row r="22" spans="1:5" ht="40.5">
      <c r="A22" s="202">
        <v>97162</v>
      </c>
      <c r="B22" s="203" t="s">
        <v>1249</v>
      </c>
      <c r="C22" s="204" t="s">
        <v>0</v>
      </c>
      <c r="D22" s="205">
        <v>7.58</v>
      </c>
      <c r="E22" s="206"/>
    </row>
    <row r="23" spans="1:5" ht="40.5">
      <c r="A23" s="202">
        <v>97163</v>
      </c>
      <c r="B23" s="203" t="s">
        <v>1250</v>
      </c>
      <c r="C23" s="204" t="s">
        <v>0</v>
      </c>
      <c r="D23" s="205">
        <v>8.56</v>
      </c>
      <c r="E23" s="206"/>
    </row>
    <row r="24" spans="1:5" ht="40.5">
      <c r="A24" s="202">
        <v>97164</v>
      </c>
      <c r="B24" s="203" t="s">
        <v>1251</v>
      </c>
      <c r="C24" s="204" t="s">
        <v>0</v>
      </c>
      <c r="D24" s="205">
        <v>9.5399999999999991</v>
      </c>
      <c r="E24" s="206"/>
    </row>
    <row r="25" spans="1:5" ht="40.5">
      <c r="A25" s="202">
        <v>97165</v>
      </c>
      <c r="B25" s="203" t="s">
        <v>1252</v>
      </c>
      <c r="C25" s="204" t="s">
        <v>0</v>
      </c>
      <c r="D25" s="205">
        <v>10.54</v>
      </c>
      <c r="E25" s="206"/>
    </row>
    <row r="26" spans="1:5" ht="40.5">
      <c r="A26" s="202">
        <v>97166</v>
      </c>
      <c r="B26" s="203" t="s">
        <v>1253</v>
      </c>
      <c r="C26" s="204" t="s">
        <v>0</v>
      </c>
      <c r="D26" s="205">
        <v>12.98</v>
      </c>
      <c r="E26" s="206"/>
    </row>
    <row r="27" spans="1:5" ht="40.5">
      <c r="A27" s="202">
        <v>97167</v>
      </c>
      <c r="B27" s="203" t="s">
        <v>1254</v>
      </c>
      <c r="C27" s="204" t="s">
        <v>0</v>
      </c>
      <c r="D27" s="205">
        <v>15.19</v>
      </c>
      <c r="E27" s="206"/>
    </row>
    <row r="28" spans="1:5" ht="40.5">
      <c r="A28" s="202">
        <v>97168</v>
      </c>
      <c r="B28" s="203" t="s">
        <v>1255</v>
      </c>
      <c r="C28" s="204" t="s">
        <v>0</v>
      </c>
      <c r="D28" s="205">
        <v>17.11</v>
      </c>
      <c r="E28" s="206"/>
    </row>
    <row r="29" spans="1:5" ht="40.5">
      <c r="A29" s="202">
        <v>97169</v>
      </c>
      <c r="B29" s="203" t="s">
        <v>1256</v>
      </c>
      <c r="C29" s="204" t="s">
        <v>0</v>
      </c>
      <c r="D29" s="205">
        <v>19.22</v>
      </c>
      <c r="E29" s="206"/>
    </row>
    <row r="30" spans="1:5" ht="40.5">
      <c r="A30" s="202">
        <v>97170</v>
      </c>
      <c r="B30" s="203" t="s">
        <v>1257</v>
      </c>
      <c r="C30" s="204" t="s">
        <v>0</v>
      </c>
      <c r="D30" s="205">
        <v>21.36</v>
      </c>
      <c r="E30" s="206"/>
    </row>
    <row r="31" spans="1:5" ht="40.5">
      <c r="A31" s="202">
        <v>97171</v>
      </c>
      <c r="B31" s="203" t="s">
        <v>1258</v>
      </c>
      <c r="C31" s="204" t="s">
        <v>0</v>
      </c>
      <c r="D31" s="205">
        <v>23.5</v>
      </c>
      <c r="E31" s="206"/>
    </row>
    <row r="32" spans="1:5" ht="40.5">
      <c r="A32" s="202">
        <v>97172</v>
      </c>
      <c r="B32" s="203" t="s">
        <v>1259</v>
      </c>
      <c r="C32" s="204" t="s">
        <v>0</v>
      </c>
      <c r="D32" s="205">
        <v>28.26</v>
      </c>
      <c r="E32" s="206"/>
    </row>
    <row r="33" spans="1:5" ht="40.5">
      <c r="A33" s="202">
        <v>97173</v>
      </c>
      <c r="B33" s="203" t="s">
        <v>1260</v>
      </c>
      <c r="C33" s="204" t="s">
        <v>0</v>
      </c>
      <c r="D33" s="205">
        <v>22.71</v>
      </c>
      <c r="E33" s="206"/>
    </row>
    <row r="34" spans="1:5" ht="40.5">
      <c r="A34" s="202">
        <v>97174</v>
      </c>
      <c r="B34" s="203" t="s">
        <v>1261</v>
      </c>
      <c r="C34" s="204" t="s">
        <v>0</v>
      </c>
      <c r="D34" s="205">
        <v>26.28</v>
      </c>
      <c r="E34" s="206"/>
    </row>
    <row r="35" spans="1:5" ht="40.5">
      <c r="A35" s="202">
        <v>97175</v>
      </c>
      <c r="B35" s="203" t="s">
        <v>1262</v>
      </c>
      <c r="C35" s="204" t="s">
        <v>0</v>
      </c>
      <c r="D35" s="205">
        <v>29.85</v>
      </c>
      <c r="E35" s="206"/>
    </row>
    <row r="36" spans="1:5" ht="40.5">
      <c r="A36" s="202">
        <v>97176</v>
      </c>
      <c r="B36" s="203" t="s">
        <v>1263</v>
      </c>
      <c r="C36" s="204" t="s">
        <v>0</v>
      </c>
      <c r="D36" s="205">
        <v>33.43</v>
      </c>
      <c r="E36" s="206"/>
    </row>
    <row r="37" spans="1:5" ht="40.5">
      <c r="A37" s="202">
        <v>97177</v>
      </c>
      <c r="B37" s="203" t="s">
        <v>1264</v>
      </c>
      <c r="C37" s="204" t="s">
        <v>0</v>
      </c>
      <c r="D37" s="205">
        <v>40.57</v>
      </c>
      <c r="E37" s="206"/>
    </row>
    <row r="38" spans="1:5" ht="40.5">
      <c r="A38" s="202">
        <v>97178</v>
      </c>
      <c r="B38" s="203" t="s">
        <v>1265</v>
      </c>
      <c r="C38" s="204" t="s">
        <v>0</v>
      </c>
      <c r="D38" s="205">
        <v>47.68</v>
      </c>
      <c r="E38" s="206"/>
    </row>
    <row r="39" spans="1:5" ht="40.5">
      <c r="A39" s="202">
        <v>97179</v>
      </c>
      <c r="B39" s="203" t="s">
        <v>1266</v>
      </c>
      <c r="C39" s="204" t="s">
        <v>0</v>
      </c>
      <c r="D39" s="205">
        <v>54.83</v>
      </c>
      <c r="E39" s="206"/>
    </row>
    <row r="40" spans="1:5" ht="40.5">
      <c r="A40" s="202">
        <v>97180</v>
      </c>
      <c r="B40" s="203" t="s">
        <v>1267</v>
      </c>
      <c r="C40" s="204" t="s">
        <v>0</v>
      </c>
      <c r="D40" s="205">
        <v>61.97</v>
      </c>
      <c r="E40" s="206"/>
    </row>
    <row r="41" spans="1:5" ht="40.5">
      <c r="A41" s="202">
        <v>97181</v>
      </c>
      <c r="B41" s="203" t="s">
        <v>1268</v>
      </c>
      <c r="C41" s="204" t="s">
        <v>0</v>
      </c>
      <c r="D41" s="205">
        <v>72.02</v>
      </c>
      <c r="E41" s="206"/>
    </row>
    <row r="42" spans="1:5" ht="40.5">
      <c r="A42" s="202">
        <v>97182</v>
      </c>
      <c r="B42" s="203" t="s">
        <v>1269</v>
      </c>
      <c r="C42" s="204" t="s">
        <v>0</v>
      </c>
      <c r="D42" s="205">
        <v>79.48</v>
      </c>
      <c r="E42" s="206"/>
    </row>
    <row r="43" spans="1:5" ht="40.5">
      <c r="A43" s="202">
        <v>97183</v>
      </c>
      <c r="B43" s="203" t="s">
        <v>1270</v>
      </c>
      <c r="C43" s="204" t="s">
        <v>0</v>
      </c>
      <c r="D43" s="205">
        <v>18.52</v>
      </c>
      <c r="E43" s="206"/>
    </row>
    <row r="44" spans="1:5" ht="40.5">
      <c r="A44" s="202">
        <v>97184</v>
      </c>
      <c r="B44" s="203" t="s">
        <v>1271</v>
      </c>
      <c r="C44" s="204" t="s">
        <v>0</v>
      </c>
      <c r="D44" s="205">
        <v>21.48</v>
      </c>
      <c r="E44" s="206"/>
    </row>
    <row r="45" spans="1:5" ht="40.5">
      <c r="A45" s="202">
        <v>97185</v>
      </c>
      <c r="B45" s="203" t="s">
        <v>1272</v>
      </c>
      <c r="C45" s="204" t="s">
        <v>0</v>
      </c>
      <c r="D45" s="205">
        <v>24.44</v>
      </c>
      <c r="E45" s="206"/>
    </row>
    <row r="46" spans="1:5" ht="40.5">
      <c r="A46" s="202">
        <v>97186</v>
      </c>
      <c r="B46" s="203" t="s">
        <v>1273</v>
      </c>
      <c r="C46" s="204" t="s">
        <v>0</v>
      </c>
      <c r="D46" s="205">
        <v>27.41</v>
      </c>
      <c r="E46" s="206"/>
    </row>
    <row r="47" spans="1:5" ht="40.5">
      <c r="A47" s="202">
        <v>97187</v>
      </c>
      <c r="B47" s="203" t="s">
        <v>1274</v>
      </c>
      <c r="C47" s="204" t="s">
        <v>0</v>
      </c>
      <c r="D47" s="205">
        <v>33.32</v>
      </c>
      <c r="E47" s="206"/>
    </row>
    <row r="48" spans="1:5" ht="40.5">
      <c r="A48" s="202">
        <v>97188</v>
      </c>
      <c r="B48" s="203" t="s">
        <v>1275</v>
      </c>
      <c r="C48" s="204" t="s">
        <v>0</v>
      </c>
      <c r="D48" s="205">
        <v>39.229999999999997</v>
      </c>
      <c r="E48" s="206"/>
    </row>
    <row r="49" spans="1:5" ht="40.5">
      <c r="A49" s="202">
        <v>97189</v>
      </c>
      <c r="B49" s="203" t="s">
        <v>1276</v>
      </c>
      <c r="C49" s="204" t="s">
        <v>0</v>
      </c>
      <c r="D49" s="205">
        <v>45.15</v>
      </c>
      <c r="E49" s="206"/>
    </row>
    <row r="50" spans="1:5" ht="40.5">
      <c r="A50" s="202">
        <v>97190</v>
      </c>
      <c r="B50" s="203" t="s">
        <v>1277</v>
      </c>
      <c r="C50" s="204" t="s">
        <v>0</v>
      </c>
      <c r="D50" s="205">
        <v>51.07</v>
      </c>
      <c r="E50" s="206"/>
    </row>
    <row r="51" spans="1:5" ht="40.5">
      <c r="A51" s="202">
        <v>97191</v>
      </c>
      <c r="B51" s="203" t="s">
        <v>1278</v>
      </c>
      <c r="C51" s="204" t="s">
        <v>0</v>
      </c>
      <c r="D51" s="205">
        <v>59.21</v>
      </c>
      <c r="E51" s="206"/>
    </row>
    <row r="52" spans="1:5" ht="40.5">
      <c r="A52" s="202">
        <v>97192</v>
      </c>
      <c r="B52" s="203" t="s">
        <v>1279</v>
      </c>
      <c r="C52" s="204" t="s">
        <v>0</v>
      </c>
      <c r="D52" s="205">
        <v>65.37</v>
      </c>
      <c r="E52" s="206"/>
    </row>
    <row r="53" spans="1:5" ht="27">
      <c r="A53" s="202">
        <v>90694</v>
      </c>
      <c r="B53" s="203" t="s">
        <v>1280</v>
      </c>
      <c r="C53" s="204" t="s">
        <v>0</v>
      </c>
      <c r="D53" s="205">
        <v>39.26</v>
      </c>
      <c r="E53" s="206"/>
    </row>
    <row r="54" spans="1:5" ht="27">
      <c r="A54" s="202">
        <v>90695</v>
      </c>
      <c r="B54" s="203" t="s">
        <v>1281</v>
      </c>
      <c r="C54" s="204" t="s">
        <v>0</v>
      </c>
      <c r="D54" s="205">
        <v>82.33</v>
      </c>
      <c r="E54" s="206"/>
    </row>
    <row r="55" spans="1:5" ht="27">
      <c r="A55" s="202">
        <v>90696</v>
      </c>
      <c r="B55" s="203" t="s">
        <v>1282</v>
      </c>
      <c r="C55" s="204" t="s">
        <v>0</v>
      </c>
      <c r="D55" s="205">
        <v>122.56</v>
      </c>
      <c r="E55" s="206"/>
    </row>
    <row r="56" spans="1:5" ht="27">
      <c r="A56" s="202">
        <v>90697</v>
      </c>
      <c r="B56" s="203" t="s">
        <v>1283</v>
      </c>
      <c r="C56" s="204" t="s">
        <v>0</v>
      </c>
      <c r="D56" s="205">
        <v>207.07</v>
      </c>
      <c r="E56" s="206"/>
    </row>
    <row r="57" spans="1:5" ht="27">
      <c r="A57" s="202">
        <v>90698</v>
      </c>
      <c r="B57" s="203" t="s">
        <v>1284</v>
      </c>
      <c r="C57" s="204" t="s">
        <v>0</v>
      </c>
      <c r="D57" s="205">
        <v>332.54</v>
      </c>
      <c r="E57" s="206"/>
    </row>
    <row r="58" spans="1:5" ht="27">
      <c r="A58" s="202">
        <v>90699</v>
      </c>
      <c r="B58" s="203" t="s">
        <v>1285</v>
      </c>
      <c r="C58" s="204" t="s">
        <v>0</v>
      </c>
      <c r="D58" s="205">
        <v>411.29</v>
      </c>
      <c r="E58" s="206"/>
    </row>
    <row r="59" spans="1:5" ht="27">
      <c r="A59" s="202">
        <v>90700</v>
      </c>
      <c r="B59" s="203" t="s">
        <v>1286</v>
      </c>
      <c r="C59" s="204" t="s">
        <v>0</v>
      </c>
      <c r="D59" s="205">
        <v>533.09</v>
      </c>
      <c r="E59" s="206"/>
    </row>
    <row r="60" spans="1:5" ht="27">
      <c r="A60" s="202">
        <v>90701</v>
      </c>
      <c r="B60" s="203" t="s">
        <v>1287</v>
      </c>
      <c r="C60" s="204" t="s">
        <v>0</v>
      </c>
      <c r="D60" s="205">
        <v>67.599999999999994</v>
      </c>
      <c r="E60" s="206"/>
    </row>
    <row r="61" spans="1:5" ht="27">
      <c r="A61" s="202">
        <v>90702</v>
      </c>
      <c r="B61" s="203" t="s">
        <v>1288</v>
      </c>
      <c r="C61" s="204" t="s">
        <v>0</v>
      </c>
      <c r="D61" s="205">
        <v>107.77</v>
      </c>
      <c r="E61" s="206"/>
    </row>
    <row r="62" spans="1:5" ht="27">
      <c r="A62" s="202">
        <v>90703</v>
      </c>
      <c r="B62" s="203" t="s">
        <v>1289</v>
      </c>
      <c r="C62" s="204" t="s">
        <v>0</v>
      </c>
      <c r="D62" s="205">
        <v>177.37</v>
      </c>
      <c r="E62" s="206"/>
    </row>
    <row r="63" spans="1:5" ht="27">
      <c r="A63" s="202">
        <v>90704</v>
      </c>
      <c r="B63" s="203" t="s">
        <v>1290</v>
      </c>
      <c r="C63" s="204" t="s">
        <v>0</v>
      </c>
      <c r="D63" s="205">
        <v>245.61</v>
      </c>
      <c r="E63" s="206"/>
    </row>
    <row r="64" spans="1:5" ht="27">
      <c r="A64" s="202">
        <v>90705</v>
      </c>
      <c r="B64" s="203" t="s">
        <v>1291</v>
      </c>
      <c r="C64" s="204" t="s">
        <v>0</v>
      </c>
      <c r="D64" s="205">
        <v>346.2</v>
      </c>
      <c r="E64" s="206"/>
    </row>
    <row r="65" spans="1:5" ht="27">
      <c r="A65" s="202">
        <v>90706</v>
      </c>
      <c r="B65" s="203" t="s">
        <v>1292</v>
      </c>
      <c r="C65" s="204" t="s">
        <v>0</v>
      </c>
      <c r="D65" s="205">
        <v>404.24</v>
      </c>
      <c r="E65" s="206"/>
    </row>
    <row r="66" spans="1:5" ht="40.5">
      <c r="A66" s="202">
        <v>90708</v>
      </c>
      <c r="B66" s="203" t="s">
        <v>1293</v>
      </c>
      <c r="C66" s="204" t="s">
        <v>0</v>
      </c>
      <c r="D66" s="205">
        <v>1130.95</v>
      </c>
      <c r="E66" s="206"/>
    </row>
    <row r="67" spans="1:5" ht="27">
      <c r="A67" s="202">
        <v>90724</v>
      </c>
      <c r="B67" s="203" t="s">
        <v>1294</v>
      </c>
      <c r="C67" s="204" t="s">
        <v>1</v>
      </c>
      <c r="D67" s="205">
        <v>15.58</v>
      </c>
      <c r="E67" s="206"/>
    </row>
    <row r="68" spans="1:5" ht="27">
      <c r="A68" s="202">
        <v>90725</v>
      </c>
      <c r="B68" s="203" t="s">
        <v>1295</v>
      </c>
      <c r="C68" s="204" t="s">
        <v>1</v>
      </c>
      <c r="D68" s="205">
        <v>19.190000000000001</v>
      </c>
      <c r="E68" s="206"/>
    </row>
    <row r="69" spans="1:5" ht="27">
      <c r="A69" s="202">
        <v>90726</v>
      </c>
      <c r="B69" s="203" t="s">
        <v>1296</v>
      </c>
      <c r="C69" s="204" t="s">
        <v>1</v>
      </c>
      <c r="D69" s="205">
        <v>22.85</v>
      </c>
      <c r="E69" s="206"/>
    </row>
    <row r="70" spans="1:5" ht="27">
      <c r="A70" s="202">
        <v>90727</v>
      </c>
      <c r="B70" s="203" t="s">
        <v>1297</v>
      </c>
      <c r="C70" s="204" t="s">
        <v>1</v>
      </c>
      <c r="D70" s="205">
        <v>26.46</v>
      </c>
      <c r="E70" s="206"/>
    </row>
    <row r="71" spans="1:5" ht="27">
      <c r="A71" s="202">
        <v>90728</v>
      </c>
      <c r="B71" s="203" t="s">
        <v>1298</v>
      </c>
      <c r="C71" s="204" t="s">
        <v>1</v>
      </c>
      <c r="D71" s="205">
        <v>30.07</v>
      </c>
      <c r="E71" s="206"/>
    </row>
    <row r="72" spans="1:5" ht="27">
      <c r="A72" s="202">
        <v>90729</v>
      </c>
      <c r="B72" s="203" t="s">
        <v>1299</v>
      </c>
      <c r="C72" s="204" t="s">
        <v>1</v>
      </c>
      <c r="D72" s="205">
        <v>33.69</v>
      </c>
      <c r="E72" s="206"/>
    </row>
    <row r="73" spans="1:5" ht="27">
      <c r="A73" s="202">
        <v>90730</v>
      </c>
      <c r="B73" s="203" t="s">
        <v>1300</v>
      </c>
      <c r="C73" s="204" t="s">
        <v>1</v>
      </c>
      <c r="D73" s="205">
        <v>37.299999999999997</v>
      </c>
      <c r="E73" s="206"/>
    </row>
    <row r="74" spans="1:5" ht="27">
      <c r="A74" s="202">
        <v>90731</v>
      </c>
      <c r="B74" s="203" t="s">
        <v>1301</v>
      </c>
      <c r="C74" s="204" t="s">
        <v>1</v>
      </c>
      <c r="D74" s="205">
        <v>40.92</v>
      </c>
      <c r="E74" s="206"/>
    </row>
    <row r="75" spans="1:5" ht="27">
      <c r="A75" s="202">
        <v>90732</v>
      </c>
      <c r="B75" s="203" t="s">
        <v>1302</v>
      </c>
      <c r="C75" s="204" t="s">
        <v>1</v>
      </c>
      <c r="D75" s="205">
        <v>51.76</v>
      </c>
      <c r="E75" s="206"/>
    </row>
    <row r="76" spans="1:5" ht="27">
      <c r="A76" s="202">
        <v>90733</v>
      </c>
      <c r="B76" s="203" t="s">
        <v>1303</v>
      </c>
      <c r="C76" s="204" t="s">
        <v>0</v>
      </c>
      <c r="D76" s="205">
        <v>2.17</v>
      </c>
      <c r="E76" s="206"/>
    </row>
    <row r="77" spans="1:5" ht="40.5">
      <c r="A77" s="202">
        <v>90734</v>
      </c>
      <c r="B77" s="203" t="s">
        <v>1304</v>
      </c>
      <c r="C77" s="204" t="s">
        <v>0</v>
      </c>
      <c r="D77" s="205">
        <v>2.57</v>
      </c>
      <c r="E77" s="206"/>
    </row>
    <row r="78" spans="1:5" ht="27">
      <c r="A78" s="202">
        <v>90735</v>
      </c>
      <c r="B78" s="203" t="s">
        <v>1305</v>
      </c>
      <c r="C78" s="204" t="s">
        <v>0</v>
      </c>
      <c r="D78" s="205">
        <v>2.97</v>
      </c>
      <c r="E78" s="206"/>
    </row>
    <row r="79" spans="1:5" ht="27">
      <c r="A79" s="202">
        <v>90736</v>
      </c>
      <c r="B79" s="203" t="s">
        <v>1306</v>
      </c>
      <c r="C79" s="204" t="s">
        <v>0</v>
      </c>
      <c r="D79" s="205">
        <v>3.37</v>
      </c>
      <c r="E79" s="206"/>
    </row>
    <row r="80" spans="1:5" ht="27">
      <c r="A80" s="202">
        <v>90737</v>
      </c>
      <c r="B80" s="203" t="s">
        <v>1307</v>
      </c>
      <c r="C80" s="204" t="s">
        <v>0</v>
      </c>
      <c r="D80" s="205">
        <v>3.77</v>
      </c>
      <c r="E80" s="206"/>
    </row>
    <row r="81" spans="1:5" ht="27">
      <c r="A81" s="202">
        <v>90738</v>
      </c>
      <c r="B81" s="203" t="s">
        <v>1308</v>
      </c>
      <c r="C81" s="204" t="s">
        <v>0</v>
      </c>
      <c r="D81" s="205">
        <v>4.17</v>
      </c>
      <c r="E81" s="206"/>
    </row>
    <row r="82" spans="1:5" ht="27">
      <c r="A82" s="202">
        <v>90739</v>
      </c>
      <c r="B82" s="203" t="s">
        <v>1309</v>
      </c>
      <c r="C82" s="204" t="s">
        <v>0</v>
      </c>
      <c r="D82" s="205">
        <v>5.89</v>
      </c>
      <c r="E82" s="206"/>
    </row>
    <row r="83" spans="1:5" ht="40.5">
      <c r="A83" s="202">
        <v>90740</v>
      </c>
      <c r="B83" s="203" t="s">
        <v>1310</v>
      </c>
      <c r="C83" s="204" t="s">
        <v>0</v>
      </c>
      <c r="D83" s="205">
        <v>2.86</v>
      </c>
      <c r="E83" s="206"/>
    </row>
    <row r="84" spans="1:5" ht="40.5">
      <c r="A84" s="202">
        <v>90741</v>
      </c>
      <c r="B84" s="203" t="s">
        <v>1311</v>
      </c>
      <c r="C84" s="204" t="s">
        <v>0</v>
      </c>
      <c r="D84" s="205">
        <v>3.26</v>
      </c>
      <c r="E84" s="206"/>
    </row>
    <row r="85" spans="1:5" ht="40.5">
      <c r="A85" s="202">
        <v>90742</v>
      </c>
      <c r="B85" s="203" t="s">
        <v>1312</v>
      </c>
      <c r="C85" s="204" t="s">
        <v>0</v>
      </c>
      <c r="D85" s="205">
        <v>3.67</v>
      </c>
      <c r="E85" s="206"/>
    </row>
    <row r="86" spans="1:5" ht="40.5">
      <c r="A86" s="202">
        <v>90743</v>
      </c>
      <c r="B86" s="203" t="s">
        <v>1313</v>
      </c>
      <c r="C86" s="204" t="s">
        <v>0</v>
      </c>
      <c r="D86" s="205">
        <v>4.07</v>
      </c>
      <c r="E86" s="206"/>
    </row>
    <row r="87" spans="1:5" ht="40.5">
      <c r="A87" s="202">
        <v>90744</v>
      </c>
      <c r="B87" s="203" t="s">
        <v>1314</v>
      </c>
      <c r="C87" s="204" t="s">
        <v>0</v>
      </c>
      <c r="D87" s="205">
        <v>4.47</v>
      </c>
      <c r="E87" s="206"/>
    </row>
    <row r="88" spans="1:5" ht="40.5">
      <c r="A88" s="202">
        <v>90745</v>
      </c>
      <c r="B88" s="203" t="s">
        <v>1315</v>
      </c>
      <c r="C88" s="204" t="s">
        <v>0</v>
      </c>
      <c r="D88" s="205">
        <v>6.57</v>
      </c>
      <c r="E88" s="206"/>
    </row>
    <row r="89" spans="1:5" ht="40.5">
      <c r="A89" s="202">
        <v>90746</v>
      </c>
      <c r="B89" s="203" t="s">
        <v>1316</v>
      </c>
      <c r="C89" s="204" t="s">
        <v>0</v>
      </c>
      <c r="D89" s="205">
        <v>2.35</v>
      </c>
      <c r="E89" s="206"/>
    </row>
    <row r="90" spans="1:5" ht="40.5">
      <c r="A90" s="202">
        <v>90747</v>
      </c>
      <c r="B90" s="203" t="s">
        <v>1317</v>
      </c>
      <c r="C90" s="204" t="s">
        <v>0</v>
      </c>
      <c r="D90" s="205">
        <v>10.57</v>
      </c>
      <c r="E90" s="206"/>
    </row>
    <row r="91" spans="1:5" ht="40.5">
      <c r="A91" s="202">
        <v>94869</v>
      </c>
      <c r="B91" s="203" t="s">
        <v>1318</v>
      </c>
      <c r="C91" s="204" t="s">
        <v>0</v>
      </c>
      <c r="D91" s="205">
        <v>231.06</v>
      </c>
      <c r="E91" s="206"/>
    </row>
    <row r="92" spans="1:5" ht="40.5">
      <c r="A92" s="202">
        <v>94870</v>
      </c>
      <c r="B92" s="203" t="s">
        <v>1319</v>
      </c>
      <c r="C92" s="204" t="s">
        <v>0</v>
      </c>
      <c r="D92" s="205">
        <v>1.69</v>
      </c>
      <c r="E92" s="206"/>
    </row>
    <row r="93" spans="1:5" ht="40.5">
      <c r="A93" s="202">
        <v>94871</v>
      </c>
      <c r="B93" s="203" t="s">
        <v>1320</v>
      </c>
      <c r="C93" s="204" t="s">
        <v>0</v>
      </c>
      <c r="D93" s="205">
        <v>273.51</v>
      </c>
      <c r="E93" s="206"/>
    </row>
    <row r="94" spans="1:5" ht="40.5">
      <c r="A94" s="202">
        <v>94872</v>
      </c>
      <c r="B94" s="203" t="s">
        <v>1321</v>
      </c>
      <c r="C94" s="204" t="s">
        <v>0</v>
      </c>
      <c r="D94" s="205">
        <v>2.23</v>
      </c>
      <c r="E94" s="206"/>
    </row>
    <row r="95" spans="1:5" ht="40.5">
      <c r="A95" s="202">
        <v>94875</v>
      </c>
      <c r="B95" s="203" t="s">
        <v>1322</v>
      </c>
      <c r="C95" s="204" t="s">
        <v>0</v>
      </c>
      <c r="D95" s="205">
        <v>1597.28</v>
      </c>
      <c r="E95" s="206"/>
    </row>
    <row r="96" spans="1:5" ht="40.5">
      <c r="A96" s="202">
        <v>94876</v>
      </c>
      <c r="B96" s="203" t="s">
        <v>1323</v>
      </c>
      <c r="C96" s="204" t="s">
        <v>0</v>
      </c>
      <c r="D96" s="205">
        <v>19.100000000000001</v>
      </c>
      <c r="E96" s="206"/>
    </row>
    <row r="97" spans="1:5" ht="40.5">
      <c r="A97" s="202">
        <v>94878</v>
      </c>
      <c r="B97" s="203" t="s">
        <v>1324</v>
      </c>
      <c r="C97" s="204" t="s">
        <v>0</v>
      </c>
      <c r="D97" s="205">
        <v>21.88</v>
      </c>
      <c r="E97" s="206"/>
    </row>
    <row r="98" spans="1:5" ht="40.5">
      <c r="A98" s="202">
        <v>94879</v>
      </c>
      <c r="B98" s="203" t="s">
        <v>1325</v>
      </c>
      <c r="C98" s="204" t="s">
        <v>0</v>
      </c>
      <c r="D98" s="205">
        <v>2126.84</v>
      </c>
      <c r="E98" s="206"/>
    </row>
    <row r="99" spans="1:5" ht="40.5">
      <c r="A99" s="202">
        <v>94880</v>
      </c>
      <c r="B99" s="203" t="s">
        <v>1326</v>
      </c>
      <c r="C99" s="204" t="s">
        <v>0</v>
      </c>
      <c r="D99" s="205">
        <v>29.19</v>
      </c>
      <c r="E99" s="206"/>
    </row>
    <row r="100" spans="1:5" ht="40.5">
      <c r="A100" s="202">
        <v>94881</v>
      </c>
      <c r="B100" s="203" t="s">
        <v>1327</v>
      </c>
      <c r="C100" s="204" t="s">
        <v>0</v>
      </c>
      <c r="D100" s="205">
        <v>3325.73</v>
      </c>
      <c r="E100" s="206"/>
    </row>
    <row r="101" spans="1:5" ht="40.5">
      <c r="A101" s="202">
        <v>94882</v>
      </c>
      <c r="B101" s="203" t="s">
        <v>1328</v>
      </c>
      <c r="C101" s="204" t="s">
        <v>0</v>
      </c>
      <c r="D101" s="205">
        <v>33.479999999999997</v>
      </c>
      <c r="E101" s="206"/>
    </row>
    <row r="102" spans="1:5" ht="40.5">
      <c r="A102" s="202">
        <v>94884</v>
      </c>
      <c r="B102" s="203" t="s">
        <v>1329</v>
      </c>
      <c r="C102" s="204" t="s">
        <v>0</v>
      </c>
      <c r="D102" s="205">
        <v>42.19</v>
      </c>
      <c r="E102" s="206"/>
    </row>
    <row r="103" spans="1:5" ht="40.5">
      <c r="A103" s="202">
        <v>97121</v>
      </c>
      <c r="B103" s="203" t="s">
        <v>1330</v>
      </c>
      <c r="C103" s="204" t="s">
        <v>0</v>
      </c>
      <c r="D103" s="205">
        <v>1.34</v>
      </c>
      <c r="E103" s="206"/>
    </row>
    <row r="104" spans="1:5" ht="40.5">
      <c r="A104" s="202">
        <v>97122</v>
      </c>
      <c r="B104" s="203" t="s">
        <v>1331</v>
      </c>
      <c r="C104" s="204" t="s">
        <v>0</v>
      </c>
      <c r="D104" s="205">
        <v>1.89</v>
      </c>
      <c r="E104" s="206"/>
    </row>
    <row r="105" spans="1:5" ht="40.5">
      <c r="A105" s="202">
        <v>97123</v>
      </c>
      <c r="B105" s="203" t="s">
        <v>1332</v>
      </c>
      <c r="C105" s="204" t="s">
        <v>0</v>
      </c>
      <c r="D105" s="205">
        <v>2.4</v>
      </c>
      <c r="E105" s="206"/>
    </row>
    <row r="106" spans="1:5" ht="40.5">
      <c r="A106" s="202">
        <v>97124</v>
      </c>
      <c r="B106" s="203" t="s">
        <v>1333</v>
      </c>
      <c r="C106" s="204" t="s">
        <v>0</v>
      </c>
      <c r="D106" s="205">
        <v>0.62</v>
      </c>
      <c r="E106" s="206"/>
    </row>
    <row r="107" spans="1:5" ht="40.5">
      <c r="A107" s="202">
        <v>97125</v>
      </c>
      <c r="B107" s="203" t="s">
        <v>1334</v>
      </c>
      <c r="C107" s="204" t="s">
        <v>0</v>
      </c>
      <c r="D107" s="205">
        <v>0.9</v>
      </c>
      <c r="E107" s="206"/>
    </row>
    <row r="108" spans="1:5" ht="40.5">
      <c r="A108" s="202">
        <v>97126</v>
      </c>
      <c r="B108" s="203" t="s">
        <v>1335</v>
      </c>
      <c r="C108" s="204" t="s">
        <v>0</v>
      </c>
      <c r="D108" s="205">
        <v>1.1499999999999999</v>
      </c>
      <c r="E108" s="206"/>
    </row>
    <row r="109" spans="1:5" ht="40.5">
      <c r="A109" s="202">
        <v>102264</v>
      </c>
      <c r="B109" s="203" t="s">
        <v>1336</v>
      </c>
      <c r="C109" s="204" t="s">
        <v>0</v>
      </c>
      <c r="D109" s="205">
        <v>17.52</v>
      </c>
      <c r="E109" s="206"/>
    </row>
    <row r="110" spans="1:5" ht="27">
      <c r="A110" s="202">
        <v>102265</v>
      </c>
      <c r="B110" s="203" t="s">
        <v>1337</v>
      </c>
      <c r="C110" s="204" t="s">
        <v>1</v>
      </c>
      <c r="D110" s="205">
        <v>66.209999999999994</v>
      </c>
      <c r="E110" s="206"/>
    </row>
    <row r="111" spans="1:5" ht="27">
      <c r="A111" s="202">
        <v>102266</v>
      </c>
      <c r="B111" s="203" t="s">
        <v>1338</v>
      </c>
      <c r="C111" s="204" t="s">
        <v>1</v>
      </c>
      <c r="D111" s="205">
        <v>73.44</v>
      </c>
      <c r="E111" s="206"/>
    </row>
    <row r="112" spans="1:5" ht="27">
      <c r="A112" s="202">
        <v>102267</v>
      </c>
      <c r="B112" s="203" t="s">
        <v>1339</v>
      </c>
      <c r="C112" s="204" t="s">
        <v>1</v>
      </c>
      <c r="D112" s="205">
        <v>84.32</v>
      </c>
      <c r="E112" s="206"/>
    </row>
    <row r="113" spans="1:5" ht="27">
      <c r="A113" s="202">
        <v>102268</v>
      </c>
      <c r="B113" s="203" t="s">
        <v>1340</v>
      </c>
      <c r="C113" s="204" t="s">
        <v>1</v>
      </c>
      <c r="D113" s="205">
        <v>95.17</v>
      </c>
      <c r="E113" s="206"/>
    </row>
    <row r="114" spans="1:5" ht="27">
      <c r="A114" s="202">
        <v>102269</v>
      </c>
      <c r="B114" s="203" t="s">
        <v>1341</v>
      </c>
      <c r="C114" s="204" t="s">
        <v>1</v>
      </c>
      <c r="D114" s="205">
        <v>116.84</v>
      </c>
      <c r="E114" s="206"/>
    </row>
    <row r="115" spans="1:5" ht="40.5">
      <c r="A115" s="202">
        <v>92833</v>
      </c>
      <c r="B115" s="203" t="s">
        <v>1342</v>
      </c>
      <c r="C115" s="204" t="s">
        <v>0</v>
      </c>
      <c r="D115" s="205">
        <v>227.72</v>
      </c>
      <c r="E115" s="206"/>
    </row>
    <row r="116" spans="1:5" ht="40.5">
      <c r="A116" s="202">
        <v>92834</v>
      </c>
      <c r="B116" s="203" t="s">
        <v>1343</v>
      </c>
      <c r="C116" s="204" t="s">
        <v>0</v>
      </c>
      <c r="D116" s="205">
        <v>5.68</v>
      </c>
      <c r="E116" s="206"/>
    </row>
    <row r="117" spans="1:5" ht="40.5">
      <c r="A117" s="202">
        <v>92835</v>
      </c>
      <c r="B117" s="203" t="s">
        <v>1344</v>
      </c>
      <c r="C117" s="204" t="s">
        <v>0</v>
      </c>
      <c r="D117" s="205">
        <v>244.89</v>
      </c>
      <c r="E117" s="206"/>
    </row>
    <row r="118" spans="1:5" ht="40.5">
      <c r="A118" s="202">
        <v>92836</v>
      </c>
      <c r="B118" s="203" t="s">
        <v>1345</v>
      </c>
      <c r="C118" s="204" t="s">
        <v>0</v>
      </c>
      <c r="D118" s="205">
        <v>7.26</v>
      </c>
      <c r="E118" s="206"/>
    </row>
    <row r="119" spans="1:5" ht="40.5">
      <c r="A119" s="202">
        <v>92837</v>
      </c>
      <c r="B119" s="203" t="s">
        <v>1346</v>
      </c>
      <c r="C119" s="204" t="s">
        <v>0</v>
      </c>
      <c r="D119" s="205">
        <v>405.22</v>
      </c>
      <c r="E119" s="206"/>
    </row>
    <row r="120" spans="1:5" ht="40.5">
      <c r="A120" s="202">
        <v>92838</v>
      </c>
      <c r="B120" s="203" t="s">
        <v>1347</v>
      </c>
      <c r="C120" s="204" t="s">
        <v>0</v>
      </c>
      <c r="D120" s="205">
        <v>8.7100000000000009</v>
      </c>
      <c r="E120" s="206"/>
    </row>
    <row r="121" spans="1:5" ht="40.5">
      <c r="A121" s="202">
        <v>92839</v>
      </c>
      <c r="B121" s="203" t="s">
        <v>1348</v>
      </c>
      <c r="C121" s="204" t="s">
        <v>0</v>
      </c>
      <c r="D121" s="205">
        <v>496.85</v>
      </c>
      <c r="E121" s="206"/>
    </row>
    <row r="122" spans="1:5" ht="40.5">
      <c r="A122" s="202">
        <v>92840</v>
      </c>
      <c r="B122" s="203" t="s">
        <v>1349</v>
      </c>
      <c r="C122" s="204" t="s">
        <v>0</v>
      </c>
      <c r="D122" s="205">
        <v>10.34</v>
      </c>
      <c r="E122" s="206"/>
    </row>
    <row r="123" spans="1:5" ht="40.5">
      <c r="A123" s="202">
        <v>92841</v>
      </c>
      <c r="B123" s="203" t="s">
        <v>1350</v>
      </c>
      <c r="C123" s="204" t="s">
        <v>0</v>
      </c>
      <c r="D123" s="205">
        <v>618.59</v>
      </c>
      <c r="E123" s="206"/>
    </row>
    <row r="124" spans="1:5" ht="40.5">
      <c r="A124" s="202">
        <v>92842</v>
      </c>
      <c r="B124" s="203" t="s">
        <v>1351</v>
      </c>
      <c r="C124" s="204" t="s">
        <v>0</v>
      </c>
      <c r="D124" s="205">
        <v>11.79</v>
      </c>
      <c r="E124" s="206"/>
    </row>
    <row r="125" spans="1:5" ht="40.5">
      <c r="A125" s="202">
        <v>92843</v>
      </c>
      <c r="B125" s="203" t="s">
        <v>1352</v>
      </c>
      <c r="C125" s="204" t="s">
        <v>0</v>
      </c>
      <c r="D125" s="205">
        <v>661.42</v>
      </c>
      <c r="E125" s="206"/>
    </row>
    <row r="126" spans="1:5" ht="40.5">
      <c r="A126" s="202">
        <v>92844</v>
      </c>
      <c r="B126" s="203" t="s">
        <v>1353</v>
      </c>
      <c r="C126" s="204" t="s">
        <v>0</v>
      </c>
      <c r="D126" s="205">
        <v>13.42</v>
      </c>
      <c r="E126" s="206"/>
    </row>
    <row r="127" spans="1:5" ht="40.5">
      <c r="A127" s="202">
        <v>92845</v>
      </c>
      <c r="B127" s="203" t="s">
        <v>1354</v>
      </c>
      <c r="C127" s="204" t="s">
        <v>0</v>
      </c>
      <c r="D127" s="205">
        <v>909.78</v>
      </c>
      <c r="E127" s="206"/>
    </row>
    <row r="128" spans="1:5" ht="40.5">
      <c r="A128" s="202">
        <v>92846</v>
      </c>
      <c r="B128" s="203" t="s">
        <v>1355</v>
      </c>
      <c r="C128" s="204" t="s">
        <v>0</v>
      </c>
      <c r="D128" s="205">
        <v>14.86</v>
      </c>
      <c r="E128" s="206"/>
    </row>
    <row r="129" spans="1:5" ht="40.5">
      <c r="A129" s="202">
        <v>92847</v>
      </c>
      <c r="B129" s="203" t="s">
        <v>1356</v>
      </c>
      <c r="C129" s="204" t="s">
        <v>0</v>
      </c>
      <c r="D129" s="205">
        <v>955.65</v>
      </c>
      <c r="E129" s="206"/>
    </row>
    <row r="130" spans="1:5" ht="40.5">
      <c r="A130" s="202">
        <v>92848</v>
      </c>
      <c r="B130" s="203" t="s">
        <v>1357</v>
      </c>
      <c r="C130" s="204" t="s">
        <v>0</v>
      </c>
      <c r="D130" s="205">
        <v>16.489999999999998</v>
      </c>
      <c r="E130" s="206"/>
    </row>
    <row r="131" spans="1:5" ht="40.5">
      <c r="A131" s="202">
        <v>92849</v>
      </c>
      <c r="B131" s="203" t="s">
        <v>1358</v>
      </c>
      <c r="C131" s="204" t="s">
        <v>0</v>
      </c>
      <c r="D131" s="205">
        <v>232.72</v>
      </c>
      <c r="E131" s="206"/>
    </row>
    <row r="132" spans="1:5" ht="40.5">
      <c r="A132" s="202">
        <v>92850</v>
      </c>
      <c r="B132" s="203" t="s">
        <v>1359</v>
      </c>
      <c r="C132" s="204" t="s">
        <v>0</v>
      </c>
      <c r="D132" s="205">
        <v>10.76</v>
      </c>
      <c r="E132" s="206"/>
    </row>
    <row r="133" spans="1:5" ht="40.5">
      <c r="A133" s="202">
        <v>92851</v>
      </c>
      <c r="B133" s="203" t="s">
        <v>1360</v>
      </c>
      <c r="C133" s="204" t="s">
        <v>0</v>
      </c>
      <c r="D133" s="205">
        <v>251.13</v>
      </c>
      <c r="E133" s="206"/>
    </row>
    <row r="134" spans="1:5" ht="40.5">
      <c r="A134" s="202">
        <v>92852</v>
      </c>
      <c r="B134" s="203" t="s">
        <v>1361</v>
      </c>
      <c r="C134" s="204" t="s">
        <v>0</v>
      </c>
      <c r="D134" s="205">
        <v>13.6</v>
      </c>
      <c r="E134" s="206"/>
    </row>
    <row r="135" spans="1:5" ht="40.5">
      <c r="A135" s="202">
        <v>92853</v>
      </c>
      <c r="B135" s="203" t="s">
        <v>1362</v>
      </c>
      <c r="C135" s="204" t="s">
        <v>0</v>
      </c>
      <c r="D135" s="205">
        <v>412.93</v>
      </c>
      <c r="E135" s="206"/>
    </row>
    <row r="136" spans="1:5" ht="40.5">
      <c r="A136" s="202">
        <v>92854</v>
      </c>
      <c r="B136" s="203" t="s">
        <v>1363</v>
      </c>
      <c r="C136" s="204" t="s">
        <v>0</v>
      </c>
      <c r="D136" s="205">
        <v>16.54</v>
      </c>
      <c r="E136" s="206"/>
    </row>
    <row r="137" spans="1:5" ht="40.5">
      <c r="A137" s="202">
        <v>92855</v>
      </c>
      <c r="B137" s="203" t="s">
        <v>1364</v>
      </c>
      <c r="C137" s="204" t="s">
        <v>0</v>
      </c>
      <c r="D137" s="205">
        <v>505.89</v>
      </c>
      <c r="E137" s="206"/>
    </row>
    <row r="138" spans="1:5" ht="40.5">
      <c r="A138" s="202">
        <v>92856</v>
      </c>
      <c r="B138" s="203" t="s">
        <v>1365</v>
      </c>
      <c r="C138" s="204" t="s">
        <v>0</v>
      </c>
      <c r="D138" s="205">
        <v>19.510000000000002</v>
      </c>
      <c r="E138" s="206"/>
    </row>
    <row r="139" spans="1:5" ht="40.5">
      <c r="A139" s="202">
        <v>92857</v>
      </c>
      <c r="B139" s="203" t="s">
        <v>1366</v>
      </c>
      <c r="C139" s="204" t="s">
        <v>0</v>
      </c>
      <c r="D139" s="205">
        <v>628.96</v>
      </c>
      <c r="E139" s="206"/>
    </row>
    <row r="140" spans="1:5" ht="40.5">
      <c r="A140" s="202">
        <v>92858</v>
      </c>
      <c r="B140" s="203" t="s">
        <v>1367</v>
      </c>
      <c r="C140" s="204" t="s">
        <v>0</v>
      </c>
      <c r="D140" s="205">
        <v>22.32</v>
      </c>
      <c r="E140" s="206"/>
    </row>
    <row r="141" spans="1:5" ht="40.5">
      <c r="A141" s="202">
        <v>92859</v>
      </c>
      <c r="B141" s="203" t="s">
        <v>1368</v>
      </c>
      <c r="C141" s="204" t="s">
        <v>0</v>
      </c>
      <c r="D141" s="205">
        <v>673.36</v>
      </c>
      <c r="E141" s="206"/>
    </row>
    <row r="142" spans="1:5" ht="40.5">
      <c r="A142" s="202">
        <v>92860</v>
      </c>
      <c r="B142" s="203" t="s">
        <v>1369</v>
      </c>
      <c r="C142" s="204" t="s">
        <v>0</v>
      </c>
      <c r="D142" s="205">
        <v>25.36</v>
      </c>
      <c r="E142" s="206"/>
    </row>
    <row r="143" spans="1:5" ht="40.5">
      <c r="A143" s="202">
        <v>92861</v>
      </c>
      <c r="B143" s="203" t="s">
        <v>1370</v>
      </c>
      <c r="C143" s="204" t="s">
        <v>0</v>
      </c>
      <c r="D143" s="205">
        <v>923.22</v>
      </c>
      <c r="E143" s="206"/>
    </row>
    <row r="144" spans="1:5" ht="40.5">
      <c r="A144" s="202">
        <v>92862</v>
      </c>
      <c r="B144" s="203" t="s">
        <v>1371</v>
      </c>
      <c r="C144" s="204" t="s">
        <v>0</v>
      </c>
      <c r="D144" s="205">
        <v>28.3</v>
      </c>
      <c r="E144" s="206"/>
    </row>
    <row r="145" spans="1:5" ht="40.5">
      <c r="A145" s="202">
        <v>92863</v>
      </c>
      <c r="B145" s="203" t="s">
        <v>1372</v>
      </c>
      <c r="C145" s="204" t="s">
        <v>0</v>
      </c>
      <c r="D145" s="205">
        <v>970.2</v>
      </c>
      <c r="E145" s="206"/>
    </row>
    <row r="146" spans="1:5" ht="40.5">
      <c r="A146" s="202">
        <v>92864</v>
      </c>
      <c r="B146" s="203" t="s">
        <v>1373</v>
      </c>
      <c r="C146" s="204" t="s">
        <v>0</v>
      </c>
      <c r="D146" s="205">
        <v>31.26</v>
      </c>
      <c r="E146" s="206"/>
    </row>
    <row r="147" spans="1:5" ht="40.5">
      <c r="A147" s="202">
        <v>92210</v>
      </c>
      <c r="B147" s="203" t="s">
        <v>1374</v>
      </c>
      <c r="C147" s="204" t="s">
        <v>0</v>
      </c>
      <c r="D147" s="205">
        <v>133.66999999999999</v>
      </c>
      <c r="E147" s="206"/>
    </row>
    <row r="148" spans="1:5" ht="40.5">
      <c r="A148" s="202">
        <v>92211</v>
      </c>
      <c r="B148" s="203" t="s">
        <v>1375</v>
      </c>
      <c r="C148" s="204" t="s">
        <v>0</v>
      </c>
      <c r="D148" s="205">
        <v>160.53</v>
      </c>
      <c r="E148" s="206"/>
    </row>
    <row r="149" spans="1:5" ht="40.5">
      <c r="A149" s="202">
        <v>92212</v>
      </c>
      <c r="B149" s="203" t="s">
        <v>1376</v>
      </c>
      <c r="C149" s="204" t="s">
        <v>0</v>
      </c>
      <c r="D149" s="205">
        <v>242.81</v>
      </c>
      <c r="E149" s="206"/>
    </row>
    <row r="150" spans="1:5" ht="40.5">
      <c r="A150" s="202">
        <v>92213</v>
      </c>
      <c r="B150" s="203" t="s">
        <v>1377</v>
      </c>
      <c r="C150" s="204" t="s">
        <v>0</v>
      </c>
      <c r="D150" s="205">
        <v>321.18</v>
      </c>
      <c r="E150" s="206"/>
    </row>
    <row r="151" spans="1:5" ht="40.5">
      <c r="A151" s="202">
        <v>92214</v>
      </c>
      <c r="B151" s="203" t="s">
        <v>1378</v>
      </c>
      <c r="C151" s="204" t="s">
        <v>0</v>
      </c>
      <c r="D151" s="205">
        <v>389.06</v>
      </c>
      <c r="E151" s="206"/>
    </row>
    <row r="152" spans="1:5" ht="40.5">
      <c r="A152" s="202">
        <v>92215</v>
      </c>
      <c r="B152" s="203" t="s">
        <v>1379</v>
      </c>
      <c r="C152" s="204" t="s">
        <v>0</v>
      </c>
      <c r="D152" s="205">
        <v>447.11</v>
      </c>
      <c r="E152" s="206"/>
    </row>
    <row r="153" spans="1:5" ht="40.5">
      <c r="A153" s="202">
        <v>92216</v>
      </c>
      <c r="B153" s="203" t="s">
        <v>1380</v>
      </c>
      <c r="C153" s="204" t="s">
        <v>0</v>
      </c>
      <c r="D153" s="205">
        <v>466.04</v>
      </c>
      <c r="E153" s="206"/>
    </row>
    <row r="154" spans="1:5" ht="40.5">
      <c r="A154" s="202">
        <v>92219</v>
      </c>
      <c r="B154" s="203" t="s">
        <v>1381</v>
      </c>
      <c r="C154" s="204" t="s">
        <v>0</v>
      </c>
      <c r="D154" s="205">
        <v>140</v>
      </c>
      <c r="E154" s="206"/>
    </row>
    <row r="155" spans="1:5" ht="40.5">
      <c r="A155" s="202">
        <v>92220</v>
      </c>
      <c r="B155" s="203" t="s">
        <v>1382</v>
      </c>
      <c r="C155" s="204" t="s">
        <v>0</v>
      </c>
      <c r="D155" s="205">
        <v>168.36</v>
      </c>
      <c r="E155" s="206"/>
    </row>
    <row r="156" spans="1:5" ht="40.5">
      <c r="A156" s="202">
        <v>92221</v>
      </c>
      <c r="B156" s="203" t="s">
        <v>1383</v>
      </c>
      <c r="C156" s="204" t="s">
        <v>0</v>
      </c>
      <c r="D156" s="205">
        <v>251.98</v>
      </c>
      <c r="E156" s="206"/>
    </row>
    <row r="157" spans="1:5" ht="40.5">
      <c r="A157" s="202">
        <v>92222</v>
      </c>
      <c r="B157" s="203" t="s">
        <v>1384</v>
      </c>
      <c r="C157" s="204" t="s">
        <v>0</v>
      </c>
      <c r="D157" s="205">
        <v>331.86</v>
      </c>
      <c r="E157" s="206"/>
    </row>
    <row r="158" spans="1:5" ht="40.5">
      <c r="A158" s="202">
        <v>92223</v>
      </c>
      <c r="B158" s="203" t="s">
        <v>1385</v>
      </c>
      <c r="C158" s="204" t="s">
        <v>0</v>
      </c>
      <c r="D158" s="205">
        <v>401</v>
      </c>
      <c r="E158" s="206"/>
    </row>
    <row r="159" spans="1:5" ht="40.5">
      <c r="A159" s="202">
        <v>92224</v>
      </c>
      <c r="B159" s="203" t="s">
        <v>1386</v>
      </c>
      <c r="C159" s="204" t="s">
        <v>0</v>
      </c>
      <c r="D159" s="205">
        <v>460.37</v>
      </c>
      <c r="E159" s="206"/>
    </row>
    <row r="160" spans="1:5" ht="40.5">
      <c r="A160" s="202">
        <v>92226</v>
      </c>
      <c r="B160" s="203" t="s">
        <v>1387</v>
      </c>
      <c r="C160" s="204" t="s">
        <v>0</v>
      </c>
      <c r="D160" s="205">
        <v>480.87</v>
      </c>
      <c r="E160" s="206"/>
    </row>
    <row r="161" spans="1:5" ht="40.5">
      <c r="A161" s="202">
        <v>92808</v>
      </c>
      <c r="B161" s="203" t="s">
        <v>1388</v>
      </c>
      <c r="C161" s="204" t="s">
        <v>0</v>
      </c>
      <c r="D161" s="205">
        <v>25.73</v>
      </c>
      <c r="E161" s="206"/>
    </row>
    <row r="162" spans="1:5" ht="40.5">
      <c r="A162" s="202">
        <v>92809</v>
      </c>
      <c r="B162" s="203" t="s">
        <v>1389</v>
      </c>
      <c r="C162" s="204" t="s">
        <v>0</v>
      </c>
      <c r="D162" s="205">
        <v>33.07</v>
      </c>
      <c r="E162" s="206"/>
    </row>
    <row r="163" spans="1:5" ht="40.5">
      <c r="A163" s="202">
        <v>92810</v>
      </c>
      <c r="B163" s="203" t="s">
        <v>1390</v>
      </c>
      <c r="C163" s="204" t="s">
        <v>0</v>
      </c>
      <c r="D163" s="205">
        <v>40.299999999999997</v>
      </c>
      <c r="E163" s="206"/>
    </row>
    <row r="164" spans="1:5" ht="40.5">
      <c r="A164" s="202">
        <v>92811</v>
      </c>
      <c r="B164" s="203" t="s">
        <v>1391</v>
      </c>
      <c r="C164" s="204" t="s">
        <v>0</v>
      </c>
      <c r="D164" s="205">
        <v>48.14</v>
      </c>
      <c r="E164" s="206"/>
    </row>
    <row r="165" spans="1:5" ht="40.5">
      <c r="A165" s="202">
        <v>92812</v>
      </c>
      <c r="B165" s="203" t="s">
        <v>1392</v>
      </c>
      <c r="C165" s="204" t="s">
        <v>0</v>
      </c>
      <c r="D165" s="205">
        <v>55.85</v>
      </c>
      <c r="E165" s="206"/>
    </row>
    <row r="166" spans="1:5" ht="40.5">
      <c r="A166" s="202">
        <v>92813</v>
      </c>
      <c r="B166" s="203" t="s">
        <v>1393</v>
      </c>
      <c r="C166" s="204" t="s">
        <v>0</v>
      </c>
      <c r="D166" s="205">
        <v>65.16</v>
      </c>
      <c r="E166" s="206"/>
    </row>
    <row r="167" spans="1:5" ht="40.5">
      <c r="A167" s="202">
        <v>92814</v>
      </c>
      <c r="B167" s="203" t="s">
        <v>1394</v>
      </c>
      <c r="C167" s="204" t="s">
        <v>0</v>
      </c>
      <c r="D167" s="205">
        <v>74.959999999999994</v>
      </c>
      <c r="E167" s="206"/>
    </row>
    <row r="168" spans="1:5" ht="40.5">
      <c r="A168" s="202">
        <v>92815</v>
      </c>
      <c r="B168" s="203" t="s">
        <v>1395</v>
      </c>
      <c r="C168" s="204" t="s">
        <v>0</v>
      </c>
      <c r="D168" s="205">
        <v>86.52</v>
      </c>
      <c r="E168" s="206"/>
    </row>
    <row r="169" spans="1:5" ht="40.5">
      <c r="A169" s="202">
        <v>92816</v>
      </c>
      <c r="B169" s="203" t="s">
        <v>1396</v>
      </c>
      <c r="C169" s="204" t="s">
        <v>0</v>
      </c>
      <c r="D169" s="205">
        <v>675.1</v>
      </c>
      <c r="E169" s="206"/>
    </row>
    <row r="170" spans="1:5" ht="40.5">
      <c r="A170" s="202">
        <v>92817</v>
      </c>
      <c r="B170" s="203" t="s">
        <v>1397</v>
      </c>
      <c r="C170" s="204" t="s">
        <v>0</v>
      </c>
      <c r="D170" s="205">
        <v>108.28</v>
      </c>
      <c r="E170" s="206"/>
    </row>
    <row r="171" spans="1:5" ht="40.5">
      <c r="A171" s="202">
        <v>92818</v>
      </c>
      <c r="B171" s="203" t="s">
        <v>1398</v>
      </c>
      <c r="C171" s="204" t="s">
        <v>0</v>
      </c>
      <c r="D171" s="205">
        <v>966.97</v>
      </c>
      <c r="E171" s="206"/>
    </row>
    <row r="172" spans="1:5" ht="40.5">
      <c r="A172" s="202">
        <v>92819</v>
      </c>
      <c r="B172" s="203" t="s">
        <v>1399</v>
      </c>
      <c r="C172" s="204" t="s">
        <v>0</v>
      </c>
      <c r="D172" s="205">
        <v>145.77000000000001</v>
      </c>
      <c r="E172" s="206"/>
    </row>
    <row r="173" spans="1:5" ht="40.5">
      <c r="A173" s="202">
        <v>92820</v>
      </c>
      <c r="B173" s="203" t="s">
        <v>1400</v>
      </c>
      <c r="C173" s="204" t="s">
        <v>0</v>
      </c>
      <c r="D173" s="205">
        <v>30.66</v>
      </c>
      <c r="E173" s="206"/>
    </row>
    <row r="174" spans="1:5" ht="40.5">
      <c r="A174" s="202">
        <v>92821</v>
      </c>
      <c r="B174" s="203" t="s">
        <v>1401</v>
      </c>
      <c r="C174" s="204" t="s">
        <v>0</v>
      </c>
      <c r="D174" s="205">
        <v>39.4</v>
      </c>
      <c r="E174" s="206"/>
    </row>
    <row r="175" spans="1:5" ht="40.5">
      <c r="A175" s="202">
        <v>92822</v>
      </c>
      <c r="B175" s="203" t="s">
        <v>1402</v>
      </c>
      <c r="C175" s="204" t="s">
        <v>0</v>
      </c>
      <c r="D175" s="205">
        <v>48.13</v>
      </c>
      <c r="E175" s="206"/>
    </row>
    <row r="176" spans="1:5" ht="40.5">
      <c r="A176" s="202">
        <v>92824</v>
      </c>
      <c r="B176" s="203" t="s">
        <v>1403</v>
      </c>
      <c r="C176" s="204" t="s">
        <v>0</v>
      </c>
      <c r="D176" s="205">
        <v>57.31</v>
      </c>
      <c r="E176" s="206"/>
    </row>
    <row r="177" spans="1:5" ht="40.5">
      <c r="A177" s="202">
        <v>92825</v>
      </c>
      <c r="B177" s="203" t="s">
        <v>1404</v>
      </c>
      <c r="C177" s="204" t="s">
        <v>0</v>
      </c>
      <c r="D177" s="205">
        <v>66.53</v>
      </c>
      <c r="E177" s="206"/>
    </row>
    <row r="178" spans="1:5" ht="40.5">
      <c r="A178" s="202">
        <v>92826</v>
      </c>
      <c r="B178" s="203" t="s">
        <v>1405</v>
      </c>
      <c r="C178" s="204" t="s">
        <v>0</v>
      </c>
      <c r="D178" s="205">
        <v>77.099999999999994</v>
      </c>
      <c r="E178" s="206"/>
    </row>
    <row r="179" spans="1:5" ht="40.5">
      <c r="A179" s="202">
        <v>92827</v>
      </c>
      <c r="B179" s="203" t="s">
        <v>1406</v>
      </c>
      <c r="C179" s="204" t="s">
        <v>0</v>
      </c>
      <c r="D179" s="205">
        <v>88.22</v>
      </c>
      <c r="E179" s="206"/>
    </row>
    <row r="180" spans="1:5" ht="40.5">
      <c r="A180" s="202">
        <v>92828</v>
      </c>
      <c r="B180" s="203" t="s">
        <v>1407</v>
      </c>
      <c r="C180" s="204" t="s">
        <v>0</v>
      </c>
      <c r="D180" s="205">
        <v>101.35</v>
      </c>
      <c r="E180" s="206"/>
    </row>
    <row r="181" spans="1:5" ht="40.5">
      <c r="A181" s="202">
        <v>92829</v>
      </c>
      <c r="B181" s="203" t="s">
        <v>1408</v>
      </c>
      <c r="C181" s="204" t="s">
        <v>0</v>
      </c>
      <c r="D181" s="205">
        <v>692.56</v>
      </c>
      <c r="E181" s="206"/>
    </row>
    <row r="182" spans="1:5" ht="40.5">
      <c r="A182" s="202">
        <v>92830</v>
      </c>
      <c r="B182" s="203" t="s">
        <v>1409</v>
      </c>
      <c r="C182" s="204" t="s">
        <v>0</v>
      </c>
      <c r="D182" s="205">
        <v>125.74</v>
      </c>
      <c r="E182" s="206"/>
    </row>
    <row r="183" spans="1:5" ht="40.5">
      <c r="A183" s="202">
        <v>92831</v>
      </c>
      <c r="B183" s="203" t="s">
        <v>1410</v>
      </c>
      <c r="C183" s="204" t="s">
        <v>0</v>
      </c>
      <c r="D183" s="205">
        <v>988.36</v>
      </c>
      <c r="E183" s="206"/>
    </row>
    <row r="184" spans="1:5" ht="40.5">
      <c r="A184" s="202">
        <v>92832</v>
      </c>
      <c r="B184" s="203" t="s">
        <v>1411</v>
      </c>
      <c r="C184" s="204" t="s">
        <v>0</v>
      </c>
      <c r="D184" s="205">
        <v>167.16</v>
      </c>
      <c r="E184" s="206"/>
    </row>
    <row r="185" spans="1:5" ht="40.5">
      <c r="A185" s="202">
        <v>95565</v>
      </c>
      <c r="B185" s="203" t="s">
        <v>1412</v>
      </c>
      <c r="C185" s="204" t="s">
        <v>0</v>
      </c>
      <c r="D185" s="205">
        <v>114.49</v>
      </c>
      <c r="E185" s="206"/>
    </row>
    <row r="186" spans="1:5" ht="40.5">
      <c r="A186" s="202">
        <v>95566</v>
      </c>
      <c r="B186" s="203" t="s">
        <v>1413</v>
      </c>
      <c r="C186" s="204" t="s">
        <v>0</v>
      </c>
      <c r="D186" s="205">
        <v>119.34</v>
      </c>
      <c r="E186" s="206"/>
    </row>
    <row r="187" spans="1:5" ht="40.5">
      <c r="A187" s="202">
        <v>95567</v>
      </c>
      <c r="B187" s="203" t="s">
        <v>1414</v>
      </c>
      <c r="C187" s="204" t="s">
        <v>0</v>
      </c>
      <c r="D187" s="205">
        <v>63.46</v>
      </c>
      <c r="E187" s="206"/>
    </row>
    <row r="188" spans="1:5" ht="40.5">
      <c r="A188" s="202">
        <v>95568</v>
      </c>
      <c r="B188" s="203" t="s">
        <v>1415</v>
      </c>
      <c r="C188" s="204" t="s">
        <v>0</v>
      </c>
      <c r="D188" s="205">
        <v>77.62</v>
      </c>
      <c r="E188" s="206"/>
    </row>
    <row r="189" spans="1:5" ht="40.5">
      <c r="A189" s="202">
        <v>95569</v>
      </c>
      <c r="B189" s="203" t="s">
        <v>1416</v>
      </c>
      <c r="C189" s="204" t="s">
        <v>0</v>
      </c>
      <c r="D189" s="205">
        <v>106.74</v>
      </c>
      <c r="E189" s="206"/>
    </row>
    <row r="190" spans="1:5" ht="40.5">
      <c r="A190" s="202">
        <v>95570</v>
      </c>
      <c r="B190" s="203" t="s">
        <v>1417</v>
      </c>
      <c r="C190" s="204" t="s">
        <v>0</v>
      </c>
      <c r="D190" s="205">
        <v>68.31</v>
      </c>
      <c r="E190" s="206"/>
    </row>
    <row r="191" spans="1:5" ht="40.5">
      <c r="A191" s="202">
        <v>95571</v>
      </c>
      <c r="B191" s="203" t="s">
        <v>1418</v>
      </c>
      <c r="C191" s="204" t="s">
        <v>0</v>
      </c>
      <c r="D191" s="205">
        <v>83.85</v>
      </c>
      <c r="E191" s="206"/>
    </row>
    <row r="192" spans="1:5" ht="40.5">
      <c r="A192" s="202">
        <v>95572</v>
      </c>
      <c r="B192" s="203" t="s">
        <v>1419</v>
      </c>
      <c r="C192" s="204" t="s">
        <v>0</v>
      </c>
      <c r="D192" s="205">
        <v>114.45</v>
      </c>
      <c r="E192" s="206"/>
    </row>
    <row r="193" spans="1:5" ht="40.5">
      <c r="A193" s="202">
        <v>97127</v>
      </c>
      <c r="B193" s="203" t="s">
        <v>1420</v>
      </c>
      <c r="C193" s="204" t="s">
        <v>0</v>
      </c>
      <c r="D193" s="205">
        <v>3.46</v>
      </c>
      <c r="E193" s="206"/>
    </row>
    <row r="194" spans="1:5" ht="40.5">
      <c r="A194" s="202">
        <v>97128</v>
      </c>
      <c r="B194" s="203" t="s">
        <v>1421</v>
      </c>
      <c r="C194" s="204" t="s">
        <v>0</v>
      </c>
      <c r="D194" s="205">
        <v>6.8</v>
      </c>
      <c r="E194" s="206"/>
    </row>
    <row r="195" spans="1:5" ht="40.5">
      <c r="A195" s="202">
        <v>97129</v>
      </c>
      <c r="B195" s="203" t="s">
        <v>1422</v>
      </c>
      <c r="C195" s="204" t="s">
        <v>0</v>
      </c>
      <c r="D195" s="205">
        <v>8.3699999999999992</v>
      </c>
      <c r="E195" s="206"/>
    </row>
    <row r="196" spans="1:5" ht="40.5">
      <c r="A196" s="202">
        <v>97130</v>
      </c>
      <c r="B196" s="203" t="s">
        <v>1423</v>
      </c>
      <c r="C196" s="204" t="s">
        <v>0</v>
      </c>
      <c r="D196" s="205">
        <v>9.94</v>
      </c>
      <c r="E196" s="206"/>
    </row>
    <row r="197" spans="1:5" ht="40.5">
      <c r="A197" s="202">
        <v>97131</v>
      </c>
      <c r="B197" s="203" t="s">
        <v>1424</v>
      </c>
      <c r="C197" s="204" t="s">
        <v>0</v>
      </c>
      <c r="D197" s="205">
        <v>11.5</v>
      </c>
      <c r="E197" s="206"/>
    </row>
    <row r="198" spans="1:5" ht="40.5">
      <c r="A198" s="202">
        <v>97132</v>
      </c>
      <c r="B198" s="203" t="s">
        <v>1425</v>
      </c>
      <c r="C198" s="204" t="s">
        <v>0</v>
      </c>
      <c r="D198" s="205">
        <v>13.04</v>
      </c>
      <c r="E198" s="206"/>
    </row>
    <row r="199" spans="1:5" ht="40.5">
      <c r="A199" s="202">
        <v>97133</v>
      </c>
      <c r="B199" s="203" t="s">
        <v>1426</v>
      </c>
      <c r="C199" s="204" t="s">
        <v>0</v>
      </c>
      <c r="D199" s="205">
        <v>16.190000000000001</v>
      </c>
      <c r="E199" s="206"/>
    </row>
    <row r="200" spans="1:5" ht="40.5">
      <c r="A200" s="202">
        <v>97134</v>
      </c>
      <c r="B200" s="203" t="s">
        <v>1427</v>
      </c>
      <c r="C200" s="204" t="s">
        <v>0</v>
      </c>
      <c r="D200" s="205">
        <v>1.68</v>
      </c>
      <c r="E200" s="206"/>
    </row>
    <row r="201" spans="1:5" ht="40.5">
      <c r="A201" s="202">
        <v>97135</v>
      </c>
      <c r="B201" s="203" t="s">
        <v>1428</v>
      </c>
      <c r="C201" s="204" t="s">
        <v>0</v>
      </c>
      <c r="D201" s="205">
        <v>3.6</v>
      </c>
      <c r="E201" s="206"/>
    </row>
    <row r="202" spans="1:5" ht="40.5">
      <c r="A202" s="202">
        <v>97136</v>
      </c>
      <c r="B202" s="203" t="s">
        <v>1429</v>
      </c>
      <c r="C202" s="204" t="s">
        <v>0</v>
      </c>
      <c r="D202" s="205">
        <v>4.43</v>
      </c>
      <c r="E202" s="206"/>
    </row>
    <row r="203" spans="1:5" ht="40.5">
      <c r="A203" s="202">
        <v>97137</v>
      </c>
      <c r="B203" s="203" t="s">
        <v>1430</v>
      </c>
      <c r="C203" s="204" t="s">
        <v>0</v>
      </c>
      <c r="D203" s="205">
        <v>5.28</v>
      </c>
      <c r="E203" s="206"/>
    </row>
    <row r="204" spans="1:5" ht="40.5">
      <c r="A204" s="202">
        <v>97138</v>
      </c>
      <c r="B204" s="203" t="s">
        <v>1431</v>
      </c>
      <c r="C204" s="204" t="s">
        <v>0</v>
      </c>
      <c r="D204" s="205">
        <v>6.1</v>
      </c>
      <c r="E204" s="206"/>
    </row>
    <row r="205" spans="1:5" ht="40.5">
      <c r="A205" s="202">
        <v>97139</v>
      </c>
      <c r="B205" s="203" t="s">
        <v>1432</v>
      </c>
      <c r="C205" s="204" t="s">
        <v>0</v>
      </c>
      <c r="D205" s="205">
        <v>6.92</v>
      </c>
      <c r="E205" s="206"/>
    </row>
    <row r="206" spans="1:5" ht="40.5">
      <c r="A206" s="202">
        <v>97140</v>
      </c>
      <c r="B206" s="203" t="s">
        <v>1433</v>
      </c>
      <c r="C206" s="204" t="s">
        <v>0</v>
      </c>
      <c r="D206" s="205">
        <v>8.59</v>
      </c>
      <c r="E206" s="206"/>
    </row>
    <row r="207" spans="1:5" ht="27">
      <c r="A207" s="202">
        <v>93206</v>
      </c>
      <c r="B207" s="203" t="s">
        <v>1434</v>
      </c>
      <c r="C207" s="204" t="s">
        <v>2</v>
      </c>
      <c r="D207" s="205">
        <v>914.96</v>
      </c>
      <c r="E207" s="206"/>
    </row>
    <row r="208" spans="1:5" ht="27">
      <c r="A208" s="202">
        <v>93207</v>
      </c>
      <c r="B208" s="203" t="s">
        <v>1435</v>
      </c>
      <c r="C208" s="204" t="s">
        <v>2</v>
      </c>
      <c r="D208" s="205">
        <v>800.47</v>
      </c>
      <c r="E208" s="206"/>
    </row>
    <row r="209" spans="1:5" ht="27">
      <c r="A209" s="202">
        <v>93208</v>
      </c>
      <c r="B209" s="203" t="s">
        <v>1436</v>
      </c>
      <c r="C209" s="204" t="s">
        <v>2</v>
      </c>
      <c r="D209" s="205">
        <v>625.86</v>
      </c>
      <c r="E209" s="206"/>
    </row>
    <row r="210" spans="1:5" ht="27">
      <c r="A210" s="202">
        <v>93209</v>
      </c>
      <c r="B210" s="203" t="s">
        <v>1437</v>
      </c>
      <c r="C210" s="204" t="s">
        <v>2</v>
      </c>
      <c r="D210" s="205">
        <v>739.68</v>
      </c>
      <c r="E210" s="206"/>
    </row>
    <row r="211" spans="1:5" ht="27">
      <c r="A211" s="202">
        <v>93210</v>
      </c>
      <c r="B211" s="203" t="s">
        <v>1438</v>
      </c>
      <c r="C211" s="204" t="s">
        <v>2</v>
      </c>
      <c r="D211" s="205">
        <v>438.16</v>
      </c>
      <c r="E211" s="206"/>
    </row>
    <row r="212" spans="1:5" ht="27">
      <c r="A212" s="202">
        <v>93211</v>
      </c>
      <c r="B212" s="203" t="s">
        <v>1439</v>
      </c>
      <c r="C212" s="204" t="s">
        <v>2</v>
      </c>
      <c r="D212" s="205">
        <v>457.3</v>
      </c>
      <c r="E212" s="206"/>
    </row>
    <row r="213" spans="1:5" ht="27">
      <c r="A213" s="202">
        <v>93212</v>
      </c>
      <c r="B213" s="203" t="s">
        <v>1440</v>
      </c>
      <c r="C213" s="204" t="s">
        <v>2</v>
      </c>
      <c r="D213" s="205">
        <v>719.47</v>
      </c>
      <c r="E213" s="206"/>
    </row>
    <row r="214" spans="1:5" ht="27">
      <c r="A214" s="202">
        <v>93213</v>
      </c>
      <c r="B214" s="203" t="s">
        <v>1441</v>
      </c>
      <c r="C214" s="204" t="s">
        <v>2</v>
      </c>
      <c r="D214" s="205">
        <v>815</v>
      </c>
      <c r="E214" s="206"/>
    </row>
    <row r="215" spans="1:5" ht="27">
      <c r="A215" s="202">
        <v>93214</v>
      </c>
      <c r="B215" s="203" t="s">
        <v>1442</v>
      </c>
      <c r="C215" s="204" t="s">
        <v>1</v>
      </c>
      <c r="D215" s="205">
        <v>3367.87</v>
      </c>
      <c r="E215" s="206"/>
    </row>
    <row r="216" spans="1:5" ht="27">
      <c r="A216" s="202">
        <v>93243</v>
      </c>
      <c r="B216" s="203" t="s">
        <v>1443</v>
      </c>
      <c r="C216" s="204" t="s">
        <v>1</v>
      </c>
      <c r="D216" s="205">
        <v>5227.47</v>
      </c>
      <c r="E216" s="206"/>
    </row>
    <row r="217" spans="1:5" ht="27">
      <c r="A217" s="202">
        <v>93582</v>
      </c>
      <c r="B217" s="203" t="s">
        <v>1444</v>
      </c>
      <c r="C217" s="204" t="s">
        <v>2</v>
      </c>
      <c r="D217" s="205">
        <v>199.37</v>
      </c>
      <c r="E217" s="206"/>
    </row>
    <row r="218" spans="1:5" ht="27">
      <c r="A218" s="202">
        <v>93583</v>
      </c>
      <c r="B218" s="203" t="s">
        <v>1445</v>
      </c>
      <c r="C218" s="204" t="s">
        <v>2</v>
      </c>
      <c r="D218" s="205">
        <v>334.61</v>
      </c>
      <c r="E218" s="206"/>
    </row>
    <row r="219" spans="1:5" ht="27">
      <c r="A219" s="202">
        <v>93584</v>
      </c>
      <c r="B219" s="203" t="s">
        <v>1446</v>
      </c>
      <c r="C219" s="204" t="s">
        <v>2</v>
      </c>
      <c r="D219" s="205">
        <v>630.35</v>
      </c>
      <c r="E219" s="206"/>
    </row>
    <row r="220" spans="1:5" ht="27">
      <c r="A220" s="202">
        <v>93585</v>
      </c>
      <c r="B220" s="203" t="s">
        <v>1447</v>
      </c>
      <c r="C220" s="204" t="s">
        <v>2</v>
      </c>
      <c r="D220" s="205">
        <v>780.03</v>
      </c>
      <c r="E220" s="206"/>
    </row>
    <row r="221" spans="1:5" ht="40.5">
      <c r="A221" s="202">
        <v>98441</v>
      </c>
      <c r="B221" s="203" t="s">
        <v>1448</v>
      </c>
      <c r="C221" s="204" t="s">
        <v>2</v>
      </c>
      <c r="D221" s="205">
        <v>76.430000000000007</v>
      </c>
      <c r="E221" s="206"/>
    </row>
    <row r="222" spans="1:5" ht="27">
      <c r="A222" s="202">
        <v>98442</v>
      </c>
      <c r="B222" s="203" t="s">
        <v>1449</v>
      </c>
      <c r="C222" s="204" t="s">
        <v>2</v>
      </c>
      <c r="D222" s="205">
        <v>78.61</v>
      </c>
      <c r="E222" s="206"/>
    </row>
    <row r="223" spans="1:5" ht="40.5">
      <c r="A223" s="202">
        <v>98443</v>
      </c>
      <c r="B223" s="203" t="s">
        <v>1450</v>
      </c>
      <c r="C223" s="204" t="s">
        <v>2</v>
      </c>
      <c r="D223" s="205">
        <v>65.05</v>
      </c>
      <c r="E223" s="206"/>
    </row>
    <row r="224" spans="1:5" ht="27">
      <c r="A224" s="202">
        <v>98444</v>
      </c>
      <c r="B224" s="203" t="s">
        <v>1451</v>
      </c>
      <c r="C224" s="204" t="s">
        <v>2</v>
      </c>
      <c r="D224" s="205">
        <v>66.599999999999994</v>
      </c>
      <c r="E224" s="206"/>
    </row>
    <row r="225" spans="1:5" ht="40.5">
      <c r="A225" s="202">
        <v>98445</v>
      </c>
      <c r="B225" s="203" t="s">
        <v>1452</v>
      </c>
      <c r="C225" s="204" t="s">
        <v>2</v>
      </c>
      <c r="D225" s="205">
        <v>93.08</v>
      </c>
      <c r="E225" s="206"/>
    </row>
    <row r="226" spans="1:5" ht="27">
      <c r="A226" s="202">
        <v>98446</v>
      </c>
      <c r="B226" s="203" t="s">
        <v>1453</v>
      </c>
      <c r="C226" s="204" t="s">
        <v>2</v>
      </c>
      <c r="D226" s="205">
        <v>121.83</v>
      </c>
      <c r="E226" s="206"/>
    </row>
    <row r="227" spans="1:5" ht="40.5">
      <c r="A227" s="202">
        <v>98447</v>
      </c>
      <c r="B227" s="203" t="s">
        <v>1454</v>
      </c>
      <c r="C227" s="204" t="s">
        <v>2</v>
      </c>
      <c r="D227" s="205">
        <v>77.319999999999993</v>
      </c>
      <c r="E227" s="206"/>
    </row>
    <row r="228" spans="1:5" ht="27">
      <c r="A228" s="202">
        <v>98448</v>
      </c>
      <c r="B228" s="203" t="s">
        <v>1455</v>
      </c>
      <c r="C228" s="204" t="s">
        <v>2</v>
      </c>
      <c r="D228" s="205">
        <v>99.18</v>
      </c>
      <c r="E228" s="206"/>
    </row>
    <row r="229" spans="1:5" ht="27">
      <c r="A229" s="202">
        <v>98449</v>
      </c>
      <c r="B229" s="203" t="s">
        <v>1456</v>
      </c>
      <c r="C229" s="204" t="s">
        <v>2</v>
      </c>
      <c r="D229" s="205">
        <v>99.38</v>
      </c>
      <c r="E229" s="206"/>
    </row>
    <row r="230" spans="1:5" ht="27">
      <c r="A230" s="202">
        <v>98450</v>
      </c>
      <c r="B230" s="203" t="s">
        <v>1457</v>
      </c>
      <c r="C230" s="204" t="s">
        <v>2</v>
      </c>
      <c r="D230" s="205">
        <v>102.55</v>
      </c>
      <c r="E230" s="206"/>
    </row>
    <row r="231" spans="1:5" ht="27">
      <c r="A231" s="202">
        <v>98451</v>
      </c>
      <c r="B231" s="203" t="s">
        <v>1458</v>
      </c>
      <c r="C231" s="204" t="s">
        <v>2</v>
      </c>
      <c r="D231" s="205">
        <v>86.13</v>
      </c>
      <c r="E231" s="206"/>
    </row>
    <row r="232" spans="1:5" ht="27">
      <c r="A232" s="202">
        <v>98452</v>
      </c>
      <c r="B232" s="203" t="s">
        <v>1459</v>
      </c>
      <c r="C232" s="204" t="s">
        <v>2</v>
      </c>
      <c r="D232" s="205">
        <v>88.05</v>
      </c>
      <c r="E232" s="206"/>
    </row>
    <row r="233" spans="1:5" ht="27">
      <c r="A233" s="202">
        <v>98453</v>
      </c>
      <c r="B233" s="203" t="s">
        <v>1460</v>
      </c>
      <c r="C233" s="204" t="s">
        <v>2</v>
      </c>
      <c r="D233" s="205">
        <v>119.75</v>
      </c>
      <c r="E233" s="206"/>
    </row>
    <row r="234" spans="1:5" ht="27">
      <c r="A234" s="202">
        <v>98454</v>
      </c>
      <c r="B234" s="203" t="s">
        <v>1461</v>
      </c>
      <c r="C234" s="204" t="s">
        <v>2</v>
      </c>
      <c r="D234" s="205">
        <v>157.54</v>
      </c>
      <c r="E234" s="206"/>
    </row>
    <row r="235" spans="1:5" ht="27">
      <c r="A235" s="202">
        <v>98455</v>
      </c>
      <c r="B235" s="203" t="s">
        <v>1462</v>
      </c>
      <c r="C235" s="204" t="s">
        <v>2</v>
      </c>
      <c r="D235" s="205">
        <v>102.12</v>
      </c>
      <c r="E235" s="206"/>
    </row>
    <row r="236" spans="1:5" ht="27">
      <c r="A236" s="202">
        <v>98456</v>
      </c>
      <c r="B236" s="203" t="s">
        <v>1463</v>
      </c>
      <c r="C236" s="204" t="s">
        <v>2</v>
      </c>
      <c r="D236" s="205">
        <v>132.4</v>
      </c>
      <c r="E236" s="206"/>
    </row>
    <row r="237" spans="1:5" ht="15">
      <c r="A237" s="202">
        <v>98458</v>
      </c>
      <c r="B237" s="203" t="s">
        <v>1464</v>
      </c>
      <c r="C237" s="204" t="s">
        <v>2</v>
      </c>
      <c r="D237" s="205">
        <v>72.81</v>
      </c>
      <c r="E237" s="206"/>
    </row>
    <row r="238" spans="1:5" ht="15">
      <c r="A238" s="202">
        <v>98459</v>
      </c>
      <c r="B238" s="203" t="s">
        <v>1465</v>
      </c>
      <c r="C238" s="204" t="s">
        <v>2</v>
      </c>
      <c r="D238" s="205">
        <v>80.45</v>
      </c>
      <c r="E238" s="206"/>
    </row>
    <row r="239" spans="1:5" ht="27">
      <c r="A239" s="202">
        <v>98460</v>
      </c>
      <c r="B239" s="203" t="s">
        <v>1466</v>
      </c>
      <c r="C239" s="204" t="s">
        <v>2</v>
      </c>
      <c r="D239" s="205">
        <v>83.91</v>
      </c>
      <c r="E239" s="206"/>
    </row>
    <row r="240" spans="1:5" ht="27">
      <c r="A240" s="202">
        <v>98461</v>
      </c>
      <c r="B240" s="203" t="s">
        <v>1467</v>
      </c>
      <c r="C240" s="204" t="s">
        <v>1</v>
      </c>
      <c r="D240" s="205">
        <v>2714.89</v>
      </c>
      <c r="E240" s="206"/>
    </row>
    <row r="241" spans="1:5" ht="27">
      <c r="A241" s="202">
        <v>98462</v>
      </c>
      <c r="B241" s="203" t="s">
        <v>1468</v>
      </c>
      <c r="C241" s="204" t="s">
        <v>1</v>
      </c>
      <c r="D241" s="205">
        <v>4066.97</v>
      </c>
      <c r="E241" s="206"/>
    </row>
    <row r="242" spans="1:5" ht="27">
      <c r="A242" s="202">
        <v>5631</v>
      </c>
      <c r="B242" s="203" t="s">
        <v>1469</v>
      </c>
      <c r="C242" s="204" t="s">
        <v>1470</v>
      </c>
      <c r="D242" s="205">
        <v>131.72999999999999</v>
      </c>
      <c r="E242" s="206"/>
    </row>
    <row r="243" spans="1:5" ht="54">
      <c r="A243" s="202">
        <v>5678</v>
      </c>
      <c r="B243" s="203" t="s">
        <v>1471</v>
      </c>
      <c r="C243" s="204" t="s">
        <v>1470</v>
      </c>
      <c r="D243" s="205">
        <v>96.87</v>
      </c>
      <c r="E243" s="206"/>
    </row>
    <row r="244" spans="1:5" ht="54">
      <c r="A244" s="202">
        <v>5680</v>
      </c>
      <c r="B244" s="203" t="s">
        <v>1472</v>
      </c>
      <c r="C244" s="204" t="s">
        <v>1470</v>
      </c>
      <c r="D244" s="205">
        <v>89.38</v>
      </c>
      <c r="E244" s="206"/>
    </row>
    <row r="245" spans="1:5" ht="40.5">
      <c r="A245" s="202">
        <v>5684</v>
      </c>
      <c r="B245" s="203" t="s">
        <v>1473</v>
      </c>
      <c r="C245" s="204" t="s">
        <v>1470</v>
      </c>
      <c r="D245" s="205">
        <v>102.17</v>
      </c>
      <c r="E245" s="206"/>
    </row>
    <row r="246" spans="1:5" ht="27">
      <c r="A246" s="202">
        <v>5689</v>
      </c>
      <c r="B246" s="203" t="s">
        <v>1474</v>
      </c>
      <c r="C246" s="204" t="s">
        <v>1470</v>
      </c>
      <c r="D246" s="205">
        <v>4.5599999999999996</v>
      </c>
      <c r="E246" s="206"/>
    </row>
    <row r="247" spans="1:5" ht="27">
      <c r="A247" s="202">
        <v>5795</v>
      </c>
      <c r="B247" s="203" t="s">
        <v>1475</v>
      </c>
      <c r="C247" s="204" t="s">
        <v>1470</v>
      </c>
      <c r="D247" s="205">
        <v>14.87</v>
      </c>
      <c r="E247" s="206"/>
    </row>
    <row r="248" spans="1:5" ht="40.5">
      <c r="A248" s="202">
        <v>5811</v>
      </c>
      <c r="B248" s="203" t="s">
        <v>1476</v>
      </c>
      <c r="C248" s="204" t="s">
        <v>1470</v>
      </c>
      <c r="D248" s="205">
        <v>138.56</v>
      </c>
      <c r="E248" s="206"/>
    </row>
    <row r="249" spans="1:5" ht="27">
      <c r="A249" s="202">
        <v>5823</v>
      </c>
      <c r="B249" s="203" t="s">
        <v>1477</v>
      </c>
      <c r="C249" s="204" t="s">
        <v>1470</v>
      </c>
      <c r="D249" s="205">
        <v>161.83000000000001</v>
      </c>
      <c r="E249" s="206"/>
    </row>
    <row r="250" spans="1:5" ht="54">
      <c r="A250" s="202">
        <v>5824</v>
      </c>
      <c r="B250" s="203" t="s">
        <v>1478</v>
      </c>
      <c r="C250" s="204" t="s">
        <v>1470</v>
      </c>
      <c r="D250" s="205">
        <v>132.18</v>
      </c>
      <c r="E250" s="206"/>
    </row>
    <row r="251" spans="1:5" ht="27">
      <c r="A251" s="202">
        <v>5835</v>
      </c>
      <c r="B251" s="203" t="s">
        <v>1479</v>
      </c>
      <c r="C251" s="204" t="s">
        <v>1470</v>
      </c>
      <c r="D251" s="205">
        <v>249.99</v>
      </c>
      <c r="E251" s="206"/>
    </row>
    <row r="252" spans="1:5" ht="27">
      <c r="A252" s="202">
        <v>5839</v>
      </c>
      <c r="B252" s="203" t="s">
        <v>1480</v>
      </c>
      <c r="C252" s="204" t="s">
        <v>1470</v>
      </c>
      <c r="D252" s="205">
        <v>6.85</v>
      </c>
      <c r="E252" s="206"/>
    </row>
    <row r="253" spans="1:5" ht="27">
      <c r="A253" s="202">
        <v>5843</v>
      </c>
      <c r="B253" s="203" t="s">
        <v>1481</v>
      </c>
      <c r="C253" s="204" t="s">
        <v>1470</v>
      </c>
      <c r="D253" s="205">
        <v>170.59</v>
      </c>
      <c r="E253" s="206"/>
    </row>
    <row r="254" spans="1:5" ht="27">
      <c r="A254" s="202">
        <v>5847</v>
      </c>
      <c r="B254" s="203" t="s">
        <v>1482</v>
      </c>
      <c r="C254" s="204" t="s">
        <v>1470</v>
      </c>
      <c r="D254" s="205">
        <v>180.85</v>
      </c>
      <c r="E254" s="206"/>
    </row>
    <row r="255" spans="1:5" ht="27">
      <c r="A255" s="202">
        <v>5851</v>
      </c>
      <c r="B255" s="203" t="s">
        <v>1483</v>
      </c>
      <c r="C255" s="204" t="s">
        <v>1470</v>
      </c>
      <c r="D255" s="205">
        <v>172.03</v>
      </c>
      <c r="E255" s="206"/>
    </row>
    <row r="256" spans="1:5" ht="27">
      <c r="A256" s="202">
        <v>5855</v>
      </c>
      <c r="B256" s="203" t="s">
        <v>1484</v>
      </c>
      <c r="C256" s="204" t="s">
        <v>1470</v>
      </c>
      <c r="D256" s="205">
        <v>465.25</v>
      </c>
      <c r="E256" s="206"/>
    </row>
    <row r="257" spans="1:5" ht="40.5">
      <c r="A257" s="202">
        <v>5863</v>
      </c>
      <c r="B257" s="203" t="s">
        <v>1485</v>
      </c>
      <c r="C257" s="204" t="s">
        <v>1470</v>
      </c>
      <c r="D257" s="205">
        <v>13.88</v>
      </c>
      <c r="E257" s="206"/>
    </row>
    <row r="258" spans="1:5" ht="40.5">
      <c r="A258" s="202">
        <v>5867</v>
      </c>
      <c r="B258" s="203" t="s">
        <v>1486</v>
      </c>
      <c r="C258" s="204" t="s">
        <v>1470</v>
      </c>
      <c r="D258" s="205">
        <v>100.88</v>
      </c>
      <c r="E258" s="206"/>
    </row>
    <row r="259" spans="1:5" ht="54">
      <c r="A259" s="202">
        <v>5875</v>
      </c>
      <c r="B259" s="203" t="s">
        <v>1487</v>
      </c>
      <c r="C259" s="204" t="s">
        <v>1470</v>
      </c>
      <c r="D259" s="205">
        <v>89.36</v>
      </c>
      <c r="E259" s="206"/>
    </row>
    <row r="260" spans="1:5" ht="40.5">
      <c r="A260" s="202">
        <v>5879</v>
      </c>
      <c r="B260" s="203" t="s">
        <v>1488</v>
      </c>
      <c r="C260" s="204" t="s">
        <v>1470</v>
      </c>
      <c r="D260" s="205">
        <v>85.22</v>
      </c>
      <c r="E260" s="206"/>
    </row>
    <row r="261" spans="1:5" ht="40.5">
      <c r="A261" s="202">
        <v>5882</v>
      </c>
      <c r="B261" s="203" t="s">
        <v>1489</v>
      </c>
      <c r="C261" s="204" t="s">
        <v>1470</v>
      </c>
      <c r="D261" s="205">
        <v>85.44</v>
      </c>
      <c r="E261" s="206"/>
    </row>
    <row r="262" spans="1:5" ht="40.5">
      <c r="A262" s="202">
        <v>5890</v>
      </c>
      <c r="B262" s="203" t="s">
        <v>1490</v>
      </c>
      <c r="C262" s="204" t="s">
        <v>1470</v>
      </c>
      <c r="D262" s="205">
        <v>132.94</v>
      </c>
      <c r="E262" s="206"/>
    </row>
    <row r="263" spans="1:5" ht="40.5">
      <c r="A263" s="202">
        <v>5894</v>
      </c>
      <c r="B263" s="203" t="s">
        <v>1491</v>
      </c>
      <c r="C263" s="204" t="s">
        <v>1470</v>
      </c>
      <c r="D263" s="205">
        <v>129.51</v>
      </c>
      <c r="E263" s="206"/>
    </row>
    <row r="264" spans="1:5" ht="40.5">
      <c r="A264" s="202">
        <v>5901</v>
      </c>
      <c r="B264" s="203" t="s">
        <v>1492</v>
      </c>
      <c r="C264" s="204" t="s">
        <v>1470</v>
      </c>
      <c r="D264" s="205">
        <v>207.63</v>
      </c>
      <c r="E264" s="206"/>
    </row>
    <row r="265" spans="1:5" ht="27">
      <c r="A265" s="202">
        <v>5909</v>
      </c>
      <c r="B265" s="203" t="s">
        <v>1493</v>
      </c>
      <c r="C265" s="204" t="s">
        <v>1470</v>
      </c>
      <c r="D265" s="205">
        <v>23.41</v>
      </c>
      <c r="E265" s="206"/>
    </row>
    <row r="266" spans="1:5" ht="27">
      <c r="A266" s="202">
        <v>5921</v>
      </c>
      <c r="B266" s="203" t="s">
        <v>1494</v>
      </c>
      <c r="C266" s="204" t="s">
        <v>1470</v>
      </c>
      <c r="D266" s="205">
        <v>3.57</v>
      </c>
      <c r="E266" s="206"/>
    </row>
    <row r="267" spans="1:5" ht="40.5">
      <c r="A267" s="202">
        <v>5928</v>
      </c>
      <c r="B267" s="203" t="s">
        <v>1495</v>
      </c>
      <c r="C267" s="204" t="s">
        <v>1470</v>
      </c>
      <c r="D267" s="205">
        <v>172.63</v>
      </c>
      <c r="E267" s="206"/>
    </row>
    <row r="268" spans="1:5" ht="27">
      <c r="A268" s="202">
        <v>5932</v>
      </c>
      <c r="B268" s="203" t="s">
        <v>1496</v>
      </c>
      <c r="C268" s="204" t="s">
        <v>1470</v>
      </c>
      <c r="D268" s="205">
        <v>158.6</v>
      </c>
      <c r="E268" s="206"/>
    </row>
    <row r="269" spans="1:5" ht="27">
      <c r="A269" s="202">
        <v>5940</v>
      </c>
      <c r="B269" s="203" t="s">
        <v>1497</v>
      </c>
      <c r="C269" s="204" t="s">
        <v>1470</v>
      </c>
      <c r="D269" s="205">
        <v>130.06</v>
      </c>
      <c r="E269" s="206"/>
    </row>
    <row r="270" spans="1:5" ht="27">
      <c r="A270" s="202">
        <v>5944</v>
      </c>
      <c r="B270" s="203" t="s">
        <v>1498</v>
      </c>
      <c r="C270" s="204" t="s">
        <v>1470</v>
      </c>
      <c r="D270" s="205">
        <v>144.44</v>
      </c>
      <c r="E270" s="206"/>
    </row>
    <row r="271" spans="1:5" ht="27">
      <c r="A271" s="202">
        <v>5953</v>
      </c>
      <c r="B271" s="203" t="s">
        <v>1499</v>
      </c>
      <c r="C271" s="204" t="s">
        <v>1470</v>
      </c>
      <c r="D271" s="205">
        <v>42.32</v>
      </c>
      <c r="E271" s="206"/>
    </row>
    <row r="272" spans="1:5" ht="40.5">
      <c r="A272" s="202">
        <v>6259</v>
      </c>
      <c r="B272" s="203" t="s">
        <v>1500</v>
      </c>
      <c r="C272" s="204" t="s">
        <v>1470</v>
      </c>
      <c r="D272" s="205">
        <v>171.11</v>
      </c>
      <c r="E272" s="206"/>
    </row>
    <row r="273" spans="1:5" ht="40.5">
      <c r="A273" s="202">
        <v>6879</v>
      </c>
      <c r="B273" s="203" t="s">
        <v>1501</v>
      </c>
      <c r="C273" s="204" t="s">
        <v>1470</v>
      </c>
      <c r="D273" s="205">
        <v>133.53</v>
      </c>
      <c r="E273" s="206"/>
    </row>
    <row r="274" spans="1:5" ht="27">
      <c r="A274" s="202">
        <v>7030</v>
      </c>
      <c r="B274" s="203" t="s">
        <v>1502</v>
      </c>
      <c r="C274" s="204" t="s">
        <v>1470</v>
      </c>
      <c r="D274" s="205">
        <v>173</v>
      </c>
      <c r="E274" s="206"/>
    </row>
    <row r="275" spans="1:5" ht="40.5">
      <c r="A275" s="202">
        <v>7042</v>
      </c>
      <c r="B275" s="203" t="s">
        <v>1503</v>
      </c>
      <c r="C275" s="204" t="s">
        <v>1470</v>
      </c>
      <c r="D275" s="205">
        <v>9.5500000000000007</v>
      </c>
      <c r="E275" s="206"/>
    </row>
    <row r="276" spans="1:5" ht="40.5">
      <c r="A276" s="202">
        <v>7049</v>
      </c>
      <c r="B276" s="203" t="s">
        <v>1504</v>
      </c>
      <c r="C276" s="204" t="s">
        <v>1470</v>
      </c>
      <c r="D276" s="205">
        <v>144.01</v>
      </c>
      <c r="E276" s="206"/>
    </row>
    <row r="277" spans="1:5" ht="40.5">
      <c r="A277" s="202">
        <v>67826</v>
      </c>
      <c r="B277" s="203" t="s">
        <v>1505</v>
      </c>
      <c r="C277" s="204" t="s">
        <v>1470</v>
      </c>
      <c r="D277" s="205">
        <v>121.54</v>
      </c>
      <c r="E277" s="206"/>
    </row>
    <row r="278" spans="1:5" ht="27">
      <c r="A278" s="202">
        <v>73417</v>
      </c>
      <c r="B278" s="203" t="s">
        <v>1506</v>
      </c>
      <c r="C278" s="204" t="s">
        <v>1470</v>
      </c>
      <c r="D278" s="205">
        <v>140.61000000000001</v>
      </c>
      <c r="E278" s="206"/>
    </row>
    <row r="279" spans="1:5" ht="40.5">
      <c r="A279" s="202">
        <v>73436</v>
      </c>
      <c r="B279" s="203" t="s">
        <v>1507</v>
      </c>
      <c r="C279" s="204" t="s">
        <v>1470</v>
      </c>
      <c r="D279" s="205">
        <v>130.75</v>
      </c>
      <c r="E279" s="206"/>
    </row>
    <row r="280" spans="1:5" ht="54">
      <c r="A280" s="202">
        <v>73467</v>
      </c>
      <c r="B280" s="203" t="s">
        <v>1508</v>
      </c>
      <c r="C280" s="204" t="s">
        <v>1470</v>
      </c>
      <c r="D280" s="205">
        <v>111.66</v>
      </c>
      <c r="E280" s="206"/>
    </row>
    <row r="281" spans="1:5" ht="40.5">
      <c r="A281" s="202">
        <v>73536</v>
      </c>
      <c r="B281" s="203" t="s">
        <v>1509</v>
      </c>
      <c r="C281" s="204" t="s">
        <v>1470</v>
      </c>
      <c r="D281" s="205">
        <v>8.1</v>
      </c>
      <c r="E281" s="206"/>
    </row>
    <row r="282" spans="1:5" ht="40.5">
      <c r="A282" s="202">
        <v>83362</v>
      </c>
      <c r="B282" s="203" t="s">
        <v>1510</v>
      </c>
      <c r="C282" s="204" t="s">
        <v>1470</v>
      </c>
      <c r="D282" s="205">
        <v>208.2</v>
      </c>
      <c r="E282" s="206"/>
    </row>
    <row r="283" spans="1:5" ht="27">
      <c r="A283" s="202">
        <v>83765</v>
      </c>
      <c r="B283" s="203" t="s">
        <v>1511</v>
      </c>
      <c r="C283" s="204" t="s">
        <v>1470</v>
      </c>
      <c r="D283" s="205">
        <v>75.11</v>
      </c>
      <c r="E283" s="206"/>
    </row>
    <row r="284" spans="1:5" ht="27">
      <c r="A284" s="202">
        <v>87445</v>
      </c>
      <c r="B284" s="203" t="s">
        <v>1512</v>
      </c>
      <c r="C284" s="204" t="s">
        <v>1470</v>
      </c>
      <c r="D284" s="205">
        <v>3.92</v>
      </c>
      <c r="E284" s="206"/>
    </row>
    <row r="285" spans="1:5" ht="27">
      <c r="A285" s="202">
        <v>88386</v>
      </c>
      <c r="B285" s="203" t="s">
        <v>1513</v>
      </c>
      <c r="C285" s="204" t="s">
        <v>1470</v>
      </c>
      <c r="D285" s="205">
        <v>4.2300000000000004</v>
      </c>
      <c r="E285" s="206"/>
    </row>
    <row r="286" spans="1:5" ht="27">
      <c r="A286" s="202">
        <v>88393</v>
      </c>
      <c r="B286" s="203" t="s">
        <v>1514</v>
      </c>
      <c r="C286" s="204" t="s">
        <v>1470</v>
      </c>
      <c r="D286" s="205">
        <v>5.83</v>
      </c>
      <c r="E286" s="206"/>
    </row>
    <row r="287" spans="1:5" ht="27">
      <c r="A287" s="202">
        <v>88399</v>
      </c>
      <c r="B287" s="203" t="s">
        <v>1515</v>
      </c>
      <c r="C287" s="204" t="s">
        <v>1470</v>
      </c>
      <c r="D287" s="205">
        <v>3.11</v>
      </c>
      <c r="E287" s="206"/>
    </row>
    <row r="288" spans="1:5" ht="27">
      <c r="A288" s="202">
        <v>88418</v>
      </c>
      <c r="B288" s="203" t="s">
        <v>1516</v>
      </c>
      <c r="C288" s="204" t="s">
        <v>1470</v>
      </c>
      <c r="D288" s="205">
        <v>13.54</v>
      </c>
      <c r="E288" s="206"/>
    </row>
    <row r="289" spans="1:5" ht="27">
      <c r="A289" s="202">
        <v>88433</v>
      </c>
      <c r="B289" s="203" t="s">
        <v>1517</v>
      </c>
      <c r="C289" s="204" t="s">
        <v>1470</v>
      </c>
      <c r="D289" s="205">
        <v>16.7</v>
      </c>
      <c r="E289" s="206"/>
    </row>
    <row r="290" spans="1:5" ht="40.5">
      <c r="A290" s="202">
        <v>88830</v>
      </c>
      <c r="B290" s="203" t="s">
        <v>1518</v>
      </c>
      <c r="C290" s="204" t="s">
        <v>1470</v>
      </c>
      <c r="D290" s="205">
        <v>1.56</v>
      </c>
      <c r="E290" s="206"/>
    </row>
    <row r="291" spans="1:5" ht="27">
      <c r="A291" s="202">
        <v>88843</v>
      </c>
      <c r="B291" s="203" t="s">
        <v>1519</v>
      </c>
      <c r="C291" s="204" t="s">
        <v>1470</v>
      </c>
      <c r="D291" s="205">
        <v>143.30000000000001</v>
      </c>
      <c r="E291" s="206"/>
    </row>
    <row r="292" spans="1:5" ht="27">
      <c r="A292" s="202">
        <v>88907</v>
      </c>
      <c r="B292" s="203" t="s">
        <v>1520</v>
      </c>
      <c r="C292" s="204" t="s">
        <v>1470</v>
      </c>
      <c r="D292" s="205">
        <v>158.32</v>
      </c>
      <c r="E292" s="206"/>
    </row>
    <row r="293" spans="1:5" ht="40.5">
      <c r="A293" s="202">
        <v>89021</v>
      </c>
      <c r="B293" s="203" t="s">
        <v>1521</v>
      </c>
      <c r="C293" s="204" t="s">
        <v>1470</v>
      </c>
      <c r="D293" s="205">
        <v>2.1800000000000002</v>
      </c>
      <c r="E293" s="206"/>
    </row>
    <row r="294" spans="1:5" ht="27">
      <c r="A294" s="202">
        <v>89028</v>
      </c>
      <c r="B294" s="203" t="s">
        <v>1522</v>
      </c>
      <c r="C294" s="204" t="s">
        <v>1470</v>
      </c>
      <c r="D294" s="205">
        <v>159.63999999999999</v>
      </c>
      <c r="E294" s="206"/>
    </row>
    <row r="295" spans="1:5" ht="27">
      <c r="A295" s="202">
        <v>89032</v>
      </c>
      <c r="B295" s="203" t="s">
        <v>1523</v>
      </c>
      <c r="C295" s="204" t="s">
        <v>1470</v>
      </c>
      <c r="D295" s="205">
        <v>128.4</v>
      </c>
      <c r="E295" s="206"/>
    </row>
    <row r="296" spans="1:5" ht="27">
      <c r="A296" s="202">
        <v>89035</v>
      </c>
      <c r="B296" s="203" t="s">
        <v>1524</v>
      </c>
      <c r="C296" s="204" t="s">
        <v>1470</v>
      </c>
      <c r="D296" s="205">
        <v>123.97</v>
      </c>
      <c r="E296" s="206"/>
    </row>
    <row r="297" spans="1:5" ht="40.5">
      <c r="A297" s="202">
        <v>89225</v>
      </c>
      <c r="B297" s="203" t="s">
        <v>1525</v>
      </c>
      <c r="C297" s="204" t="s">
        <v>1470</v>
      </c>
      <c r="D297" s="205">
        <v>4.2699999999999996</v>
      </c>
      <c r="E297" s="206"/>
    </row>
    <row r="298" spans="1:5" ht="27">
      <c r="A298" s="202">
        <v>89234</v>
      </c>
      <c r="B298" s="203" t="s">
        <v>1526</v>
      </c>
      <c r="C298" s="204" t="s">
        <v>1470</v>
      </c>
      <c r="D298" s="205">
        <v>387.43</v>
      </c>
      <c r="E298" s="206"/>
    </row>
    <row r="299" spans="1:5" ht="27">
      <c r="A299" s="202">
        <v>89242</v>
      </c>
      <c r="B299" s="203" t="s">
        <v>1527</v>
      </c>
      <c r="C299" s="204" t="s">
        <v>1470</v>
      </c>
      <c r="D299" s="205">
        <v>922.17</v>
      </c>
      <c r="E299" s="206"/>
    </row>
    <row r="300" spans="1:5" ht="27">
      <c r="A300" s="202">
        <v>89250</v>
      </c>
      <c r="B300" s="203" t="s">
        <v>1528</v>
      </c>
      <c r="C300" s="204" t="s">
        <v>1470</v>
      </c>
      <c r="D300" s="205">
        <v>797.95</v>
      </c>
      <c r="E300" s="206"/>
    </row>
    <row r="301" spans="1:5" ht="27">
      <c r="A301" s="202">
        <v>89257</v>
      </c>
      <c r="B301" s="203" t="s">
        <v>1529</v>
      </c>
      <c r="C301" s="204" t="s">
        <v>1470</v>
      </c>
      <c r="D301" s="205">
        <v>216.6</v>
      </c>
      <c r="E301" s="206"/>
    </row>
    <row r="302" spans="1:5" ht="40.5">
      <c r="A302" s="202">
        <v>89272</v>
      </c>
      <c r="B302" s="203" t="s">
        <v>1530</v>
      </c>
      <c r="C302" s="204" t="s">
        <v>1470</v>
      </c>
      <c r="D302" s="205">
        <v>128.79</v>
      </c>
      <c r="E302" s="206"/>
    </row>
    <row r="303" spans="1:5" ht="27">
      <c r="A303" s="202">
        <v>89278</v>
      </c>
      <c r="B303" s="203" t="s">
        <v>1531</v>
      </c>
      <c r="C303" s="204" t="s">
        <v>1470</v>
      </c>
      <c r="D303" s="205">
        <v>9.07</v>
      </c>
      <c r="E303" s="206"/>
    </row>
    <row r="304" spans="1:5" ht="27">
      <c r="A304" s="202">
        <v>89843</v>
      </c>
      <c r="B304" s="203" t="s">
        <v>1532</v>
      </c>
      <c r="C304" s="204" t="s">
        <v>1470</v>
      </c>
      <c r="D304" s="205">
        <v>138.76</v>
      </c>
      <c r="E304" s="206"/>
    </row>
    <row r="305" spans="1:5" ht="40.5">
      <c r="A305" s="202">
        <v>89876</v>
      </c>
      <c r="B305" s="203" t="s">
        <v>1533</v>
      </c>
      <c r="C305" s="204" t="s">
        <v>1470</v>
      </c>
      <c r="D305" s="205">
        <v>223.52</v>
      </c>
      <c r="E305" s="206"/>
    </row>
    <row r="306" spans="1:5" ht="40.5">
      <c r="A306" s="202">
        <v>89883</v>
      </c>
      <c r="B306" s="203" t="s">
        <v>1534</v>
      </c>
      <c r="C306" s="204" t="s">
        <v>1470</v>
      </c>
      <c r="D306" s="205">
        <v>248.54</v>
      </c>
      <c r="E306" s="206"/>
    </row>
    <row r="307" spans="1:5" ht="27">
      <c r="A307" s="202">
        <v>90586</v>
      </c>
      <c r="B307" s="203" t="s">
        <v>1535</v>
      </c>
      <c r="C307" s="204" t="s">
        <v>1470</v>
      </c>
      <c r="D307" s="205">
        <v>1.77</v>
      </c>
      <c r="E307" s="206"/>
    </row>
    <row r="308" spans="1:5" ht="27">
      <c r="A308" s="202">
        <v>90625</v>
      </c>
      <c r="B308" s="203" t="s">
        <v>1536</v>
      </c>
      <c r="C308" s="204" t="s">
        <v>1470</v>
      </c>
      <c r="D308" s="205">
        <v>7.5</v>
      </c>
      <c r="E308" s="206"/>
    </row>
    <row r="309" spans="1:5" ht="27">
      <c r="A309" s="202">
        <v>90631</v>
      </c>
      <c r="B309" s="203" t="s">
        <v>1537</v>
      </c>
      <c r="C309" s="204" t="s">
        <v>1470</v>
      </c>
      <c r="D309" s="205">
        <v>92.01</v>
      </c>
      <c r="E309" s="206"/>
    </row>
    <row r="310" spans="1:5" ht="40.5">
      <c r="A310" s="202">
        <v>90637</v>
      </c>
      <c r="B310" s="203" t="s">
        <v>1538</v>
      </c>
      <c r="C310" s="204" t="s">
        <v>1470</v>
      </c>
      <c r="D310" s="205">
        <v>12.55</v>
      </c>
      <c r="E310" s="206"/>
    </row>
    <row r="311" spans="1:5" ht="27">
      <c r="A311" s="202">
        <v>90643</v>
      </c>
      <c r="B311" s="203" t="s">
        <v>1539</v>
      </c>
      <c r="C311" s="204" t="s">
        <v>1470</v>
      </c>
      <c r="D311" s="205">
        <v>17.97</v>
      </c>
      <c r="E311" s="206"/>
    </row>
    <row r="312" spans="1:5" ht="40.5">
      <c r="A312" s="202">
        <v>90650</v>
      </c>
      <c r="B312" s="203" t="s">
        <v>1540</v>
      </c>
      <c r="C312" s="204" t="s">
        <v>1470</v>
      </c>
      <c r="D312" s="205">
        <v>9.43</v>
      </c>
      <c r="E312" s="206"/>
    </row>
    <row r="313" spans="1:5" ht="27">
      <c r="A313" s="202">
        <v>90656</v>
      </c>
      <c r="B313" s="203" t="s">
        <v>1541</v>
      </c>
      <c r="C313" s="204" t="s">
        <v>1470</v>
      </c>
      <c r="D313" s="205">
        <v>12.46</v>
      </c>
      <c r="E313" s="206"/>
    </row>
    <row r="314" spans="1:5" ht="27">
      <c r="A314" s="202">
        <v>90662</v>
      </c>
      <c r="B314" s="203" t="s">
        <v>1542</v>
      </c>
      <c r="C314" s="204" t="s">
        <v>1470</v>
      </c>
      <c r="D314" s="205">
        <v>12.97</v>
      </c>
      <c r="E314" s="206"/>
    </row>
    <row r="315" spans="1:5" ht="40.5">
      <c r="A315" s="202">
        <v>90668</v>
      </c>
      <c r="B315" s="203" t="s">
        <v>1543</v>
      </c>
      <c r="C315" s="204" t="s">
        <v>1470</v>
      </c>
      <c r="D315" s="205">
        <v>21.68</v>
      </c>
      <c r="E315" s="206"/>
    </row>
    <row r="316" spans="1:5" ht="54">
      <c r="A316" s="202">
        <v>90674</v>
      </c>
      <c r="B316" s="203" t="s">
        <v>1544</v>
      </c>
      <c r="C316" s="204" t="s">
        <v>1470</v>
      </c>
      <c r="D316" s="205">
        <v>415.61</v>
      </c>
      <c r="E316" s="206"/>
    </row>
    <row r="317" spans="1:5" ht="54">
      <c r="A317" s="202">
        <v>90680</v>
      </c>
      <c r="B317" s="203" t="s">
        <v>1545</v>
      </c>
      <c r="C317" s="204" t="s">
        <v>1470</v>
      </c>
      <c r="D317" s="205">
        <v>252.79</v>
      </c>
      <c r="E317" s="206"/>
    </row>
    <row r="318" spans="1:5" ht="27">
      <c r="A318" s="202">
        <v>90686</v>
      </c>
      <c r="B318" s="203" t="s">
        <v>1546</v>
      </c>
      <c r="C318" s="204" t="s">
        <v>1470</v>
      </c>
      <c r="D318" s="205">
        <v>113.75</v>
      </c>
      <c r="E318" s="206"/>
    </row>
    <row r="319" spans="1:5" ht="27">
      <c r="A319" s="202">
        <v>90692</v>
      </c>
      <c r="B319" s="203" t="s">
        <v>1547</v>
      </c>
      <c r="C319" s="204" t="s">
        <v>1470</v>
      </c>
      <c r="D319" s="205">
        <v>84.61</v>
      </c>
      <c r="E319" s="206"/>
    </row>
    <row r="320" spans="1:5" ht="27">
      <c r="A320" s="202">
        <v>90964</v>
      </c>
      <c r="B320" s="203" t="s">
        <v>1548</v>
      </c>
      <c r="C320" s="204" t="s">
        <v>1470</v>
      </c>
      <c r="D320" s="205">
        <v>20.59</v>
      </c>
      <c r="E320" s="206"/>
    </row>
    <row r="321" spans="1:5" ht="27">
      <c r="A321" s="202">
        <v>90972</v>
      </c>
      <c r="B321" s="203" t="s">
        <v>1549</v>
      </c>
      <c r="C321" s="204" t="s">
        <v>1470</v>
      </c>
      <c r="D321" s="205">
        <v>54.79</v>
      </c>
      <c r="E321" s="206"/>
    </row>
    <row r="322" spans="1:5" ht="27">
      <c r="A322" s="202">
        <v>90979</v>
      </c>
      <c r="B322" s="203" t="s">
        <v>1550</v>
      </c>
      <c r="C322" s="204" t="s">
        <v>1470</v>
      </c>
      <c r="D322" s="205">
        <v>141.68</v>
      </c>
      <c r="E322" s="206"/>
    </row>
    <row r="323" spans="1:5" ht="27">
      <c r="A323" s="202">
        <v>90991</v>
      </c>
      <c r="B323" s="203" t="s">
        <v>1551</v>
      </c>
      <c r="C323" s="204" t="s">
        <v>1470</v>
      </c>
      <c r="D323" s="205">
        <v>128.21</v>
      </c>
      <c r="E323" s="206"/>
    </row>
    <row r="324" spans="1:5" ht="27">
      <c r="A324" s="202">
        <v>90999</v>
      </c>
      <c r="B324" s="203" t="s">
        <v>1552</v>
      </c>
      <c r="C324" s="204" t="s">
        <v>1470</v>
      </c>
      <c r="D324" s="205">
        <v>72.81</v>
      </c>
      <c r="E324" s="206"/>
    </row>
    <row r="325" spans="1:5" ht="40.5">
      <c r="A325" s="202">
        <v>91031</v>
      </c>
      <c r="B325" s="203" t="s">
        <v>1553</v>
      </c>
      <c r="C325" s="204" t="s">
        <v>1470</v>
      </c>
      <c r="D325" s="205">
        <v>164.15</v>
      </c>
      <c r="E325" s="206"/>
    </row>
    <row r="326" spans="1:5" ht="27">
      <c r="A326" s="202">
        <v>91277</v>
      </c>
      <c r="B326" s="203" t="s">
        <v>1554</v>
      </c>
      <c r="C326" s="204" t="s">
        <v>1470</v>
      </c>
      <c r="D326" s="205">
        <v>8.7899999999999991</v>
      </c>
      <c r="E326" s="206"/>
    </row>
    <row r="327" spans="1:5" ht="40.5">
      <c r="A327" s="202">
        <v>91283</v>
      </c>
      <c r="B327" s="203" t="s">
        <v>1555</v>
      </c>
      <c r="C327" s="204" t="s">
        <v>1470</v>
      </c>
      <c r="D327" s="205">
        <v>20.38</v>
      </c>
      <c r="E327" s="206"/>
    </row>
    <row r="328" spans="1:5" ht="40.5">
      <c r="A328" s="202">
        <v>91386</v>
      </c>
      <c r="B328" s="203" t="s">
        <v>1556</v>
      </c>
      <c r="C328" s="204" t="s">
        <v>1470</v>
      </c>
      <c r="D328" s="205">
        <v>175.44</v>
      </c>
      <c r="E328" s="206"/>
    </row>
    <row r="329" spans="1:5" ht="27">
      <c r="A329" s="202">
        <v>91533</v>
      </c>
      <c r="B329" s="203" t="s">
        <v>1557</v>
      </c>
      <c r="C329" s="204" t="s">
        <v>1470</v>
      </c>
      <c r="D329" s="205">
        <v>20.6</v>
      </c>
      <c r="E329" s="206"/>
    </row>
    <row r="330" spans="1:5" ht="40.5">
      <c r="A330" s="202">
        <v>91634</v>
      </c>
      <c r="B330" s="203" t="s">
        <v>1558</v>
      </c>
      <c r="C330" s="204" t="s">
        <v>1470</v>
      </c>
      <c r="D330" s="205">
        <v>151.58000000000001</v>
      </c>
      <c r="E330" s="206"/>
    </row>
    <row r="331" spans="1:5" ht="54">
      <c r="A331" s="202">
        <v>91645</v>
      </c>
      <c r="B331" s="203" t="s">
        <v>1559</v>
      </c>
      <c r="C331" s="204" t="s">
        <v>1470</v>
      </c>
      <c r="D331" s="205">
        <v>324.24</v>
      </c>
      <c r="E331" s="206"/>
    </row>
    <row r="332" spans="1:5" ht="27">
      <c r="A332" s="202">
        <v>91692</v>
      </c>
      <c r="B332" s="203" t="s">
        <v>1560</v>
      </c>
      <c r="C332" s="204" t="s">
        <v>1470</v>
      </c>
      <c r="D332" s="205">
        <v>16.149999999999999</v>
      </c>
      <c r="E332" s="206"/>
    </row>
    <row r="333" spans="1:5" ht="27">
      <c r="A333" s="202">
        <v>92043</v>
      </c>
      <c r="B333" s="203" t="s">
        <v>1561</v>
      </c>
      <c r="C333" s="204" t="s">
        <v>1470</v>
      </c>
      <c r="D333" s="205">
        <v>9.0500000000000007</v>
      </c>
      <c r="E333" s="206"/>
    </row>
    <row r="334" spans="1:5" ht="54">
      <c r="A334" s="202">
        <v>92106</v>
      </c>
      <c r="B334" s="203" t="s">
        <v>1562</v>
      </c>
      <c r="C334" s="204" t="s">
        <v>1470</v>
      </c>
      <c r="D334" s="205">
        <v>212.75</v>
      </c>
      <c r="E334" s="206"/>
    </row>
    <row r="335" spans="1:5" ht="27">
      <c r="A335" s="202">
        <v>92112</v>
      </c>
      <c r="B335" s="203" t="s">
        <v>1563</v>
      </c>
      <c r="C335" s="204" t="s">
        <v>1470</v>
      </c>
      <c r="D335" s="205">
        <v>2.5</v>
      </c>
      <c r="E335" s="206"/>
    </row>
    <row r="336" spans="1:5" ht="15">
      <c r="A336" s="202">
        <v>92118</v>
      </c>
      <c r="B336" s="203" t="s">
        <v>1564</v>
      </c>
      <c r="C336" s="204" t="s">
        <v>1470</v>
      </c>
      <c r="D336" s="205">
        <v>0.2</v>
      </c>
      <c r="E336" s="206"/>
    </row>
    <row r="337" spans="1:5" ht="27">
      <c r="A337" s="202">
        <v>92138</v>
      </c>
      <c r="B337" s="203" t="s">
        <v>1565</v>
      </c>
      <c r="C337" s="204" t="s">
        <v>1470</v>
      </c>
      <c r="D337" s="205">
        <v>65.599999999999994</v>
      </c>
      <c r="E337" s="206"/>
    </row>
    <row r="338" spans="1:5" ht="27">
      <c r="A338" s="202">
        <v>92145</v>
      </c>
      <c r="B338" s="203" t="s">
        <v>1566</v>
      </c>
      <c r="C338" s="204" t="s">
        <v>1470</v>
      </c>
      <c r="D338" s="205">
        <v>56.48</v>
      </c>
      <c r="E338" s="206"/>
    </row>
    <row r="339" spans="1:5" ht="54">
      <c r="A339" s="202">
        <v>92242</v>
      </c>
      <c r="B339" s="203" t="s">
        <v>1567</v>
      </c>
      <c r="C339" s="204" t="s">
        <v>1470</v>
      </c>
      <c r="D339" s="205">
        <v>283.93</v>
      </c>
      <c r="E339" s="206"/>
    </row>
    <row r="340" spans="1:5" ht="27">
      <c r="A340" s="202">
        <v>92716</v>
      </c>
      <c r="B340" s="203" t="s">
        <v>1568</v>
      </c>
      <c r="C340" s="204" t="s">
        <v>1470</v>
      </c>
      <c r="D340" s="205">
        <v>26.27</v>
      </c>
      <c r="E340" s="206"/>
    </row>
    <row r="341" spans="1:5" ht="27">
      <c r="A341" s="202">
        <v>92960</v>
      </c>
      <c r="B341" s="203" t="s">
        <v>1569</v>
      </c>
      <c r="C341" s="204" t="s">
        <v>1470</v>
      </c>
      <c r="D341" s="205">
        <v>14.83</v>
      </c>
      <c r="E341" s="206"/>
    </row>
    <row r="342" spans="1:5" ht="27">
      <c r="A342" s="202">
        <v>92966</v>
      </c>
      <c r="B342" s="203" t="s">
        <v>1570</v>
      </c>
      <c r="C342" s="204" t="s">
        <v>1470</v>
      </c>
      <c r="D342" s="205">
        <v>14.98</v>
      </c>
      <c r="E342" s="206"/>
    </row>
    <row r="343" spans="1:5" ht="54">
      <c r="A343" s="202">
        <v>93224</v>
      </c>
      <c r="B343" s="203" t="s">
        <v>1571</v>
      </c>
      <c r="C343" s="204" t="s">
        <v>1470</v>
      </c>
      <c r="D343" s="205">
        <v>616.53</v>
      </c>
      <c r="E343" s="206"/>
    </row>
    <row r="344" spans="1:5" ht="27">
      <c r="A344" s="202">
        <v>93233</v>
      </c>
      <c r="B344" s="203" t="s">
        <v>1572</v>
      </c>
      <c r="C344" s="204" t="s">
        <v>1470</v>
      </c>
      <c r="D344" s="205">
        <v>8.4700000000000006</v>
      </c>
      <c r="E344" s="206"/>
    </row>
    <row r="345" spans="1:5" ht="27">
      <c r="A345" s="202">
        <v>93272</v>
      </c>
      <c r="B345" s="203" t="s">
        <v>1573</v>
      </c>
      <c r="C345" s="204" t="s">
        <v>1470</v>
      </c>
      <c r="D345" s="205">
        <v>87.28</v>
      </c>
      <c r="E345" s="206"/>
    </row>
    <row r="346" spans="1:5" ht="27">
      <c r="A346" s="202">
        <v>93281</v>
      </c>
      <c r="B346" s="203" t="s">
        <v>1574</v>
      </c>
      <c r="C346" s="204" t="s">
        <v>1470</v>
      </c>
      <c r="D346" s="205">
        <v>14.15</v>
      </c>
      <c r="E346" s="206"/>
    </row>
    <row r="347" spans="1:5" ht="27">
      <c r="A347" s="202">
        <v>93287</v>
      </c>
      <c r="B347" s="203" t="s">
        <v>1575</v>
      </c>
      <c r="C347" s="204" t="s">
        <v>1470</v>
      </c>
      <c r="D347" s="205">
        <v>375.86</v>
      </c>
      <c r="E347" s="206"/>
    </row>
    <row r="348" spans="1:5" ht="40.5">
      <c r="A348" s="202">
        <v>93402</v>
      </c>
      <c r="B348" s="203" t="s">
        <v>1576</v>
      </c>
      <c r="C348" s="204" t="s">
        <v>1470</v>
      </c>
      <c r="D348" s="205">
        <v>169.77</v>
      </c>
      <c r="E348" s="206"/>
    </row>
    <row r="349" spans="1:5" ht="54">
      <c r="A349" s="202">
        <v>93408</v>
      </c>
      <c r="B349" s="203" t="s">
        <v>1577</v>
      </c>
      <c r="C349" s="204" t="s">
        <v>1470</v>
      </c>
      <c r="D349" s="205">
        <v>63.59</v>
      </c>
      <c r="E349" s="206"/>
    </row>
    <row r="350" spans="1:5" ht="27">
      <c r="A350" s="202">
        <v>93415</v>
      </c>
      <c r="B350" s="203" t="s">
        <v>1578</v>
      </c>
      <c r="C350" s="204" t="s">
        <v>1470</v>
      </c>
      <c r="D350" s="205">
        <v>13.82</v>
      </c>
      <c r="E350" s="206"/>
    </row>
    <row r="351" spans="1:5" ht="27">
      <c r="A351" s="202">
        <v>93421</v>
      </c>
      <c r="B351" s="203" t="s">
        <v>1579</v>
      </c>
      <c r="C351" s="204" t="s">
        <v>1470</v>
      </c>
      <c r="D351" s="205">
        <v>55.21</v>
      </c>
      <c r="E351" s="206"/>
    </row>
    <row r="352" spans="1:5" ht="27">
      <c r="A352" s="202">
        <v>93427</v>
      </c>
      <c r="B352" s="203" t="s">
        <v>1580</v>
      </c>
      <c r="C352" s="204" t="s">
        <v>1470</v>
      </c>
      <c r="D352" s="205">
        <v>127.07</v>
      </c>
      <c r="E352" s="206"/>
    </row>
    <row r="353" spans="1:5" ht="27">
      <c r="A353" s="202">
        <v>93433</v>
      </c>
      <c r="B353" s="203" t="s">
        <v>1581</v>
      </c>
      <c r="C353" s="204" t="s">
        <v>1470</v>
      </c>
      <c r="D353" s="205">
        <v>2421.39</v>
      </c>
      <c r="E353" s="206"/>
    </row>
    <row r="354" spans="1:5" ht="27">
      <c r="A354" s="202">
        <v>93439</v>
      </c>
      <c r="B354" s="203" t="s">
        <v>1582</v>
      </c>
      <c r="C354" s="204" t="s">
        <v>1470</v>
      </c>
      <c r="D354" s="205">
        <v>104.51</v>
      </c>
      <c r="E354" s="206"/>
    </row>
    <row r="355" spans="1:5" ht="27">
      <c r="A355" s="202">
        <v>95121</v>
      </c>
      <c r="B355" s="203" t="s">
        <v>1583</v>
      </c>
      <c r="C355" s="204" t="s">
        <v>1470</v>
      </c>
      <c r="D355" s="205">
        <v>212.8</v>
      </c>
      <c r="E355" s="206"/>
    </row>
    <row r="356" spans="1:5" ht="27">
      <c r="A356" s="202">
        <v>95127</v>
      </c>
      <c r="B356" s="203" t="s">
        <v>1584</v>
      </c>
      <c r="C356" s="204" t="s">
        <v>1470</v>
      </c>
      <c r="D356" s="205">
        <v>152.69</v>
      </c>
      <c r="E356" s="206"/>
    </row>
    <row r="357" spans="1:5" ht="27">
      <c r="A357" s="202">
        <v>95133</v>
      </c>
      <c r="B357" s="203" t="s">
        <v>1585</v>
      </c>
      <c r="C357" s="204" t="s">
        <v>1470</v>
      </c>
      <c r="D357" s="205">
        <v>109.5</v>
      </c>
      <c r="E357" s="206"/>
    </row>
    <row r="358" spans="1:5" ht="27">
      <c r="A358" s="202">
        <v>95139</v>
      </c>
      <c r="B358" s="203" t="s">
        <v>1586</v>
      </c>
      <c r="C358" s="204" t="s">
        <v>1470</v>
      </c>
      <c r="D358" s="205">
        <v>7.0000000000000007E-2</v>
      </c>
      <c r="E358" s="206"/>
    </row>
    <row r="359" spans="1:5" ht="27">
      <c r="A359" s="202">
        <v>95212</v>
      </c>
      <c r="B359" s="203" t="s">
        <v>1587</v>
      </c>
      <c r="C359" s="204" t="s">
        <v>1470</v>
      </c>
      <c r="D359" s="205">
        <v>96.15</v>
      </c>
      <c r="E359" s="206"/>
    </row>
    <row r="360" spans="1:5" ht="27">
      <c r="A360" s="202">
        <v>95218</v>
      </c>
      <c r="B360" s="203" t="s">
        <v>1588</v>
      </c>
      <c r="C360" s="204" t="s">
        <v>1470</v>
      </c>
      <c r="D360" s="205">
        <v>19.829999999999998</v>
      </c>
      <c r="E360" s="206"/>
    </row>
    <row r="361" spans="1:5" ht="15">
      <c r="A361" s="202">
        <v>95258</v>
      </c>
      <c r="B361" s="203" t="s">
        <v>1589</v>
      </c>
      <c r="C361" s="204" t="s">
        <v>1470</v>
      </c>
      <c r="D361" s="205">
        <v>14.45</v>
      </c>
      <c r="E361" s="206"/>
    </row>
    <row r="362" spans="1:5" ht="27">
      <c r="A362" s="202">
        <v>95264</v>
      </c>
      <c r="B362" s="203" t="s">
        <v>1590</v>
      </c>
      <c r="C362" s="204" t="s">
        <v>1470</v>
      </c>
      <c r="D362" s="205">
        <v>6.33</v>
      </c>
      <c r="E362" s="206"/>
    </row>
    <row r="363" spans="1:5" ht="27">
      <c r="A363" s="202">
        <v>95270</v>
      </c>
      <c r="B363" s="203" t="s">
        <v>1591</v>
      </c>
      <c r="C363" s="204" t="s">
        <v>1470</v>
      </c>
      <c r="D363" s="205">
        <v>8.67</v>
      </c>
      <c r="E363" s="206"/>
    </row>
    <row r="364" spans="1:5" ht="27">
      <c r="A364" s="202">
        <v>95276</v>
      </c>
      <c r="B364" s="203" t="s">
        <v>1592</v>
      </c>
      <c r="C364" s="204" t="s">
        <v>1470</v>
      </c>
      <c r="D364" s="205">
        <v>2.85</v>
      </c>
      <c r="E364" s="206"/>
    </row>
    <row r="365" spans="1:5" ht="27">
      <c r="A365" s="202">
        <v>95282</v>
      </c>
      <c r="B365" s="203" t="s">
        <v>1593</v>
      </c>
      <c r="C365" s="204" t="s">
        <v>1470</v>
      </c>
      <c r="D365" s="205">
        <v>8.64</v>
      </c>
      <c r="E365" s="206"/>
    </row>
    <row r="366" spans="1:5" ht="40.5">
      <c r="A366" s="202">
        <v>95620</v>
      </c>
      <c r="B366" s="203" t="s">
        <v>1594</v>
      </c>
      <c r="C366" s="204" t="s">
        <v>1470</v>
      </c>
      <c r="D366" s="205">
        <v>13.86</v>
      </c>
      <c r="E366" s="206"/>
    </row>
    <row r="367" spans="1:5" ht="40.5">
      <c r="A367" s="202">
        <v>95631</v>
      </c>
      <c r="B367" s="203" t="s">
        <v>1595</v>
      </c>
      <c r="C367" s="204" t="s">
        <v>1470</v>
      </c>
      <c r="D367" s="205">
        <v>149.05000000000001</v>
      </c>
      <c r="E367" s="206"/>
    </row>
    <row r="368" spans="1:5" ht="27">
      <c r="A368" s="202">
        <v>95702</v>
      </c>
      <c r="B368" s="203" t="s">
        <v>1596</v>
      </c>
      <c r="C368" s="204" t="s">
        <v>1470</v>
      </c>
      <c r="D368" s="205">
        <v>26.95</v>
      </c>
      <c r="E368" s="206"/>
    </row>
    <row r="369" spans="1:5" ht="27">
      <c r="A369" s="202">
        <v>95708</v>
      </c>
      <c r="B369" s="203" t="s">
        <v>1597</v>
      </c>
      <c r="C369" s="204" t="s">
        <v>1470</v>
      </c>
      <c r="D369" s="205">
        <v>107.38</v>
      </c>
      <c r="E369" s="206"/>
    </row>
    <row r="370" spans="1:5" ht="40.5">
      <c r="A370" s="202">
        <v>95714</v>
      </c>
      <c r="B370" s="203" t="s">
        <v>1598</v>
      </c>
      <c r="C370" s="204" t="s">
        <v>1470</v>
      </c>
      <c r="D370" s="205">
        <v>162.33000000000001</v>
      </c>
      <c r="E370" s="206"/>
    </row>
    <row r="371" spans="1:5" ht="54">
      <c r="A371" s="202">
        <v>95720</v>
      </c>
      <c r="B371" s="203" t="s">
        <v>1599</v>
      </c>
      <c r="C371" s="204" t="s">
        <v>1470</v>
      </c>
      <c r="D371" s="205">
        <v>159.4</v>
      </c>
      <c r="E371" s="206"/>
    </row>
    <row r="372" spans="1:5" ht="27">
      <c r="A372" s="202">
        <v>95872</v>
      </c>
      <c r="B372" s="203" t="s">
        <v>1600</v>
      </c>
      <c r="C372" s="204" t="s">
        <v>1470</v>
      </c>
      <c r="D372" s="205">
        <v>215.76</v>
      </c>
      <c r="E372" s="206"/>
    </row>
    <row r="373" spans="1:5" ht="27">
      <c r="A373" s="202">
        <v>96013</v>
      </c>
      <c r="B373" s="203" t="s">
        <v>1601</v>
      </c>
      <c r="C373" s="204" t="s">
        <v>1470</v>
      </c>
      <c r="D373" s="205">
        <v>176.69</v>
      </c>
      <c r="E373" s="206"/>
    </row>
    <row r="374" spans="1:5" ht="27">
      <c r="A374" s="202">
        <v>96020</v>
      </c>
      <c r="B374" s="203" t="s">
        <v>1602</v>
      </c>
      <c r="C374" s="204" t="s">
        <v>1470</v>
      </c>
      <c r="D374" s="205">
        <v>176.34</v>
      </c>
      <c r="E374" s="206"/>
    </row>
    <row r="375" spans="1:5" ht="27">
      <c r="A375" s="202">
        <v>96028</v>
      </c>
      <c r="B375" s="203" t="s">
        <v>1603</v>
      </c>
      <c r="C375" s="204" t="s">
        <v>1470</v>
      </c>
      <c r="D375" s="205">
        <v>129.72</v>
      </c>
      <c r="E375" s="206"/>
    </row>
    <row r="376" spans="1:5" ht="40.5">
      <c r="A376" s="202">
        <v>96035</v>
      </c>
      <c r="B376" s="203" t="s">
        <v>1604</v>
      </c>
      <c r="C376" s="204" t="s">
        <v>1470</v>
      </c>
      <c r="D376" s="205">
        <v>183.55</v>
      </c>
      <c r="E376" s="206"/>
    </row>
    <row r="377" spans="1:5" ht="27">
      <c r="A377" s="202">
        <v>96157</v>
      </c>
      <c r="B377" s="203" t="s">
        <v>1605</v>
      </c>
      <c r="C377" s="204" t="s">
        <v>1470</v>
      </c>
      <c r="D377" s="205">
        <v>130.07</v>
      </c>
      <c r="E377" s="206"/>
    </row>
    <row r="378" spans="1:5" ht="27">
      <c r="A378" s="202">
        <v>96158</v>
      </c>
      <c r="B378" s="203" t="s">
        <v>1606</v>
      </c>
      <c r="C378" s="204" t="s">
        <v>1470</v>
      </c>
      <c r="D378" s="205">
        <v>94.26</v>
      </c>
      <c r="E378" s="206"/>
    </row>
    <row r="379" spans="1:5" ht="27">
      <c r="A379" s="202">
        <v>96245</v>
      </c>
      <c r="B379" s="203" t="s">
        <v>1607</v>
      </c>
      <c r="C379" s="204" t="s">
        <v>1470</v>
      </c>
      <c r="D379" s="205">
        <v>63.17</v>
      </c>
      <c r="E379" s="206"/>
    </row>
    <row r="380" spans="1:5" ht="27">
      <c r="A380" s="202">
        <v>96303</v>
      </c>
      <c r="B380" s="203" t="s">
        <v>1608</v>
      </c>
      <c r="C380" s="204" t="s">
        <v>1470</v>
      </c>
      <c r="D380" s="205">
        <v>152.1</v>
      </c>
      <c r="E380" s="206"/>
    </row>
    <row r="381" spans="1:5" ht="40.5">
      <c r="A381" s="202">
        <v>96309</v>
      </c>
      <c r="B381" s="203" t="s">
        <v>1609</v>
      </c>
      <c r="C381" s="204" t="s">
        <v>1470</v>
      </c>
      <c r="D381" s="205">
        <v>1.38</v>
      </c>
      <c r="E381" s="206"/>
    </row>
    <row r="382" spans="1:5" ht="40.5">
      <c r="A382" s="202">
        <v>96463</v>
      </c>
      <c r="B382" s="203" t="s">
        <v>1610</v>
      </c>
      <c r="C382" s="204" t="s">
        <v>1470</v>
      </c>
      <c r="D382" s="205">
        <v>137.52000000000001</v>
      </c>
      <c r="E382" s="206"/>
    </row>
    <row r="383" spans="1:5" ht="40.5">
      <c r="A383" s="202">
        <v>98764</v>
      </c>
      <c r="B383" s="203" t="s">
        <v>1611</v>
      </c>
      <c r="C383" s="204" t="s">
        <v>1470</v>
      </c>
      <c r="D383" s="205">
        <v>4.05</v>
      </c>
      <c r="E383" s="206"/>
    </row>
    <row r="384" spans="1:5" ht="40.5">
      <c r="A384" s="202">
        <v>99833</v>
      </c>
      <c r="B384" s="203" t="s">
        <v>1612</v>
      </c>
      <c r="C384" s="204" t="s">
        <v>1470</v>
      </c>
      <c r="D384" s="205">
        <v>1.45</v>
      </c>
      <c r="E384" s="206"/>
    </row>
    <row r="385" spans="1:5" ht="27">
      <c r="A385" s="202">
        <v>100641</v>
      </c>
      <c r="B385" s="203" t="s">
        <v>1613</v>
      </c>
      <c r="C385" s="204" t="s">
        <v>1470</v>
      </c>
      <c r="D385" s="205">
        <v>455.87</v>
      </c>
      <c r="E385" s="206"/>
    </row>
    <row r="386" spans="1:5" ht="27">
      <c r="A386" s="202">
        <v>100647</v>
      </c>
      <c r="B386" s="203" t="s">
        <v>1614</v>
      </c>
      <c r="C386" s="204" t="s">
        <v>1470</v>
      </c>
      <c r="D386" s="205">
        <v>942.09</v>
      </c>
      <c r="E386" s="206"/>
    </row>
    <row r="387" spans="1:5" ht="27">
      <c r="A387" s="202">
        <v>102275</v>
      </c>
      <c r="B387" s="203" t="s">
        <v>1615</v>
      </c>
      <c r="C387" s="204" t="s">
        <v>1470</v>
      </c>
      <c r="D387" s="205">
        <v>14.12</v>
      </c>
      <c r="E387" s="206"/>
    </row>
    <row r="388" spans="1:5" ht="27">
      <c r="A388" s="202">
        <v>5632</v>
      </c>
      <c r="B388" s="203" t="s">
        <v>1616</v>
      </c>
      <c r="C388" s="204" t="s">
        <v>1617</v>
      </c>
      <c r="D388" s="205">
        <v>48.49</v>
      </c>
      <c r="E388" s="206"/>
    </row>
    <row r="389" spans="1:5" ht="54">
      <c r="A389" s="202">
        <v>5679</v>
      </c>
      <c r="B389" s="203" t="s">
        <v>1618</v>
      </c>
      <c r="C389" s="204" t="s">
        <v>1617</v>
      </c>
      <c r="D389" s="205">
        <v>35.83</v>
      </c>
      <c r="E389" s="206"/>
    </row>
    <row r="390" spans="1:5" ht="54">
      <c r="A390" s="202">
        <v>5681</v>
      </c>
      <c r="B390" s="203" t="s">
        <v>1619</v>
      </c>
      <c r="C390" s="204" t="s">
        <v>1617</v>
      </c>
      <c r="D390" s="205">
        <v>33.72</v>
      </c>
      <c r="E390" s="206"/>
    </row>
    <row r="391" spans="1:5" ht="40.5">
      <c r="A391" s="202">
        <v>5685</v>
      </c>
      <c r="B391" s="203" t="s">
        <v>1620</v>
      </c>
      <c r="C391" s="204" t="s">
        <v>1617</v>
      </c>
      <c r="D391" s="205">
        <v>35.299999999999997</v>
      </c>
      <c r="E391" s="206"/>
    </row>
    <row r="392" spans="1:5" ht="27">
      <c r="A392" s="202">
        <v>5690</v>
      </c>
      <c r="B392" s="203" t="s">
        <v>1621</v>
      </c>
      <c r="C392" s="204" t="s">
        <v>1617</v>
      </c>
      <c r="D392" s="205">
        <v>2.83</v>
      </c>
      <c r="E392" s="206"/>
    </row>
    <row r="393" spans="1:5" ht="40.5">
      <c r="A393" s="202">
        <v>5806</v>
      </c>
      <c r="B393" s="203" t="s">
        <v>1622</v>
      </c>
      <c r="C393" s="204" t="s">
        <v>1617</v>
      </c>
      <c r="D393" s="205">
        <v>0.21</v>
      </c>
      <c r="E393" s="206"/>
    </row>
    <row r="394" spans="1:5" ht="54">
      <c r="A394" s="202">
        <v>5826</v>
      </c>
      <c r="B394" s="203" t="s">
        <v>1623</v>
      </c>
      <c r="C394" s="204" t="s">
        <v>1617</v>
      </c>
      <c r="D394" s="205">
        <v>26.73</v>
      </c>
      <c r="E394" s="206"/>
    </row>
    <row r="395" spans="1:5" ht="27">
      <c r="A395" s="202">
        <v>5829</v>
      </c>
      <c r="B395" s="203" t="s">
        <v>1624</v>
      </c>
      <c r="C395" s="204" t="s">
        <v>1617</v>
      </c>
      <c r="D395" s="205">
        <v>107.32</v>
      </c>
      <c r="E395" s="206"/>
    </row>
    <row r="396" spans="1:5" ht="27">
      <c r="A396" s="202">
        <v>5837</v>
      </c>
      <c r="B396" s="203" t="s">
        <v>1625</v>
      </c>
      <c r="C396" s="204" t="s">
        <v>1617</v>
      </c>
      <c r="D396" s="205">
        <v>86.88</v>
      </c>
      <c r="E396" s="206"/>
    </row>
    <row r="397" spans="1:5" ht="27">
      <c r="A397" s="202">
        <v>5841</v>
      </c>
      <c r="B397" s="203" t="s">
        <v>1626</v>
      </c>
      <c r="C397" s="204" t="s">
        <v>1617</v>
      </c>
      <c r="D397" s="205">
        <v>3.26</v>
      </c>
      <c r="E397" s="206"/>
    </row>
    <row r="398" spans="1:5" ht="27">
      <c r="A398" s="202">
        <v>5845</v>
      </c>
      <c r="B398" s="203" t="s">
        <v>1627</v>
      </c>
      <c r="C398" s="204" t="s">
        <v>1617</v>
      </c>
      <c r="D398" s="205">
        <v>27.96</v>
      </c>
      <c r="E398" s="206"/>
    </row>
    <row r="399" spans="1:5" ht="27">
      <c r="A399" s="202">
        <v>5849</v>
      </c>
      <c r="B399" s="203" t="s">
        <v>1628</v>
      </c>
      <c r="C399" s="204" t="s">
        <v>1617</v>
      </c>
      <c r="D399" s="205">
        <v>49.18</v>
      </c>
      <c r="E399" s="206"/>
    </row>
    <row r="400" spans="1:5" ht="27">
      <c r="A400" s="202">
        <v>5853</v>
      </c>
      <c r="B400" s="203" t="s">
        <v>1629</v>
      </c>
      <c r="C400" s="204" t="s">
        <v>1617</v>
      </c>
      <c r="D400" s="205">
        <v>49.4</v>
      </c>
      <c r="E400" s="206"/>
    </row>
    <row r="401" spans="1:5" ht="27">
      <c r="A401" s="202">
        <v>5857</v>
      </c>
      <c r="B401" s="203" t="s">
        <v>1630</v>
      </c>
      <c r="C401" s="204" t="s">
        <v>1617</v>
      </c>
      <c r="D401" s="205">
        <v>131.16</v>
      </c>
      <c r="E401" s="206"/>
    </row>
    <row r="402" spans="1:5" ht="40.5">
      <c r="A402" s="202">
        <v>5865</v>
      </c>
      <c r="B402" s="203" t="s">
        <v>1631</v>
      </c>
      <c r="C402" s="204" t="s">
        <v>1617</v>
      </c>
      <c r="D402" s="205">
        <v>6.61</v>
      </c>
      <c r="E402" s="206"/>
    </row>
    <row r="403" spans="1:5" ht="40.5">
      <c r="A403" s="202">
        <v>5869</v>
      </c>
      <c r="B403" s="203" t="s">
        <v>1632</v>
      </c>
      <c r="C403" s="204" t="s">
        <v>1617</v>
      </c>
      <c r="D403" s="205">
        <v>40.299999999999997</v>
      </c>
      <c r="E403" s="206"/>
    </row>
    <row r="404" spans="1:5" ht="54">
      <c r="A404" s="202">
        <v>5877</v>
      </c>
      <c r="B404" s="203" t="s">
        <v>1633</v>
      </c>
      <c r="C404" s="204" t="s">
        <v>1617</v>
      </c>
      <c r="D404" s="205">
        <v>35.159999999999997</v>
      </c>
      <c r="E404" s="206"/>
    </row>
    <row r="405" spans="1:5" ht="40.5">
      <c r="A405" s="202">
        <v>5881</v>
      </c>
      <c r="B405" s="203" t="s">
        <v>1634</v>
      </c>
      <c r="C405" s="204" t="s">
        <v>1617</v>
      </c>
      <c r="D405" s="205">
        <v>43.34</v>
      </c>
      <c r="E405" s="206"/>
    </row>
    <row r="406" spans="1:5" ht="40.5">
      <c r="A406" s="202">
        <v>5884</v>
      </c>
      <c r="B406" s="203" t="s">
        <v>1635</v>
      </c>
      <c r="C406" s="204" t="s">
        <v>1617</v>
      </c>
      <c r="D406" s="205">
        <v>33.93</v>
      </c>
      <c r="E406" s="206"/>
    </row>
    <row r="407" spans="1:5" ht="40.5">
      <c r="A407" s="202">
        <v>5892</v>
      </c>
      <c r="B407" s="203" t="s">
        <v>1636</v>
      </c>
      <c r="C407" s="204" t="s">
        <v>1617</v>
      </c>
      <c r="D407" s="205">
        <v>27.8</v>
      </c>
      <c r="E407" s="206"/>
    </row>
    <row r="408" spans="1:5" ht="40.5">
      <c r="A408" s="202">
        <v>5896</v>
      </c>
      <c r="B408" s="203" t="s">
        <v>1637</v>
      </c>
      <c r="C408" s="204" t="s">
        <v>1617</v>
      </c>
      <c r="D408" s="205">
        <v>25.65</v>
      </c>
      <c r="E408" s="206"/>
    </row>
    <row r="409" spans="1:5" ht="40.5">
      <c r="A409" s="202">
        <v>5903</v>
      </c>
      <c r="B409" s="203" t="s">
        <v>1638</v>
      </c>
      <c r="C409" s="204" t="s">
        <v>1617</v>
      </c>
      <c r="D409" s="205">
        <v>34.31</v>
      </c>
      <c r="E409" s="206"/>
    </row>
    <row r="410" spans="1:5" ht="27">
      <c r="A410" s="202">
        <v>5911</v>
      </c>
      <c r="B410" s="203" t="s">
        <v>1639</v>
      </c>
      <c r="C410" s="204" t="s">
        <v>1617</v>
      </c>
      <c r="D410" s="205">
        <v>17.399999999999999</v>
      </c>
      <c r="E410" s="206"/>
    </row>
    <row r="411" spans="1:5" ht="27">
      <c r="A411" s="202">
        <v>5923</v>
      </c>
      <c r="B411" s="203" t="s">
        <v>1640</v>
      </c>
      <c r="C411" s="204" t="s">
        <v>1617</v>
      </c>
      <c r="D411" s="205">
        <v>2.2200000000000002</v>
      </c>
      <c r="E411" s="206"/>
    </row>
    <row r="412" spans="1:5" ht="40.5">
      <c r="A412" s="202">
        <v>5930</v>
      </c>
      <c r="B412" s="203" t="s">
        <v>1641</v>
      </c>
      <c r="C412" s="204" t="s">
        <v>1617</v>
      </c>
      <c r="D412" s="205">
        <v>31.71</v>
      </c>
      <c r="E412" s="206"/>
    </row>
    <row r="413" spans="1:5" ht="27">
      <c r="A413" s="202">
        <v>5934</v>
      </c>
      <c r="B413" s="203" t="s">
        <v>1642</v>
      </c>
      <c r="C413" s="204" t="s">
        <v>1617</v>
      </c>
      <c r="D413" s="205">
        <v>51.31</v>
      </c>
      <c r="E413" s="206"/>
    </row>
    <row r="414" spans="1:5" ht="27">
      <c r="A414" s="202">
        <v>5942</v>
      </c>
      <c r="B414" s="203" t="s">
        <v>1643</v>
      </c>
      <c r="C414" s="204" t="s">
        <v>1617</v>
      </c>
      <c r="D414" s="205">
        <v>40.909999999999997</v>
      </c>
      <c r="E414" s="206"/>
    </row>
    <row r="415" spans="1:5" ht="27">
      <c r="A415" s="202">
        <v>5946</v>
      </c>
      <c r="B415" s="203" t="s">
        <v>1644</v>
      </c>
      <c r="C415" s="204" t="s">
        <v>1617</v>
      </c>
      <c r="D415" s="205">
        <v>51.19</v>
      </c>
      <c r="E415" s="206"/>
    </row>
    <row r="416" spans="1:5" ht="27">
      <c r="A416" s="202">
        <v>5952</v>
      </c>
      <c r="B416" s="203" t="s">
        <v>1645</v>
      </c>
      <c r="C416" s="204" t="s">
        <v>1617</v>
      </c>
      <c r="D416" s="205">
        <v>12.91</v>
      </c>
      <c r="E416" s="206"/>
    </row>
    <row r="417" spans="1:5" ht="27">
      <c r="A417" s="202">
        <v>5954</v>
      </c>
      <c r="B417" s="203" t="s">
        <v>1646</v>
      </c>
      <c r="C417" s="204" t="s">
        <v>1617</v>
      </c>
      <c r="D417" s="205">
        <v>3.34</v>
      </c>
      <c r="E417" s="206"/>
    </row>
    <row r="418" spans="1:5" ht="40.5">
      <c r="A418" s="202">
        <v>5961</v>
      </c>
      <c r="B418" s="203" t="s">
        <v>1647</v>
      </c>
      <c r="C418" s="204" t="s">
        <v>1617</v>
      </c>
      <c r="D418" s="205">
        <v>33.270000000000003</v>
      </c>
      <c r="E418" s="206"/>
    </row>
    <row r="419" spans="1:5" ht="40.5">
      <c r="A419" s="202">
        <v>6260</v>
      </c>
      <c r="B419" s="203" t="s">
        <v>1648</v>
      </c>
      <c r="C419" s="204" t="s">
        <v>1617</v>
      </c>
      <c r="D419" s="205">
        <v>29.89</v>
      </c>
      <c r="E419" s="206"/>
    </row>
    <row r="420" spans="1:5" ht="40.5">
      <c r="A420" s="202">
        <v>6880</v>
      </c>
      <c r="B420" s="203" t="s">
        <v>1649</v>
      </c>
      <c r="C420" s="204" t="s">
        <v>1617</v>
      </c>
      <c r="D420" s="205">
        <v>47.64</v>
      </c>
      <c r="E420" s="206"/>
    </row>
    <row r="421" spans="1:5" ht="27">
      <c r="A421" s="202">
        <v>7031</v>
      </c>
      <c r="B421" s="203" t="s">
        <v>1650</v>
      </c>
      <c r="C421" s="204" t="s">
        <v>1617</v>
      </c>
      <c r="D421" s="205">
        <v>4.9800000000000004</v>
      </c>
      <c r="E421" s="206"/>
    </row>
    <row r="422" spans="1:5" ht="40.5">
      <c r="A422" s="202">
        <v>7043</v>
      </c>
      <c r="B422" s="203" t="s">
        <v>1651</v>
      </c>
      <c r="C422" s="204" t="s">
        <v>1617</v>
      </c>
      <c r="D422" s="205">
        <v>0.25</v>
      </c>
      <c r="E422" s="206"/>
    </row>
    <row r="423" spans="1:5" ht="40.5">
      <c r="A423" s="202">
        <v>7050</v>
      </c>
      <c r="B423" s="203" t="s">
        <v>1652</v>
      </c>
      <c r="C423" s="204" t="s">
        <v>1617</v>
      </c>
      <c r="D423" s="205">
        <v>43.77</v>
      </c>
      <c r="E423" s="206"/>
    </row>
    <row r="424" spans="1:5" ht="40.5">
      <c r="A424" s="202">
        <v>67827</v>
      </c>
      <c r="B424" s="203" t="s">
        <v>1653</v>
      </c>
      <c r="C424" s="204" t="s">
        <v>1617</v>
      </c>
      <c r="D424" s="205">
        <v>32.39</v>
      </c>
      <c r="E424" s="206"/>
    </row>
    <row r="425" spans="1:5" ht="27">
      <c r="A425" s="202">
        <v>73395</v>
      </c>
      <c r="B425" s="203" t="s">
        <v>1654</v>
      </c>
      <c r="C425" s="204" t="s">
        <v>1617</v>
      </c>
      <c r="D425" s="205">
        <v>4.5199999999999996</v>
      </c>
      <c r="E425" s="206"/>
    </row>
    <row r="426" spans="1:5" ht="27">
      <c r="A426" s="202">
        <v>83766</v>
      </c>
      <c r="B426" s="203" t="s">
        <v>1655</v>
      </c>
      <c r="C426" s="204" t="s">
        <v>1617</v>
      </c>
      <c r="D426" s="205">
        <v>27.32</v>
      </c>
      <c r="E426" s="206"/>
    </row>
    <row r="427" spans="1:5" ht="27">
      <c r="A427" s="202">
        <v>84013</v>
      </c>
      <c r="B427" s="203" t="s">
        <v>1656</v>
      </c>
      <c r="C427" s="204" t="s">
        <v>1617</v>
      </c>
      <c r="D427" s="205">
        <v>47.02</v>
      </c>
      <c r="E427" s="206"/>
    </row>
    <row r="428" spans="1:5" ht="27">
      <c r="A428" s="202">
        <v>87446</v>
      </c>
      <c r="B428" s="203" t="s">
        <v>1657</v>
      </c>
      <c r="C428" s="204" t="s">
        <v>1617</v>
      </c>
      <c r="D428" s="205">
        <v>0.4</v>
      </c>
      <c r="E428" s="206"/>
    </row>
    <row r="429" spans="1:5" ht="27">
      <c r="A429" s="202">
        <v>88392</v>
      </c>
      <c r="B429" s="203" t="s">
        <v>1658</v>
      </c>
      <c r="C429" s="204" t="s">
        <v>1617</v>
      </c>
      <c r="D429" s="205">
        <v>0.79</v>
      </c>
      <c r="E429" s="206"/>
    </row>
    <row r="430" spans="1:5" ht="27">
      <c r="A430" s="202">
        <v>88398</v>
      </c>
      <c r="B430" s="203" t="s">
        <v>1659</v>
      </c>
      <c r="C430" s="204" t="s">
        <v>1617</v>
      </c>
      <c r="D430" s="205">
        <v>0.94</v>
      </c>
      <c r="E430" s="206"/>
    </row>
    <row r="431" spans="1:5" ht="27">
      <c r="A431" s="202">
        <v>88404</v>
      </c>
      <c r="B431" s="203" t="s">
        <v>1660</v>
      </c>
      <c r="C431" s="204" t="s">
        <v>1617</v>
      </c>
      <c r="D431" s="205">
        <v>0.74</v>
      </c>
      <c r="E431" s="206"/>
    </row>
    <row r="432" spans="1:5" ht="27">
      <c r="A432" s="202">
        <v>88430</v>
      </c>
      <c r="B432" s="203" t="s">
        <v>1661</v>
      </c>
      <c r="C432" s="204" t="s">
        <v>1617</v>
      </c>
      <c r="D432" s="205">
        <v>4.87</v>
      </c>
      <c r="E432" s="206"/>
    </row>
    <row r="433" spans="1:5" ht="27">
      <c r="A433" s="202">
        <v>88438</v>
      </c>
      <c r="B433" s="203" t="s">
        <v>1662</v>
      </c>
      <c r="C433" s="204" t="s">
        <v>1617</v>
      </c>
      <c r="D433" s="205">
        <v>6.47</v>
      </c>
      <c r="E433" s="206"/>
    </row>
    <row r="434" spans="1:5" ht="40.5">
      <c r="A434" s="202">
        <v>88831</v>
      </c>
      <c r="B434" s="203" t="s">
        <v>1663</v>
      </c>
      <c r="C434" s="204" t="s">
        <v>1617</v>
      </c>
      <c r="D434" s="205">
        <v>0.28999999999999998</v>
      </c>
      <c r="E434" s="206"/>
    </row>
    <row r="435" spans="1:5" ht="27">
      <c r="A435" s="202">
        <v>88844</v>
      </c>
      <c r="B435" s="203" t="s">
        <v>1664</v>
      </c>
      <c r="C435" s="204" t="s">
        <v>1617</v>
      </c>
      <c r="D435" s="205">
        <v>42.47</v>
      </c>
      <c r="E435" s="206"/>
    </row>
    <row r="436" spans="1:5" ht="27">
      <c r="A436" s="202">
        <v>88908</v>
      </c>
      <c r="B436" s="203" t="s">
        <v>1665</v>
      </c>
      <c r="C436" s="204" t="s">
        <v>1617</v>
      </c>
      <c r="D436" s="205">
        <v>52.06</v>
      </c>
      <c r="E436" s="206"/>
    </row>
    <row r="437" spans="1:5" ht="40.5">
      <c r="A437" s="202">
        <v>89022</v>
      </c>
      <c r="B437" s="203" t="s">
        <v>1666</v>
      </c>
      <c r="C437" s="204" t="s">
        <v>1617</v>
      </c>
      <c r="D437" s="205">
        <v>0.31</v>
      </c>
      <c r="E437" s="206"/>
    </row>
    <row r="438" spans="1:5" ht="27">
      <c r="A438" s="202">
        <v>89027</v>
      </c>
      <c r="B438" s="203" t="s">
        <v>1667</v>
      </c>
      <c r="C438" s="204" t="s">
        <v>1617</v>
      </c>
      <c r="D438" s="205">
        <v>4.04</v>
      </c>
      <c r="E438" s="206"/>
    </row>
    <row r="439" spans="1:5" ht="27">
      <c r="A439" s="202">
        <v>89031</v>
      </c>
      <c r="B439" s="203" t="s">
        <v>1668</v>
      </c>
      <c r="C439" s="204" t="s">
        <v>1617</v>
      </c>
      <c r="D439" s="205">
        <v>41.19</v>
      </c>
      <c r="E439" s="206"/>
    </row>
    <row r="440" spans="1:5" ht="27">
      <c r="A440" s="202">
        <v>89036</v>
      </c>
      <c r="B440" s="203" t="s">
        <v>1669</v>
      </c>
      <c r="C440" s="204" t="s">
        <v>1617</v>
      </c>
      <c r="D440" s="205">
        <v>24.09</v>
      </c>
      <c r="E440" s="206"/>
    </row>
    <row r="441" spans="1:5" ht="27">
      <c r="A441" s="202">
        <v>89218</v>
      </c>
      <c r="B441" s="203" t="s">
        <v>1670</v>
      </c>
      <c r="C441" s="204" t="s">
        <v>1617</v>
      </c>
      <c r="D441" s="205">
        <v>51.47</v>
      </c>
      <c r="E441" s="206"/>
    </row>
    <row r="442" spans="1:5" ht="40.5">
      <c r="A442" s="202">
        <v>89226</v>
      </c>
      <c r="B442" s="203" t="s">
        <v>1671</v>
      </c>
      <c r="C442" s="204" t="s">
        <v>1617</v>
      </c>
      <c r="D442" s="205">
        <v>1.2</v>
      </c>
      <c r="E442" s="206"/>
    </row>
    <row r="443" spans="1:5" ht="27">
      <c r="A443" s="202">
        <v>89235</v>
      </c>
      <c r="B443" s="203" t="s">
        <v>1672</v>
      </c>
      <c r="C443" s="204" t="s">
        <v>1617</v>
      </c>
      <c r="D443" s="205">
        <v>113.03</v>
      </c>
      <c r="E443" s="206"/>
    </row>
    <row r="444" spans="1:5" ht="27">
      <c r="A444" s="202">
        <v>89243</v>
      </c>
      <c r="B444" s="203" t="s">
        <v>1673</v>
      </c>
      <c r="C444" s="204" t="s">
        <v>1617</v>
      </c>
      <c r="D444" s="205">
        <v>242.55</v>
      </c>
      <c r="E444" s="206"/>
    </row>
    <row r="445" spans="1:5" ht="27">
      <c r="A445" s="202">
        <v>89251</v>
      </c>
      <c r="B445" s="203" t="s">
        <v>1674</v>
      </c>
      <c r="C445" s="204" t="s">
        <v>1617</v>
      </c>
      <c r="D445" s="205">
        <v>212.87</v>
      </c>
      <c r="E445" s="206"/>
    </row>
    <row r="446" spans="1:5" ht="27">
      <c r="A446" s="202">
        <v>89258</v>
      </c>
      <c r="B446" s="203" t="s">
        <v>1675</v>
      </c>
      <c r="C446" s="204" t="s">
        <v>1617</v>
      </c>
      <c r="D446" s="205">
        <v>74.09</v>
      </c>
      <c r="E446" s="206"/>
    </row>
    <row r="447" spans="1:5" ht="40.5">
      <c r="A447" s="202">
        <v>89273</v>
      </c>
      <c r="B447" s="203" t="s">
        <v>1676</v>
      </c>
      <c r="C447" s="204" t="s">
        <v>1617</v>
      </c>
      <c r="D447" s="205">
        <v>54.09</v>
      </c>
      <c r="E447" s="206"/>
    </row>
    <row r="448" spans="1:5" ht="27">
      <c r="A448" s="202">
        <v>89279</v>
      </c>
      <c r="B448" s="203" t="s">
        <v>1677</v>
      </c>
      <c r="C448" s="204" t="s">
        <v>1617</v>
      </c>
      <c r="D448" s="205">
        <v>1.47</v>
      </c>
      <c r="E448" s="206"/>
    </row>
    <row r="449" spans="1:5" ht="40.5">
      <c r="A449" s="202">
        <v>89877</v>
      </c>
      <c r="B449" s="203" t="s">
        <v>1678</v>
      </c>
      <c r="C449" s="204" t="s">
        <v>1617</v>
      </c>
      <c r="D449" s="205">
        <v>44.82</v>
      </c>
      <c r="E449" s="206"/>
    </row>
    <row r="450" spans="1:5" ht="40.5">
      <c r="A450" s="202">
        <v>89884</v>
      </c>
      <c r="B450" s="203" t="s">
        <v>1679</v>
      </c>
      <c r="C450" s="204" t="s">
        <v>1617</v>
      </c>
      <c r="D450" s="205">
        <v>46.71</v>
      </c>
      <c r="E450" s="206"/>
    </row>
    <row r="451" spans="1:5" ht="27">
      <c r="A451" s="202">
        <v>90587</v>
      </c>
      <c r="B451" s="203" t="s">
        <v>1680</v>
      </c>
      <c r="C451" s="204" t="s">
        <v>1617</v>
      </c>
      <c r="D451" s="205">
        <v>0.44</v>
      </c>
      <c r="E451" s="206"/>
    </row>
    <row r="452" spans="1:5" ht="27">
      <c r="A452" s="202">
        <v>90626</v>
      </c>
      <c r="B452" s="203" t="s">
        <v>1681</v>
      </c>
      <c r="C452" s="204" t="s">
        <v>1617</v>
      </c>
      <c r="D452" s="205">
        <v>2.33</v>
      </c>
      <c r="E452" s="206"/>
    </row>
    <row r="453" spans="1:5" ht="27">
      <c r="A453" s="202">
        <v>90632</v>
      </c>
      <c r="B453" s="203" t="s">
        <v>1682</v>
      </c>
      <c r="C453" s="204" t="s">
        <v>1617</v>
      </c>
      <c r="D453" s="205">
        <v>45.96</v>
      </c>
      <c r="E453" s="206"/>
    </row>
    <row r="454" spans="1:5" ht="40.5">
      <c r="A454" s="202">
        <v>90638</v>
      </c>
      <c r="B454" s="203" t="s">
        <v>1683</v>
      </c>
      <c r="C454" s="204" t="s">
        <v>1617</v>
      </c>
      <c r="D454" s="205">
        <v>3.75</v>
      </c>
      <c r="E454" s="206"/>
    </row>
    <row r="455" spans="1:5" ht="27">
      <c r="A455" s="202">
        <v>90644</v>
      </c>
      <c r="B455" s="203" t="s">
        <v>1684</v>
      </c>
      <c r="C455" s="204" t="s">
        <v>1617</v>
      </c>
      <c r="D455" s="205">
        <v>5.6</v>
      </c>
      <c r="E455" s="206"/>
    </row>
    <row r="456" spans="1:5" ht="40.5">
      <c r="A456" s="202">
        <v>90651</v>
      </c>
      <c r="B456" s="203" t="s">
        <v>1685</v>
      </c>
      <c r="C456" s="204" t="s">
        <v>1617</v>
      </c>
      <c r="D456" s="205">
        <v>0.73</v>
      </c>
      <c r="E456" s="206"/>
    </row>
    <row r="457" spans="1:5" ht="27">
      <c r="A457" s="202">
        <v>90657</v>
      </c>
      <c r="B457" s="203" t="s">
        <v>1686</v>
      </c>
      <c r="C457" s="204" t="s">
        <v>1617</v>
      </c>
      <c r="D457" s="205">
        <v>3.64</v>
      </c>
      <c r="E457" s="206"/>
    </row>
    <row r="458" spans="1:5" ht="27">
      <c r="A458" s="202">
        <v>90663</v>
      </c>
      <c r="B458" s="203" t="s">
        <v>1687</v>
      </c>
      <c r="C458" s="204" t="s">
        <v>1617</v>
      </c>
      <c r="D458" s="205">
        <v>3.9</v>
      </c>
      <c r="E458" s="206"/>
    </row>
    <row r="459" spans="1:5" ht="40.5">
      <c r="A459" s="202">
        <v>90669</v>
      </c>
      <c r="B459" s="203" t="s">
        <v>1688</v>
      </c>
      <c r="C459" s="204" t="s">
        <v>1617</v>
      </c>
      <c r="D459" s="205">
        <v>5.29</v>
      </c>
      <c r="E459" s="206"/>
    </row>
    <row r="460" spans="1:5" ht="54">
      <c r="A460" s="202">
        <v>90675</v>
      </c>
      <c r="B460" s="203" t="s">
        <v>1689</v>
      </c>
      <c r="C460" s="204" t="s">
        <v>1617</v>
      </c>
      <c r="D460" s="205">
        <v>162.34</v>
      </c>
      <c r="E460" s="206"/>
    </row>
    <row r="461" spans="1:5" ht="54">
      <c r="A461" s="202">
        <v>90681</v>
      </c>
      <c r="B461" s="203" t="s">
        <v>1690</v>
      </c>
      <c r="C461" s="204" t="s">
        <v>1617</v>
      </c>
      <c r="D461" s="205">
        <v>96.72</v>
      </c>
      <c r="E461" s="206"/>
    </row>
    <row r="462" spans="1:5" ht="27">
      <c r="A462" s="202">
        <v>90687</v>
      </c>
      <c r="B462" s="203" t="s">
        <v>1691</v>
      </c>
      <c r="C462" s="204" t="s">
        <v>1617</v>
      </c>
      <c r="D462" s="205">
        <v>43.06</v>
      </c>
      <c r="E462" s="206"/>
    </row>
    <row r="463" spans="1:5" ht="27">
      <c r="A463" s="202">
        <v>90693</v>
      </c>
      <c r="B463" s="203" t="s">
        <v>1692</v>
      </c>
      <c r="C463" s="204" t="s">
        <v>1617</v>
      </c>
      <c r="D463" s="205">
        <v>28.87</v>
      </c>
      <c r="E463" s="206"/>
    </row>
    <row r="464" spans="1:5" ht="27">
      <c r="A464" s="202">
        <v>90965</v>
      </c>
      <c r="B464" s="203" t="s">
        <v>1693</v>
      </c>
      <c r="C464" s="204" t="s">
        <v>1617</v>
      </c>
      <c r="D464" s="205">
        <v>4.47</v>
      </c>
      <c r="E464" s="206"/>
    </row>
    <row r="465" spans="1:5" ht="27">
      <c r="A465" s="202">
        <v>90973</v>
      </c>
      <c r="B465" s="203" t="s">
        <v>1694</v>
      </c>
      <c r="C465" s="204" t="s">
        <v>1617</v>
      </c>
      <c r="D465" s="205">
        <v>4.4800000000000004</v>
      </c>
      <c r="E465" s="206"/>
    </row>
    <row r="466" spans="1:5" ht="27">
      <c r="A466" s="202">
        <v>90982</v>
      </c>
      <c r="B466" s="203" t="s">
        <v>1695</v>
      </c>
      <c r="C466" s="204" t="s">
        <v>1617</v>
      </c>
      <c r="D466" s="205">
        <v>11.41</v>
      </c>
      <c r="E466" s="206"/>
    </row>
    <row r="467" spans="1:5" ht="27">
      <c r="A467" s="202">
        <v>91001</v>
      </c>
      <c r="B467" s="203" t="s">
        <v>1696</v>
      </c>
      <c r="C467" s="204" t="s">
        <v>1617</v>
      </c>
      <c r="D467" s="205">
        <v>5.32</v>
      </c>
      <c r="E467" s="206"/>
    </row>
    <row r="468" spans="1:5" ht="40.5">
      <c r="A468" s="202">
        <v>91032</v>
      </c>
      <c r="B468" s="203" t="s">
        <v>1697</v>
      </c>
      <c r="C468" s="204" t="s">
        <v>1617</v>
      </c>
      <c r="D468" s="205">
        <v>31.85</v>
      </c>
      <c r="E468" s="206"/>
    </row>
    <row r="469" spans="1:5" ht="27">
      <c r="A469" s="202">
        <v>91278</v>
      </c>
      <c r="B469" s="203" t="s">
        <v>1698</v>
      </c>
      <c r="C469" s="204" t="s">
        <v>1617</v>
      </c>
      <c r="D469" s="205">
        <v>0.52</v>
      </c>
      <c r="E469" s="206"/>
    </row>
    <row r="470" spans="1:5" ht="40.5">
      <c r="A470" s="202">
        <v>91285</v>
      </c>
      <c r="B470" s="203" t="s">
        <v>1699</v>
      </c>
      <c r="C470" s="204" t="s">
        <v>1617</v>
      </c>
      <c r="D470" s="205">
        <v>0.93</v>
      </c>
      <c r="E470" s="206"/>
    </row>
    <row r="471" spans="1:5" ht="40.5">
      <c r="A471" s="202">
        <v>91387</v>
      </c>
      <c r="B471" s="203" t="s">
        <v>1700</v>
      </c>
      <c r="C471" s="204" t="s">
        <v>1617</v>
      </c>
      <c r="D471" s="205">
        <v>35.9</v>
      </c>
      <c r="E471" s="206"/>
    </row>
    <row r="472" spans="1:5" ht="54">
      <c r="A472" s="202">
        <v>91395</v>
      </c>
      <c r="B472" s="203" t="s">
        <v>1701</v>
      </c>
      <c r="C472" s="204" t="s">
        <v>1617</v>
      </c>
      <c r="D472" s="205">
        <v>29.05</v>
      </c>
      <c r="E472" s="206"/>
    </row>
    <row r="473" spans="1:5" ht="40.5">
      <c r="A473" s="202">
        <v>91486</v>
      </c>
      <c r="B473" s="203" t="s">
        <v>1702</v>
      </c>
      <c r="C473" s="204" t="s">
        <v>1617</v>
      </c>
      <c r="D473" s="205">
        <v>34.909999999999997</v>
      </c>
      <c r="E473" s="206"/>
    </row>
    <row r="474" spans="1:5" ht="27">
      <c r="A474" s="202">
        <v>91534</v>
      </c>
      <c r="B474" s="203" t="s">
        <v>1703</v>
      </c>
      <c r="C474" s="204" t="s">
        <v>1617</v>
      </c>
      <c r="D474" s="205">
        <v>14.17</v>
      </c>
      <c r="E474" s="206"/>
    </row>
    <row r="475" spans="1:5" ht="40.5">
      <c r="A475" s="202">
        <v>91635</v>
      </c>
      <c r="B475" s="203" t="s">
        <v>1704</v>
      </c>
      <c r="C475" s="204" t="s">
        <v>1617</v>
      </c>
      <c r="D475" s="205">
        <v>30.55</v>
      </c>
      <c r="E475" s="206"/>
    </row>
    <row r="476" spans="1:5" ht="54">
      <c r="A476" s="202">
        <v>91646</v>
      </c>
      <c r="B476" s="203" t="s">
        <v>1705</v>
      </c>
      <c r="C476" s="204" t="s">
        <v>1617</v>
      </c>
      <c r="D476" s="205">
        <v>50.89</v>
      </c>
      <c r="E476" s="206"/>
    </row>
    <row r="477" spans="1:5" ht="27">
      <c r="A477" s="202">
        <v>91693</v>
      </c>
      <c r="B477" s="203" t="s">
        <v>1706</v>
      </c>
      <c r="C477" s="204" t="s">
        <v>1617</v>
      </c>
      <c r="D477" s="205">
        <v>13.5</v>
      </c>
      <c r="E477" s="206"/>
    </row>
    <row r="478" spans="1:5" ht="27">
      <c r="A478" s="202">
        <v>92044</v>
      </c>
      <c r="B478" s="203" t="s">
        <v>1707</v>
      </c>
      <c r="C478" s="204" t="s">
        <v>1617</v>
      </c>
      <c r="D478" s="205">
        <v>5.16</v>
      </c>
      <c r="E478" s="206"/>
    </row>
    <row r="479" spans="1:5" ht="54">
      <c r="A479" s="202">
        <v>92107</v>
      </c>
      <c r="B479" s="203" t="s">
        <v>1708</v>
      </c>
      <c r="C479" s="204" t="s">
        <v>1617</v>
      </c>
      <c r="D479" s="205">
        <v>36.4</v>
      </c>
      <c r="E479" s="206"/>
    </row>
    <row r="480" spans="1:5" ht="27">
      <c r="A480" s="202">
        <v>92113</v>
      </c>
      <c r="B480" s="203" t="s">
        <v>1709</v>
      </c>
      <c r="C480" s="204" t="s">
        <v>1617</v>
      </c>
      <c r="D480" s="205">
        <v>0.87</v>
      </c>
      <c r="E480" s="206"/>
    </row>
    <row r="481" spans="1:5" ht="15">
      <c r="A481" s="202">
        <v>92119</v>
      </c>
      <c r="B481" s="203" t="s">
        <v>1710</v>
      </c>
      <c r="C481" s="204" t="s">
        <v>1617</v>
      </c>
      <c r="D481" s="205">
        <v>0.09</v>
      </c>
      <c r="E481" s="206"/>
    </row>
    <row r="482" spans="1:5" ht="27">
      <c r="A482" s="202">
        <v>92139</v>
      </c>
      <c r="B482" s="203" t="s">
        <v>1711</v>
      </c>
      <c r="C482" s="204" t="s">
        <v>1617</v>
      </c>
      <c r="D482" s="205">
        <v>24.51</v>
      </c>
      <c r="E482" s="206"/>
    </row>
    <row r="483" spans="1:5" ht="27">
      <c r="A483" s="202">
        <v>92146</v>
      </c>
      <c r="B483" s="203" t="s">
        <v>1712</v>
      </c>
      <c r="C483" s="204" t="s">
        <v>1617</v>
      </c>
      <c r="D483" s="205">
        <v>16.75</v>
      </c>
      <c r="E483" s="206"/>
    </row>
    <row r="484" spans="1:5" ht="54">
      <c r="A484" s="202">
        <v>92243</v>
      </c>
      <c r="B484" s="203" t="s">
        <v>1713</v>
      </c>
      <c r="C484" s="204" t="s">
        <v>1617</v>
      </c>
      <c r="D484" s="205">
        <v>42.11</v>
      </c>
      <c r="E484" s="206"/>
    </row>
    <row r="485" spans="1:5" ht="27">
      <c r="A485" s="202">
        <v>92717</v>
      </c>
      <c r="B485" s="203" t="s">
        <v>1714</v>
      </c>
      <c r="C485" s="204" t="s">
        <v>1617</v>
      </c>
      <c r="D485" s="205">
        <v>0.36</v>
      </c>
      <c r="E485" s="206"/>
    </row>
    <row r="486" spans="1:5" ht="27">
      <c r="A486" s="202">
        <v>92961</v>
      </c>
      <c r="B486" s="203" t="s">
        <v>1715</v>
      </c>
      <c r="C486" s="204" t="s">
        <v>1617</v>
      </c>
      <c r="D486" s="205">
        <v>3.99</v>
      </c>
      <c r="E486" s="206"/>
    </row>
    <row r="487" spans="1:5" ht="27">
      <c r="A487" s="202">
        <v>92967</v>
      </c>
      <c r="B487" s="203" t="s">
        <v>1716</v>
      </c>
      <c r="C487" s="204" t="s">
        <v>1617</v>
      </c>
      <c r="D487" s="205">
        <v>12.96</v>
      </c>
      <c r="E487" s="206"/>
    </row>
    <row r="488" spans="1:5" ht="54">
      <c r="A488" s="202">
        <v>93225</v>
      </c>
      <c r="B488" s="203" t="s">
        <v>1717</v>
      </c>
      <c r="C488" s="204" t="s">
        <v>1617</v>
      </c>
      <c r="D488" s="205">
        <v>245.01</v>
      </c>
      <c r="E488" s="206"/>
    </row>
    <row r="489" spans="1:5" ht="27">
      <c r="A489" s="202">
        <v>93234</v>
      </c>
      <c r="B489" s="203" t="s">
        <v>1718</v>
      </c>
      <c r="C489" s="204" t="s">
        <v>1617</v>
      </c>
      <c r="D489" s="205">
        <v>0.36</v>
      </c>
      <c r="E489" s="206"/>
    </row>
    <row r="490" spans="1:5" ht="40.5">
      <c r="A490" s="202">
        <v>93244</v>
      </c>
      <c r="B490" s="203" t="s">
        <v>1719</v>
      </c>
      <c r="C490" s="204" t="s">
        <v>1617</v>
      </c>
      <c r="D490" s="205">
        <v>36.159999999999997</v>
      </c>
      <c r="E490" s="206"/>
    </row>
    <row r="491" spans="1:5" ht="27">
      <c r="A491" s="202">
        <v>93274</v>
      </c>
      <c r="B491" s="203" t="s">
        <v>1720</v>
      </c>
      <c r="C491" s="204" t="s">
        <v>1617</v>
      </c>
      <c r="D491" s="205">
        <v>46.64</v>
      </c>
      <c r="E491" s="206"/>
    </row>
    <row r="492" spans="1:5" ht="27">
      <c r="A492" s="202">
        <v>93282</v>
      </c>
      <c r="B492" s="203" t="s">
        <v>1721</v>
      </c>
      <c r="C492" s="204" t="s">
        <v>1617</v>
      </c>
      <c r="D492" s="205">
        <v>13.21</v>
      </c>
      <c r="E492" s="206"/>
    </row>
    <row r="493" spans="1:5" ht="27">
      <c r="A493" s="202">
        <v>93288</v>
      </c>
      <c r="B493" s="203" t="s">
        <v>1722</v>
      </c>
      <c r="C493" s="204" t="s">
        <v>1617</v>
      </c>
      <c r="D493" s="205">
        <v>92.75</v>
      </c>
      <c r="E493" s="206"/>
    </row>
    <row r="494" spans="1:5" ht="40.5">
      <c r="A494" s="202">
        <v>93403</v>
      </c>
      <c r="B494" s="203" t="s">
        <v>1723</v>
      </c>
      <c r="C494" s="204" t="s">
        <v>1617</v>
      </c>
      <c r="D494" s="205">
        <v>30.55</v>
      </c>
      <c r="E494" s="206"/>
    </row>
    <row r="495" spans="1:5" ht="54">
      <c r="A495" s="202">
        <v>93409</v>
      </c>
      <c r="B495" s="203" t="s">
        <v>1724</v>
      </c>
      <c r="C495" s="204" t="s">
        <v>1617</v>
      </c>
      <c r="D495" s="205">
        <v>21.36</v>
      </c>
      <c r="E495" s="206"/>
    </row>
    <row r="496" spans="1:5" ht="27">
      <c r="A496" s="202">
        <v>93416</v>
      </c>
      <c r="B496" s="203" t="s">
        <v>1725</v>
      </c>
      <c r="C496" s="204" t="s">
        <v>1617</v>
      </c>
      <c r="D496" s="205">
        <v>0.21</v>
      </c>
      <c r="E496" s="206"/>
    </row>
    <row r="497" spans="1:5" ht="27">
      <c r="A497" s="202">
        <v>93422</v>
      </c>
      <c r="B497" s="203" t="s">
        <v>1726</v>
      </c>
      <c r="C497" s="204" t="s">
        <v>1617</v>
      </c>
      <c r="D497" s="205">
        <v>2.84</v>
      </c>
      <c r="E497" s="206"/>
    </row>
    <row r="498" spans="1:5" ht="27">
      <c r="A498" s="202">
        <v>93428</v>
      </c>
      <c r="B498" s="203" t="s">
        <v>1727</v>
      </c>
      <c r="C498" s="204" t="s">
        <v>1617</v>
      </c>
      <c r="D498" s="205">
        <v>4.0199999999999996</v>
      </c>
      <c r="E498" s="206"/>
    </row>
    <row r="499" spans="1:5" ht="27">
      <c r="A499" s="202">
        <v>93434</v>
      </c>
      <c r="B499" s="203" t="s">
        <v>1728</v>
      </c>
      <c r="C499" s="204" t="s">
        <v>1617</v>
      </c>
      <c r="D499" s="205">
        <v>155.25</v>
      </c>
      <c r="E499" s="206"/>
    </row>
    <row r="500" spans="1:5" ht="27">
      <c r="A500" s="202">
        <v>93440</v>
      </c>
      <c r="B500" s="203" t="s">
        <v>1729</v>
      </c>
      <c r="C500" s="204" t="s">
        <v>1617</v>
      </c>
      <c r="D500" s="205">
        <v>74.989999999999995</v>
      </c>
      <c r="E500" s="206"/>
    </row>
    <row r="501" spans="1:5" ht="27">
      <c r="A501" s="202">
        <v>95122</v>
      </c>
      <c r="B501" s="203" t="s">
        <v>1730</v>
      </c>
      <c r="C501" s="204" t="s">
        <v>1617</v>
      </c>
      <c r="D501" s="205">
        <v>114.11</v>
      </c>
      <c r="E501" s="206"/>
    </row>
    <row r="502" spans="1:5" ht="27">
      <c r="A502" s="202">
        <v>95128</v>
      </c>
      <c r="B502" s="203" t="s">
        <v>1731</v>
      </c>
      <c r="C502" s="204" t="s">
        <v>1617</v>
      </c>
      <c r="D502" s="205">
        <v>28.33</v>
      </c>
      <c r="E502" s="206"/>
    </row>
    <row r="503" spans="1:5" ht="27">
      <c r="A503" s="202">
        <v>95140</v>
      </c>
      <c r="B503" s="203" t="s">
        <v>1732</v>
      </c>
      <c r="C503" s="204" t="s">
        <v>1617</v>
      </c>
      <c r="D503" s="205">
        <v>0.04</v>
      </c>
      <c r="E503" s="206"/>
    </row>
    <row r="504" spans="1:5" ht="27">
      <c r="A504" s="202">
        <v>95213</v>
      </c>
      <c r="B504" s="203" t="s">
        <v>1733</v>
      </c>
      <c r="C504" s="204" t="s">
        <v>1617</v>
      </c>
      <c r="D504" s="205">
        <v>51.12</v>
      </c>
      <c r="E504" s="206"/>
    </row>
    <row r="505" spans="1:5" ht="27">
      <c r="A505" s="202">
        <v>95219</v>
      </c>
      <c r="B505" s="203" t="s">
        <v>1734</v>
      </c>
      <c r="C505" s="204" t="s">
        <v>1617</v>
      </c>
      <c r="D505" s="205">
        <v>19.07</v>
      </c>
      <c r="E505" s="206"/>
    </row>
    <row r="506" spans="1:5" ht="15">
      <c r="A506" s="202">
        <v>95259</v>
      </c>
      <c r="B506" s="203" t="s">
        <v>1735</v>
      </c>
      <c r="C506" s="204" t="s">
        <v>1617</v>
      </c>
      <c r="D506" s="205">
        <v>12.71</v>
      </c>
      <c r="E506" s="206"/>
    </row>
    <row r="507" spans="1:5" ht="27">
      <c r="A507" s="202">
        <v>95265</v>
      </c>
      <c r="B507" s="203" t="s">
        <v>1736</v>
      </c>
      <c r="C507" s="204" t="s">
        <v>1617</v>
      </c>
      <c r="D507" s="205">
        <v>0.71</v>
      </c>
      <c r="E507" s="206"/>
    </row>
    <row r="508" spans="1:5" ht="27">
      <c r="A508" s="202">
        <v>95271</v>
      </c>
      <c r="B508" s="203" t="s">
        <v>1737</v>
      </c>
      <c r="C508" s="204" t="s">
        <v>1617</v>
      </c>
      <c r="D508" s="205">
        <v>0.46</v>
      </c>
      <c r="E508" s="206"/>
    </row>
    <row r="509" spans="1:5" ht="27">
      <c r="A509" s="202">
        <v>95277</v>
      </c>
      <c r="B509" s="203" t="s">
        <v>1738</v>
      </c>
      <c r="C509" s="204" t="s">
        <v>1617</v>
      </c>
      <c r="D509" s="205">
        <v>0.45</v>
      </c>
      <c r="E509" s="206"/>
    </row>
    <row r="510" spans="1:5" ht="27">
      <c r="A510" s="202">
        <v>95283</v>
      </c>
      <c r="B510" s="203" t="s">
        <v>1739</v>
      </c>
      <c r="C510" s="204" t="s">
        <v>1617</v>
      </c>
      <c r="D510" s="205">
        <v>0.49</v>
      </c>
      <c r="E510" s="206"/>
    </row>
    <row r="511" spans="1:5" ht="40.5">
      <c r="A511" s="202">
        <v>95621</v>
      </c>
      <c r="B511" s="203" t="s">
        <v>1740</v>
      </c>
      <c r="C511" s="204" t="s">
        <v>1617</v>
      </c>
      <c r="D511" s="205">
        <v>12.43</v>
      </c>
      <c r="E511" s="206"/>
    </row>
    <row r="512" spans="1:5" ht="40.5">
      <c r="A512" s="202">
        <v>95632</v>
      </c>
      <c r="B512" s="203" t="s">
        <v>1741</v>
      </c>
      <c r="C512" s="204" t="s">
        <v>1617</v>
      </c>
      <c r="D512" s="205">
        <v>46.17</v>
      </c>
      <c r="E512" s="206"/>
    </row>
    <row r="513" spans="1:5" ht="27">
      <c r="A513" s="202">
        <v>95703</v>
      </c>
      <c r="B513" s="203" t="s">
        <v>1742</v>
      </c>
      <c r="C513" s="204" t="s">
        <v>1617</v>
      </c>
      <c r="D513" s="205">
        <v>18.59</v>
      </c>
      <c r="E513" s="206"/>
    </row>
    <row r="514" spans="1:5" ht="27">
      <c r="A514" s="202">
        <v>95709</v>
      </c>
      <c r="B514" s="203" t="s">
        <v>1743</v>
      </c>
      <c r="C514" s="204" t="s">
        <v>1617</v>
      </c>
      <c r="D514" s="205">
        <v>44.6</v>
      </c>
      <c r="E514" s="206"/>
    </row>
    <row r="515" spans="1:5" ht="40.5">
      <c r="A515" s="202">
        <v>95715</v>
      </c>
      <c r="B515" s="203" t="s">
        <v>1744</v>
      </c>
      <c r="C515" s="204" t="s">
        <v>1617</v>
      </c>
      <c r="D515" s="205">
        <v>53.97</v>
      </c>
      <c r="E515" s="206"/>
    </row>
    <row r="516" spans="1:5" ht="54">
      <c r="A516" s="202">
        <v>95721</v>
      </c>
      <c r="B516" s="203" t="s">
        <v>1745</v>
      </c>
      <c r="C516" s="204" t="s">
        <v>1617</v>
      </c>
      <c r="D516" s="205">
        <v>52.57</v>
      </c>
      <c r="E516" s="206"/>
    </row>
    <row r="517" spans="1:5" ht="27">
      <c r="A517" s="202">
        <v>95873</v>
      </c>
      <c r="B517" s="203" t="s">
        <v>1746</v>
      </c>
      <c r="C517" s="204" t="s">
        <v>1617</v>
      </c>
      <c r="D517" s="205">
        <v>6.43</v>
      </c>
      <c r="E517" s="206"/>
    </row>
    <row r="518" spans="1:5" ht="27">
      <c r="A518" s="202">
        <v>96014</v>
      </c>
      <c r="B518" s="203" t="s">
        <v>1747</v>
      </c>
      <c r="C518" s="204" t="s">
        <v>1617</v>
      </c>
      <c r="D518" s="205">
        <v>31.07</v>
      </c>
      <c r="E518" s="206"/>
    </row>
    <row r="519" spans="1:5" ht="27">
      <c r="A519" s="202">
        <v>96021</v>
      </c>
      <c r="B519" s="203" t="s">
        <v>1748</v>
      </c>
      <c r="C519" s="204" t="s">
        <v>1617</v>
      </c>
      <c r="D519" s="205">
        <v>30.89</v>
      </c>
      <c r="E519" s="206"/>
    </row>
    <row r="520" spans="1:5" ht="27">
      <c r="A520" s="202">
        <v>96029</v>
      </c>
      <c r="B520" s="203" t="s">
        <v>1749</v>
      </c>
      <c r="C520" s="204" t="s">
        <v>1617</v>
      </c>
      <c r="D520" s="205">
        <v>27.02</v>
      </c>
      <c r="E520" s="206"/>
    </row>
    <row r="521" spans="1:5" ht="40.5">
      <c r="A521" s="202">
        <v>96036</v>
      </c>
      <c r="B521" s="203" t="s">
        <v>1750</v>
      </c>
      <c r="C521" s="204" t="s">
        <v>1617</v>
      </c>
      <c r="D521" s="205">
        <v>39.15</v>
      </c>
      <c r="E521" s="206"/>
    </row>
    <row r="522" spans="1:5" ht="27">
      <c r="A522" s="202">
        <v>96155</v>
      </c>
      <c r="B522" s="203" t="s">
        <v>1751</v>
      </c>
      <c r="C522" s="204" t="s">
        <v>1617</v>
      </c>
      <c r="D522" s="205">
        <v>27.2</v>
      </c>
      <c r="E522" s="206"/>
    </row>
    <row r="523" spans="1:5" ht="27">
      <c r="A523" s="202">
        <v>96156</v>
      </c>
      <c r="B523" s="203" t="s">
        <v>1752</v>
      </c>
      <c r="C523" s="204" t="s">
        <v>1617</v>
      </c>
      <c r="D523" s="205">
        <v>33.39</v>
      </c>
      <c r="E523" s="206"/>
    </row>
    <row r="524" spans="1:5" ht="27">
      <c r="A524" s="202">
        <v>96159</v>
      </c>
      <c r="B524" s="203" t="s">
        <v>1753</v>
      </c>
      <c r="C524" s="204" t="s">
        <v>1617</v>
      </c>
      <c r="D524" s="205">
        <v>42.45</v>
      </c>
      <c r="E524" s="206"/>
    </row>
    <row r="525" spans="1:5" ht="27">
      <c r="A525" s="202">
        <v>96246</v>
      </c>
      <c r="B525" s="203" t="s">
        <v>1754</v>
      </c>
      <c r="C525" s="204" t="s">
        <v>1617</v>
      </c>
      <c r="D525" s="205">
        <v>32.61</v>
      </c>
      <c r="E525" s="206"/>
    </row>
    <row r="526" spans="1:5" ht="27">
      <c r="A526" s="202">
        <v>96302</v>
      </c>
      <c r="B526" s="203" t="s">
        <v>1755</v>
      </c>
      <c r="C526" s="204" t="s">
        <v>1617</v>
      </c>
      <c r="D526" s="205">
        <v>61.96</v>
      </c>
      <c r="E526" s="206"/>
    </row>
    <row r="527" spans="1:5" ht="40.5">
      <c r="A527" s="202">
        <v>96308</v>
      </c>
      <c r="B527" s="203" t="s">
        <v>1756</v>
      </c>
      <c r="C527" s="204" t="s">
        <v>1617</v>
      </c>
      <c r="D527" s="205">
        <v>0.16</v>
      </c>
      <c r="E527" s="206"/>
    </row>
    <row r="528" spans="1:5" ht="40.5">
      <c r="A528" s="202">
        <v>96464</v>
      </c>
      <c r="B528" s="203" t="s">
        <v>1757</v>
      </c>
      <c r="C528" s="204" t="s">
        <v>1617</v>
      </c>
      <c r="D528" s="205">
        <v>49.75</v>
      </c>
      <c r="E528" s="206"/>
    </row>
    <row r="529" spans="1:5" ht="40.5">
      <c r="A529" s="202">
        <v>98765</v>
      </c>
      <c r="B529" s="203" t="s">
        <v>1758</v>
      </c>
      <c r="C529" s="204" t="s">
        <v>1617</v>
      </c>
      <c r="D529" s="205">
        <v>0.14000000000000001</v>
      </c>
      <c r="E529" s="206"/>
    </row>
    <row r="530" spans="1:5" ht="40.5">
      <c r="A530" s="202">
        <v>99834</v>
      </c>
      <c r="B530" s="203" t="s">
        <v>1759</v>
      </c>
      <c r="C530" s="204" t="s">
        <v>1617</v>
      </c>
      <c r="D530" s="205">
        <v>0.21</v>
      </c>
      <c r="E530" s="206"/>
    </row>
    <row r="531" spans="1:5" ht="27">
      <c r="A531" s="202">
        <v>100642</v>
      </c>
      <c r="B531" s="203" t="s">
        <v>1760</v>
      </c>
      <c r="C531" s="204" t="s">
        <v>1617</v>
      </c>
      <c r="D531" s="205">
        <v>118.55</v>
      </c>
      <c r="E531" s="206"/>
    </row>
    <row r="532" spans="1:5" ht="27">
      <c r="A532" s="202">
        <v>100648</v>
      </c>
      <c r="B532" s="203" t="s">
        <v>1761</v>
      </c>
      <c r="C532" s="204" t="s">
        <v>1617</v>
      </c>
      <c r="D532" s="205">
        <v>288.97000000000003</v>
      </c>
      <c r="E532" s="206"/>
    </row>
    <row r="533" spans="1:5" ht="27">
      <c r="A533" s="202">
        <v>102274</v>
      </c>
      <c r="B533" s="203" t="s">
        <v>1762</v>
      </c>
      <c r="C533" s="204" t="s">
        <v>1617</v>
      </c>
      <c r="D533" s="205">
        <v>12.2</v>
      </c>
      <c r="E533" s="206"/>
    </row>
    <row r="534" spans="1:5" ht="40.5">
      <c r="A534" s="202">
        <v>5089</v>
      </c>
      <c r="B534" s="203" t="s">
        <v>1763</v>
      </c>
      <c r="C534" s="204" t="s">
        <v>3</v>
      </c>
      <c r="D534" s="205">
        <v>25.05</v>
      </c>
      <c r="E534" s="206"/>
    </row>
    <row r="535" spans="1:5" ht="27">
      <c r="A535" s="202">
        <v>5627</v>
      </c>
      <c r="B535" s="203" t="s">
        <v>1764</v>
      </c>
      <c r="C535" s="204" t="s">
        <v>3</v>
      </c>
      <c r="D535" s="205">
        <v>28</v>
      </c>
      <c r="E535" s="206"/>
    </row>
    <row r="536" spans="1:5" ht="27">
      <c r="A536" s="202">
        <v>5628</v>
      </c>
      <c r="B536" s="203" t="s">
        <v>1765</v>
      </c>
      <c r="C536" s="204" t="s">
        <v>3</v>
      </c>
      <c r="D536" s="205">
        <v>3.8</v>
      </c>
      <c r="E536" s="206"/>
    </row>
    <row r="537" spans="1:5" ht="27">
      <c r="A537" s="202">
        <v>5629</v>
      </c>
      <c r="B537" s="203" t="s">
        <v>1766</v>
      </c>
      <c r="C537" s="204" t="s">
        <v>3</v>
      </c>
      <c r="D537" s="205">
        <v>35</v>
      </c>
      <c r="E537" s="206"/>
    </row>
    <row r="538" spans="1:5" ht="27">
      <c r="A538" s="202">
        <v>5630</v>
      </c>
      <c r="B538" s="203" t="s">
        <v>1767</v>
      </c>
      <c r="C538" s="204" t="s">
        <v>3</v>
      </c>
      <c r="D538" s="205">
        <v>48.24</v>
      </c>
      <c r="E538" s="206"/>
    </row>
    <row r="539" spans="1:5" ht="27">
      <c r="A539" s="202">
        <v>5658</v>
      </c>
      <c r="B539" s="203" t="s">
        <v>1768</v>
      </c>
      <c r="C539" s="204" t="s">
        <v>3</v>
      </c>
      <c r="D539" s="205">
        <v>1.73</v>
      </c>
      <c r="E539" s="206"/>
    </row>
    <row r="540" spans="1:5" ht="54">
      <c r="A540" s="202">
        <v>5664</v>
      </c>
      <c r="B540" s="203" t="s">
        <v>1769</v>
      </c>
      <c r="C540" s="204" t="s">
        <v>3</v>
      </c>
      <c r="D540" s="205">
        <v>21.08</v>
      </c>
      <c r="E540" s="206"/>
    </row>
    <row r="541" spans="1:5" ht="54">
      <c r="A541" s="202">
        <v>5667</v>
      </c>
      <c r="B541" s="203" t="s">
        <v>1770</v>
      </c>
      <c r="C541" s="204" t="s">
        <v>3</v>
      </c>
      <c r="D541" s="205">
        <v>18.75</v>
      </c>
      <c r="E541" s="206"/>
    </row>
    <row r="542" spans="1:5" ht="54">
      <c r="A542" s="202">
        <v>5668</v>
      </c>
      <c r="B542" s="203" t="s">
        <v>1771</v>
      </c>
      <c r="C542" s="204" t="s">
        <v>3</v>
      </c>
      <c r="D542" s="205">
        <v>36.909999999999997</v>
      </c>
      <c r="E542" s="206"/>
    </row>
    <row r="543" spans="1:5" ht="40.5">
      <c r="A543" s="202">
        <v>5674</v>
      </c>
      <c r="B543" s="203" t="s">
        <v>1772</v>
      </c>
      <c r="C543" s="204" t="s">
        <v>3</v>
      </c>
      <c r="D543" s="205">
        <v>24.09</v>
      </c>
      <c r="E543" s="206"/>
    </row>
    <row r="544" spans="1:5" ht="40.5">
      <c r="A544" s="202">
        <v>5692</v>
      </c>
      <c r="B544" s="203" t="s">
        <v>1773</v>
      </c>
      <c r="C544" s="204" t="s">
        <v>3</v>
      </c>
      <c r="D544" s="205">
        <v>0.2</v>
      </c>
      <c r="E544" s="206"/>
    </row>
    <row r="545" spans="1:5" ht="40.5">
      <c r="A545" s="202">
        <v>5693</v>
      </c>
      <c r="B545" s="203" t="s">
        <v>1774</v>
      </c>
      <c r="C545" s="204" t="s">
        <v>3</v>
      </c>
      <c r="D545" s="205">
        <v>7.69</v>
      </c>
      <c r="E545" s="206"/>
    </row>
    <row r="546" spans="1:5" ht="40.5">
      <c r="A546" s="202">
        <v>5695</v>
      </c>
      <c r="B546" s="203" t="s">
        <v>1775</v>
      </c>
      <c r="C546" s="204" t="s">
        <v>3</v>
      </c>
      <c r="D546" s="205">
        <v>29.45</v>
      </c>
      <c r="E546" s="206"/>
    </row>
    <row r="547" spans="1:5" ht="27">
      <c r="A547" s="202">
        <v>5703</v>
      </c>
      <c r="B547" s="203" t="s">
        <v>1776</v>
      </c>
      <c r="C547" s="204" t="s">
        <v>3</v>
      </c>
      <c r="D547" s="205">
        <v>19.510000000000002</v>
      </c>
      <c r="E547" s="206"/>
    </row>
    <row r="548" spans="1:5" ht="54">
      <c r="A548" s="202">
        <v>5705</v>
      </c>
      <c r="B548" s="203" t="s">
        <v>1777</v>
      </c>
      <c r="C548" s="204" t="s">
        <v>3</v>
      </c>
      <c r="D548" s="205">
        <v>18.23</v>
      </c>
      <c r="E548" s="206"/>
    </row>
    <row r="549" spans="1:5" ht="27">
      <c r="A549" s="202">
        <v>5707</v>
      </c>
      <c r="B549" s="203" t="s">
        <v>1778</v>
      </c>
      <c r="C549" s="204" t="s">
        <v>3</v>
      </c>
      <c r="D549" s="205">
        <v>46.42</v>
      </c>
      <c r="E549" s="206"/>
    </row>
    <row r="550" spans="1:5" ht="27">
      <c r="A550" s="202">
        <v>5710</v>
      </c>
      <c r="B550" s="203" t="s">
        <v>1779</v>
      </c>
      <c r="C550" s="204" t="s">
        <v>3</v>
      </c>
      <c r="D550" s="205">
        <v>96.45</v>
      </c>
      <c r="E550" s="206"/>
    </row>
    <row r="551" spans="1:5" ht="40.5">
      <c r="A551" s="202">
        <v>5711</v>
      </c>
      <c r="B551" s="203" t="s">
        <v>1780</v>
      </c>
      <c r="C551" s="204" t="s">
        <v>3</v>
      </c>
      <c r="D551" s="205">
        <v>66.66</v>
      </c>
      <c r="E551" s="206"/>
    </row>
    <row r="552" spans="1:5" ht="27">
      <c r="A552" s="202">
        <v>5714</v>
      </c>
      <c r="B552" s="203" t="s">
        <v>1781</v>
      </c>
      <c r="C552" s="204" t="s">
        <v>3</v>
      </c>
      <c r="D552" s="205">
        <v>10.199999999999999</v>
      </c>
      <c r="E552" s="206"/>
    </row>
    <row r="553" spans="1:5" ht="27">
      <c r="A553" s="202">
        <v>5715</v>
      </c>
      <c r="B553" s="203" t="s">
        <v>1782</v>
      </c>
      <c r="C553" s="204" t="s">
        <v>3</v>
      </c>
      <c r="D553" s="205">
        <v>89.68</v>
      </c>
      <c r="E553" s="206"/>
    </row>
    <row r="554" spans="1:5" ht="27">
      <c r="A554" s="202">
        <v>5718</v>
      </c>
      <c r="B554" s="203" t="s">
        <v>1783</v>
      </c>
      <c r="C554" s="204" t="s">
        <v>3</v>
      </c>
      <c r="D554" s="205">
        <v>79.56</v>
      </c>
      <c r="E554" s="206"/>
    </row>
    <row r="555" spans="1:5" ht="27">
      <c r="A555" s="202">
        <v>5721</v>
      </c>
      <c r="B555" s="203" t="s">
        <v>1784</v>
      </c>
      <c r="C555" s="204" t="s">
        <v>3</v>
      </c>
      <c r="D555" s="205">
        <v>70.2</v>
      </c>
      <c r="E555" s="206"/>
    </row>
    <row r="556" spans="1:5" ht="27">
      <c r="A556" s="202">
        <v>5722</v>
      </c>
      <c r="B556" s="203" t="s">
        <v>1785</v>
      </c>
      <c r="C556" s="204" t="s">
        <v>3</v>
      </c>
      <c r="D556" s="205">
        <v>162.35</v>
      </c>
      <c r="E556" s="206"/>
    </row>
    <row r="557" spans="1:5" ht="27">
      <c r="A557" s="202">
        <v>5724</v>
      </c>
      <c r="B557" s="203" t="s">
        <v>1786</v>
      </c>
      <c r="C557" s="204" t="s">
        <v>3</v>
      </c>
      <c r="D557" s="205">
        <v>40.44</v>
      </c>
      <c r="E557" s="206"/>
    </row>
    <row r="558" spans="1:5" ht="40.5">
      <c r="A558" s="202">
        <v>5727</v>
      </c>
      <c r="B558" s="203" t="s">
        <v>1787</v>
      </c>
      <c r="C558" s="204" t="s">
        <v>3</v>
      </c>
      <c r="D558" s="205">
        <v>7.27</v>
      </c>
      <c r="E558" s="206"/>
    </row>
    <row r="559" spans="1:5" ht="40.5">
      <c r="A559" s="202">
        <v>5729</v>
      </c>
      <c r="B559" s="203" t="s">
        <v>1788</v>
      </c>
      <c r="C559" s="204" t="s">
        <v>3</v>
      </c>
      <c r="D559" s="205">
        <v>29.58</v>
      </c>
      <c r="E559" s="206"/>
    </row>
    <row r="560" spans="1:5" ht="40.5">
      <c r="A560" s="202">
        <v>5730</v>
      </c>
      <c r="B560" s="203" t="s">
        <v>1789</v>
      </c>
      <c r="C560" s="204" t="s">
        <v>3</v>
      </c>
      <c r="D560" s="205">
        <v>31</v>
      </c>
      <c r="E560" s="206"/>
    </row>
    <row r="561" spans="1:5" ht="54">
      <c r="A561" s="202">
        <v>5735</v>
      </c>
      <c r="B561" s="203" t="s">
        <v>1790</v>
      </c>
      <c r="C561" s="204" t="s">
        <v>3</v>
      </c>
      <c r="D561" s="205">
        <v>20.34</v>
      </c>
      <c r="E561" s="206"/>
    </row>
    <row r="562" spans="1:5" ht="54">
      <c r="A562" s="202">
        <v>5736</v>
      </c>
      <c r="B562" s="203" t="s">
        <v>1791</v>
      </c>
      <c r="C562" s="204" t="s">
        <v>3</v>
      </c>
      <c r="D562" s="205">
        <v>33.86</v>
      </c>
      <c r="E562" s="206"/>
    </row>
    <row r="563" spans="1:5" ht="40.5">
      <c r="A563" s="202">
        <v>5738</v>
      </c>
      <c r="B563" s="203" t="s">
        <v>1792</v>
      </c>
      <c r="C563" s="204" t="s">
        <v>3</v>
      </c>
      <c r="D563" s="205">
        <v>26.31</v>
      </c>
      <c r="E563" s="206"/>
    </row>
    <row r="564" spans="1:5" ht="40.5">
      <c r="A564" s="202">
        <v>5739</v>
      </c>
      <c r="B564" s="203" t="s">
        <v>1793</v>
      </c>
      <c r="C564" s="204" t="s">
        <v>3</v>
      </c>
      <c r="D564" s="205">
        <v>32.92</v>
      </c>
      <c r="E564" s="206"/>
    </row>
    <row r="565" spans="1:5" ht="40.5">
      <c r="A565" s="202">
        <v>5741</v>
      </c>
      <c r="B565" s="203" t="s">
        <v>1794</v>
      </c>
      <c r="C565" s="204" t="s">
        <v>3</v>
      </c>
      <c r="D565" s="205">
        <v>30.86</v>
      </c>
      <c r="E565" s="206"/>
    </row>
    <row r="566" spans="1:5" ht="40.5">
      <c r="A566" s="202">
        <v>5742</v>
      </c>
      <c r="B566" s="203" t="s">
        <v>1795</v>
      </c>
      <c r="C566" s="204" t="s">
        <v>3</v>
      </c>
      <c r="D566" s="205">
        <v>20.65</v>
      </c>
      <c r="E566" s="206"/>
    </row>
    <row r="567" spans="1:5" ht="40.5">
      <c r="A567" s="202">
        <v>5747</v>
      </c>
      <c r="B567" s="203" t="s">
        <v>1796</v>
      </c>
      <c r="C567" s="204" t="s">
        <v>3</v>
      </c>
      <c r="D567" s="205">
        <v>118.4</v>
      </c>
      <c r="E567" s="206"/>
    </row>
    <row r="568" spans="1:5" ht="40.5">
      <c r="A568" s="202">
        <v>5751</v>
      </c>
      <c r="B568" s="203" t="s">
        <v>1797</v>
      </c>
      <c r="C568" s="204" t="s">
        <v>3</v>
      </c>
      <c r="D568" s="205">
        <v>19.760000000000002</v>
      </c>
      <c r="E568" s="206"/>
    </row>
    <row r="569" spans="1:5" ht="40.5">
      <c r="A569" s="202">
        <v>5754</v>
      </c>
      <c r="B569" s="203" t="s">
        <v>1798</v>
      </c>
      <c r="C569" s="204" t="s">
        <v>3</v>
      </c>
      <c r="D569" s="205">
        <v>16.64</v>
      </c>
      <c r="E569" s="206"/>
    </row>
    <row r="570" spans="1:5" ht="40.5">
      <c r="A570" s="202">
        <v>5763</v>
      </c>
      <c r="B570" s="203" t="s">
        <v>1799</v>
      </c>
      <c r="C570" s="204" t="s">
        <v>3</v>
      </c>
      <c r="D570" s="205">
        <v>29.25</v>
      </c>
      <c r="E570" s="206"/>
    </row>
    <row r="571" spans="1:5" ht="27">
      <c r="A571" s="202">
        <v>5765</v>
      </c>
      <c r="B571" s="203" t="s">
        <v>1800</v>
      </c>
      <c r="C571" s="204" t="s">
        <v>3</v>
      </c>
      <c r="D571" s="205">
        <v>2.17</v>
      </c>
      <c r="E571" s="206"/>
    </row>
    <row r="572" spans="1:5" ht="27">
      <c r="A572" s="202">
        <v>5766</v>
      </c>
      <c r="B572" s="203" t="s">
        <v>1801</v>
      </c>
      <c r="C572" s="204" t="s">
        <v>3</v>
      </c>
      <c r="D572" s="205">
        <v>3.84</v>
      </c>
      <c r="E572" s="206"/>
    </row>
    <row r="573" spans="1:5" ht="27">
      <c r="A573" s="202">
        <v>5779</v>
      </c>
      <c r="B573" s="203" t="s">
        <v>1802</v>
      </c>
      <c r="C573" s="204" t="s">
        <v>3</v>
      </c>
      <c r="D573" s="205">
        <v>44.62</v>
      </c>
      <c r="E573" s="206"/>
    </row>
    <row r="574" spans="1:5" ht="27">
      <c r="A574" s="202">
        <v>5787</v>
      </c>
      <c r="B574" s="203" t="s">
        <v>1803</v>
      </c>
      <c r="C574" s="204" t="s">
        <v>3</v>
      </c>
      <c r="D574" s="205">
        <v>52.68</v>
      </c>
      <c r="E574" s="206"/>
    </row>
    <row r="575" spans="1:5" ht="27">
      <c r="A575" s="202">
        <v>5797</v>
      </c>
      <c r="B575" s="203" t="s">
        <v>1804</v>
      </c>
      <c r="C575" s="204" t="s">
        <v>3</v>
      </c>
      <c r="D575" s="205">
        <v>3.68</v>
      </c>
      <c r="E575" s="206"/>
    </row>
    <row r="576" spans="1:5" ht="40.5">
      <c r="A576" s="202">
        <v>5800</v>
      </c>
      <c r="B576" s="203" t="s">
        <v>1805</v>
      </c>
      <c r="C576" s="204" t="s">
        <v>3</v>
      </c>
      <c r="D576" s="205">
        <v>0.3</v>
      </c>
      <c r="E576" s="206"/>
    </row>
    <row r="577" spans="1:5" ht="27">
      <c r="A577" s="202">
        <v>7032</v>
      </c>
      <c r="B577" s="203" t="s">
        <v>1806</v>
      </c>
      <c r="C577" s="204" t="s">
        <v>3</v>
      </c>
      <c r="D577" s="205">
        <v>4.2699999999999996</v>
      </c>
      <c r="E577" s="206"/>
    </row>
    <row r="578" spans="1:5" ht="27">
      <c r="A578" s="202">
        <v>7033</v>
      </c>
      <c r="B578" s="203" t="s">
        <v>1807</v>
      </c>
      <c r="C578" s="204" t="s">
        <v>3</v>
      </c>
      <c r="D578" s="205">
        <v>0.71</v>
      </c>
      <c r="E578" s="206"/>
    </row>
    <row r="579" spans="1:5" ht="27">
      <c r="A579" s="202">
        <v>7034</v>
      </c>
      <c r="B579" s="203" t="s">
        <v>1808</v>
      </c>
      <c r="C579" s="204" t="s">
        <v>3</v>
      </c>
      <c r="D579" s="205">
        <v>8.01</v>
      </c>
      <c r="E579" s="206"/>
    </row>
    <row r="580" spans="1:5" ht="27">
      <c r="A580" s="202">
        <v>7035</v>
      </c>
      <c r="B580" s="203" t="s">
        <v>1809</v>
      </c>
      <c r="C580" s="204" t="s">
        <v>3</v>
      </c>
      <c r="D580" s="205">
        <v>160.01</v>
      </c>
      <c r="E580" s="206"/>
    </row>
    <row r="581" spans="1:5" ht="40.5">
      <c r="A581" s="202">
        <v>7038</v>
      </c>
      <c r="B581" s="203" t="s">
        <v>1810</v>
      </c>
      <c r="C581" s="204" t="s">
        <v>3</v>
      </c>
      <c r="D581" s="205">
        <v>30.09</v>
      </c>
      <c r="E581" s="206"/>
    </row>
    <row r="582" spans="1:5" ht="40.5">
      <c r="A582" s="202">
        <v>7039</v>
      </c>
      <c r="B582" s="203" t="s">
        <v>1811</v>
      </c>
      <c r="C582" s="204" t="s">
        <v>3</v>
      </c>
      <c r="D582" s="205">
        <v>4.17</v>
      </c>
      <c r="E582" s="206"/>
    </row>
    <row r="583" spans="1:5" ht="40.5">
      <c r="A583" s="202">
        <v>7040</v>
      </c>
      <c r="B583" s="203" t="s">
        <v>1812</v>
      </c>
      <c r="C583" s="204" t="s">
        <v>3</v>
      </c>
      <c r="D583" s="205">
        <v>37.65</v>
      </c>
      <c r="E583" s="206"/>
    </row>
    <row r="584" spans="1:5" ht="40.5">
      <c r="A584" s="202">
        <v>7044</v>
      </c>
      <c r="B584" s="203" t="s">
        <v>1813</v>
      </c>
      <c r="C584" s="204" t="s">
        <v>3</v>
      </c>
      <c r="D584" s="205">
        <v>0.23</v>
      </c>
      <c r="E584" s="206"/>
    </row>
    <row r="585" spans="1:5" ht="40.5">
      <c r="A585" s="202">
        <v>7045</v>
      </c>
      <c r="B585" s="203" t="s">
        <v>1814</v>
      </c>
      <c r="C585" s="204" t="s">
        <v>3</v>
      </c>
      <c r="D585" s="205">
        <v>0.02</v>
      </c>
      <c r="E585" s="206"/>
    </row>
    <row r="586" spans="1:5" ht="40.5">
      <c r="A586" s="202">
        <v>7046</v>
      </c>
      <c r="B586" s="203" t="s">
        <v>1815</v>
      </c>
      <c r="C586" s="204" t="s">
        <v>3</v>
      </c>
      <c r="D586" s="205">
        <v>0.25</v>
      </c>
      <c r="E586" s="206"/>
    </row>
    <row r="587" spans="1:5" ht="40.5">
      <c r="A587" s="202">
        <v>7047</v>
      </c>
      <c r="B587" s="203" t="s">
        <v>1816</v>
      </c>
      <c r="C587" s="204" t="s">
        <v>3</v>
      </c>
      <c r="D587" s="205">
        <v>9.0500000000000007</v>
      </c>
      <c r="E587" s="206"/>
    </row>
    <row r="588" spans="1:5" ht="40.5">
      <c r="A588" s="202">
        <v>7051</v>
      </c>
      <c r="B588" s="203" t="s">
        <v>1817</v>
      </c>
      <c r="C588" s="204" t="s">
        <v>3</v>
      </c>
      <c r="D588" s="205">
        <v>26.69</v>
      </c>
      <c r="E588" s="206"/>
    </row>
    <row r="589" spans="1:5" ht="40.5">
      <c r="A589" s="202">
        <v>7052</v>
      </c>
      <c r="B589" s="203" t="s">
        <v>1818</v>
      </c>
      <c r="C589" s="204" t="s">
        <v>3</v>
      </c>
      <c r="D589" s="205">
        <v>3.7</v>
      </c>
      <c r="E589" s="206"/>
    </row>
    <row r="590" spans="1:5" ht="40.5">
      <c r="A590" s="202">
        <v>7053</v>
      </c>
      <c r="B590" s="203" t="s">
        <v>1819</v>
      </c>
      <c r="C590" s="204" t="s">
        <v>3</v>
      </c>
      <c r="D590" s="205">
        <v>33.4</v>
      </c>
      <c r="E590" s="206"/>
    </row>
    <row r="591" spans="1:5" ht="40.5">
      <c r="A591" s="202">
        <v>7054</v>
      </c>
      <c r="B591" s="203" t="s">
        <v>1820</v>
      </c>
      <c r="C591" s="204" t="s">
        <v>3</v>
      </c>
      <c r="D591" s="205">
        <v>66.84</v>
      </c>
      <c r="E591" s="206"/>
    </row>
    <row r="592" spans="1:5" ht="40.5">
      <c r="A592" s="202">
        <v>7058</v>
      </c>
      <c r="B592" s="203" t="s">
        <v>1821</v>
      </c>
      <c r="C592" s="204" t="s">
        <v>3</v>
      </c>
      <c r="D592" s="205">
        <v>15.01</v>
      </c>
      <c r="E592" s="206"/>
    </row>
    <row r="593" spans="1:5" ht="40.5">
      <c r="A593" s="202">
        <v>7059</v>
      </c>
      <c r="B593" s="203" t="s">
        <v>1822</v>
      </c>
      <c r="C593" s="204" t="s">
        <v>3</v>
      </c>
      <c r="D593" s="205">
        <v>2.76</v>
      </c>
      <c r="E593" s="206"/>
    </row>
    <row r="594" spans="1:5" ht="40.5">
      <c r="A594" s="202">
        <v>7060</v>
      </c>
      <c r="B594" s="203" t="s">
        <v>1823</v>
      </c>
      <c r="C594" s="204" t="s">
        <v>3</v>
      </c>
      <c r="D594" s="205">
        <v>28.14</v>
      </c>
      <c r="E594" s="206"/>
    </row>
    <row r="595" spans="1:5" ht="40.5">
      <c r="A595" s="202">
        <v>7061</v>
      </c>
      <c r="B595" s="203" t="s">
        <v>1824</v>
      </c>
      <c r="C595" s="204" t="s">
        <v>3</v>
      </c>
      <c r="D595" s="205">
        <v>61.01</v>
      </c>
      <c r="E595" s="206"/>
    </row>
    <row r="596" spans="1:5" ht="27">
      <c r="A596" s="202">
        <v>7063</v>
      </c>
      <c r="B596" s="203" t="s">
        <v>1825</v>
      </c>
      <c r="C596" s="204" t="s">
        <v>3</v>
      </c>
      <c r="D596" s="205">
        <v>12.72</v>
      </c>
      <c r="E596" s="206"/>
    </row>
    <row r="597" spans="1:5" ht="27">
      <c r="A597" s="202">
        <v>7064</v>
      </c>
      <c r="B597" s="203" t="s">
        <v>1826</v>
      </c>
      <c r="C597" s="204" t="s">
        <v>3</v>
      </c>
      <c r="D597" s="205">
        <v>1.76</v>
      </c>
      <c r="E597" s="206"/>
    </row>
    <row r="598" spans="1:5" ht="27">
      <c r="A598" s="202">
        <v>7065</v>
      </c>
      <c r="B598" s="203" t="s">
        <v>1827</v>
      </c>
      <c r="C598" s="204" t="s">
        <v>3</v>
      </c>
      <c r="D598" s="205">
        <v>13.92</v>
      </c>
      <c r="E598" s="206"/>
    </row>
    <row r="599" spans="1:5" ht="27">
      <c r="A599" s="202">
        <v>7066</v>
      </c>
      <c r="B599" s="203" t="s">
        <v>1828</v>
      </c>
      <c r="C599" s="204" t="s">
        <v>3</v>
      </c>
      <c r="D599" s="205">
        <v>128.71</v>
      </c>
      <c r="E599" s="206"/>
    </row>
    <row r="600" spans="1:5" ht="54">
      <c r="A600" s="202">
        <v>53786</v>
      </c>
      <c r="B600" s="203" t="s">
        <v>1829</v>
      </c>
      <c r="C600" s="204" t="s">
        <v>3</v>
      </c>
      <c r="D600" s="205">
        <v>39.96</v>
      </c>
      <c r="E600" s="206"/>
    </row>
    <row r="601" spans="1:5" ht="40.5">
      <c r="A601" s="202">
        <v>53788</v>
      </c>
      <c r="B601" s="203" t="s">
        <v>1830</v>
      </c>
      <c r="C601" s="204" t="s">
        <v>3</v>
      </c>
      <c r="D601" s="205">
        <v>42.78</v>
      </c>
      <c r="E601" s="206"/>
    </row>
    <row r="602" spans="1:5" ht="40.5">
      <c r="A602" s="202">
        <v>53792</v>
      </c>
      <c r="B602" s="203" t="s">
        <v>1831</v>
      </c>
      <c r="C602" s="204" t="s">
        <v>3</v>
      </c>
      <c r="D602" s="205">
        <v>75.84</v>
      </c>
      <c r="E602" s="206"/>
    </row>
    <row r="603" spans="1:5" ht="27">
      <c r="A603" s="202">
        <v>53794</v>
      </c>
      <c r="B603" s="203" t="s">
        <v>1832</v>
      </c>
      <c r="C603" s="204" t="s">
        <v>3</v>
      </c>
      <c r="D603" s="205">
        <v>35</v>
      </c>
      <c r="E603" s="206"/>
    </row>
    <row r="604" spans="1:5" ht="54">
      <c r="A604" s="202">
        <v>53797</v>
      </c>
      <c r="B604" s="203" t="s">
        <v>1833</v>
      </c>
      <c r="C604" s="204" t="s">
        <v>3</v>
      </c>
      <c r="D604" s="205">
        <v>87.22</v>
      </c>
      <c r="E604" s="206"/>
    </row>
    <row r="605" spans="1:5" ht="27">
      <c r="A605" s="202">
        <v>53804</v>
      </c>
      <c r="B605" s="203" t="s">
        <v>1834</v>
      </c>
      <c r="C605" s="204" t="s">
        <v>3</v>
      </c>
      <c r="D605" s="205">
        <v>3.59</v>
      </c>
      <c r="E605" s="206"/>
    </row>
    <row r="606" spans="1:5" ht="27">
      <c r="A606" s="202">
        <v>53806</v>
      </c>
      <c r="B606" s="203" t="s">
        <v>1835</v>
      </c>
      <c r="C606" s="204" t="s">
        <v>3</v>
      </c>
      <c r="D606" s="205">
        <v>52.11</v>
      </c>
      <c r="E606" s="206"/>
    </row>
    <row r="607" spans="1:5" ht="27">
      <c r="A607" s="202">
        <v>53810</v>
      </c>
      <c r="B607" s="203" t="s">
        <v>1836</v>
      </c>
      <c r="C607" s="204" t="s">
        <v>3</v>
      </c>
      <c r="D607" s="205">
        <v>52.43</v>
      </c>
      <c r="E607" s="206"/>
    </row>
    <row r="608" spans="1:5" ht="27">
      <c r="A608" s="202">
        <v>53814</v>
      </c>
      <c r="B608" s="203" t="s">
        <v>1837</v>
      </c>
      <c r="C608" s="204" t="s">
        <v>3</v>
      </c>
      <c r="D608" s="205">
        <v>171.74</v>
      </c>
      <c r="E608" s="206"/>
    </row>
    <row r="609" spans="1:5" ht="27">
      <c r="A609" s="202">
        <v>53817</v>
      </c>
      <c r="B609" s="203" t="s">
        <v>1838</v>
      </c>
      <c r="C609" s="204" t="s">
        <v>3</v>
      </c>
      <c r="D609" s="205">
        <v>46.77</v>
      </c>
      <c r="E609" s="206"/>
    </row>
    <row r="610" spans="1:5" ht="40.5">
      <c r="A610" s="202">
        <v>53818</v>
      </c>
      <c r="B610" s="203" t="s">
        <v>1839</v>
      </c>
      <c r="C610" s="204" t="s">
        <v>3</v>
      </c>
      <c r="D610" s="205">
        <v>5.81</v>
      </c>
      <c r="E610" s="206"/>
    </row>
    <row r="611" spans="1:5" ht="40.5">
      <c r="A611" s="202">
        <v>53827</v>
      </c>
      <c r="B611" s="203" t="s">
        <v>1840</v>
      </c>
      <c r="C611" s="204" t="s">
        <v>3</v>
      </c>
      <c r="D611" s="205">
        <v>85.38</v>
      </c>
      <c r="E611" s="206"/>
    </row>
    <row r="612" spans="1:5" ht="40.5">
      <c r="A612" s="202">
        <v>53829</v>
      </c>
      <c r="B612" s="203" t="s">
        <v>1841</v>
      </c>
      <c r="C612" s="204" t="s">
        <v>3</v>
      </c>
      <c r="D612" s="205">
        <v>87.22</v>
      </c>
      <c r="E612" s="206"/>
    </row>
    <row r="613" spans="1:5" ht="54">
      <c r="A613" s="202">
        <v>53831</v>
      </c>
      <c r="B613" s="203" t="s">
        <v>1842</v>
      </c>
      <c r="C613" s="204" t="s">
        <v>3</v>
      </c>
      <c r="D613" s="205">
        <v>144.07</v>
      </c>
      <c r="E613" s="206"/>
    </row>
    <row r="614" spans="1:5" ht="27">
      <c r="A614" s="202">
        <v>53840</v>
      </c>
      <c r="B614" s="203" t="s">
        <v>1843</v>
      </c>
      <c r="C614" s="204" t="s">
        <v>3</v>
      </c>
      <c r="D614" s="205">
        <v>1.95</v>
      </c>
      <c r="E614" s="206"/>
    </row>
    <row r="615" spans="1:5" ht="27">
      <c r="A615" s="202">
        <v>53841</v>
      </c>
      <c r="B615" s="203" t="s">
        <v>1844</v>
      </c>
      <c r="C615" s="204" t="s">
        <v>3</v>
      </c>
      <c r="D615" s="205">
        <v>1.35</v>
      </c>
      <c r="E615" s="206"/>
    </row>
    <row r="616" spans="1:5" ht="40.5">
      <c r="A616" s="202">
        <v>53849</v>
      </c>
      <c r="B616" s="203" t="s">
        <v>1845</v>
      </c>
      <c r="C616" s="204" t="s">
        <v>3</v>
      </c>
      <c r="D616" s="205">
        <v>62.67</v>
      </c>
      <c r="E616" s="206"/>
    </row>
    <row r="617" spans="1:5" ht="27">
      <c r="A617" s="202">
        <v>53857</v>
      </c>
      <c r="B617" s="203" t="s">
        <v>1846</v>
      </c>
      <c r="C617" s="204" t="s">
        <v>3</v>
      </c>
      <c r="D617" s="205">
        <v>29.26</v>
      </c>
      <c r="E617" s="206"/>
    </row>
    <row r="618" spans="1:5" ht="40.5">
      <c r="A618" s="202">
        <v>53858</v>
      </c>
      <c r="B618" s="203" t="s">
        <v>1847</v>
      </c>
      <c r="C618" s="204" t="s">
        <v>3</v>
      </c>
      <c r="D618" s="205">
        <v>59.89</v>
      </c>
      <c r="E618" s="206"/>
    </row>
    <row r="619" spans="1:5" ht="27">
      <c r="A619" s="202">
        <v>53861</v>
      </c>
      <c r="B619" s="203" t="s">
        <v>1848</v>
      </c>
      <c r="C619" s="204" t="s">
        <v>3</v>
      </c>
      <c r="D619" s="205">
        <v>40.57</v>
      </c>
      <c r="E619" s="206"/>
    </row>
    <row r="620" spans="1:5" ht="27">
      <c r="A620" s="202">
        <v>53863</v>
      </c>
      <c r="B620" s="203" t="s">
        <v>1849</v>
      </c>
      <c r="C620" s="204" t="s">
        <v>3</v>
      </c>
      <c r="D620" s="205">
        <v>1.96</v>
      </c>
      <c r="E620" s="206"/>
    </row>
    <row r="621" spans="1:5" ht="40.5">
      <c r="A621" s="202">
        <v>53865</v>
      </c>
      <c r="B621" s="203" t="s">
        <v>1850</v>
      </c>
      <c r="C621" s="204" t="s">
        <v>3</v>
      </c>
      <c r="D621" s="205">
        <v>35.299999999999997</v>
      </c>
      <c r="E621" s="206"/>
    </row>
    <row r="622" spans="1:5" ht="40.5">
      <c r="A622" s="202">
        <v>53866</v>
      </c>
      <c r="B622" s="203" t="s">
        <v>1851</v>
      </c>
      <c r="C622" s="204" t="s">
        <v>3</v>
      </c>
      <c r="D622" s="205">
        <v>1.57</v>
      </c>
      <c r="E622" s="206"/>
    </row>
    <row r="623" spans="1:5" ht="40.5">
      <c r="A623" s="202">
        <v>53882</v>
      </c>
      <c r="B623" s="203" t="s">
        <v>1852</v>
      </c>
      <c r="C623" s="204" t="s">
        <v>3</v>
      </c>
      <c r="D623" s="205">
        <v>22.82</v>
      </c>
      <c r="E623" s="206"/>
    </row>
    <row r="624" spans="1:5" ht="40.5">
      <c r="A624" s="202">
        <v>55263</v>
      </c>
      <c r="B624" s="203" t="s">
        <v>1853</v>
      </c>
      <c r="C624" s="204" t="s">
        <v>3</v>
      </c>
      <c r="D624" s="205">
        <v>48.24</v>
      </c>
      <c r="E624" s="206"/>
    </row>
    <row r="625" spans="1:5" ht="27">
      <c r="A625" s="202">
        <v>73303</v>
      </c>
      <c r="B625" s="203" t="s">
        <v>1854</v>
      </c>
      <c r="C625" s="204" t="s">
        <v>3</v>
      </c>
      <c r="D625" s="205">
        <v>3.83</v>
      </c>
      <c r="E625" s="206"/>
    </row>
    <row r="626" spans="1:5" ht="27">
      <c r="A626" s="202">
        <v>73307</v>
      </c>
      <c r="B626" s="203" t="s">
        <v>1855</v>
      </c>
      <c r="C626" s="204" t="s">
        <v>3</v>
      </c>
      <c r="D626" s="205">
        <v>3.42</v>
      </c>
      <c r="E626" s="206"/>
    </row>
    <row r="627" spans="1:5" ht="40.5">
      <c r="A627" s="202">
        <v>73309</v>
      </c>
      <c r="B627" s="203" t="s">
        <v>1856</v>
      </c>
      <c r="C627" s="204" t="s">
        <v>3</v>
      </c>
      <c r="D627" s="205">
        <v>20.010000000000002</v>
      </c>
      <c r="E627" s="206"/>
    </row>
    <row r="628" spans="1:5" ht="27">
      <c r="A628" s="202">
        <v>73311</v>
      </c>
      <c r="B628" s="203" t="s">
        <v>1857</v>
      </c>
      <c r="C628" s="204" t="s">
        <v>3</v>
      </c>
      <c r="D628" s="205">
        <v>133.36000000000001</v>
      </c>
      <c r="E628" s="206"/>
    </row>
    <row r="629" spans="1:5" ht="40.5">
      <c r="A629" s="202">
        <v>73313</v>
      </c>
      <c r="B629" s="203" t="s">
        <v>1858</v>
      </c>
      <c r="C629" s="204" t="s">
        <v>3</v>
      </c>
      <c r="D629" s="205">
        <v>2.77</v>
      </c>
      <c r="E629" s="206"/>
    </row>
    <row r="630" spans="1:5" ht="40.5">
      <c r="A630" s="202">
        <v>73315</v>
      </c>
      <c r="B630" s="203" t="s">
        <v>1859</v>
      </c>
      <c r="C630" s="204" t="s">
        <v>3</v>
      </c>
      <c r="D630" s="205">
        <v>42.78</v>
      </c>
      <c r="E630" s="206"/>
    </row>
    <row r="631" spans="1:5" ht="54">
      <c r="A631" s="202">
        <v>73335</v>
      </c>
      <c r="B631" s="203" t="s">
        <v>1860</v>
      </c>
      <c r="C631" s="204" t="s">
        <v>3</v>
      </c>
      <c r="D631" s="205">
        <v>21.6</v>
      </c>
      <c r="E631" s="206"/>
    </row>
    <row r="632" spans="1:5" ht="54">
      <c r="A632" s="202">
        <v>73340</v>
      </c>
      <c r="B632" s="203" t="s">
        <v>1861</v>
      </c>
      <c r="C632" s="204" t="s">
        <v>3</v>
      </c>
      <c r="D632" s="205">
        <v>61.01</v>
      </c>
      <c r="E632" s="206"/>
    </row>
    <row r="633" spans="1:5" ht="40.5">
      <c r="A633" s="202">
        <v>83361</v>
      </c>
      <c r="B633" s="203" t="s">
        <v>1862</v>
      </c>
      <c r="C633" s="204" t="s">
        <v>3</v>
      </c>
      <c r="D633" s="205">
        <v>12.6</v>
      </c>
      <c r="E633" s="206"/>
    </row>
    <row r="634" spans="1:5" ht="27">
      <c r="A634" s="202">
        <v>83761</v>
      </c>
      <c r="B634" s="203" t="s">
        <v>1863</v>
      </c>
      <c r="C634" s="204" t="s">
        <v>3</v>
      </c>
      <c r="D634" s="205">
        <v>8.17</v>
      </c>
      <c r="E634" s="206"/>
    </row>
    <row r="635" spans="1:5" ht="27">
      <c r="A635" s="202">
        <v>83762</v>
      </c>
      <c r="B635" s="203" t="s">
        <v>1864</v>
      </c>
      <c r="C635" s="204" t="s">
        <v>3</v>
      </c>
      <c r="D635" s="205">
        <v>10.210000000000001</v>
      </c>
      <c r="E635" s="206"/>
    </row>
    <row r="636" spans="1:5" ht="40.5">
      <c r="A636" s="202">
        <v>83763</v>
      </c>
      <c r="B636" s="203" t="s">
        <v>1865</v>
      </c>
      <c r="C636" s="204" t="s">
        <v>3</v>
      </c>
      <c r="D636" s="205">
        <v>37.58</v>
      </c>
      <c r="E636" s="206"/>
    </row>
    <row r="637" spans="1:5" ht="27">
      <c r="A637" s="202">
        <v>83764</v>
      </c>
      <c r="B637" s="203" t="s">
        <v>1866</v>
      </c>
      <c r="C637" s="204" t="s">
        <v>3</v>
      </c>
      <c r="D637" s="205">
        <v>0.91</v>
      </c>
      <c r="E637" s="206"/>
    </row>
    <row r="638" spans="1:5" ht="27">
      <c r="A638" s="202">
        <v>87026</v>
      </c>
      <c r="B638" s="203" t="s">
        <v>1867</v>
      </c>
      <c r="C638" s="204" t="s">
        <v>3</v>
      </c>
      <c r="D638" s="205">
        <v>0.27</v>
      </c>
      <c r="E638" s="206"/>
    </row>
    <row r="639" spans="1:5" ht="27">
      <c r="A639" s="202">
        <v>87441</v>
      </c>
      <c r="B639" s="203" t="s">
        <v>1868</v>
      </c>
      <c r="C639" s="204" t="s">
        <v>3</v>
      </c>
      <c r="D639" s="205">
        <v>0.36</v>
      </c>
      <c r="E639" s="206"/>
    </row>
    <row r="640" spans="1:5" ht="27">
      <c r="A640" s="202">
        <v>87442</v>
      </c>
      <c r="B640" s="203" t="s">
        <v>1869</v>
      </c>
      <c r="C640" s="204" t="s">
        <v>3</v>
      </c>
      <c r="D640" s="205">
        <v>0.04</v>
      </c>
      <c r="E640" s="206"/>
    </row>
    <row r="641" spans="1:5" ht="27">
      <c r="A641" s="202">
        <v>87443</v>
      </c>
      <c r="B641" s="203" t="s">
        <v>1870</v>
      </c>
      <c r="C641" s="204" t="s">
        <v>3</v>
      </c>
      <c r="D641" s="205">
        <v>0.34</v>
      </c>
      <c r="E641" s="206"/>
    </row>
    <row r="642" spans="1:5" ht="40.5">
      <c r="A642" s="202">
        <v>87444</v>
      </c>
      <c r="B642" s="203" t="s">
        <v>1871</v>
      </c>
      <c r="C642" s="204" t="s">
        <v>3</v>
      </c>
      <c r="D642" s="205">
        <v>3.18</v>
      </c>
      <c r="E642" s="206"/>
    </row>
    <row r="643" spans="1:5" ht="27">
      <c r="A643" s="202">
        <v>88387</v>
      </c>
      <c r="B643" s="203" t="s">
        <v>1872</v>
      </c>
      <c r="C643" s="204" t="s">
        <v>3</v>
      </c>
      <c r="D643" s="205">
        <v>0.71</v>
      </c>
      <c r="E643" s="206"/>
    </row>
    <row r="644" spans="1:5" ht="27">
      <c r="A644" s="202">
        <v>88389</v>
      </c>
      <c r="B644" s="203" t="s">
        <v>1873</v>
      </c>
      <c r="C644" s="204" t="s">
        <v>3</v>
      </c>
      <c r="D644" s="205">
        <v>0.08</v>
      </c>
      <c r="E644" s="206"/>
    </row>
    <row r="645" spans="1:5" ht="27">
      <c r="A645" s="202">
        <v>88390</v>
      </c>
      <c r="B645" s="203" t="s">
        <v>1874</v>
      </c>
      <c r="C645" s="204" t="s">
        <v>3</v>
      </c>
      <c r="D645" s="205">
        <v>0.88</v>
      </c>
      <c r="E645" s="206"/>
    </row>
    <row r="646" spans="1:5" ht="27">
      <c r="A646" s="202">
        <v>88391</v>
      </c>
      <c r="B646" s="203" t="s">
        <v>1875</v>
      </c>
      <c r="C646" s="204" t="s">
        <v>3</v>
      </c>
      <c r="D646" s="205">
        <v>2.56</v>
      </c>
      <c r="E646" s="206"/>
    </row>
    <row r="647" spans="1:5" ht="27">
      <c r="A647" s="202">
        <v>88394</v>
      </c>
      <c r="B647" s="203" t="s">
        <v>1876</v>
      </c>
      <c r="C647" s="204" t="s">
        <v>3</v>
      </c>
      <c r="D647" s="205">
        <v>0.84</v>
      </c>
      <c r="E647" s="206"/>
    </row>
    <row r="648" spans="1:5" ht="27">
      <c r="A648" s="202">
        <v>88395</v>
      </c>
      <c r="B648" s="203" t="s">
        <v>1877</v>
      </c>
      <c r="C648" s="204" t="s">
        <v>3</v>
      </c>
      <c r="D648" s="205">
        <v>0.1</v>
      </c>
      <c r="E648" s="206"/>
    </row>
    <row r="649" spans="1:5" ht="27">
      <c r="A649" s="202">
        <v>88396</v>
      </c>
      <c r="B649" s="203" t="s">
        <v>1878</v>
      </c>
      <c r="C649" s="204" t="s">
        <v>3</v>
      </c>
      <c r="D649" s="205">
        <v>1.05</v>
      </c>
      <c r="E649" s="206"/>
    </row>
    <row r="650" spans="1:5" ht="27">
      <c r="A650" s="202">
        <v>88397</v>
      </c>
      <c r="B650" s="203" t="s">
        <v>1879</v>
      </c>
      <c r="C650" s="204" t="s">
        <v>3</v>
      </c>
      <c r="D650" s="205">
        <v>3.84</v>
      </c>
      <c r="E650" s="206"/>
    </row>
    <row r="651" spans="1:5" ht="27">
      <c r="A651" s="202">
        <v>88400</v>
      </c>
      <c r="B651" s="203" t="s">
        <v>1880</v>
      </c>
      <c r="C651" s="204" t="s">
        <v>3</v>
      </c>
      <c r="D651" s="205">
        <v>0.67</v>
      </c>
      <c r="E651" s="206"/>
    </row>
    <row r="652" spans="1:5" ht="27">
      <c r="A652" s="202">
        <v>88401</v>
      </c>
      <c r="B652" s="203" t="s">
        <v>1881</v>
      </c>
      <c r="C652" s="204" t="s">
        <v>3</v>
      </c>
      <c r="D652" s="205">
        <v>7.0000000000000007E-2</v>
      </c>
      <c r="E652" s="206"/>
    </row>
    <row r="653" spans="1:5" ht="27">
      <c r="A653" s="202">
        <v>88402</v>
      </c>
      <c r="B653" s="203" t="s">
        <v>1882</v>
      </c>
      <c r="C653" s="204" t="s">
        <v>3</v>
      </c>
      <c r="D653" s="205">
        <v>0.83</v>
      </c>
      <c r="E653" s="206"/>
    </row>
    <row r="654" spans="1:5" ht="27">
      <c r="A654" s="202">
        <v>88403</v>
      </c>
      <c r="B654" s="203" t="s">
        <v>1883</v>
      </c>
      <c r="C654" s="204" t="s">
        <v>3</v>
      </c>
      <c r="D654" s="205">
        <v>1.54</v>
      </c>
      <c r="E654" s="206"/>
    </row>
    <row r="655" spans="1:5" ht="27">
      <c r="A655" s="202">
        <v>88419</v>
      </c>
      <c r="B655" s="203" t="s">
        <v>1884</v>
      </c>
      <c r="C655" s="204" t="s">
        <v>3</v>
      </c>
      <c r="D655" s="205">
        <v>4.3600000000000003</v>
      </c>
      <c r="E655" s="206"/>
    </row>
    <row r="656" spans="1:5" ht="27">
      <c r="A656" s="202">
        <v>88422</v>
      </c>
      <c r="B656" s="203" t="s">
        <v>1885</v>
      </c>
      <c r="C656" s="204" t="s">
        <v>3</v>
      </c>
      <c r="D656" s="205">
        <v>0.51</v>
      </c>
      <c r="E656" s="206"/>
    </row>
    <row r="657" spans="1:5" ht="27">
      <c r="A657" s="202">
        <v>88425</v>
      </c>
      <c r="B657" s="203" t="s">
        <v>1886</v>
      </c>
      <c r="C657" s="204" t="s">
        <v>3</v>
      </c>
      <c r="D657" s="205">
        <v>4.7699999999999996</v>
      </c>
      <c r="E657" s="206"/>
    </row>
    <row r="658" spans="1:5" ht="40.5">
      <c r="A658" s="202">
        <v>88427</v>
      </c>
      <c r="B658" s="203" t="s">
        <v>1887</v>
      </c>
      <c r="C658" s="204" t="s">
        <v>3</v>
      </c>
      <c r="D658" s="205">
        <v>3.9</v>
      </c>
      <c r="E658" s="206"/>
    </row>
    <row r="659" spans="1:5" ht="27">
      <c r="A659" s="202">
        <v>88434</v>
      </c>
      <c r="B659" s="203" t="s">
        <v>1888</v>
      </c>
      <c r="C659" s="204" t="s">
        <v>3</v>
      </c>
      <c r="D659" s="205">
        <v>5.79</v>
      </c>
      <c r="E659" s="206"/>
    </row>
    <row r="660" spans="1:5" ht="27">
      <c r="A660" s="202">
        <v>88435</v>
      </c>
      <c r="B660" s="203" t="s">
        <v>1889</v>
      </c>
      <c r="C660" s="204" t="s">
        <v>3</v>
      </c>
      <c r="D660" s="205">
        <v>0.68</v>
      </c>
      <c r="E660" s="206"/>
    </row>
    <row r="661" spans="1:5" ht="27">
      <c r="A661" s="202">
        <v>88436</v>
      </c>
      <c r="B661" s="203" t="s">
        <v>1890</v>
      </c>
      <c r="C661" s="204" t="s">
        <v>3</v>
      </c>
      <c r="D661" s="205">
        <v>6.33</v>
      </c>
      <c r="E661" s="206"/>
    </row>
    <row r="662" spans="1:5" ht="27">
      <c r="A662" s="202">
        <v>88437</v>
      </c>
      <c r="B662" s="203" t="s">
        <v>1891</v>
      </c>
      <c r="C662" s="204" t="s">
        <v>3</v>
      </c>
      <c r="D662" s="205">
        <v>3.9</v>
      </c>
      <c r="E662" s="206"/>
    </row>
    <row r="663" spans="1:5" ht="27">
      <c r="A663" s="202">
        <v>88569</v>
      </c>
      <c r="B663" s="203" t="s">
        <v>1892</v>
      </c>
      <c r="C663" s="204" t="s">
        <v>3</v>
      </c>
      <c r="D663" s="205">
        <v>2.78</v>
      </c>
      <c r="E663" s="206"/>
    </row>
    <row r="664" spans="1:5" ht="27">
      <c r="A664" s="202">
        <v>88570</v>
      </c>
      <c r="B664" s="203" t="s">
        <v>1893</v>
      </c>
      <c r="C664" s="204" t="s">
        <v>3</v>
      </c>
      <c r="D664" s="205">
        <v>0.6</v>
      </c>
      <c r="E664" s="206"/>
    </row>
    <row r="665" spans="1:5" ht="40.5">
      <c r="A665" s="202">
        <v>88826</v>
      </c>
      <c r="B665" s="203" t="s">
        <v>1894</v>
      </c>
      <c r="C665" s="204" t="s">
        <v>3</v>
      </c>
      <c r="D665" s="205">
        <v>0.26</v>
      </c>
      <c r="E665" s="206"/>
    </row>
    <row r="666" spans="1:5" ht="40.5">
      <c r="A666" s="202">
        <v>88827</v>
      </c>
      <c r="B666" s="203" t="s">
        <v>1895</v>
      </c>
      <c r="C666" s="204" t="s">
        <v>3</v>
      </c>
      <c r="D666" s="205">
        <v>0.03</v>
      </c>
      <c r="E666" s="206"/>
    </row>
    <row r="667" spans="1:5" ht="40.5">
      <c r="A667" s="202">
        <v>88828</v>
      </c>
      <c r="B667" s="203" t="s">
        <v>1896</v>
      </c>
      <c r="C667" s="204" t="s">
        <v>3</v>
      </c>
      <c r="D667" s="205">
        <v>0.25</v>
      </c>
      <c r="E667" s="206"/>
    </row>
    <row r="668" spans="1:5" ht="40.5">
      <c r="A668" s="202">
        <v>88829</v>
      </c>
      <c r="B668" s="203" t="s">
        <v>1897</v>
      </c>
      <c r="C668" s="204" t="s">
        <v>3</v>
      </c>
      <c r="D668" s="205">
        <v>1.02</v>
      </c>
      <c r="E668" s="206"/>
    </row>
    <row r="669" spans="1:5" ht="27">
      <c r="A669" s="202">
        <v>88832</v>
      </c>
      <c r="B669" s="203" t="s">
        <v>1898</v>
      </c>
      <c r="C669" s="204" t="s">
        <v>3</v>
      </c>
      <c r="D669" s="205">
        <v>26.71</v>
      </c>
      <c r="E669" s="206"/>
    </row>
    <row r="670" spans="1:5" ht="27">
      <c r="A670" s="202">
        <v>88834</v>
      </c>
      <c r="B670" s="203" t="s">
        <v>1899</v>
      </c>
      <c r="C670" s="204" t="s">
        <v>3</v>
      </c>
      <c r="D670" s="205">
        <v>3.62</v>
      </c>
      <c r="E670" s="206"/>
    </row>
    <row r="671" spans="1:5" ht="27">
      <c r="A671" s="202">
        <v>88835</v>
      </c>
      <c r="B671" s="203" t="s">
        <v>1900</v>
      </c>
      <c r="C671" s="204" t="s">
        <v>3</v>
      </c>
      <c r="D671" s="205">
        <v>33.39</v>
      </c>
      <c r="E671" s="206"/>
    </row>
    <row r="672" spans="1:5" ht="27">
      <c r="A672" s="202">
        <v>88836</v>
      </c>
      <c r="B672" s="203" t="s">
        <v>1901</v>
      </c>
      <c r="C672" s="204" t="s">
        <v>3</v>
      </c>
      <c r="D672" s="205">
        <v>47.8</v>
      </c>
      <c r="E672" s="206"/>
    </row>
    <row r="673" spans="1:5" ht="27">
      <c r="A673" s="202">
        <v>88839</v>
      </c>
      <c r="B673" s="203" t="s">
        <v>1902</v>
      </c>
      <c r="C673" s="204" t="s">
        <v>3</v>
      </c>
      <c r="D673" s="205">
        <v>23.67</v>
      </c>
      <c r="E673" s="206"/>
    </row>
    <row r="674" spans="1:5" ht="27">
      <c r="A674" s="202">
        <v>88840</v>
      </c>
      <c r="B674" s="203" t="s">
        <v>1903</v>
      </c>
      <c r="C674" s="204" t="s">
        <v>3</v>
      </c>
      <c r="D674" s="205">
        <v>5.32</v>
      </c>
      <c r="E674" s="206"/>
    </row>
    <row r="675" spans="1:5" ht="27">
      <c r="A675" s="202">
        <v>88841</v>
      </c>
      <c r="B675" s="203" t="s">
        <v>1904</v>
      </c>
      <c r="C675" s="204" t="s">
        <v>3</v>
      </c>
      <c r="D675" s="205">
        <v>42.33</v>
      </c>
      <c r="E675" s="206"/>
    </row>
    <row r="676" spans="1:5" ht="27">
      <c r="A676" s="202">
        <v>88842</v>
      </c>
      <c r="B676" s="203" t="s">
        <v>1905</v>
      </c>
      <c r="C676" s="204" t="s">
        <v>3</v>
      </c>
      <c r="D676" s="205">
        <v>58.5</v>
      </c>
      <c r="E676" s="206"/>
    </row>
    <row r="677" spans="1:5" ht="40.5">
      <c r="A677" s="202">
        <v>88847</v>
      </c>
      <c r="B677" s="203" t="s">
        <v>1906</v>
      </c>
      <c r="C677" s="204" t="s">
        <v>3</v>
      </c>
      <c r="D677" s="205">
        <v>16.46</v>
      </c>
      <c r="E677" s="206"/>
    </row>
    <row r="678" spans="1:5" ht="40.5">
      <c r="A678" s="202">
        <v>88848</v>
      </c>
      <c r="B678" s="203" t="s">
        <v>1907</v>
      </c>
      <c r="C678" s="204" t="s">
        <v>3</v>
      </c>
      <c r="D678" s="205">
        <v>3.45</v>
      </c>
      <c r="E678" s="206"/>
    </row>
    <row r="679" spans="1:5" ht="40.5">
      <c r="A679" s="202">
        <v>88853</v>
      </c>
      <c r="B679" s="203" t="s">
        <v>1908</v>
      </c>
      <c r="C679" s="204" t="s">
        <v>3</v>
      </c>
      <c r="D679" s="205">
        <v>0.19</v>
      </c>
      <c r="E679" s="206"/>
    </row>
    <row r="680" spans="1:5" ht="40.5">
      <c r="A680" s="202">
        <v>88854</v>
      </c>
      <c r="B680" s="203" t="s">
        <v>1909</v>
      </c>
      <c r="C680" s="204" t="s">
        <v>3</v>
      </c>
      <c r="D680" s="205">
        <v>0.02</v>
      </c>
      <c r="E680" s="206"/>
    </row>
    <row r="681" spans="1:5" ht="27">
      <c r="A681" s="202">
        <v>88855</v>
      </c>
      <c r="B681" s="203" t="s">
        <v>1910</v>
      </c>
      <c r="C681" s="204" t="s">
        <v>3</v>
      </c>
      <c r="D681" s="205">
        <v>2.4900000000000002</v>
      </c>
      <c r="E681" s="206"/>
    </row>
    <row r="682" spans="1:5" ht="27">
      <c r="A682" s="202">
        <v>88856</v>
      </c>
      <c r="B682" s="203" t="s">
        <v>1911</v>
      </c>
      <c r="C682" s="204" t="s">
        <v>3</v>
      </c>
      <c r="D682" s="205">
        <v>0.34</v>
      </c>
      <c r="E682" s="206"/>
    </row>
    <row r="683" spans="1:5" ht="54">
      <c r="A683" s="202">
        <v>88857</v>
      </c>
      <c r="B683" s="203" t="s">
        <v>1912</v>
      </c>
      <c r="C683" s="204" t="s">
        <v>3</v>
      </c>
      <c r="D683" s="205">
        <v>16.86</v>
      </c>
      <c r="E683" s="206"/>
    </row>
    <row r="684" spans="1:5" ht="54">
      <c r="A684" s="202">
        <v>88858</v>
      </c>
      <c r="B684" s="203" t="s">
        <v>1913</v>
      </c>
      <c r="C684" s="204" t="s">
        <v>3</v>
      </c>
      <c r="D684" s="205">
        <v>2.2799999999999998</v>
      </c>
      <c r="E684" s="206"/>
    </row>
    <row r="685" spans="1:5" ht="54">
      <c r="A685" s="202">
        <v>88859</v>
      </c>
      <c r="B685" s="203" t="s">
        <v>1914</v>
      </c>
      <c r="C685" s="204" t="s">
        <v>3</v>
      </c>
      <c r="D685" s="205">
        <v>15</v>
      </c>
      <c r="E685" s="206"/>
    </row>
    <row r="686" spans="1:5" ht="54">
      <c r="A686" s="202">
        <v>88860</v>
      </c>
      <c r="B686" s="203" t="s">
        <v>1915</v>
      </c>
      <c r="C686" s="204" t="s">
        <v>3</v>
      </c>
      <c r="D686" s="205">
        <v>2.0299999999999998</v>
      </c>
      <c r="E686" s="206"/>
    </row>
    <row r="687" spans="1:5" ht="27">
      <c r="A687" s="202">
        <v>88900</v>
      </c>
      <c r="B687" s="203" t="s">
        <v>1916</v>
      </c>
      <c r="C687" s="204" t="s">
        <v>3</v>
      </c>
      <c r="D687" s="205">
        <v>31.15</v>
      </c>
      <c r="E687" s="206"/>
    </row>
    <row r="688" spans="1:5" ht="27">
      <c r="A688" s="202">
        <v>88902</v>
      </c>
      <c r="B688" s="203" t="s">
        <v>1917</v>
      </c>
      <c r="C688" s="204" t="s">
        <v>3</v>
      </c>
      <c r="D688" s="205">
        <v>4.22</v>
      </c>
      <c r="E688" s="206"/>
    </row>
    <row r="689" spans="1:5" ht="27">
      <c r="A689" s="202">
        <v>88903</v>
      </c>
      <c r="B689" s="203" t="s">
        <v>1918</v>
      </c>
      <c r="C689" s="204" t="s">
        <v>3</v>
      </c>
      <c r="D689" s="205">
        <v>38.93</v>
      </c>
      <c r="E689" s="206"/>
    </row>
    <row r="690" spans="1:5" ht="27">
      <c r="A690" s="202">
        <v>88904</v>
      </c>
      <c r="B690" s="203" t="s">
        <v>1919</v>
      </c>
      <c r="C690" s="204" t="s">
        <v>3</v>
      </c>
      <c r="D690" s="205">
        <v>67.33</v>
      </c>
      <c r="E690" s="206"/>
    </row>
    <row r="691" spans="1:5" ht="27">
      <c r="A691" s="202">
        <v>89009</v>
      </c>
      <c r="B691" s="203" t="s">
        <v>1920</v>
      </c>
      <c r="C691" s="204" t="s">
        <v>3</v>
      </c>
      <c r="D691" s="205">
        <v>29.32</v>
      </c>
      <c r="E691" s="206"/>
    </row>
    <row r="692" spans="1:5" ht="27">
      <c r="A692" s="202">
        <v>89010</v>
      </c>
      <c r="B692" s="203" t="s">
        <v>1921</v>
      </c>
      <c r="C692" s="204" t="s">
        <v>3</v>
      </c>
      <c r="D692" s="205">
        <v>6.6</v>
      </c>
      <c r="E692" s="206"/>
    </row>
    <row r="693" spans="1:5" ht="54">
      <c r="A693" s="202">
        <v>89011</v>
      </c>
      <c r="B693" s="203" t="s">
        <v>1922</v>
      </c>
      <c r="C693" s="204" t="s">
        <v>3</v>
      </c>
      <c r="D693" s="205">
        <v>16.27</v>
      </c>
      <c r="E693" s="206"/>
    </row>
    <row r="694" spans="1:5" ht="54">
      <c r="A694" s="202">
        <v>89012</v>
      </c>
      <c r="B694" s="203" t="s">
        <v>1923</v>
      </c>
      <c r="C694" s="204" t="s">
        <v>3</v>
      </c>
      <c r="D694" s="205">
        <v>2.2000000000000002</v>
      </c>
      <c r="E694" s="206"/>
    </row>
    <row r="695" spans="1:5" ht="27">
      <c r="A695" s="202">
        <v>89013</v>
      </c>
      <c r="B695" s="203" t="s">
        <v>1924</v>
      </c>
      <c r="C695" s="204" t="s">
        <v>3</v>
      </c>
      <c r="D695" s="205">
        <v>96.06</v>
      </c>
      <c r="E695" s="206"/>
    </row>
    <row r="696" spans="1:5" ht="27">
      <c r="A696" s="202">
        <v>89014</v>
      </c>
      <c r="B696" s="203" t="s">
        <v>1925</v>
      </c>
      <c r="C696" s="204" t="s">
        <v>3</v>
      </c>
      <c r="D696" s="205">
        <v>21.62</v>
      </c>
      <c r="E696" s="206"/>
    </row>
    <row r="697" spans="1:5" ht="27">
      <c r="A697" s="202">
        <v>89015</v>
      </c>
      <c r="B697" s="203" t="s">
        <v>1926</v>
      </c>
      <c r="C697" s="204" t="s">
        <v>3</v>
      </c>
      <c r="D697" s="205">
        <v>2.87</v>
      </c>
      <c r="E697" s="206"/>
    </row>
    <row r="698" spans="1:5" ht="27">
      <c r="A698" s="202">
        <v>89016</v>
      </c>
      <c r="B698" s="203" t="s">
        <v>1927</v>
      </c>
      <c r="C698" s="204" t="s">
        <v>3</v>
      </c>
      <c r="D698" s="205">
        <v>0.39</v>
      </c>
      <c r="E698" s="206"/>
    </row>
    <row r="699" spans="1:5" ht="27">
      <c r="A699" s="202">
        <v>89017</v>
      </c>
      <c r="B699" s="203" t="s">
        <v>1928</v>
      </c>
      <c r="C699" s="204" t="s">
        <v>3</v>
      </c>
      <c r="D699" s="205">
        <v>29.14</v>
      </c>
      <c r="E699" s="206"/>
    </row>
    <row r="700" spans="1:5" ht="27">
      <c r="A700" s="202">
        <v>89018</v>
      </c>
      <c r="B700" s="203" t="s">
        <v>1929</v>
      </c>
      <c r="C700" s="204" t="s">
        <v>3</v>
      </c>
      <c r="D700" s="205">
        <v>6.56</v>
      </c>
      <c r="E700" s="206"/>
    </row>
    <row r="701" spans="1:5" ht="40.5">
      <c r="A701" s="202">
        <v>89019</v>
      </c>
      <c r="B701" s="203" t="s">
        <v>1930</v>
      </c>
      <c r="C701" s="204" t="s">
        <v>3</v>
      </c>
      <c r="D701" s="205">
        <v>0.28000000000000003</v>
      </c>
      <c r="E701" s="206"/>
    </row>
    <row r="702" spans="1:5" ht="40.5">
      <c r="A702" s="202">
        <v>89020</v>
      </c>
      <c r="B702" s="203" t="s">
        <v>1931</v>
      </c>
      <c r="C702" s="204" t="s">
        <v>3</v>
      </c>
      <c r="D702" s="205">
        <v>0.03</v>
      </c>
      <c r="E702" s="206"/>
    </row>
    <row r="703" spans="1:5" ht="27">
      <c r="A703" s="202">
        <v>89023</v>
      </c>
      <c r="B703" s="203" t="s">
        <v>1932</v>
      </c>
      <c r="C703" s="204" t="s">
        <v>3</v>
      </c>
      <c r="D703" s="205">
        <v>3.47</v>
      </c>
      <c r="E703" s="206"/>
    </row>
    <row r="704" spans="1:5" ht="27">
      <c r="A704" s="202">
        <v>89024</v>
      </c>
      <c r="B704" s="203" t="s">
        <v>1933</v>
      </c>
      <c r="C704" s="204" t="s">
        <v>3</v>
      </c>
      <c r="D704" s="205">
        <v>0.56999999999999995</v>
      </c>
      <c r="E704" s="206"/>
    </row>
    <row r="705" spans="1:5" ht="27">
      <c r="A705" s="202">
        <v>89025</v>
      </c>
      <c r="B705" s="203" t="s">
        <v>1934</v>
      </c>
      <c r="C705" s="204" t="s">
        <v>3</v>
      </c>
      <c r="D705" s="205">
        <v>6.51</v>
      </c>
      <c r="E705" s="206"/>
    </row>
    <row r="706" spans="1:5" ht="27">
      <c r="A706" s="202">
        <v>89026</v>
      </c>
      <c r="B706" s="203" t="s">
        <v>1935</v>
      </c>
      <c r="C706" s="204" t="s">
        <v>3</v>
      </c>
      <c r="D706" s="205">
        <v>149.09</v>
      </c>
      <c r="E706" s="206"/>
    </row>
    <row r="707" spans="1:5" ht="27">
      <c r="A707" s="202">
        <v>89029</v>
      </c>
      <c r="B707" s="203" t="s">
        <v>1936</v>
      </c>
      <c r="C707" s="204" t="s">
        <v>3</v>
      </c>
      <c r="D707" s="205">
        <v>22.62</v>
      </c>
      <c r="E707" s="206"/>
    </row>
    <row r="708" spans="1:5" ht="27">
      <c r="A708" s="202">
        <v>89030</v>
      </c>
      <c r="B708" s="203" t="s">
        <v>1937</v>
      </c>
      <c r="C708" s="204" t="s">
        <v>3</v>
      </c>
      <c r="D708" s="205">
        <v>5.09</v>
      </c>
      <c r="E708" s="206"/>
    </row>
    <row r="709" spans="1:5" ht="27">
      <c r="A709" s="202">
        <v>89033</v>
      </c>
      <c r="B709" s="203" t="s">
        <v>1938</v>
      </c>
      <c r="C709" s="204" t="s">
        <v>3</v>
      </c>
      <c r="D709" s="205">
        <v>9.32</v>
      </c>
      <c r="E709" s="206"/>
    </row>
    <row r="710" spans="1:5" ht="27">
      <c r="A710" s="202">
        <v>89034</v>
      </c>
      <c r="B710" s="203" t="s">
        <v>1939</v>
      </c>
      <c r="C710" s="204" t="s">
        <v>3</v>
      </c>
      <c r="D710" s="205">
        <v>1.29</v>
      </c>
      <c r="E710" s="206"/>
    </row>
    <row r="711" spans="1:5" ht="40.5">
      <c r="A711" s="202">
        <v>89128</v>
      </c>
      <c r="B711" s="203" t="s">
        <v>1940</v>
      </c>
      <c r="C711" s="204" t="s">
        <v>3</v>
      </c>
      <c r="D711" s="205">
        <v>23.4</v>
      </c>
      <c r="E711" s="206"/>
    </row>
    <row r="712" spans="1:5" ht="27">
      <c r="A712" s="202">
        <v>89129</v>
      </c>
      <c r="B712" s="203" t="s">
        <v>1941</v>
      </c>
      <c r="C712" s="204" t="s">
        <v>3</v>
      </c>
      <c r="D712" s="205">
        <v>3.17</v>
      </c>
      <c r="E712" s="206"/>
    </row>
    <row r="713" spans="1:5" ht="27">
      <c r="A713" s="202">
        <v>89130</v>
      </c>
      <c r="B713" s="203" t="s">
        <v>1942</v>
      </c>
      <c r="C713" s="204" t="s">
        <v>3</v>
      </c>
      <c r="D713" s="205">
        <v>32.450000000000003</v>
      </c>
      <c r="E713" s="206"/>
    </row>
    <row r="714" spans="1:5" ht="27">
      <c r="A714" s="202">
        <v>89131</v>
      </c>
      <c r="B714" s="203" t="s">
        <v>1943</v>
      </c>
      <c r="C714" s="204" t="s">
        <v>3</v>
      </c>
      <c r="D714" s="205">
        <v>4.4000000000000004</v>
      </c>
      <c r="E714" s="206"/>
    </row>
    <row r="715" spans="1:5" ht="40.5">
      <c r="A715" s="202">
        <v>89210</v>
      </c>
      <c r="B715" s="203" t="s">
        <v>1944</v>
      </c>
      <c r="C715" s="204" t="s">
        <v>3</v>
      </c>
      <c r="D715" s="205">
        <v>19.25</v>
      </c>
      <c r="E715" s="206"/>
    </row>
    <row r="716" spans="1:5" ht="40.5">
      <c r="A716" s="202">
        <v>89211</v>
      </c>
      <c r="B716" s="203" t="s">
        <v>1945</v>
      </c>
      <c r="C716" s="204" t="s">
        <v>3</v>
      </c>
      <c r="D716" s="205">
        <v>2.67</v>
      </c>
      <c r="E716" s="206"/>
    </row>
    <row r="717" spans="1:5" ht="27">
      <c r="A717" s="202">
        <v>89212</v>
      </c>
      <c r="B717" s="203" t="s">
        <v>1946</v>
      </c>
      <c r="C717" s="204" t="s">
        <v>3</v>
      </c>
      <c r="D717" s="205">
        <v>18.93</v>
      </c>
      <c r="E717" s="206"/>
    </row>
    <row r="718" spans="1:5" ht="27">
      <c r="A718" s="202">
        <v>89213</v>
      </c>
      <c r="B718" s="203" t="s">
        <v>1947</v>
      </c>
      <c r="C718" s="204" t="s">
        <v>3</v>
      </c>
      <c r="D718" s="205">
        <v>2.98</v>
      </c>
      <c r="E718" s="206"/>
    </row>
    <row r="719" spans="1:5" ht="27">
      <c r="A719" s="202">
        <v>89214</v>
      </c>
      <c r="B719" s="203" t="s">
        <v>1948</v>
      </c>
      <c r="C719" s="204" t="s">
        <v>3</v>
      </c>
      <c r="D719" s="205">
        <v>17.77</v>
      </c>
      <c r="E719" s="206"/>
    </row>
    <row r="720" spans="1:5" ht="27">
      <c r="A720" s="202">
        <v>89215</v>
      </c>
      <c r="B720" s="203" t="s">
        <v>1949</v>
      </c>
      <c r="C720" s="204" t="s">
        <v>3</v>
      </c>
      <c r="D720" s="205">
        <v>69.52</v>
      </c>
      <c r="E720" s="206"/>
    </row>
    <row r="721" spans="1:5" ht="40.5">
      <c r="A721" s="202">
        <v>89221</v>
      </c>
      <c r="B721" s="203" t="s">
        <v>1950</v>
      </c>
      <c r="C721" s="204" t="s">
        <v>3</v>
      </c>
      <c r="D721" s="205">
        <v>1.08</v>
      </c>
      <c r="E721" s="206"/>
    </row>
    <row r="722" spans="1:5" ht="40.5">
      <c r="A722" s="202">
        <v>89222</v>
      </c>
      <c r="B722" s="203" t="s">
        <v>1951</v>
      </c>
      <c r="C722" s="204" t="s">
        <v>3</v>
      </c>
      <c r="D722" s="205">
        <v>0.12</v>
      </c>
      <c r="E722" s="206"/>
    </row>
    <row r="723" spans="1:5" ht="40.5">
      <c r="A723" s="202">
        <v>89223</v>
      </c>
      <c r="B723" s="203" t="s">
        <v>1952</v>
      </c>
      <c r="C723" s="204" t="s">
        <v>3</v>
      </c>
      <c r="D723" s="205">
        <v>1.02</v>
      </c>
      <c r="E723" s="206"/>
    </row>
    <row r="724" spans="1:5" ht="40.5">
      <c r="A724" s="202">
        <v>89224</v>
      </c>
      <c r="B724" s="203" t="s">
        <v>1953</v>
      </c>
      <c r="C724" s="204" t="s">
        <v>3</v>
      </c>
      <c r="D724" s="205">
        <v>2.0499999999999998</v>
      </c>
      <c r="E724" s="206"/>
    </row>
    <row r="725" spans="1:5" ht="27">
      <c r="A725" s="202">
        <v>89228</v>
      </c>
      <c r="B725" s="203" t="s">
        <v>1954</v>
      </c>
      <c r="C725" s="204" t="s">
        <v>3</v>
      </c>
      <c r="D725" s="205">
        <v>27.76</v>
      </c>
      <c r="E725" s="206"/>
    </row>
    <row r="726" spans="1:5" ht="27">
      <c r="A726" s="202">
        <v>89229</v>
      </c>
      <c r="B726" s="203" t="s">
        <v>1955</v>
      </c>
      <c r="C726" s="204" t="s">
        <v>3</v>
      </c>
      <c r="D726" s="205">
        <v>4.99</v>
      </c>
      <c r="E726" s="206"/>
    </row>
    <row r="727" spans="1:5" ht="27">
      <c r="A727" s="202">
        <v>89230</v>
      </c>
      <c r="B727" s="203" t="s">
        <v>1956</v>
      </c>
      <c r="C727" s="204" t="s">
        <v>3</v>
      </c>
      <c r="D727" s="205">
        <v>83.69</v>
      </c>
      <c r="E727" s="206"/>
    </row>
    <row r="728" spans="1:5" ht="27">
      <c r="A728" s="202">
        <v>89231</v>
      </c>
      <c r="B728" s="203" t="s">
        <v>1957</v>
      </c>
      <c r="C728" s="204" t="s">
        <v>3</v>
      </c>
      <c r="D728" s="205">
        <v>13.26</v>
      </c>
      <c r="E728" s="206"/>
    </row>
    <row r="729" spans="1:5" ht="27">
      <c r="A729" s="202">
        <v>89232</v>
      </c>
      <c r="B729" s="203" t="s">
        <v>1958</v>
      </c>
      <c r="C729" s="204" t="s">
        <v>3</v>
      </c>
      <c r="D729" s="205">
        <v>149.28</v>
      </c>
      <c r="E729" s="206"/>
    </row>
    <row r="730" spans="1:5" ht="27">
      <c r="A730" s="202">
        <v>89233</v>
      </c>
      <c r="B730" s="203" t="s">
        <v>1959</v>
      </c>
      <c r="C730" s="204" t="s">
        <v>3</v>
      </c>
      <c r="D730" s="205">
        <v>125.12</v>
      </c>
      <c r="E730" s="206"/>
    </row>
    <row r="731" spans="1:5" ht="27">
      <c r="A731" s="202">
        <v>89236</v>
      </c>
      <c r="B731" s="203" t="s">
        <v>1960</v>
      </c>
      <c r="C731" s="204" t="s">
        <v>3</v>
      </c>
      <c r="D731" s="205">
        <v>195.5</v>
      </c>
      <c r="E731" s="206"/>
    </row>
    <row r="732" spans="1:5" ht="27">
      <c r="A732" s="202">
        <v>89237</v>
      </c>
      <c r="B732" s="203" t="s">
        <v>1961</v>
      </c>
      <c r="C732" s="204" t="s">
        <v>3</v>
      </c>
      <c r="D732" s="205">
        <v>30.97</v>
      </c>
      <c r="E732" s="206"/>
    </row>
    <row r="733" spans="1:5" ht="27">
      <c r="A733" s="202">
        <v>89238</v>
      </c>
      <c r="B733" s="203" t="s">
        <v>1962</v>
      </c>
      <c r="C733" s="204" t="s">
        <v>3</v>
      </c>
      <c r="D733" s="205">
        <v>348.73</v>
      </c>
      <c r="E733" s="206"/>
    </row>
    <row r="734" spans="1:5" ht="27">
      <c r="A734" s="202">
        <v>89239</v>
      </c>
      <c r="B734" s="203" t="s">
        <v>1963</v>
      </c>
      <c r="C734" s="204" t="s">
        <v>3</v>
      </c>
      <c r="D734" s="205">
        <v>330.89</v>
      </c>
      <c r="E734" s="206"/>
    </row>
    <row r="735" spans="1:5" ht="27">
      <c r="A735" s="202">
        <v>89240</v>
      </c>
      <c r="B735" s="203" t="s">
        <v>1964</v>
      </c>
      <c r="C735" s="204" t="s">
        <v>3</v>
      </c>
      <c r="D735" s="205">
        <v>60</v>
      </c>
      <c r="E735" s="206"/>
    </row>
    <row r="736" spans="1:5" ht="27">
      <c r="A736" s="202">
        <v>89241</v>
      </c>
      <c r="B736" s="203" t="s">
        <v>1965</v>
      </c>
      <c r="C736" s="204" t="s">
        <v>3</v>
      </c>
      <c r="D736" s="205">
        <v>10.8</v>
      </c>
      <c r="E736" s="206"/>
    </row>
    <row r="737" spans="1:5" ht="27">
      <c r="A737" s="202">
        <v>89246</v>
      </c>
      <c r="B737" s="203" t="s">
        <v>1966</v>
      </c>
      <c r="C737" s="204" t="s">
        <v>3</v>
      </c>
      <c r="D737" s="205">
        <v>169.88</v>
      </c>
      <c r="E737" s="206"/>
    </row>
    <row r="738" spans="1:5" ht="27">
      <c r="A738" s="202">
        <v>89247</v>
      </c>
      <c r="B738" s="203" t="s">
        <v>1967</v>
      </c>
      <c r="C738" s="204" t="s">
        <v>3</v>
      </c>
      <c r="D738" s="205">
        <v>26.91</v>
      </c>
      <c r="E738" s="206"/>
    </row>
    <row r="739" spans="1:5" ht="27">
      <c r="A739" s="202">
        <v>89248</v>
      </c>
      <c r="B739" s="203" t="s">
        <v>1968</v>
      </c>
      <c r="C739" s="204" t="s">
        <v>3</v>
      </c>
      <c r="D739" s="205">
        <v>303.02</v>
      </c>
      <c r="E739" s="206"/>
    </row>
    <row r="740" spans="1:5" ht="27">
      <c r="A740" s="202">
        <v>89249</v>
      </c>
      <c r="B740" s="203" t="s">
        <v>1969</v>
      </c>
      <c r="C740" s="204" t="s">
        <v>3</v>
      </c>
      <c r="D740" s="205">
        <v>282.06</v>
      </c>
      <c r="E740" s="206"/>
    </row>
    <row r="741" spans="1:5" ht="27">
      <c r="A741" s="202">
        <v>89253</v>
      </c>
      <c r="B741" s="203" t="s">
        <v>1970</v>
      </c>
      <c r="C741" s="204" t="s">
        <v>3</v>
      </c>
      <c r="D741" s="205">
        <v>49.16</v>
      </c>
      <c r="E741" s="206"/>
    </row>
    <row r="742" spans="1:5" ht="27">
      <c r="A742" s="202">
        <v>89254</v>
      </c>
      <c r="B742" s="203" t="s">
        <v>1971</v>
      </c>
      <c r="C742" s="204" t="s">
        <v>3</v>
      </c>
      <c r="D742" s="205">
        <v>8.85</v>
      </c>
      <c r="E742" s="206"/>
    </row>
    <row r="743" spans="1:5" ht="27">
      <c r="A743" s="202">
        <v>89255</v>
      </c>
      <c r="B743" s="203" t="s">
        <v>1972</v>
      </c>
      <c r="C743" s="204" t="s">
        <v>3</v>
      </c>
      <c r="D743" s="205">
        <v>79.03</v>
      </c>
      <c r="E743" s="206"/>
    </row>
    <row r="744" spans="1:5" ht="40.5">
      <c r="A744" s="202">
        <v>89256</v>
      </c>
      <c r="B744" s="203" t="s">
        <v>1973</v>
      </c>
      <c r="C744" s="204" t="s">
        <v>3</v>
      </c>
      <c r="D744" s="205">
        <v>63.48</v>
      </c>
      <c r="E744" s="206"/>
    </row>
    <row r="745" spans="1:5" ht="40.5">
      <c r="A745" s="202">
        <v>89259</v>
      </c>
      <c r="B745" s="203" t="s">
        <v>1974</v>
      </c>
      <c r="C745" s="204" t="s">
        <v>3</v>
      </c>
      <c r="D745" s="205">
        <v>12.01</v>
      </c>
      <c r="E745" s="206"/>
    </row>
    <row r="746" spans="1:5" ht="40.5">
      <c r="A746" s="202">
        <v>89260</v>
      </c>
      <c r="B746" s="203" t="s">
        <v>1975</v>
      </c>
      <c r="C746" s="204" t="s">
        <v>3</v>
      </c>
      <c r="D746" s="205">
        <v>2.5099999999999998</v>
      </c>
      <c r="E746" s="206"/>
    </row>
    <row r="747" spans="1:5" ht="40.5">
      <c r="A747" s="202">
        <v>89262</v>
      </c>
      <c r="B747" s="203" t="s">
        <v>1976</v>
      </c>
      <c r="C747" s="204" t="s">
        <v>3</v>
      </c>
      <c r="D747" s="205">
        <v>22.52</v>
      </c>
      <c r="E747" s="206"/>
    </row>
    <row r="748" spans="1:5" ht="54">
      <c r="A748" s="202">
        <v>89264</v>
      </c>
      <c r="B748" s="203" t="s">
        <v>1977</v>
      </c>
      <c r="C748" s="204" t="s">
        <v>3</v>
      </c>
      <c r="D748" s="205">
        <v>9.73</v>
      </c>
      <c r="E748" s="206"/>
    </row>
    <row r="749" spans="1:5" ht="54">
      <c r="A749" s="202">
        <v>89265</v>
      </c>
      <c r="B749" s="203" t="s">
        <v>1978</v>
      </c>
      <c r="C749" s="204" t="s">
        <v>3</v>
      </c>
      <c r="D749" s="205">
        <v>2.0299999999999998</v>
      </c>
      <c r="E749" s="206"/>
    </row>
    <row r="750" spans="1:5" ht="54">
      <c r="A750" s="202">
        <v>89266</v>
      </c>
      <c r="B750" s="203" t="s">
        <v>1979</v>
      </c>
      <c r="C750" s="204" t="s">
        <v>3</v>
      </c>
      <c r="D750" s="205">
        <v>0.78</v>
      </c>
      <c r="E750" s="206"/>
    </row>
    <row r="751" spans="1:5" ht="40.5">
      <c r="A751" s="202">
        <v>89267</v>
      </c>
      <c r="B751" s="203" t="s">
        <v>1980</v>
      </c>
      <c r="C751" s="204" t="s">
        <v>3</v>
      </c>
      <c r="D751" s="205">
        <v>32.96</v>
      </c>
      <c r="E751" s="206"/>
    </row>
    <row r="752" spans="1:5" ht="27">
      <c r="A752" s="202">
        <v>89268</v>
      </c>
      <c r="B752" s="203" t="s">
        <v>1981</v>
      </c>
      <c r="C752" s="204" t="s">
        <v>3</v>
      </c>
      <c r="D752" s="205">
        <v>5.93</v>
      </c>
      <c r="E752" s="206"/>
    </row>
    <row r="753" spans="1:5" ht="40.5">
      <c r="A753" s="202">
        <v>89269</v>
      </c>
      <c r="B753" s="203" t="s">
        <v>1982</v>
      </c>
      <c r="C753" s="204" t="s">
        <v>3</v>
      </c>
      <c r="D753" s="205">
        <v>2.2999999999999998</v>
      </c>
      <c r="E753" s="206"/>
    </row>
    <row r="754" spans="1:5" ht="40.5">
      <c r="A754" s="202">
        <v>89270</v>
      </c>
      <c r="B754" s="203" t="s">
        <v>1983</v>
      </c>
      <c r="C754" s="204" t="s">
        <v>3</v>
      </c>
      <c r="D754" s="205">
        <v>52.98</v>
      </c>
      <c r="E754" s="206"/>
    </row>
    <row r="755" spans="1:5" ht="40.5">
      <c r="A755" s="202">
        <v>89271</v>
      </c>
      <c r="B755" s="203" t="s">
        <v>1984</v>
      </c>
      <c r="C755" s="204" t="s">
        <v>3</v>
      </c>
      <c r="D755" s="205">
        <v>21.72</v>
      </c>
      <c r="E755" s="206"/>
    </row>
    <row r="756" spans="1:5" ht="27">
      <c r="A756" s="202">
        <v>89274</v>
      </c>
      <c r="B756" s="203" t="s">
        <v>1985</v>
      </c>
      <c r="C756" s="204" t="s">
        <v>3</v>
      </c>
      <c r="D756" s="205">
        <v>1.32</v>
      </c>
      <c r="E756" s="206"/>
    </row>
    <row r="757" spans="1:5" ht="27">
      <c r="A757" s="202">
        <v>89275</v>
      </c>
      <c r="B757" s="203" t="s">
        <v>1986</v>
      </c>
      <c r="C757" s="204" t="s">
        <v>3</v>
      </c>
      <c r="D757" s="205">
        <v>0.15</v>
      </c>
      <c r="E757" s="206"/>
    </row>
    <row r="758" spans="1:5" ht="27">
      <c r="A758" s="202">
        <v>89276</v>
      </c>
      <c r="B758" s="203" t="s">
        <v>1987</v>
      </c>
      <c r="C758" s="204" t="s">
        <v>3</v>
      </c>
      <c r="D758" s="205">
        <v>1.24</v>
      </c>
      <c r="E758" s="206"/>
    </row>
    <row r="759" spans="1:5" ht="40.5">
      <c r="A759" s="202">
        <v>89277</v>
      </c>
      <c r="B759" s="203" t="s">
        <v>1988</v>
      </c>
      <c r="C759" s="204" t="s">
        <v>3</v>
      </c>
      <c r="D759" s="205">
        <v>6.36</v>
      </c>
      <c r="E759" s="206"/>
    </row>
    <row r="760" spans="1:5" ht="40.5">
      <c r="A760" s="202">
        <v>89280</v>
      </c>
      <c r="B760" s="203" t="s">
        <v>1989</v>
      </c>
      <c r="C760" s="204" t="s">
        <v>3</v>
      </c>
      <c r="D760" s="205">
        <v>23.64</v>
      </c>
      <c r="E760" s="206"/>
    </row>
    <row r="761" spans="1:5" ht="40.5">
      <c r="A761" s="202">
        <v>89281</v>
      </c>
      <c r="B761" s="203" t="s">
        <v>1990</v>
      </c>
      <c r="C761" s="204" t="s">
        <v>3</v>
      </c>
      <c r="D761" s="205">
        <v>3.28</v>
      </c>
      <c r="E761" s="206"/>
    </row>
    <row r="762" spans="1:5" ht="40.5">
      <c r="A762" s="202">
        <v>89870</v>
      </c>
      <c r="B762" s="203" t="s">
        <v>1991</v>
      </c>
      <c r="C762" s="204" t="s">
        <v>3</v>
      </c>
      <c r="D762" s="205">
        <v>24.89</v>
      </c>
      <c r="E762" s="206"/>
    </row>
    <row r="763" spans="1:5" ht="40.5">
      <c r="A763" s="202">
        <v>89871</v>
      </c>
      <c r="B763" s="203" t="s">
        <v>1992</v>
      </c>
      <c r="C763" s="204" t="s">
        <v>3</v>
      </c>
      <c r="D763" s="205">
        <v>4.59</v>
      </c>
      <c r="E763" s="206"/>
    </row>
    <row r="764" spans="1:5" ht="40.5">
      <c r="A764" s="202">
        <v>89872</v>
      </c>
      <c r="B764" s="203" t="s">
        <v>1993</v>
      </c>
      <c r="C764" s="204" t="s">
        <v>3</v>
      </c>
      <c r="D764" s="205">
        <v>1.8</v>
      </c>
      <c r="E764" s="206"/>
    </row>
    <row r="765" spans="1:5" ht="40.5">
      <c r="A765" s="202">
        <v>89873</v>
      </c>
      <c r="B765" s="203" t="s">
        <v>1994</v>
      </c>
      <c r="C765" s="204" t="s">
        <v>3</v>
      </c>
      <c r="D765" s="205">
        <v>46.68</v>
      </c>
      <c r="E765" s="206"/>
    </row>
    <row r="766" spans="1:5" ht="40.5">
      <c r="A766" s="202">
        <v>89874</v>
      </c>
      <c r="B766" s="203" t="s">
        <v>1995</v>
      </c>
      <c r="C766" s="204" t="s">
        <v>3</v>
      </c>
      <c r="D766" s="205">
        <v>132.02000000000001</v>
      </c>
      <c r="E766" s="206"/>
    </row>
    <row r="767" spans="1:5" ht="40.5">
      <c r="A767" s="202">
        <v>89878</v>
      </c>
      <c r="B767" s="203" t="s">
        <v>1996</v>
      </c>
      <c r="C767" s="204" t="s">
        <v>3</v>
      </c>
      <c r="D767" s="205">
        <v>26.4</v>
      </c>
      <c r="E767" s="206"/>
    </row>
    <row r="768" spans="1:5" ht="40.5">
      <c r="A768" s="202">
        <v>89879</v>
      </c>
      <c r="B768" s="203" t="s">
        <v>1997</v>
      </c>
      <c r="C768" s="204" t="s">
        <v>3</v>
      </c>
      <c r="D768" s="205">
        <v>4.87</v>
      </c>
      <c r="E768" s="206"/>
    </row>
    <row r="769" spans="1:5" ht="40.5">
      <c r="A769" s="202">
        <v>89880</v>
      </c>
      <c r="B769" s="203" t="s">
        <v>1998</v>
      </c>
      <c r="C769" s="204" t="s">
        <v>3</v>
      </c>
      <c r="D769" s="205">
        <v>1.9</v>
      </c>
      <c r="E769" s="206"/>
    </row>
    <row r="770" spans="1:5" ht="40.5">
      <c r="A770" s="202">
        <v>89881</v>
      </c>
      <c r="B770" s="203" t="s">
        <v>1999</v>
      </c>
      <c r="C770" s="204" t="s">
        <v>3</v>
      </c>
      <c r="D770" s="205">
        <v>49.51</v>
      </c>
      <c r="E770" s="206"/>
    </row>
    <row r="771" spans="1:5" ht="40.5">
      <c r="A771" s="202">
        <v>89882</v>
      </c>
      <c r="B771" s="203" t="s">
        <v>2000</v>
      </c>
      <c r="C771" s="204" t="s">
        <v>3</v>
      </c>
      <c r="D771" s="205">
        <v>152.32</v>
      </c>
      <c r="E771" s="206"/>
    </row>
    <row r="772" spans="1:5" ht="27">
      <c r="A772" s="202">
        <v>90582</v>
      </c>
      <c r="B772" s="203" t="s">
        <v>2001</v>
      </c>
      <c r="C772" s="204" t="s">
        <v>3</v>
      </c>
      <c r="D772" s="205">
        <v>0.4</v>
      </c>
      <c r="E772" s="206"/>
    </row>
    <row r="773" spans="1:5" ht="27">
      <c r="A773" s="202">
        <v>90583</v>
      </c>
      <c r="B773" s="203" t="s">
        <v>2002</v>
      </c>
      <c r="C773" s="204" t="s">
        <v>3</v>
      </c>
      <c r="D773" s="205">
        <v>0.04</v>
      </c>
      <c r="E773" s="206"/>
    </row>
    <row r="774" spans="1:5" ht="27">
      <c r="A774" s="202">
        <v>90584</v>
      </c>
      <c r="B774" s="203" t="s">
        <v>2003</v>
      </c>
      <c r="C774" s="204" t="s">
        <v>3</v>
      </c>
      <c r="D774" s="205">
        <v>0.31</v>
      </c>
      <c r="E774" s="206"/>
    </row>
    <row r="775" spans="1:5" ht="27">
      <c r="A775" s="202">
        <v>90585</v>
      </c>
      <c r="B775" s="203" t="s">
        <v>2004</v>
      </c>
      <c r="C775" s="204" t="s">
        <v>3</v>
      </c>
      <c r="D775" s="205">
        <v>1.02</v>
      </c>
      <c r="E775" s="206"/>
    </row>
    <row r="776" spans="1:5" ht="27">
      <c r="A776" s="202">
        <v>90621</v>
      </c>
      <c r="B776" s="203" t="s">
        <v>2005</v>
      </c>
      <c r="C776" s="204" t="s">
        <v>3</v>
      </c>
      <c r="D776" s="205">
        <v>2.09</v>
      </c>
      <c r="E776" s="206"/>
    </row>
    <row r="777" spans="1:5" ht="27">
      <c r="A777" s="202">
        <v>90622</v>
      </c>
      <c r="B777" s="203" t="s">
        <v>2006</v>
      </c>
      <c r="C777" s="204" t="s">
        <v>3</v>
      </c>
      <c r="D777" s="205">
        <v>0.24</v>
      </c>
      <c r="E777" s="206"/>
    </row>
    <row r="778" spans="1:5" ht="27">
      <c r="A778" s="202">
        <v>90623</v>
      </c>
      <c r="B778" s="203" t="s">
        <v>2007</v>
      </c>
      <c r="C778" s="204" t="s">
        <v>3</v>
      </c>
      <c r="D778" s="205">
        <v>2.61</v>
      </c>
      <c r="E778" s="206"/>
    </row>
    <row r="779" spans="1:5" ht="27">
      <c r="A779" s="202">
        <v>90624</v>
      </c>
      <c r="B779" s="203" t="s">
        <v>2008</v>
      </c>
      <c r="C779" s="204" t="s">
        <v>3</v>
      </c>
      <c r="D779" s="205">
        <v>2.56</v>
      </c>
      <c r="E779" s="206"/>
    </row>
    <row r="780" spans="1:5" ht="27">
      <c r="A780" s="202">
        <v>90627</v>
      </c>
      <c r="B780" s="203" t="s">
        <v>2009</v>
      </c>
      <c r="C780" s="204" t="s">
        <v>3</v>
      </c>
      <c r="D780" s="205">
        <v>28.5</v>
      </c>
      <c r="E780" s="206"/>
    </row>
    <row r="781" spans="1:5" ht="27">
      <c r="A781" s="202">
        <v>90628</v>
      </c>
      <c r="B781" s="203" t="s">
        <v>2010</v>
      </c>
      <c r="C781" s="204" t="s">
        <v>3</v>
      </c>
      <c r="D781" s="205">
        <v>4.0599999999999996</v>
      </c>
      <c r="E781" s="206"/>
    </row>
    <row r="782" spans="1:5" ht="27">
      <c r="A782" s="202">
        <v>90629</v>
      </c>
      <c r="B782" s="203" t="s">
        <v>2011</v>
      </c>
      <c r="C782" s="204" t="s">
        <v>3</v>
      </c>
      <c r="D782" s="205">
        <v>35.659999999999997</v>
      </c>
      <c r="E782" s="206"/>
    </row>
    <row r="783" spans="1:5" ht="27">
      <c r="A783" s="202">
        <v>90630</v>
      </c>
      <c r="B783" s="203" t="s">
        <v>2012</v>
      </c>
      <c r="C783" s="204" t="s">
        <v>3</v>
      </c>
      <c r="D783" s="205">
        <v>10.39</v>
      </c>
      <c r="E783" s="206"/>
    </row>
    <row r="784" spans="1:5" ht="40.5">
      <c r="A784" s="202">
        <v>90633</v>
      </c>
      <c r="B784" s="203" t="s">
        <v>2013</v>
      </c>
      <c r="C784" s="204" t="s">
        <v>3</v>
      </c>
      <c r="D784" s="205">
        <v>3.36</v>
      </c>
      <c r="E784" s="206"/>
    </row>
    <row r="785" spans="1:5" ht="40.5">
      <c r="A785" s="202">
        <v>90634</v>
      </c>
      <c r="B785" s="203" t="s">
        <v>2014</v>
      </c>
      <c r="C785" s="204" t="s">
        <v>3</v>
      </c>
      <c r="D785" s="205">
        <v>0.39</v>
      </c>
      <c r="E785" s="206"/>
    </row>
    <row r="786" spans="1:5" ht="40.5">
      <c r="A786" s="202">
        <v>90635</v>
      </c>
      <c r="B786" s="203" t="s">
        <v>2015</v>
      </c>
      <c r="C786" s="204" t="s">
        <v>3</v>
      </c>
      <c r="D786" s="205">
        <v>3.67</v>
      </c>
      <c r="E786" s="206"/>
    </row>
    <row r="787" spans="1:5" ht="40.5">
      <c r="A787" s="202">
        <v>90636</v>
      </c>
      <c r="B787" s="203" t="s">
        <v>2016</v>
      </c>
      <c r="C787" s="204" t="s">
        <v>3</v>
      </c>
      <c r="D787" s="205">
        <v>5.13</v>
      </c>
      <c r="E787" s="206"/>
    </row>
    <row r="788" spans="1:5" ht="27">
      <c r="A788" s="202">
        <v>90639</v>
      </c>
      <c r="B788" s="203" t="s">
        <v>2017</v>
      </c>
      <c r="C788" s="204" t="s">
        <v>3</v>
      </c>
      <c r="D788" s="205">
        <v>5.01</v>
      </c>
      <c r="E788" s="206"/>
    </row>
    <row r="789" spans="1:5" ht="27">
      <c r="A789" s="202">
        <v>90640</v>
      </c>
      <c r="B789" s="203" t="s">
        <v>2018</v>
      </c>
      <c r="C789" s="204" t="s">
        <v>3</v>
      </c>
      <c r="D789" s="205">
        <v>0.59</v>
      </c>
      <c r="E789" s="206"/>
    </row>
    <row r="790" spans="1:5" ht="27">
      <c r="A790" s="202">
        <v>90641</v>
      </c>
      <c r="B790" s="203" t="s">
        <v>2019</v>
      </c>
      <c r="C790" s="204" t="s">
        <v>3</v>
      </c>
      <c r="D790" s="205">
        <v>5.48</v>
      </c>
      <c r="E790" s="206"/>
    </row>
    <row r="791" spans="1:5" ht="40.5">
      <c r="A791" s="202">
        <v>90642</v>
      </c>
      <c r="B791" s="203" t="s">
        <v>2020</v>
      </c>
      <c r="C791" s="204" t="s">
        <v>3</v>
      </c>
      <c r="D791" s="205">
        <v>6.89</v>
      </c>
      <c r="E791" s="206"/>
    </row>
    <row r="792" spans="1:5" ht="40.5">
      <c r="A792" s="202">
        <v>90646</v>
      </c>
      <c r="B792" s="203" t="s">
        <v>2021</v>
      </c>
      <c r="C792" s="204" t="s">
        <v>3</v>
      </c>
      <c r="D792" s="205">
        <v>0.66</v>
      </c>
      <c r="E792" s="206"/>
    </row>
    <row r="793" spans="1:5" ht="40.5">
      <c r="A793" s="202">
        <v>90647</v>
      </c>
      <c r="B793" s="203" t="s">
        <v>2022</v>
      </c>
      <c r="C793" s="204" t="s">
        <v>3</v>
      </c>
      <c r="D793" s="205">
        <v>7.0000000000000007E-2</v>
      </c>
      <c r="E793" s="206"/>
    </row>
    <row r="794" spans="1:5" ht="40.5">
      <c r="A794" s="202">
        <v>90648</v>
      </c>
      <c r="B794" s="203" t="s">
        <v>2023</v>
      </c>
      <c r="C794" s="204" t="s">
        <v>3</v>
      </c>
      <c r="D794" s="205">
        <v>0.72</v>
      </c>
      <c r="E794" s="206"/>
    </row>
    <row r="795" spans="1:5" ht="40.5">
      <c r="A795" s="202">
        <v>90649</v>
      </c>
      <c r="B795" s="203" t="s">
        <v>2024</v>
      </c>
      <c r="C795" s="204" t="s">
        <v>3</v>
      </c>
      <c r="D795" s="205">
        <v>7.98</v>
      </c>
      <c r="E795" s="206"/>
    </row>
    <row r="796" spans="1:5" ht="27">
      <c r="A796" s="202">
        <v>90652</v>
      </c>
      <c r="B796" s="203" t="s">
        <v>2025</v>
      </c>
      <c r="C796" s="204" t="s">
        <v>3</v>
      </c>
      <c r="D796" s="205">
        <v>3.26</v>
      </c>
      <c r="E796" s="206"/>
    </row>
    <row r="797" spans="1:5" ht="27">
      <c r="A797" s="202">
        <v>90653</v>
      </c>
      <c r="B797" s="203" t="s">
        <v>2026</v>
      </c>
      <c r="C797" s="204" t="s">
        <v>3</v>
      </c>
      <c r="D797" s="205">
        <v>0.38</v>
      </c>
      <c r="E797" s="206"/>
    </row>
    <row r="798" spans="1:5" ht="27">
      <c r="A798" s="202">
        <v>90654</v>
      </c>
      <c r="B798" s="203" t="s">
        <v>2027</v>
      </c>
      <c r="C798" s="204" t="s">
        <v>3</v>
      </c>
      <c r="D798" s="205">
        <v>3.57</v>
      </c>
      <c r="E798" s="206"/>
    </row>
    <row r="799" spans="1:5" ht="27">
      <c r="A799" s="202">
        <v>90655</v>
      </c>
      <c r="B799" s="203" t="s">
        <v>2028</v>
      </c>
      <c r="C799" s="204" t="s">
        <v>3</v>
      </c>
      <c r="D799" s="205">
        <v>5.25</v>
      </c>
      <c r="E799" s="206"/>
    </row>
    <row r="800" spans="1:5" ht="27">
      <c r="A800" s="202">
        <v>90658</v>
      </c>
      <c r="B800" s="203" t="s">
        <v>2029</v>
      </c>
      <c r="C800" s="204" t="s">
        <v>3</v>
      </c>
      <c r="D800" s="205">
        <v>3.49</v>
      </c>
      <c r="E800" s="206"/>
    </row>
    <row r="801" spans="1:5" ht="27">
      <c r="A801" s="202">
        <v>90659</v>
      </c>
      <c r="B801" s="203" t="s">
        <v>2030</v>
      </c>
      <c r="C801" s="204" t="s">
        <v>3</v>
      </c>
      <c r="D801" s="205">
        <v>0.41</v>
      </c>
      <c r="E801" s="206"/>
    </row>
    <row r="802" spans="1:5" ht="27">
      <c r="A802" s="202">
        <v>90660</v>
      </c>
      <c r="B802" s="203" t="s">
        <v>2031</v>
      </c>
      <c r="C802" s="204" t="s">
        <v>3</v>
      </c>
      <c r="D802" s="205">
        <v>3.82</v>
      </c>
      <c r="E802" s="206"/>
    </row>
    <row r="803" spans="1:5" ht="27">
      <c r="A803" s="202">
        <v>90661</v>
      </c>
      <c r="B803" s="203" t="s">
        <v>2032</v>
      </c>
      <c r="C803" s="204" t="s">
        <v>3</v>
      </c>
      <c r="D803" s="205">
        <v>5.25</v>
      </c>
      <c r="E803" s="206"/>
    </row>
    <row r="804" spans="1:5" ht="40.5">
      <c r="A804" s="202">
        <v>90664</v>
      </c>
      <c r="B804" s="203" t="s">
        <v>2033</v>
      </c>
      <c r="C804" s="204" t="s">
        <v>3</v>
      </c>
      <c r="D804" s="205">
        <v>4.75</v>
      </c>
      <c r="E804" s="206"/>
    </row>
    <row r="805" spans="1:5" ht="40.5">
      <c r="A805" s="202">
        <v>90665</v>
      </c>
      <c r="B805" s="203" t="s">
        <v>2034</v>
      </c>
      <c r="C805" s="204" t="s">
        <v>3</v>
      </c>
      <c r="D805" s="205">
        <v>0.54</v>
      </c>
      <c r="E805" s="206"/>
    </row>
    <row r="806" spans="1:5" ht="40.5">
      <c r="A806" s="202">
        <v>90666</v>
      </c>
      <c r="B806" s="203" t="s">
        <v>2035</v>
      </c>
      <c r="C806" s="204" t="s">
        <v>3</v>
      </c>
      <c r="D806" s="205">
        <v>5.19</v>
      </c>
      <c r="E806" s="206"/>
    </row>
    <row r="807" spans="1:5" ht="40.5">
      <c r="A807" s="202">
        <v>90667</v>
      </c>
      <c r="B807" s="203" t="s">
        <v>2036</v>
      </c>
      <c r="C807" s="204" t="s">
        <v>3</v>
      </c>
      <c r="D807" s="205">
        <v>11.2</v>
      </c>
      <c r="E807" s="206"/>
    </row>
    <row r="808" spans="1:5" ht="54">
      <c r="A808" s="202">
        <v>90670</v>
      </c>
      <c r="B808" s="203" t="s">
        <v>2037</v>
      </c>
      <c r="C808" s="204" t="s">
        <v>3</v>
      </c>
      <c r="D808" s="205">
        <v>130.79</v>
      </c>
      <c r="E808" s="206"/>
    </row>
    <row r="809" spans="1:5" ht="54">
      <c r="A809" s="202">
        <v>90671</v>
      </c>
      <c r="B809" s="203" t="s">
        <v>2038</v>
      </c>
      <c r="C809" s="204" t="s">
        <v>3</v>
      </c>
      <c r="D809" s="205">
        <v>18.149999999999999</v>
      </c>
      <c r="E809" s="206"/>
    </row>
    <row r="810" spans="1:5" ht="54">
      <c r="A810" s="202">
        <v>90672</v>
      </c>
      <c r="B810" s="203" t="s">
        <v>2039</v>
      </c>
      <c r="C810" s="204" t="s">
        <v>3</v>
      </c>
      <c r="D810" s="205">
        <v>163.66999999999999</v>
      </c>
      <c r="E810" s="206"/>
    </row>
    <row r="811" spans="1:5" ht="54">
      <c r="A811" s="202">
        <v>90673</v>
      </c>
      <c r="B811" s="203" t="s">
        <v>2040</v>
      </c>
      <c r="C811" s="204" t="s">
        <v>3</v>
      </c>
      <c r="D811" s="205">
        <v>89.6</v>
      </c>
      <c r="E811" s="206"/>
    </row>
    <row r="812" spans="1:5" ht="54">
      <c r="A812" s="202">
        <v>90676</v>
      </c>
      <c r="B812" s="203" t="s">
        <v>2041</v>
      </c>
      <c r="C812" s="204" t="s">
        <v>3</v>
      </c>
      <c r="D812" s="205">
        <v>69.84</v>
      </c>
      <c r="E812" s="206"/>
    </row>
    <row r="813" spans="1:5" ht="54">
      <c r="A813" s="202">
        <v>90677</v>
      </c>
      <c r="B813" s="203" t="s">
        <v>2042</v>
      </c>
      <c r="C813" s="204" t="s">
        <v>3</v>
      </c>
      <c r="D813" s="205">
        <v>9.69</v>
      </c>
      <c r="E813" s="206"/>
    </row>
    <row r="814" spans="1:5" ht="54">
      <c r="A814" s="202">
        <v>90678</v>
      </c>
      <c r="B814" s="203" t="s">
        <v>2043</v>
      </c>
      <c r="C814" s="204" t="s">
        <v>3</v>
      </c>
      <c r="D814" s="205">
        <v>87.4</v>
      </c>
      <c r="E814" s="206"/>
    </row>
    <row r="815" spans="1:5" ht="54">
      <c r="A815" s="202">
        <v>90679</v>
      </c>
      <c r="B815" s="203" t="s">
        <v>2044</v>
      </c>
      <c r="C815" s="204" t="s">
        <v>3</v>
      </c>
      <c r="D815" s="205">
        <v>68.67</v>
      </c>
      <c r="E815" s="206"/>
    </row>
    <row r="816" spans="1:5" ht="27">
      <c r="A816" s="202">
        <v>90682</v>
      </c>
      <c r="B816" s="203" t="s">
        <v>2045</v>
      </c>
      <c r="C816" s="204" t="s">
        <v>3</v>
      </c>
      <c r="D816" s="205">
        <v>25.68</v>
      </c>
      <c r="E816" s="206"/>
    </row>
    <row r="817" spans="1:5" ht="27">
      <c r="A817" s="202">
        <v>90683</v>
      </c>
      <c r="B817" s="203" t="s">
        <v>2046</v>
      </c>
      <c r="C817" s="204" t="s">
        <v>3</v>
      </c>
      <c r="D817" s="205">
        <v>3.04</v>
      </c>
      <c r="E817" s="206"/>
    </row>
    <row r="818" spans="1:5" ht="27">
      <c r="A818" s="202">
        <v>90684</v>
      </c>
      <c r="B818" s="203" t="s">
        <v>2047</v>
      </c>
      <c r="C818" s="204" t="s">
        <v>3</v>
      </c>
      <c r="D818" s="205">
        <v>28.09</v>
      </c>
      <c r="E818" s="206"/>
    </row>
    <row r="819" spans="1:5" ht="40.5">
      <c r="A819" s="202">
        <v>90685</v>
      </c>
      <c r="B819" s="203" t="s">
        <v>2048</v>
      </c>
      <c r="C819" s="204" t="s">
        <v>3</v>
      </c>
      <c r="D819" s="205">
        <v>42.6</v>
      </c>
      <c r="E819" s="206"/>
    </row>
    <row r="820" spans="1:5" ht="27">
      <c r="A820" s="202">
        <v>90688</v>
      </c>
      <c r="B820" s="203" t="s">
        <v>2049</v>
      </c>
      <c r="C820" s="204" t="s">
        <v>3</v>
      </c>
      <c r="D820" s="205">
        <v>13.2</v>
      </c>
      <c r="E820" s="206"/>
    </row>
    <row r="821" spans="1:5" ht="27">
      <c r="A821" s="202">
        <v>90689</v>
      </c>
      <c r="B821" s="203" t="s">
        <v>2050</v>
      </c>
      <c r="C821" s="204" t="s">
        <v>3</v>
      </c>
      <c r="D821" s="205">
        <v>1.33</v>
      </c>
      <c r="E821" s="206"/>
    </row>
    <row r="822" spans="1:5" ht="27">
      <c r="A822" s="202">
        <v>90690</v>
      </c>
      <c r="B822" s="203" t="s">
        <v>2051</v>
      </c>
      <c r="C822" s="204" t="s">
        <v>3</v>
      </c>
      <c r="D822" s="205">
        <v>16.5</v>
      </c>
      <c r="E822" s="206"/>
    </row>
    <row r="823" spans="1:5" ht="27">
      <c r="A823" s="202">
        <v>90691</v>
      </c>
      <c r="B823" s="203" t="s">
        <v>2052</v>
      </c>
      <c r="C823" s="204" t="s">
        <v>3</v>
      </c>
      <c r="D823" s="205">
        <v>39.24</v>
      </c>
      <c r="E823" s="206"/>
    </row>
    <row r="824" spans="1:5" ht="27">
      <c r="A824" s="202">
        <v>90957</v>
      </c>
      <c r="B824" s="203" t="s">
        <v>2053</v>
      </c>
      <c r="C824" s="204" t="s">
        <v>3</v>
      </c>
      <c r="D824" s="205">
        <v>2.94</v>
      </c>
      <c r="E824" s="206"/>
    </row>
    <row r="825" spans="1:5" ht="27">
      <c r="A825" s="202">
        <v>90958</v>
      </c>
      <c r="B825" s="203" t="s">
        <v>2054</v>
      </c>
      <c r="C825" s="204" t="s">
        <v>3</v>
      </c>
      <c r="D825" s="205">
        <v>0.4</v>
      </c>
      <c r="E825" s="206"/>
    </row>
    <row r="826" spans="1:5" ht="27">
      <c r="A826" s="202">
        <v>90960</v>
      </c>
      <c r="B826" s="203" t="s">
        <v>2055</v>
      </c>
      <c r="C826" s="204" t="s">
        <v>3</v>
      </c>
      <c r="D826" s="205">
        <v>3.93</v>
      </c>
      <c r="E826" s="206"/>
    </row>
    <row r="827" spans="1:5" ht="27">
      <c r="A827" s="202">
        <v>90961</v>
      </c>
      <c r="B827" s="203" t="s">
        <v>2056</v>
      </c>
      <c r="C827" s="204" t="s">
        <v>3</v>
      </c>
      <c r="D827" s="205">
        <v>0.54</v>
      </c>
      <c r="E827" s="206"/>
    </row>
    <row r="828" spans="1:5" ht="27">
      <c r="A828" s="202">
        <v>90962</v>
      </c>
      <c r="B828" s="203" t="s">
        <v>2057</v>
      </c>
      <c r="C828" s="204" t="s">
        <v>3</v>
      </c>
      <c r="D828" s="205">
        <v>4.92</v>
      </c>
      <c r="E828" s="206"/>
    </row>
    <row r="829" spans="1:5" ht="40.5">
      <c r="A829" s="202">
        <v>90963</v>
      </c>
      <c r="B829" s="203" t="s">
        <v>2058</v>
      </c>
      <c r="C829" s="204" t="s">
        <v>3</v>
      </c>
      <c r="D829" s="205">
        <v>11.2</v>
      </c>
      <c r="E829" s="206"/>
    </row>
    <row r="830" spans="1:5" ht="27">
      <c r="A830" s="202">
        <v>90968</v>
      </c>
      <c r="B830" s="203" t="s">
        <v>2059</v>
      </c>
      <c r="C830" s="204" t="s">
        <v>3</v>
      </c>
      <c r="D830" s="205">
        <v>3.94</v>
      </c>
      <c r="E830" s="206"/>
    </row>
    <row r="831" spans="1:5" ht="27">
      <c r="A831" s="202">
        <v>90969</v>
      </c>
      <c r="B831" s="203" t="s">
        <v>2060</v>
      </c>
      <c r="C831" s="204" t="s">
        <v>3</v>
      </c>
      <c r="D831" s="205">
        <v>0.54</v>
      </c>
      <c r="E831" s="206"/>
    </row>
    <row r="832" spans="1:5" ht="27">
      <c r="A832" s="202">
        <v>90970</v>
      </c>
      <c r="B832" s="203" t="s">
        <v>2061</v>
      </c>
      <c r="C832" s="204" t="s">
        <v>3</v>
      </c>
      <c r="D832" s="205">
        <v>4.93</v>
      </c>
      <c r="E832" s="206"/>
    </row>
    <row r="833" spans="1:5" ht="27">
      <c r="A833" s="202">
        <v>90971</v>
      </c>
      <c r="B833" s="203" t="s">
        <v>2062</v>
      </c>
      <c r="C833" s="204" t="s">
        <v>3</v>
      </c>
      <c r="D833" s="205">
        <v>45.38</v>
      </c>
      <c r="E833" s="206"/>
    </row>
    <row r="834" spans="1:5" ht="27">
      <c r="A834" s="202">
        <v>90975</v>
      </c>
      <c r="B834" s="203" t="s">
        <v>2063</v>
      </c>
      <c r="C834" s="204" t="s">
        <v>3</v>
      </c>
      <c r="D834" s="205">
        <v>10.02</v>
      </c>
      <c r="E834" s="206"/>
    </row>
    <row r="835" spans="1:5" ht="27">
      <c r="A835" s="202">
        <v>90976</v>
      </c>
      <c r="B835" s="203" t="s">
        <v>2064</v>
      </c>
      <c r="C835" s="204" t="s">
        <v>3</v>
      </c>
      <c r="D835" s="205">
        <v>1.39</v>
      </c>
      <c r="E835" s="206"/>
    </row>
    <row r="836" spans="1:5" ht="27">
      <c r="A836" s="202">
        <v>90977</v>
      </c>
      <c r="B836" s="203" t="s">
        <v>2065</v>
      </c>
      <c r="C836" s="204" t="s">
        <v>3</v>
      </c>
      <c r="D836" s="205">
        <v>12.54</v>
      </c>
      <c r="E836" s="206"/>
    </row>
    <row r="837" spans="1:5" ht="40.5">
      <c r="A837" s="202">
        <v>90978</v>
      </c>
      <c r="B837" s="203" t="s">
        <v>2066</v>
      </c>
      <c r="C837" s="204" t="s">
        <v>3</v>
      </c>
      <c r="D837" s="205">
        <v>117.73</v>
      </c>
      <c r="E837" s="206"/>
    </row>
    <row r="838" spans="1:5" ht="27">
      <c r="A838" s="202">
        <v>90992</v>
      </c>
      <c r="B838" s="203" t="s">
        <v>2067</v>
      </c>
      <c r="C838" s="204" t="s">
        <v>3</v>
      </c>
      <c r="D838" s="205">
        <v>4.68</v>
      </c>
      <c r="E838" s="206"/>
    </row>
    <row r="839" spans="1:5" ht="27">
      <c r="A839" s="202">
        <v>90993</v>
      </c>
      <c r="B839" s="203" t="s">
        <v>2068</v>
      </c>
      <c r="C839" s="204" t="s">
        <v>3</v>
      </c>
      <c r="D839" s="205">
        <v>0.64</v>
      </c>
      <c r="E839" s="206"/>
    </row>
    <row r="840" spans="1:5" ht="27">
      <c r="A840" s="202">
        <v>90994</v>
      </c>
      <c r="B840" s="203" t="s">
        <v>2069</v>
      </c>
      <c r="C840" s="204" t="s">
        <v>3</v>
      </c>
      <c r="D840" s="205">
        <v>5.85</v>
      </c>
      <c r="E840" s="206"/>
    </row>
    <row r="841" spans="1:5" ht="27">
      <c r="A841" s="202">
        <v>90995</v>
      </c>
      <c r="B841" s="203" t="s">
        <v>2070</v>
      </c>
      <c r="C841" s="204" t="s">
        <v>3</v>
      </c>
      <c r="D841" s="205">
        <v>61.64</v>
      </c>
      <c r="E841" s="206"/>
    </row>
    <row r="842" spans="1:5" ht="54">
      <c r="A842" s="202">
        <v>91021</v>
      </c>
      <c r="B842" s="203" t="s">
        <v>2071</v>
      </c>
      <c r="C842" s="204" t="s">
        <v>3</v>
      </c>
      <c r="D842" s="205">
        <v>3.79</v>
      </c>
      <c r="E842" s="206"/>
    </row>
    <row r="843" spans="1:5" ht="40.5">
      <c r="A843" s="202">
        <v>91026</v>
      </c>
      <c r="B843" s="203" t="s">
        <v>2072</v>
      </c>
      <c r="C843" s="204" t="s">
        <v>3</v>
      </c>
      <c r="D843" s="205">
        <v>13.69</v>
      </c>
      <c r="E843" s="206"/>
    </row>
    <row r="844" spans="1:5" ht="40.5">
      <c r="A844" s="202">
        <v>91027</v>
      </c>
      <c r="B844" s="203" t="s">
        <v>2073</v>
      </c>
      <c r="C844" s="204" t="s">
        <v>3</v>
      </c>
      <c r="D844" s="205">
        <v>2.86</v>
      </c>
      <c r="E844" s="206"/>
    </row>
    <row r="845" spans="1:5" ht="40.5">
      <c r="A845" s="202">
        <v>91028</v>
      </c>
      <c r="B845" s="203" t="s">
        <v>2074</v>
      </c>
      <c r="C845" s="204" t="s">
        <v>3</v>
      </c>
      <c r="D845" s="205">
        <v>1.1100000000000001</v>
      </c>
      <c r="E845" s="206"/>
    </row>
    <row r="846" spans="1:5" ht="40.5">
      <c r="A846" s="202">
        <v>91029</v>
      </c>
      <c r="B846" s="203" t="s">
        <v>2075</v>
      </c>
      <c r="C846" s="204" t="s">
        <v>3</v>
      </c>
      <c r="D846" s="205">
        <v>25.68</v>
      </c>
      <c r="E846" s="206"/>
    </row>
    <row r="847" spans="1:5" ht="40.5">
      <c r="A847" s="202">
        <v>91030</v>
      </c>
      <c r="B847" s="203" t="s">
        <v>2076</v>
      </c>
      <c r="C847" s="204" t="s">
        <v>3</v>
      </c>
      <c r="D847" s="205">
        <v>106.62</v>
      </c>
      <c r="E847" s="206"/>
    </row>
    <row r="848" spans="1:5" ht="40.5">
      <c r="A848" s="202">
        <v>91273</v>
      </c>
      <c r="B848" s="203" t="s">
        <v>2077</v>
      </c>
      <c r="C848" s="204" t="s">
        <v>3</v>
      </c>
      <c r="D848" s="205">
        <v>0.46</v>
      </c>
      <c r="E848" s="206"/>
    </row>
    <row r="849" spans="1:5" ht="27">
      <c r="A849" s="202">
        <v>91274</v>
      </c>
      <c r="B849" s="203" t="s">
        <v>2078</v>
      </c>
      <c r="C849" s="204" t="s">
        <v>3</v>
      </c>
      <c r="D849" s="205">
        <v>0.06</v>
      </c>
      <c r="E849" s="206"/>
    </row>
    <row r="850" spans="1:5" ht="27">
      <c r="A850" s="202">
        <v>91275</v>
      </c>
      <c r="B850" s="203" t="s">
        <v>2079</v>
      </c>
      <c r="C850" s="204" t="s">
        <v>3</v>
      </c>
      <c r="D850" s="205">
        <v>0.57999999999999996</v>
      </c>
      <c r="E850" s="206"/>
    </row>
    <row r="851" spans="1:5" ht="40.5">
      <c r="A851" s="202">
        <v>91276</v>
      </c>
      <c r="B851" s="203" t="s">
        <v>2080</v>
      </c>
      <c r="C851" s="204" t="s">
        <v>3</v>
      </c>
      <c r="D851" s="205">
        <v>7.69</v>
      </c>
      <c r="E851" s="206"/>
    </row>
    <row r="852" spans="1:5" ht="40.5">
      <c r="A852" s="202">
        <v>91279</v>
      </c>
      <c r="B852" s="203" t="s">
        <v>2081</v>
      </c>
      <c r="C852" s="204" t="s">
        <v>3</v>
      </c>
      <c r="D852" s="205">
        <v>0.84</v>
      </c>
      <c r="E852" s="206"/>
    </row>
    <row r="853" spans="1:5" ht="40.5">
      <c r="A853" s="202">
        <v>91280</v>
      </c>
      <c r="B853" s="203" t="s">
        <v>2082</v>
      </c>
      <c r="C853" s="204" t="s">
        <v>3</v>
      </c>
      <c r="D853" s="205">
        <v>0.09</v>
      </c>
      <c r="E853" s="206"/>
    </row>
    <row r="854" spans="1:5" ht="40.5">
      <c r="A854" s="202">
        <v>91281</v>
      </c>
      <c r="B854" s="203" t="s">
        <v>2083</v>
      </c>
      <c r="C854" s="204" t="s">
        <v>3</v>
      </c>
      <c r="D854" s="205">
        <v>1.05</v>
      </c>
      <c r="E854" s="206"/>
    </row>
    <row r="855" spans="1:5" ht="40.5">
      <c r="A855" s="202">
        <v>91282</v>
      </c>
      <c r="B855" s="203" t="s">
        <v>2084</v>
      </c>
      <c r="C855" s="204" t="s">
        <v>3</v>
      </c>
      <c r="D855" s="205">
        <v>18.399999999999999</v>
      </c>
      <c r="E855" s="206"/>
    </row>
    <row r="856" spans="1:5" ht="40.5">
      <c r="A856" s="202">
        <v>91354</v>
      </c>
      <c r="B856" s="203" t="s">
        <v>2085</v>
      </c>
      <c r="C856" s="204" t="s">
        <v>3</v>
      </c>
      <c r="D856" s="205">
        <v>10.54</v>
      </c>
      <c r="E856" s="206"/>
    </row>
    <row r="857" spans="1:5" ht="40.5">
      <c r="A857" s="202">
        <v>91355</v>
      </c>
      <c r="B857" s="203" t="s">
        <v>2086</v>
      </c>
      <c r="C857" s="204" t="s">
        <v>3</v>
      </c>
      <c r="D857" s="205">
        <v>2.21</v>
      </c>
      <c r="E857" s="206"/>
    </row>
    <row r="858" spans="1:5" ht="40.5">
      <c r="A858" s="202">
        <v>91356</v>
      </c>
      <c r="B858" s="203" t="s">
        <v>2087</v>
      </c>
      <c r="C858" s="204" t="s">
        <v>3</v>
      </c>
      <c r="D858" s="205">
        <v>0.86</v>
      </c>
      <c r="E858" s="206"/>
    </row>
    <row r="859" spans="1:5" ht="40.5">
      <c r="A859" s="202">
        <v>91359</v>
      </c>
      <c r="B859" s="203" t="s">
        <v>2088</v>
      </c>
      <c r="C859" s="204" t="s">
        <v>3</v>
      </c>
      <c r="D859" s="205">
        <v>12.17</v>
      </c>
      <c r="E859" s="206"/>
    </row>
    <row r="860" spans="1:5" ht="40.5">
      <c r="A860" s="202">
        <v>91360</v>
      </c>
      <c r="B860" s="203" t="s">
        <v>2089</v>
      </c>
      <c r="C860" s="204" t="s">
        <v>3</v>
      </c>
      <c r="D860" s="205">
        <v>2.54</v>
      </c>
      <c r="E860" s="206"/>
    </row>
    <row r="861" spans="1:5" ht="40.5">
      <c r="A861" s="202">
        <v>91361</v>
      </c>
      <c r="B861" s="203" t="s">
        <v>2090</v>
      </c>
      <c r="C861" s="204" t="s">
        <v>3</v>
      </c>
      <c r="D861" s="205">
        <v>0.99</v>
      </c>
      <c r="E861" s="206"/>
    </row>
    <row r="862" spans="1:5" ht="40.5">
      <c r="A862" s="202">
        <v>91367</v>
      </c>
      <c r="B862" s="203" t="s">
        <v>2091</v>
      </c>
      <c r="C862" s="204" t="s">
        <v>3</v>
      </c>
      <c r="D862" s="205">
        <v>15.71</v>
      </c>
      <c r="E862" s="206"/>
    </row>
    <row r="863" spans="1:5" ht="40.5">
      <c r="A863" s="202">
        <v>91368</v>
      </c>
      <c r="B863" s="203" t="s">
        <v>2092</v>
      </c>
      <c r="C863" s="204" t="s">
        <v>3</v>
      </c>
      <c r="D863" s="205">
        <v>2.89</v>
      </c>
      <c r="E863" s="206"/>
    </row>
    <row r="864" spans="1:5" ht="40.5">
      <c r="A864" s="202">
        <v>91369</v>
      </c>
      <c r="B864" s="203" t="s">
        <v>2093</v>
      </c>
      <c r="C864" s="204" t="s">
        <v>3</v>
      </c>
      <c r="D864" s="205">
        <v>1.1299999999999999</v>
      </c>
      <c r="E864" s="206"/>
    </row>
    <row r="865" spans="1:5" ht="40.5">
      <c r="A865" s="202">
        <v>91375</v>
      </c>
      <c r="B865" s="203" t="s">
        <v>2094</v>
      </c>
      <c r="C865" s="204" t="s">
        <v>3</v>
      </c>
      <c r="D865" s="205">
        <v>8.8800000000000008</v>
      </c>
      <c r="E865" s="206"/>
    </row>
    <row r="866" spans="1:5" ht="40.5">
      <c r="A866" s="202">
        <v>91376</v>
      </c>
      <c r="B866" s="203" t="s">
        <v>2095</v>
      </c>
      <c r="C866" s="204" t="s">
        <v>3</v>
      </c>
      <c r="D866" s="205">
        <v>1.86</v>
      </c>
      <c r="E866" s="206"/>
    </row>
    <row r="867" spans="1:5" ht="40.5">
      <c r="A867" s="202">
        <v>91377</v>
      </c>
      <c r="B867" s="203" t="s">
        <v>2096</v>
      </c>
      <c r="C867" s="204" t="s">
        <v>3</v>
      </c>
      <c r="D867" s="205">
        <v>0.72</v>
      </c>
      <c r="E867" s="206"/>
    </row>
    <row r="868" spans="1:5" ht="40.5">
      <c r="A868" s="202">
        <v>91380</v>
      </c>
      <c r="B868" s="203" t="s">
        <v>2097</v>
      </c>
      <c r="C868" s="204" t="s">
        <v>3</v>
      </c>
      <c r="D868" s="205">
        <v>17.8</v>
      </c>
      <c r="E868" s="206"/>
    </row>
    <row r="869" spans="1:5" ht="40.5">
      <c r="A869" s="202">
        <v>91381</v>
      </c>
      <c r="B869" s="203" t="s">
        <v>2098</v>
      </c>
      <c r="C869" s="204" t="s">
        <v>3</v>
      </c>
      <c r="D869" s="205">
        <v>3.28</v>
      </c>
      <c r="E869" s="206"/>
    </row>
    <row r="870" spans="1:5" ht="54">
      <c r="A870" s="202">
        <v>91382</v>
      </c>
      <c r="B870" s="203" t="s">
        <v>2099</v>
      </c>
      <c r="C870" s="204" t="s">
        <v>3</v>
      </c>
      <c r="D870" s="205">
        <v>1.28</v>
      </c>
      <c r="E870" s="206"/>
    </row>
    <row r="871" spans="1:5" ht="40.5">
      <c r="A871" s="202">
        <v>91383</v>
      </c>
      <c r="B871" s="203" t="s">
        <v>2100</v>
      </c>
      <c r="C871" s="204" t="s">
        <v>3</v>
      </c>
      <c r="D871" s="205">
        <v>33.369999999999997</v>
      </c>
      <c r="E871" s="206"/>
    </row>
    <row r="872" spans="1:5" ht="54">
      <c r="A872" s="202">
        <v>91384</v>
      </c>
      <c r="B872" s="203" t="s">
        <v>2101</v>
      </c>
      <c r="C872" s="204" t="s">
        <v>3</v>
      </c>
      <c r="D872" s="205">
        <v>106.17</v>
      </c>
      <c r="E872" s="206"/>
    </row>
    <row r="873" spans="1:5" ht="54">
      <c r="A873" s="202">
        <v>91390</v>
      </c>
      <c r="B873" s="203" t="s">
        <v>2102</v>
      </c>
      <c r="C873" s="204" t="s">
        <v>3</v>
      </c>
      <c r="D873" s="205">
        <v>11.52</v>
      </c>
      <c r="E873" s="206"/>
    </row>
    <row r="874" spans="1:5" ht="54">
      <c r="A874" s="202">
        <v>91391</v>
      </c>
      <c r="B874" s="203" t="s">
        <v>2103</v>
      </c>
      <c r="C874" s="204" t="s">
        <v>3</v>
      </c>
      <c r="D874" s="205">
        <v>2.41</v>
      </c>
      <c r="E874" s="206"/>
    </row>
    <row r="875" spans="1:5" ht="54">
      <c r="A875" s="202">
        <v>91392</v>
      </c>
      <c r="B875" s="203" t="s">
        <v>2104</v>
      </c>
      <c r="C875" s="204" t="s">
        <v>3</v>
      </c>
      <c r="D875" s="205">
        <v>0.93</v>
      </c>
      <c r="E875" s="206"/>
    </row>
    <row r="876" spans="1:5" ht="54">
      <c r="A876" s="202">
        <v>91396</v>
      </c>
      <c r="B876" s="203" t="s">
        <v>2105</v>
      </c>
      <c r="C876" s="204" t="s">
        <v>3</v>
      </c>
      <c r="D876" s="205">
        <v>15.59</v>
      </c>
      <c r="E876" s="206"/>
    </row>
    <row r="877" spans="1:5" ht="40.5">
      <c r="A877" s="202">
        <v>91397</v>
      </c>
      <c r="B877" s="203" t="s">
        <v>2106</v>
      </c>
      <c r="C877" s="204" t="s">
        <v>3</v>
      </c>
      <c r="D877" s="205">
        <v>3.27</v>
      </c>
      <c r="E877" s="206"/>
    </row>
    <row r="878" spans="1:5" ht="54">
      <c r="A878" s="202">
        <v>91398</v>
      </c>
      <c r="B878" s="203" t="s">
        <v>2107</v>
      </c>
      <c r="C878" s="204" t="s">
        <v>3</v>
      </c>
      <c r="D878" s="205">
        <v>1.26</v>
      </c>
      <c r="E878" s="206"/>
    </row>
    <row r="879" spans="1:5" ht="40.5">
      <c r="A879" s="202">
        <v>91402</v>
      </c>
      <c r="B879" s="203" t="s">
        <v>2108</v>
      </c>
      <c r="C879" s="204" t="s">
        <v>3</v>
      </c>
      <c r="D879" s="205">
        <v>1.08</v>
      </c>
      <c r="E879" s="206"/>
    </row>
    <row r="880" spans="1:5" ht="40.5">
      <c r="A880" s="202">
        <v>91466</v>
      </c>
      <c r="B880" s="203" t="s">
        <v>2109</v>
      </c>
      <c r="C880" s="204" t="s">
        <v>3</v>
      </c>
      <c r="D880" s="205">
        <v>0.97</v>
      </c>
      <c r="E880" s="206"/>
    </row>
    <row r="881" spans="1:5" ht="54">
      <c r="A881" s="202">
        <v>91467</v>
      </c>
      <c r="B881" s="203" t="s">
        <v>2110</v>
      </c>
      <c r="C881" s="204" t="s">
        <v>3</v>
      </c>
      <c r="D881" s="205">
        <v>118.4</v>
      </c>
      <c r="E881" s="206"/>
    </row>
    <row r="882" spans="1:5" ht="40.5">
      <c r="A882" s="202">
        <v>91468</v>
      </c>
      <c r="B882" s="203" t="s">
        <v>2111</v>
      </c>
      <c r="C882" s="204" t="s">
        <v>3</v>
      </c>
      <c r="D882" s="205">
        <v>16.14</v>
      </c>
      <c r="E882" s="206"/>
    </row>
    <row r="883" spans="1:5" ht="40.5">
      <c r="A883" s="202">
        <v>91469</v>
      </c>
      <c r="B883" s="203" t="s">
        <v>2112</v>
      </c>
      <c r="C883" s="204" t="s">
        <v>3</v>
      </c>
      <c r="D883" s="205">
        <v>3.48</v>
      </c>
      <c r="E883" s="206"/>
    </row>
    <row r="884" spans="1:5" ht="54">
      <c r="A884" s="202">
        <v>91484</v>
      </c>
      <c r="B884" s="203" t="s">
        <v>2113</v>
      </c>
      <c r="C884" s="204" t="s">
        <v>3</v>
      </c>
      <c r="D884" s="205">
        <v>1.1000000000000001</v>
      </c>
      <c r="E884" s="206"/>
    </row>
    <row r="885" spans="1:5" ht="54">
      <c r="A885" s="202">
        <v>91485</v>
      </c>
      <c r="B885" s="203" t="s">
        <v>2114</v>
      </c>
      <c r="C885" s="204" t="s">
        <v>3</v>
      </c>
      <c r="D885" s="205">
        <v>160.69</v>
      </c>
      <c r="E885" s="206"/>
    </row>
    <row r="886" spans="1:5" ht="27">
      <c r="A886" s="202">
        <v>91529</v>
      </c>
      <c r="B886" s="203" t="s">
        <v>2115</v>
      </c>
      <c r="C886" s="204" t="s">
        <v>3</v>
      </c>
      <c r="D886" s="205">
        <v>0.68</v>
      </c>
      <c r="E886" s="206"/>
    </row>
    <row r="887" spans="1:5" ht="27">
      <c r="A887" s="202">
        <v>91530</v>
      </c>
      <c r="B887" s="203" t="s">
        <v>2116</v>
      </c>
      <c r="C887" s="204" t="s">
        <v>3</v>
      </c>
      <c r="D887" s="205">
        <v>0.09</v>
      </c>
      <c r="E887" s="206"/>
    </row>
    <row r="888" spans="1:5" ht="27">
      <c r="A888" s="202">
        <v>91531</v>
      </c>
      <c r="B888" s="203" t="s">
        <v>2117</v>
      </c>
      <c r="C888" s="204" t="s">
        <v>3</v>
      </c>
      <c r="D888" s="205">
        <v>0.85</v>
      </c>
      <c r="E888" s="206"/>
    </row>
    <row r="889" spans="1:5" ht="27">
      <c r="A889" s="202">
        <v>91532</v>
      </c>
      <c r="B889" s="203" t="s">
        <v>2118</v>
      </c>
      <c r="C889" s="204" t="s">
        <v>3</v>
      </c>
      <c r="D889" s="205">
        <v>5.58</v>
      </c>
      <c r="E889" s="206"/>
    </row>
    <row r="890" spans="1:5" ht="40.5">
      <c r="A890" s="202">
        <v>91629</v>
      </c>
      <c r="B890" s="203" t="s">
        <v>2119</v>
      </c>
      <c r="C890" s="204" t="s">
        <v>3</v>
      </c>
      <c r="D890" s="205">
        <v>11.11</v>
      </c>
      <c r="E890" s="206"/>
    </row>
    <row r="891" spans="1:5" ht="40.5">
      <c r="A891" s="202">
        <v>91630</v>
      </c>
      <c r="B891" s="203" t="s">
        <v>2120</v>
      </c>
      <c r="C891" s="204" t="s">
        <v>3</v>
      </c>
      <c r="D891" s="205">
        <v>2.3199999999999998</v>
      </c>
      <c r="E891" s="206"/>
    </row>
    <row r="892" spans="1:5" ht="40.5">
      <c r="A892" s="202">
        <v>91631</v>
      </c>
      <c r="B892" s="203" t="s">
        <v>2121</v>
      </c>
      <c r="C892" s="204" t="s">
        <v>3</v>
      </c>
      <c r="D892" s="205">
        <v>0.9</v>
      </c>
      <c r="E892" s="206"/>
    </row>
    <row r="893" spans="1:5" ht="40.5">
      <c r="A893" s="202">
        <v>91632</v>
      </c>
      <c r="B893" s="203" t="s">
        <v>2122</v>
      </c>
      <c r="C893" s="204" t="s">
        <v>3</v>
      </c>
      <c r="D893" s="205">
        <v>20.82</v>
      </c>
      <c r="E893" s="206"/>
    </row>
    <row r="894" spans="1:5" ht="54">
      <c r="A894" s="202">
        <v>91633</v>
      </c>
      <c r="B894" s="203" t="s">
        <v>2123</v>
      </c>
      <c r="C894" s="204" t="s">
        <v>3</v>
      </c>
      <c r="D894" s="205">
        <v>100.21</v>
      </c>
      <c r="E894" s="206"/>
    </row>
    <row r="895" spans="1:5" ht="54">
      <c r="A895" s="202">
        <v>91640</v>
      </c>
      <c r="B895" s="203" t="s">
        <v>2124</v>
      </c>
      <c r="C895" s="204" t="s">
        <v>3</v>
      </c>
      <c r="D895" s="205">
        <v>25.51</v>
      </c>
      <c r="E895" s="206"/>
    </row>
    <row r="896" spans="1:5" ht="40.5">
      <c r="A896" s="202">
        <v>91641</v>
      </c>
      <c r="B896" s="203" t="s">
        <v>2125</v>
      </c>
      <c r="C896" s="204" t="s">
        <v>3</v>
      </c>
      <c r="D896" s="205">
        <v>5.34</v>
      </c>
      <c r="E896" s="206"/>
    </row>
    <row r="897" spans="1:5" ht="54">
      <c r="A897" s="202">
        <v>91642</v>
      </c>
      <c r="B897" s="203" t="s">
        <v>2126</v>
      </c>
      <c r="C897" s="204" t="s">
        <v>3</v>
      </c>
      <c r="D897" s="205">
        <v>2.0699999999999998</v>
      </c>
      <c r="E897" s="206"/>
    </row>
    <row r="898" spans="1:5" ht="54">
      <c r="A898" s="202">
        <v>91643</v>
      </c>
      <c r="B898" s="203" t="s">
        <v>2127</v>
      </c>
      <c r="C898" s="204" t="s">
        <v>3</v>
      </c>
      <c r="D898" s="205">
        <v>47.83</v>
      </c>
      <c r="E898" s="206"/>
    </row>
    <row r="899" spans="1:5" ht="54">
      <c r="A899" s="202">
        <v>91644</v>
      </c>
      <c r="B899" s="203" t="s">
        <v>2128</v>
      </c>
      <c r="C899" s="204" t="s">
        <v>3</v>
      </c>
      <c r="D899" s="205">
        <v>225.52</v>
      </c>
      <c r="E899" s="206"/>
    </row>
    <row r="900" spans="1:5" ht="27">
      <c r="A900" s="202">
        <v>91688</v>
      </c>
      <c r="B900" s="203" t="s">
        <v>2129</v>
      </c>
      <c r="C900" s="204" t="s">
        <v>3</v>
      </c>
      <c r="D900" s="205">
        <v>0.09</v>
      </c>
      <c r="E900" s="206"/>
    </row>
    <row r="901" spans="1:5" ht="27">
      <c r="A901" s="202">
        <v>91689</v>
      </c>
      <c r="B901" s="203" t="s">
        <v>2130</v>
      </c>
      <c r="C901" s="204" t="s">
        <v>3</v>
      </c>
      <c r="D901" s="205">
        <v>0.01</v>
      </c>
      <c r="E901" s="206"/>
    </row>
    <row r="902" spans="1:5" ht="27">
      <c r="A902" s="202">
        <v>91690</v>
      </c>
      <c r="B902" s="203" t="s">
        <v>2131</v>
      </c>
      <c r="C902" s="204" t="s">
        <v>3</v>
      </c>
      <c r="D902" s="205">
        <v>0.06</v>
      </c>
      <c r="E902" s="206"/>
    </row>
    <row r="903" spans="1:5" ht="27">
      <c r="A903" s="202">
        <v>91691</v>
      </c>
      <c r="B903" s="203" t="s">
        <v>2132</v>
      </c>
      <c r="C903" s="204" t="s">
        <v>3</v>
      </c>
      <c r="D903" s="205">
        <v>2.59</v>
      </c>
      <c r="E903" s="206"/>
    </row>
    <row r="904" spans="1:5" ht="27">
      <c r="A904" s="202">
        <v>92040</v>
      </c>
      <c r="B904" s="203" t="s">
        <v>2133</v>
      </c>
      <c r="C904" s="204" t="s">
        <v>3</v>
      </c>
      <c r="D904" s="205">
        <v>4.67</v>
      </c>
      <c r="E904" s="206"/>
    </row>
    <row r="905" spans="1:5" ht="27">
      <c r="A905" s="202">
        <v>92041</v>
      </c>
      <c r="B905" s="203" t="s">
        <v>2134</v>
      </c>
      <c r="C905" s="204" t="s">
        <v>3</v>
      </c>
      <c r="D905" s="205">
        <v>0.49</v>
      </c>
      <c r="E905" s="206"/>
    </row>
    <row r="906" spans="1:5" ht="27">
      <c r="A906" s="202">
        <v>92042</v>
      </c>
      <c r="B906" s="203" t="s">
        <v>2135</v>
      </c>
      <c r="C906" s="204" t="s">
        <v>3</v>
      </c>
      <c r="D906" s="205">
        <v>3.89</v>
      </c>
      <c r="E906" s="206"/>
    </row>
    <row r="907" spans="1:5" ht="54">
      <c r="A907" s="202">
        <v>92101</v>
      </c>
      <c r="B907" s="203" t="s">
        <v>2136</v>
      </c>
      <c r="C907" s="204" t="s">
        <v>3</v>
      </c>
      <c r="D907" s="205">
        <v>17.21</v>
      </c>
      <c r="E907" s="206"/>
    </row>
    <row r="908" spans="1:5" ht="54">
      <c r="A908" s="202">
        <v>92102</v>
      </c>
      <c r="B908" s="203" t="s">
        <v>2137</v>
      </c>
      <c r="C908" s="204" t="s">
        <v>3</v>
      </c>
      <c r="D908" s="205">
        <v>3.61</v>
      </c>
      <c r="E908" s="206"/>
    </row>
    <row r="909" spans="1:5" ht="54">
      <c r="A909" s="202">
        <v>92103</v>
      </c>
      <c r="B909" s="203" t="s">
        <v>2138</v>
      </c>
      <c r="C909" s="204" t="s">
        <v>3</v>
      </c>
      <c r="D909" s="205">
        <v>1.39</v>
      </c>
      <c r="E909" s="206"/>
    </row>
    <row r="910" spans="1:5" ht="54">
      <c r="A910" s="202">
        <v>92104</v>
      </c>
      <c r="B910" s="203" t="s">
        <v>2139</v>
      </c>
      <c r="C910" s="204" t="s">
        <v>3</v>
      </c>
      <c r="D910" s="205">
        <v>32.28</v>
      </c>
      <c r="E910" s="206"/>
    </row>
    <row r="911" spans="1:5" ht="54">
      <c r="A911" s="202">
        <v>92105</v>
      </c>
      <c r="B911" s="203" t="s">
        <v>2140</v>
      </c>
      <c r="C911" s="204" t="s">
        <v>3</v>
      </c>
      <c r="D911" s="205">
        <v>144.07</v>
      </c>
      <c r="E911" s="206"/>
    </row>
    <row r="912" spans="1:5" ht="27">
      <c r="A912" s="202">
        <v>92108</v>
      </c>
      <c r="B912" s="203" t="s">
        <v>2141</v>
      </c>
      <c r="C912" s="204" t="s">
        <v>3</v>
      </c>
      <c r="D912" s="205">
        <v>0.78</v>
      </c>
      <c r="E912" s="206"/>
    </row>
    <row r="913" spans="1:5" ht="27">
      <c r="A913" s="202">
        <v>92109</v>
      </c>
      <c r="B913" s="203" t="s">
        <v>2142</v>
      </c>
      <c r="C913" s="204" t="s">
        <v>3</v>
      </c>
      <c r="D913" s="205">
        <v>0.09</v>
      </c>
      <c r="E913" s="206"/>
    </row>
    <row r="914" spans="1:5" ht="27">
      <c r="A914" s="202">
        <v>92110</v>
      </c>
      <c r="B914" s="203" t="s">
        <v>2143</v>
      </c>
      <c r="C914" s="204" t="s">
        <v>3</v>
      </c>
      <c r="D914" s="205">
        <v>0.61</v>
      </c>
      <c r="E914" s="206"/>
    </row>
    <row r="915" spans="1:5" ht="27">
      <c r="A915" s="202">
        <v>92111</v>
      </c>
      <c r="B915" s="203" t="s">
        <v>2144</v>
      </c>
      <c r="C915" s="204" t="s">
        <v>3</v>
      </c>
      <c r="D915" s="205">
        <v>1.02</v>
      </c>
      <c r="E915" s="206"/>
    </row>
    <row r="916" spans="1:5" ht="15">
      <c r="A916" s="202">
        <v>92114</v>
      </c>
      <c r="B916" s="203" t="s">
        <v>2145</v>
      </c>
      <c r="C916" s="204" t="s">
        <v>3</v>
      </c>
      <c r="D916" s="205">
        <v>0.08</v>
      </c>
      <c r="E916" s="206"/>
    </row>
    <row r="917" spans="1:5" ht="15">
      <c r="A917" s="202">
        <v>92115</v>
      </c>
      <c r="B917" s="203" t="s">
        <v>2146</v>
      </c>
      <c r="C917" s="204" t="s">
        <v>3</v>
      </c>
      <c r="D917" s="205">
        <v>0.01</v>
      </c>
      <c r="E917" s="206"/>
    </row>
    <row r="918" spans="1:5" ht="15">
      <c r="A918" s="202">
        <v>92116</v>
      </c>
      <c r="B918" s="203" t="s">
        <v>2147</v>
      </c>
      <c r="C918" s="204" t="s">
        <v>3</v>
      </c>
      <c r="D918" s="205">
        <v>0.11</v>
      </c>
      <c r="E918" s="206"/>
    </row>
    <row r="919" spans="1:5" ht="27">
      <c r="A919" s="202">
        <v>92133</v>
      </c>
      <c r="B919" s="203" t="s">
        <v>2148</v>
      </c>
      <c r="C919" s="204" t="s">
        <v>3</v>
      </c>
      <c r="D919" s="205">
        <v>9.15</v>
      </c>
      <c r="E919" s="206"/>
    </row>
    <row r="920" spans="1:5" ht="27">
      <c r="A920" s="202">
        <v>92134</v>
      </c>
      <c r="B920" s="203" t="s">
        <v>2149</v>
      </c>
      <c r="C920" s="204" t="s">
        <v>3</v>
      </c>
      <c r="D920" s="205">
        <v>1.44</v>
      </c>
      <c r="E920" s="206"/>
    </row>
    <row r="921" spans="1:5" ht="27">
      <c r="A921" s="202">
        <v>92135</v>
      </c>
      <c r="B921" s="203" t="s">
        <v>2150</v>
      </c>
      <c r="C921" s="204" t="s">
        <v>3</v>
      </c>
      <c r="D921" s="205">
        <v>0.56999999999999995</v>
      </c>
      <c r="E921" s="206"/>
    </row>
    <row r="922" spans="1:5" ht="27">
      <c r="A922" s="202">
        <v>92136</v>
      </c>
      <c r="B922" s="203" t="s">
        <v>2151</v>
      </c>
      <c r="C922" s="204" t="s">
        <v>3</v>
      </c>
      <c r="D922" s="205">
        <v>11.44</v>
      </c>
      <c r="E922" s="206"/>
    </row>
    <row r="923" spans="1:5" ht="27">
      <c r="A923" s="202">
        <v>92137</v>
      </c>
      <c r="B923" s="203" t="s">
        <v>2152</v>
      </c>
      <c r="C923" s="204" t="s">
        <v>3</v>
      </c>
      <c r="D923" s="205">
        <v>29.65</v>
      </c>
      <c r="E923" s="206"/>
    </row>
    <row r="924" spans="1:5" ht="27">
      <c r="A924" s="202">
        <v>92140</v>
      </c>
      <c r="B924" s="203" t="s">
        <v>2153</v>
      </c>
      <c r="C924" s="204" t="s">
        <v>3</v>
      </c>
      <c r="D924" s="205">
        <v>2.79</v>
      </c>
      <c r="E924" s="206"/>
    </row>
    <row r="925" spans="1:5" ht="27">
      <c r="A925" s="202">
        <v>92141</v>
      </c>
      <c r="B925" s="203" t="s">
        <v>2154</v>
      </c>
      <c r="C925" s="204" t="s">
        <v>3</v>
      </c>
      <c r="D925" s="205">
        <v>0.44</v>
      </c>
      <c r="E925" s="206"/>
    </row>
    <row r="926" spans="1:5" ht="27">
      <c r="A926" s="202">
        <v>92142</v>
      </c>
      <c r="B926" s="203" t="s">
        <v>2155</v>
      </c>
      <c r="C926" s="204" t="s">
        <v>3</v>
      </c>
      <c r="D926" s="205">
        <v>0.17</v>
      </c>
      <c r="E926" s="206"/>
    </row>
    <row r="927" spans="1:5" ht="27">
      <c r="A927" s="202">
        <v>92143</v>
      </c>
      <c r="B927" s="203" t="s">
        <v>2156</v>
      </c>
      <c r="C927" s="204" t="s">
        <v>3</v>
      </c>
      <c r="D927" s="205">
        <v>3.48</v>
      </c>
      <c r="E927" s="206"/>
    </row>
    <row r="928" spans="1:5" ht="27">
      <c r="A928" s="202">
        <v>92144</v>
      </c>
      <c r="B928" s="203" t="s">
        <v>2157</v>
      </c>
      <c r="C928" s="204" t="s">
        <v>3</v>
      </c>
      <c r="D928" s="205">
        <v>36.25</v>
      </c>
      <c r="E928" s="206"/>
    </row>
    <row r="929" spans="1:5" ht="54">
      <c r="A929" s="202">
        <v>92237</v>
      </c>
      <c r="B929" s="203" t="s">
        <v>2158</v>
      </c>
      <c r="C929" s="204" t="s">
        <v>3</v>
      </c>
      <c r="D929" s="205">
        <v>18.71</v>
      </c>
      <c r="E929" s="206"/>
    </row>
    <row r="930" spans="1:5" ht="40.5">
      <c r="A930" s="202">
        <v>92238</v>
      </c>
      <c r="B930" s="203" t="s">
        <v>2159</v>
      </c>
      <c r="C930" s="204" t="s">
        <v>3</v>
      </c>
      <c r="D930" s="205">
        <v>3.91</v>
      </c>
      <c r="E930" s="206"/>
    </row>
    <row r="931" spans="1:5" ht="54">
      <c r="A931" s="202">
        <v>92239</v>
      </c>
      <c r="B931" s="203" t="s">
        <v>2160</v>
      </c>
      <c r="C931" s="204" t="s">
        <v>3</v>
      </c>
      <c r="D931" s="205">
        <v>1.52</v>
      </c>
      <c r="E931" s="206"/>
    </row>
    <row r="932" spans="1:5" ht="54">
      <c r="A932" s="202">
        <v>92240</v>
      </c>
      <c r="B932" s="203" t="s">
        <v>2161</v>
      </c>
      <c r="C932" s="204" t="s">
        <v>3</v>
      </c>
      <c r="D932" s="205">
        <v>35.07</v>
      </c>
      <c r="E932" s="206"/>
    </row>
    <row r="933" spans="1:5" ht="54">
      <c r="A933" s="202">
        <v>92241</v>
      </c>
      <c r="B933" s="203" t="s">
        <v>2162</v>
      </c>
      <c r="C933" s="204" t="s">
        <v>3</v>
      </c>
      <c r="D933" s="205">
        <v>206.75</v>
      </c>
      <c r="E933" s="206"/>
    </row>
    <row r="934" spans="1:5" ht="27">
      <c r="A934" s="202">
        <v>92712</v>
      </c>
      <c r="B934" s="203" t="s">
        <v>2163</v>
      </c>
      <c r="C934" s="204" t="s">
        <v>3</v>
      </c>
      <c r="D934" s="205">
        <v>0.33</v>
      </c>
      <c r="E934" s="206"/>
    </row>
    <row r="935" spans="1:5" ht="27">
      <c r="A935" s="202">
        <v>92713</v>
      </c>
      <c r="B935" s="203" t="s">
        <v>2164</v>
      </c>
      <c r="C935" s="204" t="s">
        <v>3</v>
      </c>
      <c r="D935" s="205">
        <v>0.03</v>
      </c>
      <c r="E935" s="206"/>
    </row>
    <row r="936" spans="1:5" ht="27">
      <c r="A936" s="202">
        <v>92714</v>
      </c>
      <c r="B936" s="203" t="s">
        <v>2165</v>
      </c>
      <c r="C936" s="204" t="s">
        <v>3</v>
      </c>
      <c r="D936" s="205">
        <v>0.42</v>
      </c>
      <c r="E936" s="206"/>
    </row>
    <row r="937" spans="1:5" ht="27">
      <c r="A937" s="202">
        <v>92715</v>
      </c>
      <c r="B937" s="203" t="s">
        <v>2166</v>
      </c>
      <c r="C937" s="204" t="s">
        <v>3</v>
      </c>
      <c r="D937" s="205">
        <v>25.49</v>
      </c>
      <c r="E937" s="206"/>
    </row>
    <row r="938" spans="1:5" ht="27">
      <c r="A938" s="202">
        <v>92956</v>
      </c>
      <c r="B938" s="203" t="s">
        <v>2167</v>
      </c>
      <c r="C938" s="204" t="s">
        <v>3</v>
      </c>
      <c r="D938" s="205">
        <v>3.57</v>
      </c>
      <c r="E938" s="206"/>
    </row>
    <row r="939" spans="1:5" ht="27">
      <c r="A939" s="202">
        <v>92957</v>
      </c>
      <c r="B939" s="203" t="s">
        <v>2168</v>
      </c>
      <c r="C939" s="204" t="s">
        <v>3</v>
      </c>
      <c r="D939" s="205">
        <v>0.42</v>
      </c>
      <c r="E939" s="206"/>
    </row>
    <row r="940" spans="1:5" ht="27">
      <c r="A940" s="202">
        <v>92958</v>
      </c>
      <c r="B940" s="203" t="s">
        <v>2169</v>
      </c>
      <c r="C940" s="204" t="s">
        <v>3</v>
      </c>
      <c r="D940" s="205">
        <v>3.9</v>
      </c>
      <c r="E940" s="206"/>
    </row>
    <row r="941" spans="1:5" ht="27">
      <c r="A941" s="202">
        <v>92959</v>
      </c>
      <c r="B941" s="203" t="s">
        <v>2170</v>
      </c>
      <c r="C941" s="204" t="s">
        <v>3</v>
      </c>
      <c r="D941" s="205">
        <v>6.94</v>
      </c>
      <c r="E941" s="206"/>
    </row>
    <row r="942" spans="1:5" ht="27">
      <c r="A942" s="202">
        <v>92963</v>
      </c>
      <c r="B942" s="203" t="s">
        <v>2171</v>
      </c>
      <c r="C942" s="204" t="s">
        <v>3</v>
      </c>
      <c r="D942" s="205">
        <v>1.61</v>
      </c>
      <c r="E942" s="206"/>
    </row>
    <row r="943" spans="1:5" ht="27">
      <c r="A943" s="202">
        <v>92964</v>
      </c>
      <c r="B943" s="203" t="s">
        <v>2172</v>
      </c>
      <c r="C943" s="204" t="s">
        <v>3</v>
      </c>
      <c r="D943" s="205">
        <v>0.19</v>
      </c>
      <c r="E943" s="206"/>
    </row>
    <row r="944" spans="1:5" ht="27">
      <c r="A944" s="202">
        <v>92965</v>
      </c>
      <c r="B944" s="203" t="s">
        <v>2173</v>
      </c>
      <c r="C944" s="204" t="s">
        <v>3</v>
      </c>
      <c r="D944" s="205">
        <v>2.02</v>
      </c>
      <c r="E944" s="206"/>
    </row>
    <row r="945" spans="1:5" ht="54">
      <c r="A945" s="202">
        <v>93220</v>
      </c>
      <c r="B945" s="203" t="s">
        <v>2174</v>
      </c>
      <c r="C945" s="204" t="s">
        <v>3</v>
      </c>
      <c r="D945" s="205">
        <v>203.38</v>
      </c>
      <c r="E945" s="206"/>
    </row>
    <row r="946" spans="1:5" ht="54">
      <c r="A946" s="202">
        <v>93221</v>
      </c>
      <c r="B946" s="203" t="s">
        <v>2175</v>
      </c>
      <c r="C946" s="204" t="s">
        <v>3</v>
      </c>
      <c r="D946" s="205">
        <v>28.23</v>
      </c>
      <c r="E946" s="206"/>
    </row>
    <row r="947" spans="1:5" ht="54">
      <c r="A947" s="202">
        <v>93222</v>
      </c>
      <c r="B947" s="203" t="s">
        <v>2176</v>
      </c>
      <c r="C947" s="204" t="s">
        <v>3</v>
      </c>
      <c r="D947" s="205">
        <v>254.51</v>
      </c>
      <c r="E947" s="206"/>
    </row>
    <row r="948" spans="1:5" ht="54">
      <c r="A948" s="202">
        <v>93223</v>
      </c>
      <c r="B948" s="203" t="s">
        <v>2177</v>
      </c>
      <c r="C948" s="204" t="s">
        <v>3</v>
      </c>
      <c r="D948" s="205">
        <v>117.01</v>
      </c>
      <c r="E948" s="206"/>
    </row>
    <row r="949" spans="1:5" ht="27">
      <c r="A949" s="202">
        <v>93229</v>
      </c>
      <c r="B949" s="203" t="s">
        <v>2178</v>
      </c>
      <c r="C949" s="204" t="s">
        <v>3</v>
      </c>
      <c r="D949" s="205">
        <v>0.33</v>
      </c>
      <c r="E949" s="206"/>
    </row>
    <row r="950" spans="1:5" ht="27">
      <c r="A950" s="202">
        <v>93230</v>
      </c>
      <c r="B950" s="203" t="s">
        <v>2179</v>
      </c>
      <c r="C950" s="204" t="s">
        <v>3</v>
      </c>
      <c r="D950" s="205">
        <v>0.03</v>
      </c>
      <c r="E950" s="206"/>
    </row>
    <row r="951" spans="1:5" ht="27">
      <c r="A951" s="202">
        <v>93231</v>
      </c>
      <c r="B951" s="203" t="s">
        <v>2180</v>
      </c>
      <c r="C951" s="204" t="s">
        <v>3</v>
      </c>
      <c r="D951" s="205">
        <v>0.31</v>
      </c>
      <c r="E951" s="206"/>
    </row>
    <row r="952" spans="1:5" ht="40.5">
      <c r="A952" s="202">
        <v>93232</v>
      </c>
      <c r="B952" s="203" t="s">
        <v>2181</v>
      </c>
      <c r="C952" s="204" t="s">
        <v>3</v>
      </c>
      <c r="D952" s="205">
        <v>7.8</v>
      </c>
      <c r="E952" s="206"/>
    </row>
    <row r="953" spans="1:5" ht="27">
      <c r="A953" s="202">
        <v>93235</v>
      </c>
      <c r="B953" s="203" t="s">
        <v>2182</v>
      </c>
      <c r="C953" s="204" t="s">
        <v>3</v>
      </c>
      <c r="D953" s="205">
        <v>0.69</v>
      </c>
      <c r="E953" s="206"/>
    </row>
    <row r="954" spans="1:5" ht="40.5">
      <c r="A954" s="202">
        <v>93238</v>
      </c>
      <c r="B954" s="203" t="s">
        <v>2183</v>
      </c>
      <c r="C954" s="204" t="s">
        <v>3</v>
      </c>
      <c r="D954" s="205">
        <v>0.8</v>
      </c>
      <c r="E954" s="206"/>
    </row>
    <row r="955" spans="1:5" ht="40.5">
      <c r="A955" s="202">
        <v>93239</v>
      </c>
      <c r="B955" s="203" t="s">
        <v>2184</v>
      </c>
      <c r="C955" s="204" t="s">
        <v>3</v>
      </c>
      <c r="D955" s="205">
        <v>3.65</v>
      </c>
      <c r="E955" s="206"/>
    </row>
    <row r="956" spans="1:5" ht="40.5">
      <c r="A956" s="202">
        <v>93240</v>
      </c>
      <c r="B956" s="203" t="s">
        <v>2185</v>
      </c>
      <c r="C956" s="204" t="s">
        <v>3</v>
      </c>
      <c r="D956" s="205">
        <v>8.9600000000000009</v>
      </c>
      <c r="E956" s="206"/>
    </row>
    <row r="957" spans="1:5" ht="27">
      <c r="A957" s="202">
        <v>93267</v>
      </c>
      <c r="B957" s="203" t="s">
        <v>2186</v>
      </c>
      <c r="C957" s="204" t="s">
        <v>3</v>
      </c>
      <c r="D957" s="205">
        <v>30.16</v>
      </c>
      <c r="E957" s="206"/>
    </row>
    <row r="958" spans="1:5" ht="27">
      <c r="A958" s="202">
        <v>93269</v>
      </c>
      <c r="B958" s="203" t="s">
        <v>2187</v>
      </c>
      <c r="C958" s="204" t="s">
        <v>3</v>
      </c>
      <c r="D958" s="205">
        <v>3.58</v>
      </c>
      <c r="E958" s="206"/>
    </row>
    <row r="959" spans="1:5" ht="27">
      <c r="A959" s="202">
        <v>93270</v>
      </c>
      <c r="B959" s="203" t="s">
        <v>2188</v>
      </c>
      <c r="C959" s="204" t="s">
        <v>3</v>
      </c>
      <c r="D959" s="205">
        <v>32.979999999999997</v>
      </c>
      <c r="E959" s="206"/>
    </row>
    <row r="960" spans="1:5" ht="27">
      <c r="A960" s="202">
        <v>93271</v>
      </c>
      <c r="B960" s="203" t="s">
        <v>2189</v>
      </c>
      <c r="C960" s="204" t="s">
        <v>3</v>
      </c>
      <c r="D960" s="205">
        <v>7.66</v>
      </c>
      <c r="E960" s="206"/>
    </row>
    <row r="961" spans="1:5" ht="27">
      <c r="A961" s="202">
        <v>93277</v>
      </c>
      <c r="B961" s="203" t="s">
        <v>2190</v>
      </c>
      <c r="C961" s="204" t="s">
        <v>3</v>
      </c>
      <c r="D961" s="205">
        <v>0.33</v>
      </c>
      <c r="E961" s="206"/>
    </row>
    <row r="962" spans="1:5" ht="27">
      <c r="A962" s="202">
        <v>93278</v>
      </c>
      <c r="B962" s="203" t="s">
        <v>2191</v>
      </c>
      <c r="C962" s="204" t="s">
        <v>3</v>
      </c>
      <c r="D962" s="205">
        <v>0.03</v>
      </c>
      <c r="E962" s="206"/>
    </row>
    <row r="963" spans="1:5" ht="27">
      <c r="A963" s="202">
        <v>93279</v>
      </c>
      <c r="B963" s="203" t="s">
        <v>2192</v>
      </c>
      <c r="C963" s="204" t="s">
        <v>3</v>
      </c>
      <c r="D963" s="205">
        <v>0.31</v>
      </c>
      <c r="E963" s="206"/>
    </row>
    <row r="964" spans="1:5" ht="27">
      <c r="A964" s="202">
        <v>93280</v>
      </c>
      <c r="B964" s="203" t="s">
        <v>2193</v>
      </c>
      <c r="C964" s="204" t="s">
        <v>3</v>
      </c>
      <c r="D964" s="205">
        <v>0.63</v>
      </c>
      <c r="E964" s="206"/>
    </row>
    <row r="965" spans="1:5" ht="27">
      <c r="A965" s="202">
        <v>93283</v>
      </c>
      <c r="B965" s="203" t="s">
        <v>2194</v>
      </c>
      <c r="C965" s="204" t="s">
        <v>3</v>
      </c>
      <c r="D965" s="205">
        <v>63.38</v>
      </c>
      <c r="E965" s="206"/>
    </row>
    <row r="966" spans="1:5" ht="27">
      <c r="A966" s="202">
        <v>93284</v>
      </c>
      <c r="B966" s="203" t="s">
        <v>2195</v>
      </c>
      <c r="C966" s="204" t="s">
        <v>3</v>
      </c>
      <c r="D966" s="205">
        <v>12.04</v>
      </c>
      <c r="E966" s="206"/>
    </row>
    <row r="967" spans="1:5" ht="27">
      <c r="A967" s="202">
        <v>93285</v>
      </c>
      <c r="B967" s="203" t="s">
        <v>2196</v>
      </c>
      <c r="C967" s="204" t="s">
        <v>3</v>
      </c>
      <c r="D967" s="205">
        <v>101.89</v>
      </c>
      <c r="E967" s="206"/>
    </row>
    <row r="968" spans="1:5" ht="40.5">
      <c r="A968" s="202">
        <v>93286</v>
      </c>
      <c r="B968" s="203" t="s">
        <v>2197</v>
      </c>
      <c r="C968" s="204" t="s">
        <v>3</v>
      </c>
      <c r="D968" s="205">
        <v>181.22</v>
      </c>
      <c r="E968" s="206"/>
    </row>
    <row r="969" spans="1:5" ht="27">
      <c r="A969" s="202">
        <v>93296</v>
      </c>
      <c r="B969" s="203" t="s">
        <v>2198</v>
      </c>
      <c r="C969" s="204" t="s">
        <v>3</v>
      </c>
      <c r="D969" s="205">
        <v>4.43</v>
      </c>
      <c r="E969" s="206"/>
    </row>
    <row r="970" spans="1:5" ht="40.5">
      <c r="A970" s="202">
        <v>93397</v>
      </c>
      <c r="B970" s="203" t="s">
        <v>2199</v>
      </c>
      <c r="C970" s="204" t="s">
        <v>3</v>
      </c>
      <c r="D970" s="205">
        <v>11.11</v>
      </c>
      <c r="E970" s="206"/>
    </row>
    <row r="971" spans="1:5" ht="40.5">
      <c r="A971" s="202">
        <v>93398</v>
      </c>
      <c r="B971" s="203" t="s">
        <v>2200</v>
      </c>
      <c r="C971" s="204" t="s">
        <v>3</v>
      </c>
      <c r="D971" s="205">
        <v>2.3199999999999998</v>
      </c>
      <c r="E971" s="206"/>
    </row>
    <row r="972" spans="1:5" ht="40.5">
      <c r="A972" s="202">
        <v>93399</v>
      </c>
      <c r="B972" s="203" t="s">
        <v>2201</v>
      </c>
      <c r="C972" s="204" t="s">
        <v>3</v>
      </c>
      <c r="D972" s="205">
        <v>0.9</v>
      </c>
      <c r="E972" s="206"/>
    </row>
    <row r="973" spans="1:5" ht="40.5">
      <c r="A973" s="202">
        <v>93400</v>
      </c>
      <c r="B973" s="203" t="s">
        <v>2202</v>
      </c>
      <c r="C973" s="204" t="s">
        <v>3</v>
      </c>
      <c r="D973" s="205">
        <v>20.82</v>
      </c>
      <c r="E973" s="206"/>
    </row>
    <row r="974" spans="1:5" ht="54">
      <c r="A974" s="202">
        <v>93401</v>
      </c>
      <c r="B974" s="203" t="s">
        <v>2203</v>
      </c>
      <c r="C974" s="204" t="s">
        <v>3</v>
      </c>
      <c r="D974" s="205">
        <v>118.4</v>
      </c>
      <c r="E974" s="206"/>
    </row>
    <row r="975" spans="1:5" ht="54">
      <c r="A975" s="202">
        <v>93404</v>
      </c>
      <c r="B975" s="203" t="s">
        <v>2204</v>
      </c>
      <c r="C975" s="204" t="s">
        <v>3</v>
      </c>
      <c r="D975" s="205">
        <v>5.55</v>
      </c>
      <c r="E975" s="206"/>
    </row>
    <row r="976" spans="1:5" ht="54">
      <c r="A976" s="202">
        <v>93405</v>
      </c>
      <c r="B976" s="203" t="s">
        <v>2205</v>
      </c>
      <c r="C976" s="204" t="s">
        <v>3</v>
      </c>
      <c r="D976" s="205">
        <v>0.56000000000000005</v>
      </c>
      <c r="E976" s="206"/>
    </row>
    <row r="977" spans="1:5" ht="54">
      <c r="A977" s="202">
        <v>93406</v>
      </c>
      <c r="B977" s="203" t="s">
        <v>2206</v>
      </c>
      <c r="C977" s="204" t="s">
        <v>3</v>
      </c>
      <c r="D977" s="205">
        <v>6.93</v>
      </c>
      <c r="E977" s="206"/>
    </row>
    <row r="978" spans="1:5" ht="54">
      <c r="A978" s="202">
        <v>93407</v>
      </c>
      <c r="B978" s="203" t="s">
        <v>2207</v>
      </c>
      <c r="C978" s="204" t="s">
        <v>3</v>
      </c>
      <c r="D978" s="205">
        <v>35.299999999999997</v>
      </c>
      <c r="E978" s="206"/>
    </row>
    <row r="979" spans="1:5" ht="27">
      <c r="A979" s="202">
        <v>93411</v>
      </c>
      <c r="B979" s="203" t="s">
        <v>2208</v>
      </c>
      <c r="C979" s="204" t="s">
        <v>3</v>
      </c>
      <c r="D979" s="205">
        <v>0.18</v>
      </c>
      <c r="E979" s="206"/>
    </row>
    <row r="980" spans="1:5" ht="27">
      <c r="A980" s="202">
        <v>93412</v>
      </c>
      <c r="B980" s="203" t="s">
        <v>2209</v>
      </c>
      <c r="C980" s="204" t="s">
        <v>3</v>
      </c>
      <c r="D980" s="205">
        <v>0.03</v>
      </c>
      <c r="E980" s="206"/>
    </row>
    <row r="981" spans="1:5" ht="27">
      <c r="A981" s="202">
        <v>93413</v>
      </c>
      <c r="B981" s="203" t="s">
        <v>2210</v>
      </c>
      <c r="C981" s="204" t="s">
        <v>3</v>
      </c>
      <c r="D981" s="205">
        <v>0.16</v>
      </c>
      <c r="E981" s="206"/>
    </row>
    <row r="982" spans="1:5" ht="27">
      <c r="A982" s="202">
        <v>93414</v>
      </c>
      <c r="B982" s="203" t="s">
        <v>2211</v>
      </c>
      <c r="C982" s="204" t="s">
        <v>3</v>
      </c>
      <c r="D982" s="205">
        <v>13.45</v>
      </c>
      <c r="E982" s="206"/>
    </row>
    <row r="983" spans="1:5" ht="27">
      <c r="A983" s="202">
        <v>93417</v>
      </c>
      <c r="B983" s="203" t="s">
        <v>2212</v>
      </c>
      <c r="C983" s="204" t="s">
        <v>3</v>
      </c>
      <c r="D983" s="205">
        <v>2.41</v>
      </c>
      <c r="E983" s="206"/>
    </row>
    <row r="984" spans="1:5" ht="27">
      <c r="A984" s="202">
        <v>93418</v>
      </c>
      <c r="B984" s="203" t="s">
        <v>2213</v>
      </c>
      <c r="C984" s="204" t="s">
        <v>3</v>
      </c>
      <c r="D984" s="205">
        <v>0.43</v>
      </c>
      <c r="E984" s="206"/>
    </row>
    <row r="985" spans="1:5" ht="27">
      <c r="A985" s="202">
        <v>93419</v>
      </c>
      <c r="B985" s="203" t="s">
        <v>2214</v>
      </c>
      <c r="C985" s="204" t="s">
        <v>3</v>
      </c>
      <c r="D985" s="205">
        <v>2.15</v>
      </c>
      <c r="E985" s="206"/>
    </row>
    <row r="986" spans="1:5" ht="27">
      <c r="A986" s="202">
        <v>93420</v>
      </c>
      <c r="B986" s="203" t="s">
        <v>2215</v>
      </c>
      <c r="C986" s="204" t="s">
        <v>3</v>
      </c>
      <c r="D986" s="205">
        <v>50.22</v>
      </c>
      <c r="E986" s="206"/>
    </row>
    <row r="987" spans="1:5" ht="27">
      <c r="A987" s="202">
        <v>93423</v>
      </c>
      <c r="B987" s="203" t="s">
        <v>2216</v>
      </c>
      <c r="C987" s="204" t="s">
        <v>3</v>
      </c>
      <c r="D987" s="205">
        <v>3.41</v>
      </c>
      <c r="E987" s="206"/>
    </row>
    <row r="988" spans="1:5" ht="27">
      <c r="A988" s="202">
        <v>93424</v>
      </c>
      <c r="B988" s="203" t="s">
        <v>2217</v>
      </c>
      <c r="C988" s="204" t="s">
        <v>3</v>
      </c>
      <c r="D988" s="205">
        <v>0.61</v>
      </c>
      <c r="E988" s="206"/>
    </row>
    <row r="989" spans="1:5" ht="27">
      <c r="A989" s="202">
        <v>93425</v>
      </c>
      <c r="B989" s="203" t="s">
        <v>2218</v>
      </c>
      <c r="C989" s="204" t="s">
        <v>3</v>
      </c>
      <c r="D989" s="205">
        <v>3.04</v>
      </c>
      <c r="E989" s="206"/>
    </row>
    <row r="990" spans="1:5" ht="27">
      <c r="A990" s="202">
        <v>93426</v>
      </c>
      <c r="B990" s="203" t="s">
        <v>2219</v>
      </c>
      <c r="C990" s="204" t="s">
        <v>3</v>
      </c>
      <c r="D990" s="205">
        <v>120.01</v>
      </c>
      <c r="E990" s="206"/>
    </row>
    <row r="991" spans="1:5" ht="27">
      <c r="A991" s="202">
        <v>93429</v>
      </c>
      <c r="B991" s="203" t="s">
        <v>2220</v>
      </c>
      <c r="C991" s="204" t="s">
        <v>3</v>
      </c>
      <c r="D991" s="205">
        <v>72</v>
      </c>
      <c r="E991" s="206"/>
    </row>
    <row r="992" spans="1:5" ht="27">
      <c r="A992" s="202">
        <v>93430</v>
      </c>
      <c r="B992" s="203" t="s">
        <v>2221</v>
      </c>
      <c r="C992" s="204" t="s">
        <v>3</v>
      </c>
      <c r="D992" s="205">
        <v>12.96</v>
      </c>
      <c r="E992" s="206"/>
    </row>
    <row r="993" spans="1:5" ht="27">
      <c r="A993" s="202">
        <v>93431</v>
      </c>
      <c r="B993" s="203" t="s">
        <v>2222</v>
      </c>
      <c r="C993" s="204" t="s">
        <v>3</v>
      </c>
      <c r="D993" s="205">
        <v>115.74</v>
      </c>
      <c r="E993" s="206"/>
    </row>
    <row r="994" spans="1:5" ht="27">
      <c r="A994" s="202">
        <v>93432</v>
      </c>
      <c r="B994" s="203" t="s">
        <v>2223</v>
      </c>
      <c r="C994" s="204" t="s">
        <v>3</v>
      </c>
      <c r="D994" s="205">
        <v>2150.4</v>
      </c>
      <c r="E994" s="206"/>
    </row>
    <row r="995" spans="1:5" ht="27">
      <c r="A995" s="202">
        <v>93435</v>
      </c>
      <c r="B995" s="203" t="s">
        <v>2224</v>
      </c>
      <c r="C995" s="204" t="s">
        <v>3</v>
      </c>
      <c r="D995" s="205">
        <v>3.89</v>
      </c>
      <c r="E995" s="206"/>
    </row>
    <row r="996" spans="1:5" ht="27">
      <c r="A996" s="202">
        <v>93436</v>
      </c>
      <c r="B996" s="203" t="s">
        <v>2225</v>
      </c>
      <c r="C996" s="204" t="s">
        <v>3</v>
      </c>
      <c r="D996" s="205">
        <v>0.81</v>
      </c>
      <c r="E996" s="206"/>
    </row>
    <row r="997" spans="1:5" ht="27">
      <c r="A997" s="202">
        <v>93437</v>
      </c>
      <c r="B997" s="203" t="s">
        <v>2226</v>
      </c>
      <c r="C997" s="204" t="s">
        <v>3</v>
      </c>
      <c r="D997" s="205">
        <v>7.3</v>
      </c>
      <c r="E997" s="206"/>
    </row>
    <row r="998" spans="1:5" ht="27">
      <c r="A998" s="202">
        <v>93438</v>
      </c>
      <c r="B998" s="203" t="s">
        <v>2227</v>
      </c>
      <c r="C998" s="204" t="s">
        <v>3</v>
      </c>
      <c r="D998" s="205">
        <v>22.22</v>
      </c>
      <c r="E998" s="206"/>
    </row>
    <row r="999" spans="1:5" ht="27">
      <c r="A999" s="202">
        <v>95114</v>
      </c>
      <c r="B999" s="203" t="s">
        <v>2228</v>
      </c>
      <c r="C999" s="204" t="s">
        <v>3</v>
      </c>
      <c r="D999" s="205">
        <v>1.57</v>
      </c>
      <c r="E999" s="206"/>
    </row>
    <row r="1000" spans="1:5" ht="27">
      <c r="A1000" s="202">
        <v>95115</v>
      </c>
      <c r="B1000" s="203" t="s">
        <v>2229</v>
      </c>
      <c r="C1000" s="204" t="s">
        <v>3</v>
      </c>
      <c r="D1000" s="205">
        <v>0.18</v>
      </c>
      <c r="E1000" s="206"/>
    </row>
    <row r="1001" spans="1:5" ht="27">
      <c r="A1001" s="202">
        <v>95116</v>
      </c>
      <c r="B1001" s="203" t="s">
        <v>2230</v>
      </c>
      <c r="C1001" s="204" t="s">
        <v>3</v>
      </c>
      <c r="D1001" s="205">
        <v>31.99</v>
      </c>
      <c r="E1001" s="206"/>
    </row>
    <row r="1002" spans="1:5" ht="27">
      <c r="A1002" s="202">
        <v>95117</v>
      </c>
      <c r="B1002" s="203" t="s">
        <v>2231</v>
      </c>
      <c r="C1002" s="204" t="s">
        <v>3</v>
      </c>
      <c r="D1002" s="205">
        <v>5.04</v>
      </c>
      <c r="E1002" s="206"/>
    </row>
    <row r="1003" spans="1:5" ht="27">
      <c r="A1003" s="202">
        <v>95118</v>
      </c>
      <c r="B1003" s="203" t="s">
        <v>2232</v>
      </c>
      <c r="C1003" s="204" t="s">
        <v>3</v>
      </c>
      <c r="D1003" s="205">
        <v>37.14</v>
      </c>
      <c r="E1003" s="206"/>
    </row>
    <row r="1004" spans="1:5" ht="27">
      <c r="A1004" s="202">
        <v>95119</v>
      </c>
      <c r="B1004" s="203" t="s">
        <v>2233</v>
      </c>
      <c r="C1004" s="204" t="s">
        <v>3</v>
      </c>
      <c r="D1004" s="205">
        <v>6.68</v>
      </c>
      <c r="E1004" s="206"/>
    </row>
    <row r="1005" spans="1:5" ht="27">
      <c r="A1005" s="202">
        <v>95120</v>
      </c>
      <c r="B1005" s="203" t="s">
        <v>2234</v>
      </c>
      <c r="C1005" s="204" t="s">
        <v>3</v>
      </c>
      <c r="D1005" s="205">
        <v>52.27</v>
      </c>
      <c r="E1005" s="206"/>
    </row>
    <row r="1006" spans="1:5" ht="27">
      <c r="A1006" s="202">
        <v>95123</v>
      </c>
      <c r="B1006" s="203" t="s">
        <v>2235</v>
      </c>
      <c r="C1006" s="204" t="s">
        <v>3</v>
      </c>
      <c r="D1006" s="205">
        <v>12.9</v>
      </c>
      <c r="E1006" s="206"/>
    </row>
    <row r="1007" spans="1:5" ht="27">
      <c r="A1007" s="202">
        <v>95124</v>
      </c>
      <c r="B1007" s="203" t="s">
        <v>2236</v>
      </c>
      <c r="C1007" s="204" t="s">
        <v>3</v>
      </c>
      <c r="D1007" s="205">
        <v>2.0299999999999998</v>
      </c>
      <c r="E1007" s="206"/>
    </row>
    <row r="1008" spans="1:5" ht="27">
      <c r="A1008" s="202">
        <v>95125</v>
      </c>
      <c r="B1008" s="203" t="s">
        <v>2237</v>
      </c>
      <c r="C1008" s="204" t="s">
        <v>3</v>
      </c>
      <c r="D1008" s="205">
        <v>14.11</v>
      </c>
      <c r="E1008" s="206"/>
    </row>
    <row r="1009" spans="1:5" ht="27">
      <c r="A1009" s="202">
        <v>95126</v>
      </c>
      <c r="B1009" s="203" t="s">
        <v>2238</v>
      </c>
      <c r="C1009" s="204" t="s">
        <v>3</v>
      </c>
      <c r="D1009" s="205">
        <v>110.25</v>
      </c>
      <c r="E1009" s="206"/>
    </row>
    <row r="1010" spans="1:5" ht="27">
      <c r="A1010" s="202">
        <v>95129</v>
      </c>
      <c r="B1010" s="203" t="s">
        <v>2239</v>
      </c>
      <c r="C1010" s="204" t="s">
        <v>3</v>
      </c>
      <c r="D1010" s="205">
        <v>22.88</v>
      </c>
      <c r="E1010" s="206"/>
    </row>
    <row r="1011" spans="1:5" ht="27">
      <c r="A1011" s="202">
        <v>95130</v>
      </c>
      <c r="B1011" s="203" t="s">
        <v>2240</v>
      </c>
      <c r="C1011" s="204" t="s">
        <v>3</v>
      </c>
      <c r="D1011" s="205">
        <v>4.12</v>
      </c>
      <c r="E1011" s="206"/>
    </row>
    <row r="1012" spans="1:5" ht="27">
      <c r="A1012" s="202">
        <v>95131</v>
      </c>
      <c r="B1012" s="203" t="s">
        <v>2241</v>
      </c>
      <c r="C1012" s="204" t="s">
        <v>3</v>
      </c>
      <c r="D1012" s="205">
        <v>42.91</v>
      </c>
      <c r="E1012" s="206"/>
    </row>
    <row r="1013" spans="1:5" ht="27">
      <c r="A1013" s="202">
        <v>95132</v>
      </c>
      <c r="B1013" s="203" t="s">
        <v>2242</v>
      </c>
      <c r="C1013" s="204" t="s">
        <v>3</v>
      </c>
      <c r="D1013" s="205">
        <v>24.14</v>
      </c>
      <c r="E1013" s="206"/>
    </row>
    <row r="1014" spans="1:5" ht="27">
      <c r="A1014" s="202">
        <v>95136</v>
      </c>
      <c r="B1014" s="203" t="s">
        <v>2243</v>
      </c>
      <c r="C1014" s="204" t="s">
        <v>3</v>
      </c>
      <c r="D1014" s="205">
        <v>0.03</v>
      </c>
      <c r="E1014" s="206"/>
    </row>
    <row r="1015" spans="1:5" ht="27">
      <c r="A1015" s="202">
        <v>95137</v>
      </c>
      <c r="B1015" s="203" t="s">
        <v>2244</v>
      </c>
      <c r="C1015" s="204" t="s">
        <v>3</v>
      </c>
      <c r="D1015" s="205">
        <v>0.01</v>
      </c>
      <c r="E1015" s="206"/>
    </row>
    <row r="1016" spans="1:5" ht="27">
      <c r="A1016" s="202">
        <v>95138</v>
      </c>
      <c r="B1016" s="203" t="s">
        <v>2245</v>
      </c>
      <c r="C1016" s="204" t="s">
        <v>3</v>
      </c>
      <c r="D1016" s="205">
        <v>0.03</v>
      </c>
      <c r="E1016" s="206"/>
    </row>
    <row r="1017" spans="1:5" ht="27">
      <c r="A1017" s="202">
        <v>95208</v>
      </c>
      <c r="B1017" s="203" t="s">
        <v>2246</v>
      </c>
      <c r="C1017" s="204" t="s">
        <v>3</v>
      </c>
      <c r="D1017" s="205">
        <v>34.17</v>
      </c>
      <c r="E1017" s="206"/>
    </row>
    <row r="1018" spans="1:5" ht="27">
      <c r="A1018" s="202">
        <v>95209</v>
      </c>
      <c r="B1018" s="203" t="s">
        <v>2247</v>
      </c>
      <c r="C1018" s="204" t="s">
        <v>3</v>
      </c>
      <c r="D1018" s="205">
        <v>4.05</v>
      </c>
      <c r="E1018" s="206"/>
    </row>
    <row r="1019" spans="1:5" ht="27">
      <c r="A1019" s="202">
        <v>95210</v>
      </c>
      <c r="B1019" s="203" t="s">
        <v>2248</v>
      </c>
      <c r="C1019" s="204" t="s">
        <v>3</v>
      </c>
      <c r="D1019" s="205">
        <v>37.369999999999997</v>
      </c>
      <c r="E1019" s="206"/>
    </row>
    <row r="1020" spans="1:5" ht="27">
      <c r="A1020" s="202">
        <v>95211</v>
      </c>
      <c r="B1020" s="203" t="s">
        <v>2249</v>
      </c>
      <c r="C1020" s="204" t="s">
        <v>3</v>
      </c>
      <c r="D1020" s="205">
        <v>7.66</v>
      </c>
      <c r="E1020" s="206"/>
    </row>
    <row r="1021" spans="1:5" ht="27">
      <c r="A1021" s="202">
        <v>95214</v>
      </c>
      <c r="B1021" s="203" t="s">
        <v>2250</v>
      </c>
      <c r="C1021" s="204" t="s">
        <v>3</v>
      </c>
      <c r="D1021" s="205">
        <v>0.36</v>
      </c>
      <c r="E1021" s="206"/>
    </row>
    <row r="1022" spans="1:5" ht="27">
      <c r="A1022" s="202">
        <v>95215</v>
      </c>
      <c r="B1022" s="203" t="s">
        <v>2251</v>
      </c>
      <c r="C1022" s="204" t="s">
        <v>3</v>
      </c>
      <c r="D1022" s="205">
        <v>0.03</v>
      </c>
      <c r="E1022" s="206"/>
    </row>
    <row r="1023" spans="1:5" ht="27">
      <c r="A1023" s="202">
        <v>95216</v>
      </c>
      <c r="B1023" s="203" t="s">
        <v>2252</v>
      </c>
      <c r="C1023" s="204" t="s">
        <v>3</v>
      </c>
      <c r="D1023" s="205">
        <v>0.25</v>
      </c>
      <c r="E1023" s="206"/>
    </row>
    <row r="1024" spans="1:5" ht="27">
      <c r="A1024" s="202">
        <v>95217</v>
      </c>
      <c r="B1024" s="203" t="s">
        <v>2253</v>
      </c>
      <c r="C1024" s="204" t="s">
        <v>3</v>
      </c>
      <c r="D1024" s="205">
        <v>0.51</v>
      </c>
      <c r="E1024" s="206"/>
    </row>
    <row r="1025" spans="1:5" ht="15">
      <c r="A1025" s="202">
        <v>95255</v>
      </c>
      <c r="B1025" s="203" t="s">
        <v>2254</v>
      </c>
      <c r="C1025" s="204" t="s">
        <v>3</v>
      </c>
      <c r="D1025" s="205">
        <v>1.39</v>
      </c>
      <c r="E1025" s="206"/>
    </row>
    <row r="1026" spans="1:5" ht="15">
      <c r="A1026" s="202">
        <v>95256</v>
      </c>
      <c r="B1026" s="203" t="s">
        <v>2255</v>
      </c>
      <c r="C1026" s="204" t="s">
        <v>3</v>
      </c>
      <c r="D1026" s="205">
        <v>0.16</v>
      </c>
      <c r="E1026" s="206"/>
    </row>
    <row r="1027" spans="1:5" ht="15">
      <c r="A1027" s="202">
        <v>95257</v>
      </c>
      <c r="B1027" s="203" t="s">
        <v>2256</v>
      </c>
      <c r="C1027" s="204" t="s">
        <v>3</v>
      </c>
      <c r="D1027" s="205">
        <v>1.74</v>
      </c>
      <c r="E1027" s="206"/>
    </row>
    <row r="1028" spans="1:5" ht="27">
      <c r="A1028" s="202">
        <v>95260</v>
      </c>
      <c r="B1028" s="203" t="s">
        <v>2257</v>
      </c>
      <c r="C1028" s="204" t="s">
        <v>3</v>
      </c>
      <c r="D1028" s="205">
        <v>0.55000000000000004</v>
      </c>
      <c r="E1028" s="206"/>
    </row>
    <row r="1029" spans="1:5" ht="27">
      <c r="A1029" s="202">
        <v>95261</v>
      </c>
      <c r="B1029" s="203" t="s">
        <v>2258</v>
      </c>
      <c r="C1029" s="204" t="s">
        <v>3</v>
      </c>
      <c r="D1029" s="205">
        <v>0.16</v>
      </c>
      <c r="E1029" s="206"/>
    </row>
    <row r="1030" spans="1:5" ht="27">
      <c r="A1030" s="202">
        <v>95262</v>
      </c>
      <c r="B1030" s="203" t="s">
        <v>2259</v>
      </c>
      <c r="C1030" s="204" t="s">
        <v>3</v>
      </c>
      <c r="D1030" s="205">
        <v>1.45</v>
      </c>
      <c r="E1030" s="206"/>
    </row>
    <row r="1031" spans="1:5" ht="27">
      <c r="A1031" s="202">
        <v>95263</v>
      </c>
      <c r="B1031" s="203" t="s">
        <v>2260</v>
      </c>
      <c r="C1031" s="204" t="s">
        <v>3</v>
      </c>
      <c r="D1031" s="205">
        <v>4.17</v>
      </c>
      <c r="E1031" s="206"/>
    </row>
    <row r="1032" spans="1:5" ht="27">
      <c r="A1032" s="202">
        <v>95266</v>
      </c>
      <c r="B1032" s="203" t="s">
        <v>2261</v>
      </c>
      <c r="C1032" s="204" t="s">
        <v>3</v>
      </c>
      <c r="D1032" s="205">
        <v>0.42</v>
      </c>
      <c r="E1032" s="206"/>
    </row>
    <row r="1033" spans="1:5" ht="27">
      <c r="A1033" s="202">
        <v>95267</v>
      </c>
      <c r="B1033" s="203" t="s">
        <v>2262</v>
      </c>
      <c r="C1033" s="204" t="s">
        <v>3</v>
      </c>
      <c r="D1033" s="205">
        <v>0.04</v>
      </c>
      <c r="E1033" s="206"/>
    </row>
    <row r="1034" spans="1:5" ht="27">
      <c r="A1034" s="202">
        <v>95268</v>
      </c>
      <c r="B1034" s="203" t="s">
        <v>2263</v>
      </c>
      <c r="C1034" s="204" t="s">
        <v>3</v>
      </c>
      <c r="D1034" s="205">
        <v>0.41</v>
      </c>
      <c r="E1034" s="206"/>
    </row>
    <row r="1035" spans="1:5" ht="27">
      <c r="A1035" s="202">
        <v>95269</v>
      </c>
      <c r="B1035" s="203" t="s">
        <v>2264</v>
      </c>
      <c r="C1035" s="204" t="s">
        <v>3</v>
      </c>
      <c r="D1035" s="205">
        <v>7.8</v>
      </c>
      <c r="E1035" s="206"/>
    </row>
    <row r="1036" spans="1:5" ht="27">
      <c r="A1036" s="202">
        <v>95272</v>
      </c>
      <c r="B1036" s="203" t="s">
        <v>2265</v>
      </c>
      <c r="C1036" s="204" t="s">
        <v>3</v>
      </c>
      <c r="D1036" s="205">
        <v>0.41</v>
      </c>
      <c r="E1036" s="206"/>
    </row>
    <row r="1037" spans="1:5" ht="27">
      <c r="A1037" s="202">
        <v>95273</v>
      </c>
      <c r="B1037" s="203" t="s">
        <v>2266</v>
      </c>
      <c r="C1037" s="204" t="s">
        <v>3</v>
      </c>
      <c r="D1037" s="205">
        <v>0.04</v>
      </c>
      <c r="E1037" s="206"/>
    </row>
    <row r="1038" spans="1:5" ht="27">
      <c r="A1038" s="202">
        <v>95274</v>
      </c>
      <c r="B1038" s="203" t="s">
        <v>2267</v>
      </c>
      <c r="C1038" s="204" t="s">
        <v>3</v>
      </c>
      <c r="D1038" s="205">
        <v>0.32</v>
      </c>
      <c r="E1038" s="206"/>
    </row>
    <row r="1039" spans="1:5" ht="27">
      <c r="A1039" s="202">
        <v>95275</v>
      </c>
      <c r="B1039" s="203" t="s">
        <v>2268</v>
      </c>
      <c r="C1039" s="204" t="s">
        <v>3</v>
      </c>
      <c r="D1039" s="205">
        <v>2.08</v>
      </c>
      <c r="E1039" s="206"/>
    </row>
    <row r="1040" spans="1:5" ht="27">
      <c r="A1040" s="202">
        <v>95278</v>
      </c>
      <c r="B1040" s="203" t="s">
        <v>2269</v>
      </c>
      <c r="C1040" s="204" t="s">
        <v>3</v>
      </c>
      <c r="D1040" s="205">
        <v>0.44</v>
      </c>
      <c r="E1040" s="206"/>
    </row>
    <row r="1041" spans="1:5" ht="27">
      <c r="A1041" s="202">
        <v>95279</v>
      </c>
      <c r="B1041" s="203" t="s">
        <v>2270</v>
      </c>
      <c r="C1041" s="204" t="s">
        <v>3</v>
      </c>
      <c r="D1041" s="205">
        <v>0.05</v>
      </c>
      <c r="E1041" s="206"/>
    </row>
    <row r="1042" spans="1:5" ht="27">
      <c r="A1042" s="202">
        <v>95280</v>
      </c>
      <c r="B1042" s="203" t="s">
        <v>2271</v>
      </c>
      <c r="C1042" s="204" t="s">
        <v>3</v>
      </c>
      <c r="D1042" s="205">
        <v>0.35</v>
      </c>
      <c r="E1042" s="206"/>
    </row>
    <row r="1043" spans="1:5" ht="27">
      <c r="A1043" s="202">
        <v>95281</v>
      </c>
      <c r="B1043" s="203" t="s">
        <v>2272</v>
      </c>
      <c r="C1043" s="204" t="s">
        <v>3</v>
      </c>
      <c r="D1043" s="205">
        <v>7.8</v>
      </c>
      <c r="E1043" s="206"/>
    </row>
    <row r="1044" spans="1:5" ht="40.5">
      <c r="A1044" s="202">
        <v>95617</v>
      </c>
      <c r="B1044" s="203" t="s">
        <v>2273</v>
      </c>
      <c r="C1044" s="204" t="s">
        <v>3</v>
      </c>
      <c r="D1044" s="205">
        <v>1.1399999999999999</v>
      </c>
      <c r="E1044" s="206"/>
    </row>
    <row r="1045" spans="1:5" ht="40.5">
      <c r="A1045" s="202">
        <v>95618</v>
      </c>
      <c r="B1045" s="203" t="s">
        <v>2274</v>
      </c>
      <c r="C1045" s="204" t="s">
        <v>3</v>
      </c>
      <c r="D1045" s="205">
        <v>0.13</v>
      </c>
      <c r="E1045" s="206"/>
    </row>
    <row r="1046" spans="1:5" ht="40.5">
      <c r="A1046" s="202">
        <v>95619</v>
      </c>
      <c r="B1046" s="203" t="s">
        <v>2275</v>
      </c>
      <c r="C1046" s="204" t="s">
        <v>3</v>
      </c>
      <c r="D1046" s="205">
        <v>1.43</v>
      </c>
      <c r="E1046" s="206"/>
    </row>
    <row r="1047" spans="1:5" ht="40.5">
      <c r="A1047" s="202">
        <v>95627</v>
      </c>
      <c r="B1047" s="203" t="s">
        <v>2276</v>
      </c>
      <c r="C1047" s="204" t="s">
        <v>3</v>
      </c>
      <c r="D1047" s="205">
        <v>28.8</v>
      </c>
      <c r="E1047" s="206"/>
    </row>
    <row r="1048" spans="1:5" ht="40.5">
      <c r="A1048" s="202">
        <v>95628</v>
      </c>
      <c r="B1048" s="203" t="s">
        <v>2277</v>
      </c>
      <c r="C1048" s="204" t="s">
        <v>3</v>
      </c>
      <c r="D1048" s="205">
        <v>3.99</v>
      </c>
      <c r="E1048" s="206"/>
    </row>
    <row r="1049" spans="1:5" ht="40.5">
      <c r="A1049" s="202">
        <v>95629</v>
      </c>
      <c r="B1049" s="203" t="s">
        <v>2278</v>
      </c>
      <c r="C1049" s="204" t="s">
        <v>3</v>
      </c>
      <c r="D1049" s="205">
        <v>36.04</v>
      </c>
      <c r="E1049" s="206"/>
    </row>
    <row r="1050" spans="1:5" ht="40.5">
      <c r="A1050" s="202">
        <v>95630</v>
      </c>
      <c r="B1050" s="203" t="s">
        <v>2279</v>
      </c>
      <c r="C1050" s="204" t="s">
        <v>3</v>
      </c>
      <c r="D1050" s="205">
        <v>66.84</v>
      </c>
      <c r="E1050" s="206"/>
    </row>
    <row r="1051" spans="1:5" ht="27">
      <c r="A1051" s="202">
        <v>95698</v>
      </c>
      <c r="B1051" s="203" t="s">
        <v>2280</v>
      </c>
      <c r="C1051" s="204" t="s">
        <v>3</v>
      </c>
      <c r="D1051" s="205">
        <v>4.6399999999999997</v>
      </c>
      <c r="E1051" s="206"/>
    </row>
    <row r="1052" spans="1:5" ht="27">
      <c r="A1052" s="202">
        <v>95699</v>
      </c>
      <c r="B1052" s="203" t="s">
        <v>2281</v>
      </c>
      <c r="C1052" s="204" t="s">
        <v>3</v>
      </c>
      <c r="D1052" s="205">
        <v>0.55000000000000004</v>
      </c>
      <c r="E1052" s="206"/>
    </row>
    <row r="1053" spans="1:5" ht="27">
      <c r="A1053" s="202">
        <v>95700</v>
      </c>
      <c r="B1053" s="203" t="s">
        <v>2282</v>
      </c>
      <c r="C1053" s="204" t="s">
        <v>3</v>
      </c>
      <c r="D1053" s="205">
        <v>5.8</v>
      </c>
      <c r="E1053" s="206"/>
    </row>
    <row r="1054" spans="1:5" ht="27">
      <c r="A1054" s="202">
        <v>95701</v>
      </c>
      <c r="B1054" s="203" t="s">
        <v>2283</v>
      </c>
      <c r="C1054" s="204" t="s">
        <v>3</v>
      </c>
      <c r="D1054" s="205">
        <v>2.56</v>
      </c>
      <c r="E1054" s="206"/>
    </row>
    <row r="1055" spans="1:5" ht="27">
      <c r="A1055" s="202">
        <v>95704</v>
      </c>
      <c r="B1055" s="203" t="s">
        <v>2284</v>
      </c>
      <c r="C1055" s="204" t="s">
        <v>3</v>
      </c>
      <c r="D1055" s="205">
        <v>27.31</v>
      </c>
      <c r="E1055" s="206"/>
    </row>
    <row r="1056" spans="1:5" ht="27">
      <c r="A1056" s="202">
        <v>95705</v>
      </c>
      <c r="B1056" s="203" t="s">
        <v>2285</v>
      </c>
      <c r="C1056" s="204" t="s">
        <v>3</v>
      </c>
      <c r="D1056" s="205">
        <v>3.89</v>
      </c>
      <c r="E1056" s="206"/>
    </row>
    <row r="1057" spans="1:5" ht="27">
      <c r="A1057" s="202">
        <v>95706</v>
      </c>
      <c r="B1057" s="203" t="s">
        <v>2286</v>
      </c>
      <c r="C1057" s="204" t="s">
        <v>3</v>
      </c>
      <c r="D1057" s="205">
        <v>34.18</v>
      </c>
      <c r="E1057" s="206"/>
    </row>
    <row r="1058" spans="1:5" ht="27">
      <c r="A1058" s="202">
        <v>95707</v>
      </c>
      <c r="B1058" s="203" t="s">
        <v>2287</v>
      </c>
      <c r="C1058" s="204" t="s">
        <v>3</v>
      </c>
      <c r="D1058" s="205">
        <v>28.6</v>
      </c>
      <c r="E1058" s="206"/>
    </row>
    <row r="1059" spans="1:5" ht="40.5">
      <c r="A1059" s="202">
        <v>95710</v>
      </c>
      <c r="B1059" s="203" t="s">
        <v>2288</v>
      </c>
      <c r="C1059" s="204" t="s">
        <v>3</v>
      </c>
      <c r="D1059" s="205">
        <v>32.83</v>
      </c>
      <c r="E1059" s="206"/>
    </row>
    <row r="1060" spans="1:5" ht="40.5">
      <c r="A1060" s="202">
        <v>95711</v>
      </c>
      <c r="B1060" s="203" t="s">
        <v>2289</v>
      </c>
      <c r="C1060" s="204" t="s">
        <v>3</v>
      </c>
      <c r="D1060" s="205">
        <v>4.45</v>
      </c>
      <c r="E1060" s="206"/>
    </row>
    <row r="1061" spans="1:5" ht="40.5">
      <c r="A1061" s="202">
        <v>95712</v>
      </c>
      <c r="B1061" s="203" t="s">
        <v>2290</v>
      </c>
      <c r="C1061" s="204" t="s">
        <v>3</v>
      </c>
      <c r="D1061" s="205">
        <v>41.03</v>
      </c>
      <c r="E1061" s="206"/>
    </row>
    <row r="1062" spans="1:5" ht="40.5">
      <c r="A1062" s="202">
        <v>95713</v>
      </c>
      <c r="B1062" s="203" t="s">
        <v>2291</v>
      </c>
      <c r="C1062" s="204" t="s">
        <v>3</v>
      </c>
      <c r="D1062" s="205">
        <v>67.33</v>
      </c>
      <c r="E1062" s="206"/>
    </row>
    <row r="1063" spans="1:5" ht="54">
      <c r="A1063" s="202">
        <v>95716</v>
      </c>
      <c r="B1063" s="203" t="s">
        <v>2292</v>
      </c>
      <c r="C1063" s="204" t="s">
        <v>3</v>
      </c>
      <c r="D1063" s="205">
        <v>31.6</v>
      </c>
      <c r="E1063" s="206"/>
    </row>
    <row r="1064" spans="1:5" ht="40.5">
      <c r="A1064" s="202">
        <v>95717</v>
      </c>
      <c r="B1064" s="203" t="s">
        <v>2293</v>
      </c>
      <c r="C1064" s="204" t="s">
        <v>3</v>
      </c>
      <c r="D1064" s="205">
        <v>4.28</v>
      </c>
      <c r="E1064" s="206"/>
    </row>
    <row r="1065" spans="1:5" ht="54">
      <c r="A1065" s="202">
        <v>95718</v>
      </c>
      <c r="B1065" s="203" t="s">
        <v>2294</v>
      </c>
      <c r="C1065" s="204" t="s">
        <v>3</v>
      </c>
      <c r="D1065" s="205">
        <v>39.5</v>
      </c>
      <c r="E1065" s="206"/>
    </row>
    <row r="1066" spans="1:5" ht="54">
      <c r="A1066" s="202">
        <v>95719</v>
      </c>
      <c r="B1066" s="203" t="s">
        <v>2295</v>
      </c>
      <c r="C1066" s="204" t="s">
        <v>3</v>
      </c>
      <c r="D1066" s="205">
        <v>67.33</v>
      </c>
      <c r="E1066" s="206"/>
    </row>
    <row r="1067" spans="1:5" ht="27">
      <c r="A1067" s="202">
        <v>95869</v>
      </c>
      <c r="B1067" s="203" t="s">
        <v>2296</v>
      </c>
      <c r="C1067" s="204" t="s">
        <v>3</v>
      </c>
      <c r="D1067" s="205">
        <v>0.98</v>
      </c>
      <c r="E1067" s="206"/>
    </row>
    <row r="1068" spans="1:5" ht="27">
      <c r="A1068" s="202">
        <v>95870</v>
      </c>
      <c r="B1068" s="203" t="s">
        <v>2297</v>
      </c>
      <c r="C1068" s="204" t="s">
        <v>3</v>
      </c>
      <c r="D1068" s="205">
        <v>4.87</v>
      </c>
      <c r="E1068" s="206"/>
    </row>
    <row r="1069" spans="1:5" ht="27">
      <c r="A1069" s="202">
        <v>95871</v>
      </c>
      <c r="B1069" s="203" t="s">
        <v>2298</v>
      </c>
      <c r="C1069" s="204" t="s">
        <v>3</v>
      </c>
      <c r="D1069" s="205">
        <v>204.46</v>
      </c>
      <c r="E1069" s="206"/>
    </row>
    <row r="1070" spans="1:5" ht="27">
      <c r="A1070" s="202">
        <v>95874</v>
      </c>
      <c r="B1070" s="203" t="s">
        <v>2299</v>
      </c>
      <c r="C1070" s="204" t="s">
        <v>3</v>
      </c>
      <c r="D1070" s="205">
        <v>5.45</v>
      </c>
      <c r="E1070" s="206"/>
    </row>
    <row r="1071" spans="1:5" ht="27">
      <c r="A1071" s="202">
        <v>96008</v>
      </c>
      <c r="B1071" s="203" t="s">
        <v>2300</v>
      </c>
      <c r="C1071" s="204" t="s">
        <v>3</v>
      </c>
      <c r="D1071" s="205">
        <v>15.45</v>
      </c>
      <c r="E1071" s="206"/>
    </row>
    <row r="1072" spans="1:5" ht="27">
      <c r="A1072" s="202">
        <v>96009</v>
      </c>
      <c r="B1072" s="203" t="s">
        <v>2301</v>
      </c>
      <c r="C1072" s="204" t="s">
        <v>3</v>
      </c>
      <c r="D1072" s="205">
        <v>2.14</v>
      </c>
      <c r="E1072" s="206"/>
    </row>
    <row r="1073" spans="1:5" ht="27">
      <c r="A1073" s="202">
        <v>96011</v>
      </c>
      <c r="B1073" s="203" t="s">
        <v>2302</v>
      </c>
      <c r="C1073" s="204" t="s">
        <v>3</v>
      </c>
      <c r="D1073" s="205">
        <v>16.91</v>
      </c>
      <c r="E1073" s="206"/>
    </row>
    <row r="1074" spans="1:5" ht="27">
      <c r="A1074" s="202">
        <v>96012</v>
      </c>
      <c r="B1074" s="203" t="s">
        <v>2303</v>
      </c>
      <c r="C1074" s="204" t="s">
        <v>3</v>
      </c>
      <c r="D1074" s="205">
        <v>128.71</v>
      </c>
      <c r="E1074" s="206"/>
    </row>
    <row r="1075" spans="1:5" ht="27">
      <c r="A1075" s="202">
        <v>96015</v>
      </c>
      <c r="B1075" s="203" t="s">
        <v>2304</v>
      </c>
      <c r="C1075" s="204" t="s">
        <v>3</v>
      </c>
      <c r="D1075" s="205">
        <v>15.3</v>
      </c>
      <c r="E1075" s="206"/>
    </row>
    <row r="1076" spans="1:5" ht="27">
      <c r="A1076" s="202">
        <v>96016</v>
      </c>
      <c r="B1076" s="203" t="s">
        <v>2305</v>
      </c>
      <c r="C1076" s="204" t="s">
        <v>3</v>
      </c>
      <c r="D1076" s="205">
        <v>2.11</v>
      </c>
      <c r="E1076" s="206"/>
    </row>
    <row r="1077" spans="1:5" ht="27">
      <c r="A1077" s="202">
        <v>96018</v>
      </c>
      <c r="B1077" s="203" t="s">
        <v>2306</v>
      </c>
      <c r="C1077" s="204" t="s">
        <v>3</v>
      </c>
      <c r="D1077" s="205">
        <v>16.739999999999998</v>
      </c>
      <c r="E1077" s="206"/>
    </row>
    <row r="1078" spans="1:5" ht="27">
      <c r="A1078" s="202">
        <v>96019</v>
      </c>
      <c r="B1078" s="203" t="s">
        <v>2307</v>
      </c>
      <c r="C1078" s="204" t="s">
        <v>3</v>
      </c>
      <c r="D1078" s="205">
        <v>128.71</v>
      </c>
      <c r="E1078" s="206"/>
    </row>
    <row r="1079" spans="1:5" ht="27">
      <c r="A1079" s="202">
        <v>96023</v>
      </c>
      <c r="B1079" s="203" t="s">
        <v>2308</v>
      </c>
      <c r="C1079" s="204" t="s">
        <v>3</v>
      </c>
      <c r="D1079" s="205">
        <v>11.9</v>
      </c>
      <c r="E1079" s="206"/>
    </row>
    <row r="1080" spans="1:5" ht="27">
      <c r="A1080" s="202">
        <v>96024</v>
      </c>
      <c r="B1080" s="203" t="s">
        <v>2309</v>
      </c>
      <c r="C1080" s="204" t="s">
        <v>3</v>
      </c>
      <c r="D1080" s="205">
        <v>1.64</v>
      </c>
      <c r="E1080" s="206"/>
    </row>
    <row r="1081" spans="1:5" ht="27">
      <c r="A1081" s="202">
        <v>96026</v>
      </c>
      <c r="B1081" s="203" t="s">
        <v>2310</v>
      </c>
      <c r="C1081" s="204" t="s">
        <v>3</v>
      </c>
      <c r="D1081" s="205">
        <v>13.02</v>
      </c>
      <c r="E1081" s="206"/>
    </row>
    <row r="1082" spans="1:5" ht="27">
      <c r="A1082" s="202">
        <v>96027</v>
      </c>
      <c r="B1082" s="203" t="s">
        <v>2311</v>
      </c>
      <c r="C1082" s="204" t="s">
        <v>3</v>
      </c>
      <c r="D1082" s="205">
        <v>89.68</v>
      </c>
      <c r="E1082" s="206"/>
    </row>
    <row r="1083" spans="1:5" ht="40.5">
      <c r="A1083" s="202">
        <v>96030</v>
      </c>
      <c r="B1083" s="203" t="s">
        <v>2312</v>
      </c>
      <c r="C1083" s="204" t="s">
        <v>3</v>
      </c>
      <c r="D1083" s="205">
        <v>20.39</v>
      </c>
      <c r="E1083" s="206"/>
    </row>
    <row r="1084" spans="1:5" ht="27">
      <c r="A1084" s="202">
        <v>96031</v>
      </c>
      <c r="B1084" s="203" t="s">
        <v>2313</v>
      </c>
      <c r="C1084" s="204" t="s">
        <v>3</v>
      </c>
      <c r="D1084" s="205">
        <v>3.76</v>
      </c>
      <c r="E1084" s="206"/>
    </row>
    <row r="1085" spans="1:5" ht="40.5">
      <c r="A1085" s="202">
        <v>96032</v>
      </c>
      <c r="B1085" s="203" t="s">
        <v>2314</v>
      </c>
      <c r="C1085" s="204" t="s">
        <v>3</v>
      </c>
      <c r="D1085" s="205">
        <v>1.46</v>
      </c>
      <c r="E1085" s="206"/>
    </row>
    <row r="1086" spans="1:5" ht="40.5">
      <c r="A1086" s="202">
        <v>96033</v>
      </c>
      <c r="B1086" s="203" t="s">
        <v>2315</v>
      </c>
      <c r="C1086" s="204" t="s">
        <v>3</v>
      </c>
      <c r="D1086" s="205">
        <v>38.229999999999997</v>
      </c>
      <c r="E1086" s="206"/>
    </row>
    <row r="1087" spans="1:5" ht="40.5">
      <c r="A1087" s="202">
        <v>96034</v>
      </c>
      <c r="B1087" s="203" t="s">
        <v>2316</v>
      </c>
      <c r="C1087" s="204" t="s">
        <v>3</v>
      </c>
      <c r="D1087" s="205">
        <v>106.17</v>
      </c>
      <c r="E1087" s="206"/>
    </row>
    <row r="1088" spans="1:5" ht="27">
      <c r="A1088" s="202">
        <v>96053</v>
      </c>
      <c r="B1088" s="203" t="s">
        <v>2317</v>
      </c>
      <c r="C1088" s="204" t="s">
        <v>3</v>
      </c>
      <c r="D1088" s="205">
        <v>12.05</v>
      </c>
      <c r="E1088" s="206"/>
    </row>
    <row r="1089" spans="1:5" ht="27">
      <c r="A1089" s="202">
        <v>96054</v>
      </c>
      <c r="B1089" s="203" t="s">
        <v>2318</v>
      </c>
      <c r="C1089" s="204" t="s">
        <v>3</v>
      </c>
      <c r="D1089" s="205">
        <v>17.309999999999999</v>
      </c>
      <c r="E1089" s="206"/>
    </row>
    <row r="1090" spans="1:5" ht="27">
      <c r="A1090" s="202">
        <v>96055</v>
      </c>
      <c r="B1090" s="203" t="s">
        <v>2319</v>
      </c>
      <c r="C1090" s="204" t="s">
        <v>3</v>
      </c>
      <c r="D1090" s="205">
        <v>1.67</v>
      </c>
      <c r="E1090" s="206"/>
    </row>
    <row r="1091" spans="1:5" ht="27">
      <c r="A1091" s="202">
        <v>96056</v>
      </c>
      <c r="B1091" s="203" t="s">
        <v>2320</v>
      </c>
      <c r="C1091" s="204" t="s">
        <v>3</v>
      </c>
      <c r="D1091" s="205">
        <v>13.19</v>
      </c>
      <c r="E1091" s="206"/>
    </row>
    <row r="1092" spans="1:5" ht="27">
      <c r="A1092" s="202">
        <v>96057</v>
      </c>
      <c r="B1092" s="203" t="s">
        <v>2321</v>
      </c>
      <c r="C1092" s="204" t="s">
        <v>3</v>
      </c>
      <c r="D1092" s="205">
        <v>89.68</v>
      </c>
      <c r="E1092" s="206"/>
    </row>
    <row r="1093" spans="1:5" ht="27">
      <c r="A1093" s="202">
        <v>96060</v>
      </c>
      <c r="B1093" s="203" t="s">
        <v>2322</v>
      </c>
      <c r="C1093" s="204" t="s">
        <v>3</v>
      </c>
      <c r="D1093" s="205">
        <v>1.74</v>
      </c>
      <c r="E1093" s="206"/>
    </row>
    <row r="1094" spans="1:5" ht="27">
      <c r="A1094" s="202">
        <v>96061</v>
      </c>
      <c r="B1094" s="203" t="s">
        <v>2323</v>
      </c>
      <c r="C1094" s="204" t="s">
        <v>3</v>
      </c>
      <c r="D1094" s="205">
        <v>21.63</v>
      </c>
      <c r="E1094" s="206"/>
    </row>
    <row r="1095" spans="1:5" ht="27">
      <c r="A1095" s="202">
        <v>96062</v>
      </c>
      <c r="B1095" s="203" t="s">
        <v>2324</v>
      </c>
      <c r="C1095" s="204" t="s">
        <v>3</v>
      </c>
      <c r="D1095" s="205">
        <v>39.24</v>
      </c>
      <c r="E1095" s="206"/>
    </row>
    <row r="1096" spans="1:5" ht="27">
      <c r="A1096" s="202">
        <v>96241</v>
      </c>
      <c r="B1096" s="203" t="s">
        <v>2325</v>
      </c>
      <c r="C1096" s="204" t="s">
        <v>3</v>
      </c>
      <c r="D1096" s="205">
        <v>14.02</v>
      </c>
      <c r="E1096" s="206"/>
    </row>
    <row r="1097" spans="1:5" ht="27">
      <c r="A1097" s="202">
        <v>96242</v>
      </c>
      <c r="B1097" s="203" t="s">
        <v>2326</v>
      </c>
      <c r="C1097" s="204" t="s">
        <v>3</v>
      </c>
      <c r="D1097" s="205">
        <v>1.9</v>
      </c>
      <c r="E1097" s="206"/>
    </row>
    <row r="1098" spans="1:5" ht="27">
      <c r="A1098" s="202">
        <v>96243</v>
      </c>
      <c r="B1098" s="203" t="s">
        <v>2327</v>
      </c>
      <c r="C1098" s="204" t="s">
        <v>3</v>
      </c>
      <c r="D1098" s="205">
        <v>17.53</v>
      </c>
      <c r="E1098" s="206"/>
    </row>
    <row r="1099" spans="1:5" ht="27">
      <c r="A1099" s="202">
        <v>96244</v>
      </c>
      <c r="B1099" s="203" t="s">
        <v>2328</v>
      </c>
      <c r="C1099" s="204" t="s">
        <v>3</v>
      </c>
      <c r="D1099" s="205">
        <v>13.03</v>
      </c>
      <c r="E1099" s="206"/>
    </row>
    <row r="1100" spans="1:5" ht="27">
      <c r="A1100" s="202">
        <v>96298</v>
      </c>
      <c r="B1100" s="203" t="s">
        <v>2329</v>
      </c>
      <c r="C1100" s="204" t="s">
        <v>3</v>
      </c>
      <c r="D1100" s="205">
        <v>42.64</v>
      </c>
      <c r="E1100" s="206"/>
    </row>
    <row r="1101" spans="1:5" ht="27">
      <c r="A1101" s="202">
        <v>96299</v>
      </c>
      <c r="B1101" s="203" t="s">
        <v>2330</v>
      </c>
      <c r="C1101" s="204" t="s">
        <v>3</v>
      </c>
      <c r="D1101" s="205">
        <v>5.92</v>
      </c>
      <c r="E1101" s="206"/>
    </row>
    <row r="1102" spans="1:5" ht="27">
      <c r="A1102" s="202">
        <v>96300</v>
      </c>
      <c r="B1102" s="203" t="s">
        <v>2331</v>
      </c>
      <c r="C1102" s="204" t="s">
        <v>3</v>
      </c>
      <c r="D1102" s="205">
        <v>53.36</v>
      </c>
      <c r="E1102" s="206"/>
    </row>
    <row r="1103" spans="1:5" ht="27">
      <c r="A1103" s="202">
        <v>96301</v>
      </c>
      <c r="B1103" s="203" t="s">
        <v>2332</v>
      </c>
      <c r="C1103" s="204" t="s">
        <v>3</v>
      </c>
      <c r="D1103" s="205">
        <v>36.78</v>
      </c>
      <c r="E1103" s="206"/>
    </row>
    <row r="1104" spans="1:5" ht="40.5">
      <c r="A1104" s="202">
        <v>96304</v>
      </c>
      <c r="B1104" s="203" t="s">
        <v>2333</v>
      </c>
      <c r="C1104" s="204" t="s">
        <v>3</v>
      </c>
      <c r="D1104" s="205">
        <v>0.14000000000000001</v>
      </c>
      <c r="E1104" s="206"/>
    </row>
    <row r="1105" spans="1:5" ht="40.5">
      <c r="A1105" s="202">
        <v>96305</v>
      </c>
      <c r="B1105" s="203" t="s">
        <v>2334</v>
      </c>
      <c r="C1105" s="204" t="s">
        <v>3</v>
      </c>
      <c r="D1105" s="205">
        <v>0.02</v>
      </c>
      <c r="E1105" s="206"/>
    </row>
    <row r="1106" spans="1:5" ht="40.5">
      <c r="A1106" s="202">
        <v>96306</v>
      </c>
      <c r="B1106" s="203" t="s">
        <v>2335</v>
      </c>
      <c r="C1106" s="204" t="s">
        <v>3</v>
      </c>
      <c r="D1106" s="205">
        <v>0.18</v>
      </c>
      <c r="E1106" s="206"/>
    </row>
    <row r="1107" spans="1:5" ht="40.5">
      <c r="A1107" s="202">
        <v>96307</v>
      </c>
      <c r="B1107" s="203" t="s">
        <v>2336</v>
      </c>
      <c r="C1107" s="204" t="s">
        <v>3</v>
      </c>
      <c r="D1107" s="205">
        <v>1.04</v>
      </c>
      <c r="E1107" s="206"/>
    </row>
    <row r="1108" spans="1:5" ht="40.5">
      <c r="A1108" s="202">
        <v>96457</v>
      </c>
      <c r="B1108" s="203" t="s">
        <v>2337</v>
      </c>
      <c r="C1108" s="204" t="s">
        <v>3</v>
      </c>
      <c r="D1108" s="205">
        <v>47.8</v>
      </c>
      <c r="E1108" s="206"/>
    </row>
    <row r="1109" spans="1:5" ht="40.5">
      <c r="A1109" s="202">
        <v>96458</v>
      </c>
      <c r="B1109" s="203" t="s">
        <v>2338</v>
      </c>
      <c r="C1109" s="204" t="s">
        <v>3</v>
      </c>
      <c r="D1109" s="205">
        <v>39.97</v>
      </c>
      <c r="E1109" s="206"/>
    </row>
    <row r="1110" spans="1:5" ht="40.5">
      <c r="A1110" s="202">
        <v>96459</v>
      </c>
      <c r="B1110" s="203" t="s">
        <v>2339</v>
      </c>
      <c r="C1110" s="204" t="s">
        <v>3</v>
      </c>
      <c r="D1110" s="205">
        <v>4.43</v>
      </c>
      <c r="E1110" s="206"/>
    </row>
    <row r="1111" spans="1:5" ht="40.5">
      <c r="A1111" s="202">
        <v>96460</v>
      </c>
      <c r="B1111" s="203" t="s">
        <v>2340</v>
      </c>
      <c r="C1111" s="204" t="s">
        <v>3</v>
      </c>
      <c r="D1111" s="205">
        <v>31.94</v>
      </c>
      <c r="E1111" s="206"/>
    </row>
    <row r="1112" spans="1:5" ht="40.5">
      <c r="A1112" s="202">
        <v>98760</v>
      </c>
      <c r="B1112" s="203" t="s">
        <v>2341</v>
      </c>
      <c r="C1112" s="204" t="s">
        <v>3</v>
      </c>
      <c r="D1112" s="205">
        <v>0.12</v>
      </c>
      <c r="E1112" s="206"/>
    </row>
    <row r="1113" spans="1:5" ht="40.5">
      <c r="A1113" s="202">
        <v>98761</v>
      </c>
      <c r="B1113" s="203" t="s">
        <v>2342</v>
      </c>
      <c r="C1113" s="204" t="s">
        <v>3</v>
      </c>
      <c r="D1113" s="205">
        <v>0.02</v>
      </c>
      <c r="E1113" s="206"/>
    </row>
    <row r="1114" spans="1:5" ht="40.5">
      <c r="A1114" s="202">
        <v>98762</v>
      </c>
      <c r="B1114" s="203" t="s">
        <v>2343</v>
      </c>
      <c r="C1114" s="204" t="s">
        <v>3</v>
      </c>
      <c r="D1114" s="205">
        <v>0.15</v>
      </c>
      <c r="E1114" s="206"/>
    </row>
    <row r="1115" spans="1:5" ht="40.5">
      <c r="A1115" s="202">
        <v>98763</v>
      </c>
      <c r="B1115" s="203" t="s">
        <v>2344</v>
      </c>
      <c r="C1115" s="204" t="s">
        <v>3</v>
      </c>
      <c r="D1115" s="205">
        <v>3.76</v>
      </c>
      <c r="E1115" s="206"/>
    </row>
    <row r="1116" spans="1:5" ht="40.5">
      <c r="A1116" s="202">
        <v>99829</v>
      </c>
      <c r="B1116" s="203" t="s">
        <v>2345</v>
      </c>
      <c r="C1116" s="204" t="s">
        <v>3</v>
      </c>
      <c r="D1116" s="205">
        <v>0.19</v>
      </c>
      <c r="E1116" s="206"/>
    </row>
    <row r="1117" spans="1:5" ht="40.5">
      <c r="A1117" s="202">
        <v>99830</v>
      </c>
      <c r="B1117" s="203" t="s">
        <v>2346</v>
      </c>
      <c r="C1117" s="204" t="s">
        <v>3</v>
      </c>
      <c r="D1117" s="205">
        <v>0.02</v>
      </c>
      <c r="E1117" s="206"/>
    </row>
    <row r="1118" spans="1:5" ht="40.5">
      <c r="A1118" s="202">
        <v>99831</v>
      </c>
      <c r="B1118" s="203" t="s">
        <v>2347</v>
      </c>
      <c r="C1118" s="204" t="s">
        <v>3</v>
      </c>
      <c r="D1118" s="205">
        <v>0.27</v>
      </c>
      <c r="E1118" s="206"/>
    </row>
    <row r="1119" spans="1:5" ht="40.5">
      <c r="A1119" s="202">
        <v>99832</v>
      </c>
      <c r="B1119" s="203" t="s">
        <v>2348</v>
      </c>
      <c r="C1119" s="204" t="s">
        <v>3</v>
      </c>
      <c r="D1119" s="205">
        <v>0.97</v>
      </c>
      <c r="E1119" s="206"/>
    </row>
    <row r="1120" spans="1:5" ht="27">
      <c r="A1120" s="202">
        <v>100637</v>
      </c>
      <c r="B1120" s="203" t="s">
        <v>2349</v>
      </c>
      <c r="C1120" s="204" t="s">
        <v>3</v>
      </c>
      <c r="D1120" s="205">
        <v>88.43</v>
      </c>
      <c r="E1120" s="206"/>
    </row>
    <row r="1121" spans="1:5" ht="27">
      <c r="A1121" s="202">
        <v>100638</v>
      </c>
      <c r="B1121" s="203" t="s">
        <v>2350</v>
      </c>
      <c r="C1121" s="204" t="s">
        <v>3</v>
      </c>
      <c r="D1121" s="205">
        <v>15.91</v>
      </c>
      <c r="E1121" s="206"/>
    </row>
    <row r="1122" spans="1:5" ht="27">
      <c r="A1122" s="202">
        <v>100639</v>
      </c>
      <c r="B1122" s="203" t="s">
        <v>2351</v>
      </c>
      <c r="C1122" s="204" t="s">
        <v>3</v>
      </c>
      <c r="D1122" s="205">
        <v>142.16</v>
      </c>
      <c r="E1122" s="206"/>
    </row>
    <row r="1123" spans="1:5" ht="27">
      <c r="A1123" s="202">
        <v>100640</v>
      </c>
      <c r="B1123" s="203" t="s">
        <v>2352</v>
      </c>
      <c r="C1123" s="204" t="s">
        <v>3</v>
      </c>
      <c r="D1123" s="205">
        <v>195.16</v>
      </c>
      <c r="E1123" s="206"/>
    </row>
    <row r="1124" spans="1:5" ht="27">
      <c r="A1124" s="202">
        <v>100643</v>
      </c>
      <c r="B1124" s="203" t="s">
        <v>2353</v>
      </c>
      <c r="C1124" s="204" t="s">
        <v>3</v>
      </c>
      <c r="D1124" s="205">
        <v>232.85</v>
      </c>
      <c r="E1124" s="206"/>
    </row>
    <row r="1125" spans="1:5" ht="27">
      <c r="A1125" s="202">
        <v>100644</v>
      </c>
      <c r="B1125" s="203" t="s">
        <v>2354</v>
      </c>
      <c r="C1125" s="204" t="s">
        <v>3</v>
      </c>
      <c r="D1125" s="205">
        <v>41.91</v>
      </c>
      <c r="E1125" s="206"/>
    </row>
    <row r="1126" spans="1:5" ht="27">
      <c r="A1126" s="202">
        <v>100645</v>
      </c>
      <c r="B1126" s="203" t="s">
        <v>2355</v>
      </c>
      <c r="C1126" s="204" t="s">
        <v>3</v>
      </c>
      <c r="D1126" s="205">
        <v>374.32</v>
      </c>
      <c r="E1126" s="206"/>
    </row>
    <row r="1127" spans="1:5" ht="27">
      <c r="A1127" s="202">
        <v>100646</v>
      </c>
      <c r="B1127" s="203" t="s">
        <v>2356</v>
      </c>
      <c r="C1127" s="204" t="s">
        <v>3</v>
      </c>
      <c r="D1127" s="205">
        <v>278.8</v>
      </c>
      <c r="E1127" s="206"/>
    </row>
    <row r="1128" spans="1:5" ht="27">
      <c r="A1128" s="202">
        <v>102270</v>
      </c>
      <c r="B1128" s="203" t="s">
        <v>2357</v>
      </c>
      <c r="C1128" s="204" t="s">
        <v>3</v>
      </c>
      <c r="D1128" s="205">
        <v>0.81</v>
      </c>
      <c r="E1128" s="206"/>
    </row>
    <row r="1129" spans="1:5" ht="27">
      <c r="A1129" s="202">
        <v>102271</v>
      </c>
      <c r="B1129" s="203" t="s">
        <v>2358</v>
      </c>
      <c r="C1129" s="204" t="s">
        <v>3</v>
      </c>
      <c r="D1129" s="205">
        <v>0.23</v>
      </c>
      <c r="E1129" s="206"/>
    </row>
    <row r="1130" spans="1:5" ht="27">
      <c r="A1130" s="202">
        <v>102272</v>
      </c>
      <c r="B1130" s="203" t="s">
        <v>2359</v>
      </c>
      <c r="C1130" s="204" t="s">
        <v>3</v>
      </c>
      <c r="D1130" s="205">
        <v>0.53</v>
      </c>
      <c r="E1130" s="206"/>
    </row>
    <row r="1131" spans="1:5" ht="27">
      <c r="A1131" s="202">
        <v>102273</v>
      </c>
      <c r="B1131" s="203" t="s">
        <v>2360</v>
      </c>
      <c r="C1131" s="204" t="s">
        <v>3</v>
      </c>
      <c r="D1131" s="205">
        <v>1.39</v>
      </c>
      <c r="E1131" s="206"/>
    </row>
    <row r="1132" spans="1:5" ht="40.5">
      <c r="A1132" s="202">
        <v>92259</v>
      </c>
      <c r="B1132" s="203" t="s">
        <v>2361</v>
      </c>
      <c r="C1132" s="204" t="s">
        <v>1</v>
      </c>
      <c r="D1132" s="205">
        <v>271.95</v>
      </c>
      <c r="E1132" s="206"/>
    </row>
    <row r="1133" spans="1:5" ht="40.5">
      <c r="A1133" s="202">
        <v>92260</v>
      </c>
      <c r="B1133" s="203" t="s">
        <v>2362</v>
      </c>
      <c r="C1133" s="204" t="s">
        <v>1</v>
      </c>
      <c r="D1133" s="205">
        <v>313.61</v>
      </c>
      <c r="E1133" s="206"/>
    </row>
    <row r="1134" spans="1:5" ht="40.5">
      <c r="A1134" s="202">
        <v>92261</v>
      </c>
      <c r="B1134" s="203" t="s">
        <v>2363</v>
      </c>
      <c r="C1134" s="204" t="s">
        <v>1</v>
      </c>
      <c r="D1134" s="205">
        <v>354</v>
      </c>
      <c r="E1134" s="206"/>
    </row>
    <row r="1135" spans="1:5" ht="40.5">
      <c r="A1135" s="202">
        <v>92262</v>
      </c>
      <c r="B1135" s="203" t="s">
        <v>2364</v>
      </c>
      <c r="C1135" s="204" t="s">
        <v>1</v>
      </c>
      <c r="D1135" s="205">
        <v>419.02</v>
      </c>
      <c r="E1135" s="206"/>
    </row>
    <row r="1136" spans="1:5" ht="40.5">
      <c r="A1136" s="202">
        <v>92539</v>
      </c>
      <c r="B1136" s="203" t="s">
        <v>2365</v>
      </c>
      <c r="C1136" s="204" t="s">
        <v>2</v>
      </c>
      <c r="D1136" s="205">
        <v>40.19</v>
      </c>
      <c r="E1136" s="206"/>
    </row>
    <row r="1137" spans="1:5" ht="40.5">
      <c r="A1137" s="202">
        <v>92540</v>
      </c>
      <c r="B1137" s="203" t="s">
        <v>2366</v>
      </c>
      <c r="C1137" s="204" t="s">
        <v>2</v>
      </c>
      <c r="D1137" s="205">
        <v>46.35</v>
      </c>
      <c r="E1137" s="206"/>
    </row>
    <row r="1138" spans="1:5" ht="40.5">
      <c r="A1138" s="202">
        <v>92541</v>
      </c>
      <c r="B1138" s="203" t="s">
        <v>2367</v>
      </c>
      <c r="C1138" s="204" t="s">
        <v>2</v>
      </c>
      <c r="D1138" s="205">
        <v>43.13</v>
      </c>
      <c r="E1138" s="206"/>
    </row>
    <row r="1139" spans="1:5" ht="40.5">
      <c r="A1139" s="202">
        <v>92542</v>
      </c>
      <c r="B1139" s="203" t="s">
        <v>2368</v>
      </c>
      <c r="C1139" s="204" t="s">
        <v>2</v>
      </c>
      <c r="D1139" s="205">
        <v>53.16</v>
      </c>
      <c r="E1139" s="206"/>
    </row>
    <row r="1140" spans="1:5" ht="40.5">
      <c r="A1140" s="202">
        <v>92543</v>
      </c>
      <c r="B1140" s="203" t="s">
        <v>2369</v>
      </c>
      <c r="C1140" s="204" t="s">
        <v>2</v>
      </c>
      <c r="D1140" s="205">
        <v>11.74</v>
      </c>
      <c r="E1140" s="206"/>
    </row>
    <row r="1141" spans="1:5" ht="40.5">
      <c r="A1141" s="202">
        <v>92544</v>
      </c>
      <c r="B1141" s="203" t="s">
        <v>2370</v>
      </c>
      <c r="C1141" s="204" t="s">
        <v>2</v>
      </c>
      <c r="D1141" s="205">
        <v>9.34</v>
      </c>
      <c r="E1141" s="206"/>
    </row>
    <row r="1142" spans="1:5" ht="40.5">
      <c r="A1142" s="202">
        <v>92545</v>
      </c>
      <c r="B1142" s="203" t="s">
        <v>2371</v>
      </c>
      <c r="C1142" s="204" t="s">
        <v>1</v>
      </c>
      <c r="D1142" s="205">
        <v>590.69000000000005</v>
      </c>
      <c r="E1142" s="206"/>
    </row>
    <row r="1143" spans="1:5" ht="40.5">
      <c r="A1143" s="202">
        <v>92546</v>
      </c>
      <c r="B1143" s="203" t="s">
        <v>2372</v>
      </c>
      <c r="C1143" s="204" t="s">
        <v>1</v>
      </c>
      <c r="D1143" s="205">
        <v>722.81</v>
      </c>
      <c r="E1143" s="206"/>
    </row>
    <row r="1144" spans="1:5" ht="40.5">
      <c r="A1144" s="202">
        <v>92547</v>
      </c>
      <c r="B1144" s="203" t="s">
        <v>2373</v>
      </c>
      <c r="C1144" s="204" t="s">
        <v>1</v>
      </c>
      <c r="D1144" s="205">
        <v>757.43</v>
      </c>
      <c r="E1144" s="206"/>
    </row>
    <row r="1145" spans="1:5" ht="40.5">
      <c r="A1145" s="202">
        <v>92548</v>
      </c>
      <c r="B1145" s="203" t="s">
        <v>2374</v>
      </c>
      <c r="C1145" s="204" t="s">
        <v>1</v>
      </c>
      <c r="D1145" s="205">
        <v>840.15</v>
      </c>
      <c r="E1145" s="206"/>
    </row>
    <row r="1146" spans="1:5" ht="40.5">
      <c r="A1146" s="202">
        <v>92549</v>
      </c>
      <c r="B1146" s="203" t="s">
        <v>2375</v>
      </c>
      <c r="C1146" s="204" t="s">
        <v>1</v>
      </c>
      <c r="D1146" s="205">
        <v>1058.4000000000001</v>
      </c>
      <c r="E1146" s="206"/>
    </row>
    <row r="1147" spans="1:5" ht="40.5">
      <c r="A1147" s="202">
        <v>92550</v>
      </c>
      <c r="B1147" s="203" t="s">
        <v>2376</v>
      </c>
      <c r="C1147" s="204" t="s">
        <v>1</v>
      </c>
      <c r="D1147" s="205">
        <v>1320.8</v>
      </c>
      <c r="E1147" s="206"/>
    </row>
    <row r="1148" spans="1:5" ht="40.5">
      <c r="A1148" s="202">
        <v>92551</v>
      </c>
      <c r="B1148" s="203" t="s">
        <v>2377</v>
      </c>
      <c r="C1148" s="204" t="s">
        <v>1</v>
      </c>
      <c r="D1148" s="205">
        <v>1364.99</v>
      </c>
      <c r="E1148" s="206"/>
    </row>
    <row r="1149" spans="1:5" ht="40.5">
      <c r="A1149" s="202">
        <v>92552</v>
      </c>
      <c r="B1149" s="203" t="s">
        <v>2378</v>
      </c>
      <c r="C1149" s="204" t="s">
        <v>1</v>
      </c>
      <c r="D1149" s="205">
        <v>1480.65</v>
      </c>
      <c r="E1149" s="206"/>
    </row>
    <row r="1150" spans="1:5" ht="40.5">
      <c r="A1150" s="202">
        <v>92553</v>
      </c>
      <c r="B1150" s="203" t="s">
        <v>2379</v>
      </c>
      <c r="C1150" s="204" t="s">
        <v>1</v>
      </c>
      <c r="D1150" s="205">
        <v>1705.06</v>
      </c>
      <c r="E1150" s="206"/>
    </row>
    <row r="1151" spans="1:5" ht="40.5">
      <c r="A1151" s="202">
        <v>92554</v>
      </c>
      <c r="B1151" s="203" t="s">
        <v>2380</v>
      </c>
      <c r="C1151" s="204" t="s">
        <v>1</v>
      </c>
      <c r="D1151" s="205">
        <v>1755.61</v>
      </c>
      <c r="E1151" s="206"/>
    </row>
    <row r="1152" spans="1:5" ht="40.5">
      <c r="A1152" s="202">
        <v>92555</v>
      </c>
      <c r="B1152" s="203" t="s">
        <v>2381</v>
      </c>
      <c r="C1152" s="204" t="s">
        <v>1</v>
      </c>
      <c r="D1152" s="205">
        <v>584.24</v>
      </c>
      <c r="E1152" s="206"/>
    </row>
    <row r="1153" spans="1:5" ht="40.5">
      <c r="A1153" s="202">
        <v>92556</v>
      </c>
      <c r="B1153" s="203" t="s">
        <v>2382</v>
      </c>
      <c r="C1153" s="204" t="s">
        <v>1</v>
      </c>
      <c r="D1153" s="205">
        <v>711.51</v>
      </c>
      <c r="E1153" s="206"/>
    </row>
    <row r="1154" spans="1:5" ht="40.5">
      <c r="A1154" s="202">
        <v>92557</v>
      </c>
      <c r="B1154" s="203" t="s">
        <v>2383</v>
      </c>
      <c r="C1154" s="204" t="s">
        <v>1</v>
      </c>
      <c r="D1154" s="205">
        <v>746.13</v>
      </c>
      <c r="E1154" s="206"/>
    </row>
    <row r="1155" spans="1:5" ht="40.5">
      <c r="A1155" s="202">
        <v>92558</v>
      </c>
      <c r="B1155" s="203" t="s">
        <v>2384</v>
      </c>
      <c r="C1155" s="204" t="s">
        <v>1</v>
      </c>
      <c r="D1155" s="205">
        <v>833.7</v>
      </c>
      <c r="E1155" s="206"/>
    </row>
    <row r="1156" spans="1:5" ht="40.5">
      <c r="A1156" s="202">
        <v>92559</v>
      </c>
      <c r="B1156" s="203" t="s">
        <v>2385</v>
      </c>
      <c r="C1156" s="204" t="s">
        <v>1</v>
      </c>
      <c r="D1156" s="205">
        <v>1046.4000000000001</v>
      </c>
      <c r="E1156" s="206"/>
    </row>
    <row r="1157" spans="1:5" ht="40.5">
      <c r="A1157" s="202">
        <v>92560</v>
      </c>
      <c r="B1157" s="203" t="s">
        <v>2386</v>
      </c>
      <c r="C1157" s="204" t="s">
        <v>1</v>
      </c>
      <c r="D1157" s="205">
        <v>1304.45</v>
      </c>
      <c r="E1157" s="206"/>
    </row>
    <row r="1158" spans="1:5" ht="40.5">
      <c r="A1158" s="202">
        <v>92561</v>
      </c>
      <c r="B1158" s="203" t="s">
        <v>2387</v>
      </c>
      <c r="C1158" s="204" t="s">
        <v>1</v>
      </c>
      <c r="D1158" s="205">
        <v>1349.09</v>
      </c>
      <c r="E1158" s="206"/>
    </row>
    <row r="1159" spans="1:5" ht="40.5">
      <c r="A1159" s="202">
        <v>92562</v>
      </c>
      <c r="B1159" s="203" t="s">
        <v>2388</v>
      </c>
      <c r="C1159" s="204" t="s">
        <v>1</v>
      </c>
      <c r="D1159" s="205">
        <v>1453.45</v>
      </c>
      <c r="E1159" s="206"/>
    </row>
    <row r="1160" spans="1:5" ht="40.5">
      <c r="A1160" s="202">
        <v>92563</v>
      </c>
      <c r="B1160" s="203" t="s">
        <v>2389</v>
      </c>
      <c r="C1160" s="204" t="s">
        <v>1</v>
      </c>
      <c r="D1160" s="205">
        <v>1673.26</v>
      </c>
      <c r="E1160" s="206"/>
    </row>
    <row r="1161" spans="1:5" ht="40.5">
      <c r="A1161" s="202">
        <v>92564</v>
      </c>
      <c r="B1161" s="203" t="s">
        <v>2390</v>
      </c>
      <c r="C1161" s="204" t="s">
        <v>1</v>
      </c>
      <c r="D1161" s="205">
        <v>1716.66</v>
      </c>
      <c r="E1161" s="206"/>
    </row>
    <row r="1162" spans="1:5" ht="40.5">
      <c r="A1162" s="202">
        <v>92565</v>
      </c>
      <c r="B1162" s="203" t="s">
        <v>2391</v>
      </c>
      <c r="C1162" s="204" t="s">
        <v>2</v>
      </c>
      <c r="D1162" s="205">
        <v>21.44</v>
      </c>
      <c r="E1162" s="206"/>
    </row>
    <row r="1163" spans="1:5" ht="54">
      <c r="A1163" s="202">
        <v>92566</v>
      </c>
      <c r="B1163" s="203" t="s">
        <v>2392</v>
      </c>
      <c r="C1163" s="204" t="s">
        <v>2</v>
      </c>
      <c r="D1163" s="205">
        <v>12.45</v>
      </c>
      <c r="E1163" s="206"/>
    </row>
    <row r="1164" spans="1:5" ht="40.5">
      <c r="A1164" s="202">
        <v>92567</v>
      </c>
      <c r="B1164" s="203" t="s">
        <v>2393</v>
      </c>
      <c r="C1164" s="204" t="s">
        <v>2</v>
      </c>
      <c r="D1164" s="205">
        <v>18.95</v>
      </c>
      <c r="E1164" s="206"/>
    </row>
    <row r="1165" spans="1:5" ht="40.5">
      <c r="A1165" s="202">
        <v>100379</v>
      </c>
      <c r="B1165" s="203" t="s">
        <v>2394</v>
      </c>
      <c r="C1165" s="204" t="s">
        <v>2</v>
      </c>
      <c r="D1165" s="205">
        <v>21.44</v>
      </c>
      <c r="E1165" s="206"/>
    </row>
    <row r="1166" spans="1:5" ht="54">
      <c r="A1166" s="202">
        <v>100380</v>
      </c>
      <c r="B1166" s="203" t="s">
        <v>2395</v>
      </c>
      <c r="C1166" s="204" t="s">
        <v>2</v>
      </c>
      <c r="D1166" s="205">
        <v>28.78</v>
      </c>
      <c r="E1166" s="206"/>
    </row>
    <row r="1167" spans="1:5" ht="40.5">
      <c r="A1167" s="202">
        <v>100381</v>
      </c>
      <c r="B1167" s="203" t="s">
        <v>2396</v>
      </c>
      <c r="C1167" s="204" t="s">
        <v>2</v>
      </c>
      <c r="D1167" s="205">
        <v>32.44</v>
      </c>
      <c r="E1167" s="206"/>
    </row>
    <row r="1168" spans="1:5" ht="54">
      <c r="A1168" s="202">
        <v>100383</v>
      </c>
      <c r="B1168" s="203" t="s">
        <v>2397</v>
      </c>
      <c r="C1168" s="204" t="s">
        <v>2</v>
      </c>
      <c r="D1168" s="205">
        <v>13.67</v>
      </c>
      <c r="E1168" s="206"/>
    </row>
    <row r="1169" spans="1:5" ht="54">
      <c r="A1169" s="202">
        <v>100384</v>
      </c>
      <c r="B1169" s="203" t="s">
        <v>2398</v>
      </c>
      <c r="C1169" s="204" t="s">
        <v>2</v>
      </c>
      <c r="D1169" s="205">
        <v>14.41</v>
      </c>
      <c r="E1169" s="206"/>
    </row>
    <row r="1170" spans="1:5" ht="40.5">
      <c r="A1170" s="202">
        <v>100385</v>
      </c>
      <c r="B1170" s="203" t="s">
        <v>2399</v>
      </c>
      <c r="C1170" s="204" t="s">
        <v>2</v>
      </c>
      <c r="D1170" s="205">
        <v>18.95</v>
      </c>
      <c r="E1170" s="206"/>
    </row>
    <row r="1171" spans="1:5" ht="40.5">
      <c r="A1171" s="202">
        <v>100386</v>
      </c>
      <c r="B1171" s="203" t="s">
        <v>2400</v>
      </c>
      <c r="C1171" s="204" t="s">
        <v>2</v>
      </c>
      <c r="D1171" s="205">
        <v>24.61</v>
      </c>
      <c r="E1171" s="206"/>
    </row>
    <row r="1172" spans="1:5" ht="40.5">
      <c r="A1172" s="202">
        <v>100387</v>
      </c>
      <c r="B1172" s="203" t="s">
        <v>2401</v>
      </c>
      <c r="C1172" s="204" t="s">
        <v>2</v>
      </c>
      <c r="D1172" s="205">
        <v>29.69</v>
      </c>
      <c r="E1172" s="206"/>
    </row>
    <row r="1173" spans="1:5" ht="40.5">
      <c r="A1173" s="202">
        <v>100388</v>
      </c>
      <c r="B1173" s="203" t="s">
        <v>2402</v>
      </c>
      <c r="C1173" s="204" t="s">
        <v>2</v>
      </c>
      <c r="D1173" s="205">
        <v>10.96</v>
      </c>
      <c r="E1173" s="206"/>
    </row>
    <row r="1174" spans="1:5" ht="40.5">
      <c r="A1174" s="202">
        <v>100389</v>
      </c>
      <c r="B1174" s="203" t="s">
        <v>2403</v>
      </c>
      <c r="C1174" s="204" t="s">
        <v>2</v>
      </c>
      <c r="D1174" s="205">
        <v>10.33</v>
      </c>
      <c r="E1174" s="206"/>
    </row>
    <row r="1175" spans="1:5" ht="40.5">
      <c r="A1175" s="202">
        <v>100390</v>
      </c>
      <c r="B1175" s="203" t="s">
        <v>2404</v>
      </c>
      <c r="C1175" s="204" t="s">
        <v>2</v>
      </c>
      <c r="D1175" s="205">
        <v>13.43</v>
      </c>
      <c r="E1175" s="206"/>
    </row>
    <row r="1176" spans="1:5" ht="40.5">
      <c r="A1176" s="202">
        <v>100391</v>
      </c>
      <c r="B1176" s="203" t="s">
        <v>2405</v>
      </c>
      <c r="C1176" s="204" t="s">
        <v>2</v>
      </c>
      <c r="D1176" s="205">
        <v>12.02</v>
      </c>
      <c r="E1176" s="206"/>
    </row>
    <row r="1177" spans="1:5" ht="27">
      <c r="A1177" s="202">
        <v>100392</v>
      </c>
      <c r="B1177" s="203" t="s">
        <v>2406</v>
      </c>
      <c r="C1177" s="204" t="s">
        <v>2</v>
      </c>
      <c r="D1177" s="205">
        <v>8.66</v>
      </c>
      <c r="E1177" s="206"/>
    </row>
    <row r="1178" spans="1:5" ht="27">
      <c r="A1178" s="202">
        <v>100393</v>
      </c>
      <c r="B1178" s="203" t="s">
        <v>2407</v>
      </c>
      <c r="C1178" s="204" t="s">
        <v>2</v>
      </c>
      <c r="D1178" s="205">
        <v>11.85</v>
      </c>
      <c r="E1178" s="206"/>
    </row>
    <row r="1179" spans="1:5" ht="27">
      <c r="A1179" s="202">
        <v>100394</v>
      </c>
      <c r="B1179" s="203" t="s">
        <v>2408</v>
      </c>
      <c r="C1179" s="204" t="s">
        <v>2</v>
      </c>
      <c r="D1179" s="205">
        <v>10.59</v>
      </c>
      <c r="E1179" s="206"/>
    </row>
    <row r="1180" spans="1:5" ht="27">
      <c r="A1180" s="202">
        <v>100395</v>
      </c>
      <c r="B1180" s="203" t="s">
        <v>2409</v>
      </c>
      <c r="C1180" s="204" t="s">
        <v>2</v>
      </c>
      <c r="D1180" s="205">
        <v>14.29</v>
      </c>
      <c r="E1180" s="206"/>
    </row>
    <row r="1181" spans="1:5" ht="27">
      <c r="A1181" s="202">
        <v>94189</v>
      </c>
      <c r="B1181" s="203" t="s">
        <v>2410</v>
      </c>
      <c r="C1181" s="204" t="s">
        <v>2</v>
      </c>
      <c r="D1181" s="205">
        <v>29.93</v>
      </c>
      <c r="E1181" s="206"/>
    </row>
    <row r="1182" spans="1:5" ht="27">
      <c r="A1182" s="202">
        <v>94192</v>
      </c>
      <c r="B1182" s="203" t="s">
        <v>2411</v>
      </c>
      <c r="C1182" s="204" t="s">
        <v>2</v>
      </c>
      <c r="D1182" s="205">
        <v>31.7</v>
      </c>
      <c r="E1182" s="206"/>
    </row>
    <row r="1183" spans="1:5" ht="27">
      <c r="A1183" s="202">
        <v>94195</v>
      </c>
      <c r="B1183" s="203" t="s">
        <v>2412</v>
      </c>
      <c r="C1183" s="204" t="s">
        <v>2</v>
      </c>
      <c r="D1183" s="205">
        <v>35.64</v>
      </c>
      <c r="E1183" s="206"/>
    </row>
    <row r="1184" spans="1:5" ht="27">
      <c r="A1184" s="202">
        <v>94198</v>
      </c>
      <c r="B1184" s="203" t="s">
        <v>2413</v>
      </c>
      <c r="C1184" s="204" t="s">
        <v>2</v>
      </c>
      <c r="D1184" s="205">
        <v>37.979999999999997</v>
      </c>
      <c r="E1184" s="206"/>
    </row>
    <row r="1185" spans="1:5" ht="27">
      <c r="A1185" s="202">
        <v>94201</v>
      </c>
      <c r="B1185" s="203" t="s">
        <v>2414</v>
      </c>
      <c r="C1185" s="204" t="s">
        <v>2</v>
      </c>
      <c r="D1185" s="205">
        <v>50.25</v>
      </c>
      <c r="E1185" s="206"/>
    </row>
    <row r="1186" spans="1:5" ht="27">
      <c r="A1186" s="202">
        <v>94204</v>
      </c>
      <c r="B1186" s="203" t="s">
        <v>2415</v>
      </c>
      <c r="C1186" s="204" t="s">
        <v>2</v>
      </c>
      <c r="D1186" s="205">
        <v>54.22</v>
      </c>
      <c r="E1186" s="206"/>
    </row>
    <row r="1187" spans="1:5" ht="15">
      <c r="A1187" s="202">
        <v>94224</v>
      </c>
      <c r="B1187" s="203" t="s">
        <v>2416</v>
      </c>
      <c r="C1187" s="204" t="s">
        <v>0</v>
      </c>
      <c r="D1187" s="205">
        <v>17.75</v>
      </c>
      <c r="E1187" s="206"/>
    </row>
    <row r="1188" spans="1:5" ht="27">
      <c r="A1188" s="202">
        <v>94225</v>
      </c>
      <c r="B1188" s="203" t="s">
        <v>2417</v>
      </c>
      <c r="C1188" s="204" t="s">
        <v>2</v>
      </c>
      <c r="D1188" s="205">
        <v>31.83</v>
      </c>
      <c r="E1188" s="206"/>
    </row>
    <row r="1189" spans="1:5" ht="27">
      <c r="A1189" s="202">
        <v>94226</v>
      </c>
      <c r="B1189" s="203" t="s">
        <v>2418</v>
      </c>
      <c r="C1189" s="204" t="s">
        <v>2</v>
      </c>
      <c r="D1189" s="205">
        <v>17.66</v>
      </c>
      <c r="E1189" s="206"/>
    </row>
    <row r="1190" spans="1:5" ht="15">
      <c r="A1190" s="202">
        <v>94232</v>
      </c>
      <c r="B1190" s="203" t="s">
        <v>2419</v>
      </c>
      <c r="C1190" s="204" t="s">
        <v>1</v>
      </c>
      <c r="D1190" s="205">
        <v>2.0299999999999998</v>
      </c>
      <c r="E1190" s="206"/>
    </row>
    <row r="1191" spans="1:5" ht="27">
      <c r="A1191" s="202">
        <v>94440</v>
      </c>
      <c r="B1191" s="203" t="s">
        <v>2420</v>
      </c>
      <c r="C1191" s="204" t="s">
        <v>2</v>
      </c>
      <c r="D1191" s="205">
        <v>35.64</v>
      </c>
      <c r="E1191" s="206"/>
    </row>
    <row r="1192" spans="1:5" ht="27">
      <c r="A1192" s="202">
        <v>94441</v>
      </c>
      <c r="B1192" s="203" t="s">
        <v>2421</v>
      </c>
      <c r="C1192" s="204" t="s">
        <v>2</v>
      </c>
      <c r="D1192" s="205">
        <v>37.979999999999997</v>
      </c>
      <c r="E1192" s="206"/>
    </row>
    <row r="1193" spans="1:5" ht="27">
      <c r="A1193" s="202">
        <v>94442</v>
      </c>
      <c r="B1193" s="203" t="s">
        <v>2422</v>
      </c>
      <c r="C1193" s="204" t="s">
        <v>2</v>
      </c>
      <c r="D1193" s="205">
        <v>35.64</v>
      </c>
      <c r="E1193" s="206"/>
    </row>
    <row r="1194" spans="1:5" ht="27">
      <c r="A1194" s="202">
        <v>94443</v>
      </c>
      <c r="B1194" s="203" t="s">
        <v>2423</v>
      </c>
      <c r="C1194" s="204" t="s">
        <v>2</v>
      </c>
      <c r="D1194" s="205">
        <v>37.979999999999997</v>
      </c>
      <c r="E1194" s="206"/>
    </row>
    <row r="1195" spans="1:5" ht="27">
      <c r="A1195" s="202">
        <v>94445</v>
      </c>
      <c r="B1195" s="203" t="s">
        <v>2424</v>
      </c>
      <c r="C1195" s="204" t="s">
        <v>2</v>
      </c>
      <c r="D1195" s="205">
        <v>50.25</v>
      </c>
      <c r="E1195" s="206"/>
    </row>
    <row r="1196" spans="1:5" ht="27">
      <c r="A1196" s="202">
        <v>94446</v>
      </c>
      <c r="B1196" s="203" t="s">
        <v>2425</v>
      </c>
      <c r="C1196" s="204" t="s">
        <v>2</v>
      </c>
      <c r="D1196" s="205">
        <v>54.22</v>
      </c>
      <c r="E1196" s="206"/>
    </row>
    <row r="1197" spans="1:5" ht="27">
      <c r="A1197" s="202">
        <v>94447</v>
      </c>
      <c r="B1197" s="203" t="s">
        <v>2426</v>
      </c>
      <c r="C1197" s="204" t="s">
        <v>2</v>
      </c>
      <c r="D1197" s="205">
        <v>50.25</v>
      </c>
      <c r="E1197" s="206"/>
    </row>
    <row r="1198" spans="1:5" ht="27">
      <c r="A1198" s="202">
        <v>94448</v>
      </c>
      <c r="B1198" s="203" t="s">
        <v>2427</v>
      </c>
      <c r="C1198" s="204" t="s">
        <v>2</v>
      </c>
      <c r="D1198" s="205">
        <v>54.22</v>
      </c>
      <c r="E1198" s="206"/>
    </row>
    <row r="1199" spans="1:5" ht="40.5">
      <c r="A1199" s="202">
        <v>94207</v>
      </c>
      <c r="B1199" s="203" t="s">
        <v>2428</v>
      </c>
      <c r="C1199" s="204" t="s">
        <v>2</v>
      </c>
      <c r="D1199" s="205">
        <v>46.92</v>
      </c>
      <c r="E1199" s="206"/>
    </row>
    <row r="1200" spans="1:5" ht="40.5">
      <c r="A1200" s="202">
        <v>94210</v>
      </c>
      <c r="B1200" s="203" t="s">
        <v>2429</v>
      </c>
      <c r="C1200" s="204" t="s">
        <v>2</v>
      </c>
      <c r="D1200" s="205">
        <v>49.79</v>
      </c>
      <c r="E1200" s="206"/>
    </row>
    <row r="1201" spans="1:5" ht="27">
      <c r="A1201" s="202">
        <v>94218</v>
      </c>
      <c r="B1201" s="203" t="s">
        <v>2430</v>
      </c>
      <c r="C1201" s="204" t="s">
        <v>2</v>
      </c>
      <c r="D1201" s="205">
        <v>106.13</v>
      </c>
      <c r="E1201" s="206"/>
    </row>
    <row r="1202" spans="1:5" ht="27">
      <c r="A1202" s="202">
        <v>94213</v>
      </c>
      <c r="B1202" s="203" t="s">
        <v>2431</v>
      </c>
      <c r="C1202" s="204" t="s">
        <v>2</v>
      </c>
      <c r="D1202" s="205">
        <v>84.97</v>
      </c>
      <c r="E1202" s="206"/>
    </row>
    <row r="1203" spans="1:5" ht="27">
      <c r="A1203" s="202">
        <v>94216</v>
      </c>
      <c r="B1203" s="203" t="s">
        <v>2432</v>
      </c>
      <c r="C1203" s="204" t="s">
        <v>2</v>
      </c>
      <c r="D1203" s="205">
        <v>255.18</v>
      </c>
      <c r="E1203" s="206"/>
    </row>
    <row r="1204" spans="1:5" ht="40.5">
      <c r="A1204" s="202">
        <v>94219</v>
      </c>
      <c r="B1204" s="203" t="s">
        <v>2433</v>
      </c>
      <c r="C1204" s="204" t="s">
        <v>0</v>
      </c>
      <c r="D1204" s="205">
        <v>26.77</v>
      </c>
      <c r="E1204" s="206"/>
    </row>
    <row r="1205" spans="1:5" ht="40.5">
      <c r="A1205" s="202">
        <v>94220</v>
      </c>
      <c r="B1205" s="203" t="s">
        <v>2434</v>
      </c>
      <c r="C1205" s="204" t="s">
        <v>0</v>
      </c>
      <c r="D1205" s="205">
        <v>40.21</v>
      </c>
      <c r="E1205" s="206"/>
    </row>
    <row r="1206" spans="1:5" ht="40.5">
      <c r="A1206" s="202">
        <v>94221</v>
      </c>
      <c r="B1206" s="203" t="s">
        <v>2435</v>
      </c>
      <c r="C1206" s="204" t="s">
        <v>0</v>
      </c>
      <c r="D1206" s="205">
        <v>22.16</v>
      </c>
      <c r="E1206" s="206"/>
    </row>
    <row r="1207" spans="1:5" ht="40.5">
      <c r="A1207" s="202">
        <v>94222</v>
      </c>
      <c r="B1207" s="203" t="s">
        <v>2436</v>
      </c>
      <c r="C1207" s="204" t="s">
        <v>0</v>
      </c>
      <c r="D1207" s="205">
        <v>35.6</v>
      </c>
      <c r="E1207" s="206"/>
    </row>
    <row r="1208" spans="1:5" ht="27">
      <c r="A1208" s="202">
        <v>94223</v>
      </c>
      <c r="B1208" s="203" t="s">
        <v>2437</v>
      </c>
      <c r="C1208" s="204" t="s">
        <v>0</v>
      </c>
      <c r="D1208" s="205">
        <v>60.87</v>
      </c>
      <c r="E1208" s="206"/>
    </row>
    <row r="1209" spans="1:5" ht="27">
      <c r="A1209" s="202">
        <v>94451</v>
      </c>
      <c r="B1209" s="203" t="s">
        <v>2438</v>
      </c>
      <c r="C1209" s="204" t="s">
        <v>0</v>
      </c>
      <c r="D1209" s="205">
        <v>140.06</v>
      </c>
      <c r="E1209" s="206"/>
    </row>
    <row r="1210" spans="1:5" ht="27">
      <c r="A1210" s="202">
        <v>100325</v>
      </c>
      <c r="B1210" s="203" t="s">
        <v>2439</v>
      </c>
      <c r="C1210" s="204" t="s">
        <v>0</v>
      </c>
      <c r="D1210" s="205">
        <v>58.79</v>
      </c>
      <c r="E1210" s="206"/>
    </row>
    <row r="1211" spans="1:5" ht="27">
      <c r="A1211" s="202">
        <v>100327</v>
      </c>
      <c r="B1211" s="203" t="s">
        <v>2440</v>
      </c>
      <c r="C1211" s="204" t="s">
        <v>0</v>
      </c>
      <c r="D1211" s="205">
        <v>47.27</v>
      </c>
      <c r="E1211" s="206"/>
    </row>
    <row r="1212" spans="1:5" ht="27">
      <c r="A1212" s="202">
        <v>100328</v>
      </c>
      <c r="B1212" s="203" t="s">
        <v>2441</v>
      </c>
      <c r="C1212" s="204" t="s">
        <v>2</v>
      </c>
      <c r="D1212" s="205">
        <v>11.64</v>
      </c>
      <c r="E1212" s="206"/>
    </row>
    <row r="1213" spans="1:5" ht="27">
      <c r="A1213" s="202">
        <v>100329</v>
      </c>
      <c r="B1213" s="203" t="s">
        <v>2442</v>
      </c>
      <c r="C1213" s="204" t="s">
        <v>2</v>
      </c>
      <c r="D1213" s="205">
        <v>13.99</v>
      </c>
      <c r="E1213" s="206"/>
    </row>
    <row r="1214" spans="1:5" ht="27">
      <c r="A1214" s="202">
        <v>100330</v>
      </c>
      <c r="B1214" s="203" t="s">
        <v>2443</v>
      </c>
      <c r="C1214" s="204" t="s">
        <v>2</v>
      </c>
      <c r="D1214" s="205">
        <v>15.83</v>
      </c>
      <c r="E1214" s="206"/>
    </row>
    <row r="1215" spans="1:5" ht="27">
      <c r="A1215" s="202">
        <v>100331</v>
      </c>
      <c r="B1215" s="203" t="s">
        <v>2444</v>
      </c>
      <c r="C1215" s="204" t="s">
        <v>2</v>
      </c>
      <c r="D1215" s="205">
        <v>19.829999999999998</v>
      </c>
      <c r="E1215" s="206"/>
    </row>
    <row r="1216" spans="1:5" ht="40.5">
      <c r="A1216" s="202">
        <v>100434</v>
      </c>
      <c r="B1216" s="203" t="s">
        <v>2445</v>
      </c>
      <c r="C1216" s="204" t="s">
        <v>0</v>
      </c>
      <c r="D1216" s="205">
        <v>56.21</v>
      </c>
      <c r="E1216" s="206"/>
    </row>
    <row r="1217" spans="1:5" ht="27">
      <c r="A1217" s="202">
        <v>100435</v>
      </c>
      <c r="B1217" s="203" t="s">
        <v>2446</v>
      </c>
      <c r="C1217" s="204" t="s">
        <v>0</v>
      </c>
      <c r="D1217" s="205">
        <v>30.69</v>
      </c>
      <c r="E1217" s="206"/>
    </row>
    <row r="1218" spans="1:5" ht="27">
      <c r="A1218" s="202">
        <v>94227</v>
      </c>
      <c r="B1218" s="203" t="s">
        <v>2447</v>
      </c>
      <c r="C1218" s="204" t="s">
        <v>0</v>
      </c>
      <c r="D1218" s="205">
        <v>53.28</v>
      </c>
      <c r="E1218" s="206"/>
    </row>
    <row r="1219" spans="1:5" ht="27">
      <c r="A1219" s="202">
        <v>94228</v>
      </c>
      <c r="B1219" s="203" t="s">
        <v>2448</v>
      </c>
      <c r="C1219" s="204" t="s">
        <v>0</v>
      </c>
      <c r="D1219" s="205">
        <v>71.41</v>
      </c>
      <c r="E1219" s="206"/>
    </row>
    <row r="1220" spans="1:5" ht="27">
      <c r="A1220" s="202">
        <v>94229</v>
      </c>
      <c r="B1220" s="203" t="s">
        <v>2449</v>
      </c>
      <c r="C1220" s="204" t="s">
        <v>0</v>
      </c>
      <c r="D1220" s="205">
        <v>138.36000000000001</v>
      </c>
      <c r="E1220" s="206"/>
    </row>
    <row r="1221" spans="1:5" ht="27">
      <c r="A1221" s="202">
        <v>94231</v>
      </c>
      <c r="B1221" s="203" t="s">
        <v>2450</v>
      </c>
      <c r="C1221" s="204" t="s">
        <v>0</v>
      </c>
      <c r="D1221" s="205">
        <v>42.61</v>
      </c>
      <c r="E1221" s="206"/>
    </row>
    <row r="1222" spans="1:5" ht="40.5">
      <c r="A1222" s="202">
        <v>94449</v>
      </c>
      <c r="B1222" s="203" t="s">
        <v>2451</v>
      </c>
      <c r="C1222" s="204" t="s">
        <v>2</v>
      </c>
      <c r="D1222" s="205">
        <v>53.3</v>
      </c>
      <c r="E1222" s="206"/>
    </row>
    <row r="1223" spans="1:5" ht="27">
      <c r="A1223" s="202">
        <v>92255</v>
      </c>
      <c r="B1223" s="203" t="s">
        <v>2452</v>
      </c>
      <c r="C1223" s="204" t="s">
        <v>1</v>
      </c>
      <c r="D1223" s="205">
        <v>124.28</v>
      </c>
      <c r="E1223" s="206"/>
    </row>
    <row r="1224" spans="1:5" ht="27">
      <c r="A1224" s="202">
        <v>92256</v>
      </c>
      <c r="B1224" s="203" t="s">
        <v>2453</v>
      </c>
      <c r="C1224" s="204" t="s">
        <v>1</v>
      </c>
      <c r="D1224" s="205">
        <v>147.97999999999999</v>
      </c>
      <c r="E1224" s="206"/>
    </row>
    <row r="1225" spans="1:5" ht="27">
      <c r="A1225" s="202">
        <v>92257</v>
      </c>
      <c r="B1225" s="203" t="s">
        <v>2454</v>
      </c>
      <c r="C1225" s="204" t="s">
        <v>1</v>
      </c>
      <c r="D1225" s="205">
        <v>171.5</v>
      </c>
      <c r="E1225" s="206"/>
    </row>
    <row r="1226" spans="1:5" ht="27">
      <c r="A1226" s="202">
        <v>92258</v>
      </c>
      <c r="B1226" s="203" t="s">
        <v>2455</v>
      </c>
      <c r="C1226" s="204" t="s">
        <v>1</v>
      </c>
      <c r="D1226" s="205">
        <v>209.35</v>
      </c>
      <c r="E1226" s="206"/>
    </row>
    <row r="1227" spans="1:5" ht="40.5">
      <c r="A1227" s="202">
        <v>92568</v>
      </c>
      <c r="B1227" s="203" t="s">
        <v>2456</v>
      </c>
      <c r="C1227" s="204" t="s">
        <v>2</v>
      </c>
      <c r="D1227" s="205">
        <v>123.96</v>
      </c>
      <c r="E1227" s="206"/>
    </row>
    <row r="1228" spans="1:5" ht="40.5">
      <c r="A1228" s="202">
        <v>92569</v>
      </c>
      <c r="B1228" s="203" t="s">
        <v>2457</v>
      </c>
      <c r="C1228" s="204" t="s">
        <v>2</v>
      </c>
      <c r="D1228" s="205">
        <v>69.75</v>
      </c>
      <c r="E1228" s="206"/>
    </row>
    <row r="1229" spans="1:5" ht="40.5">
      <c r="A1229" s="202">
        <v>92570</v>
      </c>
      <c r="B1229" s="203" t="s">
        <v>2458</v>
      </c>
      <c r="C1229" s="204" t="s">
        <v>2</v>
      </c>
      <c r="D1229" s="205">
        <v>44.57</v>
      </c>
      <c r="E1229" s="206"/>
    </row>
    <row r="1230" spans="1:5" ht="40.5">
      <c r="A1230" s="202">
        <v>92571</v>
      </c>
      <c r="B1230" s="203" t="s">
        <v>2459</v>
      </c>
      <c r="C1230" s="204" t="s">
        <v>2</v>
      </c>
      <c r="D1230" s="205">
        <v>129.05000000000001</v>
      </c>
      <c r="E1230" s="206"/>
    </row>
    <row r="1231" spans="1:5" ht="40.5">
      <c r="A1231" s="202">
        <v>92572</v>
      </c>
      <c r="B1231" s="203" t="s">
        <v>2460</v>
      </c>
      <c r="C1231" s="204" t="s">
        <v>2</v>
      </c>
      <c r="D1231" s="205">
        <v>78.33</v>
      </c>
      <c r="E1231" s="206"/>
    </row>
    <row r="1232" spans="1:5" ht="40.5">
      <c r="A1232" s="202">
        <v>92573</v>
      </c>
      <c r="B1232" s="203" t="s">
        <v>2461</v>
      </c>
      <c r="C1232" s="204" t="s">
        <v>2</v>
      </c>
      <c r="D1232" s="205">
        <v>46.65</v>
      </c>
      <c r="E1232" s="206"/>
    </row>
    <row r="1233" spans="1:5" ht="40.5">
      <c r="A1233" s="202">
        <v>92574</v>
      </c>
      <c r="B1233" s="203" t="s">
        <v>2462</v>
      </c>
      <c r="C1233" s="204" t="s">
        <v>2</v>
      </c>
      <c r="D1233" s="205">
        <v>125.64</v>
      </c>
      <c r="E1233" s="206"/>
    </row>
    <row r="1234" spans="1:5" ht="27">
      <c r="A1234" s="202">
        <v>92575</v>
      </c>
      <c r="B1234" s="203" t="s">
        <v>2463</v>
      </c>
      <c r="C1234" s="204" t="s">
        <v>2</v>
      </c>
      <c r="D1234" s="205">
        <v>63.55</v>
      </c>
      <c r="E1234" s="206"/>
    </row>
    <row r="1235" spans="1:5" ht="27">
      <c r="A1235" s="202">
        <v>92576</v>
      </c>
      <c r="B1235" s="203" t="s">
        <v>2464</v>
      </c>
      <c r="C1235" s="204" t="s">
        <v>2</v>
      </c>
      <c r="D1235" s="205">
        <v>35.020000000000003</v>
      </c>
      <c r="E1235" s="206"/>
    </row>
    <row r="1236" spans="1:5" ht="40.5">
      <c r="A1236" s="202">
        <v>92577</v>
      </c>
      <c r="B1236" s="203" t="s">
        <v>2465</v>
      </c>
      <c r="C1236" s="204" t="s">
        <v>2</v>
      </c>
      <c r="D1236" s="205">
        <v>131.25</v>
      </c>
      <c r="E1236" s="206"/>
    </row>
    <row r="1237" spans="1:5" ht="40.5">
      <c r="A1237" s="202">
        <v>92578</v>
      </c>
      <c r="B1237" s="203" t="s">
        <v>2466</v>
      </c>
      <c r="C1237" s="204" t="s">
        <v>2</v>
      </c>
      <c r="D1237" s="205">
        <v>66.63</v>
      </c>
      <c r="E1237" s="206"/>
    </row>
    <row r="1238" spans="1:5" ht="27">
      <c r="A1238" s="202">
        <v>92579</v>
      </c>
      <c r="B1238" s="203" t="s">
        <v>2467</v>
      </c>
      <c r="C1238" s="204" t="s">
        <v>2</v>
      </c>
      <c r="D1238" s="205">
        <v>36.69</v>
      </c>
      <c r="E1238" s="206"/>
    </row>
    <row r="1239" spans="1:5" ht="40.5">
      <c r="A1239" s="202">
        <v>92580</v>
      </c>
      <c r="B1239" s="203" t="s">
        <v>2468</v>
      </c>
      <c r="C1239" s="204" t="s">
        <v>2</v>
      </c>
      <c r="D1239" s="205">
        <v>45.51</v>
      </c>
      <c r="E1239" s="206"/>
    </row>
    <row r="1240" spans="1:5" ht="27">
      <c r="A1240" s="202">
        <v>92581</v>
      </c>
      <c r="B1240" s="203" t="s">
        <v>2469</v>
      </c>
      <c r="C1240" s="204" t="s">
        <v>2</v>
      </c>
      <c r="D1240" s="205">
        <v>47.94</v>
      </c>
      <c r="E1240" s="206"/>
    </row>
    <row r="1241" spans="1:5" ht="27">
      <c r="A1241" s="202">
        <v>92582</v>
      </c>
      <c r="B1241" s="203" t="s">
        <v>2470</v>
      </c>
      <c r="C1241" s="204" t="s">
        <v>1</v>
      </c>
      <c r="D1241" s="205">
        <v>636.98</v>
      </c>
      <c r="E1241" s="206"/>
    </row>
    <row r="1242" spans="1:5" ht="27">
      <c r="A1242" s="202">
        <v>92584</v>
      </c>
      <c r="B1242" s="203" t="s">
        <v>2471</v>
      </c>
      <c r="C1242" s="204" t="s">
        <v>1</v>
      </c>
      <c r="D1242" s="205">
        <v>762.11</v>
      </c>
      <c r="E1242" s="206"/>
    </row>
    <row r="1243" spans="1:5" ht="27">
      <c r="A1243" s="202">
        <v>92586</v>
      </c>
      <c r="B1243" s="203" t="s">
        <v>2472</v>
      </c>
      <c r="C1243" s="204" t="s">
        <v>1</v>
      </c>
      <c r="D1243" s="205">
        <v>887.24</v>
      </c>
      <c r="E1243" s="206"/>
    </row>
    <row r="1244" spans="1:5" ht="27">
      <c r="A1244" s="202">
        <v>92588</v>
      </c>
      <c r="B1244" s="203" t="s">
        <v>2473</v>
      </c>
      <c r="C1244" s="204" t="s">
        <v>1</v>
      </c>
      <c r="D1244" s="205">
        <v>1113.1400000000001</v>
      </c>
      <c r="E1244" s="206"/>
    </row>
    <row r="1245" spans="1:5" ht="27">
      <c r="A1245" s="202">
        <v>92590</v>
      </c>
      <c r="B1245" s="203" t="s">
        <v>2474</v>
      </c>
      <c r="C1245" s="204" t="s">
        <v>1</v>
      </c>
      <c r="D1245" s="205">
        <v>1238.26</v>
      </c>
      <c r="E1245" s="206"/>
    </row>
    <row r="1246" spans="1:5" ht="27">
      <c r="A1246" s="202">
        <v>92592</v>
      </c>
      <c r="B1246" s="203" t="s">
        <v>2475</v>
      </c>
      <c r="C1246" s="204" t="s">
        <v>1</v>
      </c>
      <c r="D1246" s="205">
        <v>1386.91</v>
      </c>
      <c r="E1246" s="206"/>
    </row>
    <row r="1247" spans="1:5" ht="40.5">
      <c r="A1247" s="202">
        <v>92593</v>
      </c>
      <c r="B1247" s="203" t="s">
        <v>2476</v>
      </c>
      <c r="C1247" s="204" t="s">
        <v>1200</v>
      </c>
      <c r="D1247" s="205">
        <v>10.53</v>
      </c>
      <c r="E1247" s="206"/>
    </row>
    <row r="1248" spans="1:5" ht="27">
      <c r="A1248" s="202">
        <v>92594</v>
      </c>
      <c r="B1248" s="203" t="s">
        <v>2477</v>
      </c>
      <c r="C1248" s="204" t="s">
        <v>1</v>
      </c>
      <c r="D1248" s="205">
        <v>1620.76</v>
      </c>
      <c r="E1248" s="206"/>
    </row>
    <row r="1249" spans="1:5" ht="27">
      <c r="A1249" s="202">
        <v>92596</v>
      </c>
      <c r="B1249" s="203" t="s">
        <v>2478</v>
      </c>
      <c r="C1249" s="204" t="s">
        <v>1</v>
      </c>
      <c r="D1249" s="205">
        <v>1789.1</v>
      </c>
      <c r="E1249" s="206"/>
    </row>
    <row r="1250" spans="1:5" ht="27">
      <c r="A1250" s="202">
        <v>92598</v>
      </c>
      <c r="B1250" s="203" t="s">
        <v>2479</v>
      </c>
      <c r="C1250" s="204" t="s">
        <v>1</v>
      </c>
      <c r="D1250" s="205">
        <v>1914.23</v>
      </c>
      <c r="E1250" s="206"/>
    </row>
    <row r="1251" spans="1:5" ht="27">
      <c r="A1251" s="202">
        <v>92600</v>
      </c>
      <c r="B1251" s="203" t="s">
        <v>2480</v>
      </c>
      <c r="C1251" s="204" t="s">
        <v>1</v>
      </c>
      <c r="D1251" s="205">
        <v>2071.02</v>
      </c>
      <c r="E1251" s="206"/>
    </row>
    <row r="1252" spans="1:5" ht="40.5">
      <c r="A1252" s="202">
        <v>92602</v>
      </c>
      <c r="B1252" s="203" t="s">
        <v>2481</v>
      </c>
      <c r="C1252" s="204" t="s">
        <v>1</v>
      </c>
      <c r="D1252" s="205">
        <v>636.98</v>
      </c>
      <c r="E1252" s="206"/>
    </row>
    <row r="1253" spans="1:5" ht="40.5">
      <c r="A1253" s="202">
        <v>92604</v>
      </c>
      <c r="B1253" s="203" t="s">
        <v>2482</v>
      </c>
      <c r="C1253" s="204" t="s">
        <v>1</v>
      </c>
      <c r="D1253" s="205">
        <v>730.45</v>
      </c>
      <c r="E1253" s="206"/>
    </row>
    <row r="1254" spans="1:5" ht="40.5">
      <c r="A1254" s="202">
        <v>92606</v>
      </c>
      <c r="B1254" s="203" t="s">
        <v>2483</v>
      </c>
      <c r="C1254" s="204" t="s">
        <v>1</v>
      </c>
      <c r="D1254" s="205">
        <v>855.58</v>
      </c>
      <c r="E1254" s="206"/>
    </row>
    <row r="1255" spans="1:5" ht="40.5">
      <c r="A1255" s="202">
        <v>92608</v>
      </c>
      <c r="B1255" s="203" t="s">
        <v>2484</v>
      </c>
      <c r="C1255" s="204" t="s">
        <v>1</v>
      </c>
      <c r="D1255" s="205">
        <v>1049.82</v>
      </c>
      <c r="E1255" s="206"/>
    </row>
    <row r="1256" spans="1:5" ht="40.5">
      <c r="A1256" s="202">
        <v>92610</v>
      </c>
      <c r="B1256" s="203" t="s">
        <v>2485</v>
      </c>
      <c r="C1256" s="204" t="s">
        <v>1</v>
      </c>
      <c r="D1256" s="205">
        <v>1174.94</v>
      </c>
      <c r="E1256" s="206"/>
    </row>
    <row r="1257" spans="1:5" ht="40.5">
      <c r="A1257" s="202">
        <v>92612</v>
      </c>
      <c r="B1257" s="203" t="s">
        <v>2486</v>
      </c>
      <c r="C1257" s="204" t="s">
        <v>1</v>
      </c>
      <c r="D1257" s="205">
        <v>1323.59</v>
      </c>
      <c r="E1257" s="206"/>
    </row>
    <row r="1258" spans="1:5" ht="40.5">
      <c r="A1258" s="202">
        <v>92614</v>
      </c>
      <c r="B1258" s="203" t="s">
        <v>2487</v>
      </c>
      <c r="C1258" s="204" t="s">
        <v>1</v>
      </c>
      <c r="D1258" s="205">
        <v>1494.13</v>
      </c>
      <c r="E1258" s="206"/>
    </row>
    <row r="1259" spans="1:5" ht="40.5">
      <c r="A1259" s="202">
        <v>92616</v>
      </c>
      <c r="B1259" s="203" t="s">
        <v>2488</v>
      </c>
      <c r="C1259" s="204" t="s">
        <v>1</v>
      </c>
      <c r="D1259" s="205">
        <v>1694.13</v>
      </c>
      <c r="E1259" s="206"/>
    </row>
    <row r="1260" spans="1:5" ht="40.5">
      <c r="A1260" s="202">
        <v>92618</v>
      </c>
      <c r="B1260" s="203" t="s">
        <v>2489</v>
      </c>
      <c r="C1260" s="204" t="s">
        <v>1</v>
      </c>
      <c r="D1260" s="205">
        <v>1819.26</v>
      </c>
      <c r="E1260" s="206"/>
    </row>
    <row r="1261" spans="1:5" ht="40.5">
      <c r="A1261" s="202">
        <v>92620</v>
      </c>
      <c r="B1261" s="203" t="s">
        <v>2490</v>
      </c>
      <c r="C1261" s="204" t="s">
        <v>1</v>
      </c>
      <c r="D1261" s="205">
        <v>1944.38</v>
      </c>
      <c r="E1261" s="206"/>
    </row>
    <row r="1262" spans="1:5" ht="40.5">
      <c r="A1262" s="202">
        <v>100357</v>
      </c>
      <c r="B1262" s="203" t="s">
        <v>2491</v>
      </c>
      <c r="C1262" s="204" t="s">
        <v>1</v>
      </c>
      <c r="D1262" s="205">
        <v>607.92999999999995</v>
      </c>
      <c r="E1262" s="206"/>
    </row>
    <row r="1263" spans="1:5" ht="40.5">
      <c r="A1263" s="202">
        <v>100358</v>
      </c>
      <c r="B1263" s="203" t="s">
        <v>2492</v>
      </c>
      <c r="C1263" s="204" t="s">
        <v>1</v>
      </c>
      <c r="D1263" s="205">
        <v>828.22</v>
      </c>
      <c r="E1263" s="206"/>
    </row>
    <row r="1264" spans="1:5" ht="40.5">
      <c r="A1264" s="202">
        <v>100359</v>
      </c>
      <c r="B1264" s="203" t="s">
        <v>2493</v>
      </c>
      <c r="C1264" s="204" t="s">
        <v>1</v>
      </c>
      <c r="D1264" s="205">
        <v>863.27</v>
      </c>
      <c r="E1264" s="206"/>
    </row>
    <row r="1265" spans="1:5" ht="40.5">
      <c r="A1265" s="202">
        <v>100360</v>
      </c>
      <c r="B1265" s="203" t="s">
        <v>2494</v>
      </c>
      <c r="C1265" s="204" t="s">
        <v>1</v>
      </c>
      <c r="D1265" s="205">
        <v>952.43</v>
      </c>
      <c r="E1265" s="206"/>
    </row>
    <row r="1266" spans="1:5" ht="40.5">
      <c r="A1266" s="202">
        <v>100361</v>
      </c>
      <c r="B1266" s="203" t="s">
        <v>2495</v>
      </c>
      <c r="C1266" s="204" t="s">
        <v>1</v>
      </c>
      <c r="D1266" s="205">
        <v>1187</v>
      </c>
      <c r="E1266" s="206"/>
    </row>
    <row r="1267" spans="1:5" ht="40.5">
      <c r="A1267" s="202">
        <v>100362</v>
      </c>
      <c r="B1267" s="203" t="s">
        <v>2496</v>
      </c>
      <c r="C1267" s="204" t="s">
        <v>1</v>
      </c>
      <c r="D1267" s="205">
        <v>1623.28</v>
      </c>
      <c r="E1267" s="206"/>
    </row>
    <row r="1268" spans="1:5" ht="40.5">
      <c r="A1268" s="202">
        <v>100363</v>
      </c>
      <c r="B1268" s="203" t="s">
        <v>2497</v>
      </c>
      <c r="C1268" s="204" t="s">
        <v>1</v>
      </c>
      <c r="D1268" s="205">
        <v>1667.49</v>
      </c>
      <c r="E1268" s="206"/>
    </row>
    <row r="1269" spans="1:5" ht="40.5">
      <c r="A1269" s="202">
        <v>100364</v>
      </c>
      <c r="B1269" s="203" t="s">
        <v>2498</v>
      </c>
      <c r="C1269" s="204" t="s">
        <v>1</v>
      </c>
      <c r="D1269" s="205">
        <v>1801.97</v>
      </c>
      <c r="E1269" s="206"/>
    </row>
    <row r="1270" spans="1:5" ht="40.5">
      <c r="A1270" s="202">
        <v>100365</v>
      </c>
      <c r="B1270" s="203" t="s">
        <v>2499</v>
      </c>
      <c r="C1270" s="204" t="s">
        <v>1</v>
      </c>
      <c r="D1270" s="205">
        <v>2063.5500000000002</v>
      </c>
      <c r="E1270" s="206"/>
    </row>
    <row r="1271" spans="1:5" ht="40.5">
      <c r="A1271" s="202">
        <v>100366</v>
      </c>
      <c r="B1271" s="203" t="s">
        <v>2500</v>
      </c>
      <c r="C1271" s="204" t="s">
        <v>1</v>
      </c>
      <c r="D1271" s="205">
        <v>2177.5100000000002</v>
      </c>
      <c r="E1271" s="206"/>
    </row>
    <row r="1272" spans="1:5" ht="40.5">
      <c r="A1272" s="202">
        <v>100367</v>
      </c>
      <c r="B1272" s="203" t="s">
        <v>2501</v>
      </c>
      <c r="C1272" s="204" t="s">
        <v>1</v>
      </c>
      <c r="D1272" s="205">
        <v>595.03</v>
      </c>
      <c r="E1272" s="206"/>
    </row>
    <row r="1273" spans="1:5" ht="40.5">
      <c r="A1273" s="202">
        <v>100368</v>
      </c>
      <c r="B1273" s="203" t="s">
        <v>2502</v>
      </c>
      <c r="C1273" s="204" t="s">
        <v>1</v>
      </c>
      <c r="D1273" s="205">
        <v>812.32</v>
      </c>
      <c r="E1273" s="206"/>
    </row>
    <row r="1274" spans="1:5" ht="40.5">
      <c r="A1274" s="202">
        <v>100369</v>
      </c>
      <c r="B1274" s="203" t="s">
        <v>2503</v>
      </c>
      <c r="C1274" s="204" t="s">
        <v>1</v>
      </c>
      <c r="D1274" s="205">
        <v>847.37</v>
      </c>
      <c r="E1274" s="206"/>
    </row>
    <row r="1275" spans="1:5" ht="40.5">
      <c r="A1275" s="202">
        <v>100370</v>
      </c>
      <c r="B1275" s="203" t="s">
        <v>2504</v>
      </c>
      <c r="C1275" s="204" t="s">
        <v>1</v>
      </c>
      <c r="D1275" s="205">
        <v>985.83</v>
      </c>
      <c r="E1275" s="206"/>
    </row>
    <row r="1276" spans="1:5" ht="40.5">
      <c r="A1276" s="202">
        <v>100371</v>
      </c>
      <c r="B1276" s="203" t="s">
        <v>2505</v>
      </c>
      <c r="C1276" s="204" t="s">
        <v>1</v>
      </c>
      <c r="D1276" s="205">
        <v>1144.5999999999999</v>
      </c>
      <c r="E1276" s="206"/>
    </row>
    <row r="1277" spans="1:5" ht="40.5">
      <c r="A1277" s="202">
        <v>100372</v>
      </c>
      <c r="B1277" s="203" t="s">
        <v>2506</v>
      </c>
      <c r="C1277" s="204" t="s">
        <v>1</v>
      </c>
      <c r="D1277" s="205">
        <v>1550.63</v>
      </c>
      <c r="E1277" s="206"/>
    </row>
    <row r="1278" spans="1:5" ht="40.5">
      <c r="A1278" s="202">
        <v>100373</v>
      </c>
      <c r="B1278" s="203" t="s">
        <v>2507</v>
      </c>
      <c r="C1278" s="204" t="s">
        <v>1</v>
      </c>
      <c r="D1278" s="205">
        <v>1592.94</v>
      </c>
      <c r="E1278" s="206"/>
    </row>
    <row r="1279" spans="1:5" ht="40.5">
      <c r="A1279" s="202">
        <v>100374</v>
      </c>
      <c r="B1279" s="203" t="s">
        <v>2508</v>
      </c>
      <c r="C1279" s="204" t="s">
        <v>1</v>
      </c>
      <c r="D1279" s="205">
        <v>1702.58</v>
      </c>
      <c r="E1279" s="206"/>
    </row>
    <row r="1280" spans="1:5" ht="40.5">
      <c r="A1280" s="202">
        <v>100375</v>
      </c>
      <c r="B1280" s="203" t="s">
        <v>2509</v>
      </c>
      <c r="C1280" s="204" t="s">
        <v>1</v>
      </c>
      <c r="D1280" s="205">
        <v>1916.83</v>
      </c>
      <c r="E1280" s="206"/>
    </row>
    <row r="1281" spans="1:5" ht="40.5">
      <c r="A1281" s="202">
        <v>100376</v>
      </c>
      <c r="B1281" s="203" t="s">
        <v>2510</v>
      </c>
      <c r="C1281" s="204" t="s">
        <v>1</v>
      </c>
      <c r="D1281" s="205">
        <v>1887.26</v>
      </c>
      <c r="E1281" s="206"/>
    </row>
    <row r="1282" spans="1:5" ht="40.5">
      <c r="A1282" s="202">
        <v>100377</v>
      </c>
      <c r="B1282" s="203" t="s">
        <v>2511</v>
      </c>
      <c r="C1282" s="204" t="s">
        <v>1200</v>
      </c>
      <c r="D1282" s="205">
        <v>10.93</v>
      </c>
      <c r="E1282" s="206"/>
    </row>
    <row r="1283" spans="1:5" ht="27">
      <c r="A1283" s="202">
        <v>100378</v>
      </c>
      <c r="B1283" s="203" t="s">
        <v>2512</v>
      </c>
      <c r="C1283" s="204" t="s">
        <v>1200</v>
      </c>
      <c r="D1283" s="205">
        <v>10.29</v>
      </c>
      <c r="E1283" s="206"/>
    </row>
    <row r="1284" spans="1:5" ht="54">
      <c r="A1284" s="202">
        <v>100382</v>
      </c>
      <c r="B1284" s="203" t="s">
        <v>2513</v>
      </c>
      <c r="C1284" s="204" t="s">
        <v>2</v>
      </c>
      <c r="D1284" s="205">
        <v>12.45</v>
      </c>
      <c r="E1284" s="206"/>
    </row>
    <row r="1285" spans="1:5" ht="27">
      <c r="A1285" s="202">
        <v>94444</v>
      </c>
      <c r="B1285" s="203" t="s">
        <v>2514</v>
      </c>
      <c r="C1285" s="204" t="s">
        <v>2</v>
      </c>
      <c r="D1285" s="205">
        <v>981.31</v>
      </c>
      <c r="E1285" s="206"/>
    </row>
    <row r="1286" spans="1:5" ht="15">
      <c r="A1286" s="202" t="s">
        <v>2515</v>
      </c>
      <c r="B1286" s="203" t="s">
        <v>2516</v>
      </c>
      <c r="C1286" s="204" t="s">
        <v>2</v>
      </c>
      <c r="D1286" s="205">
        <v>7.84</v>
      </c>
      <c r="E1286" s="206"/>
    </row>
    <row r="1287" spans="1:5" ht="15">
      <c r="A1287" s="202" t="s">
        <v>2517</v>
      </c>
      <c r="B1287" s="203" t="s">
        <v>2518</v>
      </c>
      <c r="C1287" s="204" t="s">
        <v>4</v>
      </c>
      <c r="D1287" s="205">
        <v>116.99</v>
      </c>
      <c r="E1287" s="206"/>
    </row>
    <row r="1288" spans="1:5" ht="40.5">
      <c r="A1288" s="202">
        <v>92743</v>
      </c>
      <c r="B1288" s="203" t="s">
        <v>2519</v>
      </c>
      <c r="C1288" s="204" t="s">
        <v>4</v>
      </c>
      <c r="D1288" s="205">
        <v>487.71</v>
      </c>
      <c r="E1288" s="206"/>
    </row>
    <row r="1289" spans="1:5" ht="40.5">
      <c r="A1289" s="202">
        <v>92744</v>
      </c>
      <c r="B1289" s="203" t="s">
        <v>2520</v>
      </c>
      <c r="C1289" s="204" t="s">
        <v>4</v>
      </c>
      <c r="D1289" s="205">
        <v>479.22</v>
      </c>
      <c r="E1289" s="206"/>
    </row>
    <row r="1290" spans="1:5" ht="40.5">
      <c r="A1290" s="202">
        <v>92745</v>
      </c>
      <c r="B1290" s="203" t="s">
        <v>2521</v>
      </c>
      <c r="C1290" s="204" t="s">
        <v>4</v>
      </c>
      <c r="D1290" s="205">
        <v>606.47</v>
      </c>
      <c r="E1290" s="206"/>
    </row>
    <row r="1291" spans="1:5" ht="40.5">
      <c r="A1291" s="202">
        <v>92746</v>
      </c>
      <c r="B1291" s="203" t="s">
        <v>2522</v>
      </c>
      <c r="C1291" s="204" t="s">
        <v>4</v>
      </c>
      <c r="D1291" s="205">
        <v>565.89</v>
      </c>
      <c r="E1291" s="206"/>
    </row>
    <row r="1292" spans="1:5" ht="40.5">
      <c r="A1292" s="202">
        <v>92747</v>
      </c>
      <c r="B1292" s="203" t="s">
        <v>2523</v>
      </c>
      <c r="C1292" s="204" t="s">
        <v>4</v>
      </c>
      <c r="D1292" s="205">
        <v>674.1</v>
      </c>
      <c r="E1292" s="206"/>
    </row>
    <row r="1293" spans="1:5" ht="40.5">
      <c r="A1293" s="202">
        <v>92748</v>
      </c>
      <c r="B1293" s="203" t="s">
        <v>2524</v>
      </c>
      <c r="C1293" s="204" t="s">
        <v>4</v>
      </c>
      <c r="D1293" s="205">
        <v>615.49</v>
      </c>
      <c r="E1293" s="206"/>
    </row>
    <row r="1294" spans="1:5" ht="40.5">
      <c r="A1294" s="202">
        <v>92749</v>
      </c>
      <c r="B1294" s="203" t="s">
        <v>2525</v>
      </c>
      <c r="C1294" s="204" t="s">
        <v>4</v>
      </c>
      <c r="D1294" s="205">
        <v>707.16</v>
      </c>
      <c r="E1294" s="206"/>
    </row>
    <row r="1295" spans="1:5" ht="40.5">
      <c r="A1295" s="202">
        <v>92750</v>
      </c>
      <c r="B1295" s="203" t="s">
        <v>2526</v>
      </c>
      <c r="C1295" s="204" t="s">
        <v>4</v>
      </c>
      <c r="D1295" s="205">
        <v>1225.67</v>
      </c>
      <c r="E1295" s="206"/>
    </row>
    <row r="1296" spans="1:5" ht="40.5">
      <c r="A1296" s="202">
        <v>92751</v>
      </c>
      <c r="B1296" s="203" t="s">
        <v>2527</v>
      </c>
      <c r="C1296" s="204" t="s">
        <v>4</v>
      </c>
      <c r="D1296" s="205">
        <v>1527.32</v>
      </c>
      <c r="E1296" s="206"/>
    </row>
    <row r="1297" spans="1:5" ht="40.5">
      <c r="A1297" s="202">
        <v>92752</v>
      </c>
      <c r="B1297" s="203" t="s">
        <v>2528</v>
      </c>
      <c r="C1297" s="204" t="s">
        <v>4</v>
      </c>
      <c r="D1297" s="205">
        <v>1827.95</v>
      </c>
      <c r="E1297" s="206"/>
    </row>
    <row r="1298" spans="1:5" ht="40.5">
      <c r="A1298" s="202">
        <v>92753</v>
      </c>
      <c r="B1298" s="203" t="s">
        <v>2529</v>
      </c>
      <c r="C1298" s="204" t="s">
        <v>4</v>
      </c>
      <c r="D1298" s="205">
        <v>465.87</v>
      </c>
      <c r="E1298" s="206"/>
    </row>
    <row r="1299" spans="1:5" ht="54">
      <c r="A1299" s="202">
        <v>92754</v>
      </c>
      <c r="B1299" s="203" t="s">
        <v>2530</v>
      </c>
      <c r="C1299" s="204" t="s">
        <v>4</v>
      </c>
      <c r="D1299" s="205">
        <v>426.26</v>
      </c>
      <c r="E1299" s="206"/>
    </row>
    <row r="1300" spans="1:5" ht="40.5">
      <c r="A1300" s="202">
        <v>92755</v>
      </c>
      <c r="B1300" s="203" t="s">
        <v>2531</v>
      </c>
      <c r="C1300" s="204" t="s">
        <v>2</v>
      </c>
      <c r="D1300" s="205">
        <v>181.17</v>
      </c>
      <c r="E1300" s="206"/>
    </row>
    <row r="1301" spans="1:5" ht="40.5">
      <c r="A1301" s="202">
        <v>92756</v>
      </c>
      <c r="B1301" s="203" t="s">
        <v>2532</v>
      </c>
      <c r="C1301" s="204" t="s">
        <v>2</v>
      </c>
      <c r="D1301" s="205">
        <v>204.97</v>
      </c>
      <c r="E1301" s="206"/>
    </row>
    <row r="1302" spans="1:5" ht="40.5">
      <c r="A1302" s="202">
        <v>92757</v>
      </c>
      <c r="B1302" s="203" t="s">
        <v>2533</v>
      </c>
      <c r="C1302" s="204" t="s">
        <v>2</v>
      </c>
      <c r="D1302" s="205">
        <v>233.94</v>
      </c>
      <c r="E1302" s="206"/>
    </row>
    <row r="1303" spans="1:5" ht="40.5">
      <c r="A1303" s="202">
        <v>92758</v>
      </c>
      <c r="B1303" s="203" t="s">
        <v>2534</v>
      </c>
      <c r="C1303" s="204" t="s">
        <v>4</v>
      </c>
      <c r="D1303" s="205">
        <v>569.25</v>
      </c>
      <c r="E1303" s="206"/>
    </row>
    <row r="1304" spans="1:5" ht="40.5">
      <c r="A1304" s="202">
        <v>91069</v>
      </c>
      <c r="B1304" s="203" t="s">
        <v>2535</v>
      </c>
      <c r="C1304" s="204" t="s">
        <v>2</v>
      </c>
      <c r="D1304" s="205">
        <v>97.4</v>
      </c>
      <c r="E1304" s="206"/>
    </row>
    <row r="1305" spans="1:5" ht="40.5">
      <c r="A1305" s="202">
        <v>91070</v>
      </c>
      <c r="B1305" s="203" t="s">
        <v>2536</v>
      </c>
      <c r="C1305" s="204" t="s">
        <v>2</v>
      </c>
      <c r="D1305" s="205">
        <v>107.37</v>
      </c>
      <c r="E1305" s="206"/>
    </row>
    <row r="1306" spans="1:5" ht="40.5">
      <c r="A1306" s="202">
        <v>91071</v>
      </c>
      <c r="B1306" s="203" t="s">
        <v>2537</v>
      </c>
      <c r="C1306" s="204" t="s">
        <v>2</v>
      </c>
      <c r="D1306" s="205">
        <v>125.25</v>
      </c>
      <c r="E1306" s="206"/>
    </row>
    <row r="1307" spans="1:5" ht="40.5">
      <c r="A1307" s="202">
        <v>91072</v>
      </c>
      <c r="B1307" s="203" t="s">
        <v>2538</v>
      </c>
      <c r="C1307" s="204" t="s">
        <v>2</v>
      </c>
      <c r="D1307" s="205">
        <v>135.16999999999999</v>
      </c>
      <c r="E1307" s="206"/>
    </row>
    <row r="1308" spans="1:5" ht="40.5">
      <c r="A1308" s="202">
        <v>91073</v>
      </c>
      <c r="B1308" s="203" t="s">
        <v>2539</v>
      </c>
      <c r="C1308" s="204" t="s">
        <v>2</v>
      </c>
      <c r="D1308" s="205">
        <v>106.74</v>
      </c>
      <c r="E1308" s="206"/>
    </row>
    <row r="1309" spans="1:5" ht="40.5">
      <c r="A1309" s="202">
        <v>91074</v>
      </c>
      <c r="B1309" s="203" t="s">
        <v>2540</v>
      </c>
      <c r="C1309" s="204" t="s">
        <v>2</v>
      </c>
      <c r="D1309" s="205">
        <v>117.67</v>
      </c>
      <c r="E1309" s="206"/>
    </row>
    <row r="1310" spans="1:5" ht="40.5">
      <c r="A1310" s="202">
        <v>91075</v>
      </c>
      <c r="B1310" s="203" t="s">
        <v>2541</v>
      </c>
      <c r="C1310" s="204" t="s">
        <v>2</v>
      </c>
      <c r="D1310" s="205">
        <v>136.13999999999999</v>
      </c>
      <c r="E1310" s="206"/>
    </row>
    <row r="1311" spans="1:5" ht="40.5">
      <c r="A1311" s="202">
        <v>91076</v>
      </c>
      <c r="B1311" s="203" t="s">
        <v>2542</v>
      </c>
      <c r="C1311" s="204" t="s">
        <v>2</v>
      </c>
      <c r="D1311" s="205">
        <v>147.11000000000001</v>
      </c>
      <c r="E1311" s="206"/>
    </row>
    <row r="1312" spans="1:5" ht="40.5">
      <c r="A1312" s="202">
        <v>91077</v>
      </c>
      <c r="B1312" s="203" t="s">
        <v>2543</v>
      </c>
      <c r="C1312" s="204" t="s">
        <v>2</v>
      </c>
      <c r="D1312" s="205">
        <v>104.26</v>
      </c>
      <c r="E1312" s="206"/>
    </row>
    <row r="1313" spans="1:5" ht="40.5">
      <c r="A1313" s="202">
        <v>91078</v>
      </c>
      <c r="B1313" s="203" t="s">
        <v>2544</v>
      </c>
      <c r="C1313" s="204" t="s">
        <v>2</v>
      </c>
      <c r="D1313" s="205">
        <v>122.76</v>
      </c>
      <c r="E1313" s="206"/>
    </row>
    <row r="1314" spans="1:5" ht="40.5">
      <c r="A1314" s="202">
        <v>91079</v>
      </c>
      <c r="B1314" s="203" t="s">
        <v>2545</v>
      </c>
      <c r="C1314" s="204" t="s">
        <v>2</v>
      </c>
      <c r="D1314" s="205">
        <v>108.43</v>
      </c>
      <c r="E1314" s="206"/>
    </row>
    <row r="1315" spans="1:5" ht="40.5">
      <c r="A1315" s="202">
        <v>91080</v>
      </c>
      <c r="B1315" s="203" t="s">
        <v>2546</v>
      </c>
      <c r="C1315" s="204" t="s">
        <v>2</v>
      </c>
      <c r="D1315" s="205">
        <v>126.79</v>
      </c>
      <c r="E1315" s="206"/>
    </row>
    <row r="1316" spans="1:5" ht="40.5">
      <c r="A1316" s="202">
        <v>91081</v>
      </c>
      <c r="B1316" s="203" t="s">
        <v>2547</v>
      </c>
      <c r="C1316" s="204" t="s">
        <v>2</v>
      </c>
      <c r="D1316" s="205">
        <v>114.79</v>
      </c>
      <c r="E1316" s="206"/>
    </row>
    <row r="1317" spans="1:5" ht="40.5">
      <c r="A1317" s="202">
        <v>91082</v>
      </c>
      <c r="B1317" s="203" t="s">
        <v>2548</v>
      </c>
      <c r="C1317" s="204" t="s">
        <v>2</v>
      </c>
      <c r="D1317" s="205">
        <v>134.15</v>
      </c>
      <c r="E1317" s="206"/>
    </row>
    <row r="1318" spans="1:5" ht="40.5">
      <c r="A1318" s="202">
        <v>91083</v>
      </c>
      <c r="B1318" s="203" t="s">
        <v>2549</v>
      </c>
      <c r="C1318" s="204" t="s">
        <v>2</v>
      </c>
      <c r="D1318" s="205">
        <v>122.05</v>
      </c>
      <c r="E1318" s="206"/>
    </row>
    <row r="1319" spans="1:5" ht="40.5">
      <c r="A1319" s="202">
        <v>91084</v>
      </c>
      <c r="B1319" s="203" t="s">
        <v>2550</v>
      </c>
      <c r="C1319" s="204" t="s">
        <v>2</v>
      </c>
      <c r="D1319" s="205">
        <v>141.22</v>
      </c>
      <c r="E1319" s="206"/>
    </row>
    <row r="1320" spans="1:5" ht="40.5">
      <c r="A1320" s="202">
        <v>91086</v>
      </c>
      <c r="B1320" s="203" t="s">
        <v>2551</v>
      </c>
      <c r="C1320" s="204" t="s">
        <v>2</v>
      </c>
      <c r="D1320" s="205">
        <v>104.76</v>
      </c>
      <c r="E1320" s="206"/>
    </row>
    <row r="1321" spans="1:5" ht="40.5">
      <c r="A1321" s="202">
        <v>91087</v>
      </c>
      <c r="B1321" s="203" t="s">
        <v>2552</v>
      </c>
      <c r="C1321" s="204" t="s">
        <v>2</v>
      </c>
      <c r="D1321" s="205">
        <v>114.98</v>
      </c>
      <c r="E1321" s="206"/>
    </row>
    <row r="1322" spans="1:5" ht="40.5">
      <c r="A1322" s="202">
        <v>91088</v>
      </c>
      <c r="B1322" s="203" t="s">
        <v>2553</v>
      </c>
      <c r="C1322" s="204" t="s">
        <v>2</v>
      </c>
      <c r="D1322" s="205">
        <v>133.63</v>
      </c>
      <c r="E1322" s="206"/>
    </row>
    <row r="1323" spans="1:5" ht="40.5">
      <c r="A1323" s="202">
        <v>91089</v>
      </c>
      <c r="B1323" s="203" t="s">
        <v>2554</v>
      </c>
      <c r="C1323" s="204" t="s">
        <v>2</v>
      </c>
      <c r="D1323" s="205">
        <v>143.91999999999999</v>
      </c>
      <c r="E1323" s="206"/>
    </row>
    <row r="1324" spans="1:5" ht="40.5">
      <c r="A1324" s="202">
        <v>91090</v>
      </c>
      <c r="B1324" s="203" t="s">
        <v>2555</v>
      </c>
      <c r="C1324" s="204" t="s">
        <v>2</v>
      </c>
      <c r="D1324" s="205">
        <v>112.69</v>
      </c>
      <c r="E1324" s="206"/>
    </row>
    <row r="1325" spans="1:5" ht="40.5">
      <c r="A1325" s="202">
        <v>91091</v>
      </c>
      <c r="B1325" s="203" t="s">
        <v>2556</v>
      </c>
      <c r="C1325" s="204" t="s">
        <v>2</v>
      </c>
      <c r="D1325" s="205">
        <v>123.99</v>
      </c>
      <c r="E1325" s="206"/>
    </row>
    <row r="1326" spans="1:5" ht="40.5">
      <c r="A1326" s="202">
        <v>91092</v>
      </c>
      <c r="B1326" s="203" t="s">
        <v>2557</v>
      </c>
      <c r="C1326" s="204" t="s">
        <v>2</v>
      </c>
      <c r="D1326" s="205">
        <v>142.75</v>
      </c>
      <c r="E1326" s="206"/>
    </row>
    <row r="1327" spans="1:5" ht="40.5">
      <c r="A1327" s="202">
        <v>91093</v>
      </c>
      <c r="B1327" s="203" t="s">
        <v>2558</v>
      </c>
      <c r="C1327" s="204" t="s">
        <v>2</v>
      </c>
      <c r="D1327" s="205">
        <v>154.29</v>
      </c>
      <c r="E1327" s="206"/>
    </row>
    <row r="1328" spans="1:5" ht="54">
      <c r="A1328" s="202">
        <v>91094</v>
      </c>
      <c r="B1328" s="203" t="s">
        <v>2559</v>
      </c>
      <c r="C1328" s="204" t="s">
        <v>2</v>
      </c>
      <c r="D1328" s="205">
        <v>108.39</v>
      </c>
      <c r="E1328" s="206"/>
    </row>
    <row r="1329" spans="1:5" ht="54">
      <c r="A1329" s="202">
        <v>91095</v>
      </c>
      <c r="B1329" s="203" t="s">
        <v>2560</v>
      </c>
      <c r="C1329" s="204" t="s">
        <v>2</v>
      </c>
      <c r="D1329" s="205">
        <v>127.17</v>
      </c>
      <c r="E1329" s="206"/>
    </row>
    <row r="1330" spans="1:5" ht="40.5">
      <c r="A1330" s="202">
        <v>91096</v>
      </c>
      <c r="B1330" s="203" t="s">
        <v>2561</v>
      </c>
      <c r="C1330" s="204" t="s">
        <v>2</v>
      </c>
      <c r="D1330" s="205">
        <v>110.62</v>
      </c>
      <c r="E1330" s="206"/>
    </row>
    <row r="1331" spans="1:5" ht="40.5">
      <c r="A1331" s="202">
        <v>91097</v>
      </c>
      <c r="B1331" s="203" t="s">
        <v>2562</v>
      </c>
      <c r="C1331" s="204" t="s">
        <v>2</v>
      </c>
      <c r="D1331" s="205">
        <v>129.28</v>
      </c>
      <c r="E1331" s="206"/>
    </row>
    <row r="1332" spans="1:5" ht="54">
      <c r="A1332" s="202">
        <v>91098</v>
      </c>
      <c r="B1332" s="203" t="s">
        <v>2563</v>
      </c>
      <c r="C1332" s="204" t="s">
        <v>2</v>
      </c>
      <c r="D1332" s="205">
        <v>118.73</v>
      </c>
      <c r="E1332" s="206"/>
    </row>
    <row r="1333" spans="1:5" ht="54">
      <c r="A1333" s="202">
        <v>91099</v>
      </c>
      <c r="B1333" s="203" t="s">
        <v>2564</v>
      </c>
      <c r="C1333" s="204" t="s">
        <v>2</v>
      </c>
      <c r="D1333" s="205">
        <v>138.44</v>
      </c>
      <c r="E1333" s="206"/>
    </row>
    <row r="1334" spans="1:5" ht="40.5">
      <c r="A1334" s="202">
        <v>91100</v>
      </c>
      <c r="B1334" s="203" t="s">
        <v>2565</v>
      </c>
      <c r="C1334" s="204" t="s">
        <v>2</v>
      </c>
      <c r="D1334" s="205">
        <v>124.57</v>
      </c>
      <c r="E1334" s="206"/>
    </row>
    <row r="1335" spans="1:5" ht="40.5">
      <c r="A1335" s="202">
        <v>91101</v>
      </c>
      <c r="B1335" s="203" t="s">
        <v>2566</v>
      </c>
      <c r="C1335" s="204" t="s">
        <v>2</v>
      </c>
      <c r="D1335" s="205">
        <v>144.22999999999999</v>
      </c>
      <c r="E1335" s="206"/>
    </row>
    <row r="1336" spans="1:5" ht="40.5">
      <c r="A1336" s="202">
        <v>93952</v>
      </c>
      <c r="B1336" s="203" t="s">
        <v>2567</v>
      </c>
      <c r="C1336" s="204" t="s">
        <v>0</v>
      </c>
      <c r="D1336" s="205">
        <v>170</v>
      </c>
      <c r="E1336" s="206"/>
    </row>
    <row r="1337" spans="1:5" ht="40.5">
      <c r="A1337" s="202">
        <v>93953</v>
      </c>
      <c r="B1337" s="203" t="s">
        <v>2568</v>
      </c>
      <c r="C1337" s="204" t="s">
        <v>0</v>
      </c>
      <c r="D1337" s="205">
        <v>159.38999999999999</v>
      </c>
      <c r="E1337" s="206"/>
    </row>
    <row r="1338" spans="1:5" ht="40.5">
      <c r="A1338" s="202">
        <v>93954</v>
      </c>
      <c r="B1338" s="203" t="s">
        <v>2569</v>
      </c>
      <c r="C1338" s="204" t="s">
        <v>0</v>
      </c>
      <c r="D1338" s="205">
        <v>153.03</v>
      </c>
      <c r="E1338" s="206"/>
    </row>
    <row r="1339" spans="1:5" ht="40.5">
      <c r="A1339" s="202">
        <v>93955</v>
      </c>
      <c r="B1339" s="203" t="s">
        <v>2570</v>
      </c>
      <c r="C1339" s="204" t="s">
        <v>0</v>
      </c>
      <c r="D1339" s="205">
        <v>148.51</v>
      </c>
      <c r="E1339" s="206"/>
    </row>
    <row r="1340" spans="1:5" ht="40.5">
      <c r="A1340" s="202">
        <v>93956</v>
      </c>
      <c r="B1340" s="203" t="s">
        <v>2571</v>
      </c>
      <c r="C1340" s="204" t="s">
        <v>0</v>
      </c>
      <c r="D1340" s="205">
        <v>144.93</v>
      </c>
      <c r="E1340" s="206"/>
    </row>
    <row r="1341" spans="1:5" ht="40.5">
      <c r="A1341" s="202">
        <v>93957</v>
      </c>
      <c r="B1341" s="203" t="s">
        <v>2572</v>
      </c>
      <c r="C1341" s="204" t="s">
        <v>0</v>
      </c>
      <c r="D1341" s="205">
        <v>187.48</v>
      </c>
      <c r="E1341" s="206"/>
    </row>
    <row r="1342" spans="1:5" ht="40.5">
      <c r="A1342" s="202">
        <v>93958</v>
      </c>
      <c r="B1342" s="203" t="s">
        <v>2573</v>
      </c>
      <c r="C1342" s="204" t="s">
        <v>0</v>
      </c>
      <c r="D1342" s="205">
        <v>176.14</v>
      </c>
      <c r="E1342" s="206"/>
    </row>
    <row r="1343" spans="1:5" ht="40.5">
      <c r="A1343" s="202">
        <v>93959</v>
      </c>
      <c r="B1343" s="203" t="s">
        <v>2574</v>
      </c>
      <c r="C1343" s="204" t="s">
        <v>0</v>
      </c>
      <c r="D1343" s="205">
        <v>169.41</v>
      </c>
      <c r="E1343" s="206"/>
    </row>
    <row r="1344" spans="1:5" ht="40.5">
      <c r="A1344" s="202">
        <v>93960</v>
      </c>
      <c r="B1344" s="203" t="s">
        <v>2575</v>
      </c>
      <c r="C1344" s="204" t="s">
        <v>0</v>
      </c>
      <c r="D1344" s="205">
        <v>164.66</v>
      </c>
      <c r="E1344" s="206"/>
    </row>
    <row r="1345" spans="1:5" ht="40.5">
      <c r="A1345" s="202">
        <v>93961</v>
      </c>
      <c r="B1345" s="203" t="s">
        <v>2576</v>
      </c>
      <c r="C1345" s="204" t="s">
        <v>0</v>
      </c>
      <c r="D1345" s="205">
        <v>160.94</v>
      </c>
      <c r="E1345" s="206"/>
    </row>
    <row r="1346" spans="1:5" ht="40.5">
      <c r="A1346" s="202">
        <v>93962</v>
      </c>
      <c r="B1346" s="203" t="s">
        <v>2577</v>
      </c>
      <c r="C1346" s="204" t="s">
        <v>0</v>
      </c>
      <c r="D1346" s="205">
        <v>159.72</v>
      </c>
      <c r="E1346" s="206"/>
    </row>
    <row r="1347" spans="1:5" ht="40.5">
      <c r="A1347" s="202">
        <v>93963</v>
      </c>
      <c r="B1347" s="203" t="s">
        <v>2578</v>
      </c>
      <c r="C1347" s="204" t="s">
        <v>0</v>
      </c>
      <c r="D1347" s="205">
        <v>149.13</v>
      </c>
      <c r="E1347" s="206"/>
    </row>
    <row r="1348" spans="1:5" ht="40.5">
      <c r="A1348" s="202">
        <v>93964</v>
      </c>
      <c r="B1348" s="203" t="s">
        <v>2579</v>
      </c>
      <c r="C1348" s="204" t="s">
        <v>0</v>
      </c>
      <c r="D1348" s="205">
        <v>142.79</v>
      </c>
      <c r="E1348" s="206"/>
    </row>
    <row r="1349" spans="1:5" ht="40.5">
      <c r="A1349" s="202">
        <v>93965</v>
      </c>
      <c r="B1349" s="203" t="s">
        <v>2580</v>
      </c>
      <c r="C1349" s="204" t="s">
        <v>0</v>
      </c>
      <c r="D1349" s="205">
        <v>136.97</v>
      </c>
      <c r="E1349" s="206"/>
    </row>
    <row r="1350" spans="1:5" ht="40.5">
      <c r="A1350" s="202">
        <v>93966</v>
      </c>
      <c r="B1350" s="203" t="s">
        <v>2581</v>
      </c>
      <c r="C1350" s="204" t="s">
        <v>0</v>
      </c>
      <c r="D1350" s="205">
        <v>134.77000000000001</v>
      </c>
      <c r="E1350" s="206"/>
    </row>
    <row r="1351" spans="1:5" ht="40.5">
      <c r="A1351" s="202">
        <v>93967</v>
      </c>
      <c r="B1351" s="203" t="s">
        <v>2582</v>
      </c>
      <c r="C1351" s="204" t="s">
        <v>0</v>
      </c>
      <c r="D1351" s="205">
        <v>177.21</v>
      </c>
      <c r="E1351" s="206"/>
    </row>
    <row r="1352" spans="1:5" ht="40.5">
      <c r="A1352" s="202">
        <v>93968</v>
      </c>
      <c r="B1352" s="203" t="s">
        <v>2583</v>
      </c>
      <c r="C1352" s="204" t="s">
        <v>0</v>
      </c>
      <c r="D1352" s="205">
        <v>165.92</v>
      </c>
      <c r="E1352" s="206"/>
    </row>
    <row r="1353" spans="1:5" ht="40.5">
      <c r="A1353" s="202">
        <v>93969</v>
      </c>
      <c r="B1353" s="203" t="s">
        <v>2584</v>
      </c>
      <c r="C1353" s="204" t="s">
        <v>0</v>
      </c>
      <c r="D1353" s="205">
        <v>159.18</v>
      </c>
      <c r="E1353" s="206"/>
    </row>
    <row r="1354" spans="1:5" ht="40.5">
      <c r="A1354" s="202">
        <v>93970</v>
      </c>
      <c r="B1354" s="203" t="s">
        <v>2585</v>
      </c>
      <c r="C1354" s="204" t="s">
        <v>0</v>
      </c>
      <c r="D1354" s="205">
        <v>154.44999999999999</v>
      </c>
      <c r="E1354" s="206"/>
    </row>
    <row r="1355" spans="1:5" ht="40.5">
      <c r="A1355" s="202">
        <v>93971</v>
      </c>
      <c r="B1355" s="203" t="s">
        <v>2586</v>
      </c>
      <c r="C1355" s="204" t="s">
        <v>0</v>
      </c>
      <c r="D1355" s="205">
        <v>147.16</v>
      </c>
      <c r="E1355" s="206"/>
    </row>
    <row r="1356" spans="1:5" ht="27">
      <c r="A1356" s="202">
        <v>95108</v>
      </c>
      <c r="B1356" s="203" t="s">
        <v>2587</v>
      </c>
      <c r="C1356" s="204" t="s">
        <v>1</v>
      </c>
      <c r="D1356" s="205">
        <v>21.67</v>
      </c>
      <c r="E1356" s="206"/>
    </row>
    <row r="1357" spans="1:5" ht="27">
      <c r="A1357" s="202">
        <v>100332</v>
      </c>
      <c r="B1357" s="203" t="s">
        <v>2588</v>
      </c>
      <c r="C1357" s="204" t="s">
        <v>2</v>
      </c>
      <c r="D1357" s="205">
        <v>821.94</v>
      </c>
      <c r="E1357" s="206"/>
    </row>
    <row r="1358" spans="1:5" ht="27">
      <c r="A1358" s="202">
        <v>100333</v>
      </c>
      <c r="B1358" s="203" t="s">
        <v>2589</v>
      </c>
      <c r="C1358" s="204" t="s">
        <v>2</v>
      </c>
      <c r="D1358" s="205">
        <v>496.9</v>
      </c>
      <c r="E1358" s="206"/>
    </row>
    <row r="1359" spans="1:5" ht="27">
      <c r="A1359" s="202">
        <v>100334</v>
      </c>
      <c r="B1359" s="203" t="s">
        <v>2590</v>
      </c>
      <c r="C1359" s="204" t="s">
        <v>2</v>
      </c>
      <c r="D1359" s="205">
        <v>646.26</v>
      </c>
      <c r="E1359" s="206"/>
    </row>
    <row r="1360" spans="1:5" ht="27">
      <c r="A1360" s="202">
        <v>100335</v>
      </c>
      <c r="B1360" s="203" t="s">
        <v>2591</v>
      </c>
      <c r="C1360" s="204" t="s">
        <v>2</v>
      </c>
      <c r="D1360" s="205">
        <v>402.48</v>
      </c>
      <c r="E1360" s="206"/>
    </row>
    <row r="1361" spans="1:5" ht="40.5">
      <c r="A1361" s="202">
        <v>100341</v>
      </c>
      <c r="B1361" s="203" t="s">
        <v>2592</v>
      </c>
      <c r="C1361" s="204" t="s">
        <v>2</v>
      </c>
      <c r="D1361" s="205">
        <v>24.64</v>
      </c>
      <c r="E1361" s="206"/>
    </row>
    <row r="1362" spans="1:5" ht="27">
      <c r="A1362" s="202">
        <v>100342</v>
      </c>
      <c r="B1362" s="203" t="s">
        <v>2593</v>
      </c>
      <c r="C1362" s="204" t="s">
        <v>1200</v>
      </c>
      <c r="D1362" s="205">
        <v>17.55</v>
      </c>
      <c r="E1362" s="206"/>
    </row>
    <row r="1363" spans="1:5" ht="27">
      <c r="A1363" s="202">
        <v>100343</v>
      </c>
      <c r="B1363" s="203" t="s">
        <v>2594</v>
      </c>
      <c r="C1363" s="204" t="s">
        <v>1200</v>
      </c>
      <c r="D1363" s="205">
        <v>17.21</v>
      </c>
      <c r="E1363" s="206"/>
    </row>
    <row r="1364" spans="1:5" ht="27">
      <c r="A1364" s="202">
        <v>100344</v>
      </c>
      <c r="B1364" s="203" t="s">
        <v>2595</v>
      </c>
      <c r="C1364" s="204" t="s">
        <v>1200</v>
      </c>
      <c r="D1364" s="205">
        <v>15.73</v>
      </c>
      <c r="E1364" s="206"/>
    </row>
    <row r="1365" spans="1:5" ht="27">
      <c r="A1365" s="202">
        <v>100345</v>
      </c>
      <c r="B1365" s="203" t="s">
        <v>2596</v>
      </c>
      <c r="C1365" s="204" t="s">
        <v>1200</v>
      </c>
      <c r="D1365" s="205">
        <v>13.44</v>
      </c>
      <c r="E1365" s="206"/>
    </row>
    <row r="1366" spans="1:5" ht="27">
      <c r="A1366" s="202">
        <v>100346</v>
      </c>
      <c r="B1366" s="203" t="s">
        <v>2597</v>
      </c>
      <c r="C1366" s="204" t="s">
        <v>1200</v>
      </c>
      <c r="D1366" s="205">
        <v>13.05</v>
      </c>
      <c r="E1366" s="206"/>
    </row>
    <row r="1367" spans="1:5" ht="27">
      <c r="A1367" s="202">
        <v>100347</v>
      </c>
      <c r="B1367" s="203" t="s">
        <v>2598</v>
      </c>
      <c r="C1367" s="204" t="s">
        <v>1200</v>
      </c>
      <c r="D1367" s="205">
        <v>15</v>
      </c>
      <c r="E1367" s="206"/>
    </row>
    <row r="1368" spans="1:5" ht="27">
      <c r="A1368" s="202">
        <v>100348</v>
      </c>
      <c r="B1368" s="203" t="s">
        <v>2599</v>
      </c>
      <c r="C1368" s="204" t="s">
        <v>1200</v>
      </c>
      <c r="D1368" s="205">
        <v>14.8</v>
      </c>
      <c r="E1368" s="206"/>
    </row>
    <row r="1369" spans="1:5" ht="27">
      <c r="A1369" s="202">
        <v>100349</v>
      </c>
      <c r="B1369" s="203" t="s">
        <v>2600</v>
      </c>
      <c r="C1369" s="204" t="s">
        <v>4</v>
      </c>
      <c r="D1369" s="205">
        <v>567.14</v>
      </c>
      <c r="E1369" s="206"/>
    </row>
    <row r="1370" spans="1:5" ht="40.5">
      <c r="A1370" s="202" t="s">
        <v>2601</v>
      </c>
      <c r="B1370" s="203" t="s">
        <v>2602</v>
      </c>
      <c r="C1370" s="204" t="s">
        <v>1</v>
      </c>
      <c r="D1370" s="205">
        <v>614.9</v>
      </c>
      <c r="E1370" s="206"/>
    </row>
    <row r="1371" spans="1:5" ht="40.5">
      <c r="A1371" s="202" t="s">
        <v>2603</v>
      </c>
      <c r="B1371" s="203" t="s">
        <v>2604</v>
      </c>
      <c r="C1371" s="204" t="s">
        <v>1</v>
      </c>
      <c r="D1371" s="205">
        <v>1003.9</v>
      </c>
      <c r="E1371" s="206"/>
    </row>
    <row r="1372" spans="1:5" ht="40.5">
      <c r="A1372" s="202" t="s">
        <v>2605</v>
      </c>
      <c r="B1372" s="203" t="s">
        <v>2606</v>
      </c>
      <c r="C1372" s="204" t="s">
        <v>1</v>
      </c>
      <c r="D1372" s="205">
        <v>1499.58</v>
      </c>
      <c r="E1372" s="206"/>
    </row>
    <row r="1373" spans="1:5" ht="40.5">
      <c r="A1373" s="202" t="s">
        <v>2607</v>
      </c>
      <c r="B1373" s="203" t="s">
        <v>2608</v>
      </c>
      <c r="C1373" s="204" t="s">
        <v>1</v>
      </c>
      <c r="D1373" s="205">
        <v>2108.56</v>
      </c>
      <c r="E1373" s="206"/>
    </row>
    <row r="1374" spans="1:5" ht="27">
      <c r="A1374" s="202">
        <v>83716</v>
      </c>
      <c r="B1374" s="203" t="s">
        <v>2609</v>
      </c>
      <c r="C1374" s="204" t="s">
        <v>1</v>
      </c>
      <c r="D1374" s="205">
        <v>489.8</v>
      </c>
      <c r="E1374" s="206"/>
    </row>
    <row r="1375" spans="1:5" ht="27">
      <c r="A1375" s="202">
        <v>97933</v>
      </c>
      <c r="B1375" s="203" t="s">
        <v>2610</v>
      </c>
      <c r="C1375" s="204" t="s">
        <v>1</v>
      </c>
      <c r="D1375" s="205">
        <v>874.24</v>
      </c>
      <c r="E1375" s="206"/>
    </row>
    <row r="1376" spans="1:5" ht="27">
      <c r="A1376" s="202">
        <v>97934</v>
      </c>
      <c r="B1376" s="203" t="s">
        <v>2611</v>
      </c>
      <c r="C1376" s="204" t="s">
        <v>1</v>
      </c>
      <c r="D1376" s="205">
        <v>1834.73</v>
      </c>
      <c r="E1376" s="206"/>
    </row>
    <row r="1377" spans="1:5" ht="27">
      <c r="A1377" s="202">
        <v>97935</v>
      </c>
      <c r="B1377" s="203" t="s">
        <v>2612</v>
      </c>
      <c r="C1377" s="204" t="s">
        <v>1</v>
      </c>
      <c r="D1377" s="205">
        <v>688.67</v>
      </c>
      <c r="E1377" s="206"/>
    </row>
    <row r="1378" spans="1:5" ht="27">
      <c r="A1378" s="202">
        <v>97936</v>
      </c>
      <c r="B1378" s="203" t="s">
        <v>2613</v>
      </c>
      <c r="C1378" s="204" t="s">
        <v>1</v>
      </c>
      <c r="D1378" s="205">
        <v>1497.59</v>
      </c>
      <c r="E1378" s="206"/>
    </row>
    <row r="1379" spans="1:5" ht="27">
      <c r="A1379" s="202">
        <v>97947</v>
      </c>
      <c r="B1379" s="203" t="s">
        <v>2614</v>
      </c>
      <c r="C1379" s="204" t="s">
        <v>1</v>
      </c>
      <c r="D1379" s="205">
        <v>1447.36</v>
      </c>
      <c r="E1379" s="206"/>
    </row>
    <row r="1380" spans="1:5" ht="27">
      <c r="A1380" s="202">
        <v>97948</v>
      </c>
      <c r="B1380" s="203" t="s">
        <v>2615</v>
      </c>
      <c r="C1380" s="204" t="s">
        <v>1</v>
      </c>
      <c r="D1380" s="205">
        <v>2669.35</v>
      </c>
      <c r="E1380" s="206"/>
    </row>
    <row r="1381" spans="1:5" ht="27">
      <c r="A1381" s="202">
        <v>97949</v>
      </c>
      <c r="B1381" s="203" t="s">
        <v>2616</v>
      </c>
      <c r="C1381" s="204" t="s">
        <v>1</v>
      </c>
      <c r="D1381" s="205">
        <v>1423.74</v>
      </c>
      <c r="E1381" s="206"/>
    </row>
    <row r="1382" spans="1:5" ht="27">
      <c r="A1382" s="202">
        <v>97950</v>
      </c>
      <c r="B1382" s="203" t="s">
        <v>2617</v>
      </c>
      <c r="C1382" s="204" t="s">
        <v>1</v>
      </c>
      <c r="D1382" s="205">
        <v>2504.86</v>
      </c>
      <c r="E1382" s="206"/>
    </row>
    <row r="1383" spans="1:5" ht="40.5">
      <c r="A1383" s="202">
        <v>97951</v>
      </c>
      <c r="B1383" s="203" t="s">
        <v>2618</v>
      </c>
      <c r="C1383" s="204" t="s">
        <v>1</v>
      </c>
      <c r="D1383" s="205">
        <v>2297.96</v>
      </c>
      <c r="E1383" s="206"/>
    </row>
    <row r="1384" spans="1:5" ht="40.5">
      <c r="A1384" s="202">
        <v>97952</v>
      </c>
      <c r="B1384" s="203" t="s">
        <v>2619</v>
      </c>
      <c r="C1384" s="204" t="s">
        <v>1</v>
      </c>
      <c r="D1384" s="205">
        <v>3966.79</v>
      </c>
      <c r="E1384" s="206"/>
    </row>
    <row r="1385" spans="1:5" ht="27">
      <c r="A1385" s="202">
        <v>97953</v>
      </c>
      <c r="B1385" s="203" t="s">
        <v>2620</v>
      </c>
      <c r="C1385" s="204" t="s">
        <v>1</v>
      </c>
      <c r="D1385" s="205">
        <v>1017.41</v>
      </c>
      <c r="E1385" s="206"/>
    </row>
    <row r="1386" spans="1:5" ht="27">
      <c r="A1386" s="202">
        <v>97955</v>
      </c>
      <c r="B1386" s="203" t="s">
        <v>2621</v>
      </c>
      <c r="C1386" s="204" t="s">
        <v>1</v>
      </c>
      <c r="D1386" s="205">
        <v>2232.69</v>
      </c>
      <c r="E1386" s="206"/>
    </row>
    <row r="1387" spans="1:5" ht="27">
      <c r="A1387" s="202">
        <v>97956</v>
      </c>
      <c r="B1387" s="203" t="s">
        <v>2622</v>
      </c>
      <c r="C1387" s="204" t="s">
        <v>1</v>
      </c>
      <c r="D1387" s="205">
        <v>1041.98</v>
      </c>
      <c r="E1387" s="206"/>
    </row>
    <row r="1388" spans="1:5" ht="27">
      <c r="A1388" s="202">
        <v>97957</v>
      </c>
      <c r="B1388" s="203" t="s">
        <v>2623</v>
      </c>
      <c r="C1388" s="204" t="s">
        <v>1</v>
      </c>
      <c r="D1388" s="205">
        <v>1910.02</v>
      </c>
      <c r="E1388" s="206"/>
    </row>
    <row r="1389" spans="1:5" ht="27">
      <c r="A1389" s="202">
        <v>97961</v>
      </c>
      <c r="B1389" s="203" t="s">
        <v>2624</v>
      </c>
      <c r="C1389" s="204" t="s">
        <v>1</v>
      </c>
      <c r="D1389" s="205">
        <v>1746.78</v>
      </c>
      <c r="E1389" s="206"/>
    </row>
    <row r="1390" spans="1:5" ht="40.5">
      <c r="A1390" s="202">
        <v>97973</v>
      </c>
      <c r="B1390" s="203" t="s">
        <v>2625</v>
      </c>
      <c r="C1390" s="204" t="s">
        <v>1</v>
      </c>
      <c r="D1390" s="205">
        <v>3319.52</v>
      </c>
      <c r="E1390" s="206"/>
    </row>
    <row r="1391" spans="1:5" ht="27">
      <c r="A1391" s="202">
        <v>97974</v>
      </c>
      <c r="B1391" s="203" t="s">
        <v>2626</v>
      </c>
      <c r="C1391" s="204" t="s">
        <v>1</v>
      </c>
      <c r="D1391" s="205">
        <v>362.38</v>
      </c>
      <c r="E1391" s="206"/>
    </row>
    <row r="1392" spans="1:5" ht="27">
      <c r="A1392" s="202">
        <v>97975</v>
      </c>
      <c r="B1392" s="203" t="s">
        <v>2627</v>
      </c>
      <c r="C1392" s="204" t="s">
        <v>1</v>
      </c>
      <c r="D1392" s="205">
        <v>377.1</v>
      </c>
      <c r="E1392" s="206"/>
    </row>
    <row r="1393" spans="1:5" ht="40.5">
      <c r="A1393" s="202">
        <v>97976</v>
      </c>
      <c r="B1393" s="203" t="s">
        <v>2628</v>
      </c>
      <c r="C1393" s="204" t="s">
        <v>1</v>
      </c>
      <c r="D1393" s="205">
        <v>865.07</v>
      </c>
      <c r="E1393" s="206"/>
    </row>
    <row r="1394" spans="1:5" ht="40.5">
      <c r="A1394" s="202">
        <v>97977</v>
      </c>
      <c r="B1394" s="203" t="s">
        <v>2629</v>
      </c>
      <c r="C1394" s="204" t="s">
        <v>1</v>
      </c>
      <c r="D1394" s="205">
        <v>1233.46</v>
      </c>
      <c r="E1394" s="206"/>
    </row>
    <row r="1395" spans="1:5" ht="40.5">
      <c r="A1395" s="202">
        <v>97978</v>
      </c>
      <c r="B1395" s="203" t="s">
        <v>2630</v>
      </c>
      <c r="C1395" s="204" t="s">
        <v>1</v>
      </c>
      <c r="D1395" s="205">
        <v>712.27</v>
      </c>
      <c r="E1395" s="206"/>
    </row>
    <row r="1396" spans="1:5" ht="40.5">
      <c r="A1396" s="202">
        <v>97980</v>
      </c>
      <c r="B1396" s="203" t="s">
        <v>2631</v>
      </c>
      <c r="C1396" s="204" t="s">
        <v>1</v>
      </c>
      <c r="D1396" s="205">
        <v>1619.37</v>
      </c>
      <c r="E1396" s="206"/>
    </row>
    <row r="1397" spans="1:5" ht="27">
      <c r="A1397" s="202">
        <v>97981</v>
      </c>
      <c r="B1397" s="203" t="s">
        <v>2632</v>
      </c>
      <c r="C1397" s="204" t="s">
        <v>0</v>
      </c>
      <c r="D1397" s="205">
        <v>931.97</v>
      </c>
      <c r="E1397" s="206"/>
    </row>
    <row r="1398" spans="1:5" ht="27">
      <c r="A1398" s="202">
        <v>97983</v>
      </c>
      <c r="B1398" s="203" t="s">
        <v>2633</v>
      </c>
      <c r="C1398" s="204" t="s">
        <v>0</v>
      </c>
      <c r="D1398" s="205">
        <v>414.47</v>
      </c>
      <c r="E1398" s="206"/>
    </row>
    <row r="1399" spans="1:5" ht="27">
      <c r="A1399" s="202">
        <v>97985</v>
      </c>
      <c r="B1399" s="203" t="s">
        <v>2634</v>
      </c>
      <c r="C1399" s="204" t="s">
        <v>0</v>
      </c>
      <c r="D1399" s="205">
        <v>1126.54</v>
      </c>
      <c r="E1399" s="206"/>
    </row>
    <row r="1400" spans="1:5" ht="27">
      <c r="A1400" s="202">
        <v>97987</v>
      </c>
      <c r="B1400" s="203" t="s">
        <v>2635</v>
      </c>
      <c r="C1400" s="204" t="s">
        <v>0</v>
      </c>
      <c r="D1400" s="205">
        <v>553.73</v>
      </c>
      <c r="E1400" s="206"/>
    </row>
    <row r="1401" spans="1:5" ht="40.5">
      <c r="A1401" s="202">
        <v>97988</v>
      </c>
      <c r="B1401" s="203" t="s">
        <v>2636</v>
      </c>
      <c r="C1401" s="204" t="s">
        <v>1</v>
      </c>
      <c r="D1401" s="205">
        <v>2416.3000000000002</v>
      </c>
      <c r="E1401" s="206"/>
    </row>
    <row r="1402" spans="1:5" ht="27">
      <c r="A1402" s="202">
        <v>97989</v>
      </c>
      <c r="B1402" s="203" t="s">
        <v>2637</v>
      </c>
      <c r="C1402" s="204" t="s">
        <v>0</v>
      </c>
      <c r="D1402" s="205">
        <v>1321.15</v>
      </c>
      <c r="E1402" s="206"/>
    </row>
    <row r="1403" spans="1:5" ht="27">
      <c r="A1403" s="202">
        <v>97991</v>
      </c>
      <c r="B1403" s="203" t="s">
        <v>2638</v>
      </c>
      <c r="C1403" s="204" t="s">
        <v>0</v>
      </c>
      <c r="D1403" s="205">
        <v>781.83</v>
      </c>
      <c r="E1403" s="206"/>
    </row>
    <row r="1404" spans="1:5" ht="40.5">
      <c r="A1404" s="202">
        <v>97992</v>
      </c>
      <c r="B1404" s="203" t="s">
        <v>2639</v>
      </c>
      <c r="C1404" s="204" t="s">
        <v>1</v>
      </c>
      <c r="D1404" s="205">
        <v>3132.33</v>
      </c>
      <c r="E1404" s="206"/>
    </row>
    <row r="1405" spans="1:5" ht="27">
      <c r="A1405" s="202">
        <v>97993</v>
      </c>
      <c r="B1405" s="203" t="s">
        <v>2640</v>
      </c>
      <c r="C1405" s="204" t="s">
        <v>0</v>
      </c>
      <c r="D1405" s="205">
        <v>1613.06</v>
      </c>
      <c r="E1405" s="206"/>
    </row>
    <row r="1406" spans="1:5" ht="40.5">
      <c r="A1406" s="202">
        <v>97994</v>
      </c>
      <c r="B1406" s="203" t="s">
        <v>2641</v>
      </c>
      <c r="C1406" s="204" t="s">
        <v>1</v>
      </c>
      <c r="D1406" s="205">
        <v>1989.02</v>
      </c>
      <c r="E1406" s="206"/>
    </row>
    <row r="1407" spans="1:5" ht="27">
      <c r="A1407" s="202">
        <v>97995</v>
      </c>
      <c r="B1407" s="203" t="s">
        <v>2642</v>
      </c>
      <c r="C1407" s="204" t="s">
        <v>0</v>
      </c>
      <c r="D1407" s="205">
        <v>924.04</v>
      </c>
      <c r="E1407" s="206"/>
    </row>
    <row r="1408" spans="1:5" ht="40.5">
      <c r="A1408" s="202">
        <v>97996</v>
      </c>
      <c r="B1408" s="203" t="s">
        <v>2643</v>
      </c>
      <c r="C1408" s="204" t="s">
        <v>1</v>
      </c>
      <c r="D1408" s="205">
        <v>2530.02</v>
      </c>
      <c r="E1408" s="206"/>
    </row>
    <row r="1409" spans="1:5" ht="27">
      <c r="A1409" s="202">
        <v>97997</v>
      </c>
      <c r="B1409" s="203" t="s">
        <v>2644</v>
      </c>
      <c r="C1409" s="204" t="s">
        <v>0</v>
      </c>
      <c r="D1409" s="205">
        <v>1102.6500000000001</v>
      </c>
      <c r="E1409" s="206"/>
    </row>
    <row r="1410" spans="1:5" ht="27">
      <c r="A1410" s="202">
        <v>97999</v>
      </c>
      <c r="B1410" s="203" t="s">
        <v>2645</v>
      </c>
      <c r="C1410" s="204" t="s">
        <v>0</v>
      </c>
      <c r="D1410" s="205">
        <v>1281.28</v>
      </c>
      <c r="E1410" s="206"/>
    </row>
    <row r="1411" spans="1:5" ht="27">
      <c r="A1411" s="202">
        <v>98001</v>
      </c>
      <c r="B1411" s="203" t="s">
        <v>2646</v>
      </c>
      <c r="C1411" s="204" t="s">
        <v>0</v>
      </c>
      <c r="D1411" s="205">
        <v>1459.9</v>
      </c>
      <c r="E1411" s="206"/>
    </row>
    <row r="1412" spans="1:5" ht="40.5">
      <c r="A1412" s="202">
        <v>98002</v>
      </c>
      <c r="B1412" s="203" t="s">
        <v>2647</v>
      </c>
      <c r="C1412" s="204" t="s">
        <v>1</v>
      </c>
      <c r="D1412" s="205">
        <v>4171.87</v>
      </c>
      <c r="E1412" s="206"/>
    </row>
    <row r="1413" spans="1:5" ht="27">
      <c r="A1413" s="202">
        <v>98003</v>
      </c>
      <c r="B1413" s="203" t="s">
        <v>2648</v>
      </c>
      <c r="C1413" s="204" t="s">
        <v>0</v>
      </c>
      <c r="D1413" s="205">
        <v>1638.56</v>
      </c>
      <c r="E1413" s="206"/>
    </row>
    <row r="1414" spans="1:5" ht="27">
      <c r="A1414" s="202">
        <v>98005</v>
      </c>
      <c r="B1414" s="203" t="s">
        <v>2649</v>
      </c>
      <c r="C1414" s="204" t="s">
        <v>0</v>
      </c>
      <c r="D1414" s="205">
        <v>1817.19</v>
      </c>
      <c r="E1414" s="206"/>
    </row>
    <row r="1415" spans="1:5" ht="40.5">
      <c r="A1415" s="202">
        <v>98006</v>
      </c>
      <c r="B1415" s="203" t="s">
        <v>2650</v>
      </c>
      <c r="C1415" s="204" t="s">
        <v>1</v>
      </c>
      <c r="D1415" s="205">
        <v>5256.17</v>
      </c>
      <c r="E1415" s="206"/>
    </row>
    <row r="1416" spans="1:5" ht="27">
      <c r="A1416" s="202">
        <v>98007</v>
      </c>
      <c r="B1416" s="203" t="s">
        <v>2651</v>
      </c>
      <c r="C1416" s="204" t="s">
        <v>0</v>
      </c>
      <c r="D1416" s="205">
        <v>1995.8</v>
      </c>
      <c r="E1416" s="206"/>
    </row>
    <row r="1417" spans="1:5" ht="40.5">
      <c r="A1417" s="202">
        <v>98008</v>
      </c>
      <c r="B1417" s="203" t="s">
        <v>2652</v>
      </c>
      <c r="C1417" s="204" t="s">
        <v>1</v>
      </c>
      <c r="D1417" s="205">
        <v>3162.07</v>
      </c>
      <c r="E1417" s="206"/>
    </row>
    <row r="1418" spans="1:5" ht="27">
      <c r="A1418" s="202">
        <v>98009</v>
      </c>
      <c r="B1418" s="203" t="s">
        <v>2653</v>
      </c>
      <c r="C1418" s="204" t="s">
        <v>0</v>
      </c>
      <c r="D1418" s="205">
        <v>1281.28</v>
      </c>
      <c r="E1418" s="206"/>
    </row>
    <row r="1419" spans="1:5" ht="40.5">
      <c r="A1419" s="202">
        <v>98010</v>
      </c>
      <c r="B1419" s="203" t="s">
        <v>2654</v>
      </c>
      <c r="C1419" s="204" t="s">
        <v>1</v>
      </c>
      <c r="D1419" s="205">
        <v>3866.49</v>
      </c>
      <c r="E1419" s="206"/>
    </row>
    <row r="1420" spans="1:5" ht="27">
      <c r="A1420" s="202">
        <v>98011</v>
      </c>
      <c r="B1420" s="203" t="s">
        <v>2655</v>
      </c>
      <c r="C1420" s="204" t="s">
        <v>0</v>
      </c>
      <c r="D1420" s="205">
        <v>1459.9</v>
      </c>
      <c r="E1420" s="206"/>
    </row>
    <row r="1421" spans="1:5" ht="40.5">
      <c r="A1421" s="202">
        <v>98012</v>
      </c>
      <c r="B1421" s="203" t="s">
        <v>2656</v>
      </c>
      <c r="C1421" s="204" t="s">
        <v>1</v>
      </c>
      <c r="D1421" s="205">
        <v>4555.75</v>
      </c>
      <c r="E1421" s="206"/>
    </row>
    <row r="1422" spans="1:5" ht="27">
      <c r="A1422" s="202">
        <v>98013</v>
      </c>
      <c r="B1422" s="203" t="s">
        <v>2657</v>
      </c>
      <c r="C1422" s="204" t="s">
        <v>0</v>
      </c>
      <c r="D1422" s="205">
        <v>1638.56</v>
      </c>
      <c r="E1422" s="206"/>
    </row>
    <row r="1423" spans="1:5" ht="40.5">
      <c r="A1423" s="202">
        <v>98014</v>
      </c>
      <c r="B1423" s="203" t="s">
        <v>2658</v>
      </c>
      <c r="C1423" s="204" t="s">
        <v>1</v>
      </c>
      <c r="D1423" s="205">
        <v>5244.99</v>
      </c>
      <c r="E1423" s="206"/>
    </row>
    <row r="1424" spans="1:5" ht="27">
      <c r="A1424" s="202">
        <v>98015</v>
      </c>
      <c r="B1424" s="203" t="s">
        <v>2659</v>
      </c>
      <c r="C1424" s="204" t="s">
        <v>0</v>
      </c>
      <c r="D1424" s="205">
        <v>1817.19</v>
      </c>
      <c r="E1424" s="206"/>
    </row>
    <row r="1425" spans="1:5" ht="40.5">
      <c r="A1425" s="202">
        <v>98016</v>
      </c>
      <c r="B1425" s="203" t="s">
        <v>2660</v>
      </c>
      <c r="C1425" s="204" t="s">
        <v>1</v>
      </c>
      <c r="D1425" s="205">
        <v>5937.8</v>
      </c>
      <c r="E1425" s="206"/>
    </row>
    <row r="1426" spans="1:5" ht="27">
      <c r="A1426" s="202">
        <v>98017</v>
      </c>
      <c r="B1426" s="203" t="s">
        <v>2661</v>
      </c>
      <c r="C1426" s="204" t="s">
        <v>0</v>
      </c>
      <c r="D1426" s="205">
        <v>1995.8</v>
      </c>
      <c r="E1426" s="206"/>
    </row>
    <row r="1427" spans="1:5" ht="40.5">
      <c r="A1427" s="202">
        <v>98018</v>
      </c>
      <c r="B1427" s="203" t="s">
        <v>2662</v>
      </c>
      <c r="C1427" s="204" t="s">
        <v>1</v>
      </c>
      <c r="D1427" s="205">
        <v>6623.52</v>
      </c>
      <c r="E1427" s="206"/>
    </row>
    <row r="1428" spans="1:5" ht="27">
      <c r="A1428" s="202">
        <v>98019</v>
      </c>
      <c r="B1428" s="203" t="s">
        <v>2663</v>
      </c>
      <c r="C1428" s="204" t="s">
        <v>0</v>
      </c>
      <c r="D1428" s="205">
        <v>2191.13</v>
      </c>
      <c r="E1428" s="206"/>
    </row>
    <row r="1429" spans="1:5" ht="40.5">
      <c r="A1429" s="202">
        <v>98020</v>
      </c>
      <c r="B1429" s="203" t="s">
        <v>2664</v>
      </c>
      <c r="C1429" s="204" t="s">
        <v>1</v>
      </c>
      <c r="D1429" s="205">
        <v>4695.1099999999997</v>
      </c>
      <c r="E1429" s="206"/>
    </row>
    <row r="1430" spans="1:5" ht="27">
      <c r="A1430" s="202">
        <v>98021</v>
      </c>
      <c r="B1430" s="203" t="s">
        <v>2665</v>
      </c>
      <c r="C1430" s="204" t="s">
        <v>0</v>
      </c>
      <c r="D1430" s="205">
        <v>1655.32</v>
      </c>
      <c r="E1430" s="206"/>
    </row>
    <row r="1431" spans="1:5" ht="40.5">
      <c r="A1431" s="202">
        <v>98022</v>
      </c>
      <c r="B1431" s="203" t="s">
        <v>2666</v>
      </c>
      <c r="C1431" s="204" t="s">
        <v>1</v>
      </c>
      <c r="D1431" s="205">
        <v>5526.01</v>
      </c>
      <c r="E1431" s="206"/>
    </row>
    <row r="1432" spans="1:5" ht="27">
      <c r="A1432" s="202">
        <v>98023</v>
      </c>
      <c r="B1432" s="203" t="s">
        <v>2667</v>
      </c>
      <c r="C1432" s="204" t="s">
        <v>0</v>
      </c>
      <c r="D1432" s="205">
        <v>1833.89</v>
      </c>
      <c r="E1432" s="206"/>
    </row>
    <row r="1433" spans="1:5" ht="40.5">
      <c r="A1433" s="202">
        <v>98024</v>
      </c>
      <c r="B1433" s="203" t="s">
        <v>2668</v>
      </c>
      <c r="C1433" s="204" t="s">
        <v>1</v>
      </c>
      <c r="D1433" s="205">
        <v>6386.38</v>
      </c>
      <c r="E1433" s="206"/>
    </row>
    <row r="1434" spans="1:5" ht="27">
      <c r="A1434" s="202">
        <v>98025</v>
      </c>
      <c r="B1434" s="203" t="s">
        <v>2669</v>
      </c>
      <c r="C1434" s="204" t="s">
        <v>0</v>
      </c>
      <c r="D1434" s="205">
        <v>2012.54</v>
      </c>
      <c r="E1434" s="206"/>
    </row>
    <row r="1435" spans="1:5" ht="40.5">
      <c r="A1435" s="202">
        <v>98026</v>
      </c>
      <c r="B1435" s="203" t="s">
        <v>2670</v>
      </c>
      <c r="C1435" s="204" t="s">
        <v>1</v>
      </c>
      <c r="D1435" s="205">
        <v>7217.49</v>
      </c>
      <c r="E1435" s="206"/>
    </row>
    <row r="1436" spans="1:5" ht="27">
      <c r="A1436" s="202">
        <v>98027</v>
      </c>
      <c r="B1436" s="203" t="s">
        <v>2671</v>
      </c>
      <c r="C1436" s="204" t="s">
        <v>0</v>
      </c>
      <c r="D1436" s="205">
        <v>2191.13</v>
      </c>
      <c r="E1436" s="206"/>
    </row>
    <row r="1437" spans="1:5" ht="40.5">
      <c r="A1437" s="202">
        <v>98028</v>
      </c>
      <c r="B1437" s="203" t="s">
        <v>2672</v>
      </c>
      <c r="C1437" s="204" t="s">
        <v>1</v>
      </c>
      <c r="D1437" s="205">
        <v>8048.64</v>
      </c>
      <c r="E1437" s="206"/>
    </row>
    <row r="1438" spans="1:5" ht="27">
      <c r="A1438" s="202">
        <v>98029</v>
      </c>
      <c r="B1438" s="203" t="s">
        <v>2673</v>
      </c>
      <c r="C1438" s="204" t="s">
        <v>0</v>
      </c>
      <c r="D1438" s="205">
        <v>2373.23</v>
      </c>
      <c r="E1438" s="206"/>
    </row>
    <row r="1439" spans="1:5" ht="40.5">
      <c r="A1439" s="202">
        <v>98030</v>
      </c>
      <c r="B1439" s="203" t="s">
        <v>2674</v>
      </c>
      <c r="C1439" s="204" t="s">
        <v>1</v>
      </c>
      <c r="D1439" s="205">
        <v>6556.86</v>
      </c>
      <c r="E1439" s="206"/>
    </row>
    <row r="1440" spans="1:5" ht="27">
      <c r="A1440" s="202">
        <v>98031</v>
      </c>
      <c r="B1440" s="203" t="s">
        <v>2675</v>
      </c>
      <c r="C1440" s="204" t="s">
        <v>0</v>
      </c>
      <c r="D1440" s="205">
        <v>2016.03</v>
      </c>
      <c r="E1440" s="206"/>
    </row>
    <row r="1441" spans="1:5" ht="40.5">
      <c r="A1441" s="202">
        <v>98032</v>
      </c>
      <c r="B1441" s="203" t="s">
        <v>2676</v>
      </c>
      <c r="C1441" s="204" t="s">
        <v>1</v>
      </c>
      <c r="D1441" s="205">
        <v>7562.57</v>
      </c>
      <c r="E1441" s="206"/>
    </row>
    <row r="1442" spans="1:5" ht="27">
      <c r="A1442" s="202">
        <v>98033</v>
      </c>
      <c r="B1442" s="203" t="s">
        <v>2677</v>
      </c>
      <c r="C1442" s="204" t="s">
        <v>0</v>
      </c>
      <c r="D1442" s="205">
        <v>2194.62</v>
      </c>
      <c r="E1442" s="206"/>
    </row>
    <row r="1443" spans="1:5" ht="40.5">
      <c r="A1443" s="202">
        <v>98034</v>
      </c>
      <c r="B1443" s="203" t="s">
        <v>2678</v>
      </c>
      <c r="C1443" s="204" t="s">
        <v>1</v>
      </c>
      <c r="D1443" s="205">
        <v>8568.24</v>
      </c>
      <c r="E1443" s="206"/>
    </row>
    <row r="1444" spans="1:5" ht="27">
      <c r="A1444" s="202">
        <v>98035</v>
      </c>
      <c r="B1444" s="203" t="s">
        <v>2679</v>
      </c>
      <c r="C1444" s="204" t="s">
        <v>0</v>
      </c>
      <c r="D1444" s="205">
        <v>2373.23</v>
      </c>
      <c r="E1444" s="206"/>
    </row>
    <row r="1445" spans="1:5" ht="40.5">
      <c r="A1445" s="202">
        <v>98036</v>
      </c>
      <c r="B1445" s="203" t="s">
        <v>2680</v>
      </c>
      <c r="C1445" s="204" t="s">
        <v>1</v>
      </c>
      <c r="D1445" s="205">
        <v>9573.9500000000007</v>
      </c>
      <c r="E1445" s="206"/>
    </row>
    <row r="1446" spans="1:5" ht="27">
      <c r="A1446" s="202">
        <v>98037</v>
      </c>
      <c r="B1446" s="203" t="s">
        <v>2681</v>
      </c>
      <c r="C1446" s="204" t="s">
        <v>0</v>
      </c>
      <c r="D1446" s="205">
        <v>2555.3200000000002</v>
      </c>
      <c r="E1446" s="206"/>
    </row>
    <row r="1447" spans="1:5" ht="40.5">
      <c r="A1447" s="202">
        <v>98038</v>
      </c>
      <c r="B1447" s="203" t="s">
        <v>2682</v>
      </c>
      <c r="C1447" s="204" t="s">
        <v>1</v>
      </c>
      <c r="D1447" s="205">
        <v>8755.4</v>
      </c>
      <c r="E1447" s="206"/>
    </row>
    <row r="1448" spans="1:5" ht="27">
      <c r="A1448" s="202">
        <v>98039</v>
      </c>
      <c r="B1448" s="203" t="s">
        <v>2683</v>
      </c>
      <c r="C1448" s="204" t="s">
        <v>0</v>
      </c>
      <c r="D1448" s="205">
        <v>2376.71</v>
      </c>
      <c r="E1448" s="206"/>
    </row>
    <row r="1449" spans="1:5" ht="40.5">
      <c r="A1449" s="202">
        <v>98040</v>
      </c>
      <c r="B1449" s="203" t="s">
        <v>2684</v>
      </c>
      <c r="C1449" s="204" t="s">
        <v>1</v>
      </c>
      <c r="D1449" s="205">
        <v>9915.32</v>
      </c>
      <c r="E1449" s="206"/>
    </row>
    <row r="1450" spans="1:5" ht="27">
      <c r="A1450" s="202">
        <v>98041</v>
      </c>
      <c r="B1450" s="203" t="s">
        <v>2685</v>
      </c>
      <c r="C1450" s="204" t="s">
        <v>0</v>
      </c>
      <c r="D1450" s="205">
        <v>2555.3200000000002</v>
      </c>
      <c r="E1450" s="206"/>
    </row>
    <row r="1451" spans="1:5" ht="40.5">
      <c r="A1451" s="202">
        <v>98042</v>
      </c>
      <c r="B1451" s="203" t="s">
        <v>2686</v>
      </c>
      <c r="C1451" s="204" t="s">
        <v>1</v>
      </c>
      <c r="D1451" s="205">
        <v>11075.23</v>
      </c>
      <c r="E1451" s="206"/>
    </row>
    <row r="1452" spans="1:5" ht="27">
      <c r="A1452" s="202">
        <v>98043</v>
      </c>
      <c r="B1452" s="203" t="s">
        <v>2687</v>
      </c>
      <c r="C1452" s="204" t="s">
        <v>0</v>
      </c>
      <c r="D1452" s="205">
        <v>2737.46</v>
      </c>
      <c r="E1452" s="206"/>
    </row>
    <row r="1453" spans="1:5" ht="40.5">
      <c r="A1453" s="202">
        <v>98044</v>
      </c>
      <c r="B1453" s="203" t="s">
        <v>2688</v>
      </c>
      <c r="C1453" s="204" t="s">
        <v>1</v>
      </c>
      <c r="D1453" s="205">
        <v>11255.94</v>
      </c>
      <c r="E1453" s="206"/>
    </row>
    <row r="1454" spans="1:5" ht="27">
      <c r="A1454" s="202">
        <v>98045</v>
      </c>
      <c r="B1454" s="203" t="s">
        <v>2689</v>
      </c>
      <c r="C1454" s="204" t="s">
        <v>0</v>
      </c>
      <c r="D1454" s="205">
        <v>2737.46</v>
      </c>
      <c r="E1454" s="206"/>
    </row>
    <row r="1455" spans="1:5" ht="40.5">
      <c r="A1455" s="202">
        <v>98046</v>
      </c>
      <c r="B1455" s="203" t="s">
        <v>2690</v>
      </c>
      <c r="C1455" s="204" t="s">
        <v>1</v>
      </c>
      <c r="D1455" s="205">
        <v>12576.48</v>
      </c>
      <c r="E1455" s="206"/>
    </row>
    <row r="1456" spans="1:5" ht="27">
      <c r="A1456" s="202">
        <v>98047</v>
      </c>
      <c r="B1456" s="203" t="s">
        <v>2691</v>
      </c>
      <c r="C1456" s="204" t="s">
        <v>0</v>
      </c>
      <c r="D1456" s="205">
        <v>2919.55</v>
      </c>
      <c r="E1456" s="206"/>
    </row>
    <row r="1457" spans="1:5" ht="40.5">
      <c r="A1457" s="202">
        <v>98048</v>
      </c>
      <c r="B1457" s="203" t="s">
        <v>2692</v>
      </c>
      <c r="C1457" s="204" t="s">
        <v>1</v>
      </c>
      <c r="D1457" s="205">
        <v>14682.92</v>
      </c>
      <c r="E1457" s="206"/>
    </row>
    <row r="1458" spans="1:5" ht="27">
      <c r="A1458" s="202">
        <v>98049</v>
      </c>
      <c r="B1458" s="203" t="s">
        <v>2693</v>
      </c>
      <c r="C1458" s="204" t="s">
        <v>0</v>
      </c>
      <c r="D1458" s="205">
        <v>3067.53</v>
      </c>
      <c r="E1458" s="206"/>
    </row>
    <row r="1459" spans="1:5" ht="27">
      <c r="A1459" s="202">
        <v>98050</v>
      </c>
      <c r="B1459" s="203" t="s">
        <v>2694</v>
      </c>
      <c r="C1459" s="204" t="s">
        <v>0</v>
      </c>
      <c r="D1459" s="205">
        <v>230.19</v>
      </c>
      <c r="E1459" s="206"/>
    </row>
    <row r="1460" spans="1:5" ht="27">
      <c r="A1460" s="202">
        <v>98051</v>
      </c>
      <c r="B1460" s="203" t="s">
        <v>2695</v>
      </c>
      <c r="C1460" s="204" t="s">
        <v>0</v>
      </c>
      <c r="D1460" s="205">
        <v>738.68</v>
      </c>
      <c r="E1460" s="206"/>
    </row>
    <row r="1461" spans="1:5" ht="40.5">
      <c r="A1461" s="202">
        <v>98405</v>
      </c>
      <c r="B1461" s="203" t="s">
        <v>2696</v>
      </c>
      <c r="C1461" s="204" t="s">
        <v>1</v>
      </c>
      <c r="D1461" s="205">
        <v>2015.98</v>
      </c>
      <c r="E1461" s="206"/>
    </row>
    <row r="1462" spans="1:5" ht="40.5">
      <c r="A1462" s="202">
        <v>98406</v>
      </c>
      <c r="B1462" s="203" t="s">
        <v>2697</v>
      </c>
      <c r="C1462" s="204" t="s">
        <v>1</v>
      </c>
      <c r="D1462" s="205">
        <v>4715.2299999999996</v>
      </c>
      <c r="E1462" s="206"/>
    </row>
    <row r="1463" spans="1:5" ht="40.5">
      <c r="A1463" s="202">
        <v>98407</v>
      </c>
      <c r="B1463" s="203" t="s">
        <v>2698</v>
      </c>
      <c r="C1463" s="204" t="s">
        <v>1</v>
      </c>
      <c r="D1463" s="205">
        <v>3070.91</v>
      </c>
      <c r="E1463" s="206"/>
    </row>
    <row r="1464" spans="1:5" ht="40.5">
      <c r="A1464" s="202">
        <v>98408</v>
      </c>
      <c r="B1464" s="203" t="s">
        <v>2699</v>
      </c>
      <c r="C1464" s="204" t="s">
        <v>1</v>
      </c>
      <c r="D1464" s="205">
        <v>3611.89</v>
      </c>
      <c r="E1464" s="206"/>
    </row>
    <row r="1465" spans="1:5" ht="27">
      <c r="A1465" s="202">
        <v>98409</v>
      </c>
      <c r="B1465" s="203" t="s">
        <v>2700</v>
      </c>
      <c r="C1465" s="204" t="s">
        <v>0</v>
      </c>
      <c r="D1465" s="205">
        <v>312.75</v>
      </c>
      <c r="E1465" s="206"/>
    </row>
    <row r="1466" spans="1:5" ht="40.5">
      <c r="A1466" s="202">
        <v>98410</v>
      </c>
      <c r="B1466" s="203" t="s">
        <v>2701</v>
      </c>
      <c r="C1466" s="204" t="s">
        <v>1</v>
      </c>
      <c r="D1466" s="205">
        <v>962.34</v>
      </c>
      <c r="E1466" s="206"/>
    </row>
    <row r="1467" spans="1:5" ht="40.5">
      <c r="A1467" s="202">
        <v>98414</v>
      </c>
      <c r="B1467" s="203" t="s">
        <v>2702</v>
      </c>
      <c r="C1467" s="204" t="s">
        <v>1</v>
      </c>
      <c r="D1467" s="205">
        <v>951.13</v>
      </c>
      <c r="E1467" s="206"/>
    </row>
    <row r="1468" spans="1:5" ht="40.5">
      <c r="A1468" s="202">
        <v>98415</v>
      </c>
      <c r="B1468" s="203" t="s">
        <v>2703</v>
      </c>
      <c r="C1468" s="204" t="s">
        <v>1</v>
      </c>
      <c r="D1468" s="205">
        <v>1087.93</v>
      </c>
      <c r="E1468" s="206"/>
    </row>
    <row r="1469" spans="1:5" ht="40.5">
      <c r="A1469" s="202">
        <v>98416</v>
      </c>
      <c r="B1469" s="203" t="s">
        <v>2704</v>
      </c>
      <c r="C1469" s="204" t="s">
        <v>1</v>
      </c>
      <c r="D1469" s="205">
        <v>1158.3599999999999</v>
      </c>
      <c r="E1469" s="206"/>
    </row>
    <row r="1470" spans="1:5" ht="40.5">
      <c r="A1470" s="202">
        <v>98417</v>
      </c>
      <c r="B1470" s="203" t="s">
        <v>2705</v>
      </c>
      <c r="C1470" s="204" t="s">
        <v>1</v>
      </c>
      <c r="D1470" s="205">
        <v>1365.6</v>
      </c>
      <c r="E1470" s="206"/>
    </row>
    <row r="1471" spans="1:5" ht="40.5">
      <c r="A1471" s="202">
        <v>98418</v>
      </c>
      <c r="B1471" s="203" t="s">
        <v>2706</v>
      </c>
      <c r="C1471" s="204" t="s">
        <v>1</v>
      </c>
      <c r="D1471" s="205">
        <v>1480.69</v>
      </c>
      <c r="E1471" s="206"/>
    </row>
    <row r="1472" spans="1:5" ht="40.5">
      <c r="A1472" s="202">
        <v>98419</v>
      </c>
      <c r="B1472" s="203" t="s">
        <v>2707</v>
      </c>
      <c r="C1472" s="204" t="s">
        <v>1</v>
      </c>
      <c r="D1472" s="205">
        <v>1595.79</v>
      </c>
      <c r="E1472" s="206"/>
    </row>
    <row r="1473" spans="1:5" ht="40.5">
      <c r="A1473" s="202">
        <v>98420</v>
      </c>
      <c r="B1473" s="203" t="s">
        <v>2708</v>
      </c>
      <c r="C1473" s="204" t="s">
        <v>1</v>
      </c>
      <c r="D1473" s="205">
        <v>1665.79</v>
      </c>
      <c r="E1473" s="206"/>
    </row>
    <row r="1474" spans="1:5" ht="40.5">
      <c r="A1474" s="202">
        <v>98421</v>
      </c>
      <c r="B1474" s="203" t="s">
        <v>2709</v>
      </c>
      <c r="C1474" s="204" t="s">
        <v>1</v>
      </c>
      <c r="D1474" s="205">
        <v>1873.02</v>
      </c>
      <c r="E1474" s="206"/>
    </row>
    <row r="1475" spans="1:5" ht="40.5">
      <c r="A1475" s="202">
        <v>98422</v>
      </c>
      <c r="B1475" s="203" t="s">
        <v>2710</v>
      </c>
      <c r="C1475" s="204" t="s">
        <v>1</v>
      </c>
      <c r="D1475" s="205">
        <v>2080.2600000000002</v>
      </c>
      <c r="E1475" s="206"/>
    </row>
    <row r="1476" spans="1:5" ht="40.5">
      <c r="A1476" s="202">
        <v>98423</v>
      </c>
      <c r="B1476" s="203" t="s">
        <v>2711</v>
      </c>
      <c r="C1476" s="204" t="s">
        <v>1</v>
      </c>
      <c r="D1476" s="205">
        <v>2195.35</v>
      </c>
      <c r="E1476" s="206"/>
    </row>
    <row r="1477" spans="1:5" ht="40.5">
      <c r="A1477" s="202">
        <v>98424</v>
      </c>
      <c r="B1477" s="203" t="s">
        <v>2712</v>
      </c>
      <c r="C1477" s="204" t="s">
        <v>1</v>
      </c>
      <c r="D1477" s="205">
        <v>2310.4499999999998</v>
      </c>
      <c r="E1477" s="206"/>
    </row>
    <row r="1478" spans="1:5" ht="40.5">
      <c r="A1478" s="202">
        <v>98425</v>
      </c>
      <c r="B1478" s="203" t="s">
        <v>2713</v>
      </c>
      <c r="C1478" s="204" t="s">
        <v>1</v>
      </c>
      <c r="D1478" s="205">
        <v>2416.3000000000002</v>
      </c>
      <c r="E1478" s="206"/>
    </row>
    <row r="1479" spans="1:5" ht="40.5">
      <c r="A1479" s="202">
        <v>98426</v>
      </c>
      <c r="B1479" s="203" t="s">
        <v>2714</v>
      </c>
      <c r="C1479" s="204" t="s">
        <v>1</v>
      </c>
      <c r="D1479" s="205">
        <v>3076.87</v>
      </c>
      <c r="E1479" s="206"/>
    </row>
    <row r="1480" spans="1:5" ht="40.5">
      <c r="A1480" s="202">
        <v>98427</v>
      </c>
      <c r="B1480" s="203" t="s">
        <v>2715</v>
      </c>
      <c r="C1480" s="204" t="s">
        <v>1</v>
      </c>
      <c r="D1480" s="205">
        <v>3737.45</v>
      </c>
      <c r="E1480" s="206"/>
    </row>
    <row r="1481" spans="1:5" ht="40.5">
      <c r="A1481" s="202">
        <v>98428</v>
      </c>
      <c r="B1481" s="203" t="s">
        <v>2716</v>
      </c>
      <c r="C1481" s="204" t="s">
        <v>1</v>
      </c>
      <c r="D1481" s="205">
        <v>4106.79</v>
      </c>
      <c r="E1481" s="206"/>
    </row>
    <row r="1482" spans="1:5" ht="40.5">
      <c r="A1482" s="202">
        <v>98429</v>
      </c>
      <c r="B1482" s="203" t="s">
        <v>2717</v>
      </c>
      <c r="C1482" s="204" t="s">
        <v>1</v>
      </c>
      <c r="D1482" s="205">
        <v>4476.13</v>
      </c>
      <c r="E1482" s="206"/>
    </row>
    <row r="1483" spans="1:5" ht="54">
      <c r="A1483" s="202">
        <v>98430</v>
      </c>
      <c r="B1483" s="203" t="s">
        <v>2718</v>
      </c>
      <c r="C1483" s="204" t="s">
        <v>1</v>
      </c>
      <c r="D1483" s="205">
        <v>3130.96</v>
      </c>
      <c r="E1483" s="206"/>
    </row>
    <row r="1484" spans="1:5" ht="54">
      <c r="A1484" s="202">
        <v>98431</v>
      </c>
      <c r="B1484" s="203" t="s">
        <v>2719</v>
      </c>
      <c r="C1484" s="204" t="s">
        <v>1</v>
      </c>
      <c r="D1484" s="205">
        <v>3791.53</v>
      </c>
      <c r="E1484" s="206"/>
    </row>
    <row r="1485" spans="1:5" ht="54">
      <c r="A1485" s="202">
        <v>98432</v>
      </c>
      <c r="B1485" s="203" t="s">
        <v>2720</v>
      </c>
      <c r="C1485" s="204" t="s">
        <v>1</v>
      </c>
      <c r="D1485" s="205">
        <v>4452.1099999999997</v>
      </c>
      <c r="E1485" s="206"/>
    </row>
    <row r="1486" spans="1:5" ht="54">
      <c r="A1486" s="202">
        <v>98433</v>
      </c>
      <c r="B1486" s="203" t="s">
        <v>2721</v>
      </c>
      <c r="C1486" s="204" t="s">
        <v>1</v>
      </c>
      <c r="D1486" s="205">
        <v>4821.45</v>
      </c>
      <c r="E1486" s="206"/>
    </row>
    <row r="1487" spans="1:5" ht="54">
      <c r="A1487" s="202">
        <v>98434</v>
      </c>
      <c r="B1487" s="203" t="s">
        <v>2722</v>
      </c>
      <c r="C1487" s="204" t="s">
        <v>1</v>
      </c>
      <c r="D1487" s="205">
        <v>5190.79</v>
      </c>
      <c r="E1487" s="206"/>
    </row>
    <row r="1488" spans="1:5" ht="27">
      <c r="A1488" s="202">
        <v>99240</v>
      </c>
      <c r="B1488" s="203" t="s">
        <v>2723</v>
      </c>
      <c r="C1488" s="204" t="s">
        <v>0</v>
      </c>
      <c r="D1488" s="205">
        <v>551.17999999999995</v>
      </c>
      <c r="E1488" s="206"/>
    </row>
    <row r="1489" spans="1:5" ht="27">
      <c r="A1489" s="202">
        <v>99241</v>
      </c>
      <c r="B1489" s="203" t="s">
        <v>2724</v>
      </c>
      <c r="C1489" s="204" t="s">
        <v>0</v>
      </c>
      <c r="D1489" s="205">
        <v>1227.6099999999999</v>
      </c>
      <c r="E1489" s="206"/>
    </row>
    <row r="1490" spans="1:5" ht="40.5">
      <c r="A1490" s="202">
        <v>99242</v>
      </c>
      <c r="B1490" s="203" t="s">
        <v>2725</v>
      </c>
      <c r="C1490" s="204" t="s">
        <v>1</v>
      </c>
      <c r="D1490" s="205">
        <v>2343.33</v>
      </c>
      <c r="E1490" s="206"/>
    </row>
    <row r="1491" spans="1:5" ht="27">
      <c r="A1491" s="202">
        <v>99243</v>
      </c>
      <c r="B1491" s="203" t="s">
        <v>2726</v>
      </c>
      <c r="C1491" s="204" t="s">
        <v>0</v>
      </c>
      <c r="D1491" s="205">
        <v>1252.04</v>
      </c>
      <c r="E1491" s="206"/>
    </row>
    <row r="1492" spans="1:5" ht="40.5">
      <c r="A1492" s="202">
        <v>99244</v>
      </c>
      <c r="B1492" s="203" t="s">
        <v>2727</v>
      </c>
      <c r="C1492" s="204" t="s">
        <v>1</v>
      </c>
      <c r="D1492" s="205">
        <v>3778.82</v>
      </c>
      <c r="E1492" s="206"/>
    </row>
    <row r="1493" spans="1:5" ht="27">
      <c r="A1493" s="202">
        <v>99246</v>
      </c>
      <c r="B1493" s="203" t="s">
        <v>2728</v>
      </c>
      <c r="C1493" s="204" t="s">
        <v>0</v>
      </c>
      <c r="D1493" s="205">
        <v>778.33</v>
      </c>
      <c r="E1493" s="206"/>
    </row>
    <row r="1494" spans="1:5" ht="27">
      <c r="A1494" s="202">
        <v>99247</v>
      </c>
      <c r="B1494" s="203" t="s">
        <v>2729</v>
      </c>
      <c r="C1494" s="204" t="s">
        <v>0</v>
      </c>
      <c r="D1494" s="205">
        <v>1398.35</v>
      </c>
      <c r="E1494" s="206"/>
    </row>
    <row r="1495" spans="1:5" ht="40.5">
      <c r="A1495" s="202">
        <v>99248</v>
      </c>
      <c r="B1495" s="203" t="s">
        <v>2730</v>
      </c>
      <c r="C1495" s="204" t="s">
        <v>1</v>
      </c>
      <c r="D1495" s="205">
        <v>3523.47</v>
      </c>
      <c r="E1495" s="206"/>
    </row>
    <row r="1496" spans="1:5" ht="27">
      <c r="A1496" s="202">
        <v>99249</v>
      </c>
      <c r="B1496" s="203" t="s">
        <v>2731</v>
      </c>
      <c r="C1496" s="204" t="s">
        <v>0</v>
      </c>
      <c r="D1496" s="205">
        <v>1533.19</v>
      </c>
      <c r="E1496" s="206"/>
    </row>
    <row r="1497" spans="1:5" ht="40.5">
      <c r="A1497" s="202">
        <v>99252</v>
      </c>
      <c r="B1497" s="203" t="s">
        <v>2732</v>
      </c>
      <c r="C1497" s="204" t="s">
        <v>1</v>
      </c>
      <c r="D1497" s="205">
        <v>1943.32</v>
      </c>
      <c r="E1497" s="206"/>
    </row>
    <row r="1498" spans="1:5" ht="27">
      <c r="A1498" s="202">
        <v>99254</v>
      </c>
      <c r="B1498" s="203" t="s">
        <v>2733</v>
      </c>
      <c r="C1498" s="204" t="s">
        <v>0</v>
      </c>
      <c r="D1498" s="205">
        <v>886.15</v>
      </c>
      <c r="E1498" s="206"/>
    </row>
    <row r="1499" spans="1:5" ht="40.5">
      <c r="A1499" s="202">
        <v>99256</v>
      </c>
      <c r="B1499" s="203" t="s">
        <v>2734</v>
      </c>
      <c r="C1499" s="204" t="s">
        <v>1</v>
      </c>
      <c r="D1499" s="205">
        <v>4459.82</v>
      </c>
      <c r="E1499" s="206"/>
    </row>
    <row r="1500" spans="1:5" ht="40.5">
      <c r="A1500" s="202">
        <v>99259</v>
      </c>
      <c r="B1500" s="203" t="s">
        <v>2735</v>
      </c>
      <c r="C1500" s="204" t="s">
        <v>1</v>
      </c>
      <c r="D1500" s="205">
        <v>2471.6999999999998</v>
      </c>
      <c r="E1500" s="206"/>
    </row>
    <row r="1501" spans="1:5" ht="27">
      <c r="A1501" s="202">
        <v>99261</v>
      </c>
      <c r="B1501" s="203" t="s">
        <v>2736</v>
      </c>
      <c r="C1501" s="204" t="s">
        <v>0</v>
      </c>
      <c r="D1501" s="205">
        <v>1056.8800000000001</v>
      </c>
      <c r="E1501" s="206"/>
    </row>
    <row r="1502" spans="1:5" ht="27">
      <c r="A1502" s="202">
        <v>99263</v>
      </c>
      <c r="B1502" s="203" t="s">
        <v>2737</v>
      </c>
      <c r="C1502" s="204" t="s">
        <v>0</v>
      </c>
      <c r="D1502" s="205">
        <v>1569.11</v>
      </c>
      <c r="E1502" s="206"/>
    </row>
    <row r="1503" spans="1:5" ht="40.5">
      <c r="A1503" s="202">
        <v>99265</v>
      </c>
      <c r="B1503" s="203" t="s">
        <v>2738</v>
      </c>
      <c r="C1503" s="204" t="s">
        <v>1</v>
      </c>
      <c r="D1503" s="205">
        <v>2999.95</v>
      </c>
      <c r="E1503" s="206"/>
    </row>
    <row r="1504" spans="1:5" ht="27">
      <c r="A1504" s="202">
        <v>99266</v>
      </c>
      <c r="B1504" s="203" t="s">
        <v>2739</v>
      </c>
      <c r="C1504" s="204" t="s">
        <v>0</v>
      </c>
      <c r="D1504" s="205">
        <v>1227.6099999999999</v>
      </c>
      <c r="E1504" s="206"/>
    </row>
    <row r="1505" spans="1:5" ht="40.5">
      <c r="A1505" s="202">
        <v>99267</v>
      </c>
      <c r="B1505" s="203" t="s">
        <v>2740</v>
      </c>
      <c r="C1505" s="204" t="s">
        <v>1</v>
      </c>
      <c r="D1505" s="205">
        <v>3530.28</v>
      </c>
      <c r="E1505" s="206"/>
    </row>
    <row r="1506" spans="1:5" ht="40.5">
      <c r="A1506" s="202">
        <v>99268</v>
      </c>
      <c r="B1506" s="203" t="s">
        <v>2741</v>
      </c>
      <c r="C1506" s="204" t="s">
        <v>1</v>
      </c>
      <c r="D1506" s="205">
        <v>359.11</v>
      </c>
      <c r="E1506" s="206"/>
    </row>
    <row r="1507" spans="1:5" ht="27">
      <c r="A1507" s="202">
        <v>99269</v>
      </c>
      <c r="B1507" s="203" t="s">
        <v>2742</v>
      </c>
      <c r="C1507" s="204" t="s">
        <v>0</v>
      </c>
      <c r="D1507" s="205">
        <v>1398.35</v>
      </c>
      <c r="E1507" s="206"/>
    </row>
    <row r="1508" spans="1:5" ht="40.5">
      <c r="A1508" s="202">
        <v>99270</v>
      </c>
      <c r="B1508" s="203" t="s">
        <v>2743</v>
      </c>
      <c r="C1508" s="204" t="s">
        <v>1</v>
      </c>
      <c r="D1508" s="205">
        <v>499.86</v>
      </c>
      <c r="E1508" s="206"/>
    </row>
    <row r="1509" spans="1:5" ht="40.5">
      <c r="A1509" s="202">
        <v>99271</v>
      </c>
      <c r="B1509" s="203" t="s">
        <v>2744</v>
      </c>
      <c r="C1509" s="204" t="s">
        <v>1</v>
      </c>
      <c r="D1509" s="205">
        <v>5125.7</v>
      </c>
      <c r="E1509" s="206"/>
    </row>
    <row r="1510" spans="1:5" ht="40.5">
      <c r="A1510" s="202">
        <v>99272</v>
      </c>
      <c r="B1510" s="203" t="s">
        <v>2745</v>
      </c>
      <c r="C1510" s="204" t="s">
        <v>1</v>
      </c>
      <c r="D1510" s="205">
        <v>832.22</v>
      </c>
      <c r="E1510" s="206"/>
    </row>
    <row r="1511" spans="1:5" ht="40.5">
      <c r="A1511" s="202">
        <v>99273</v>
      </c>
      <c r="B1511" s="203" t="s">
        <v>2746</v>
      </c>
      <c r="C1511" s="204" t="s">
        <v>1</v>
      </c>
      <c r="D1511" s="205">
        <v>1185.22</v>
      </c>
      <c r="E1511" s="206"/>
    </row>
    <row r="1512" spans="1:5" ht="40.5">
      <c r="A1512" s="202">
        <v>99274</v>
      </c>
      <c r="B1512" s="203" t="s">
        <v>2747</v>
      </c>
      <c r="C1512" s="204" t="s">
        <v>1</v>
      </c>
      <c r="D1512" s="205">
        <v>4075.72</v>
      </c>
      <c r="E1512" s="206"/>
    </row>
    <row r="1513" spans="1:5" ht="40.5">
      <c r="A1513" s="202">
        <v>99275</v>
      </c>
      <c r="B1513" s="203" t="s">
        <v>2748</v>
      </c>
      <c r="C1513" s="204" t="s">
        <v>1</v>
      </c>
      <c r="D1513" s="205">
        <v>705.86</v>
      </c>
      <c r="E1513" s="206"/>
    </row>
    <row r="1514" spans="1:5" ht="27">
      <c r="A1514" s="202">
        <v>99276</v>
      </c>
      <c r="B1514" s="203" t="s">
        <v>2749</v>
      </c>
      <c r="C1514" s="204" t="s">
        <v>0</v>
      </c>
      <c r="D1514" s="205">
        <v>1739.84</v>
      </c>
      <c r="E1514" s="206"/>
    </row>
    <row r="1515" spans="1:5" ht="27">
      <c r="A1515" s="202">
        <v>99277</v>
      </c>
      <c r="B1515" s="203" t="s">
        <v>2750</v>
      </c>
      <c r="C1515" s="204" t="s">
        <v>0</v>
      </c>
      <c r="D1515" s="205">
        <v>1569.11</v>
      </c>
      <c r="E1515" s="206"/>
    </row>
    <row r="1516" spans="1:5" ht="27">
      <c r="A1516" s="202">
        <v>99278</v>
      </c>
      <c r="B1516" s="203" t="s">
        <v>2751</v>
      </c>
      <c r="C1516" s="204" t="s">
        <v>0</v>
      </c>
      <c r="D1516" s="205">
        <v>311.19</v>
      </c>
      <c r="E1516" s="206"/>
    </row>
    <row r="1517" spans="1:5" ht="40.5">
      <c r="A1517" s="202">
        <v>99279</v>
      </c>
      <c r="B1517" s="203" t="s">
        <v>2752</v>
      </c>
      <c r="C1517" s="204" t="s">
        <v>1</v>
      </c>
      <c r="D1517" s="205">
        <v>4606.46</v>
      </c>
      <c r="E1517" s="206"/>
    </row>
    <row r="1518" spans="1:5" ht="40.5">
      <c r="A1518" s="202">
        <v>99280</v>
      </c>
      <c r="B1518" s="203" t="s">
        <v>2753</v>
      </c>
      <c r="C1518" s="204" t="s">
        <v>1</v>
      </c>
      <c r="D1518" s="205">
        <v>1561.82</v>
      </c>
      <c r="E1518" s="206"/>
    </row>
    <row r="1519" spans="1:5" ht="27">
      <c r="A1519" s="202">
        <v>99281</v>
      </c>
      <c r="B1519" s="203" t="s">
        <v>2754</v>
      </c>
      <c r="C1519" s="204" t="s">
        <v>0</v>
      </c>
      <c r="D1519" s="205">
        <v>1739.84</v>
      </c>
      <c r="E1519" s="206"/>
    </row>
    <row r="1520" spans="1:5" ht="27">
      <c r="A1520" s="202">
        <v>99282</v>
      </c>
      <c r="B1520" s="203" t="s">
        <v>2755</v>
      </c>
      <c r="C1520" s="204" t="s">
        <v>0</v>
      </c>
      <c r="D1520" s="205">
        <v>1927.92</v>
      </c>
      <c r="E1520" s="206"/>
    </row>
    <row r="1521" spans="1:5" ht="27">
      <c r="A1521" s="202">
        <v>99283</v>
      </c>
      <c r="B1521" s="203" t="s">
        <v>2756</v>
      </c>
      <c r="C1521" s="204" t="s">
        <v>0</v>
      </c>
      <c r="D1521" s="205">
        <v>877.19</v>
      </c>
      <c r="E1521" s="206"/>
    </row>
    <row r="1522" spans="1:5" ht="40.5">
      <c r="A1522" s="202">
        <v>99284</v>
      </c>
      <c r="B1522" s="203" t="s">
        <v>2757</v>
      </c>
      <c r="C1522" s="204" t="s">
        <v>1</v>
      </c>
      <c r="D1522" s="205">
        <v>5799.16</v>
      </c>
      <c r="E1522" s="206"/>
    </row>
    <row r="1523" spans="1:5" ht="40.5">
      <c r="A1523" s="202">
        <v>99285</v>
      </c>
      <c r="B1523" s="203" t="s">
        <v>2758</v>
      </c>
      <c r="C1523" s="204" t="s">
        <v>1</v>
      </c>
      <c r="D1523" s="205">
        <v>1018.04</v>
      </c>
      <c r="E1523" s="206"/>
    </row>
    <row r="1524" spans="1:5" ht="40.5">
      <c r="A1524" s="202">
        <v>99286</v>
      </c>
      <c r="B1524" s="203" t="s">
        <v>2759</v>
      </c>
      <c r="C1524" s="204" t="s">
        <v>1</v>
      </c>
      <c r="D1524" s="205">
        <v>5134.8</v>
      </c>
      <c r="E1524" s="206"/>
    </row>
    <row r="1525" spans="1:5" ht="40.5">
      <c r="A1525" s="202">
        <v>99287</v>
      </c>
      <c r="B1525" s="203" t="s">
        <v>2760</v>
      </c>
      <c r="C1525" s="204" t="s">
        <v>1</v>
      </c>
      <c r="D1525" s="205">
        <v>7390.75</v>
      </c>
      <c r="E1525" s="206"/>
    </row>
    <row r="1526" spans="1:5" ht="27">
      <c r="A1526" s="202">
        <v>99288</v>
      </c>
      <c r="B1526" s="203" t="s">
        <v>2761</v>
      </c>
      <c r="C1526" s="204" t="s">
        <v>0</v>
      </c>
      <c r="D1526" s="205">
        <v>467.57</v>
      </c>
      <c r="E1526" s="206"/>
    </row>
    <row r="1527" spans="1:5" ht="27">
      <c r="A1527" s="202">
        <v>99289</v>
      </c>
      <c r="B1527" s="203" t="s">
        <v>2762</v>
      </c>
      <c r="C1527" s="204" t="s">
        <v>0</v>
      </c>
      <c r="D1527" s="205">
        <v>1887.35</v>
      </c>
      <c r="E1527" s="206"/>
    </row>
    <row r="1528" spans="1:5" ht="40.5">
      <c r="A1528" s="202">
        <v>99290</v>
      </c>
      <c r="B1528" s="203" t="s">
        <v>2763</v>
      </c>
      <c r="C1528" s="204" t="s">
        <v>1</v>
      </c>
      <c r="D1528" s="205">
        <v>3090.21</v>
      </c>
      <c r="E1528" s="206"/>
    </row>
    <row r="1529" spans="1:5" ht="27">
      <c r="A1529" s="202">
        <v>99291</v>
      </c>
      <c r="B1529" s="203" t="s">
        <v>2764</v>
      </c>
      <c r="C1529" s="204" t="s">
        <v>0</v>
      </c>
      <c r="D1529" s="205">
        <v>1910.57</v>
      </c>
      <c r="E1529" s="206"/>
    </row>
    <row r="1530" spans="1:5" ht="40.5">
      <c r="A1530" s="202">
        <v>99292</v>
      </c>
      <c r="B1530" s="203" t="s">
        <v>2765</v>
      </c>
      <c r="C1530" s="204" t="s">
        <v>1</v>
      </c>
      <c r="D1530" s="205">
        <v>1950.36</v>
      </c>
      <c r="E1530" s="206"/>
    </row>
    <row r="1531" spans="1:5" ht="27">
      <c r="A1531" s="202">
        <v>99293</v>
      </c>
      <c r="B1531" s="203" t="s">
        <v>2766</v>
      </c>
      <c r="C1531" s="204" t="s">
        <v>0</v>
      </c>
      <c r="D1531" s="205">
        <v>1064.5999999999999</v>
      </c>
      <c r="E1531" s="206"/>
    </row>
    <row r="1532" spans="1:5" ht="40.5">
      <c r="A1532" s="202">
        <v>99294</v>
      </c>
      <c r="B1532" s="203" t="s">
        <v>2767</v>
      </c>
      <c r="C1532" s="204" t="s">
        <v>1</v>
      </c>
      <c r="D1532" s="205">
        <v>6441.73</v>
      </c>
      <c r="E1532" s="206"/>
    </row>
    <row r="1533" spans="1:5" ht="27">
      <c r="A1533" s="202">
        <v>99296</v>
      </c>
      <c r="B1533" s="203" t="s">
        <v>2768</v>
      </c>
      <c r="C1533" s="204" t="s">
        <v>0</v>
      </c>
      <c r="D1533" s="205">
        <v>2098.63</v>
      </c>
      <c r="E1533" s="206"/>
    </row>
    <row r="1534" spans="1:5" ht="27">
      <c r="A1534" s="202">
        <v>99297</v>
      </c>
      <c r="B1534" s="203" t="s">
        <v>2769</v>
      </c>
      <c r="C1534" s="204" t="s">
        <v>0</v>
      </c>
      <c r="D1534" s="205">
        <v>2095.64</v>
      </c>
      <c r="E1534" s="206"/>
    </row>
    <row r="1535" spans="1:5" ht="40.5">
      <c r="A1535" s="202">
        <v>99298</v>
      </c>
      <c r="B1535" s="203" t="s">
        <v>2770</v>
      </c>
      <c r="C1535" s="204" t="s">
        <v>1</v>
      </c>
      <c r="D1535" s="205">
        <v>8373.17</v>
      </c>
      <c r="E1535" s="206"/>
    </row>
    <row r="1536" spans="1:5" ht="27">
      <c r="A1536" s="202">
        <v>99299</v>
      </c>
      <c r="B1536" s="203" t="s">
        <v>2771</v>
      </c>
      <c r="C1536" s="204" t="s">
        <v>0</v>
      </c>
      <c r="D1536" s="205">
        <v>2269.34</v>
      </c>
      <c r="E1536" s="206"/>
    </row>
    <row r="1537" spans="1:5" ht="40.5">
      <c r="A1537" s="202">
        <v>99300</v>
      </c>
      <c r="B1537" s="203" t="s">
        <v>2772</v>
      </c>
      <c r="C1537" s="204" t="s">
        <v>1</v>
      </c>
      <c r="D1537" s="205">
        <v>9355.7800000000007</v>
      </c>
      <c r="E1537" s="206"/>
    </row>
    <row r="1538" spans="1:5" ht="40.5">
      <c r="A1538" s="202">
        <v>99301</v>
      </c>
      <c r="B1538" s="203" t="s">
        <v>2773</v>
      </c>
      <c r="C1538" s="204" t="s">
        <v>1</v>
      </c>
      <c r="D1538" s="205">
        <v>4592.33</v>
      </c>
      <c r="E1538" s="206"/>
    </row>
    <row r="1539" spans="1:5" ht="27">
      <c r="A1539" s="202">
        <v>99302</v>
      </c>
      <c r="B1539" s="203" t="s">
        <v>2774</v>
      </c>
      <c r="C1539" s="204" t="s">
        <v>0</v>
      </c>
      <c r="D1539" s="205">
        <v>2443.0500000000002</v>
      </c>
      <c r="E1539" s="206"/>
    </row>
    <row r="1540" spans="1:5" ht="40.5">
      <c r="A1540" s="202">
        <v>99303</v>
      </c>
      <c r="B1540" s="203" t="s">
        <v>2775</v>
      </c>
      <c r="C1540" s="204" t="s">
        <v>1</v>
      </c>
      <c r="D1540" s="205">
        <v>8555.92</v>
      </c>
      <c r="E1540" s="206"/>
    </row>
    <row r="1541" spans="1:5" ht="27">
      <c r="A1541" s="202">
        <v>99304</v>
      </c>
      <c r="B1541" s="203" t="s">
        <v>2776</v>
      </c>
      <c r="C1541" s="204" t="s">
        <v>0</v>
      </c>
      <c r="D1541" s="205">
        <v>2272.33</v>
      </c>
      <c r="E1541" s="206"/>
    </row>
    <row r="1542" spans="1:5" ht="40.5">
      <c r="A1542" s="202">
        <v>99305</v>
      </c>
      <c r="B1542" s="203" t="s">
        <v>2777</v>
      </c>
      <c r="C1542" s="204" t="s">
        <v>1</v>
      </c>
      <c r="D1542" s="205">
        <v>9689.36</v>
      </c>
      <c r="E1542" s="206"/>
    </row>
    <row r="1543" spans="1:5" ht="27">
      <c r="A1543" s="202">
        <v>99306</v>
      </c>
      <c r="B1543" s="203" t="s">
        <v>2778</v>
      </c>
      <c r="C1543" s="204" t="s">
        <v>0</v>
      </c>
      <c r="D1543" s="205">
        <v>2443.0500000000002</v>
      </c>
      <c r="E1543" s="206"/>
    </row>
    <row r="1544" spans="1:5" ht="27">
      <c r="A1544" s="202">
        <v>99307</v>
      </c>
      <c r="B1544" s="203" t="s">
        <v>2779</v>
      </c>
      <c r="C1544" s="204" t="s">
        <v>0</v>
      </c>
      <c r="D1544" s="205">
        <v>1638.89</v>
      </c>
      <c r="E1544" s="206"/>
    </row>
    <row r="1545" spans="1:5" ht="40.5">
      <c r="A1545" s="202">
        <v>99308</v>
      </c>
      <c r="B1545" s="203" t="s">
        <v>2780</v>
      </c>
      <c r="C1545" s="204" t="s">
        <v>1</v>
      </c>
      <c r="D1545" s="205">
        <v>10821.02</v>
      </c>
      <c r="E1545" s="206"/>
    </row>
    <row r="1546" spans="1:5" ht="27">
      <c r="A1546" s="202">
        <v>99309</v>
      </c>
      <c r="B1546" s="203" t="s">
        <v>2781</v>
      </c>
      <c r="C1546" s="204" t="s">
        <v>0</v>
      </c>
      <c r="D1546" s="205">
        <v>2616.8000000000002</v>
      </c>
      <c r="E1546" s="206"/>
    </row>
    <row r="1547" spans="1:5" ht="40.5">
      <c r="A1547" s="202">
        <v>99310</v>
      </c>
      <c r="B1547" s="203" t="s">
        <v>2782</v>
      </c>
      <c r="C1547" s="204" t="s">
        <v>1</v>
      </c>
      <c r="D1547" s="205">
        <v>11007.43</v>
      </c>
      <c r="E1547" s="206"/>
    </row>
    <row r="1548" spans="1:5" ht="27">
      <c r="A1548" s="202">
        <v>99311</v>
      </c>
      <c r="B1548" s="203" t="s">
        <v>2783</v>
      </c>
      <c r="C1548" s="204" t="s">
        <v>0</v>
      </c>
      <c r="D1548" s="205">
        <v>2616.8000000000002</v>
      </c>
      <c r="E1548" s="206"/>
    </row>
    <row r="1549" spans="1:5" ht="40.5">
      <c r="A1549" s="202">
        <v>99312</v>
      </c>
      <c r="B1549" s="203" t="s">
        <v>2784</v>
      </c>
      <c r="C1549" s="204" t="s">
        <v>1</v>
      </c>
      <c r="D1549" s="205">
        <v>5400.59</v>
      </c>
      <c r="E1549" s="206"/>
    </row>
    <row r="1550" spans="1:5" ht="40.5">
      <c r="A1550" s="202">
        <v>99313</v>
      </c>
      <c r="B1550" s="203" t="s">
        <v>2785</v>
      </c>
      <c r="C1550" s="204" t="s">
        <v>1</v>
      </c>
      <c r="D1550" s="205">
        <v>12289.79</v>
      </c>
      <c r="E1550" s="206"/>
    </row>
    <row r="1551" spans="1:5" ht="27">
      <c r="A1551" s="202">
        <v>99314</v>
      </c>
      <c r="B1551" s="203" t="s">
        <v>2786</v>
      </c>
      <c r="C1551" s="204" t="s">
        <v>0</v>
      </c>
      <c r="D1551" s="205">
        <v>2790.51</v>
      </c>
      <c r="E1551" s="206"/>
    </row>
    <row r="1552" spans="1:5" ht="40.5">
      <c r="A1552" s="202">
        <v>99315</v>
      </c>
      <c r="B1552" s="203" t="s">
        <v>2787</v>
      </c>
      <c r="C1552" s="204" t="s">
        <v>1</v>
      </c>
      <c r="D1552" s="205">
        <v>13756.86</v>
      </c>
      <c r="E1552" s="206"/>
    </row>
    <row r="1553" spans="1:5" ht="27">
      <c r="A1553" s="202">
        <v>99317</v>
      </c>
      <c r="B1553" s="203" t="s">
        <v>2788</v>
      </c>
      <c r="C1553" s="204" t="s">
        <v>0</v>
      </c>
      <c r="D1553" s="205">
        <v>1754.18</v>
      </c>
      <c r="E1553" s="206"/>
    </row>
    <row r="1554" spans="1:5" ht="27">
      <c r="A1554" s="202">
        <v>99318</v>
      </c>
      <c r="B1554" s="203" t="s">
        <v>2789</v>
      </c>
      <c r="C1554" s="204" t="s">
        <v>0</v>
      </c>
      <c r="D1554" s="205">
        <v>229.49</v>
      </c>
      <c r="E1554" s="206"/>
    </row>
    <row r="1555" spans="1:5" ht="27">
      <c r="A1555" s="202">
        <v>99319</v>
      </c>
      <c r="B1555" s="203" t="s">
        <v>2790</v>
      </c>
      <c r="C1555" s="204" t="s">
        <v>0</v>
      </c>
      <c r="D1555" s="205">
        <v>692.86</v>
      </c>
      <c r="E1555" s="206"/>
    </row>
    <row r="1556" spans="1:5" ht="40.5">
      <c r="A1556" s="202">
        <v>99320</v>
      </c>
      <c r="B1556" s="203" t="s">
        <v>2791</v>
      </c>
      <c r="C1556" s="204" t="s">
        <v>1</v>
      </c>
      <c r="D1556" s="205">
        <v>6242.33</v>
      </c>
      <c r="E1556" s="206"/>
    </row>
    <row r="1557" spans="1:5" ht="27">
      <c r="A1557" s="202">
        <v>99321</v>
      </c>
      <c r="B1557" s="203" t="s">
        <v>2792</v>
      </c>
      <c r="C1557" s="204" t="s">
        <v>0</v>
      </c>
      <c r="D1557" s="205">
        <v>1924.93</v>
      </c>
      <c r="E1557" s="206"/>
    </row>
    <row r="1558" spans="1:5" ht="40.5">
      <c r="A1558" s="202">
        <v>99322</v>
      </c>
      <c r="B1558" s="203" t="s">
        <v>2793</v>
      </c>
      <c r="C1558" s="204" t="s">
        <v>1</v>
      </c>
      <c r="D1558" s="205">
        <v>7054.81</v>
      </c>
      <c r="E1558" s="206"/>
    </row>
    <row r="1559" spans="1:5" ht="27">
      <c r="A1559" s="202">
        <v>99323</v>
      </c>
      <c r="B1559" s="203" t="s">
        <v>2794</v>
      </c>
      <c r="C1559" s="204" t="s">
        <v>0</v>
      </c>
      <c r="D1559" s="205">
        <v>2095.64</v>
      </c>
      <c r="E1559" s="206"/>
    </row>
    <row r="1560" spans="1:5" ht="40.5">
      <c r="A1560" s="202">
        <v>99324</v>
      </c>
      <c r="B1560" s="203" t="s">
        <v>2795</v>
      </c>
      <c r="C1560" s="204" t="s">
        <v>1</v>
      </c>
      <c r="D1560" s="205">
        <v>7867.33</v>
      </c>
      <c r="E1560" s="206"/>
    </row>
    <row r="1561" spans="1:5" ht="27">
      <c r="A1561" s="202">
        <v>99325</v>
      </c>
      <c r="B1561" s="203" t="s">
        <v>2796</v>
      </c>
      <c r="C1561" s="204" t="s">
        <v>0</v>
      </c>
      <c r="D1561" s="205">
        <v>2269.34</v>
      </c>
      <c r="E1561" s="206"/>
    </row>
    <row r="1562" spans="1:5" ht="40.5">
      <c r="A1562" s="202">
        <v>99326</v>
      </c>
      <c r="B1562" s="203" t="s">
        <v>2797</v>
      </c>
      <c r="C1562" s="204" t="s">
        <v>1</v>
      </c>
      <c r="D1562" s="205">
        <v>6408.01</v>
      </c>
      <c r="E1562" s="206"/>
    </row>
    <row r="1563" spans="1:5" ht="27">
      <c r="A1563" s="202">
        <v>99327</v>
      </c>
      <c r="B1563" s="203" t="s">
        <v>2798</v>
      </c>
      <c r="C1563" s="204" t="s">
        <v>0</v>
      </c>
      <c r="D1563" s="205">
        <v>2934.94</v>
      </c>
      <c r="E1563" s="206"/>
    </row>
    <row r="1564" spans="1:5" ht="27">
      <c r="A1564" s="202">
        <v>101800</v>
      </c>
      <c r="B1564" s="203" t="s">
        <v>2799</v>
      </c>
      <c r="C1564" s="204" t="s">
        <v>1</v>
      </c>
      <c r="D1564" s="205">
        <v>1261.22</v>
      </c>
      <c r="E1564" s="206"/>
    </row>
    <row r="1565" spans="1:5" ht="27">
      <c r="A1565" s="202">
        <v>101801</v>
      </c>
      <c r="B1565" s="203" t="s">
        <v>2800</v>
      </c>
      <c r="C1565" s="204" t="s">
        <v>1</v>
      </c>
      <c r="D1565" s="205">
        <v>944.51</v>
      </c>
      <c r="E1565" s="206"/>
    </row>
    <row r="1566" spans="1:5" ht="40.5">
      <c r="A1566" s="202">
        <v>101806</v>
      </c>
      <c r="B1566" s="203" t="s">
        <v>2801</v>
      </c>
      <c r="C1566" s="204" t="s">
        <v>1</v>
      </c>
      <c r="D1566" s="205">
        <v>402.55</v>
      </c>
      <c r="E1566" s="206"/>
    </row>
    <row r="1567" spans="1:5" ht="40.5">
      <c r="A1567" s="202">
        <v>101807</v>
      </c>
      <c r="B1567" s="203" t="s">
        <v>2802</v>
      </c>
      <c r="C1567" s="204" t="s">
        <v>1</v>
      </c>
      <c r="D1567" s="205">
        <v>339.94</v>
      </c>
      <c r="E1567" s="206"/>
    </row>
    <row r="1568" spans="1:5" ht="40.5">
      <c r="A1568" s="202">
        <v>101808</v>
      </c>
      <c r="B1568" s="203" t="s">
        <v>2803</v>
      </c>
      <c r="C1568" s="204" t="s">
        <v>1</v>
      </c>
      <c r="D1568" s="205">
        <v>416.06</v>
      </c>
      <c r="E1568" s="206"/>
    </row>
    <row r="1569" spans="1:5" ht="40.5">
      <c r="A1569" s="202">
        <v>101809</v>
      </c>
      <c r="B1569" s="203" t="s">
        <v>2804</v>
      </c>
      <c r="C1569" s="204" t="s">
        <v>1</v>
      </c>
      <c r="D1569" s="205">
        <v>2197.27</v>
      </c>
      <c r="E1569" s="206"/>
    </row>
    <row r="1570" spans="1:5" ht="40.5">
      <c r="A1570" s="202">
        <v>102139</v>
      </c>
      <c r="B1570" s="203" t="s">
        <v>2805</v>
      </c>
      <c r="C1570" s="204" t="s">
        <v>1</v>
      </c>
      <c r="D1570" s="205">
        <v>1343.76</v>
      </c>
      <c r="E1570" s="206"/>
    </row>
    <row r="1571" spans="1:5" ht="40.5">
      <c r="A1571" s="202">
        <v>102140</v>
      </c>
      <c r="B1571" s="203" t="s">
        <v>2765</v>
      </c>
      <c r="C1571" s="204" t="s">
        <v>1</v>
      </c>
      <c r="D1571" s="205">
        <v>1573.06</v>
      </c>
      <c r="E1571" s="206"/>
    </row>
    <row r="1572" spans="1:5" ht="40.5">
      <c r="A1572" s="202">
        <v>102141</v>
      </c>
      <c r="B1572" s="203" t="s">
        <v>2806</v>
      </c>
      <c r="C1572" s="204" t="s">
        <v>1</v>
      </c>
      <c r="D1572" s="205">
        <v>2151.25</v>
      </c>
      <c r="E1572" s="206"/>
    </row>
    <row r="1573" spans="1:5" ht="40.5">
      <c r="A1573" s="202">
        <v>102142</v>
      </c>
      <c r="B1573" s="203" t="s">
        <v>2807</v>
      </c>
      <c r="C1573" s="204" t="s">
        <v>1</v>
      </c>
      <c r="D1573" s="205">
        <v>2122.3000000000002</v>
      </c>
      <c r="E1573" s="206"/>
    </row>
    <row r="1574" spans="1:5" ht="27">
      <c r="A1574" s="202">
        <v>94263</v>
      </c>
      <c r="B1574" s="203" t="s">
        <v>2808</v>
      </c>
      <c r="C1574" s="204" t="s">
        <v>0</v>
      </c>
      <c r="D1574" s="205">
        <v>26.39</v>
      </c>
      <c r="E1574" s="206"/>
    </row>
    <row r="1575" spans="1:5" ht="27">
      <c r="A1575" s="202">
        <v>94264</v>
      </c>
      <c r="B1575" s="203" t="s">
        <v>2809</v>
      </c>
      <c r="C1575" s="204" t="s">
        <v>0</v>
      </c>
      <c r="D1575" s="205">
        <v>28.95</v>
      </c>
      <c r="E1575" s="206"/>
    </row>
    <row r="1576" spans="1:5" ht="27">
      <c r="A1576" s="202">
        <v>94265</v>
      </c>
      <c r="B1576" s="203" t="s">
        <v>2810</v>
      </c>
      <c r="C1576" s="204" t="s">
        <v>0</v>
      </c>
      <c r="D1576" s="205">
        <v>35.93</v>
      </c>
      <c r="E1576" s="206"/>
    </row>
    <row r="1577" spans="1:5" ht="27">
      <c r="A1577" s="202">
        <v>94266</v>
      </c>
      <c r="B1577" s="203" t="s">
        <v>2811</v>
      </c>
      <c r="C1577" s="204" t="s">
        <v>0</v>
      </c>
      <c r="D1577" s="205">
        <v>38.83</v>
      </c>
      <c r="E1577" s="206"/>
    </row>
    <row r="1578" spans="1:5" ht="40.5">
      <c r="A1578" s="202">
        <v>94267</v>
      </c>
      <c r="B1578" s="203" t="s">
        <v>2812</v>
      </c>
      <c r="C1578" s="204" t="s">
        <v>0</v>
      </c>
      <c r="D1578" s="205">
        <v>43.25</v>
      </c>
      <c r="E1578" s="206"/>
    </row>
    <row r="1579" spans="1:5" ht="40.5">
      <c r="A1579" s="202">
        <v>94268</v>
      </c>
      <c r="B1579" s="203" t="s">
        <v>2813</v>
      </c>
      <c r="C1579" s="204" t="s">
        <v>0</v>
      </c>
      <c r="D1579" s="205">
        <v>46.44</v>
      </c>
      <c r="E1579" s="206"/>
    </row>
    <row r="1580" spans="1:5" ht="40.5">
      <c r="A1580" s="202">
        <v>94269</v>
      </c>
      <c r="B1580" s="203" t="s">
        <v>2814</v>
      </c>
      <c r="C1580" s="204" t="s">
        <v>0</v>
      </c>
      <c r="D1580" s="205">
        <v>63</v>
      </c>
      <c r="E1580" s="206"/>
    </row>
    <row r="1581" spans="1:5" ht="40.5">
      <c r="A1581" s="202">
        <v>94270</v>
      </c>
      <c r="B1581" s="203" t="s">
        <v>2815</v>
      </c>
      <c r="C1581" s="204" t="s">
        <v>0</v>
      </c>
      <c r="D1581" s="205">
        <v>67.459999999999994</v>
      </c>
      <c r="E1581" s="206"/>
    </row>
    <row r="1582" spans="1:5" ht="40.5">
      <c r="A1582" s="202">
        <v>94271</v>
      </c>
      <c r="B1582" s="203" t="s">
        <v>2816</v>
      </c>
      <c r="C1582" s="204" t="s">
        <v>0</v>
      </c>
      <c r="D1582" s="205">
        <v>76.930000000000007</v>
      </c>
      <c r="E1582" s="206"/>
    </row>
    <row r="1583" spans="1:5" ht="40.5">
      <c r="A1583" s="202">
        <v>94272</v>
      </c>
      <c r="B1583" s="203" t="s">
        <v>2817</v>
      </c>
      <c r="C1583" s="204" t="s">
        <v>0</v>
      </c>
      <c r="D1583" s="205">
        <v>82.89</v>
      </c>
      <c r="E1583" s="206"/>
    </row>
    <row r="1584" spans="1:5" ht="54">
      <c r="A1584" s="202">
        <v>94273</v>
      </c>
      <c r="B1584" s="203" t="s">
        <v>5</v>
      </c>
      <c r="C1584" s="204" t="s">
        <v>0</v>
      </c>
      <c r="D1584" s="205">
        <v>37.479999999999997</v>
      </c>
      <c r="E1584" s="206"/>
    </row>
    <row r="1585" spans="1:5" ht="54">
      <c r="A1585" s="202">
        <v>94274</v>
      </c>
      <c r="B1585" s="203" t="s">
        <v>2818</v>
      </c>
      <c r="C1585" s="204" t="s">
        <v>0</v>
      </c>
      <c r="D1585" s="205">
        <v>40.299999999999997</v>
      </c>
      <c r="E1585" s="206"/>
    </row>
    <row r="1586" spans="1:5" ht="54">
      <c r="A1586" s="202">
        <v>94275</v>
      </c>
      <c r="B1586" s="203" t="s">
        <v>2819</v>
      </c>
      <c r="C1586" s="204" t="s">
        <v>0</v>
      </c>
      <c r="D1586" s="205">
        <v>35.909999999999997</v>
      </c>
      <c r="E1586" s="206"/>
    </row>
    <row r="1587" spans="1:5" ht="54">
      <c r="A1587" s="202">
        <v>94276</v>
      </c>
      <c r="B1587" s="203" t="s">
        <v>2820</v>
      </c>
      <c r="C1587" s="204" t="s">
        <v>0</v>
      </c>
      <c r="D1587" s="205">
        <v>38.729999999999997</v>
      </c>
      <c r="E1587" s="206"/>
    </row>
    <row r="1588" spans="1:5" ht="27">
      <c r="A1588" s="202">
        <v>94281</v>
      </c>
      <c r="B1588" s="203" t="s">
        <v>2821</v>
      </c>
      <c r="C1588" s="204" t="s">
        <v>0</v>
      </c>
      <c r="D1588" s="205">
        <v>42.8</v>
      </c>
      <c r="E1588" s="206"/>
    </row>
    <row r="1589" spans="1:5" ht="27">
      <c r="A1589" s="202">
        <v>94282</v>
      </c>
      <c r="B1589" s="203" t="s">
        <v>2822</v>
      </c>
      <c r="C1589" s="204" t="s">
        <v>0</v>
      </c>
      <c r="D1589" s="205">
        <v>51.39</v>
      </c>
      <c r="E1589" s="206"/>
    </row>
    <row r="1590" spans="1:5" ht="27">
      <c r="A1590" s="202">
        <v>94283</v>
      </c>
      <c r="B1590" s="203" t="s">
        <v>2823</v>
      </c>
      <c r="C1590" s="204" t="s">
        <v>0</v>
      </c>
      <c r="D1590" s="205">
        <v>56.71</v>
      </c>
      <c r="E1590" s="206"/>
    </row>
    <row r="1591" spans="1:5" ht="27">
      <c r="A1591" s="202">
        <v>94284</v>
      </c>
      <c r="B1591" s="203" t="s">
        <v>2824</v>
      </c>
      <c r="C1591" s="204" t="s">
        <v>0</v>
      </c>
      <c r="D1591" s="205">
        <v>65.3</v>
      </c>
      <c r="E1591" s="206"/>
    </row>
    <row r="1592" spans="1:5" ht="27">
      <c r="A1592" s="202">
        <v>94285</v>
      </c>
      <c r="B1592" s="203" t="s">
        <v>2825</v>
      </c>
      <c r="C1592" s="204" t="s">
        <v>0</v>
      </c>
      <c r="D1592" s="205">
        <v>70.209999999999994</v>
      </c>
      <c r="E1592" s="206"/>
    </row>
    <row r="1593" spans="1:5" ht="27">
      <c r="A1593" s="202">
        <v>94286</v>
      </c>
      <c r="B1593" s="203" t="s">
        <v>2826</v>
      </c>
      <c r="C1593" s="204" t="s">
        <v>0</v>
      </c>
      <c r="D1593" s="205">
        <v>78.790000000000006</v>
      </c>
      <c r="E1593" s="206"/>
    </row>
    <row r="1594" spans="1:5" ht="27">
      <c r="A1594" s="202">
        <v>94287</v>
      </c>
      <c r="B1594" s="203" t="s">
        <v>2827</v>
      </c>
      <c r="C1594" s="204" t="s">
        <v>0</v>
      </c>
      <c r="D1594" s="205">
        <v>32.659999999999997</v>
      </c>
      <c r="E1594" s="206"/>
    </row>
    <row r="1595" spans="1:5" ht="27">
      <c r="A1595" s="202">
        <v>94288</v>
      </c>
      <c r="B1595" s="203" t="s">
        <v>2828</v>
      </c>
      <c r="C1595" s="204" t="s">
        <v>0</v>
      </c>
      <c r="D1595" s="205">
        <v>40.159999999999997</v>
      </c>
      <c r="E1595" s="206"/>
    </row>
    <row r="1596" spans="1:5" ht="27">
      <c r="A1596" s="202">
        <v>94289</v>
      </c>
      <c r="B1596" s="203" t="s">
        <v>2829</v>
      </c>
      <c r="C1596" s="204" t="s">
        <v>0</v>
      </c>
      <c r="D1596" s="205">
        <v>42.51</v>
      </c>
      <c r="E1596" s="206"/>
    </row>
    <row r="1597" spans="1:5" ht="27">
      <c r="A1597" s="202">
        <v>94290</v>
      </c>
      <c r="B1597" s="203" t="s">
        <v>2830</v>
      </c>
      <c r="C1597" s="204" t="s">
        <v>0</v>
      </c>
      <c r="D1597" s="205">
        <v>50.02</v>
      </c>
      <c r="E1597" s="206"/>
    </row>
    <row r="1598" spans="1:5" ht="27">
      <c r="A1598" s="202">
        <v>94291</v>
      </c>
      <c r="B1598" s="203" t="s">
        <v>2831</v>
      </c>
      <c r="C1598" s="204" t="s">
        <v>0</v>
      </c>
      <c r="D1598" s="205">
        <v>51.98</v>
      </c>
      <c r="E1598" s="206"/>
    </row>
    <row r="1599" spans="1:5" ht="27">
      <c r="A1599" s="202">
        <v>94292</v>
      </c>
      <c r="B1599" s="203" t="s">
        <v>2832</v>
      </c>
      <c r="C1599" s="204" t="s">
        <v>0</v>
      </c>
      <c r="D1599" s="205">
        <v>59.5</v>
      </c>
      <c r="E1599" s="206"/>
    </row>
    <row r="1600" spans="1:5" ht="27">
      <c r="A1600" s="202">
        <v>94293</v>
      </c>
      <c r="B1600" s="203" t="s">
        <v>2833</v>
      </c>
      <c r="C1600" s="204" t="s">
        <v>0</v>
      </c>
      <c r="D1600" s="205">
        <v>141.78</v>
      </c>
      <c r="E1600" s="206"/>
    </row>
    <row r="1601" spans="1:5" ht="27">
      <c r="A1601" s="202">
        <v>94294</v>
      </c>
      <c r="B1601" s="203" t="s">
        <v>2834</v>
      </c>
      <c r="C1601" s="204" t="s">
        <v>0</v>
      </c>
      <c r="D1601" s="205">
        <v>6.58</v>
      </c>
      <c r="E1601" s="206"/>
    </row>
    <row r="1602" spans="1:5" ht="27">
      <c r="A1602" s="202">
        <v>101570</v>
      </c>
      <c r="B1602" s="203" t="s">
        <v>2835</v>
      </c>
      <c r="C1602" s="204" t="s">
        <v>2</v>
      </c>
      <c r="D1602" s="205">
        <v>13.98</v>
      </c>
      <c r="E1602" s="206"/>
    </row>
    <row r="1603" spans="1:5" ht="27">
      <c r="A1603" s="202">
        <v>101571</v>
      </c>
      <c r="B1603" s="203" t="s">
        <v>2836</v>
      </c>
      <c r="C1603" s="204" t="s">
        <v>2</v>
      </c>
      <c r="D1603" s="205">
        <v>19.52</v>
      </c>
      <c r="E1603" s="206"/>
    </row>
    <row r="1604" spans="1:5" ht="27">
      <c r="A1604" s="202">
        <v>101572</v>
      </c>
      <c r="B1604" s="203" t="s">
        <v>2837</v>
      </c>
      <c r="C1604" s="204" t="s">
        <v>2</v>
      </c>
      <c r="D1604" s="205">
        <v>10.87</v>
      </c>
      <c r="E1604" s="206"/>
    </row>
    <row r="1605" spans="1:5" ht="27">
      <c r="A1605" s="202">
        <v>101573</v>
      </c>
      <c r="B1605" s="203" t="s">
        <v>2838</v>
      </c>
      <c r="C1605" s="204" t="s">
        <v>2</v>
      </c>
      <c r="D1605" s="205">
        <v>16.41</v>
      </c>
      <c r="E1605" s="206"/>
    </row>
    <row r="1606" spans="1:5" ht="27">
      <c r="A1606" s="202">
        <v>101574</v>
      </c>
      <c r="B1606" s="203" t="s">
        <v>2839</v>
      </c>
      <c r="C1606" s="204" t="s">
        <v>2</v>
      </c>
      <c r="D1606" s="205">
        <v>8.14</v>
      </c>
      <c r="E1606" s="206"/>
    </row>
    <row r="1607" spans="1:5" ht="27">
      <c r="A1607" s="202">
        <v>101575</v>
      </c>
      <c r="B1607" s="203" t="s">
        <v>2840</v>
      </c>
      <c r="C1607" s="204" t="s">
        <v>2</v>
      </c>
      <c r="D1607" s="205">
        <v>13.8</v>
      </c>
      <c r="E1607" s="206"/>
    </row>
    <row r="1608" spans="1:5" ht="27">
      <c r="A1608" s="202">
        <v>101576</v>
      </c>
      <c r="B1608" s="203" t="s">
        <v>2841</v>
      </c>
      <c r="C1608" s="204" t="s">
        <v>2</v>
      </c>
      <c r="D1608" s="205">
        <v>23.19</v>
      </c>
      <c r="E1608" s="206"/>
    </row>
    <row r="1609" spans="1:5" ht="27">
      <c r="A1609" s="202">
        <v>101577</v>
      </c>
      <c r="B1609" s="203" t="s">
        <v>2842</v>
      </c>
      <c r="C1609" s="204" t="s">
        <v>2</v>
      </c>
      <c r="D1609" s="205">
        <v>30.27</v>
      </c>
      <c r="E1609" s="206"/>
    </row>
    <row r="1610" spans="1:5" ht="27">
      <c r="A1610" s="202">
        <v>101578</v>
      </c>
      <c r="B1610" s="203" t="s">
        <v>2843</v>
      </c>
      <c r="C1610" s="204" t="s">
        <v>2</v>
      </c>
      <c r="D1610" s="205">
        <v>18.829999999999998</v>
      </c>
      <c r="E1610" s="206"/>
    </row>
    <row r="1611" spans="1:5" ht="27">
      <c r="A1611" s="202">
        <v>101579</v>
      </c>
      <c r="B1611" s="203" t="s">
        <v>2844</v>
      </c>
      <c r="C1611" s="204" t="s">
        <v>2</v>
      </c>
      <c r="D1611" s="205">
        <v>25.9</v>
      </c>
      <c r="E1611" s="206"/>
    </row>
    <row r="1612" spans="1:5" ht="27">
      <c r="A1612" s="202">
        <v>101580</v>
      </c>
      <c r="B1612" s="203" t="s">
        <v>2845</v>
      </c>
      <c r="C1612" s="204" t="s">
        <v>2</v>
      </c>
      <c r="D1612" s="205">
        <v>16</v>
      </c>
      <c r="E1612" s="206"/>
    </row>
    <row r="1613" spans="1:5" ht="27">
      <c r="A1613" s="202">
        <v>101581</v>
      </c>
      <c r="B1613" s="203" t="s">
        <v>2846</v>
      </c>
      <c r="C1613" s="204" t="s">
        <v>2</v>
      </c>
      <c r="D1613" s="205">
        <v>23.19</v>
      </c>
      <c r="E1613" s="206"/>
    </row>
    <row r="1614" spans="1:5" ht="27">
      <c r="A1614" s="202">
        <v>101582</v>
      </c>
      <c r="B1614" s="203" t="s">
        <v>2847</v>
      </c>
      <c r="C1614" s="204" t="s">
        <v>2</v>
      </c>
      <c r="D1614" s="205">
        <v>37.74</v>
      </c>
      <c r="E1614" s="206"/>
    </row>
    <row r="1615" spans="1:5" ht="27">
      <c r="A1615" s="202">
        <v>101583</v>
      </c>
      <c r="B1615" s="203" t="s">
        <v>2848</v>
      </c>
      <c r="C1615" s="204" t="s">
        <v>2</v>
      </c>
      <c r="D1615" s="205">
        <v>48.72</v>
      </c>
      <c r="E1615" s="206"/>
    </row>
    <row r="1616" spans="1:5" ht="27">
      <c r="A1616" s="202">
        <v>101584</v>
      </c>
      <c r="B1616" s="203" t="s">
        <v>2849</v>
      </c>
      <c r="C1616" s="204" t="s">
        <v>2</v>
      </c>
      <c r="D1616" s="205">
        <v>30.49</v>
      </c>
      <c r="E1616" s="206"/>
    </row>
    <row r="1617" spans="1:5" ht="27">
      <c r="A1617" s="202">
        <v>101585</v>
      </c>
      <c r="B1617" s="203" t="s">
        <v>2850</v>
      </c>
      <c r="C1617" s="204" t="s">
        <v>2</v>
      </c>
      <c r="D1617" s="205">
        <v>41.48</v>
      </c>
      <c r="E1617" s="206"/>
    </row>
    <row r="1618" spans="1:5" ht="27">
      <c r="A1618" s="202">
        <v>101586</v>
      </c>
      <c r="B1618" s="203" t="s">
        <v>2851</v>
      </c>
      <c r="C1618" s="204" t="s">
        <v>2</v>
      </c>
      <c r="D1618" s="205">
        <v>25.4</v>
      </c>
      <c r="E1618" s="206"/>
    </row>
    <row r="1619" spans="1:5" ht="27">
      <c r="A1619" s="202">
        <v>101587</v>
      </c>
      <c r="B1619" s="203" t="s">
        <v>2852</v>
      </c>
      <c r="C1619" s="204" t="s">
        <v>2</v>
      </c>
      <c r="D1619" s="205">
        <v>36.51</v>
      </c>
      <c r="E1619" s="206"/>
    </row>
    <row r="1620" spans="1:5" ht="27">
      <c r="A1620" s="202">
        <v>101588</v>
      </c>
      <c r="B1620" s="203" t="s">
        <v>2853</v>
      </c>
      <c r="C1620" s="204" t="s">
        <v>2</v>
      </c>
      <c r="D1620" s="205">
        <v>57.07</v>
      </c>
      <c r="E1620" s="206"/>
    </row>
    <row r="1621" spans="1:5" ht="40.5">
      <c r="A1621" s="202">
        <v>101589</v>
      </c>
      <c r="B1621" s="203" t="s">
        <v>2854</v>
      </c>
      <c r="C1621" s="204" t="s">
        <v>2</v>
      </c>
      <c r="D1621" s="205">
        <v>83.41</v>
      </c>
      <c r="E1621" s="206"/>
    </row>
    <row r="1622" spans="1:5" ht="27">
      <c r="A1622" s="202">
        <v>101590</v>
      </c>
      <c r="B1622" s="203" t="s">
        <v>2855</v>
      </c>
      <c r="C1622" s="204" t="s">
        <v>2</v>
      </c>
      <c r="D1622" s="205">
        <v>43.09</v>
      </c>
      <c r="E1622" s="206"/>
    </row>
    <row r="1623" spans="1:5" ht="40.5">
      <c r="A1623" s="202">
        <v>101591</v>
      </c>
      <c r="B1623" s="203" t="s">
        <v>2856</v>
      </c>
      <c r="C1623" s="204" t="s">
        <v>2</v>
      </c>
      <c r="D1623" s="205">
        <v>69.430000000000007</v>
      </c>
      <c r="E1623" s="206"/>
    </row>
    <row r="1624" spans="1:5" ht="27">
      <c r="A1624" s="202">
        <v>101592</v>
      </c>
      <c r="B1624" s="203" t="s">
        <v>2857</v>
      </c>
      <c r="C1624" s="204" t="s">
        <v>2</v>
      </c>
      <c r="D1624" s="205">
        <v>29.93</v>
      </c>
      <c r="E1624" s="206"/>
    </row>
    <row r="1625" spans="1:5" ht="40.5">
      <c r="A1625" s="202">
        <v>101593</v>
      </c>
      <c r="B1625" s="203" t="s">
        <v>2858</v>
      </c>
      <c r="C1625" s="204" t="s">
        <v>2</v>
      </c>
      <c r="D1625" s="205">
        <v>56.38</v>
      </c>
      <c r="E1625" s="206"/>
    </row>
    <row r="1626" spans="1:5" ht="27">
      <c r="A1626" s="202">
        <v>101600</v>
      </c>
      <c r="B1626" s="203" t="s">
        <v>2859</v>
      </c>
      <c r="C1626" s="204" t="s">
        <v>2</v>
      </c>
      <c r="D1626" s="205">
        <v>10.76</v>
      </c>
      <c r="E1626" s="206"/>
    </row>
    <row r="1627" spans="1:5" ht="40.5">
      <c r="A1627" s="202">
        <v>101601</v>
      </c>
      <c r="B1627" s="203" t="s">
        <v>2860</v>
      </c>
      <c r="C1627" s="204" t="s">
        <v>2</v>
      </c>
      <c r="D1627" s="205">
        <v>15.95</v>
      </c>
      <c r="E1627" s="206"/>
    </row>
    <row r="1628" spans="1:5" ht="27">
      <c r="A1628" s="202">
        <v>101602</v>
      </c>
      <c r="B1628" s="203" t="s">
        <v>2861</v>
      </c>
      <c r="C1628" s="204" t="s">
        <v>2</v>
      </c>
      <c r="D1628" s="205">
        <v>7.99</v>
      </c>
      <c r="E1628" s="206"/>
    </row>
    <row r="1629" spans="1:5" ht="40.5">
      <c r="A1629" s="202">
        <v>101603</v>
      </c>
      <c r="B1629" s="203" t="s">
        <v>2862</v>
      </c>
      <c r="C1629" s="204" t="s">
        <v>2</v>
      </c>
      <c r="D1629" s="205">
        <v>13.15</v>
      </c>
      <c r="E1629" s="206"/>
    </row>
    <row r="1630" spans="1:5" ht="27">
      <c r="A1630" s="202">
        <v>101604</v>
      </c>
      <c r="B1630" s="203" t="s">
        <v>2863</v>
      </c>
      <c r="C1630" s="204" t="s">
        <v>2</v>
      </c>
      <c r="D1630" s="205">
        <v>5.23</v>
      </c>
      <c r="E1630" s="206"/>
    </row>
    <row r="1631" spans="1:5" ht="40.5">
      <c r="A1631" s="202">
        <v>101605</v>
      </c>
      <c r="B1631" s="203" t="s">
        <v>2864</v>
      </c>
      <c r="C1631" s="204" t="s">
        <v>2</v>
      </c>
      <c r="D1631" s="205">
        <v>10.39</v>
      </c>
      <c r="E1631" s="206"/>
    </row>
    <row r="1632" spans="1:5" ht="40.5">
      <c r="A1632" s="202">
        <v>90788</v>
      </c>
      <c r="B1632" s="203" t="s">
        <v>2865</v>
      </c>
      <c r="C1632" s="204" t="s">
        <v>1</v>
      </c>
      <c r="D1632" s="205">
        <v>709.64</v>
      </c>
      <c r="E1632" s="206"/>
    </row>
    <row r="1633" spans="1:5" ht="40.5">
      <c r="A1633" s="202">
        <v>90789</v>
      </c>
      <c r="B1633" s="203" t="s">
        <v>2866</v>
      </c>
      <c r="C1633" s="204" t="s">
        <v>1</v>
      </c>
      <c r="D1633" s="205">
        <v>710.88</v>
      </c>
      <c r="E1633" s="206"/>
    </row>
    <row r="1634" spans="1:5" ht="40.5">
      <c r="A1634" s="202">
        <v>90790</v>
      </c>
      <c r="B1634" s="203" t="s">
        <v>2867</v>
      </c>
      <c r="C1634" s="204" t="s">
        <v>1</v>
      </c>
      <c r="D1634" s="205">
        <v>733.01</v>
      </c>
      <c r="E1634" s="206"/>
    </row>
    <row r="1635" spans="1:5" ht="40.5">
      <c r="A1635" s="202">
        <v>90791</v>
      </c>
      <c r="B1635" s="203" t="s">
        <v>2868</v>
      </c>
      <c r="C1635" s="204" t="s">
        <v>1</v>
      </c>
      <c r="D1635" s="205">
        <v>858.48</v>
      </c>
      <c r="E1635" s="206"/>
    </row>
    <row r="1636" spans="1:5" ht="40.5">
      <c r="A1636" s="202">
        <v>90793</v>
      </c>
      <c r="B1636" s="203" t="s">
        <v>2869</v>
      </c>
      <c r="C1636" s="204" t="s">
        <v>1</v>
      </c>
      <c r="D1636" s="205">
        <v>908.69</v>
      </c>
      <c r="E1636" s="206"/>
    </row>
    <row r="1637" spans="1:5" ht="40.5">
      <c r="A1637" s="202">
        <v>90794</v>
      </c>
      <c r="B1637" s="203" t="s">
        <v>2870</v>
      </c>
      <c r="C1637" s="204" t="s">
        <v>1</v>
      </c>
      <c r="D1637" s="205">
        <v>600.69000000000005</v>
      </c>
      <c r="E1637" s="206"/>
    </row>
    <row r="1638" spans="1:5" ht="40.5">
      <c r="A1638" s="202">
        <v>90795</v>
      </c>
      <c r="B1638" s="203" t="s">
        <v>2871</v>
      </c>
      <c r="C1638" s="204" t="s">
        <v>1</v>
      </c>
      <c r="D1638" s="205">
        <v>605.64</v>
      </c>
      <c r="E1638" s="206"/>
    </row>
    <row r="1639" spans="1:5" ht="40.5">
      <c r="A1639" s="202">
        <v>90796</v>
      </c>
      <c r="B1639" s="203" t="s">
        <v>2872</v>
      </c>
      <c r="C1639" s="204" t="s">
        <v>1</v>
      </c>
      <c r="D1639" s="205">
        <v>610.55999999999995</v>
      </c>
      <c r="E1639" s="206"/>
    </row>
    <row r="1640" spans="1:5" ht="40.5">
      <c r="A1640" s="202">
        <v>90797</v>
      </c>
      <c r="B1640" s="203" t="s">
        <v>2873</v>
      </c>
      <c r="C1640" s="204" t="s">
        <v>1</v>
      </c>
      <c r="D1640" s="205">
        <v>615.5</v>
      </c>
      <c r="E1640" s="206"/>
    </row>
    <row r="1641" spans="1:5" ht="40.5">
      <c r="A1641" s="202">
        <v>90798</v>
      </c>
      <c r="B1641" s="203" t="s">
        <v>2874</v>
      </c>
      <c r="C1641" s="204" t="s">
        <v>1</v>
      </c>
      <c r="D1641" s="205">
        <v>899.49</v>
      </c>
      <c r="E1641" s="206"/>
    </row>
    <row r="1642" spans="1:5" ht="40.5">
      <c r="A1642" s="202">
        <v>90799</v>
      </c>
      <c r="B1642" s="203" t="s">
        <v>2875</v>
      </c>
      <c r="C1642" s="204" t="s">
        <v>1</v>
      </c>
      <c r="D1642" s="205">
        <v>927.47</v>
      </c>
      <c r="E1642" s="206"/>
    </row>
    <row r="1643" spans="1:5" ht="27">
      <c r="A1643" s="202">
        <v>90801</v>
      </c>
      <c r="B1643" s="203" t="s">
        <v>2876</v>
      </c>
      <c r="C1643" s="204" t="s">
        <v>1</v>
      </c>
      <c r="D1643" s="205">
        <v>182.99</v>
      </c>
      <c r="E1643" s="206"/>
    </row>
    <row r="1644" spans="1:5" ht="27">
      <c r="A1644" s="202">
        <v>90806</v>
      </c>
      <c r="B1644" s="203" t="s">
        <v>2877</v>
      </c>
      <c r="C1644" s="204" t="s">
        <v>1</v>
      </c>
      <c r="D1644" s="205">
        <v>246.36</v>
      </c>
      <c r="E1644" s="206"/>
    </row>
    <row r="1645" spans="1:5" ht="40.5">
      <c r="A1645" s="202">
        <v>90820</v>
      </c>
      <c r="B1645" s="203" t="s">
        <v>2878</v>
      </c>
      <c r="C1645" s="204" t="s">
        <v>1</v>
      </c>
      <c r="D1645" s="205">
        <v>267.33999999999997</v>
      </c>
      <c r="E1645" s="206"/>
    </row>
    <row r="1646" spans="1:5" ht="40.5">
      <c r="A1646" s="202">
        <v>90821</v>
      </c>
      <c r="B1646" s="203" t="s">
        <v>2879</v>
      </c>
      <c r="C1646" s="204" t="s">
        <v>1</v>
      </c>
      <c r="D1646" s="205">
        <v>272.33</v>
      </c>
      <c r="E1646" s="206"/>
    </row>
    <row r="1647" spans="1:5" ht="40.5">
      <c r="A1647" s="202">
        <v>90822</v>
      </c>
      <c r="B1647" s="203" t="s">
        <v>2880</v>
      </c>
      <c r="C1647" s="204" t="s">
        <v>1</v>
      </c>
      <c r="D1647" s="205">
        <v>292</v>
      </c>
      <c r="E1647" s="206"/>
    </row>
    <row r="1648" spans="1:5" ht="40.5">
      <c r="A1648" s="202">
        <v>90823</v>
      </c>
      <c r="B1648" s="203" t="s">
        <v>2881</v>
      </c>
      <c r="C1648" s="204" t="s">
        <v>1</v>
      </c>
      <c r="D1648" s="205">
        <v>360.06</v>
      </c>
      <c r="E1648" s="206"/>
    </row>
    <row r="1649" spans="1:5" ht="40.5">
      <c r="A1649" s="202">
        <v>90824</v>
      </c>
      <c r="B1649" s="203" t="s">
        <v>2882</v>
      </c>
      <c r="C1649" s="204" t="s">
        <v>1</v>
      </c>
      <c r="D1649" s="205">
        <v>516.28</v>
      </c>
      <c r="E1649" s="206"/>
    </row>
    <row r="1650" spans="1:5" ht="27">
      <c r="A1650" s="202">
        <v>90825</v>
      </c>
      <c r="B1650" s="203" t="s">
        <v>2883</v>
      </c>
      <c r="C1650" s="204" t="s">
        <v>1</v>
      </c>
      <c r="D1650" s="205">
        <v>575.32000000000005</v>
      </c>
      <c r="E1650" s="206"/>
    </row>
    <row r="1651" spans="1:5" ht="27">
      <c r="A1651" s="202">
        <v>90830</v>
      </c>
      <c r="B1651" s="203" t="s">
        <v>2884</v>
      </c>
      <c r="C1651" s="204" t="s">
        <v>1</v>
      </c>
      <c r="D1651" s="205">
        <v>124.74</v>
      </c>
      <c r="E1651" s="206"/>
    </row>
    <row r="1652" spans="1:5" ht="27">
      <c r="A1652" s="202">
        <v>90831</v>
      </c>
      <c r="B1652" s="203" t="s">
        <v>2885</v>
      </c>
      <c r="C1652" s="204" t="s">
        <v>1</v>
      </c>
      <c r="D1652" s="205">
        <v>109.41</v>
      </c>
      <c r="E1652" s="206"/>
    </row>
    <row r="1653" spans="1:5" ht="54">
      <c r="A1653" s="202">
        <v>90841</v>
      </c>
      <c r="B1653" s="203" t="s">
        <v>2886</v>
      </c>
      <c r="C1653" s="204" t="s">
        <v>1</v>
      </c>
      <c r="D1653" s="205">
        <v>678.5</v>
      </c>
      <c r="E1653" s="206"/>
    </row>
    <row r="1654" spans="1:5" ht="54">
      <c r="A1654" s="202">
        <v>90842</v>
      </c>
      <c r="B1654" s="203" t="s">
        <v>2887</v>
      </c>
      <c r="C1654" s="204" t="s">
        <v>1</v>
      </c>
      <c r="D1654" s="205">
        <v>684.64</v>
      </c>
      <c r="E1654" s="206"/>
    </row>
    <row r="1655" spans="1:5" ht="54">
      <c r="A1655" s="202">
        <v>90843</v>
      </c>
      <c r="B1655" s="203" t="s">
        <v>2888</v>
      </c>
      <c r="C1655" s="204" t="s">
        <v>1</v>
      </c>
      <c r="D1655" s="205">
        <v>720.8</v>
      </c>
      <c r="E1655" s="206"/>
    </row>
    <row r="1656" spans="1:5" ht="54">
      <c r="A1656" s="202">
        <v>90844</v>
      </c>
      <c r="B1656" s="203" t="s">
        <v>2889</v>
      </c>
      <c r="C1656" s="204" t="s">
        <v>1</v>
      </c>
      <c r="D1656" s="205">
        <v>790.01</v>
      </c>
      <c r="E1656" s="206"/>
    </row>
    <row r="1657" spans="1:5" ht="54">
      <c r="A1657" s="202">
        <v>90845</v>
      </c>
      <c r="B1657" s="203" t="s">
        <v>2890</v>
      </c>
      <c r="C1657" s="204" t="s">
        <v>1</v>
      </c>
      <c r="D1657" s="205">
        <v>945.08</v>
      </c>
      <c r="E1657" s="206"/>
    </row>
    <row r="1658" spans="1:5" ht="54">
      <c r="A1658" s="202">
        <v>90846</v>
      </c>
      <c r="B1658" s="203" t="s">
        <v>2891</v>
      </c>
      <c r="C1658" s="204" t="s">
        <v>1</v>
      </c>
      <c r="D1658" s="205">
        <v>1005.27</v>
      </c>
      <c r="E1658" s="206"/>
    </row>
    <row r="1659" spans="1:5" ht="54">
      <c r="A1659" s="202">
        <v>90847</v>
      </c>
      <c r="B1659" s="203" t="s">
        <v>2892</v>
      </c>
      <c r="C1659" s="204" t="s">
        <v>1</v>
      </c>
      <c r="D1659" s="205">
        <v>569.09</v>
      </c>
      <c r="E1659" s="206"/>
    </row>
    <row r="1660" spans="1:5" ht="54">
      <c r="A1660" s="202">
        <v>90848</v>
      </c>
      <c r="B1660" s="203" t="s">
        <v>2893</v>
      </c>
      <c r="C1660" s="204" t="s">
        <v>1</v>
      </c>
      <c r="D1660" s="205">
        <v>575.23</v>
      </c>
      <c r="E1660" s="206"/>
    </row>
    <row r="1661" spans="1:5" ht="54">
      <c r="A1661" s="202">
        <v>90849</v>
      </c>
      <c r="B1661" s="203" t="s">
        <v>2894</v>
      </c>
      <c r="C1661" s="204" t="s">
        <v>1</v>
      </c>
      <c r="D1661" s="205">
        <v>596.05999999999995</v>
      </c>
      <c r="E1661" s="206"/>
    </row>
    <row r="1662" spans="1:5" ht="54">
      <c r="A1662" s="202">
        <v>90850</v>
      </c>
      <c r="B1662" s="203" t="s">
        <v>2895</v>
      </c>
      <c r="C1662" s="204" t="s">
        <v>1</v>
      </c>
      <c r="D1662" s="205">
        <v>665.27</v>
      </c>
      <c r="E1662" s="206"/>
    </row>
    <row r="1663" spans="1:5" ht="54">
      <c r="A1663" s="202">
        <v>90851</v>
      </c>
      <c r="B1663" s="203" t="s">
        <v>2896</v>
      </c>
      <c r="C1663" s="204" t="s">
        <v>1</v>
      </c>
      <c r="D1663" s="205">
        <v>820.34</v>
      </c>
      <c r="E1663" s="206"/>
    </row>
    <row r="1664" spans="1:5" ht="54">
      <c r="A1664" s="202">
        <v>90852</v>
      </c>
      <c r="B1664" s="203" t="s">
        <v>2897</v>
      </c>
      <c r="C1664" s="204" t="s">
        <v>1</v>
      </c>
      <c r="D1664" s="205">
        <v>880.53</v>
      </c>
      <c r="E1664" s="206"/>
    </row>
    <row r="1665" spans="1:5" ht="40.5">
      <c r="A1665" s="202">
        <v>91009</v>
      </c>
      <c r="B1665" s="203" t="s">
        <v>2898</v>
      </c>
      <c r="C1665" s="204" t="s">
        <v>1</v>
      </c>
      <c r="D1665" s="205">
        <v>277.02</v>
      </c>
      <c r="E1665" s="206"/>
    </row>
    <row r="1666" spans="1:5" ht="40.5">
      <c r="A1666" s="202">
        <v>91010</v>
      </c>
      <c r="B1666" s="203" t="s">
        <v>2899</v>
      </c>
      <c r="C1666" s="204" t="s">
        <v>1</v>
      </c>
      <c r="D1666" s="205">
        <v>282.47000000000003</v>
      </c>
      <c r="E1666" s="206"/>
    </row>
    <row r="1667" spans="1:5" ht="40.5">
      <c r="A1667" s="202">
        <v>91011</v>
      </c>
      <c r="B1667" s="203" t="s">
        <v>2900</v>
      </c>
      <c r="C1667" s="204" t="s">
        <v>1</v>
      </c>
      <c r="D1667" s="205">
        <v>331.31</v>
      </c>
      <c r="E1667" s="206"/>
    </row>
    <row r="1668" spans="1:5" ht="40.5">
      <c r="A1668" s="202">
        <v>91012</v>
      </c>
      <c r="B1668" s="203" t="s">
        <v>2901</v>
      </c>
      <c r="C1668" s="204" t="s">
        <v>1</v>
      </c>
      <c r="D1668" s="205">
        <v>368.64</v>
      </c>
      <c r="E1668" s="206"/>
    </row>
    <row r="1669" spans="1:5" ht="54">
      <c r="A1669" s="202">
        <v>91013</v>
      </c>
      <c r="B1669" s="203" t="s">
        <v>2902</v>
      </c>
      <c r="C1669" s="204" t="s">
        <v>1</v>
      </c>
      <c r="D1669" s="205">
        <v>578.77</v>
      </c>
      <c r="E1669" s="206"/>
    </row>
    <row r="1670" spans="1:5" ht="54">
      <c r="A1670" s="202">
        <v>91014</v>
      </c>
      <c r="B1670" s="203" t="s">
        <v>2903</v>
      </c>
      <c r="C1670" s="204" t="s">
        <v>1</v>
      </c>
      <c r="D1670" s="205">
        <v>585.37</v>
      </c>
      <c r="E1670" s="206"/>
    </row>
    <row r="1671" spans="1:5" ht="54">
      <c r="A1671" s="202">
        <v>91015</v>
      </c>
      <c r="B1671" s="203" t="s">
        <v>2904</v>
      </c>
      <c r="C1671" s="204" t="s">
        <v>1</v>
      </c>
      <c r="D1671" s="205">
        <v>635.37</v>
      </c>
      <c r="E1671" s="206"/>
    </row>
    <row r="1672" spans="1:5" ht="54">
      <c r="A1672" s="202">
        <v>91016</v>
      </c>
      <c r="B1672" s="203" t="s">
        <v>2905</v>
      </c>
      <c r="C1672" s="204" t="s">
        <v>1</v>
      </c>
      <c r="D1672" s="205">
        <v>673.85</v>
      </c>
      <c r="E1672" s="206"/>
    </row>
    <row r="1673" spans="1:5" ht="27">
      <c r="A1673" s="202">
        <v>91287</v>
      </c>
      <c r="B1673" s="203" t="s">
        <v>2906</v>
      </c>
      <c r="C1673" s="204" t="s">
        <v>1</v>
      </c>
      <c r="D1673" s="205">
        <v>145.27000000000001</v>
      </c>
      <c r="E1673" s="206"/>
    </row>
    <row r="1674" spans="1:5" ht="27">
      <c r="A1674" s="202">
        <v>91292</v>
      </c>
      <c r="B1674" s="203" t="s">
        <v>2907</v>
      </c>
      <c r="C1674" s="204" t="s">
        <v>1</v>
      </c>
      <c r="D1674" s="205">
        <v>208.64</v>
      </c>
      <c r="E1674" s="206"/>
    </row>
    <row r="1675" spans="1:5" ht="27">
      <c r="A1675" s="202">
        <v>91295</v>
      </c>
      <c r="B1675" s="203" t="s">
        <v>2908</v>
      </c>
      <c r="C1675" s="204" t="s">
        <v>1</v>
      </c>
      <c r="D1675" s="205">
        <v>285.39999999999998</v>
      </c>
      <c r="E1675" s="206"/>
    </row>
    <row r="1676" spans="1:5" ht="27">
      <c r="A1676" s="202">
        <v>91296</v>
      </c>
      <c r="B1676" s="203" t="s">
        <v>2909</v>
      </c>
      <c r="C1676" s="204" t="s">
        <v>1</v>
      </c>
      <c r="D1676" s="205">
        <v>305.89</v>
      </c>
      <c r="E1676" s="206"/>
    </row>
    <row r="1677" spans="1:5" ht="27">
      <c r="A1677" s="202">
        <v>91297</v>
      </c>
      <c r="B1677" s="203" t="s">
        <v>2910</v>
      </c>
      <c r="C1677" s="204" t="s">
        <v>1</v>
      </c>
      <c r="D1677" s="205">
        <v>336.9</v>
      </c>
      <c r="E1677" s="206"/>
    </row>
    <row r="1678" spans="1:5" ht="27">
      <c r="A1678" s="202">
        <v>91298</v>
      </c>
      <c r="B1678" s="203" t="s">
        <v>2911</v>
      </c>
      <c r="C1678" s="204" t="s">
        <v>1</v>
      </c>
      <c r="D1678" s="205">
        <v>615.88</v>
      </c>
      <c r="E1678" s="206"/>
    </row>
    <row r="1679" spans="1:5" ht="40.5">
      <c r="A1679" s="202">
        <v>91299</v>
      </c>
      <c r="B1679" s="203" t="s">
        <v>2912</v>
      </c>
      <c r="C1679" s="204" t="s">
        <v>1</v>
      </c>
      <c r="D1679" s="205">
        <v>858.51</v>
      </c>
      <c r="E1679" s="206"/>
    </row>
    <row r="1680" spans="1:5" ht="40.5">
      <c r="A1680" s="202">
        <v>91304</v>
      </c>
      <c r="B1680" s="203" t="s">
        <v>2913</v>
      </c>
      <c r="C1680" s="204" t="s">
        <v>1</v>
      </c>
      <c r="D1680" s="205">
        <v>75.819999999999993</v>
      </c>
      <c r="E1680" s="206"/>
    </row>
    <row r="1681" spans="1:5" ht="40.5">
      <c r="A1681" s="202">
        <v>91305</v>
      </c>
      <c r="B1681" s="203" t="s">
        <v>2914</v>
      </c>
      <c r="C1681" s="204" t="s">
        <v>1</v>
      </c>
      <c r="D1681" s="205">
        <v>75.75</v>
      </c>
      <c r="E1681" s="206"/>
    </row>
    <row r="1682" spans="1:5" ht="27">
      <c r="A1682" s="202">
        <v>91306</v>
      </c>
      <c r="B1682" s="203" t="s">
        <v>2915</v>
      </c>
      <c r="C1682" s="204" t="s">
        <v>1</v>
      </c>
      <c r="D1682" s="205">
        <v>109.41</v>
      </c>
      <c r="E1682" s="206"/>
    </row>
    <row r="1683" spans="1:5" ht="27">
      <c r="A1683" s="202">
        <v>91307</v>
      </c>
      <c r="B1683" s="203" t="s">
        <v>2916</v>
      </c>
      <c r="C1683" s="204" t="s">
        <v>1</v>
      </c>
      <c r="D1683" s="205">
        <v>64.400000000000006</v>
      </c>
      <c r="E1683" s="206"/>
    </row>
    <row r="1684" spans="1:5" ht="54">
      <c r="A1684" s="202">
        <v>91312</v>
      </c>
      <c r="B1684" s="203" t="s">
        <v>2917</v>
      </c>
      <c r="C1684" s="204" t="s">
        <v>1</v>
      </c>
      <c r="D1684" s="205">
        <v>598.29</v>
      </c>
      <c r="E1684" s="206"/>
    </row>
    <row r="1685" spans="1:5" ht="54">
      <c r="A1685" s="202">
        <v>91313</v>
      </c>
      <c r="B1685" s="203" t="s">
        <v>2918</v>
      </c>
      <c r="C1685" s="204" t="s">
        <v>1</v>
      </c>
      <c r="D1685" s="205">
        <v>592.9</v>
      </c>
      <c r="E1685" s="206"/>
    </row>
    <row r="1686" spans="1:5" ht="54">
      <c r="A1686" s="202">
        <v>91314</v>
      </c>
      <c r="B1686" s="203" t="s">
        <v>2919</v>
      </c>
      <c r="C1686" s="204" t="s">
        <v>1</v>
      </c>
      <c r="D1686" s="205">
        <v>624.96</v>
      </c>
      <c r="E1686" s="206"/>
    </row>
    <row r="1687" spans="1:5" ht="54">
      <c r="A1687" s="202">
        <v>91315</v>
      </c>
      <c r="B1687" s="203" t="s">
        <v>2920</v>
      </c>
      <c r="C1687" s="204" t="s">
        <v>1</v>
      </c>
      <c r="D1687" s="205">
        <v>693.99</v>
      </c>
      <c r="E1687" s="206"/>
    </row>
    <row r="1688" spans="1:5" ht="54">
      <c r="A1688" s="202">
        <v>91316</v>
      </c>
      <c r="B1688" s="203" t="s">
        <v>2921</v>
      </c>
      <c r="C1688" s="204" t="s">
        <v>1</v>
      </c>
      <c r="D1688" s="205">
        <v>849.24</v>
      </c>
      <c r="E1688" s="206"/>
    </row>
    <row r="1689" spans="1:5" ht="54">
      <c r="A1689" s="202">
        <v>91317</v>
      </c>
      <c r="B1689" s="203" t="s">
        <v>2922</v>
      </c>
      <c r="C1689" s="204" t="s">
        <v>1</v>
      </c>
      <c r="D1689" s="205">
        <v>909.25</v>
      </c>
      <c r="E1689" s="206"/>
    </row>
    <row r="1690" spans="1:5" ht="54">
      <c r="A1690" s="202">
        <v>91318</v>
      </c>
      <c r="B1690" s="203" t="s">
        <v>2923</v>
      </c>
      <c r="C1690" s="204" t="s">
        <v>1</v>
      </c>
      <c r="D1690" s="205">
        <v>522.54</v>
      </c>
      <c r="E1690" s="206"/>
    </row>
    <row r="1691" spans="1:5" ht="54">
      <c r="A1691" s="202">
        <v>91319</v>
      </c>
      <c r="B1691" s="203" t="s">
        <v>2924</v>
      </c>
      <c r="C1691" s="204" t="s">
        <v>1</v>
      </c>
      <c r="D1691" s="205">
        <v>528.5</v>
      </c>
      <c r="E1691" s="206"/>
    </row>
    <row r="1692" spans="1:5" ht="54">
      <c r="A1692" s="202">
        <v>91320</v>
      </c>
      <c r="B1692" s="203" t="s">
        <v>2925</v>
      </c>
      <c r="C1692" s="204" t="s">
        <v>1</v>
      </c>
      <c r="D1692" s="205">
        <v>549.14</v>
      </c>
      <c r="E1692" s="206"/>
    </row>
    <row r="1693" spans="1:5" ht="54">
      <c r="A1693" s="202">
        <v>91321</v>
      </c>
      <c r="B1693" s="203" t="s">
        <v>2926</v>
      </c>
      <c r="C1693" s="204" t="s">
        <v>1</v>
      </c>
      <c r="D1693" s="205">
        <v>618.16999999999996</v>
      </c>
      <c r="E1693" s="206"/>
    </row>
    <row r="1694" spans="1:5" ht="54">
      <c r="A1694" s="202">
        <v>91322</v>
      </c>
      <c r="B1694" s="203" t="s">
        <v>2927</v>
      </c>
      <c r="C1694" s="204" t="s">
        <v>1</v>
      </c>
      <c r="D1694" s="205">
        <v>773.42</v>
      </c>
      <c r="E1694" s="206"/>
    </row>
    <row r="1695" spans="1:5" ht="54">
      <c r="A1695" s="202">
        <v>91323</v>
      </c>
      <c r="B1695" s="203" t="s">
        <v>2928</v>
      </c>
      <c r="C1695" s="204" t="s">
        <v>1</v>
      </c>
      <c r="D1695" s="205">
        <v>833.43</v>
      </c>
      <c r="E1695" s="206"/>
    </row>
    <row r="1696" spans="1:5" ht="54">
      <c r="A1696" s="202">
        <v>91324</v>
      </c>
      <c r="B1696" s="203" t="s">
        <v>2929</v>
      </c>
      <c r="C1696" s="204" t="s">
        <v>1</v>
      </c>
      <c r="D1696" s="205">
        <v>532.22</v>
      </c>
      <c r="E1696" s="206"/>
    </row>
    <row r="1697" spans="1:5" ht="54">
      <c r="A1697" s="202">
        <v>91325</v>
      </c>
      <c r="B1697" s="203" t="s">
        <v>2930</v>
      </c>
      <c r="C1697" s="204" t="s">
        <v>1</v>
      </c>
      <c r="D1697" s="205">
        <v>538.64</v>
      </c>
      <c r="E1697" s="206"/>
    </row>
    <row r="1698" spans="1:5" ht="54">
      <c r="A1698" s="202">
        <v>91326</v>
      </c>
      <c r="B1698" s="203" t="s">
        <v>2931</v>
      </c>
      <c r="C1698" s="204" t="s">
        <v>1</v>
      </c>
      <c r="D1698" s="205">
        <v>588.45000000000005</v>
      </c>
      <c r="E1698" s="206"/>
    </row>
    <row r="1699" spans="1:5" ht="54">
      <c r="A1699" s="202">
        <v>91327</v>
      </c>
      <c r="B1699" s="203" t="s">
        <v>2932</v>
      </c>
      <c r="C1699" s="204" t="s">
        <v>1</v>
      </c>
      <c r="D1699" s="205">
        <v>626.75</v>
      </c>
      <c r="E1699" s="206"/>
    </row>
    <row r="1700" spans="1:5" ht="54">
      <c r="A1700" s="202">
        <v>91328</v>
      </c>
      <c r="B1700" s="203" t="s">
        <v>2933</v>
      </c>
      <c r="C1700" s="204" t="s">
        <v>1</v>
      </c>
      <c r="D1700" s="205">
        <v>587.15</v>
      </c>
      <c r="E1700" s="206"/>
    </row>
    <row r="1701" spans="1:5" ht="54">
      <c r="A1701" s="202">
        <v>91329</v>
      </c>
      <c r="B1701" s="203" t="s">
        <v>2934</v>
      </c>
      <c r="C1701" s="204" t="s">
        <v>1</v>
      </c>
      <c r="D1701" s="205">
        <v>540.6</v>
      </c>
      <c r="E1701" s="206"/>
    </row>
    <row r="1702" spans="1:5" ht="54">
      <c r="A1702" s="202">
        <v>91330</v>
      </c>
      <c r="B1702" s="203" t="s">
        <v>2935</v>
      </c>
      <c r="C1702" s="204" t="s">
        <v>1</v>
      </c>
      <c r="D1702" s="205">
        <v>608.79</v>
      </c>
      <c r="E1702" s="206"/>
    </row>
    <row r="1703" spans="1:5" ht="54">
      <c r="A1703" s="202">
        <v>91331</v>
      </c>
      <c r="B1703" s="203" t="s">
        <v>2936</v>
      </c>
      <c r="C1703" s="204" t="s">
        <v>1</v>
      </c>
      <c r="D1703" s="205">
        <v>562.05999999999995</v>
      </c>
      <c r="E1703" s="206"/>
    </row>
    <row r="1704" spans="1:5" ht="54">
      <c r="A1704" s="202">
        <v>91332</v>
      </c>
      <c r="B1704" s="203" t="s">
        <v>2937</v>
      </c>
      <c r="C1704" s="204" t="s">
        <v>1</v>
      </c>
      <c r="D1704" s="205">
        <v>640.96</v>
      </c>
      <c r="E1704" s="206"/>
    </row>
    <row r="1705" spans="1:5" ht="54">
      <c r="A1705" s="202">
        <v>91333</v>
      </c>
      <c r="B1705" s="203" t="s">
        <v>2938</v>
      </c>
      <c r="C1705" s="204" t="s">
        <v>1</v>
      </c>
      <c r="D1705" s="205">
        <v>594.04</v>
      </c>
      <c r="E1705" s="206"/>
    </row>
    <row r="1706" spans="1:5" ht="40.5">
      <c r="A1706" s="202">
        <v>91334</v>
      </c>
      <c r="B1706" s="203" t="s">
        <v>2939</v>
      </c>
      <c r="C1706" s="204" t="s">
        <v>1</v>
      </c>
      <c r="D1706" s="205">
        <v>919.94</v>
      </c>
      <c r="E1706" s="206"/>
    </row>
    <row r="1707" spans="1:5" ht="40.5">
      <c r="A1707" s="202">
        <v>91335</v>
      </c>
      <c r="B1707" s="203" t="s">
        <v>2940</v>
      </c>
      <c r="C1707" s="204" t="s">
        <v>1</v>
      </c>
      <c r="D1707" s="205">
        <v>873.02</v>
      </c>
      <c r="E1707" s="206"/>
    </row>
    <row r="1708" spans="1:5" ht="54">
      <c r="A1708" s="202">
        <v>91336</v>
      </c>
      <c r="B1708" s="203" t="s">
        <v>2941</v>
      </c>
      <c r="C1708" s="204" t="s">
        <v>1</v>
      </c>
      <c r="D1708" s="205">
        <v>1162.57</v>
      </c>
      <c r="E1708" s="206"/>
    </row>
    <row r="1709" spans="1:5" ht="54">
      <c r="A1709" s="202">
        <v>91337</v>
      </c>
      <c r="B1709" s="203" t="s">
        <v>2942</v>
      </c>
      <c r="C1709" s="204" t="s">
        <v>1</v>
      </c>
      <c r="D1709" s="205">
        <v>1115.6500000000001</v>
      </c>
      <c r="E1709" s="206"/>
    </row>
    <row r="1710" spans="1:5" ht="27">
      <c r="A1710" s="202">
        <v>100659</v>
      </c>
      <c r="B1710" s="203" t="s">
        <v>2943</v>
      </c>
      <c r="C1710" s="204" t="s">
        <v>0</v>
      </c>
      <c r="D1710" s="205">
        <v>5.77</v>
      </c>
      <c r="E1710" s="206"/>
    </row>
    <row r="1711" spans="1:5" ht="27">
      <c r="A1711" s="202">
        <v>100660</v>
      </c>
      <c r="B1711" s="203" t="s">
        <v>2944</v>
      </c>
      <c r="C1711" s="204" t="s">
        <v>0</v>
      </c>
      <c r="D1711" s="205">
        <v>4.8499999999999996</v>
      </c>
      <c r="E1711" s="206"/>
    </row>
    <row r="1712" spans="1:5" ht="40.5">
      <c r="A1712" s="202">
        <v>100675</v>
      </c>
      <c r="B1712" s="203" t="s">
        <v>2945</v>
      </c>
      <c r="C1712" s="204" t="s">
        <v>1</v>
      </c>
      <c r="D1712" s="205">
        <v>810.82</v>
      </c>
      <c r="E1712" s="206"/>
    </row>
    <row r="1713" spans="1:5" ht="27">
      <c r="A1713" s="202">
        <v>100676</v>
      </c>
      <c r="B1713" s="203" t="s">
        <v>2946</v>
      </c>
      <c r="C1713" s="204" t="s">
        <v>1</v>
      </c>
      <c r="D1713" s="205">
        <v>123</v>
      </c>
      <c r="E1713" s="206"/>
    </row>
    <row r="1714" spans="1:5" ht="54">
      <c r="A1714" s="202">
        <v>100678</v>
      </c>
      <c r="B1714" s="203" t="s">
        <v>2947</v>
      </c>
      <c r="C1714" s="204" t="s">
        <v>1</v>
      </c>
      <c r="D1714" s="205">
        <v>688.18</v>
      </c>
      <c r="E1714" s="206"/>
    </row>
    <row r="1715" spans="1:5" ht="54">
      <c r="A1715" s="202">
        <v>100679</v>
      </c>
      <c r="B1715" s="203" t="s">
        <v>2948</v>
      </c>
      <c r="C1715" s="204" t="s">
        <v>1</v>
      </c>
      <c r="D1715" s="205">
        <v>607.97</v>
      </c>
      <c r="E1715" s="206"/>
    </row>
    <row r="1716" spans="1:5" ht="54">
      <c r="A1716" s="202">
        <v>100680</v>
      </c>
      <c r="B1716" s="203" t="s">
        <v>2949</v>
      </c>
      <c r="C1716" s="204" t="s">
        <v>1</v>
      </c>
      <c r="D1716" s="205">
        <v>694.78</v>
      </c>
      <c r="E1716" s="206"/>
    </row>
    <row r="1717" spans="1:5" ht="54">
      <c r="A1717" s="202">
        <v>100681</v>
      </c>
      <c r="B1717" s="203" t="s">
        <v>2950</v>
      </c>
      <c r="C1717" s="204" t="s">
        <v>1</v>
      </c>
      <c r="D1717" s="205">
        <v>718.2</v>
      </c>
      <c r="E1717" s="206"/>
    </row>
    <row r="1718" spans="1:5" ht="54">
      <c r="A1718" s="202">
        <v>100682</v>
      </c>
      <c r="B1718" s="203" t="s">
        <v>2951</v>
      </c>
      <c r="C1718" s="204" t="s">
        <v>1</v>
      </c>
      <c r="D1718" s="205">
        <v>626.46</v>
      </c>
      <c r="E1718" s="206"/>
    </row>
    <row r="1719" spans="1:5" ht="54">
      <c r="A1719" s="202">
        <v>100683</v>
      </c>
      <c r="B1719" s="203" t="s">
        <v>2952</v>
      </c>
      <c r="C1719" s="204" t="s">
        <v>1</v>
      </c>
      <c r="D1719" s="205">
        <v>760.11</v>
      </c>
      <c r="E1719" s="206"/>
    </row>
    <row r="1720" spans="1:5" ht="54">
      <c r="A1720" s="202">
        <v>100684</v>
      </c>
      <c r="B1720" s="203" t="s">
        <v>2953</v>
      </c>
      <c r="C1720" s="204" t="s">
        <v>1</v>
      </c>
      <c r="D1720" s="205">
        <v>664.27</v>
      </c>
      <c r="E1720" s="206"/>
    </row>
    <row r="1721" spans="1:5" ht="54">
      <c r="A1721" s="202">
        <v>100685</v>
      </c>
      <c r="B1721" s="203" t="s">
        <v>2954</v>
      </c>
      <c r="C1721" s="204" t="s">
        <v>1</v>
      </c>
      <c r="D1721" s="205">
        <v>798.59</v>
      </c>
      <c r="E1721" s="206"/>
    </row>
    <row r="1722" spans="1:5" ht="54">
      <c r="A1722" s="202">
        <v>100686</v>
      </c>
      <c r="B1722" s="203" t="s">
        <v>2955</v>
      </c>
      <c r="C1722" s="204" t="s">
        <v>1</v>
      </c>
      <c r="D1722" s="205">
        <v>702.57</v>
      </c>
      <c r="E1722" s="206"/>
    </row>
    <row r="1723" spans="1:5" ht="54">
      <c r="A1723" s="202">
        <v>100687</v>
      </c>
      <c r="B1723" s="203" t="s">
        <v>2956</v>
      </c>
      <c r="C1723" s="204" t="s">
        <v>1</v>
      </c>
      <c r="D1723" s="205">
        <v>696.56</v>
      </c>
      <c r="E1723" s="206"/>
    </row>
    <row r="1724" spans="1:5" ht="54">
      <c r="A1724" s="202">
        <v>100688</v>
      </c>
      <c r="B1724" s="203" t="s">
        <v>2957</v>
      </c>
      <c r="C1724" s="204" t="s">
        <v>1</v>
      </c>
      <c r="D1724" s="205">
        <v>616.35</v>
      </c>
      <c r="E1724" s="206"/>
    </row>
    <row r="1725" spans="1:5" ht="54">
      <c r="A1725" s="202">
        <v>100689</v>
      </c>
      <c r="B1725" s="203" t="s">
        <v>2958</v>
      </c>
      <c r="C1725" s="204" t="s">
        <v>1</v>
      </c>
      <c r="D1725" s="205">
        <v>765.7</v>
      </c>
      <c r="E1725" s="206"/>
    </row>
    <row r="1726" spans="1:5" ht="54">
      <c r="A1726" s="202">
        <v>100690</v>
      </c>
      <c r="B1726" s="203" t="s">
        <v>2959</v>
      </c>
      <c r="C1726" s="204" t="s">
        <v>1</v>
      </c>
      <c r="D1726" s="205">
        <v>669.86</v>
      </c>
      <c r="E1726" s="206"/>
    </row>
    <row r="1727" spans="1:5" ht="54">
      <c r="A1727" s="202">
        <v>100691</v>
      </c>
      <c r="B1727" s="203" t="s">
        <v>2960</v>
      </c>
      <c r="C1727" s="204" t="s">
        <v>1</v>
      </c>
      <c r="D1727" s="205">
        <v>1044.68</v>
      </c>
      <c r="E1727" s="206"/>
    </row>
    <row r="1728" spans="1:5" ht="54">
      <c r="A1728" s="202">
        <v>100692</v>
      </c>
      <c r="B1728" s="203" t="s">
        <v>2961</v>
      </c>
      <c r="C1728" s="204" t="s">
        <v>1</v>
      </c>
      <c r="D1728" s="205">
        <v>948.84</v>
      </c>
      <c r="E1728" s="206"/>
    </row>
    <row r="1729" spans="1:5" ht="54">
      <c r="A1729" s="202">
        <v>100693</v>
      </c>
      <c r="B1729" s="203" t="s">
        <v>2962</v>
      </c>
      <c r="C1729" s="204" t="s">
        <v>1</v>
      </c>
      <c r="D1729" s="205">
        <v>1287.31</v>
      </c>
      <c r="E1729" s="206"/>
    </row>
    <row r="1730" spans="1:5" ht="54">
      <c r="A1730" s="202">
        <v>100694</v>
      </c>
      <c r="B1730" s="203" t="s">
        <v>2963</v>
      </c>
      <c r="C1730" s="204" t="s">
        <v>1</v>
      </c>
      <c r="D1730" s="205">
        <v>1191.47</v>
      </c>
      <c r="E1730" s="206"/>
    </row>
    <row r="1731" spans="1:5" ht="27">
      <c r="A1731" s="202">
        <v>100695</v>
      </c>
      <c r="B1731" s="203" t="s">
        <v>2964</v>
      </c>
      <c r="C1731" s="204" t="s">
        <v>1</v>
      </c>
      <c r="D1731" s="205">
        <v>41.71</v>
      </c>
      <c r="E1731" s="206"/>
    </row>
    <row r="1732" spans="1:5" ht="27">
      <c r="A1732" s="202">
        <v>100696</v>
      </c>
      <c r="B1732" s="203" t="s">
        <v>2965</v>
      </c>
      <c r="C1732" s="204" t="s">
        <v>1</v>
      </c>
      <c r="D1732" s="205">
        <v>46.35</v>
      </c>
      <c r="E1732" s="206"/>
    </row>
    <row r="1733" spans="1:5" ht="27">
      <c r="A1733" s="202">
        <v>100697</v>
      </c>
      <c r="B1733" s="203" t="s">
        <v>2966</v>
      </c>
      <c r="C1733" s="204" t="s">
        <v>1</v>
      </c>
      <c r="D1733" s="205">
        <v>51.01</v>
      </c>
      <c r="E1733" s="206"/>
    </row>
    <row r="1734" spans="1:5" ht="27">
      <c r="A1734" s="202">
        <v>100698</v>
      </c>
      <c r="B1734" s="203" t="s">
        <v>2967</v>
      </c>
      <c r="C1734" s="204" t="s">
        <v>1</v>
      </c>
      <c r="D1734" s="205">
        <v>55.66</v>
      </c>
      <c r="E1734" s="206"/>
    </row>
    <row r="1735" spans="1:5" ht="27">
      <c r="A1735" s="202">
        <v>100699</v>
      </c>
      <c r="B1735" s="203" t="s">
        <v>2968</v>
      </c>
      <c r="C1735" s="204" t="s">
        <v>1</v>
      </c>
      <c r="D1735" s="205">
        <v>66.45</v>
      </c>
      <c r="E1735" s="206"/>
    </row>
    <row r="1736" spans="1:5" ht="27">
      <c r="A1736" s="202">
        <v>100700</v>
      </c>
      <c r="B1736" s="203" t="s">
        <v>2969</v>
      </c>
      <c r="C1736" s="204" t="s">
        <v>1</v>
      </c>
      <c r="D1736" s="205">
        <v>630.28</v>
      </c>
      <c r="E1736" s="206"/>
    </row>
    <row r="1737" spans="1:5" ht="54">
      <c r="A1737" s="202">
        <v>100712</v>
      </c>
      <c r="B1737" s="203" t="s">
        <v>2970</v>
      </c>
      <c r="C1737" s="204" t="s">
        <v>1</v>
      </c>
      <c r="D1737" s="205">
        <v>603.04</v>
      </c>
      <c r="E1737" s="206"/>
    </row>
    <row r="1738" spans="1:5" ht="54">
      <c r="A1738" s="202">
        <v>100665</v>
      </c>
      <c r="B1738" s="203" t="s">
        <v>2971</v>
      </c>
      <c r="C1738" s="204" t="s">
        <v>2</v>
      </c>
      <c r="D1738" s="205">
        <v>739.75</v>
      </c>
      <c r="E1738" s="206"/>
    </row>
    <row r="1739" spans="1:5" ht="54">
      <c r="A1739" s="202">
        <v>100666</v>
      </c>
      <c r="B1739" s="203" t="s">
        <v>2972</v>
      </c>
      <c r="C1739" s="204" t="s">
        <v>2</v>
      </c>
      <c r="D1739" s="205">
        <v>582.76</v>
      </c>
      <c r="E1739" s="206"/>
    </row>
    <row r="1740" spans="1:5" ht="54">
      <c r="A1740" s="202">
        <v>100667</v>
      </c>
      <c r="B1740" s="203" t="s">
        <v>2973</v>
      </c>
      <c r="C1740" s="204" t="s">
        <v>2</v>
      </c>
      <c r="D1740" s="205">
        <v>961.69</v>
      </c>
      <c r="E1740" s="206"/>
    </row>
    <row r="1741" spans="1:5" ht="40.5">
      <c r="A1741" s="202">
        <v>100668</v>
      </c>
      <c r="B1741" s="203" t="s">
        <v>2974</v>
      </c>
      <c r="C1741" s="204" t="s">
        <v>2</v>
      </c>
      <c r="D1741" s="205">
        <v>1148.03</v>
      </c>
      <c r="E1741" s="206"/>
    </row>
    <row r="1742" spans="1:5" ht="40.5">
      <c r="A1742" s="202">
        <v>100669</v>
      </c>
      <c r="B1742" s="203" t="s">
        <v>2975</v>
      </c>
      <c r="C1742" s="204" t="s">
        <v>2</v>
      </c>
      <c r="D1742" s="205">
        <v>685.53</v>
      </c>
      <c r="E1742" s="206"/>
    </row>
    <row r="1743" spans="1:5" ht="54">
      <c r="A1743" s="202">
        <v>100670</v>
      </c>
      <c r="B1743" s="203" t="s">
        <v>2976</v>
      </c>
      <c r="C1743" s="204" t="s">
        <v>2</v>
      </c>
      <c r="D1743" s="205">
        <v>923.22</v>
      </c>
      <c r="E1743" s="206"/>
    </row>
    <row r="1744" spans="1:5" ht="54">
      <c r="A1744" s="202">
        <v>100671</v>
      </c>
      <c r="B1744" s="203" t="s">
        <v>2977</v>
      </c>
      <c r="C1744" s="204" t="s">
        <v>2</v>
      </c>
      <c r="D1744" s="205">
        <v>1148.79</v>
      </c>
      <c r="E1744" s="206"/>
    </row>
    <row r="1745" spans="1:5" ht="54">
      <c r="A1745" s="202">
        <v>100672</v>
      </c>
      <c r="B1745" s="203" t="s">
        <v>2978</v>
      </c>
      <c r="C1745" s="204" t="s">
        <v>2</v>
      </c>
      <c r="D1745" s="205">
        <v>737.18</v>
      </c>
      <c r="E1745" s="206"/>
    </row>
    <row r="1746" spans="1:5" ht="27">
      <c r="A1746" s="202">
        <v>100701</v>
      </c>
      <c r="B1746" s="203" t="s">
        <v>2979</v>
      </c>
      <c r="C1746" s="204" t="s">
        <v>2</v>
      </c>
      <c r="D1746" s="205">
        <v>542.15</v>
      </c>
      <c r="E1746" s="206"/>
    </row>
    <row r="1747" spans="1:5" ht="40.5">
      <c r="A1747" s="202">
        <v>94559</v>
      </c>
      <c r="B1747" s="203" t="s">
        <v>2980</v>
      </c>
      <c r="C1747" s="204" t="s">
        <v>2</v>
      </c>
      <c r="D1747" s="205">
        <v>600.99</v>
      </c>
      <c r="E1747" s="206"/>
    </row>
    <row r="1748" spans="1:5" ht="40.5">
      <c r="A1748" s="202">
        <v>94562</v>
      </c>
      <c r="B1748" s="203" t="s">
        <v>2981</v>
      </c>
      <c r="C1748" s="204" t="s">
        <v>2</v>
      </c>
      <c r="D1748" s="205">
        <v>583.5</v>
      </c>
      <c r="E1748" s="206"/>
    </row>
    <row r="1749" spans="1:5" ht="27">
      <c r="A1749" s="202">
        <v>94587</v>
      </c>
      <c r="B1749" s="203" t="s">
        <v>2982</v>
      </c>
      <c r="C1749" s="204" t="s">
        <v>0</v>
      </c>
      <c r="D1749" s="205">
        <v>56.76</v>
      </c>
      <c r="E1749" s="206"/>
    </row>
    <row r="1750" spans="1:5" ht="27">
      <c r="A1750" s="202">
        <v>94588</v>
      </c>
      <c r="B1750" s="203" t="s">
        <v>2983</v>
      </c>
      <c r="C1750" s="204" t="s">
        <v>0</v>
      </c>
      <c r="D1750" s="205">
        <v>52.14</v>
      </c>
      <c r="E1750" s="206"/>
    </row>
    <row r="1751" spans="1:5" ht="54">
      <c r="A1751" s="202">
        <v>99837</v>
      </c>
      <c r="B1751" s="203" t="s">
        <v>2984</v>
      </c>
      <c r="C1751" s="204" t="s">
        <v>0</v>
      </c>
      <c r="D1751" s="205">
        <v>545.49</v>
      </c>
      <c r="E1751" s="206"/>
    </row>
    <row r="1752" spans="1:5" ht="54">
      <c r="A1752" s="202">
        <v>99839</v>
      </c>
      <c r="B1752" s="203" t="s">
        <v>2985</v>
      </c>
      <c r="C1752" s="204" t="s">
        <v>0</v>
      </c>
      <c r="D1752" s="205">
        <v>412.92</v>
      </c>
      <c r="E1752" s="206"/>
    </row>
    <row r="1753" spans="1:5" ht="27">
      <c r="A1753" s="202">
        <v>99841</v>
      </c>
      <c r="B1753" s="203" t="s">
        <v>2986</v>
      </c>
      <c r="C1753" s="204" t="s">
        <v>0</v>
      </c>
      <c r="D1753" s="205">
        <v>986.82</v>
      </c>
      <c r="E1753" s="206"/>
    </row>
    <row r="1754" spans="1:5" ht="27">
      <c r="A1754" s="202">
        <v>99855</v>
      </c>
      <c r="B1754" s="203" t="s">
        <v>2987</v>
      </c>
      <c r="C1754" s="204" t="s">
        <v>0</v>
      </c>
      <c r="D1754" s="205">
        <v>100.18</v>
      </c>
      <c r="E1754" s="206"/>
    </row>
    <row r="1755" spans="1:5" ht="15">
      <c r="A1755" s="202">
        <v>99857</v>
      </c>
      <c r="B1755" s="203" t="s">
        <v>2988</v>
      </c>
      <c r="C1755" s="204" t="s">
        <v>0</v>
      </c>
      <c r="D1755" s="205">
        <v>65.290000000000006</v>
      </c>
      <c r="E1755" s="206"/>
    </row>
    <row r="1756" spans="1:5" ht="27">
      <c r="A1756" s="202">
        <v>99861</v>
      </c>
      <c r="B1756" s="203" t="s">
        <v>2989</v>
      </c>
      <c r="C1756" s="204" t="s">
        <v>2</v>
      </c>
      <c r="D1756" s="205">
        <v>476.86</v>
      </c>
      <c r="E1756" s="206"/>
    </row>
    <row r="1757" spans="1:5" ht="27">
      <c r="A1757" s="202">
        <v>99862</v>
      </c>
      <c r="B1757" s="203" t="s">
        <v>2990</v>
      </c>
      <c r="C1757" s="204" t="s">
        <v>2</v>
      </c>
      <c r="D1757" s="205">
        <v>427.61</v>
      </c>
      <c r="E1757" s="206"/>
    </row>
    <row r="1758" spans="1:5" ht="15">
      <c r="A1758" s="202">
        <v>90838</v>
      </c>
      <c r="B1758" s="203" t="s">
        <v>2991</v>
      </c>
      <c r="C1758" s="204" t="s">
        <v>1</v>
      </c>
      <c r="D1758" s="205">
        <v>1192.74</v>
      </c>
      <c r="E1758" s="206"/>
    </row>
    <row r="1759" spans="1:5" ht="27">
      <c r="A1759" s="202">
        <v>91338</v>
      </c>
      <c r="B1759" s="203" t="s">
        <v>2992</v>
      </c>
      <c r="C1759" s="204" t="s">
        <v>2</v>
      </c>
      <c r="D1759" s="205">
        <v>962.64</v>
      </c>
      <c r="E1759" s="206"/>
    </row>
    <row r="1760" spans="1:5" ht="27">
      <c r="A1760" s="202">
        <v>91341</v>
      </c>
      <c r="B1760" s="203" t="s">
        <v>2993</v>
      </c>
      <c r="C1760" s="204" t="s">
        <v>2</v>
      </c>
      <c r="D1760" s="205">
        <v>710.1</v>
      </c>
      <c r="E1760" s="206"/>
    </row>
    <row r="1761" spans="1:5" ht="27">
      <c r="A1761" s="202">
        <v>94805</v>
      </c>
      <c r="B1761" s="203" t="s">
        <v>2994</v>
      </c>
      <c r="C1761" s="204" t="s">
        <v>1</v>
      </c>
      <c r="D1761" s="205">
        <v>1078.4100000000001</v>
      </c>
      <c r="E1761" s="206"/>
    </row>
    <row r="1762" spans="1:5" ht="27">
      <c r="A1762" s="202">
        <v>94806</v>
      </c>
      <c r="B1762" s="203" t="s">
        <v>2995</v>
      </c>
      <c r="C1762" s="204" t="s">
        <v>1</v>
      </c>
      <c r="D1762" s="205">
        <v>559.54</v>
      </c>
      <c r="E1762" s="206"/>
    </row>
    <row r="1763" spans="1:5" ht="27">
      <c r="A1763" s="202">
        <v>94807</v>
      </c>
      <c r="B1763" s="203" t="s">
        <v>2996</v>
      </c>
      <c r="C1763" s="204" t="s">
        <v>1</v>
      </c>
      <c r="D1763" s="205">
        <v>676.44</v>
      </c>
      <c r="E1763" s="206"/>
    </row>
    <row r="1764" spans="1:5" ht="27">
      <c r="A1764" s="202">
        <v>100702</v>
      </c>
      <c r="B1764" s="203" t="s">
        <v>2997</v>
      </c>
      <c r="C1764" s="204" t="s">
        <v>2</v>
      </c>
      <c r="D1764" s="205">
        <v>572.38</v>
      </c>
      <c r="E1764" s="206"/>
    </row>
    <row r="1765" spans="1:5" ht="15">
      <c r="A1765" s="202">
        <v>102188</v>
      </c>
      <c r="B1765" s="203" t="s">
        <v>2998</v>
      </c>
      <c r="C1765" s="204" t="s">
        <v>1</v>
      </c>
      <c r="D1765" s="205">
        <v>676.74</v>
      </c>
      <c r="E1765" s="206"/>
    </row>
    <row r="1766" spans="1:5" ht="40.5">
      <c r="A1766" s="202">
        <v>102189</v>
      </c>
      <c r="B1766" s="203" t="s">
        <v>2999</v>
      </c>
      <c r="C1766" s="204" t="s">
        <v>1</v>
      </c>
      <c r="D1766" s="205">
        <v>177.12</v>
      </c>
      <c r="E1766" s="206"/>
    </row>
    <row r="1767" spans="1:5" ht="15">
      <c r="A1767" s="202">
        <v>100703</v>
      </c>
      <c r="B1767" s="203" t="s">
        <v>3000</v>
      </c>
      <c r="C1767" s="204" t="s">
        <v>1</v>
      </c>
      <c r="D1767" s="205">
        <v>30.34</v>
      </c>
      <c r="E1767" s="206"/>
    </row>
    <row r="1768" spans="1:5" ht="27">
      <c r="A1768" s="202">
        <v>100704</v>
      </c>
      <c r="B1768" s="203" t="s">
        <v>3001</v>
      </c>
      <c r="C1768" s="204" t="s">
        <v>1</v>
      </c>
      <c r="D1768" s="205">
        <v>66.569999999999993</v>
      </c>
      <c r="E1768" s="206"/>
    </row>
    <row r="1769" spans="1:5" ht="15">
      <c r="A1769" s="202">
        <v>100705</v>
      </c>
      <c r="B1769" s="203" t="s">
        <v>3002</v>
      </c>
      <c r="C1769" s="204" t="s">
        <v>1</v>
      </c>
      <c r="D1769" s="205">
        <v>72.760000000000005</v>
      </c>
      <c r="E1769" s="206"/>
    </row>
    <row r="1770" spans="1:5" ht="15">
      <c r="A1770" s="202">
        <v>100706</v>
      </c>
      <c r="B1770" s="203" t="s">
        <v>3003</v>
      </c>
      <c r="C1770" s="204" t="s">
        <v>1</v>
      </c>
      <c r="D1770" s="205">
        <v>60.12</v>
      </c>
      <c r="E1770" s="206"/>
    </row>
    <row r="1771" spans="1:5" ht="15">
      <c r="A1771" s="202">
        <v>100707</v>
      </c>
      <c r="B1771" s="203" t="s">
        <v>3004</v>
      </c>
      <c r="C1771" s="204" t="s">
        <v>1</v>
      </c>
      <c r="D1771" s="205">
        <v>140.78</v>
      </c>
      <c r="E1771" s="206"/>
    </row>
    <row r="1772" spans="1:5" ht="15">
      <c r="A1772" s="202">
        <v>100708</v>
      </c>
      <c r="B1772" s="203" t="s">
        <v>3005</v>
      </c>
      <c r="C1772" s="204" t="s">
        <v>1</v>
      </c>
      <c r="D1772" s="205">
        <v>178.36</v>
      </c>
      <c r="E1772" s="206"/>
    </row>
    <row r="1773" spans="1:5" ht="27">
      <c r="A1773" s="202">
        <v>100709</v>
      </c>
      <c r="B1773" s="203" t="s">
        <v>3006</v>
      </c>
      <c r="C1773" s="204" t="s">
        <v>1</v>
      </c>
      <c r="D1773" s="205">
        <v>34.24</v>
      </c>
      <c r="E1773" s="206"/>
    </row>
    <row r="1774" spans="1:5" ht="15">
      <c r="A1774" s="202">
        <v>100710</v>
      </c>
      <c r="B1774" s="203" t="s">
        <v>3007</v>
      </c>
      <c r="C1774" s="204" t="s">
        <v>1</v>
      </c>
      <c r="D1774" s="205">
        <v>87.84</v>
      </c>
      <c r="E1774" s="206"/>
    </row>
    <row r="1775" spans="1:5" ht="27">
      <c r="A1775" s="202">
        <v>102151</v>
      </c>
      <c r="B1775" s="203" t="s">
        <v>3008</v>
      </c>
      <c r="C1775" s="204" t="s">
        <v>2</v>
      </c>
      <c r="D1775" s="205">
        <v>140.16999999999999</v>
      </c>
      <c r="E1775" s="206"/>
    </row>
    <row r="1776" spans="1:5" ht="27">
      <c r="A1776" s="202">
        <v>102152</v>
      </c>
      <c r="B1776" s="203" t="s">
        <v>3009</v>
      </c>
      <c r="C1776" s="204" t="s">
        <v>2</v>
      </c>
      <c r="D1776" s="205">
        <v>176.86</v>
      </c>
      <c r="E1776" s="206"/>
    </row>
    <row r="1777" spans="1:5" ht="27">
      <c r="A1777" s="202">
        <v>102153</v>
      </c>
      <c r="B1777" s="203" t="s">
        <v>3010</v>
      </c>
      <c r="C1777" s="204" t="s">
        <v>2</v>
      </c>
      <c r="D1777" s="205">
        <v>225.79</v>
      </c>
      <c r="E1777" s="206"/>
    </row>
    <row r="1778" spans="1:5" ht="27">
      <c r="A1778" s="202">
        <v>102154</v>
      </c>
      <c r="B1778" s="203" t="s">
        <v>3011</v>
      </c>
      <c r="C1778" s="204" t="s">
        <v>2</v>
      </c>
      <c r="D1778" s="205">
        <v>195.45</v>
      </c>
      <c r="E1778" s="206"/>
    </row>
    <row r="1779" spans="1:5" ht="27">
      <c r="A1779" s="202">
        <v>102155</v>
      </c>
      <c r="B1779" s="203" t="s">
        <v>3012</v>
      </c>
      <c r="C1779" s="204" t="s">
        <v>2</v>
      </c>
      <c r="D1779" s="205">
        <v>235.46</v>
      </c>
      <c r="E1779" s="206"/>
    </row>
    <row r="1780" spans="1:5" ht="27">
      <c r="A1780" s="202">
        <v>102156</v>
      </c>
      <c r="B1780" s="203" t="s">
        <v>3013</v>
      </c>
      <c r="C1780" s="204" t="s">
        <v>2</v>
      </c>
      <c r="D1780" s="205">
        <v>226.51</v>
      </c>
      <c r="E1780" s="206"/>
    </row>
    <row r="1781" spans="1:5" ht="27">
      <c r="A1781" s="202">
        <v>102157</v>
      </c>
      <c r="B1781" s="203" t="s">
        <v>3014</v>
      </c>
      <c r="C1781" s="204" t="s">
        <v>2</v>
      </c>
      <c r="D1781" s="205">
        <v>312.14</v>
      </c>
      <c r="E1781" s="206"/>
    </row>
    <row r="1782" spans="1:5" ht="27">
      <c r="A1782" s="202">
        <v>102158</v>
      </c>
      <c r="B1782" s="203" t="s">
        <v>3015</v>
      </c>
      <c r="C1782" s="204" t="s">
        <v>2</v>
      </c>
      <c r="D1782" s="205">
        <v>317.14</v>
      </c>
      <c r="E1782" s="206"/>
    </row>
    <row r="1783" spans="1:5" ht="27">
      <c r="A1783" s="202">
        <v>102159</v>
      </c>
      <c r="B1783" s="203" t="s">
        <v>3016</v>
      </c>
      <c r="C1783" s="204" t="s">
        <v>2</v>
      </c>
      <c r="D1783" s="205">
        <v>379.03</v>
      </c>
      <c r="E1783" s="206"/>
    </row>
    <row r="1784" spans="1:5" ht="27">
      <c r="A1784" s="202">
        <v>102160</v>
      </c>
      <c r="B1784" s="203" t="s">
        <v>3017</v>
      </c>
      <c r="C1784" s="204" t="s">
        <v>2</v>
      </c>
      <c r="D1784" s="205">
        <v>152.4</v>
      </c>
      <c r="E1784" s="206"/>
    </row>
    <row r="1785" spans="1:5" ht="27">
      <c r="A1785" s="202">
        <v>102161</v>
      </c>
      <c r="B1785" s="203" t="s">
        <v>3018</v>
      </c>
      <c r="C1785" s="204" t="s">
        <v>2</v>
      </c>
      <c r="D1785" s="205">
        <v>209.29</v>
      </c>
      <c r="E1785" s="206"/>
    </row>
    <row r="1786" spans="1:5" ht="27">
      <c r="A1786" s="202">
        <v>102162</v>
      </c>
      <c r="B1786" s="203" t="s">
        <v>3019</v>
      </c>
      <c r="C1786" s="204" t="s">
        <v>2</v>
      </c>
      <c r="D1786" s="205">
        <v>245.98</v>
      </c>
      <c r="E1786" s="206"/>
    </row>
    <row r="1787" spans="1:5" ht="27">
      <c r="A1787" s="202">
        <v>102163</v>
      </c>
      <c r="B1787" s="203" t="s">
        <v>3020</v>
      </c>
      <c r="C1787" s="204" t="s">
        <v>2</v>
      </c>
      <c r="D1787" s="205">
        <v>294.91000000000003</v>
      </c>
      <c r="E1787" s="206"/>
    </row>
    <row r="1788" spans="1:5" ht="27">
      <c r="A1788" s="202">
        <v>102164</v>
      </c>
      <c r="B1788" s="203" t="s">
        <v>3021</v>
      </c>
      <c r="C1788" s="204" t="s">
        <v>2</v>
      </c>
      <c r="D1788" s="205">
        <v>251.87</v>
      </c>
      <c r="E1788" s="206"/>
    </row>
    <row r="1789" spans="1:5" ht="27">
      <c r="A1789" s="202">
        <v>102165</v>
      </c>
      <c r="B1789" s="203" t="s">
        <v>3022</v>
      </c>
      <c r="C1789" s="204" t="s">
        <v>2</v>
      </c>
      <c r="D1789" s="205">
        <v>291.88</v>
      </c>
      <c r="E1789" s="206"/>
    </row>
    <row r="1790" spans="1:5" ht="27">
      <c r="A1790" s="202">
        <v>102166</v>
      </c>
      <c r="B1790" s="203" t="s">
        <v>3023</v>
      </c>
      <c r="C1790" s="204" t="s">
        <v>2</v>
      </c>
      <c r="D1790" s="205">
        <v>270.19</v>
      </c>
      <c r="E1790" s="206"/>
    </row>
    <row r="1791" spans="1:5" ht="27">
      <c r="A1791" s="202">
        <v>102167</v>
      </c>
      <c r="B1791" s="203" t="s">
        <v>3024</v>
      </c>
      <c r="C1791" s="204" t="s">
        <v>2</v>
      </c>
      <c r="D1791" s="205">
        <v>355.82</v>
      </c>
      <c r="E1791" s="206"/>
    </row>
    <row r="1792" spans="1:5" ht="27">
      <c r="A1792" s="202">
        <v>102168</v>
      </c>
      <c r="B1792" s="203" t="s">
        <v>3025</v>
      </c>
      <c r="C1792" s="204" t="s">
        <v>2</v>
      </c>
      <c r="D1792" s="205">
        <v>349.51</v>
      </c>
      <c r="E1792" s="206"/>
    </row>
    <row r="1793" spans="1:5" ht="27">
      <c r="A1793" s="202">
        <v>102169</v>
      </c>
      <c r="B1793" s="203" t="s">
        <v>3026</v>
      </c>
      <c r="C1793" s="204" t="s">
        <v>2</v>
      </c>
      <c r="D1793" s="205">
        <v>407.21</v>
      </c>
      <c r="E1793" s="206"/>
    </row>
    <row r="1794" spans="1:5" ht="27">
      <c r="A1794" s="202">
        <v>102170</v>
      </c>
      <c r="B1794" s="203" t="s">
        <v>3027</v>
      </c>
      <c r="C1794" s="204" t="s">
        <v>2</v>
      </c>
      <c r="D1794" s="205">
        <v>221.52</v>
      </c>
      <c r="E1794" s="206"/>
    </row>
    <row r="1795" spans="1:5" ht="27">
      <c r="A1795" s="202">
        <v>102171</v>
      </c>
      <c r="B1795" s="203" t="s">
        <v>3028</v>
      </c>
      <c r="C1795" s="204" t="s">
        <v>2</v>
      </c>
      <c r="D1795" s="205">
        <v>447.58</v>
      </c>
      <c r="E1795" s="206"/>
    </row>
    <row r="1796" spans="1:5" ht="27">
      <c r="A1796" s="202">
        <v>102172</v>
      </c>
      <c r="B1796" s="203" t="s">
        <v>3029</v>
      </c>
      <c r="C1796" s="204" t="s">
        <v>2</v>
      </c>
      <c r="D1796" s="205">
        <v>441.44</v>
      </c>
      <c r="E1796" s="206"/>
    </row>
    <row r="1797" spans="1:5" ht="27">
      <c r="A1797" s="202">
        <v>102176</v>
      </c>
      <c r="B1797" s="203" t="s">
        <v>3030</v>
      </c>
      <c r="C1797" s="204" t="s">
        <v>2</v>
      </c>
      <c r="D1797" s="205">
        <v>826.02</v>
      </c>
      <c r="E1797" s="206"/>
    </row>
    <row r="1798" spans="1:5" ht="27">
      <c r="A1798" s="202">
        <v>102177</v>
      </c>
      <c r="B1798" s="203" t="s">
        <v>3031</v>
      </c>
      <c r="C1798" s="204" t="s">
        <v>2</v>
      </c>
      <c r="D1798" s="205">
        <v>1699.63</v>
      </c>
      <c r="E1798" s="206"/>
    </row>
    <row r="1799" spans="1:5" ht="27">
      <c r="A1799" s="202">
        <v>102178</v>
      </c>
      <c r="B1799" s="203" t="s">
        <v>3032</v>
      </c>
      <c r="C1799" s="204" t="s">
        <v>2</v>
      </c>
      <c r="D1799" s="205">
        <v>1957.99</v>
      </c>
      <c r="E1799" s="206"/>
    </row>
    <row r="1800" spans="1:5" ht="27">
      <c r="A1800" s="202">
        <v>102179</v>
      </c>
      <c r="B1800" s="203" t="s">
        <v>3033</v>
      </c>
      <c r="C1800" s="204" t="s">
        <v>2</v>
      </c>
      <c r="D1800" s="205">
        <v>295.49</v>
      </c>
      <c r="E1800" s="206"/>
    </row>
    <row r="1801" spans="1:5" ht="27">
      <c r="A1801" s="202">
        <v>102180</v>
      </c>
      <c r="B1801" s="203" t="s">
        <v>3034</v>
      </c>
      <c r="C1801" s="204" t="s">
        <v>2</v>
      </c>
      <c r="D1801" s="205">
        <v>345.87</v>
      </c>
      <c r="E1801" s="206"/>
    </row>
    <row r="1802" spans="1:5" ht="27">
      <c r="A1802" s="202">
        <v>102181</v>
      </c>
      <c r="B1802" s="203" t="s">
        <v>3035</v>
      </c>
      <c r="C1802" s="204" t="s">
        <v>2</v>
      </c>
      <c r="D1802" s="205">
        <v>413.85</v>
      </c>
      <c r="E1802" s="206"/>
    </row>
    <row r="1803" spans="1:5" ht="27">
      <c r="A1803" s="202">
        <v>102182</v>
      </c>
      <c r="B1803" s="203" t="s">
        <v>3036</v>
      </c>
      <c r="C1803" s="204" t="s">
        <v>1</v>
      </c>
      <c r="D1803" s="205">
        <v>848.33</v>
      </c>
      <c r="E1803" s="206"/>
    </row>
    <row r="1804" spans="1:5" ht="27">
      <c r="A1804" s="202">
        <v>102183</v>
      </c>
      <c r="B1804" s="203" t="s">
        <v>3037</v>
      </c>
      <c r="C1804" s="204" t="s">
        <v>1</v>
      </c>
      <c r="D1804" s="205">
        <v>1704.68</v>
      </c>
      <c r="E1804" s="206"/>
    </row>
    <row r="1805" spans="1:5" ht="27">
      <c r="A1805" s="202">
        <v>102184</v>
      </c>
      <c r="B1805" s="203" t="s">
        <v>3038</v>
      </c>
      <c r="C1805" s="204" t="s">
        <v>1</v>
      </c>
      <c r="D1805" s="205">
        <v>1510.22</v>
      </c>
      <c r="E1805" s="206"/>
    </row>
    <row r="1806" spans="1:5" ht="27">
      <c r="A1806" s="202">
        <v>102185</v>
      </c>
      <c r="B1806" s="203" t="s">
        <v>3039</v>
      </c>
      <c r="C1806" s="204" t="s">
        <v>1</v>
      </c>
      <c r="D1806" s="205">
        <v>3028.22</v>
      </c>
      <c r="E1806" s="206"/>
    </row>
    <row r="1807" spans="1:5" ht="27">
      <c r="A1807" s="202">
        <v>102190</v>
      </c>
      <c r="B1807" s="203" t="s">
        <v>3040</v>
      </c>
      <c r="C1807" s="204" t="s">
        <v>2</v>
      </c>
      <c r="D1807" s="205">
        <v>12.28</v>
      </c>
      <c r="E1807" s="206"/>
    </row>
    <row r="1808" spans="1:5" ht="27">
      <c r="A1808" s="202">
        <v>102191</v>
      </c>
      <c r="B1808" s="203" t="s">
        <v>3041</v>
      </c>
      <c r="C1808" s="204" t="s">
        <v>2</v>
      </c>
      <c r="D1808" s="205">
        <v>14.92</v>
      </c>
      <c r="E1808" s="206"/>
    </row>
    <row r="1809" spans="1:5" ht="15">
      <c r="A1809" s="202">
        <v>102192</v>
      </c>
      <c r="B1809" s="203" t="s">
        <v>3042</v>
      </c>
      <c r="C1809" s="204" t="s">
        <v>2</v>
      </c>
      <c r="D1809" s="205">
        <v>10.64</v>
      </c>
      <c r="E1809" s="206"/>
    </row>
    <row r="1810" spans="1:5" ht="40.5">
      <c r="A1810" s="202">
        <v>94569</v>
      </c>
      <c r="B1810" s="203" t="s">
        <v>3043</v>
      </c>
      <c r="C1810" s="204" t="s">
        <v>2</v>
      </c>
      <c r="D1810" s="205">
        <v>805.13</v>
      </c>
      <c r="E1810" s="206"/>
    </row>
    <row r="1811" spans="1:5" ht="40.5">
      <c r="A1811" s="202">
        <v>94570</v>
      </c>
      <c r="B1811" s="203" t="s">
        <v>3044</v>
      </c>
      <c r="C1811" s="204" t="s">
        <v>2</v>
      </c>
      <c r="D1811" s="205">
        <v>528.91999999999996</v>
      </c>
      <c r="E1811" s="206"/>
    </row>
    <row r="1812" spans="1:5" ht="40.5">
      <c r="A1812" s="202">
        <v>94572</v>
      </c>
      <c r="B1812" s="203" t="s">
        <v>3045</v>
      </c>
      <c r="C1812" s="204" t="s">
        <v>2</v>
      </c>
      <c r="D1812" s="205">
        <v>761.08</v>
      </c>
      <c r="E1812" s="206"/>
    </row>
    <row r="1813" spans="1:5" ht="40.5">
      <c r="A1813" s="202">
        <v>94573</v>
      </c>
      <c r="B1813" s="203" t="s">
        <v>3046</v>
      </c>
      <c r="C1813" s="204" t="s">
        <v>2</v>
      </c>
      <c r="D1813" s="205">
        <v>574.38</v>
      </c>
      <c r="E1813" s="206"/>
    </row>
    <row r="1814" spans="1:5" ht="54">
      <c r="A1814" s="202">
        <v>94580</v>
      </c>
      <c r="B1814" s="203" t="s">
        <v>3047</v>
      </c>
      <c r="C1814" s="204" t="s">
        <v>2</v>
      </c>
      <c r="D1814" s="205">
        <v>855.08</v>
      </c>
      <c r="E1814" s="206"/>
    </row>
    <row r="1815" spans="1:5" ht="40.5">
      <c r="A1815" s="202">
        <v>100674</v>
      </c>
      <c r="B1815" s="203" t="s">
        <v>3048</v>
      </c>
      <c r="C1815" s="204" t="s">
        <v>2</v>
      </c>
      <c r="D1815" s="205">
        <v>551.71</v>
      </c>
      <c r="E1815" s="206"/>
    </row>
    <row r="1816" spans="1:5" ht="40.5">
      <c r="A1816" s="202">
        <v>101096</v>
      </c>
      <c r="B1816" s="203" t="s">
        <v>3049</v>
      </c>
      <c r="C1816" s="204" t="s">
        <v>4</v>
      </c>
      <c r="D1816" s="205">
        <v>975.74</v>
      </c>
      <c r="E1816" s="206"/>
    </row>
    <row r="1817" spans="1:5" ht="40.5">
      <c r="A1817" s="202">
        <v>101097</v>
      </c>
      <c r="B1817" s="203" t="s">
        <v>3050</v>
      </c>
      <c r="C1817" s="204" t="s">
        <v>4</v>
      </c>
      <c r="D1817" s="205">
        <v>937.24</v>
      </c>
      <c r="E1817" s="206"/>
    </row>
    <row r="1818" spans="1:5" ht="40.5">
      <c r="A1818" s="202">
        <v>101098</v>
      </c>
      <c r="B1818" s="203" t="s">
        <v>3051</v>
      </c>
      <c r="C1818" s="204" t="s">
        <v>4</v>
      </c>
      <c r="D1818" s="205">
        <v>894.54</v>
      </c>
      <c r="E1818" s="206"/>
    </row>
    <row r="1819" spans="1:5" ht="40.5">
      <c r="A1819" s="202">
        <v>101099</v>
      </c>
      <c r="B1819" s="203" t="s">
        <v>3052</v>
      </c>
      <c r="C1819" s="204" t="s">
        <v>4</v>
      </c>
      <c r="D1819" s="205">
        <v>820.15</v>
      </c>
      <c r="E1819" s="206"/>
    </row>
    <row r="1820" spans="1:5" ht="40.5">
      <c r="A1820" s="202">
        <v>101100</v>
      </c>
      <c r="B1820" s="203" t="s">
        <v>3053</v>
      </c>
      <c r="C1820" s="204" t="s">
        <v>4</v>
      </c>
      <c r="D1820" s="205">
        <v>777.3</v>
      </c>
      <c r="E1820" s="206"/>
    </row>
    <row r="1821" spans="1:5" ht="40.5">
      <c r="A1821" s="202">
        <v>101101</v>
      </c>
      <c r="B1821" s="203" t="s">
        <v>3054</v>
      </c>
      <c r="C1821" s="204" t="s">
        <v>4</v>
      </c>
      <c r="D1821" s="205">
        <v>765.97</v>
      </c>
      <c r="E1821" s="206"/>
    </row>
    <row r="1822" spans="1:5" ht="40.5">
      <c r="A1822" s="202">
        <v>101102</v>
      </c>
      <c r="B1822" s="203" t="s">
        <v>3055</v>
      </c>
      <c r="C1822" s="204" t="s">
        <v>4</v>
      </c>
      <c r="D1822" s="205">
        <v>760.75</v>
      </c>
      <c r="E1822" s="206"/>
    </row>
    <row r="1823" spans="1:5" ht="40.5">
      <c r="A1823" s="202">
        <v>101103</v>
      </c>
      <c r="B1823" s="203" t="s">
        <v>3056</v>
      </c>
      <c r="C1823" s="204" t="s">
        <v>4</v>
      </c>
      <c r="D1823" s="205">
        <v>710.69</v>
      </c>
      <c r="E1823" s="206"/>
    </row>
    <row r="1824" spans="1:5" ht="40.5">
      <c r="A1824" s="202">
        <v>101104</v>
      </c>
      <c r="B1824" s="203" t="s">
        <v>3057</v>
      </c>
      <c r="C1824" s="204" t="s">
        <v>4</v>
      </c>
      <c r="D1824" s="205">
        <v>1072.1500000000001</v>
      </c>
      <c r="E1824" s="206"/>
    </row>
    <row r="1825" spans="1:5" ht="40.5">
      <c r="A1825" s="202">
        <v>101105</v>
      </c>
      <c r="B1825" s="203" t="s">
        <v>3058</v>
      </c>
      <c r="C1825" s="204" t="s">
        <v>4</v>
      </c>
      <c r="D1825" s="205">
        <v>1032.2</v>
      </c>
      <c r="E1825" s="206"/>
    </row>
    <row r="1826" spans="1:5" ht="40.5">
      <c r="A1826" s="202">
        <v>101106</v>
      </c>
      <c r="B1826" s="203" t="s">
        <v>3059</v>
      </c>
      <c r="C1826" s="204" t="s">
        <v>4</v>
      </c>
      <c r="D1826" s="205">
        <v>987.62</v>
      </c>
      <c r="E1826" s="206"/>
    </row>
    <row r="1827" spans="1:5" ht="40.5">
      <c r="A1827" s="202">
        <v>101107</v>
      </c>
      <c r="B1827" s="203" t="s">
        <v>3060</v>
      </c>
      <c r="C1827" s="204" t="s">
        <v>4</v>
      </c>
      <c r="D1827" s="205">
        <v>910.33</v>
      </c>
      <c r="E1827" s="206"/>
    </row>
    <row r="1828" spans="1:5" ht="40.5">
      <c r="A1828" s="202">
        <v>101108</v>
      </c>
      <c r="B1828" s="203" t="s">
        <v>3061</v>
      </c>
      <c r="C1828" s="204" t="s">
        <v>4</v>
      </c>
      <c r="D1828" s="205">
        <v>869.91</v>
      </c>
      <c r="E1828" s="206"/>
    </row>
    <row r="1829" spans="1:5" ht="40.5">
      <c r="A1829" s="202">
        <v>101109</v>
      </c>
      <c r="B1829" s="203" t="s">
        <v>3062</v>
      </c>
      <c r="C1829" s="204" t="s">
        <v>4</v>
      </c>
      <c r="D1829" s="205">
        <v>857.34</v>
      </c>
      <c r="E1829" s="206"/>
    </row>
    <row r="1830" spans="1:5" ht="40.5">
      <c r="A1830" s="202">
        <v>101110</v>
      </c>
      <c r="B1830" s="203" t="s">
        <v>3063</v>
      </c>
      <c r="C1830" s="204" t="s">
        <v>4</v>
      </c>
      <c r="D1830" s="205">
        <v>850.67</v>
      </c>
      <c r="E1830" s="206"/>
    </row>
    <row r="1831" spans="1:5" ht="40.5">
      <c r="A1831" s="202">
        <v>101111</v>
      </c>
      <c r="B1831" s="203" t="s">
        <v>3064</v>
      </c>
      <c r="C1831" s="204" t="s">
        <v>4</v>
      </c>
      <c r="D1831" s="205">
        <v>798.14</v>
      </c>
      <c r="E1831" s="206"/>
    </row>
    <row r="1832" spans="1:5" ht="27">
      <c r="A1832" s="202">
        <v>101112</v>
      </c>
      <c r="B1832" s="203" t="s">
        <v>3065</v>
      </c>
      <c r="C1832" s="204" t="s">
        <v>4</v>
      </c>
      <c r="D1832" s="205">
        <v>641.16</v>
      </c>
      <c r="E1832" s="206"/>
    </row>
    <row r="1833" spans="1:5" ht="27">
      <c r="A1833" s="202">
        <v>101113</v>
      </c>
      <c r="B1833" s="203" t="s">
        <v>3066</v>
      </c>
      <c r="C1833" s="204" t="s">
        <v>4</v>
      </c>
      <c r="D1833" s="205">
        <v>742.11</v>
      </c>
      <c r="E1833" s="206"/>
    </row>
    <row r="1834" spans="1:5" ht="27">
      <c r="A1834" s="202">
        <v>95601</v>
      </c>
      <c r="B1834" s="203" t="s">
        <v>3067</v>
      </c>
      <c r="C1834" s="204" t="s">
        <v>1</v>
      </c>
      <c r="D1834" s="205">
        <v>8.8699999999999992</v>
      </c>
      <c r="E1834" s="206"/>
    </row>
    <row r="1835" spans="1:5" ht="27">
      <c r="A1835" s="202">
        <v>95602</v>
      </c>
      <c r="B1835" s="203" t="s">
        <v>3068</v>
      </c>
      <c r="C1835" s="204" t="s">
        <v>1</v>
      </c>
      <c r="D1835" s="205">
        <v>11.5</v>
      </c>
      <c r="E1835" s="206"/>
    </row>
    <row r="1836" spans="1:5" ht="27">
      <c r="A1836" s="202">
        <v>95603</v>
      </c>
      <c r="B1836" s="203" t="s">
        <v>3069</v>
      </c>
      <c r="C1836" s="204" t="s">
        <v>1</v>
      </c>
      <c r="D1836" s="205">
        <v>15.1</v>
      </c>
      <c r="E1836" s="206"/>
    </row>
    <row r="1837" spans="1:5" ht="27">
      <c r="A1837" s="202">
        <v>95604</v>
      </c>
      <c r="B1837" s="203" t="s">
        <v>3070</v>
      </c>
      <c r="C1837" s="204" t="s">
        <v>1</v>
      </c>
      <c r="D1837" s="205">
        <v>19.87</v>
      </c>
      <c r="E1837" s="206"/>
    </row>
    <row r="1838" spans="1:5" ht="27">
      <c r="A1838" s="202">
        <v>95605</v>
      </c>
      <c r="B1838" s="203" t="s">
        <v>3071</v>
      </c>
      <c r="C1838" s="204" t="s">
        <v>1</v>
      </c>
      <c r="D1838" s="205">
        <v>31.17</v>
      </c>
      <c r="E1838" s="206"/>
    </row>
    <row r="1839" spans="1:5" ht="27">
      <c r="A1839" s="202">
        <v>95607</v>
      </c>
      <c r="B1839" s="203" t="s">
        <v>3072</v>
      </c>
      <c r="C1839" s="204" t="s">
        <v>1</v>
      </c>
      <c r="D1839" s="205">
        <v>5.27</v>
      </c>
      <c r="E1839" s="206"/>
    </row>
    <row r="1840" spans="1:5" ht="27">
      <c r="A1840" s="202">
        <v>95608</v>
      </c>
      <c r="B1840" s="203" t="s">
        <v>3073</v>
      </c>
      <c r="C1840" s="204" t="s">
        <v>1</v>
      </c>
      <c r="D1840" s="205">
        <v>6.1</v>
      </c>
      <c r="E1840" s="206"/>
    </row>
    <row r="1841" spans="1:5" ht="27">
      <c r="A1841" s="202">
        <v>95609</v>
      </c>
      <c r="B1841" s="203" t="s">
        <v>3074</v>
      </c>
      <c r="C1841" s="204" t="s">
        <v>1</v>
      </c>
      <c r="D1841" s="205">
        <v>6.79</v>
      </c>
      <c r="E1841" s="206"/>
    </row>
    <row r="1842" spans="1:5" ht="40.5">
      <c r="A1842" s="202">
        <v>100651</v>
      </c>
      <c r="B1842" s="203" t="s">
        <v>3075</v>
      </c>
      <c r="C1842" s="204" t="s">
        <v>0</v>
      </c>
      <c r="D1842" s="205">
        <v>120.97</v>
      </c>
      <c r="E1842" s="206"/>
    </row>
    <row r="1843" spans="1:5" ht="40.5">
      <c r="A1843" s="202">
        <v>100652</v>
      </c>
      <c r="B1843" s="203" t="s">
        <v>3076</v>
      </c>
      <c r="C1843" s="204" t="s">
        <v>0</v>
      </c>
      <c r="D1843" s="205">
        <v>235.48</v>
      </c>
      <c r="E1843" s="206"/>
    </row>
    <row r="1844" spans="1:5" ht="40.5">
      <c r="A1844" s="202">
        <v>100653</v>
      </c>
      <c r="B1844" s="203" t="s">
        <v>3077</v>
      </c>
      <c r="C1844" s="204" t="s">
        <v>0</v>
      </c>
      <c r="D1844" s="205">
        <v>399.32</v>
      </c>
      <c r="E1844" s="206"/>
    </row>
    <row r="1845" spans="1:5" ht="40.5">
      <c r="A1845" s="202">
        <v>100654</v>
      </c>
      <c r="B1845" s="203" t="s">
        <v>3078</v>
      </c>
      <c r="C1845" s="204" t="s">
        <v>0</v>
      </c>
      <c r="D1845" s="205">
        <v>562.33000000000004</v>
      </c>
      <c r="E1845" s="206"/>
    </row>
    <row r="1846" spans="1:5" ht="40.5">
      <c r="A1846" s="202">
        <v>100655</v>
      </c>
      <c r="B1846" s="203" t="s">
        <v>3079</v>
      </c>
      <c r="C1846" s="204" t="s">
        <v>0</v>
      </c>
      <c r="D1846" s="205">
        <v>645.09</v>
      </c>
      <c r="E1846" s="206"/>
    </row>
    <row r="1847" spans="1:5" ht="40.5">
      <c r="A1847" s="202">
        <v>100656</v>
      </c>
      <c r="B1847" s="203" t="s">
        <v>3080</v>
      </c>
      <c r="C1847" s="204" t="s">
        <v>0</v>
      </c>
      <c r="D1847" s="205">
        <v>78.89</v>
      </c>
      <c r="E1847" s="206"/>
    </row>
    <row r="1848" spans="1:5" ht="40.5">
      <c r="A1848" s="202">
        <v>100657</v>
      </c>
      <c r="B1848" s="203" t="s">
        <v>3081</v>
      </c>
      <c r="C1848" s="204" t="s">
        <v>0</v>
      </c>
      <c r="D1848" s="205">
        <v>102.42</v>
      </c>
      <c r="E1848" s="206"/>
    </row>
    <row r="1849" spans="1:5" ht="40.5">
      <c r="A1849" s="202">
        <v>100658</v>
      </c>
      <c r="B1849" s="203" t="s">
        <v>3082</v>
      </c>
      <c r="C1849" s="204" t="s">
        <v>0</v>
      </c>
      <c r="D1849" s="205">
        <v>239.84</v>
      </c>
      <c r="E1849" s="206"/>
    </row>
    <row r="1850" spans="1:5" ht="27">
      <c r="A1850" s="202">
        <v>100889</v>
      </c>
      <c r="B1850" s="203" t="s">
        <v>3083</v>
      </c>
      <c r="C1850" s="204" t="s">
        <v>1200</v>
      </c>
      <c r="D1850" s="205">
        <v>13.59</v>
      </c>
      <c r="E1850" s="206"/>
    </row>
    <row r="1851" spans="1:5" ht="27">
      <c r="A1851" s="202">
        <v>100890</v>
      </c>
      <c r="B1851" s="203" t="s">
        <v>3084</v>
      </c>
      <c r="C1851" s="204" t="s">
        <v>1200</v>
      </c>
      <c r="D1851" s="205">
        <v>13.49</v>
      </c>
      <c r="E1851" s="206"/>
    </row>
    <row r="1852" spans="1:5" ht="27">
      <c r="A1852" s="202">
        <v>100892</v>
      </c>
      <c r="B1852" s="203" t="s">
        <v>3085</v>
      </c>
      <c r="C1852" s="204" t="s">
        <v>1200</v>
      </c>
      <c r="D1852" s="205">
        <v>12.78</v>
      </c>
      <c r="E1852" s="206"/>
    </row>
    <row r="1853" spans="1:5" ht="27">
      <c r="A1853" s="202">
        <v>100893</v>
      </c>
      <c r="B1853" s="203" t="s">
        <v>3086</v>
      </c>
      <c r="C1853" s="204" t="s">
        <v>1200</v>
      </c>
      <c r="D1853" s="205">
        <v>12.65</v>
      </c>
      <c r="E1853" s="206"/>
    </row>
    <row r="1854" spans="1:5" ht="27">
      <c r="A1854" s="202">
        <v>100894</v>
      </c>
      <c r="B1854" s="203" t="s">
        <v>3087</v>
      </c>
      <c r="C1854" s="204" t="s">
        <v>1200</v>
      </c>
      <c r="D1854" s="205">
        <v>12.57</v>
      </c>
      <c r="E1854" s="206"/>
    </row>
    <row r="1855" spans="1:5" ht="40.5">
      <c r="A1855" s="202">
        <v>100896</v>
      </c>
      <c r="B1855" s="203" t="s">
        <v>3088</v>
      </c>
      <c r="C1855" s="204" t="s">
        <v>0</v>
      </c>
      <c r="D1855" s="205">
        <v>52.16</v>
      </c>
      <c r="E1855" s="206"/>
    </row>
    <row r="1856" spans="1:5" ht="40.5">
      <c r="A1856" s="202">
        <v>100897</v>
      </c>
      <c r="B1856" s="203" t="s">
        <v>3089</v>
      </c>
      <c r="C1856" s="204" t="s">
        <v>0</v>
      </c>
      <c r="D1856" s="205">
        <v>104.19</v>
      </c>
      <c r="E1856" s="206"/>
    </row>
    <row r="1857" spans="1:5" ht="40.5">
      <c r="A1857" s="202">
        <v>100898</v>
      </c>
      <c r="B1857" s="203" t="s">
        <v>3090</v>
      </c>
      <c r="C1857" s="204" t="s">
        <v>0</v>
      </c>
      <c r="D1857" s="205">
        <v>206</v>
      </c>
      <c r="E1857" s="206"/>
    </row>
    <row r="1858" spans="1:5" ht="40.5">
      <c r="A1858" s="202">
        <v>100899</v>
      </c>
      <c r="B1858" s="203" t="s">
        <v>3091</v>
      </c>
      <c r="C1858" s="204" t="s">
        <v>0</v>
      </c>
      <c r="D1858" s="205">
        <v>67.67</v>
      </c>
      <c r="E1858" s="206"/>
    </row>
    <row r="1859" spans="1:5" ht="40.5">
      <c r="A1859" s="202">
        <v>100900</v>
      </c>
      <c r="B1859" s="203" t="s">
        <v>3092</v>
      </c>
      <c r="C1859" s="204" t="s">
        <v>0</v>
      </c>
      <c r="D1859" s="205">
        <v>235.3</v>
      </c>
      <c r="E1859" s="206"/>
    </row>
    <row r="1860" spans="1:5" ht="27">
      <c r="A1860" s="202">
        <v>100929</v>
      </c>
      <c r="B1860" s="203" t="s">
        <v>3093</v>
      </c>
      <c r="C1860" s="204" t="s">
        <v>0</v>
      </c>
      <c r="D1860" s="205">
        <v>273.25</v>
      </c>
      <c r="E1860" s="206"/>
    </row>
    <row r="1861" spans="1:5" ht="27">
      <c r="A1861" s="202">
        <v>100930</v>
      </c>
      <c r="B1861" s="203" t="s">
        <v>3094</v>
      </c>
      <c r="C1861" s="204" t="s">
        <v>0</v>
      </c>
      <c r="D1861" s="205">
        <v>384.01</v>
      </c>
      <c r="E1861" s="206"/>
    </row>
    <row r="1862" spans="1:5" ht="27">
      <c r="A1862" s="202">
        <v>100931</v>
      </c>
      <c r="B1862" s="203" t="s">
        <v>3095</v>
      </c>
      <c r="C1862" s="204" t="s">
        <v>0</v>
      </c>
      <c r="D1862" s="205">
        <v>462.53</v>
      </c>
      <c r="E1862" s="206"/>
    </row>
    <row r="1863" spans="1:5" ht="27">
      <c r="A1863" s="202">
        <v>100932</v>
      </c>
      <c r="B1863" s="203" t="s">
        <v>3096</v>
      </c>
      <c r="C1863" s="204" t="s">
        <v>0</v>
      </c>
      <c r="D1863" s="205">
        <v>643.88</v>
      </c>
      <c r="E1863" s="206"/>
    </row>
    <row r="1864" spans="1:5" ht="27">
      <c r="A1864" s="202">
        <v>100933</v>
      </c>
      <c r="B1864" s="203" t="s">
        <v>3097</v>
      </c>
      <c r="C1864" s="204" t="s">
        <v>0</v>
      </c>
      <c r="D1864" s="205">
        <v>322.10000000000002</v>
      </c>
      <c r="E1864" s="206"/>
    </row>
    <row r="1865" spans="1:5" ht="27">
      <c r="A1865" s="202">
        <v>100934</v>
      </c>
      <c r="B1865" s="203" t="s">
        <v>3098</v>
      </c>
      <c r="C1865" s="204" t="s">
        <v>0</v>
      </c>
      <c r="D1865" s="205">
        <v>445.06</v>
      </c>
      <c r="E1865" s="206"/>
    </row>
    <row r="1866" spans="1:5" ht="27">
      <c r="A1866" s="202">
        <v>100935</v>
      </c>
      <c r="B1866" s="203" t="s">
        <v>3099</v>
      </c>
      <c r="C1866" s="204" t="s">
        <v>0</v>
      </c>
      <c r="D1866" s="205">
        <v>539.29999999999995</v>
      </c>
      <c r="E1866" s="206"/>
    </row>
    <row r="1867" spans="1:5" ht="27">
      <c r="A1867" s="202">
        <v>100936</v>
      </c>
      <c r="B1867" s="203" t="s">
        <v>3100</v>
      </c>
      <c r="C1867" s="204" t="s">
        <v>0</v>
      </c>
      <c r="D1867" s="205">
        <v>733.4</v>
      </c>
      <c r="E1867" s="206"/>
    </row>
    <row r="1868" spans="1:5" ht="27">
      <c r="A1868" s="202">
        <v>101173</v>
      </c>
      <c r="B1868" s="203" t="s">
        <v>3101</v>
      </c>
      <c r="C1868" s="204" t="s">
        <v>0</v>
      </c>
      <c r="D1868" s="205">
        <v>51.76</v>
      </c>
      <c r="E1868" s="206"/>
    </row>
    <row r="1869" spans="1:5" ht="27">
      <c r="A1869" s="202">
        <v>101174</v>
      </c>
      <c r="B1869" s="203" t="s">
        <v>3102</v>
      </c>
      <c r="C1869" s="204" t="s">
        <v>0</v>
      </c>
      <c r="D1869" s="205">
        <v>68.45</v>
      </c>
      <c r="E1869" s="206"/>
    </row>
    <row r="1870" spans="1:5" ht="27">
      <c r="A1870" s="202">
        <v>101175</v>
      </c>
      <c r="B1870" s="203" t="s">
        <v>3103</v>
      </c>
      <c r="C1870" s="204" t="s">
        <v>0</v>
      </c>
      <c r="D1870" s="205">
        <v>93.4</v>
      </c>
      <c r="E1870" s="206"/>
    </row>
    <row r="1871" spans="1:5" ht="27">
      <c r="A1871" s="202">
        <v>101176</v>
      </c>
      <c r="B1871" s="203" t="s">
        <v>3104</v>
      </c>
      <c r="C1871" s="204" t="s">
        <v>0</v>
      </c>
      <c r="D1871" s="205">
        <v>131.15</v>
      </c>
      <c r="E1871" s="206"/>
    </row>
    <row r="1872" spans="1:5" ht="27">
      <c r="A1872" s="202">
        <v>95240</v>
      </c>
      <c r="B1872" s="203" t="s">
        <v>3105</v>
      </c>
      <c r="C1872" s="204" t="s">
        <v>2</v>
      </c>
      <c r="D1872" s="205">
        <v>13.15</v>
      </c>
      <c r="E1872" s="206"/>
    </row>
    <row r="1873" spans="1:5" ht="27">
      <c r="A1873" s="202">
        <v>95241</v>
      </c>
      <c r="B1873" s="203" t="s">
        <v>3106</v>
      </c>
      <c r="C1873" s="204" t="s">
        <v>2</v>
      </c>
      <c r="D1873" s="205">
        <v>21.91</v>
      </c>
      <c r="E1873" s="206"/>
    </row>
    <row r="1874" spans="1:5" ht="27">
      <c r="A1874" s="202">
        <v>96616</v>
      </c>
      <c r="B1874" s="203" t="s">
        <v>3107</v>
      </c>
      <c r="C1874" s="204" t="s">
        <v>4</v>
      </c>
      <c r="D1874" s="205">
        <v>455.29</v>
      </c>
      <c r="E1874" s="206"/>
    </row>
    <row r="1875" spans="1:5" ht="27">
      <c r="A1875" s="202">
        <v>96617</v>
      </c>
      <c r="B1875" s="203" t="s">
        <v>3108</v>
      </c>
      <c r="C1875" s="204" t="s">
        <v>2</v>
      </c>
      <c r="D1875" s="205">
        <v>13.65</v>
      </c>
      <c r="E1875" s="206"/>
    </row>
    <row r="1876" spans="1:5" ht="27">
      <c r="A1876" s="202">
        <v>96619</v>
      </c>
      <c r="B1876" s="203" t="s">
        <v>3109</v>
      </c>
      <c r="C1876" s="204" t="s">
        <v>2</v>
      </c>
      <c r="D1876" s="205">
        <v>22.74</v>
      </c>
      <c r="E1876" s="206"/>
    </row>
    <row r="1877" spans="1:5" ht="27">
      <c r="A1877" s="202">
        <v>96620</v>
      </c>
      <c r="B1877" s="203" t="s">
        <v>3110</v>
      </c>
      <c r="C1877" s="204" t="s">
        <v>4</v>
      </c>
      <c r="D1877" s="205">
        <v>438.65</v>
      </c>
      <c r="E1877" s="206"/>
    </row>
    <row r="1878" spans="1:5" ht="27">
      <c r="A1878" s="202">
        <v>96621</v>
      </c>
      <c r="B1878" s="203" t="s">
        <v>3111</v>
      </c>
      <c r="C1878" s="204" t="s">
        <v>4</v>
      </c>
      <c r="D1878" s="205">
        <v>163.78</v>
      </c>
      <c r="E1878" s="206"/>
    </row>
    <row r="1879" spans="1:5" ht="27">
      <c r="A1879" s="202">
        <v>96622</v>
      </c>
      <c r="B1879" s="203" t="s">
        <v>3112</v>
      </c>
      <c r="C1879" s="204" t="s">
        <v>4</v>
      </c>
      <c r="D1879" s="205">
        <v>114.71</v>
      </c>
      <c r="E1879" s="206"/>
    </row>
    <row r="1880" spans="1:5" ht="27">
      <c r="A1880" s="202">
        <v>96623</v>
      </c>
      <c r="B1880" s="203" t="s">
        <v>3113</v>
      </c>
      <c r="C1880" s="204" t="s">
        <v>4</v>
      </c>
      <c r="D1880" s="205">
        <v>152.38999999999999</v>
      </c>
      <c r="E1880" s="206"/>
    </row>
    <row r="1881" spans="1:5" ht="27">
      <c r="A1881" s="202">
        <v>96624</v>
      </c>
      <c r="B1881" s="203" t="s">
        <v>3114</v>
      </c>
      <c r="C1881" s="204" t="s">
        <v>4</v>
      </c>
      <c r="D1881" s="205">
        <v>110.69</v>
      </c>
      <c r="E1881" s="206"/>
    </row>
    <row r="1882" spans="1:5" ht="15">
      <c r="A1882" s="202">
        <v>97082</v>
      </c>
      <c r="B1882" s="203" t="s">
        <v>3115</v>
      </c>
      <c r="C1882" s="204" t="s">
        <v>4</v>
      </c>
      <c r="D1882" s="205">
        <v>40.71</v>
      </c>
      <c r="E1882" s="206"/>
    </row>
    <row r="1883" spans="1:5" ht="27">
      <c r="A1883" s="202">
        <v>97083</v>
      </c>
      <c r="B1883" s="203" t="s">
        <v>3116</v>
      </c>
      <c r="C1883" s="204" t="s">
        <v>2</v>
      </c>
      <c r="D1883" s="205">
        <v>2.2000000000000002</v>
      </c>
      <c r="E1883" s="206"/>
    </row>
    <row r="1884" spans="1:5" ht="27">
      <c r="A1884" s="202">
        <v>97084</v>
      </c>
      <c r="B1884" s="203" t="s">
        <v>3117</v>
      </c>
      <c r="C1884" s="204" t="s">
        <v>2</v>
      </c>
      <c r="D1884" s="205">
        <v>0.45</v>
      </c>
      <c r="E1884" s="206"/>
    </row>
    <row r="1885" spans="1:5" ht="27">
      <c r="A1885" s="202">
        <v>97086</v>
      </c>
      <c r="B1885" s="203" t="s">
        <v>3118</v>
      </c>
      <c r="C1885" s="204" t="s">
        <v>2</v>
      </c>
      <c r="D1885" s="205">
        <v>78.540000000000006</v>
      </c>
      <c r="E1885" s="206"/>
    </row>
    <row r="1886" spans="1:5" ht="15">
      <c r="A1886" s="202">
        <v>97087</v>
      </c>
      <c r="B1886" s="203" t="s">
        <v>3119</v>
      </c>
      <c r="C1886" s="204" t="s">
        <v>2</v>
      </c>
      <c r="D1886" s="205">
        <v>2.4</v>
      </c>
      <c r="E1886" s="206"/>
    </row>
    <row r="1887" spans="1:5" ht="15">
      <c r="A1887" s="202">
        <v>97088</v>
      </c>
      <c r="B1887" s="203" t="s">
        <v>3120</v>
      </c>
      <c r="C1887" s="204" t="s">
        <v>1200</v>
      </c>
      <c r="D1887" s="205">
        <v>20.350000000000001</v>
      </c>
      <c r="E1887" s="206"/>
    </row>
    <row r="1888" spans="1:5" ht="15">
      <c r="A1888" s="202">
        <v>97089</v>
      </c>
      <c r="B1888" s="203" t="s">
        <v>3121</v>
      </c>
      <c r="C1888" s="204" t="s">
        <v>1200</v>
      </c>
      <c r="D1888" s="205">
        <v>18.64</v>
      </c>
      <c r="E1888" s="206"/>
    </row>
    <row r="1889" spans="1:5" ht="15">
      <c r="A1889" s="202">
        <v>97090</v>
      </c>
      <c r="B1889" s="203" t="s">
        <v>3122</v>
      </c>
      <c r="C1889" s="204" t="s">
        <v>1200</v>
      </c>
      <c r="D1889" s="205">
        <v>18.36</v>
      </c>
      <c r="E1889" s="206"/>
    </row>
    <row r="1890" spans="1:5" ht="15">
      <c r="A1890" s="202">
        <v>97091</v>
      </c>
      <c r="B1890" s="203" t="s">
        <v>3123</v>
      </c>
      <c r="C1890" s="204" t="s">
        <v>1200</v>
      </c>
      <c r="D1890" s="205">
        <v>17.82</v>
      </c>
      <c r="E1890" s="206"/>
    </row>
    <row r="1891" spans="1:5" ht="15">
      <c r="A1891" s="202">
        <v>97092</v>
      </c>
      <c r="B1891" s="203" t="s">
        <v>3124</v>
      </c>
      <c r="C1891" s="204" t="s">
        <v>1200</v>
      </c>
      <c r="D1891" s="205">
        <v>17.3</v>
      </c>
      <c r="E1891" s="206"/>
    </row>
    <row r="1892" spans="1:5" ht="15">
      <c r="A1892" s="202">
        <v>97093</v>
      </c>
      <c r="B1892" s="203" t="s">
        <v>3125</v>
      </c>
      <c r="C1892" s="204" t="s">
        <v>1200</v>
      </c>
      <c r="D1892" s="205">
        <v>16.28</v>
      </c>
      <c r="E1892" s="206"/>
    </row>
    <row r="1893" spans="1:5" ht="27">
      <c r="A1893" s="202">
        <v>97094</v>
      </c>
      <c r="B1893" s="203" t="s">
        <v>3126</v>
      </c>
      <c r="C1893" s="204" t="s">
        <v>4</v>
      </c>
      <c r="D1893" s="205">
        <v>593.6</v>
      </c>
      <c r="E1893" s="206"/>
    </row>
    <row r="1894" spans="1:5" ht="27">
      <c r="A1894" s="202">
        <v>97095</v>
      </c>
      <c r="B1894" s="203" t="s">
        <v>3127</v>
      </c>
      <c r="C1894" s="204" t="s">
        <v>4</v>
      </c>
      <c r="D1894" s="205">
        <v>557.86</v>
      </c>
      <c r="E1894" s="206"/>
    </row>
    <row r="1895" spans="1:5" ht="27">
      <c r="A1895" s="202">
        <v>97096</v>
      </c>
      <c r="B1895" s="203" t="s">
        <v>3128</v>
      </c>
      <c r="C1895" s="204" t="s">
        <v>4</v>
      </c>
      <c r="D1895" s="205">
        <v>539.49</v>
      </c>
      <c r="E1895" s="206"/>
    </row>
    <row r="1896" spans="1:5" ht="27">
      <c r="A1896" s="202">
        <v>97097</v>
      </c>
      <c r="B1896" s="203" t="s">
        <v>3129</v>
      </c>
      <c r="C1896" s="204" t="s">
        <v>2</v>
      </c>
      <c r="D1896" s="205">
        <v>28.49</v>
      </c>
      <c r="E1896" s="206"/>
    </row>
    <row r="1897" spans="1:5" ht="27">
      <c r="A1897" s="202">
        <v>97101</v>
      </c>
      <c r="B1897" s="203" t="s">
        <v>3130</v>
      </c>
      <c r="C1897" s="204" t="s">
        <v>2</v>
      </c>
      <c r="D1897" s="205">
        <v>187.18</v>
      </c>
      <c r="E1897" s="206"/>
    </row>
    <row r="1898" spans="1:5" ht="27">
      <c r="A1898" s="202">
        <v>97102</v>
      </c>
      <c r="B1898" s="203" t="s">
        <v>3131</v>
      </c>
      <c r="C1898" s="204" t="s">
        <v>2</v>
      </c>
      <c r="D1898" s="205">
        <v>213.06</v>
      </c>
      <c r="E1898" s="206"/>
    </row>
    <row r="1899" spans="1:5" ht="27">
      <c r="A1899" s="202">
        <v>97103</v>
      </c>
      <c r="B1899" s="203" t="s">
        <v>3132</v>
      </c>
      <c r="C1899" s="204" t="s">
        <v>2</v>
      </c>
      <c r="D1899" s="205">
        <v>280.79000000000002</v>
      </c>
      <c r="E1899" s="206"/>
    </row>
    <row r="1900" spans="1:5" ht="27">
      <c r="A1900" s="202">
        <v>100322</v>
      </c>
      <c r="B1900" s="203" t="s">
        <v>3133</v>
      </c>
      <c r="C1900" s="204" t="s">
        <v>4</v>
      </c>
      <c r="D1900" s="205">
        <v>105.41</v>
      </c>
      <c r="E1900" s="206"/>
    </row>
    <row r="1901" spans="1:5" ht="27">
      <c r="A1901" s="202">
        <v>100323</v>
      </c>
      <c r="B1901" s="203" t="s">
        <v>3134</v>
      </c>
      <c r="C1901" s="204" t="s">
        <v>4</v>
      </c>
      <c r="D1901" s="205">
        <v>107.1</v>
      </c>
      <c r="E1901" s="206"/>
    </row>
    <row r="1902" spans="1:5" ht="27">
      <c r="A1902" s="202">
        <v>100324</v>
      </c>
      <c r="B1902" s="203" t="s">
        <v>3135</v>
      </c>
      <c r="C1902" s="204" t="s">
        <v>4</v>
      </c>
      <c r="D1902" s="205">
        <v>110.46</v>
      </c>
      <c r="E1902" s="206"/>
    </row>
    <row r="1903" spans="1:5" ht="27">
      <c r="A1903" s="202">
        <v>90996</v>
      </c>
      <c r="B1903" s="203" t="s">
        <v>3136</v>
      </c>
      <c r="C1903" s="204" t="s">
        <v>2</v>
      </c>
      <c r="D1903" s="205">
        <v>12.38</v>
      </c>
      <c r="E1903" s="206"/>
    </row>
    <row r="1904" spans="1:5" ht="40.5">
      <c r="A1904" s="202">
        <v>90997</v>
      </c>
      <c r="B1904" s="203" t="s">
        <v>3137</v>
      </c>
      <c r="C1904" s="204" t="s">
        <v>2</v>
      </c>
      <c r="D1904" s="205">
        <v>16.29</v>
      </c>
      <c r="E1904" s="206"/>
    </row>
    <row r="1905" spans="1:5" ht="27">
      <c r="A1905" s="202">
        <v>90998</v>
      </c>
      <c r="B1905" s="203" t="s">
        <v>3138</v>
      </c>
      <c r="C1905" s="204" t="s">
        <v>2</v>
      </c>
      <c r="D1905" s="205">
        <v>19.350000000000001</v>
      </c>
      <c r="E1905" s="206"/>
    </row>
    <row r="1906" spans="1:5" ht="40.5">
      <c r="A1906" s="202">
        <v>91000</v>
      </c>
      <c r="B1906" s="203" t="s">
        <v>3139</v>
      </c>
      <c r="C1906" s="204" t="s">
        <v>2</v>
      </c>
      <c r="D1906" s="205">
        <v>15.12</v>
      </c>
      <c r="E1906" s="206"/>
    </row>
    <row r="1907" spans="1:5" ht="40.5">
      <c r="A1907" s="202">
        <v>91002</v>
      </c>
      <c r="B1907" s="203" t="s">
        <v>3140</v>
      </c>
      <c r="C1907" s="204" t="s">
        <v>2</v>
      </c>
      <c r="D1907" s="205">
        <v>14.03</v>
      </c>
      <c r="E1907" s="206"/>
    </row>
    <row r="1908" spans="1:5" ht="40.5">
      <c r="A1908" s="202">
        <v>91003</v>
      </c>
      <c r="B1908" s="203" t="s">
        <v>3141</v>
      </c>
      <c r="C1908" s="204" t="s">
        <v>2</v>
      </c>
      <c r="D1908" s="205">
        <v>16.010000000000002</v>
      </c>
      <c r="E1908" s="206"/>
    </row>
    <row r="1909" spans="1:5" ht="27">
      <c r="A1909" s="202">
        <v>91004</v>
      </c>
      <c r="B1909" s="203" t="s">
        <v>3142</v>
      </c>
      <c r="C1909" s="204" t="s">
        <v>2</v>
      </c>
      <c r="D1909" s="205">
        <v>12.55</v>
      </c>
      <c r="E1909" s="206"/>
    </row>
    <row r="1910" spans="1:5" ht="27">
      <c r="A1910" s="202">
        <v>91005</v>
      </c>
      <c r="B1910" s="203" t="s">
        <v>3143</v>
      </c>
      <c r="C1910" s="204" t="s">
        <v>2</v>
      </c>
      <c r="D1910" s="205">
        <v>14.83</v>
      </c>
      <c r="E1910" s="206"/>
    </row>
    <row r="1911" spans="1:5" ht="27">
      <c r="A1911" s="202">
        <v>91006</v>
      </c>
      <c r="B1911" s="203" t="s">
        <v>3144</v>
      </c>
      <c r="C1911" s="204" t="s">
        <v>2</v>
      </c>
      <c r="D1911" s="205">
        <v>11.68</v>
      </c>
      <c r="E1911" s="206"/>
    </row>
    <row r="1912" spans="1:5" ht="27">
      <c r="A1912" s="202">
        <v>91007</v>
      </c>
      <c r="B1912" s="203" t="s">
        <v>3145</v>
      </c>
      <c r="C1912" s="204" t="s">
        <v>2</v>
      </c>
      <c r="D1912" s="205">
        <v>10.59</v>
      </c>
      <c r="E1912" s="206"/>
    </row>
    <row r="1913" spans="1:5" ht="40.5">
      <c r="A1913" s="202">
        <v>91008</v>
      </c>
      <c r="B1913" s="203" t="s">
        <v>3146</v>
      </c>
      <c r="C1913" s="204" t="s">
        <v>2</v>
      </c>
      <c r="D1913" s="205">
        <v>12.56</v>
      </c>
      <c r="E1913" s="206"/>
    </row>
    <row r="1914" spans="1:5" ht="27">
      <c r="A1914" s="202">
        <v>92263</v>
      </c>
      <c r="B1914" s="203" t="s">
        <v>3147</v>
      </c>
      <c r="C1914" s="204" t="s">
        <v>2</v>
      </c>
      <c r="D1914" s="205">
        <v>111.92</v>
      </c>
      <c r="E1914" s="206"/>
    </row>
    <row r="1915" spans="1:5" ht="27">
      <c r="A1915" s="202">
        <v>92264</v>
      </c>
      <c r="B1915" s="203" t="s">
        <v>3148</v>
      </c>
      <c r="C1915" s="204" t="s">
        <v>2</v>
      </c>
      <c r="D1915" s="205">
        <v>129.57</v>
      </c>
      <c r="E1915" s="206"/>
    </row>
    <row r="1916" spans="1:5" ht="27">
      <c r="A1916" s="202">
        <v>92265</v>
      </c>
      <c r="B1916" s="203" t="s">
        <v>3149</v>
      </c>
      <c r="C1916" s="204" t="s">
        <v>2</v>
      </c>
      <c r="D1916" s="205">
        <v>78.78</v>
      </c>
      <c r="E1916" s="206"/>
    </row>
    <row r="1917" spans="1:5" ht="27">
      <c r="A1917" s="202">
        <v>92266</v>
      </c>
      <c r="B1917" s="203" t="s">
        <v>3150</v>
      </c>
      <c r="C1917" s="204" t="s">
        <v>2</v>
      </c>
      <c r="D1917" s="205">
        <v>93.92</v>
      </c>
      <c r="E1917" s="206"/>
    </row>
    <row r="1918" spans="1:5" ht="27">
      <c r="A1918" s="202">
        <v>92267</v>
      </c>
      <c r="B1918" s="203" t="s">
        <v>3151</v>
      </c>
      <c r="C1918" s="204" t="s">
        <v>2</v>
      </c>
      <c r="D1918" s="205">
        <v>32</v>
      </c>
      <c r="E1918" s="206"/>
    </row>
    <row r="1919" spans="1:5" ht="27">
      <c r="A1919" s="202">
        <v>92268</v>
      </c>
      <c r="B1919" s="203" t="s">
        <v>3152</v>
      </c>
      <c r="C1919" s="204" t="s">
        <v>2</v>
      </c>
      <c r="D1919" s="205">
        <v>45.87</v>
      </c>
      <c r="E1919" s="206"/>
    </row>
    <row r="1920" spans="1:5" ht="27">
      <c r="A1920" s="202">
        <v>92269</v>
      </c>
      <c r="B1920" s="203" t="s">
        <v>3153</v>
      </c>
      <c r="C1920" s="204" t="s">
        <v>2</v>
      </c>
      <c r="D1920" s="205">
        <v>111.21</v>
      </c>
      <c r="E1920" s="206"/>
    </row>
    <row r="1921" spans="1:5" ht="27">
      <c r="A1921" s="202">
        <v>92270</v>
      </c>
      <c r="B1921" s="203" t="s">
        <v>3154</v>
      </c>
      <c r="C1921" s="204" t="s">
        <v>2</v>
      </c>
      <c r="D1921" s="205">
        <v>89.24</v>
      </c>
      <c r="E1921" s="206"/>
    </row>
    <row r="1922" spans="1:5" ht="15">
      <c r="A1922" s="202">
        <v>92271</v>
      </c>
      <c r="B1922" s="203" t="s">
        <v>3155</v>
      </c>
      <c r="C1922" s="204" t="s">
        <v>2</v>
      </c>
      <c r="D1922" s="205">
        <v>48.79</v>
      </c>
      <c r="E1922" s="206"/>
    </row>
    <row r="1923" spans="1:5" ht="15">
      <c r="A1923" s="202">
        <v>92272</v>
      </c>
      <c r="B1923" s="203" t="s">
        <v>3156</v>
      </c>
      <c r="C1923" s="204" t="s">
        <v>0</v>
      </c>
      <c r="D1923" s="205">
        <v>26.71</v>
      </c>
      <c r="E1923" s="206"/>
    </row>
    <row r="1924" spans="1:5" ht="27">
      <c r="A1924" s="202">
        <v>92273</v>
      </c>
      <c r="B1924" s="203" t="s">
        <v>3157</v>
      </c>
      <c r="C1924" s="204" t="s">
        <v>0</v>
      </c>
      <c r="D1924" s="205">
        <v>12.24</v>
      </c>
      <c r="E1924" s="206"/>
    </row>
    <row r="1925" spans="1:5" ht="40.5">
      <c r="A1925" s="202">
        <v>92409</v>
      </c>
      <c r="B1925" s="203" t="s">
        <v>3158</v>
      </c>
      <c r="C1925" s="204" t="s">
        <v>2</v>
      </c>
      <c r="D1925" s="205">
        <v>174.9</v>
      </c>
      <c r="E1925" s="206"/>
    </row>
    <row r="1926" spans="1:5" ht="40.5">
      <c r="A1926" s="202">
        <v>92411</v>
      </c>
      <c r="B1926" s="203" t="s">
        <v>3159</v>
      </c>
      <c r="C1926" s="204" t="s">
        <v>2</v>
      </c>
      <c r="D1926" s="205">
        <v>113.25</v>
      </c>
      <c r="E1926" s="206"/>
    </row>
    <row r="1927" spans="1:5" ht="40.5">
      <c r="A1927" s="202">
        <v>92413</v>
      </c>
      <c r="B1927" s="203" t="s">
        <v>3160</v>
      </c>
      <c r="C1927" s="204" t="s">
        <v>2</v>
      </c>
      <c r="D1927" s="205">
        <v>72.47</v>
      </c>
      <c r="E1927" s="206"/>
    </row>
    <row r="1928" spans="1:5" ht="40.5">
      <c r="A1928" s="202">
        <v>92415</v>
      </c>
      <c r="B1928" s="203" t="s">
        <v>3161</v>
      </c>
      <c r="C1928" s="204" t="s">
        <v>2</v>
      </c>
      <c r="D1928" s="205">
        <v>94.13</v>
      </c>
      <c r="E1928" s="206"/>
    </row>
    <row r="1929" spans="1:5" ht="40.5">
      <c r="A1929" s="202">
        <v>92417</v>
      </c>
      <c r="B1929" s="203" t="s">
        <v>3162</v>
      </c>
      <c r="C1929" s="204" t="s">
        <v>2</v>
      </c>
      <c r="D1929" s="205">
        <v>108.79</v>
      </c>
      <c r="E1929" s="206"/>
    </row>
    <row r="1930" spans="1:5" ht="40.5">
      <c r="A1930" s="202">
        <v>92419</v>
      </c>
      <c r="B1930" s="203" t="s">
        <v>3163</v>
      </c>
      <c r="C1930" s="204" t="s">
        <v>2</v>
      </c>
      <c r="D1930" s="205">
        <v>59.59</v>
      </c>
      <c r="E1930" s="206"/>
    </row>
    <row r="1931" spans="1:5" ht="40.5">
      <c r="A1931" s="202">
        <v>92421</v>
      </c>
      <c r="B1931" s="203" t="s">
        <v>3164</v>
      </c>
      <c r="C1931" s="204" t="s">
        <v>2</v>
      </c>
      <c r="D1931" s="205">
        <v>70.84</v>
      </c>
      <c r="E1931" s="206"/>
    </row>
    <row r="1932" spans="1:5" ht="40.5">
      <c r="A1932" s="202">
        <v>92423</v>
      </c>
      <c r="B1932" s="203" t="s">
        <v>3165</v>
      </c>
      <c r="C1932" s="204" t="s">
        <v>2</v>
      </c>
      <c r="D1932" s="205">
        <v>48.91</v>
      </c>
      <c r="E1932" s="206"/>
    </row>
    <row r="1933" spans="1:5" ht="40.5">
      <c r="A1933" s="202">
        <v>92425</v>
      </c>
      <c r="B1933" s="203" t="s">
        <v>3166</v>
      </c>
      <c r="C1933" s="204" t="s">
        <v>2</v>
      </c>
      <c r="D1933" s="205">
        <v>58.68</v>
      </c>
      <c r="E1933" s="206"/>
    </row>
    <row r="1934" spans="1:5" ht="40.5">
      <c r="A1934" s="202">
        <v>92427</v>
      </c>
      <c r="B1934" s="203" t="s">
        <v>3167</v>
      </c>
      <c r="C1934" s="204" t="s">
        <v>2</v>
      </c>
      <c r="D1934" s="205">
        <v>43.49</v>
      </c>
      <c r="E1934" s="206"/>
    </row>
    <row r="1935" spans="1:5" ht="40.5">
      <c r="A1935" s="202">
        <v>92429</v>
      </c>
      <c r="B1935" s="203" t="s">
        <v>3168</v>
      </c>
      <c r="C1935" s="204" t="s">
        <v>2</v>
      </c>
      <c r="D1935" s="205">
        <v>52.54</v>
      </c>
      <c r="E1935" s="206"/>
    </row>
    <row r="1936" spans="1:5" ht="40.5">
      <c r="A1936" s="202">
        <v>92431</v>
      </c>
      <c r="B1936" s="203" t="s">
        <v>3169</v>
      </c>
      <c r="C1936" s="204" t="s">
        <v>2</v>
      </c>
      <c r="D1936" s="205">
        <v>39.6</v>
      </c>
      <c r="E1936" s="206"/>
    </row>
    <row r="1937" spans="1:5" ht="40.5">
      <c r="A1937" s="202">
        <v>92433</v>
      </c>
      <c r="B1937" s="203" t="s">
        <v>3170</v>
      </c>
      <c r="C1937" s="204" t="s">
        <v>2</v>
      </c>
      <c r="D1937" s="205">
        <v>48.19</v>
      </c>
      <c r="E1937" s="206"/>
    </row>
    <row r="1938" spans="1:5" ht="40.5">
      <c r="A1938" s="202">
        <v>92435</v>
      </c>
      <c r="B1938" s="203" t="s">
        <v>3171</v>
      </c>
      <c r="C1938" s="204" t="s">
        <v>2</v>
      </c>
      <c r="D1938" s="205">
        <v>37.71</v>
      </c>
      <c r="E1938" s="206"/>
    </row>
    <row r="1939" spans="1:5" ht="40.5">
      <c r="A1939" s="202">
        <v>92437</v>
      </c>
      <c r="B1939" s="203" t="s">
        <v>3172</v>
      </c>
      <c r="C1939" s="204" t="s">
        <v>2</v>
      </c>
      <c r="D1939" s="205">
        <v>46.02</v>
      </c>
      <c r="E1939" s="206"/>
    </row>
    <row r="1940" spans="1:5" ht="40.5">
      <c r="A1940" s="202">
        <v>92439</v>
      </c>
      <c r="B1940" s="203" t="s">
        <v>3173</v>
      </c>
      <c r="C1940" s="204" t="s">
        <v>2</v>
      </c>
      <c r="D1940" s="205">
        <v>36.36</v>
      </c>
      <c r="E1940" s="206"/>
    </row>
    <row r="1941" spans="1:5" ht="40.5">
      <c r="A1941" s="202">
        <v>92441</v>
      </c>
      <c r="B1941" s="203" t="s">
        <v>3174</v>
      </c>
      <c r="C1941" s="204" t="s">
        <v>2</v>
      </c>
      <c r="D1941" s="205">
        <v>44.45</v>
      </c>
      <c r="E1941" s="206"/>
    </row>
    <row r="1942" spans="1:5" ht="40.5">
      <c r="A1942" s="202">
        <v>92443</v>
      </c>
      <c r="B1942" s="203" t="s">
        <v>3175</v>
      </c>
      <c r="C1942" s="204" t="s">
        <v>2</v>
      </c>
      <c r="D1942" s="205">
        <v>33.450000000000003</v>
      </c>
      <c r="E1942" s="206"/>
    </row>
    <row r="1943" spans="1:5" ht="40.5">
      <c r="A1943" s="202">
        <v>92445</v>
      </c>
      <c r="B1943" s="203" t="s">
        <v>3176</v>
      </c>
      <c r="C1943" s="204" t="s">
        <v>2</v>
      </c>
      <c r="D1943" s="205">
        <v>41.27</v>
      </c>
      <c r="E1943" s="206"/>
    </row>
    <row r="1944" spans="1:5" ht="40.5">
      <c r="A1944" s="202">
        <v>92446</v>
      </c>
      <c r="B1944" s="203" t="s">
        <v>3177</v>
      </c>
      <c r="C1944" s="204" t="s">
        <v>2</v>
      </c>
      <c r="D1944" s="205">
        <v>170.7</v>
      </c>
      <c r="E1944" s="206"/>
    </row>
    <row r="1945" spans="1:5" ht="40.5">
      <c r="A1945" s="202">
        <v>92447</v>
      </c>
      <c r="B1945" s="203" t="s">
        <v>3178</v>
      </c>
      <c r="C1945" s="204" t="s">
        <v>2</v>
      </c>
      <c r="D1945" s="205">
        <v>121.64</v>
      </c>
      <c r="E1945" s="206"/>
    </row>
    <row r="1946" spans="1:5" ht="40.5">
      <c r="A1946" s="202">
        <v>92448</v>
      </c>
      <c r="B1946" s="203" t="s">
        <v>3179</v>
      </c>
      <c r="C1946" s="204" t="s">
        <v>2</v>
      </c>
      <c r="D1946" s="205">
        <v>98.42</v>
      </c>
      <c r="E1946" s="206"/>
    </row>
    <row r="1947" spans="1:5" ht="40.5">
      <c r="A1947" s="202">
        <v>92449</v>
      </c>
      <c r="B1947" s="203" t="s">
        <v>3180</v>
      </c>
      <c r="C1947" s="204" t="s">
        <v>2</v>
      </c>
      <c r="D1947" s="205">
        <v>186.22</v>
      </c>
      <c r="E1947" s="206"/>
    </row>
    <row r="1948" spans="1:5" ht="27">
      <c r="A1948" s="202">
        <v>92450</v>
      </c>
      <c r="B1948" s="203" t="s">
        <v>3181</v>
      </c>
      <c r="C1948" s="204" t="s">
        <v>2</v>
      </c>
      <c r="D1948" s="205">
        <v>248.21</v>
      </c>
      <c r="E1948" s="206"/>
    </row>
    <row r="1949" spans="1:5" ht="40.5">
      <c r="A1949" s="202">
        <v>92451</v>
      </c>
      <c r="B1949" s="203" t="s">
        <v>3182</v>
      </c>
      <c r="C1949" s="204" t="s">
        <v>2</v>
      </c>
      <c r="D1949" s="205">
        <v>124.97</v>
      </c>
      <c r="E1949" s="206"/>
    </row>
    <row r="1950" spans="1:5" ht="27">
      <c r="A1950" s="202">
        <v>92452</v>
      </c>
      <c r="B1950" s="203" t="s">
        <v>3183</v>
      </c>
      <c r="C1950" s="204" t="s">
        <v>2</v>
      </c>
      <c r="D1950" s="205">
        <v>113.08</v>
      </c>
      <c r="E1950" s="206"/>
    </row>
    <row r="1951" spans="1:5" ht="40.5">
      <c r="A1951" s="202">
        <v>92453</v>
      </c>
      <c r="B1951" s="203" t="s">
        <v>3184</v>
      </c>
      <c r="C1951" s="204" t="s">
        <v>2</v>
      </c>
      <c r="D1951" s="205">
        <v>160.91999999999999</v>
      </c>
      <c r="E1951" s="206"/>
    </row>
    <row r="1952" spans="1:5" ht="27">
      <c r="A1952" s="202">
        <v>92454</v>
      </c>
      <c r="B1952" s="203" t="s">
        <v>3185</v>
      </c>
      <c r="C1952" s="204" t="s">
        <v>2</v>
      </c>
      <c r="D1952" s="205">
        <v>228.31</v>
      </c>
      <c r="E1952" s="206"/>
    </row>
    <row r="1953" spans="1:5" ht="40.5">
      <c r="A1953" s="202">
        <v>92455</v>
      </c>
      <c r="B1953" s="203" t="s">
        <v>3186</v>
      </c>
      <c r="C1953" s="204" t="s">
        <v>2</v>
      </c>
      <c r="D1953" s="205">
        <v>103.38</v>
      </c>
      <c r="E1953" s="206"/>
    </row>
    <row r="1954" spans="1:5" ht="27">
      <c r="A1954" s="202">
        <v>92456</v>
      </c>
      <c r="B1954" s="203" t="s">
        <v>3187</v>
      </c>
      <c r="C1954" s="204" t="s">
        <v>2</v>
      </c>
      <c r="D1954" s="205">
        <v>92.58</v>
      </c>
      <c r="E1954" s="206"/>
    </row>
    <row r="1955" spans="1:5" ht="40.5">
      <c r="A1955" s="202">
        <v>92457</v>
      </c>
      <c r="B1955" s="203" t="s">
        <v>3188</v>
      </c>
      <c r="C1955" s="204" t="s">
        <v>2</v>
      </c>
      <c r="D1955" s="205">
        <v>139.84</v>
      </c>
      <c r="E1955" s="206"/>
    </row>
    <row r="1956" spans="1:5" ht="27">
      <c r="A1956" s="202">
        <v>92458</v>
      </c>
      <c r="B1956" s="203" t="s">
        <v>3189</v>
      </c>
      <c r="C1956" s="204" t="s">
        <v>2</v>
      </c>
      <c r="D1956" s="205">
        <v>215.76</v>
      </c>
      <c r="E1956" s="206"/>
    </row>
    <row r="1957" spans="1:5" ht="40.5">
      <c r="A1957" s="202">
        <v>92459</v>
      </c>
      <c r="B1957" s="203" t="s">
        <v>3190</v>
      </c>
      <c r="C1957" s="204" t="s">
        <v>2</v>
      </c>
      <c r="D1957" s="205">
        <v>87.81</v>
      </c>
      <c r="E1957" s="206"/>
    </row>
    <row r="1958" spans="1:5" ht="27">
      <c r="A1958" s="202">
        <v>92460</v>
      </c>
      <c r="B1958" s="203" t="s">
        <v>3191</v>
      </c>
      <c r="C1958" s="204" t="s">
        <v>2</v>
      </c>
      <c r="D1958" s="205">
        <v>75.209999999999994</v>
      </c>
      <c r="E1958" s="206"/>
    </row>
    <row r="1959" spans="1:5" ht="40.5">
      <c r="A1959" s="202">
        <v>92461</v>
      </c>
      <c r="B1959" s="203" t="s">
        <v>3192</v>
      </c>
      <c r="C1959" s="204" t="s">
        <v>2</v>
      </c>
      <c r="D1959" s="205">
        <v>129.19999999999999</v>
      </c>
      <c r="E1959" s="206"/>
    </row>
    <row r="1960" spans="1:5" ht="27">
      <c r="A1960" s="202">
        <v>92462</v>
      </c>
      <c r="B1960" s="203" t="s">
        <v>3193</v>
      </c>
      <c r="C1960" s="204" t="s">
        <v>2</v>
      </c>
      <c r="D1960" s="205">
        <v>207.88</v>
      </c>
      <c r="E1960" s="206"/>
    </row>
    <row r="1961" spans="1:5" ht="40.5">
      <c r="A1961" s="202">
        <v>92463</v>
      </c>
      <c r="B1961" s="203" t="s">
        <v>3194</v>
      </c>
      <c r="C1961" s="204" t="s">
        <v>2</v>
      </c>
      <c r="D1961" s="205">
        <v>79.72</v>
      </c>
      <c r="E1961" s="206"/>
    </row>
    <row r="1962" spans="1:5" ht="27">
      <c r="A1962" s="202">
        <v>92464</v>
      </c>
      <c r="B1962" s="203" t="s">
        <v>3195</v>
      </c>
      <c r="C1962" s="204" t="s">
        <v>2</v>
      </c>
      <c r="D1962" s="205">
        <v>72.14</v>
      </c>
      <c r="E1962" s="206"/>
    </row>
    <row r="1963" spans="1:5" ht="40.5">
      <c r="A1963" s="202">
        <v>92465</v>
      </c>
      <c r="B1963" s="203" t="s">
        <v>3196</v>
      </c>
      <c r="C1963" s="204" t="s">
        <v>2</v>
      </c>
      <c r="D1963" s="205">
        <v>100.34</v>
      </c>
      <c r="E1963" s="206"/>
    </row>
    <row r="1964" spans="1:5" ht="40.5">
      <c r="A1964" s="202">
        <v>92466</v>
      </c>
      <c r="B1964" s="203" t="s">
        <v>3197</v>
      </c>
      <c r="C1964" s="204" t="s">
        <v>2</v>
      </c>
      <c r="D1964" s="205">
        <v>201.92</v>
      </c>
      <c r="E1964" s="206"/>
    </row>
    <row r="1965" spans="1:5" ht="40.5">
      <c r="A1965" s="202">
        <v>92467</v>
      </c>
      <c r="B1965" s="203" t="s">
        <v>3198</v>
      </c>
      <c r="C1965" s="204" t="s">
        <v>2</v>
      </c>
      <c r="D1965" s="205">
        <v>63.38</v>
      </c>
      <c r="E1965" s="206"/>
    </row>
    <row r="1966" spans="1:5" ht="40.5">
      <c r="A1966" s="202">
        <v>92468</v>
      </c>
      <c r="B1966" s="203" t="s">
        <v>3199</v>
      </c>
      <c r="C1966" s="204" t="s">
        <v>2</v>
      </c>
      <c r="D1966" s="205">
        <v>66.25</v>
      </c>
      <c r="E1966" s="206"/>
    </row>
    <row r="1967" spans="1:5" ht="40.5">
      <c r="A1967" s="202">
        <v>92469</v>
      </c>
      <c r="B1967" s="203" t="s">
        <v>3200</v>
      </c>
      <c r="C1967" s="204" t="s">
        <v>2</v>
      </c>
      <c r="D1967" s="205">
        <v>91.17</v>
      </c>
      <c r="E1967" s="206"/>
    </row>
    <row r="1968" spans="1:5" ht="40.5">
      <c r="A1968" s="202">
        <v>92470</v>
      </c>
      <c r="B1968" s="203" t="s">
        <v>3201</v>
      </c>
      <c r="C1968" s="204" t="s">
        <v>2</v>
      </c>
      <c r="D1968" s="205">
        <v>197.71</v>
      </c>
      <c r="E1968" s="206"/>
    </row>
    <row r="1969" spans="1:5" ht="40.5">
      <c r="A1969" s="202">
        <v>92471</v>
      </c>
      <c r="B1969" s="203" t="s">
        <v>3202</v>
      </c>
      <c r="C1969" s="204" t="s">
        <v>2</v>
      </c>
      <c r="D1969" s="205">
        <v>57.68</v>
      </c>
      <c r="E1969" s="206"/>
    </row>
    <row r="1970" spans="1:5" ht="40.5">
      <c r="A1970" s="202">
        <v>92472</v>
      </c>
      <c r="B1970" s="203" t="s">
        <v>3203</v>
      </c>
      <c r="C1970" s="204" t="s">
        <v>2</v>
      </c>
      <c r="D1970" s="205">
        <v>62.53</v>
      </c>
      <c r="E1970" s="206"/>
    </row>
    <row r="1971" spans="1:5" ht="40.5">
      <c r="A1971" s="202">
        <v>92473</v>
      </c>
      <c r="B1971" s="203" t="s">
        <v>3204</v>
      </c>
      <c r="C1971" s="204" t="s">
        <v>2</v>
      </c>
      <c r="D1971" s="205">
        <v>83.76</v>
      </c>
      <c r="E1971" s="206"/>
    </row>
    <row r="1972" spans="1:5" ht="40.5">
      <c r="A1972" s="202">
        <v>92474</v>
      </c>
      <c r="B1972" s="203" t="s">
        <v>3205</v>
      </c>
      <c r="C1972" s="204" t="s">
        <v>2</v>
      </c>
      <c r="D1972" s="205">
        <v>194.06</v>
      </c>
      <c r="E1972" s="206"/>
    </row>
    <row r="1973" spans="1:5" ht="40.5">
      <c r="A1973" s="202">
        <v>92475</v>
      </c>
      <c r="B1973" s="203" t="s">
        <v>3206</v>
      </c>
      <c r="C1973" s="204" t="s">
        <v>2</v>
      </c>
      <c r="D1973" s="205">
        <v>53.06</v>
      </c>
      <c r="E1973" s="206"/>
    </row>
    <row r="1974" spans="1:5" ht="40.5">
      <c r="A1974" s="202">
        <v>92476</v>
      </c>
      <c r="B1974" s="203" t="s">
        <v>3207</v>
      </c>
      <c r="C1974" s="204" t="s">
        <v>2</v>
      </c>
      <c r="D1974" s="205">
        <v>59.36</v>
      </c>
      <c r="E1974" s="206"/>
    </row>
    <row r="1975" spans="1:5" ht="40.5">
      <c r="A1975" s="202">
        <v>92477</v>
      </c>
      <c r="B1975" s="203" t="s">
        <v>3208</v>
      </c>
      <c r="C1975" s="204" t="s">
        <v>2</v>
      </c>
      <c r="D1975" s="205">
        <v>67.900000000000006</v>
      </c>
      <c r="E1975" s="206"/>
    </row>
    <row r="1976" spans="1:5" ht="40.5">
      <c r="A1976" s="202">
        <v>92478</v>
      </c>
      <c r="B1976" s="203" t="s">
        <v>3209</v>
      </c>
      <c r="C1976" s="204" t="s">
        <v>2</v>
      </c>
      <c r="D1976" s="205">
        <v>186.91</v>
      </c>
      <c r="E1976" s="206"/>
    </row>
    <row r="1977" spans="1:5" ht="40.5">
      <c r="A1977" s="202">
        <v>92479</v>
      </c>
      <c r="B1977" s="203" t="s">
        <v>3210</v>
      </c>
      <c r="C1977" s="204" t="s">
        <v>2</v>
      </c>
      <c r="D1977" s="205">
        <v>43.16</v>
      </c>
      <c r="E1977" s="206"/>
    </row>
    <row r="1978" spans="1:5" ht="40.5">
      <c r="A1978" s="202">
        <v>92480</v>
      </c>
      <c r="B1978" s="203" t="s">
        <v>3211</v>
      </c>
      <c r="C1978" s="204" t="s">
        <v>2</v>
      </c>
      <c r="D1978" s="205">
        <v>53.04</v>
      </c>
      <c r="E1978" s="206"/>
    </row>
    <row r="1979" spans="1:5" ht="27">
      <c r="A1979" s="202">
        <v>92482</v>
      </c>
      <c r="B1979" s="203" t="s">
        <v>3212</v>
      </c>
      <c r="C1979" s="204" t="s">
        <v>2</v>
      </c>
      <c r="D1979" s="205">
        <v>180.93</v>
      </c>
      <c r="E1979" s="206"/>
    </row>
    <row r="1980" spans="1:5" ht="27">
      <c r="A1980" s="202">
        <v>92484</v>
      </c>
      <c r="B1980" s="203" t="s">
        <v>3213</v>
      </c>
      <c r="C1980" s="204" t="s">
        <v>2</v>
      </c>
      <c r="D1980" s="205">
        <v>134.58000000000001</v>
      </c>
      <c r="E1980" s="206"/>
    </row>
    <row r="1981" spans="1:5" ht="27">
      <c r="A1981" s="202">
        <v>92486</v>
      </c>
      <c r="B1981" s="203" t="s">
        <v>3214</v>
      </c>
      <c r="C1981" s="204" t="s">
        <v>2</v>
      </c>
      <c r="D1981" s="205">
        <v>96.2</v>
      </c>
      <c r="E1981" s="206"/>
    </row>
    <row r="1982" spans="1:5" ht="40.5">
      <c r="A1982" s="202">
        <v>92488</v>
      </c>
      <c r="B1982" s="203" t="s">
        <v>3215</v>
      </c>
      <c r="C1982" s="204" t="s">
        <v>2</v>
      </c>
      <c r="D1982" s="205">
        <v>74.05</v>
      </c>
      <c r="E1982" s="206"/>
    </row>
    <row r="1983" spans="1:5" ht="40.5">
      <c r="A1983" s="202">
        <v>92490</v>
      </c>
      <c r="B1983" s="203" t="s">
        <v>3216</v>
      </c>
      <c r="C1983" s="204" t="s">
        <v>2</v>
      </c>
      <c r="D1983" s="205">
        <v>40.18</v>
      </c>
      <c r="E1983" s="206"/>
    </row>
    <row r="1984" spans="1:5" ht="40.5">
      <c r="A1984" s="202">
        <v>92492</v>
      </c>
      <c r="B1984" s="203" t="s">
        <v>3217</v>
      </c>
      <c r="C1984" s="204" t="s">
        <v>2</v>
      </c>
      <c r="D1984" s="205">
        <v>71.709999999999994</v>
      </c>
      <c r="E1984" s="206"/>
    </row>
    <row r="1985" spans="1:5" ht="40.5">
      <c r="A1985" s="202">
        <v>92494</v>
      </c>
      <c r="B1985" s="203" t="s">
        <v>3218</v>
      </c>
      <c r="C1985" s="204" t="s">
        <v>2</v>
      </c>
      <c r="D1985" s="205">
        <v>38.15</v>
      </c>
      <c r="E1985" s="206"/>
    </row>
    <row r="1986" spans="1:5" ht="40.5">
      <c r="A1986" s="202">
        <v>92496</v>
      </c>
      <c r="B1986" s="203" t="s">
        <v>3219</v>
      </c>
      <c r="C1986" s="204" t="s">
        <v>2</v>
      </c>
      <c r="D1986" s="205">
        <v>70.13</v>
      </c>
      <c r="E1986" s="206"/>
    </row>
    <row r="1987" spans="1:5" ht="40.5">
      <c r="A1987" s="202">
        <v>92498</v>
      </c>
      <c r="B1987" s="203" t="s">
        <v>3220</v>
      </c>
      <c r="C1987" s="204" t="s">
        <v>2</v>
      </c>
      <c r="D1987" s="205">
        <v>36.79</v>
      </c>
      <c r="E1987" s="206"/>
    </row>
    <row r="1988" spans="1:5" ht="40.5">
      <c r="A1988" s="202">
        <v>92500</v>
      </c>
      <c r="B1988" s="203" t="s">
        <v>3221</v>
      </c>
      <c r="C1988" s="204" t="s">
        <v>2</v>
      </c>
      <c r="D1988" s="205">
        <v>69.22</v>
      </c>
      <c r="E1988" s="206"/>
    </row>
    <row r="1989" spans="1:5" ht="40.5">
      <c r="A1989" s="202">
        <v>92502</v>
      </c>
      <c r="B1989" s="203" t="s">
        <v>3222</v>
      </c>
      <c r="C1989" s="204" t="s">
        <v>2</v>
      </c>
      <c r="D1989" s="205">
        <v>36.03</v>
      </c>
      <c r="E1989" s="206"/>
    </row>
    <row r="1990" spans="1:5" ht="40.5">
      <c r="A1990" s="202">
        <v>92504</v>
      </c>
      <c r="B1990" s="203" t="s">
        <v>3223</v>
      </c>
      <c r="C1990" s="204" t="s">
        <v>2</v>
      </c>
      <c r="D1990" s="205">
        <v>40.6</v>
      </c>
      <c r="E1990" s="206"/>
    </row>
    <row r="1991" spans="1:5" ht="40.5">
      <c r="A1991" s="202">
        <v>92506</v>
      </c>
      <c r="B1991" s="203" t="s">
        <v>3224</v>
      </c>
      <c r="C1991" s="204" t="s">
        <v>2</v>
      </c>
      <c r="D1991" s="205">
        <v>34.72</v>
      </c>
      <c r="E1991" s="206"/>
    </row>
    <row r="1992" spans="1:5" ht="27">
      <c r="A1992" s="202">
        <v>92508</v>
      </c>
      <c r="B1992" s="203" t="s">
        <v>3225</v>
      </c>
      <c r="C1992" s="204" t="s">
        <v>2</v>
      </c>
      <c r="D1992" s="205">
        <v>74.61</v>
      </c>
      <c r="E1992" s="206"/>
    </row>
    <row r="1993" spans="1:5" ht="27">
      <c r="A1993" s="202">
        <v>92510</v>
      </c>
      <c r="B1993" s="203" t="s">
        <v>3226</v>
      </c>
      <c r="C1993" s="204" t="s">
        <v>2</v>
      </c>
      <c r="D1993" s="205">
        <v>37.56</v>
      </c>
      <c r="E1993" s="206"/>
    </row>
    <row r="1994" spans="1:5" ht="27">
      <c r="A1994" s="202">
        <v>92512</v>
      </c>
      <c r="B1994" s="203" t="s">
        <v>3227</v>
      </c>
      <c r="C1994" s="204" t="s">
        <v>2</v>
      </c>
      <c r="D1994" s="205">
        <v>61.54</v>
      </c>
      <c r="E1994" s="206"/>
    </row>
    <row r="1995" spans="1:5" ht="27">
      <c r="A1995" s="202">
        <v>92514</v>
      </c>
      <c r="B1995" s="203" t="s">
        <v>3228</v>
      </c>
      <c r="C1995" s="204" t="s">
        <v>2</v>
      </c>
      <c r="D1995" s="205">
        <v>26.81</v>
      </c>
      <c r="E1995" s="206"/>
    </row>
    <row r="1996" spans="1:5" ht="27">
      <c r="A1996" s="202">
        <v>92515</v>
      </c>
      <c r="B1996" s="203" t="s">
        <v>3229</v>
      </c>
      <c r="C1996" s="204" t="s">
        <v>2</v>
      </c>
      <c r="D1996" s="205">
        <v>56.05</v>
      </c>
      <c r="E1996" s="206"/>
    </row>
    <row r="1997" spans="1:5" ht="27">
      <c r="A1997" s="202">
        <v>92518</v>
      </c>
      <c r="B1997" s="203" t="s">
        <v>3230</v>
      </c>
      <c r="C1997" s="204" t="s">
        <v>2</v>
      </c>
      <c r="D1997" s="205">
        <v>22.35</v>
      </c>
      <c r="E1997" s="206"/>
    </row>
    <row r="1998" spans="1:5" ht="27">
      <c r="A1998" s="202">
        <v>92520</v>
      </c>
      <c r="B1998" s="203" t="s">
        <v>3231</v>
      </c>
      <c r="C1998" s="204" t="s">
        <v>2</v>
      </c>
      <c r="D1998" s="205">
        <v>53.25</v>
      </c>
      <c r="E1998" s="206"/>
    </row>
    <row r="1999" spans="1:5" ht="27">
      <c r="A1999" s="202">
        <v>92522</v>
      </c>
      <c r="B1999" s="203" t="s">
        <v>3232</v>
      </c>
      <c r="C1999" s="204" t="s">
        <v>2</v>
      </c>
      <c r="D1999" s="205">
        <v>20.05</v>
      </c>
      <c r="E1999" s="206"/>
    </row>
    <row r="2000" spans="1:5" ht="27">
      <c r="A2000" s="202">
        <v>92524</v>
      </c>
      <c r="B2000" s="203" t="s">
        <v>3233</v>
      </c>
      <c r="C2000" s="204" t="s">
        <v>2</v>
      </c>
      <c r="D2000" s="205">
        <v>52.48</v>
      </c>
      <c r="E2000" s="206"/>
    </row>
    <row r="2001" spans="1:5" ht="27">
      <c r="A2001" s="202">
        <v>92526</v>
      </c>
      <c r="B2001" s="203" t="s">
        <v>3234</v>
      </c>
      <c r="C2001" s="204" t="s">
        <v>2</v>
      </c>
      <c r="D2001" s="205">
        <v>19.579999999999998</v>
      </c>
      <c r="E2001" s="206"/>
    </row>
    <row r="2002" spans="1:5" ht="27">
      <c r="A2002" s="202">
        <v>92528</v>
      </c>
      <c r="B2002" s="203" t="s">
        <v>3235</v>
      </c>
      <c r="C2002" s="204" t="s">
        <v>2</v>
      </c>
      <c r="D2002" s="205">
        <v>51.36</v>
      </c>
      <c r="E2002" s="206"/>
    </row>
    <row r="2003" spans="1:5" ht="27">
      <c r="A2003" s="202">
        <v>92530</v>
      </c>
      <c r="B2003" s="203" t="s">
        <v>3236</v>
      </c>
      <c r="C2003" s="204" t="s">
        <v>2</v>
      </c>
      <c r="D2003" s="205">
        <v>18.649999999999999</v>
      </c>
      <c r="E2003" s="206"/>
    </row>
    <row r="2004" spans="1:5" ht="27">
      <c r="A2004" s="202">
        <v>92532</v>
      </c>
      <c r="B2004" s="203" t="s">
        <v>3237</v>
      </c>
      <c r="C2004" s="204" t="s">
        <v>2</v>
      </c>
      <c r="D2004" s="205">
        <v>50.5</v>
      </c>
      <c r="E2004" s="206"/>
    </row>
    <row r="2005" spans="1:5" ht="27">
      <c r="A2005" s="202">
        <v>92534</v>
      </c>
      <c r="B2005" s="203" t="s">
        <v>3238</v>
      </c>
      <c r="C2005" s="204" t="s">
        <v>2</v>
      </c>
      <c r="D2005" s="205">
        <v>17.98</v>
      </c>
      <c r="E2005" s="206"/>
    </row>
    <row r="2006" spans="1:5" ht="27">
      <c r="A2006" s="202">
        <v>92536</v>
      </c>
      <c r="B2006" s="203" t="s">
        <v>3239</v>
      </c>
      <c r="C2006" s="204" t="s">
        <v>2</v>
      </c>
      <c r="D2006" s="205">
        <v>48.95</v>
      </c>
      <c r="E2006" s="206"/>
    </row>
    <row r="2007" spans="1:5" ht="27">
      <c r="A2007" s="202">
        <v>92538</v>
      </c>
      <c r="B2007" s="203" t="s">
        <v>3240</v>
      </c>
      <c r="C2007" s="204" t="s">
        <v>2</v>
      </c>
      <c r="D2007" s="205">
        <v>16.59</v>
      </c>
      <c r="E2007" s="206"/>
    </row>
    <row r="2008" spans="1:5" ht="27">
      <c r="A2008" s="202">
        <v>96252</v>
      </c>
      <c r="B2008" s="203" t="s">
        <v>3241</v>
      </c>
      <c r="C2008" s="204" t="s">
        <v>2</v>
      </c>
      <c r="D2008" s="205">
        <v>163.30000000000001</v>
      </c>
      <c r="E2008" s="206"/>
    </row>
    <row r="2009" spans="1:5" ht="40.5">
      <c r="A2009" s="202">
        <v>96257</v>
      </c>
      <c r="B2009" s="203" t="s">
        <v>3242</v>
      </c>
      <c r="C2009" s="204" t="s">
        <v>2</v>
      </c>
      <c r="D2009" s="205">
        <v>133.43</v>
      </c>
      <c r="E2009" s="206"/>
    </row>
    <row r="2010" spans="1:5" ht="40.5">
      <c r="A2010" s="202">
        <v>96258</v>
      </c>
      <c r="B2010" s="203" t="s">
        <v>3243</v>
      </c>
      <c r="C2010" s="204" t="s">
        <v>2</v>
      </c>
      <c r="D2010" s="205">
        <v>125.05</v>
      </c>
      <c r="E2010" s="206"/>
    </row>
    <row r="2011" spans="1:5" ht="40.5">
      <c r="A2011" s="202">
        <v>96259</v>
      </c>
      <c r="B2011" s="203" t="s">
        <v>3244</v>
      </c>
      <c r="C2011" s="204" t="s">
        <v>2</v>
      </c>
      <c r="D2011" s="205">
        <v>148.44999999999999</v>
      </c>
      <c r="E2011" s="206"/>
    </row>
    <row r="2012" spans="1:5" ht="27">
      <c r="A2012" s="202">
        <v>96529</v>
      </c>
      <c r="B2012" s="203" t="s">
        <v>3245</v>
      </c>
      <c r="C2012" s="204" t="s">
        <v>2</v>
      </c>
      <c r="D2012" s="205">
        <v>210.27</v>
      </c>
      <c r="E2012" s="206"/>
    </row>
    <row r="2013" spans="1:5" ht="27">
      <c r="A2013" s="202">
        <v>96530</v>
      </c>
      <c r="B2013" s="203" t="s">
        <v>3246</v>
      </c>
      <c r="C2013" s="204" t="s">
        <v>2</v>
      </c>
      <c r="D2013" s="205">
        <v>107.81</v>
      </c>
      <c r="E2013" s="206"/>
    </row>
    <row r="2014" spans="1:5" ht="27">
      <c r="A2014" s="202">
        <v>96531</v>
      </c>
      <c r="B2014" s="203" t="s">
        <v>3247</v>
      </c>
      <c r="C2014" s="204" t="s">
        <v>2</v>
      </c>
      <c r="D2014" s="205">
        <v>77.349999999999994</v>
      </c>
      <c r="E2014" s="206"/>
    </row>
    <row r="2015" spans="1:5" ht="27">
      <c r="A2015" s="202">
        <v>96532</v>
      </c>
      <c r="B2015" s="203" t="s">
        <v>3248</v>
      </c>
      <c r="C2015" s="204" t="s">
        <v>2</v>
      </c>
      <c r="D2015" s="205">
        <v>134.43</v>
      </c>
      <c r="E2015" s="206"/>
    </row>
    <row r="2016" spans="1:5" ht="27">
      <c r="A2016" s="202">
        <v>96533</v>
      </c>
      <c r="B2016" s="203" t="s">
        <v>3249</v>
      </c>
      <c r="C2016" s="204" t="s">
        <v>2</v>
      </c>
      <c r="D2016" s="205">
        <v>67.72</v>
      </c>
      <c r="E2016" s="206"/>
    </row>
    <row r="2017" spans="1:5" ht="27">
      <c r="A2017" s="202">
        <v>96534</v>
      </c>
      <c r="B2017" s="203" t="s">
        <v>3250</v>
      </c>
      <c r="C2017" s="204" t="s">
        <v>2</v>
      </c>
      <c r="D2017" s="205">
        <v>54.93</v>
      </c>
      <c r="E2017" s="206"/>
    </row>
    <row r="2018" spans="1:5" ht="27">
      <c r="A2018" s="202">
        <v>96535</v>
      </c>
      <c r="B2018" s="203" t="s">
        <v>3251</v>
      </c>
      <c r="C2018" s="204" t="s">
        <v>2</v>
      </c>
      <c r="D2018" s="205">
        <v>94.93</v>
      </c>
      <c r="E2018" s="206"/>
    </row>
    <row r="2019" spans="1:5" ht="27">
      <c r="A2019" s="202">
        <v>96536</v>
      </c>
      <c r="B2019" s="203" t="s">
        <v>3252</v>
      </c>
      <c r="C2019" s="204" t="s">
        <v>2</v>
      </c>
      <c r="D2019" s="205">
        <v>46.86</v>
      </c>
      <c r="E2019" s="206"/>
    </row>
    <row r="2020" spans="1:5" ht="27">
      <c r="A2020" s="202">
        <v>96537</v>
      </c>
      <c r="B2020" s="203" t="s">
        <v>3253</v>
      </c>
      <c r="C2020" s="204" t="s">
        <v>2</v>
      </c>
      <c r="D2020" s="205">
        <v>125.31</v>
      </c>
      <c r="E2020" s="206"/>
    </row>
    <row r="2021" spans="1:5" ht="27">
      <c r="A2021" s="202">
        <v>96538</v>
      </c>
      <c r="B2021" s="203" t="s">
        <v>3254</v>
      </c>
      <c r="C2021" s="204" t="s">
        <v>2</v>
      </c>
      <c r="D2021" s="205">
        <v>187.56</v>
      </c>
      <c r="E2021" s="206"/>
    </row>
    <row r="2022" spans="1:5" ht="27">
      <c r="A2022" s="202">
        <v>96539</v>
      </c>
      <c r="B2022" s="203" t="s">
        <v>3255</v>
      </c>
      <c r="C2022" s="204" t="s">
        <v>2</v>
      </c>
      <c r="D2022" s="205">
        <v>84.69</v>
      </c>
      <c r="E2022" s="206"/>
    </row>
    <row r="2023" spans="1:5" ht="27">
      <c r="A2023" s="202">
        <v>96540</v>
      </c>
      <c r="B2023" s="203" t="s">
        <v>3256</v>
      </c>
      <c r="C2023" s="204" t="s">
        <v>2</v>
      </c>
      <c r="D2023" s="205">
        <v>86.92</v>
      </c>
      <c r="E2023" s="206"/>
    </row>
    <row r="2024" spans="1:5" ht="27">
      <c r="A2024" s="202">
        <v>96541</v>
      </c>
      <c r="B2024" s="203" t="s">
        <v>3257</v>
      </c>
      <c r="C2024" s="204" t="s">
        <v>2</v>
      </c>
      <c r="D2024" s="205">
        <v>130.38999999999999</v>
      </c>
      <c r="E2024" s="206"/>
    </row>
    <row r="2025" spans="1:5" ht="27">
      <c r="A2025" s="202">
        <v>96542</v>
      </c>
      <c r="B2025" s="203" t="s">
        <v>3258</v>
      </c>
      <c r="C2025" s="204" t="s">
        <v>2</v>
      </c>
      <c r="D2025" s="205">
        <v>62.32</v>
      </c>
      <c r="E2025" s="206"/>
    </row>
    <row r="2026" spans="1:5" ht="27">
      <c r="A2026" s="202">
        <v>96543</v>
      </c>
      <c r="B2026" s="203" t="s">
        <v>3259</v>
      </c>
      <c r="C2026" s="204" t="s">
        <v>1200</v>
      </c>
      <c r="D2026" s="205">
        <v>19.11</v>
      </c>
      <c r="E2026" s="206"/>
    </row>
    <row r="2027" spans="1:5" ht="40.5">
      <c r="A2027" s="202">
        <v>97747</v>
      </c>
      <c r="B2027" s="203" t="s">
        <v>3260</v>
      </c>
      <c r="C2027" s="204" t="s">
        <v>2</v>
      </c>
      <c r="D2027" s="205">
        <v>138.1</v>
      </c>
      <c r="E2027" s="206"/>
    </row>
    <row r="2028" spans="1:5" ht="27">
      <c r="A2028" s="202">
        <v>101791</v>
      </c>
      <c r="B2028" s="203" t="s">
        <v>3261</v>
      </c>
      <c r="C2028" s="204" t="s">
        <v>0</v>
      </c>
      <c r="D2028" s="205">
        <v>22.25</v>
      </c>
      <c r="E2028" s="206"/>
    </row>
    <row r="2029" spans="1:5" ht="27">
      <c r="A2029" s="202">
        <v>101792</v>
      </c>
      <c r="B2029" s="203" t="s">
        <v>3262</v>
      </c>
      <c r="C2029" s="204" t="s">
        <v>4</v>
      </c>
      <c r="D2029" s="205">
        <v>11.61</v>
      </c>
      <c r="E2029" s="206"/>
    </row>
    <row r="2030" spans="1:5" ht="27">
      <c r="A2030" s="202">
        <v>101793</v>
      </c>
      <c r="B2030" s="203" t="s">
        <v>3263</v>
      </c>
      <c r="C2030" s="204" t="s">
        <v>4</v>
      </c>
      <c r="D2030" s="205">
        <v>19.07</v>
      </c>
      <c r="E2030" s="206"/>
    </row>
    <row r="2031" spans="1:5" ht="27">
      <c r="A2031" s="202">
        <v>101969</v>
      </c>
      <c r="B2031" s="203" t="s">
        <v>3264</v>
      </c>
      <c r="C2031" s="204" t="s">
        <v>2</v>
      </c>
      <c r="D2031" s="205">
        <v>122.1</v>
      </c>
      <c r="E2031" s="206"/>
    </row>
    <row r="2032" spans="1:5" ht="27">
      <c r="A2032" s="202">
        <v>101971</v>
      </c>
      <c r="B2032" s="203" t="s">
        <v>3265</v>
      </c>
      <c r="C2032" s="204" t="s">
        <v>2</v>
      </c>
      <c r="D2032" s="205">
        <v>106.27</v>
      </c>
      <c r="E2032" s="206"/>
    </row>
    <row r="2033" spans="1:5" ht="27">
      <c r="A2033" s="202">
        <v>101973</v>
      </c>
      <c r="B2033" s="203" t="s">
        <v>3266</v>
      </c>
      <c r="C2033" s="204" t="s">
        <v>2</v>
      </c>
      <c r="D2033" s="205">
        <v>108.9</v>
      </c>
      <c r="E2033" s="206"/>
    </row>
    <row r="2034" spans="1:5" ht="27">
      <c r="A2034" s="202">
        <v>101974</v>
      </c>
      <c r="B2034" s="203" t="s">
        <v>3267</v>
      </c>
      <c r="C2034" s="204" t="s">
        <v>2</v>
      </c>
      <c r="D2034" s="205">
        <v>296.39</v>
      </c>
      <c r="E2034" s="206"/>
    </row>
    <row r="2035" spans="1:5" ht="27">
      <c r="A2035" s="202">
        <v>101975</v>
      </c>
      <c r="B2035" s="203" t="s">
        <v>3268</v>
      </c>
      <c r="C2035" s="204" t="s">
        <v>2</v>
      </c>
      <c r="D2035" s="205">
        <v>251.22</v>
      </c>
      <c r="E2035" s="206"/>
    </row>
    <row r="2036" spans="1:5" ht="40.5">
      <c r="A2036" s="202">
        <v>101977</v>
      </c>
      <c r="B2036" s="203" t="s">
        <v>3269</v>
      </c>
      <c r="C2036" s="204" t="s">
        <v>2</v>
      </c>
      <c r="D2036" s="205">
        <v>198.7</v>
      </c>
      <c r="E2036" s="206"/>
    </row>
    <row r="2037" spans="1:5" ht="40.5">
      <c r="A2037" s="202">
        <v>101980</v>
      </c>
      <c r="B2037" s="203" t="s">
        <v>3270</v>
      </c>
      <c r="C2037" s="204" t="s">
        <v>2</v>
      </c>
      <c r="D2037" s="205">
        <v>181.08</v>
      </c>
      <c r="E2037" s="206"/>
    </row>
    <row r="2038" spans="1:5" ht="40.5">
      <c r="A2038" s="202">
        <v>101981</v>
      </c>
      <c r="B2038" s="203" t="s">
        <v>3271</v>
      </c>
      <c r="C2038" s="204" t="s">
        <v>2</v>
      </c>
      <c r="D2038" s="205">
        <v>146.78</v>
      </c>
      <c r="E2038" s="206"/>
    </row>
    <row r="2039" spans="1:5" ht="40.5">
      <c r="A2039" s="202">
        <v>101982</v>
      </c>
      <c r="B2039" s="203" t="s">
        <v>3272</v>
      </c>
      <c r="C2039" s="204" t="s">
        <v>2</v>
      </c>
      <c r="D2039" s="205">
        <v>129.85</v>
      </c>
      <c r="E2039" s="206"/>
    </row>
    <row r="2040" spans="1:5" ht="40.5">
      <c r="A2040" s="202">
        <v>101983</v>
      </c>
      <c r="B2040" s="203" t="s">
        <v>3273</v>
      </c>
      <c r="C2040" s="204" t="s">
        <v>2</v>
      </c>
      <c r="D2040" s="205">
        <v>119.2</v>
      </c>
      <c r="E2040" s="206"/>
    </row>
    <row r="2041" spans="1:5" ht="27">
      <c r="A2041" s="202">
        <v>101985</v>
      </c>
      <c r="B2041" s="203" t="s">
        <v>3274</v>
      </c>
      <c r="C2041" s="204" t="s">
        <v>2</v>
      </c>
      <c r="D2041" s="205">
        <v>118.15</v>
      </c>
      <c r="E2041" s="206"/>
    </row>
    <row r="2042" spans="1:5" ht="27">
      <c r="A2042" s="202">
        <v>101986</v>
      </c>
      <c r="B2042" s="203" t="s">
        <v>3275</v>
      </c>
      <c r="C2042" s="204" t="s">
        <v>2</v>
      </c>
      <c r="D2042" s="205">
        <v>98.03</v>
      </c>
      <c r="E2042" s="206"/>
    </row>
    <row r="2043" spans="1:5" ht="27">
      <c r="A2043" s="202">
        <v>101987</v>
      </c>
      <c r="B2043" s="203" t="s">
        <v>3276</v>
      </c>
      <c r="C2043" s="204" t="s">
        <v>2</v>
      </c>
      <c r="D2043" s="205">
        <v>123.03</v>
      </c>
      <c r="E2043" s="206"/>
    </row>
    <row r="2044" spans="1:5" ht="27">
      <c r="A2044" s="202">
        <v>101988</v>
      </c>
      <c r="B2044" s="203" t="s">
        <v>3277</v>
      </c>
      <c r="C2044" s="204" t="s">
        <v>2</v>
      </c>
      <c r="D2044" s="205">
        <v>127.65</v>
      </c>
      <c r="E2044" s="206"/>
    </row>
    <row r="2045" spans="1:5" ht="27">
      <c r="A2045" s="202">
        <v>101989</v>
      </c>
      <c r="B2045" s="203" t="s">
        <v>3278</v>
      </c>
      <c r="C2045" s="204" t="s">
        <v>2</v>
      </c>
      <c r="D2045" s="205">
        <v>112.02</v>
      </c>
      <c r="E2045" s="206"/>
    </row>
    <row r="2046" spans="1:5" ht="27">
      <c r="A2046" s="202">
        <v>101990</v>
      </c>
      <c r="B2046" s="203" t="s">
        <v>3279</v>
      </c>
      <c r="C2046" s="204" t="s">
        <v>2</v>
      </c>
      <c r="D2046" s="205">
        <v>116.98</v>
      </c>
      <c r="E2046" s="206"/>
    </row>
    <row r="2047" spans="1:5" ht="27">
      <c r="A2047" s="202">
        <v>101991</v>
      </c>
      <c r="B2047" s="203" t="s">
        <v>3280</v>
      </c>
      <c r="C2047" s="204" t="s">
        <v>2</v>
      </c>
      <c r="D2047" s="205">
        <v>119.3</v>
      </c>
      <c r="E2047" s="206"/>
    </row>
    <row r="2048" spans="1:5" ht="27">
      <c r="A2048" s="202">
        <v>101992</v>
      </c>
      <c r="B2048" s="203" t="s">
        <v>3281</v>
      </c>
      <c r="C2048" s="204" t="s">
        <v>2</v>
      </c>
      <c r="D2048" s="205">
        <v>100.07</v>
      </c>
      <c r="E2048" s="206"/>
    </row>
    <row r="2049" spans="1:5" ht="27">
      <c r="A2049" s="202">
        <v>101993</v>
      </c>
      <c r="B2049" s="203" t="s">
        <v>3282</v>
      </c>
      <c r="C2049" s="204" t="s">
        <v>2</v>
      </c>
      <c r="D2049" s="205">
        <v>142.68</v>
      </c>
      <c r="E2049" s="206"/>
    </row>
    <row r="2050" spans="1:5" ht="27">
      <c r="A2050" s="202">
        <v>101994</v>
      </c>
      <c r="B2050" s="203" t="s">
        <v>3283</v>
      </c>
      <c r="C2050" s="204" t="s">
        <v>2</v>
      </c>
      <c r="D2050" s="205">
        <v>134.22999999999999</v>
      </c>
      <c r="E2050" s="206"/>
    </row>
    <row r="2051" spans="1:5" ht="27">
      <c r="A2051" s="202">
        <v>101995</v>
      </c>
      <c r="B2051" s="203" t="s">
        <v>3284</v>
      </c>
      <c r="C2051" s="204" t="s">
        <v>2</v>
      </c>
      <c r="D2051" s="205">
        <v>116.69</v>
      </c>
      <c r="E2051" s="206"/>
    </row>
    <row r="2052" spans="1:5" ht="27">
      <c r="A2052" s="202">
        <v>101996</v>
      </c>
      <c r="B2052" s="203" t="s">
        <v>3285</v>
      </c>
      <c r="C2052" s="204" t="s">
        <v>2</v>
      </c>
      <c r="D2052" s="205">
        <v>124.81</v>
      </c>
      <c r="E2052" s="206"/>
    </row>
    <row r="2053" spans="1:5" ht="27">
      <c r="A2053" s="202">
        <v>101997</v>
      </c>
      <c r="B2053" s="203" t="s">
        <v>3286</v>
      </c>
      <c r="C2053" s="204" t="s">
        <v>2</v>
      </c>
      <c r="D2053" s="205">
        <v>118.12</v>
      </c>
      <c r="E2053" s="206"/>
    </row>
    <row r="2054" spans="1:5" ht="27">
      <c r="A2054" s="202">
        <v>101998</v>
      </c>
      <c r="B2054" s="203" t="s">
        <v>3287</v>
      </c>
      <c r="C2054" s="204" t="s">
        <v>2</v>
      </c>
      <c r="D2054" s="205">
        <v>98.45</v>
      </c>
      <c r="E2054" s="206"/>
    </row>
    <row r="2055" spans="1:5" ht="27">
      <c r="A2055" s="202">
        <v>101999</v>
      </c>
      <c r="B2055" s="203" t="s">
        <v>3288</v>
      </c>
      <c r="C2055" s="204" t="s">
        <v>2</v>
      </c>
      <c r="D2055" s="205">
        <v>152.02000000000001</v>
      </c>
      <c r="E2055" s="206"/>
    </row>
    <row r="2056" spans="1:5" ht="27">
      <c r="A2056" s="202">
        <v>102000</v>
      </c>
      <c r="B2056" s="203" t="s">
        <v>3289</v>
      </c>
      <c r="C2056" s="204" t="s">
        <v>2</v>
      </c>
      <c r="D2056" s="205">
        <v>287.37</v>
      </c>
      <c r="E2056" s="206"/>
    </row>
    <row r="2057" spans="1:5" ht="27">
      <c r="A2057" s="202">
        <v>102001</v>
      </c>
      <c r="B2057" s="203" t="s">
        <v>3290</v>
      </c>
      <c r="C2057" s="204" t="s">
        <v>2</v>
      </c>
      <c r="D2057" s="205">
        <v>245.4</v>
      </c>
      <c r="E2057" s="206"/>
    </row>
    <row r="2058" spans="1:5" ht="40.5">
      <c r="A2058" s="202">
        <v>102002</v>
      </c>
      <c r="B2058" s="203" t="s">
        <v>3291</v>
      </c>
      <c r="C2058" s="204" t="s">
        <v>2</v>
      </c>
      <c r="D2058" s="205">
        <v>189.88</v>
      </c>
      <c r="E2058" s="206"/>
    </row>
    <row r="2059" spans="1:5" ht="40.5">
      <c r="A2059" s="202">
        <v>102003</v>
      </c>
      <c r="B2059" s="203" t="s">
        <v>3292</v>
      </c>
      <c r="C2059" s="204" t="s">
        <v>2</v>
      </c>
      <c r="D2059" s="205">
        <v>172.8</v>
      </c>
      <c r="E2059" s="206"/>
    </row>
    <row r="2060" spans="1:5" ht="40.5">
      <c r="A2060" s="202">
        <v>102004</v>
      </c>
      <c r="B2060" s="203" t="s">
        <v>3293</v>
      </c>
      <c r="C2060" s="204" t="s">
        <v>2</v>
      </c>
      <c r="D2060" s="205">
        <v>142.15</v>
      </c>
      <c r="E2060" s="206"/>
    </row>
    <row r="2061" spans="1:5" ht="40.5">
      <c r="A2061" s="202">
        <v>102005</v>
      </c>
      <c r="B2061" s="203" t="s">
        <v>3294</v>
      </c>
      <c r="C2061" s="204" t="s">
        <v>2</v>
      </c>
      <c r="D2061" s="205">
        <v>125.66</v>
      </c>
      <c r="E2061" s="206"/>
    </row>
    <row r="2062" spans="1:5" ht="40.5">
      <c r="A2062" s="202">
        <v>102006</v>
      </c>
      <c r="B2062" s="203" t="s">
        <v>3295</v>
      </c>
      <c r="C2062" s="204" t="s">
        <v>2</v>
      </c>
      <c r="D2062" s="205">
        <v>115.29</v>
      </c>
      <c r="E2062" s="206"/>
    </row>
    <row r="2063" spans="1:5" ht="27">
      <c r="A2063" s="202">
        <v>102007</v>
      </c>
      <c r="B2063" s="203" t="s">
        <v>3296</v>
      </c>
      <c r="C2063" s="204" t="s">
        <v>2</v>
      </c>
      <c r="D2063" s="205">
        <v>290.93</v>
      </c>
      <c r="E2063" s="206"/>
    </row>
    <row r="2064" spans="1:5" ht="27">
      <c r="A2064" s="202">
        <v>102008</v>
      </c>
      <c r="B2064" s="203" t="s">
        <v>3297</v>
      </c>
      <c r="C2064" s="204" t="s">
        <v>2</v>
      </c>
      <c r="D2064" s="205">
        <v>242.72</v>
      </c>
      <c r="E2064" s="206"/>
    </row>
    <row r="2065" spans="1:5" ht="40.5">
      <c r="A2065" s="202">
        <v>102009</v>
      </c>
      <c r="B2065" s="203" t="s">
        <v>3298</v>
      </c>
      <c r="C2065" s="204" t="s">
        <v>2</v>
      </c>
      <c r="D2065" s="205">
        <v>200.81</v>
      </c>
      <c r="E2065" s="206"/>
    </row>
    <row r="2066" spans="1:5" ht="40.5">
      <c r="A2066" s="202">
        <v>102010</v>
      </c>
      <c r="B2066" s="203" t="s">
        <v>3299</v>
      </c>
      <c r="C2066" s="204" t="s">
        <v>2</v>
      </c>
      <c r="D2066" s="205">
        <v>181.55</v>
      </c>
      <c r="E2066" s="206"/>
    </row>
    <row r="2067" spans="1:5" ht="40.5">
      <c r="A2067" s="202">
        <v>102011</v>
      </c>
      <c r="B2067" s="203" t="s">
        <v>3300</v>
      </c>
      <c r="C2067" s="204" t="s">
        <v>2</v>
      </c>
      <c r="D2067" s="205">
        <v>146</v>
      </c>
      <c r="E2067" s="206"/>
    </row>
    <row r="2068" spans="1:5" ht="40.5">
      <c r="A2068" s="202">
        <v>102012</v>
      </c>
      <c r="B2068" s="203" t="s">
        <v>3301</v>
      </c>
      <c r="C2068" s="204" t="s">
        <v>2</v>
      </c>
      <c r="D2068" s="205">
        <v>128.44999999999999</v>
      </c>
      <c r="E2068" s="206"/>
    </row>
    <row r="2069" spans="1:5" ht="40.5">
      <c r="A2069" s="202">
        <v>102013</v>
      </c>
      <c r="B2069" s="203" t="s">
        <v>3302</v>
      </c>
      <c r="C2069" s="204" t="s">
        <v>2</v>
      </c>
      <c r="D2069" s="205">
        <v>118.7</v>
      </c>
      <c r="E2069" s="206"/>
    </row>
    <row r="2070" spans="1:5" ht="27">
      <c r="A2070" s="202">
        <v>102014</v>
      </c>
      <c r="B2070" s="203" t="s">
        <v>3303</v>
      </c>
      <c r="C2070" s="204" t="s">
        <v>2</v>
      </c>
      <c r="D2070" s="205">
        <v>306.58</v>
      </c>
      <c r="E2070" s="206"/>
    </row>
    <row r="2071" spans="1:5" ht="27">
      <c r="A2071" s="202">
        <v>102015</v>
      </c>
      <c r="B2071" s="203" t="s">
        <v>3304</v>
      </c>
      <c r="C2071" s="204" t="s">
        <v>2</v>
      </c>
      <c r="D2071" s="205">
        <v>256.08</v>
      </c>
      <c r="E2071" s="206"/>
    </row>
    <row r="2072" spans="1:5" ht="40.5">
      <c r="A2072" s="202">
        <v>102016</v>
      </c>
      <c r="B2072" s="203" t="s">
        <v>3305</v>
      </c>
      <c r="C2072" s="204" t="s">
        <v>2</v>
      </c>
      <c r="D2072" s="205">
        <v>189.36</v>
      </c>
      <c r="E2072" s="206"/>
    </row>
    <row r="2073" spans="1:5" ht="40.5">
      <c r="A2073" s="202">
        <v>102017</v>
      </c>
      <c r="B2073" s="203" t="s">
        <v>3306</v>
      </c>
      <c r="C2073" s="204" t="s">
        <v>2</v>
      </c>
      <c r="D2073" s="205">
        <v>171.04</v>
      </c>
      <c r="E2073" s="206"/>
    </row>
    <row r="2074" spans="1:5" ht="40.5">
      <c r="A2074" s="202">
        <v>102036</v>
      </c>
      <c r="B2074" s="203" t="s">
        <v>3307</v>
      </c>
      <c r="C2074" s="204" t="s">
        <v>2</v>
      </c>
      <c r="D2074" s="205">
        <v>139.75</v>
      </c>
      <c r="E2074" s="206"/>
    </row>
    <row r="2075" spans="1:5" ht="40.5">
      <c r="A2075" s="202">
        <v>102037</v>
      </c>
      <c r="B2075" s="203" t="s">
        <v>3308</v>
      </c>
      <c r="C2075" s="204" t="s">
        <v>2</v>
      </c>
      <c r="D2075" s="205">
        <v>123.13</v>
      </c>
      <c r="E2075" s="206"/>
    </row>
    <row r="2076" spans="1:5" ht="40.5">
      <c r="A2076" s="202">
        <v>102038</v>
      </c>
      <c r="B2076" s="203" t="s">
        <v>3309</v>
      </c>
      <c r="C2076" s="204" t="s">
        <v>2</v>
      </c>
      <c r="D2076" s="205">
        <v>113.87</v>
      </c>
      <c r="E2076" s="206"/>
    </row>
    <row r="2077" spans="1:5" ht="27">
      <c r="A2077" s="202">
        <v>102039</v>
      </c>
      <c r="B2077" s="203" t="s">
        <v>3310</v>
      </c>
      <c r="C2077" s="204" t="s">
        <v>2</v>
      </c>
      <c r="D2077" s="205">
        <v>299.33</v>
      </c>
      <c r="E2077" s="206"/>
    </row>
    <row r="2078" spans="1:5" ht="27">
      <c r="A2078" s="202">
        <v>102040</v>
      </c>
      <c r="B2078" s="203" t="s">
        <v>3311</v>
      </c>
      <c r="C2078" s="204" t="s">
        <v>2</v>
      </c>
      <c r="D2078" s="205">
        <v>248.96</v>
      </c>
      <c r="E2078" s="206"/>
    </row>
    <row r="2079" spans="1:5" ht="27">
      <c r="A2079" s="202">
        <v>102041</v>
      </c>
      <c r="B2079" s="203" t="s">
        <v>3312</v>
      </c>
      <c r="C2079" s="204" t="s">
        <v>2</v>
      </c>
      <c r="D2079" s="205">
        <v>201.79</v>
      </c>
      <c r="E2079" s="206"/>
    </row>
    <row r="2080" spans="1:5" ht="27">
      <c r="A2080" s="202">
        <v>102042</v>
      </c>
      <c r="B2080" s="203" t="s">
        <v>3313</v>
      </c>
      <c r="C2080" s="204" t="s">
        <v>2</v>
      </c>
      <c r="D2080" s="205">
        <v>180.82</v>
      </c>
      <c r="E2080" s="206"/>
    </row>
    <row r="2081" spans="1:5" ht="27">
      <c r="A2081" s="202">
        <v>102043</v>
      </c>
      <c r="B2081" s="203" t="s">
        <v>3314</v>
      </c>
      <c r="C2081" s="204" t="s">
        <v>2</v>
      </c>
      <c r="D2081" s="205">
        <v>145.57</v>
      </c>
      <c r="E2081" s="206"/>
    </row>
    <row r="2082" spans="1:5" ht="27">
      <c r="A2082" s="202">
        <v>102044</v>
      </c>
      <c r="B2082" s="203" t="s">
        <v>3315</v>
      </c>
      <c r="C2082" s="204" t="s">
        <v>2</v>
      </c>
      <c r="D2082" s="205">
        <v>128.65</v>
      </c>
      <c r="E2082" s="206"/>
    </row>
    <row r="2083" spans="1:5" ht="27">
      <c r="A2083" s="202">
        <v>102045</v>
      </c>
      <c r="B2083" s="203" t="s">
        <v>3316</v>
      </c>
      <c r="C2083" s="204" t="s">
        <v>2</v>
      </c>
      <c r="D2083" s="205">
        <v>118.5</v>
      </c>
      <c r="E2083" s="206"/>
    </row>
    <row r="2084" spans="1:5" ht="27">
      <c r="A2084" s="202">
        <v>102046</v>
      </c>
      <c r="B2084" s="203" t="s">
        <v>3317</v>
      </c>
      <c r="C2084" s="204" t="s">
        <v>2</v>
      </c>
      <c r="D2084" s="205">
        <v>307.69</v>
      </c>
      <c r="E2084" s="206"/>
    </row>
    <row r="2085" spans="1:5" ht="27">
      <c r="A2085" s="202">
        <v>102047</v>
      </c>
      <c r="B2085" s="203" t="s">
        <v>3318</v>
      </c>
      <c r="C2085" s="204" t="s">
        <v>2</v>
      </c>
      <c r="D2085" s="205">
        <v>260.68</v>
      </c>
      <c r="E2085" s="206"/>
    </row>
    <row r="2086" spans="1:5" ht="40.5">
      <c r="A2086" s="202">
        <v>102048</v>
      </c>
      <c r="B2086" s="203" t="s">
        <v>3319</v>
      </c>
      <c r="C2086" s="204" t="s">
        <v>2</v>
      </c>
      <c r="D2086" s="205">
        <v>185.1</v>
      </c>
      <c r="E2086" s="206"/>
    </row>
    <row r="2087" spans="1:5" ht="40.5">
      <c r="A2087" s="202">
        <v>102049</v>
      </c>
      <c r="B2087" s="203" t="s">
        <v>3320</v>
      </c>
      <c r="C2087" s="204" t="s">
        <v>2</v>
      </c>
      <c r="D2087" s="205">
        <v>164.95</v>
      </c>
      <c r="E2087" s="206"/>
    </row>
    <row r="2088" spans="1:5" ht="40.5">
      <c r="A2088" s="202">
        <v>102050</v>
      </c>
      <c r="B2088" s="203" t="s">
        <v>3321</v>
      </c>
      <c r="C2088" s="204" t="s">
        <v>2</v>
      </c>
      <c r="D2088" s="205">
        <v>135.26</v>
      </c>
      <c r="E2088" s="206"/>
    </row>
    <row r="2089" spans="1:5" ht="40.5">
      <c r="A2089" s="202">
        <v>102051</v>
      </c>
      <c r="B2089" s="203" t="s">
        <v>3322</v>
      </c>
      <c r="C2089" s="204" t="s">
        <v>2</v>
      </c>
      <c r="D2089" s="205">
        <v>118.77</v>
      </c>
      <c r="E2089" s="206"/>
    </row>
    <row r="2090" spans="1:5" ht="40.5">
      <c r="A2090" s="202">
        <v>102052</v>
      </c>
      <c r="B2090" s="203" t="s">
        <v>3323</v>
      </c>
      <c r="C2090" s="204" t="s">
        <v>2</v>
      </c>
      <c r="D2090" s="205">
        <v>109.58</v>
      </c>
      <c r="E2090" s="206"/>
    </row>
    <row r="2091" spans="1:5" ht="27">
      <c r="A2091" s="202">
        <v>102059</v>
      </c>
      <c r="B2091" s="203" t="s">
        <v>3324</v>
      </c>
      <c r="C2091" s="204" t="s">
        <v>2</v>
      </c>
      <c r="D2091" s="205">
        <v>282.45</v>
      </c>
      <c r="E2091" s="206"/>
    </row>
    <row r="2092" spans="1:5" ht="27">
      <c r="A2092" s="202">
        <v>102060</v>
      </c>
      <c r="B2092" s="203" t="s">
        <v>3325</v>
      </c>
      <c r="C2092" s="204" t="s">
        <v>2</v>
      </c>
      <c r="D2092" s="205">
        <v>237.04</v>
      </c>
      <c r="E2092" s="206"/>
    </row>
    <row r="2093" spans="1:5" ht="40.5">
      <c r="A2093" s="202">
        <v>102061</v>
      </c>
      <c r="B2093" s="203" t="s">
        <v>3326</v>
      </c>
      <c r="C2093" s="204" t="s">
        <v>2</v>
      </c>
      <c r="D2093" s="205">
        <v>186.98</v>
      </c>
      <c r="E2093" s="206"/>
    </row>
    <row r="2094" spans="1:5" ht="40.5">
      <c r="A2094" s="202">
        <v>102062</v>
      </c>
      <c r="B2094" s="203" t="s">
        <v>3327</v>
      </c>
      <c r="C2094" s="204" t="s">
        <v>2</v>
      </c>
      <c r="D2094" s="205">
        <v>171.09</v>
      </c>
      <c r="E2094" s="206"/>
    </row>
    <row r="2095" spans="1:5" ht="40.5">
      <c r="A2095" s="202">
        <v>102063</v>
      </c>
      <c r="B2095" s="203" t="s">
        <v>3328</v>
      </c>
      <c r="C2095" s="204" t="s">
        <v>2</v>
      </c>
      <c r="D2095" s="205">
        <v>136.79</v>
      </c>
      <c r="E2095" s="206"/>
    </row>
    <row r="2096" spans="1:5" ht="40.5">
      <c r="A2096" s="202">
        <v>102064</v>
      </c>
      <c r="B2096" s="203" t="s">
        <v>3329</v>
      </c>
      <c r="C2096" s="204" t="s">
        <v>2</v>
      </c>
      <c r="D2096" s="205">
        <v>119.64</v>
      </c>
      <c r="E2096" s="206"/>
    </row>
    <row r="2097" spans="1:5" ht="40.5">
      <c r="A2097" s="202">
        <v>102065</v>
      </c>
      <c r="B2097" s="203" t="s">
        <v>3330</v>
      </c>
      <c r="C2097" s="204" t="s">
        <v>2</v>
      </c>
      <c r="D2097" s="205">
        <v>110.11</v>
      </c>
      <c r="E2097" s="206"/>
    </row>
    <row r="2098" spans="1:5" ht="27">
      <c r="A2098" s="202">
        <v>102066</v>
      </c>
      <c r="B2098" s="203" t="s">
        <v>3331</v>
      </c>
      <c r="C2098" s="204" t="s">
        <v>2</v>
      </c>
      <c r="D2098" s="205">
        <v>279.57</v>
      </c>
      <c r="E2098" s="206"/>
    </row>
    <row r="2099" spans="1:5" ht="27">
      <c r="A2099" s="202">
        <v>102067</v>
      </c>
      <c r="B2099" s="203" t="s">
        <v>3332</v>
      </c>
      <c r="C2099" s="204" t="s">
        <v>2</v>
      </c>
      <c r="D2099" s="205">
        <v>237.87</v>
      </c>
      <c r="E2099" s="206"/>
    </row>
    <row r="2100" spans="1:5" ht="40.5">
      <c r="A2100" s="202">
        <v>102068</v>
      </c>
      <c r="B2100" s="203" t="s">
        <v>3333</v>
      </c>
      <c r="C2100" s="204" t="s">
        <v>2</v>
      </c>
      <c r="D2100" s="205">
        <v>169.19</v>
      </c>
      <c r="E2100" s="206"/>
    </row>
    <row r="2101" spans="1:5" ht="40.5">
      <c r="A2101" s="202">
        <v>102069</v>
      </c>
      <c r="B2101" s="203" t="s">
        <v>3334</v>
      </c>
      <c r="C2101" s="204" t="s">
        <v>2</v>
      </c>
      <c r="D2101" s="205">
        <v>154.28</v>
      </c>
      <c r="E2101" s="206"/>
    </row>
    <row r="2102" spans="1:5" ht="40.5">
      <c r="A2102" s="202">
        <v>102070</v>
      </c>
      <c r="B2102" s="203" t="s">
        <v>3335</v>
      </c>
      <c r="C2102" s="204" t="s">
        <v>2</v>
      </c>
      <c r="D2102" s="205">
        <v>125.91</v>
      </c>
      <c r="E2102" s="206"/>
    </row>
    <row r="2103" spans="1:5" ht="40.5">
      <c r="A2103" s="202">
        <v>102071</v>
      </c>
      <c r="B2103" s="203" t="s">
        <v>3336</v>
      </c>
      <c r="C2103" s="204" t="s">
        <v>2</v>
      </c>
      <c r="D2103" s="205">
        <v>110.59</v>
      </c>
      <c r="E2103" s="206"/>
    </row>
    <row r="2104" spans="1:5" ht="40.5">
      <c r="A2104" s="202">
        <v>102072</v>
      </c>
      <c r="B2104" s="203" t="s">
        <v>3337</v>
      </c>
      <c r="C2104" s="204" t="s">
        <v>2</v>
      </c>
      <c r="D2104" s="205">
        <v>108.42</v>
      </c>
      <c r="E2104" s="206"/>
    </row>
    <row r="2105" spans="1:5" ht="27">
      <c r="A2105" s="202">
        <v>102073</v>
      </c>
      <c r="B2105" s="203" t="s">
        <v>3338</v>
      </c>
      <c r="C2105" s="204" t="s">
        <v>4</v>
      </c>
      <c r="D2105" s="205">
        <v>2930.42</v>
      </c>
      <c r="E2105" s="206"/>
    </row>
    <row r="2106" spans="1:5" ht="40.5">
      <c r="A2106" s="202">
        <v>102074</v>
      </c>
      <c r="B2106" s="203" t="s">
        <v>3339</v>
      </c>
      <c r="C2106" s="204" t="s">
        <v>4</v>
      </c>
      <c r="D2106" s="205">
        <v>3785.64</v>
      </c>
      <c r="E2106" s="206"/>
    </row>
    <row r="2107" spans="1:5" ht="40.5">
      <c r="A2107" s="202">
        <v>102075</v>
      </c>
      <c r="B2107" s="203" t="s">
        <v>3340</v>
      </c>
      <c r="C2107" s="204" t="s">
        <v>4</v>
      </c>
      <c r="D2107" s="205">
        <v>4064.92</v>
      </c>
      <c r="E2107" s="206"/>
    </row>
    <row r="2108" spans="1:5" ht="40.5">
      <c r="A2108" s="202">
        <v>102076</v>
      </c>
      <c r="B2108" s="203" t="s">
        <v>3341</v>
      </c>
      <c r="C2108" s="204" t="s">
        <v>4</v>
      </c>
      <c r="D2108" s="205">
        <v>4144.8500000000004</v>
      </c>
      <c r="E2108" s="206"/>
    </row>
    <row r="2109" spans="1:5" ht="27">
      <c r="A2109" s="202">
        <v>102077</v>
      </c>
      <c r="B2109" s="203" t="s">
        <v>3342</v>
      </c>
      <c r="C2109" s="204" t="s">
        <v>4</v>
      </c>
      <c r="D2109" s="205">
        <v>4365.6499999999996</v>
      </c>
      <c r="E2109" s="206"/>
    </row>
    <row r="2110" spans="1:5" ht="40.5">
      <c r="A2110" s="202">
        <v>102078</v>
      </c>
      <c r="B2110" s="203" t="s">
        <v>3343</v>
      </c>
      <c r="C2110" s="204" t="s">
        <v>4</v>
      </c>
      <c r="D2110" s="205">
        <v>4346.8599999999997</v>
      </c>
      <c r="E2110" s="206"/>
    </row>
    <row r="2111" spans="1:5" ht="40.5">
      <c r="A2111" s="202">
        <v>102079</v>
      </c>
      <c r="B2111" s="203" t="s">
        <v>3344</v>
      </c>
      <c r="C2111" s="204" t="s">
        <v>4</v>
      </c>
      <c r="D2111" s="205">
        <v>4313.91</v>
      </c>
      <c r="E2111" s="206"/>
    </row>
    <row r="2112" spans="1:5" ht="40.5">
      <c r="A2112" s="202">
        <v>102080</v>
      </c>
      <c r="B2112" s="203" t="s">
        <v>3345</v>
      </c>
      <c r="C2112" s="204" t="s">
        <v>4</v>
      </c>
      <c r="D2112" s="205">
        <v>3918.4</v>
      </c>
      <c r="E2112" s="206"/>
    </row>
    <row r="2113" spans="1:5" ht="27">
      <c r="A2113" s="202">
        <v>102086</v>
      </c>
      <c r="B2113" s="203" t="s">
        <v>3346</v>
      </c>
      <c r="C2113" s="204" t="s">
        <v>2</v>
      </c>
      <c r="D2113" s="205">
        <v>129.35</v>
      </c>
      <c r="E2113" s="206"/>
    </row>
    <row r="2114" spans="1:5" ht="27">
      <c r="A2114" s="202">
        <v>102087</v>
      </c>
      <c r="B2114" s="203" t="s">
        <v>3347</v>
      </c>
      <c r="C2114" s="204" t="s">
        <v>2</v>
      </c>
      <c r="D2114" s="205">
        <v>112.95</v>
      </c>
      <c r="E2114" s="206"/>
    </row>
    <row r="2115" spans="1:5" ht="27">
      <c r="A2115" s="202">
        <v>102088</v>
      </c>
      <c r="B2115" s="203" t="s">
        <v>3348</v>
      </c>
      <c r="C2115" s="204" t="s">
        <v>2</v>
      </c>
      <c r="D2115" s="205">
        <v>117.12</v>
      </c>
      <c r="E2115" s="206"/>
    </row>
    <row r="2116" spans="1:5" ht="40.5">
      <c r="A2116" s="202">
        <v>102089</v>
      </c>
      <c r="B2116" s="203" t="s">
        <v>3349</v>
      </c>
      <c r="C2116" s="204" t="s">
        <v>2</v>
      </c>
      <c r="D2116" s="205">
        <v>112.65</v>
      </c>
      <c r="E2116" s="206"/>
    </row>
    <row r="2117" spans="1:5" ht="27">
      <c r="A2117" s="202">
        <v>102090</v>
      </c>
      <c r="B2117" s="203" t="s">
        <v>3350</v>
      </c>
      <c r="C2117" s="204" t="s">
        <v>2</v>
      </c>
      <c r="D2117" s="205">
        <v>94.04</v>
      </c>
      <c r="E2117" s="206"/>
    </row>
    <row r="2118" spans="1:5" ht="27">
      <c r="A2118" s="202">
        <v>102091</v>
      </c>
      <c r="B2118" s="203" t="s">
        <v>3351</v>
      </c>
      <c r="C2118" s="204" t="s">
        <v>2</v>
      </c>
      <c r="D2118" s="205">
        <v>130.62</v>
      </c>
      <c r="E2118" s="206"/>
    </row>
    <row r="2119" spans="1:5" ht="27">
      <c r="A2119" s="202">
        <v>89996</v>
      </c>
      <c r="B2119" s="203" t="s">
        <v>3352</v>
      </c>
      <c r="C2119" s="204" t="s">
        <v>1200</v>
      </c>
      <c r="D2119" s="205">
        <v>14.12</v>
      </c>
      <c r="E2119" s="206"/>
    </row>
    <row r="2120" spans="1:5" ht="27">
      <c r="A2120" s="202">
        <v>89997</v>
      </c>
      <c r="B2120" s="203" t="s">
        <v>3353</v>
      </c>
      <c r="C2120" s="204" t="s">
        <v>1200</v>
      </c>
      <c r="D2120" s="205">
        <v>11.85</v>
      </c>
      <c r="E2120" s="206"/>
    </row>
    <row r="2121" spans="1:5" ht="27">
      <c r="A2121" s="202">
        <v>89998</v>
      </c>
      <c r="B2121" s="203" t="s">
        <v>3354</v>
      </c>
      <c r="C2121" s="204" t="s">
        <v>1200</v>
      </c>
      <c r="D2121" s="205">
        <v>13.74</v>
      </c>
      <c r="E2121" s="206"/>
    </row>
    <row r="2122" spans="1:5" ht="27">
      <c r="A2122" s="202">
        <v>89999</v>
      </c>
      <c r="B2122" s="203" t="s">
        <v>3355</v>
      </c>
      <c r="C2122" s="204" t="s">
        <v>1200</v>
      </c>
      <c r="D2122" s="205">
        <v>17.34</v>
      </c>
      <c r="E2122" s="206"/>
    </row>
    <row r="2123" spans="1:5" ht="27">
      <c r="A2123" s="202">
        <v>90000</v>
      </c>
      <c r="B2123" s="203" t="s">
        <v>3356</v>
      </c>
      <c r="C2123" s="204" t="s">
        <v>1200</v>
      </c>
      <c r="D2123" s="205">
        <v>15.07</v>
      </c>
      <c r="E2123" s="206"/>
    </row>
    <row r="2124" spans="1:5" ht="27">
      <c r="A2124" s="202">
        <v>91593</v>
      </c>
      <c r="B2124" s="203" t="s">
        <v>3357</v>
      </c>
      <c r="C2124" s="204" t="s">
        <v>1200</v>
      </c>
      <c r="D2124" s="205">
        <v>12.77</v>
      </c>
      <c r="E2124" s="206"/>
    </row>
    <row r="2125" spans="1:5" ht="27">
      <c r="A2125" s="202">
        <v>91594</v>
      </c>
      <c r="B2125" s="203" t="s">
        <v>3358</v>
      </c>
      <c r="C2125" s="204" t="s">
        <v>1200</v>
      </c>
      <c r="D2125" s="205">
        <v>13.05</v>
      </c>
      <c r="E2125" s="206"/>
    </row>
    <row r="2126" spans="1:5" ht="27">
      <c r="A2126" s="202">
        <v>91595</v>
      </c>
      <c r="B2126" s="203" t="s">
        <v>3359</v>
      </c>
      <c r="C2126" s="204" t="s">
        <v>1200</v>
      </c>
      <c r="D2126" s="205">
        <v>13.46</v>
      </c>
      <c r="E2126" s="206"/>
    </row>
    <row r="2127" spans="1:5" ht="27">
      <c r="A2127" s="202">
        <v>91596</v>
      </c>
      <c r="B2127" s="203" t="s">
        <v>3360</v>
      </c>
      <c r="C2127" s="204" t="s">
        <v>1200</v>
      </c>
      <c r="D2127" s="205">
        <v>12.99</v>
      </c>
      <c r="E2127" s="206"/>
    </row>
    <row r="2128" spans="1:5" ht="27">
      <c r="A2128" s="202">
        <v>91597</v>
      </c>
      <c r="B2128" s="203" t="s">
        <v>3361</v>
      </c>
      <c r="C2128" s="204" t="s">
        <v>1200</v>
      </c>
      <c r="D2128" s="205">
        <v>9.0299999999999994</v>
      </c>
      <c r="E2128" s="206"/>
    </row>
    <row r="2129" spans="1:5" ht="27">
      <c r="A2129" s="202">
        <v>91598</v>
      </c>
      <c r="B2129" s="203" t="s">
        <v>3362</v>
      </c>
      <c r="C2129" s="204" t="s">
        <v>1200</v>
      </c>
      <c r="D2129" s="205">
        <v>12.6</v>
      </c>
      <c r="E2129" s="206"/>
    </row>
    <row r="2130" spans="1:5" ht="27">
      <c r="A2130" s="202">
        <v>91599</v>
      </c>
      <c r="B2130" s="203" t="s">
        <v>3363</v>
      </c>
      <c r="C2130" s="204" t="s">
        <v>1200</v>
      </c>
      <c r="D2130" s="205">
        <v>9.32</v>
      </c>
      <c r="E2130" s="206"/>
    </row>
    <row r="2131" spans="1:5" ht="27">
      <c r="A2131" s="202">
        <v>91600</v>
      </c>
      <c r="B2131" s="203" t="s">
        <v>3364</v>
      </c>
      <c r="C2131" s="204" t="s">
        <v>1200</v>
      </c>
      <c r="D2131" s="205">
        <v>14.68</v>
      </c>
      <c r="E2131" s="206"/>
    </row>
    <row r="2132" spans="1:5" ht="27">
      <c r="A2132" s="202">
        <v>91601</v>
      </c>
      <c r="B2132" s="203" t="s">
        <v>3365</v>
      </c>
      <c r="C2132" s="204" t="s">
        <v>1200</v>
      </c>
      <c r="D2132" s="205">
        <v>16.399999999999999</v>
      </c>
      <c r="E2132" s="206"/>
    </row>
    <row r="2133" spans="1:5" ht="27">
      <c r="A2133" s="202">
        <v>91602</v>
      </c>
      <c r="B2133" s="203" t="s">
        <v>3366</v>
      </c>
      <c r="C2133" s="204" t="s">
        <v>1200</v>
      </c>
      <c r="D2133" s="205">
        <v>15.81</v>
      </c>
      <c r="E2133" s="206"/>
    </row>
    <row r="2134" spans="1:5" ht="27">
      <c r="A2134" s="202">
        <v>91603</v>
      </c>
      <c r="B2134" s="203" t="s">
        <v>3367</v>
      </c>
      <c r="C2134" s="204" t="s">
        <v>1200</v>
      </c>
      <c r="D2134" s="205">
        <v>14.92</v>
      </c>
      <c r="E2134" s="206"/>
    </row>
    <row r="2135" spans="1:5" ht="40.5">
      <c r="A2135" s="202">
        <v>92759</v>
      </c>
      <c r="B2135" s="203" t="s">
        <v>3368</v>
      </c>
      <c r="C2135" s="204" t="s">
        <v>1200</v>
      </c>
      <c r="D2135" s="205">
        <v>17.16</v>
      </c>
      <c r="E2135" s="206"/>
    </row>
    <row r="2136" spans="1:5" ht="40.5">
      <c r="A2136" s="202">
        <v>92760</v>
      </c>
      <c r="B2136" s="203" t="s">
        <v>3369</v>
      </c>
      <c r="C2136" s="204" t="s">
        <v>1200</v>
      </c>
      <c r="D2136" s="205">
        <v>17.28</v>
      </c>
      <c r="E2136" s="206"/>
    </row>
    <row r="2137" spans="1:5" ht="40.5">
      <c r="A2137" s="202">
        <v>92761</v>
      </c>
      <c r="B2137" s="203" t="s">
        <v>3370</v>
      </c>
      <c r="C2137" s="204" t="s">
        <v>1200</v>
      </c>
      <c r="D2137" s="205">
        <v>17.010000000000002</v>
      </c>
      <c r="E2137" s="206"/>
    </row>
    <row r="2138" spans="1:5" ht="40.5">
      <c r="A2138" s="202">
        <v>92762</v>
      </c>
      <c r="B2138" s="203" t="s">
        <v>3371</v>
      </c>
      <c r="C2138" s="204" t="s">
        <v>1200</v>
      </c>
      <c r="D2138" s="205">
        <v>15.57</v>
      </c>
      <c r="E2138" s="206"/>
    </row>
    <row r="2139" spans="1:5" ht="40.5">
      <c r="A2139" s="202">
        <v>92763</v>
      </c>
      <c r="B2139" s="203" t="s">
        <v>3372</v>
      </c>
      <c r="C2139" s="204" t="s">
        <v>1200</v>
      </c>
      <c r="D2139" s="205">
        <v>13.32</v>
      </c>
      <c r="E2139" s="206"/>
    </row>
    <row r="2140" spans="1:5" ht="40.5">
      <c r="A2140" s="202">
        <v>92764</v>
      </c>
      <c r="B2140" s="203" t="s">
        <v>3373</v>
      </c>
      <c r="C2140" s="204" t="s">
        <v>1200</v>
      </c>
      <c r="D2140" s="205">
        <v>12.97</v>
      </c>
      <c r="E2140" s="206"/>
    </row>
    <row r="2141" spans="1:5" ht="40.5">
      <c r="A2141" s="202">
        <v>92765</v>
      </c>
      <c r="B2141" s="203" t="s">
        <v>3374</v>
      </c>
      <c r="C2141" s="204" t="s">
        <v>1200</v>
      </c>
      <c r="D2141" s="205">
        <v>14.95</v>
      </c>
      <c r="E2141" s="206"/>
    </row>
    <row r="2142" spans="1:5" ht="40.5">
      <c r="A2142" s="202">
        <v>92766</v>
      </c>
      <c r="B2142" s="203" t="s">
        <v>3375</v>
      </c>
      <c r="C2142" s="204" t="s">
        <v>1200</v>
      </c>
      <c r="D2142" s="205">
        <v>14.77</v>
      </c>
      <c r="E2142" s="206"/>
    </row>
    <row r="2143" spans="1:5" ht="40.5">
      <c r="A2143" s="202">
        <v>92767</v>
      </c>
      <c r="B2143" s="203" t="s">
        <v>3376</v>
      </c>
      <c r="C2143" s="204" t="s">
        <v>1200</v>
      </c>
      <c r="D2143" s="205">
        <v>17.38</v>
      </c>
      <c r="E2143" s="206"/>
    </row>
    <row r="2144" spans="1:5" ht="40.5">
      <c r="A2144" s="202">
        <v>92768</v>
      </c>
      <c r="B2144" s="203" t="s">
        <v>3377</v>
      </c>
      <c r="C2144" s="204" t="s">
        <v>1200</v>
      </c>
      <c r="D2144" s="205">
        <v>16.190000000000001</v>
      </c>
      <c r="E2144" s="206"/>
    </row>
    <row r="2145" spans="1:5" ht="40.5">
      <c r="A2145" s="202">
        <v>92769</v>
      </c>
      <c r="B2145" s="203" t="s">
        <v>3378</v>
      </c>
      <c r="C2145" s="204" t="s">
        <v>1200</v>
      </c>
      <c r="D2145" s="205">
        <v>16.54</v>
      </c>
      <c r="E2145" s="206"/>
    </row>
    <row r="2146" spans="1:5" ht="40.5">
      <c r="A2146" s="202">
        <v>92770</v>
      </c>
      <c r="B2146" s="203" t="s">
        <v>3379</v>
      </c>
      <c r="C2146" s="204" t="s">
        <v>1200</v>
      </c>
      <c r="D2146" s="205">
        <v>16.43</v>
      </c>
      <c r="E2146" s="206"/>
    </row>
    <row r="2147" spans="1:5" ht="40.5">
      <c r="A2147" s="202">
        <v>92771</v>
      </c>
      <c r="B2147" s="203" t="s">
        <v>3380</v>
      </c>
      <c r="C2147" s="204" t="s">
        <v>1200</v>
      </c>
      <c r="D2147" s="205">
        <v>15.12</v>
      </c>
      <c r="E2147" s="206"/>
    </row>
    <row r="2148" spans="1:5" ht="40.5">
      <c r="A2148" s="202">
        <v>92772</v>
      </c>
      <c r="B2148" s="203" t="s">
        <v>3381</v>
      </c>
      <c r="C2148" s="204" t="s">
        <v>1200</v>
      </c>
      <c r="D2148" s="205">
        <v>12.96</v>
      </c>
      <c r="E2148" s="206"/>
    </row>
    <row r="2149" spans="1:5" ht="40.5">
      <c r="A2149" s="202">
        <v>92773</v>
      </c>
      <c r="B2149" s="203" t="s">
        <v>3382</v>
      </c>
      <c r="C2149" s="204" t="s">
        <v>1200</v>
      </c>
      <c r="D2149" s="205">
        <v>12.72</v>
      </c>
      <c r="E2149" s="206"/>
    </row>
    <row r="2150" spans="1:5" ht="40.5">
      <c r="A2150" s="202">
        <v>92774</v>
      </c>
      <c r="B2150" s="203" t="s">
        <v>3383</v>
      </c>
      <c r="C2150" s="204" t="s">
        <v>1200</v>
      </c>
      <c r="D2150" s="205">
        <v>14.77</v>
      </c>
      <c r="E2150" s="206"/>
    </row>
    <row r="2151" spans="1:5" ht="40.5">
      <c r="A2151" s="202">
        <v>92775</v>
      </c>
      <c r="B2151" s="203" t="s">
        <v>3384</v>
      </c>
      <c r="C2151" s="204" t="s">
        <v>1200</v>
      </c>
      <c r="D2151" s="205">
        <v>19.14</v>
      </c>
      <c r="E2151" s="206"/>
    </row>
    <row r="2152" spans="1:5" ht="40.5">
      <c r="A2152" s="202">
        <v>92776</v>
      </c>
      <c r="B2152" s="203" t="s">
        <v>3385</v>
      </c>
      <c r="C2152" s="204" t="s">
        <v>1200</v>
      </c>
      <c r="D2152" s="205">
        <v>18.8</v>
      </c>
      <c r="E2152" s="206"/>
    </row>
    <row r="2153" spans="1:5" ht="40.5">
      <c r="A2153" s="202">
        <v>92777</v>
      </c>
      <c r="B2153" s="203" t="s">
        <v>3386</v>
      </c>
      <c r="C2153" s="204" t="s">
        <v>1200</v>
      </c>
      <c r="D2153" s="205">
        <v>18.14</v>
      </c>
      <c r="E2153" s="206"/>
    </row>
    <row r="2154" spans="1:5" ht="40.5">
      <c r="A2154" s="202">
        <v>92778</v>
      </c>
      <c r="B2154" s="203" t="s">
        <v>3387</v>
      </c>
      <c r="C2154" s="204" t="s">
        <v>1200</v>
      </c>
      <c r="D2154" s="205">
        <v>16.420000000000002</v>
      </c>
      <c r="E2154" s="206"/>
    </row>
    <row r="2155" spans="1:5" ht="40.5">
      <c r="A2155" s="202">
        <v>92779</v>
      </c>
      <c r="B2155" s="203" t="s">
        <v>3388</v>
      </c>
      <c r="C2155" s="204" t="s">
        <v>1200</v>
      </c>
      <c r="D2155" s="205">
        <v>13.94</v>
      </c>
      <c r="E2155" s="206"/>
    </row>
    <row r="2156" spans="1:5" ht="40.5">
      <c r="A2156" s="202">
        <v>92780</v>
      </c>
      <c r="B2156" s="203" t="s">
        <v>3389</v>
      </c>
      <c r="C2156" s="204" t="s">
        <v>1200</v>
      </c>
      <c r="D2156" s="205">
        <v>13.4</v>
      </c>
      <c r="E2156" s="206"/>
    </row>
    <row r="2157" spans="1:5" ht="40.5">
      <c r="A2157" s="202">
        <v>92781</v>
      </c>
      <c r="B2157" s="203" t="s">
        <v>3390</v>
      </c>
      <c r="C2157" s="204" t="s">
        <v>1200</v>
      </c>
      <c r="D2157" s="205">
        <v>15.22</v>
      </c>
      <c r="E2157" s="206"/>
    </row>
    <row r="2158" spans="1:5" ht="40.5">
      <c r="A2158" s="202">
        <v>92782</v>
      </c>
      <c r="B2158" s="203" t="s">
        <v>3391</v>
      </c>
      <c r="C2158" s="204" t="s">
        <v>1200</v>
      </c>
      <c r="D2158" s="205">
        <v>14.94</v>
      </c>
      <c r="E2158" s="206"/>
    </row>
    <row r="2159" spans="1:5" ht="40.5">
      <c r="A2159" s="202">
        <v>92783</v>
      </c>
      <c r="B2159" s="203" t="s">
        <v>3392</v>
      </c>
      <c r="C2159" s="204" t="s">
        <v>1200</v>
      </c>
      <c r="D2159" s="205">
        <v>19.059999999999999</v>
      </c>
      <c r="E2159" s="206"/>
    </row>
    <row r="2160" spans="1:5" ht="40.5">
      <c r="A2160" s="202">
        <v>92784</v>
      </c>
      <c r="B2160" s="203" t="s">
        <v>3393</v>
      </c>
      <c r="C2160" s="204" t="s">
        <v>1200</v>
      </c>
      <c r="D2160" s="205">
        <v>17.55</v>
      </c>
      <c r="E2160" s="206"/>
    </row>
    <row r="2161" spans="1:5" ht="40.5">
      <c r="A2161" s="202">
        <v>92785</v>
      </c>
      <c r="B2161" s="203" t="s">
        <v>3394</v>
      </c>
      <c r="C2161" s="204" t="s">
        <v>1200</v>
      </c>
      <c r="D2161" s="205">
        <v>17.57</v>
      </c>
      <c r="E2161" s="206"/>
    </row>
    <row r="2162" spans="1:5" ht="40.5">
      <c r="A2162" s="202">
        <v>92786</v>
      </c>
      <c r="B2162" s="203" t="s">
        <v>3395</v>
      </c>
      <c r="C2162" s="204" t="s">
        <v>1200</v>
      </c>
      <c r="D2162" s="205">
        <v>17.190000000000001</v>
      </c>
      <c r="E2162" s="206"/>
    </row>
    <row r="2163" spans="1:5" ht="40.5">
      <c r="A2163" s="202">
        <v>92787</v>
      </c>
      <c r="B2163" s="203" t="s">
        <v>3396</v>
      </c>
      <c r="C2163" s="204" t="s">
        <v>1200</v>
      </c>
      <c r="D2163" s="205">
        <v>15.67</v>
      </c>
      <c r="E2163" s="206"/>
    </row>
    <row r="2164" spans="1:5" ht="40.5">
      <c r="A2164" s="202">
        <v>92788</v>
      </c>
      <c r="B2164" s="203" t="s">
        <v>3397</v>
      </c>
      <c r="C2164" s="204" t="s">
        <v>1200</v>
      </c>
      <c r="D2164" s="205">
        <v>13.35</v>
      </c>
      <c r="E2164" s="206"/>
    </row>
    <row r="2165" spans="1:5" ht="40.5">
      <c r="A2165" s="202">
        <v>92789</v>
      </c>
      <c r="B2165" s="203" t="s">
        <v>3398</v>
      </c>
      <c r="C2165" s="204" t="s">
        <v>1200</v>
      </c>
      <c r="D2165" s="205">
        <v>12.98</v>
      </c>
      <c r="E2165" s="206"/>
    </row>
    <row r="2166" spans="1:5" ht="40.5">
      <c r="A2166" s="202">
        <v>92790</v>
      </c>
      <c r="B2166" s="203" t="s">
        <v>3399</v>
      </c>
      <c r="C2166" s="204" t="s">
        <v>1200</v>
      </c>
      <c r="D2166" s="205">
        <v>14.92</v>
      </c>
      <c r="E2166" s="206"/>
    </row>
    <row r="2167" spans="1:5" ht="27">
      <c r="A2167" s="202">
        <v>92791</v>
      </c>
      <c r="B2167" s="203" t="s">
        <v>3400</v>
      </c>
      <c r="C2167" s="204" t="s">
        <v>1200</v>
      </c>
      <c r="D2167" s="205">
        <v>14.04</v>
      </c>
      <c r="E2167" s="206"/>
    </row>
    <row r="2168" spans="1:5" ht="27">
      <c r="A2168" s="202">
        <v>92792</v>
      </c>
      <c r="B2168" s="203" t="s">
        <v>3401</v>
      </c>
      <c r="C2168" s="204" t="s">
        <v>1200</v>
      </c>
      <c r="D2168" s="205">
        <v>14.79</v>
      </c>
      <c r="E2168" s="206"/>
    </row>
    <row r="2169" spans="1:5" ht="27">
      <c r="A2169" s="202">
        <v>92793</v>
      </c>
      <c r="B2169" s="203" t="s">
        <v>3402</v>
      </c>
      <c r="C2169" s="204" t="s">
        <v>1200</v>
      </c>
      <c r="D2169" s="205">
        <v>15.03</v>
      </c>
      <c r="E2169" s="206"/>
    </row>
    <row r="2170" spans="1:5" ht="27">
      <c r="A2170" s="202">
        <v>92794</v>
      </c>
      <c r="B2170" s="203" t="s">
        <v>3403</v>
      </c>
      <c r="C2170" s="204" t="s">
        <v>1200</v>
      </c>
      <c r="D2170" s="205">
        <v>13.99</v>
      </c>
      <c r="E2170" s="206"/>
    </row>
    <row r="2171" spans="1:5" ht="27">
      <c r="A2171" s="202">
        <v>92795</v>
      </c>
      <c r="B2171" s="203" t="s">
        <v>3404</v>
      </c>
      <c r="C2171" s="204" t="s">
        <v>1200</v>
      </c>
      <c r="D2171" s="205">
        <v>12.05</v>
      </c>
      <c r="E2171" s="206"/>
    </row>
    <row r="2172" spans="1:5" ht="27">
      <c r="A2172" s="202">
        <v>92796</v>
      </c>
      <c r="B2172" s="203" t="s">
        <v>3405</v>
      </c>
      <c r="C2172" s="204" t="s">
        <v>1200</v>
      </c>
      <c r="D2172" s="205">
        <v>11.98</v>
      </c>
      <c r="E2172" s="206"/>
    </row>
    <row r="2173" spans="1:5" ht="27">
      <c r="A2173" s="202">
        <v>92797</v>
      </c>
      <c r="B2173" s="203" t="s">
        <v>3406</v>
      </c>
      <c r="C2173" s="204" t="s">
        <v>1200</v>
      </c>
      <c r="D2173" s="205">
        <v>14.14</v>
      </c>
      <c r="E2173" s="206"/>
    </row>
    <row r="2174" spans="1:5" ht="27">
      <c r="A2174" s="202">
        <v>92798</v>
      </c>
      <c r="B2174" s="203" t="s">
        <v>3407</v>
      </c>
      <c r="C2174" s="204" t="s">
        <v>1200</v>
      </c>
      <c r="D2174" s="205">
        <v>14.12</v>
      </c>
      <c r="E2174" s="206"/>
    </row>
    <row r="2175" spans="1:5" ht="27">
      <c r="A2175" s="202">
        <v>92799</v>
      </c>
      <c r="B2175" s="203" t="s">
        <v>3408</v>
      </c>
      <c r="C2175" s="204" t="s">
        <v>1200</v>
      </c>
      <c r="D2175" s="205">
        <v>14.36</v>
      </c>
      <c r="E2175" s="206"/>
    </row>
    <row r="2176" spans="1:5" ht="27">
      <c r="A2176" s="202">
        <v>92800</v>
      </c>
      <c r="B2176" s="203" t="s">
        <v>3409</v>
      </c>
      <c r="C2176" s="204" t="s">
        <v>1200</v>
      </c>
      <c r="D2176" s="205">
        <v>13.67</v>
      </c>
      <c r="E2176" s="206"/>
    </row>
    <row r="2177" spans="1:5" ht="27">
      <c r="A2177" s="202">
        <v>92801</v>
      </c>
      <c r="B2177" s="203" t="s">
        <v>3410</v>
      </c>
      <c r="C2177" s="204" t="s">
        <v>1200</v>
      </c>
      <c r="D2177" s="205">
        <v>14.58</v>
      </c>
      <c r="E2177" s="206"/>
    </row>
    <row r="2178" spans="1:5" ht="27">
      <c r="A2178" s="202">
        <v>92802</v>
      </c>
      <c r="B2178" s="203" t="s">
        <v>3411</v>
      </c>
      <c r="C2178" s="204" t="s">
        <v>1200</v>
      </c>
      <c r="D2178" s="205">
        <v>14.91</v>
      </c>
      <c r="E2178" s="206"/>
    </row>
    <row r="2179" spans="1:5" ht="27">
      <c r="A2179" s="202">
        <v>92803</v>
      </c>
      <c r="B2179" s="203" t="s">
        <v>3412</v>
      </c>
      <c r="C2179" s="204" t="s">
        <v>1200</v>
      </c>
      <c r="D2179" s="205">
        <v>13.92</v>
      </c>
      <c r="E2179" s="206"/>
    </row>
    <row r="2180" spans="1:5" ht="27">
      <c r="A2180" s="202">
        <v>92804</v>
      </c>
      <c r="B2180" s="203" t="s">
        <v>3413</v>
      </c>
      <c r="C2180" s="204" t="s">
        <v>1200</v>
      </c>
      <c r="D2180" s="205">
        <v>12</v>
      </c>
      <c r="E2180" s="206"/>
    </row>
    <row r="2181" spans="1:5" ht="27">
      <c r="A2181" s="202">
        <v>92805</v>
      </c>
      <c r="B2181" s="203" t="s">
        <v>3414</v>
      </c>
      <c r="C2181" s="204" t="s">
        <v>1200</v>
      </c>
      <c r="D2181" s="205">
        <v>11.96</v>
      </c>
      <c r="E2181" s="206"/>
    </row>
    <row r="2182" spans="1:5" ht="27">
      <c r="A2182" s="202">
        <v>92806</v>
      </c>
      <c r="B2182" s="203" t="s">
        <v>3415</v>
      </c>
      <c r="C2182" s="204" t="s">
        <v>1200</v>
      </c>
      <c r="D2182" s="205">
        <v>14.13</v>
      </c>
      <c r="E2182" s="206"/>
    </row>
    <row r="2183" spans="1:5" ht="15">
      <c r="A2183" s="202">
        <v>92875</v>
      </c>
      <c r="B2183" s="203" t="s">
        <v>3416</v>
      </c>
      <c r="C2183" s="204" t="s">
        <v>1200</v>
      </c>
      <c r="D2183" s="205">
        <v>13.53</v>
      </c>
      <c r="E2183" s="206"/>
    </row>
    <row r="2184" spans="1:5" ht="15">
      <c r="A2184" s="202">
        <v>92876</v>
      </c>
      <c r="B2184" s="203" t="s">
        <v>3417</v>
      </c>
      <c r="C2184" s="204" t="s">
        <v>1200</v>
      </c>
      <c r="D2184" s="205">
        <v>13.63</v>
      </c>
      <c r="E2184" s="206"/>
    </row>
    <row r="2185" spans="1:5" ht="15">
      <c r="A2185" s="202">
        <v>92877</v>
      </c>
      <c r="B2185" s="203" t="s">
        <v>3418</v>
      </c>
      <c r="C2185" s="204" t="s">
        <v>1200</v>
      </c>
      <c r="D2185" s="205">
        <v>15.01</v>
      </c>
      <c r="E2185" s="206"/>
    </row>
    <row r="2186" spans="1:5" ht="15">
      <c r="A2186" s="202">
        <v>92878</v>
      </c>
      <c r="B2186" s="203" t="s">
        <v>3419</v>
      </c>
      <c r="C2186" s="204" t="s">
        <v>1200</v>
      </c>
      <c r="D2186" s="205">
        <v>14.91</v>
      </c>
      <c r="E2186" s="206"/>
    </row>
    <row r="2187" spans="1:5" ht="15">
      <c r="A2187" s="202">
        <v>92879</v>
      </c>
      <c r="B2187" s="203" t="s">
        <v>3420</v>
      </c>
      <c r="C2187" s="204" t="s">
        <v>1200</v>
      </c>
      <c r="D2187" s="205">
        <v>14.84</v>
      </c>
      <c r="E2187" s="206"/>
    </row>
    <row r="2188" spans="1:5" ht="15">
      <c r="A2188" s="202">
        <v>92880</v>
      </c>
      <c r="B2188" s="203" t="s">
        <v>3421</v>
      </c>
      <c r="C2188" s="204" t="s">
        <v>1200</v>
      </c>
      <c r="D2188" s="205">
        <v>15.21</v>
      </c>
      <c r="E2188" s="206"/>
    </row>
    <row r="2189" spans="1:5" ht="15">
      <c r="A2189" s="202">
        <v>92881</v>
      </c>
      <c r="B2189" s="203" t="s">
        <v>3422</v>
      </c>
      <c r="C2189" s="204" t="s">
        <v>1200</v>
      </c>
      <c r="D2189" s="205">
        <v>15.19</v>
      </c>
      <c r="E2189" s="206"/>
    </row>
    <row r="2190" spans="1:5" ht="15">
      <c r="A2190" s="202">
        <v>92882</v>
      </c>
      <c r="B2190" s="203" t="s">
        <v>3423</v>
      </c>
      <c r="C2190" s="204" t="s">
        <v>1200</v>
      </c>
      <c r="D2190" s="205">
        <v>16.02</v>
      </c>
      <c r="E2190" s="206"/>
    </row>
    <row r="2191" spans="1:5" ht="15">
      <c r="A2191" s="202">
        <v>92883</v>
      </c>
      <c r="B2191" s="203" t="s">
        <v>3424</v>
      </c>
      <c r="C2191" s="204" t="s">
        <v>1200</v>
      </c>
      <c r="D2191" s="205">
        <v>15.61</v>
      </c>
      <c r="E2191" s="206"/>
    </row>
    <row r="2192" spans="1:5" ht="15">
      <c r="A2192" s="202">
        <v>92884</v>
      </c>
      <c r="B2192" s="203" t="s">
        <v>3425</v>
      </c>
      <c r="C2192" s="204" t="s">
        <v>1200</v>
      </c>
      <c r="D2192" s="205">
        <v>16.59</v>
      </c>
      <c r="E2192" s="206"/>
    </row>
    <row r="2193" spans="1:5" ht="15">
      <c r="A2193" s="202">
        <v>92885</v>
      </c>
      <c r="B2193" s="203" t="s">
        <v>3426</v>
      </c>
      <c r="C2193" s="204" t="s">
        <v>1200</v>
      </c>
      <c r="D2193" s="205">
        <v>16.18</v>
      </c>
      <c r="E2193" s="206"/>
    </row>
    <row r="2194" spans="1:5" ht="15">
      <c r="A2194" s="202">
        <v>92886</v>
      </c>
      <c r="B2194" s="203" t="s">
        <v>3427</v>
      </c>
      <c r="C2194" s="204" t="s">
        <v>1200</v>
      </c>
      <c r="D2194" s="205">
        <v>15.83</v>
      </c>
      <c r="E2194" s="206"/>
    </row>
    <row r="2195" spans="1:5" ht="15">
      <c r="A2195" s="202">
        <v>92887</v>
      </c>
      <c r="B2195" s="203" t="s">
        <v>3428</v>
      </c>
      <c r="C2195" s="204" t="s">
        <v>1200</v>
      </c>
      <c r="D2195" s="205">
        <v>16.02</v>
      </c>
      <c r="E2195" s="206"/>
    </row>
    <row r="2196" spans="1:5" ht="15">
      <c r="A2196" s="202">
        <v>92888</v>
      </c>
      <c r="B2196" s="203" t="s">
        <v>3429</v>
      </c>
      <c r="C2196" s="204" t="s">
        <v>1200</v>
      </c>
      <c r="D2196" s="205">
        <v>15.84</v>
      </c>
      <c r="E2196" s="206"/>
    </row>
    <row r="2197" spans="1:5" ht="27">
      <c r="A2197" s="202">
        <v>92915</v>
      </c>
      <c r="B2197" s="203" t="s">
        <v>3430</v>
      </c>
      <c r="C2197" s="204" t="s">
        <v>1200</v>
      </c>
      <c r="D2197" s="205">
        <v>18.149999999999999</v>
      </c>
      <c r="E2197" s="206"/>
    </row>
    <row r="2198" spans="1:5" ht="27">
      <c r="A2198" s="202">
        <v>92916</v>
      </c>
      <c r="B2198" s="203" t="s">
        <v>3431</v>
      </c>
      <c r="C2198" s="204" t="s">
        <v>1200</v>
      </c>
      <c r="D2198" s="205">
        <v>18.04</v>
      </c>
      <c r="E2198" s="206"/>
    </row>
    <row r="2199" spans="1:5" ht="27">
      <c r="A2199" s="202">
        <v>92917</v>
      </c>
      <c r="B2199" s="203" t="s">
        <v>3432</v>
      </c>
      <c r="C2199" s="204" t="s">
        <v>1200</v>
      </c>
      <c r="D2199" s="205">
        <v>17.57</v>
      </c>
      <c r="E2199" s="206"/>
    </row>
    <row r="2200" spans="1:5" ht="27">
      <c r="A2200" s="202">
        <v>92919</v>
      </c>
      <c r="B2200" s="203" t="s">
        <v>3433</v>
      </c>
      <c r="C2200" s="204" t="s">
        <v>1200</v>
      </c>
      <c r="D2200" s="205">
        <v>16</v>
      </c>
      <c r="E2200" s="206"/>
    </row>
    <row r="2201" spans="1:5" ht="27">
      <c r="A2201" s="202">
        <v>92921</v>
      </c>
      <c r="B2201" s="203" t="s">
        <v>3434</v>
      </c>
      <c r="C2201" s="204" t="s">
        <v>1200</v>
      </c>
      <c r="D2201" s="205">
        <v>13.63</v>
      </c>
      <c r="E2201" s="206"/>
    </row>
    <row r="2202" spans="1:5" ht="27">
      <c r="A2202" s="202">
        <v>92922</v>
      </c>
      <c r="B2202" s="203" t="s">
        <v>3435</v>
      </c>
      <c r="C2202" s="204" t="s">
        <v>1200</v>
      </c>
      <c r="D2202" s="205">
        <v>13.19</v>
      </c>
      <c r="E2202" s="206"/>
    </row>
    <row r="2203" spans="1:5" ht="27">
      <c r="A2203" s="202">
        <v>92923</v>
      </c>
      <c r="B2203" s="203" t="s">
        <v>3436</v>
      </c>
      <c r="C2203" s="204" t="s">
        <v>1200</v>
      </c>
      <c r="D2203" s="205">
        <v>15.09</v>
      </c>
      <c r="E2203" s="206"/>
    </row>
    <row r="2204" spans="1:5" ht="27">
      <c r="A2204" s="202">
        <v>92924</v>
      </c>
      <c r="B2204" s="203" t="s">
        <v>3437</v>
      </c>
      <c r="C2204" s="204" t="s">
        <v>1200</v>
      </c>
      <c r="D2204" s="205">
        <v>14.85</v>
      </c>
      <c r="E2204" s="206"/>
    </row>
    <row r="2205" spans="1:5" ht="27">
      <c r="A2205" s="202">
        <v>95445</v>
      </c>
      <c r="B2205" s="203" t="s">
        <v>3438</v>
      </c>
      <c r="C2205" s="204" t="s">
        <v>1200</v>
      </c>
      <c r="D2205" s="205">
        <v>12.22</v>
      </c>
      <c r="E2205" s="206"/>
    </row>
    <row r="2206" spans="1:5" ht="27">
      <c r="A2206" s="202">
        <v>95446</v>
      </c>
      <c r="B2206" s="203" t="s">
        <v>3439</v>
      </c>
      <c r="C2206" s="204" t="s">
        <v>1200</v>
      </c>
      <c r="D2206" s="205">
        <v>13.44</v>
      </c>
      <c r="E2206" s="206"/>
    </row>
    <row r="2207" spans="1:5" ht="27">
      <c r="A2207" s="202">
        <v>95448</v>
      </c>
      <c r="B2207" s="203" t="s">
        <v>3440</v>
      </c>
      <c r="C2207" s="204" t="s">
        <v>1200</v>
      </c>
      <c r="D2207" s="205">
        <v>15.52</v>
      </c>
      <c r="E2207" s="206"/>
    </row>
    <row r="2208" spans="1:5" ht="27">
      <c r="A2208" s="202">
        <v>95576</v>
      </c>
      <c r="B2208" s="203" t="s">
        <v>3441</v>
      </c>
      <c r="C2208" s="204" t="s">
        <v>1200</v>
      </c>
      <c r="D2208" s="205">
        <v>17.05</v>
      </c>
      <c r="E2208" s="206"/>
    </row>
    <row r="2209" spans="1:5" ht="27">
      <c r="A2209" s="202">
        <v>95577</v>
      </c>
      <c r="B2209" s="203" t="s">
        <v>3442</v>
      </c>
      <c r="C2209" s="204" t="s">
        <v>1200</v>
      </c>
      <c r="D2209" s="205">
        <v>15.69</v>
      </c>
      <c r="E2209" s="206"/>
    </row>
    <row r="2210" spans="1:5" ht="27">
      <c r="A2210" s="202">
        <v>95578</v>
      </c>
      <c r="B2210" s="203" t="s">
        <v>3443</v>
      </c>
      <c r="C2210" s="204" t="s">
        <v>1200</v>
      </c>
      <c r="D2210" s="205">
        <v>13.5</v>
      </c>
      <c r="E2210" s="206"/>
    </row>
    <row r="2211" spans="1:5" ht="27">
      <c r="A2211" s="202">
        <v>95579</v>
      </c>
      <c r="B2211" s="203" t="s">
        <v>3444</v>
      </c>
      <c r="C2211" s="204" t="s">
        <v>1200</v>
      </c>
      <c r="D2211" s="205">
        <v>13.18</v>
      </c>
      <c r="E2211" s="206"/>
    </row>
    <row r="2212" spans="1:5" ht="27">
      <c r="A2212" s="202">
        <v>95580</v>
      </c>
      <c r="B2212" s="203" t="s">
        <v>3445</v>
      </c>
      <c r="C2212" s="204" t="s">
        <v>1200</v>
      </c>
      <c r="D2212" s="205">
        <v>15.19</v>
      </c>
      <c r="E2212" s="206"/>
    </row>
    <row r="2213" spans="1:5" ht="27">
      <c r="A2213" s="202">
        <v>95581</v>
      </c>
      <c r="B2213" s="203" t="s">
        <v>3446</v>
      </c>
      <c r="C2213" s="204" t="s">
        <v>1200</v>
      </c>
      <c r="D2213" s="205">
        <v>15.03</v>
      </c>
      <c r="E2213" s="206"/>
    </row>
    <row r="2214" spans="1:5" ht="27">
      <c r="A2214" s="202">
        <v>95582</v>
      </c>
      <c r="B2214" s="203" t="s">
        <v>3447</v>
      </c>
      <c r="C2214" s="204" t="s">
        <v>1200</v>
      </c>
      <c r="D2214" s="205">
        <v>16.329999999999998</v>
      </c>
      <c r="E2214" s="206"/>
    </row>
    <row r="2215" spans="1:5" ht="27">
      <c r="A2215" s="202">
        <v>95583</v>
      </c>
      <c r="B2215" s="203" t="s">
        <v>3448</v>
      </c>
      <c r="C2215" s="204" t="s">
        <v>1200</v>
      </c>
      <c r="D2215" s="205">
        <v>17.899999999999999</v>
      </c>
      <c r="E2215" s="206"/>
    </row>
    <row r="2216" spans="1:5" ht="27">
      <c r="A2216" s="202">
        <v>95584</v>
      </c>
      <c r="B2216" s="203" t="s">
        <v>3449</v>
      </c>
      <c r="C2216" s="204" t="s">
        <v>1200</v>
      </c>
      <c r="D2216" s="205">
        <v>17.11</v>
      </c>
      <c r="E2216" s="206"/>
    </row>
    <row r="2217" spans="1:5" ht="27">
      <c r="A2217" s="202">
        <v>95585</v>
      </c>
      <c r="B2217" s="203" t="s">
        <v>3450</v>
      </c>
      <c r="C2217" s="204" t="s">
        <v>1200</v>
      </c>
      <c r="D2217" s="205">
        <v>17.399999999999999</v>
      </c>
      <c r="E2217" s="206"/>
    </row>
    <row r="2218" spans="1:5" ht="27">
      <c r="A2218" s="202">
        <v>95586</v>
      </c>
      <c r="B2218" s="203" t="s">
        <v>3451</v>
      </c>
      <c r="C2218" s="204" t="s">
        <v>1200</v>
      </c>
      <c r="D2218" s="205">
        <v>15.95</v>
      </c>
      <c r="E2218" s="206"/>
    </row>
    <row r="2219" spans="1:5" ht="27">
      <c r="A2219" s="202">
        <v>95587</v>
      </c>
      <c r="B2219" s="203" t="s">
        <v>3452</v>
      </c>
      <c r="C2219" s="204" t="s">
        <v>1200</v>
      </c>
      <c r="D2219" s="205">
        <v>13.71</v>
      </c>
      <c r="E2219" s="206"/>
    </row>
    <row r="2220" spans="1:5" ht="27">
      <c r="A2220" s="202">
        <v>95588</v>
      </c>
      <c r="B2220" s="203" t="s">
        <v>3453</v>
      </c>
      <c r="C2220" s="204" t="s">
        <v>1200</v>
      </c>
      <c r="D2220" s="205">
        <v>13.36</v>
      </c>
      <c r="E2220" s="206"/>
    </row>
    <row r="2221" spans="1:5" ht="27">
      <c r="A2221" s="202">
        <v>95589</v>
      </c>
      <c r="B2221" s="203" t="s">
        <v>3454</v>
      </c>
      <c r="C2221" s="204" t="s">
        <v>1200</v>
      </c>
      <c r="D2221" s="205">
        <v>15.32</v>
      </c>
      <c r="E2221" s="206"/>
    </row>
    <row r="2222" spans="1:5" ht="27">
      <c r="A2222" s="202">
        <v>95590</v>
      </c>
      <c r="B2222" s="203" t="s">
        <v>3455</v>
      </c>
      <c r="C2222" s="204" t="s">
        <v>1200</v>
      </c>
      <c r="D2222" s="205">
        <v>15.15</v>
      </c>
      <c r="E2222" s="206"/>
    </row>
    <row r="2223" spans="1:5" ht="27">
      <c r="A2223" s="202">
        <v>95591</v>
      </c>
      <c r="B2223" s="203" t="s">
        <v>3456</v>
      </c>
      <c r="C2223" s="204" t="s">
        <v>1200</v>
      </c>
      <c r="D2223" s="205">
        <v>16.399999999999999</v>
      </c>
      <c r="E2223" s="206"/>
    </row>
    <row r="2224" spans="1:5" ht="27">
      <c r="A2224" s="202">
        <v>95592</v>
      </c>
      <c r="B2224" s="203" t="s">
        <v>3457</v>
      </c>
      <c r="C2224" s="204" t="s">
        <v>1200</v>
      </c>
      <c r="D2224" s="205">
        <v>20.78</v>
      </c>
      <c r="E2224" s="206"/>
    </row>
    <row r="2225" spans="1:5" ht="27">
      <c r="A2225" s="202">
        <v>95593</v>
      </c>
      <c r="B2225" s="203" t="s">
        <v>3458</v>
      </c>
      <c r="C2225" s="204" t="s">
        <v>1200</v>
      </c>
      <c r="D2225" s="205">
        <v>19.11</v>
      </c>
      <c r="E2225" s="206"/>
    </row>
    <row r="2226" spans="1:5" ht="27">
      <c r="A2226" s="202">
        <v>95943</v>
      </c>
      <c r="B2226" s="203" t="s">
        <v>3459</v>
      </c>
      <c r="C2226" s="204" t="s">
        <v>1200</v>
      </c>
      <c r="D2226" s="205">
        <v>21.51</v>
      </c>
      <c r="E2226" s="206"/>
    </row>
    <row r="2227" spans="1:5" ht="27">
      <c r="A2227" s="202">
        <v>95944</v>
      </c>
      <c r="B2227" s="203" t="s">
        <v>3460</v>
      </c>
      <c r="C2227" s="204" t="s">
        <v>1200</v>
      </c>
      <c r="D2227" s="205">
        <v>21.02</v>
      </c>
      <c r="E2227" s="206"/>
    </row>
    <row r="2228" spans="1:5" ht="27">
      <c r="A2228" s="202">
        <v>95945</v>
      </c>
      <c r="B2228" s="203" t="s">
        <v>3461</v>
      </c>
      <c r="C2228" s="204" t="s">
        <v>1200</v>
      </c>
      <c r="D2228" s="205">
        <v>18.920000000000002</v>
      </c>
      <c r="E2228" s="206"/>
    </row>
    <row r="2229" spans="1:5" ht="27">
      <c r="A2229" s="202">
        <v>95946</v>
      </c>
      <c r="B2229" s="203" t="s">
        <v>3462</v>
      </c>
      <c r="C2229" s="204" t="s">
        <v>1200</v>
      </c>
      <c r="D2229" s="205">
        <v>16.3</v>
      </c>
      <c r="E2229" s="206"/>
    </row>
    <row r="2230" spans="1:5" ht="27">
      <c r="A2230" s="202">
        <v>95947</v>
      </c>
      <c r="B2230" s="203" t="s">
        <v>3463</v>
      </c>
      <c r="C2230" s="204" t="s">
        <v>1200</v>
      </c>
      <c r="D2230" s="205">
        <v>13.33</v>
      </c>
      <c r="E2230" s="206"/>
    </row>
    <row r="2231" spans="1:5" ht="27">
      <c r="A2231" s="202">
        <v>95948</v>
      </c>
      <c r="B2231" s="203" t="s">
        <v>3464</v>
      </c>
      <c r="C2231" s="204" t="s">
        <v>1200</v>
      </c>
      <c r="D2231" s="205">
        <v>12.57</v>
      </c>
      <c r="E2231" s="206"/>
    </row>
    <row r="2232" spans="1:5" ht="27">
      <c r="A2232" s="202">
        <v>96544</v>
      </c>
      <c r="B2232" s="203" t="s">
        <v>3465</v>
      </c>
      <c r="C2232" s="204" t="s">
        <v>1200</v>
      </c>
      <c r="D2232" s="205">
        <v>18.760000000000002</v>
      </c>
      <c r="E2232" s="206"/>
    </row>
    <row r="2233" spans="1:5" ht="27">
      <c r="A2233" s="202">
        <v>96545</v>
      </c>
      <c r="B2233" s="203" t="s">
        <v>3466</v>
      </c>
      <c r="C2233" s="204" t="s">
        <v>1200</v>
      </c>
      <c r="D2233" s="205">
        <v>18.149999999999999</v>
      </c>
      <c r="E2233" s="206"/>
    </row>
    <row r="2234" spans="1:5" ht="27">
      <c r="A2234" s="202">
        <v>96546</v>
      </c>
      <c r="B2234" s="203" t="s">
        <v>3467</v>
      </c>
      <c r="C2234" s="204" t="s">
        <v>1200</v>
      </c>
      <c r="D2234" s="205">
        <v>16.47</v>
      </c>
      <c r="E2234" s="206"/>
    </row>
    <row r="2235" spans="1:5" ht="27">
      <c r="A2235" s="202">
        <v>96547</v>
      </c>
      <c r="B2235" s="203" t="s">
        <v>3468</v>
      </c>
      <c r="C2235" s="204" t="s">
        <v>1200</v>
      </c>
      <c r="D2235" s="205">
        <v>14.04</v>
      </c>
      <c r="E2235" s="206"/>
    </row>
    <row r="2236" spans="1:5" ht="27">
      <c r="A2236" s="202">
        <v>96548</v>
      </c>
      <c r="B2236" s="203" t="s">
        <v>3469</v>
      </c>
      <c r="C2236" s="204" t="s">
        <v>1200</v>
      </c>
      <c r="D2236" s="205">
        <v>13.55</v>
      </c>
      <c r="E2236" s="206"/>
    </row>
    <row r="2237" spans="1:5" ht="27">
      <c r="A2237" s="202">
        <v>96549</v>
      </c>
      <c r="B2237" s="203" t="s">
        <v>3470</v>
      </c>
      <c r="C2237" s="204" t="s">
        <v>1200</v>
      </c>
      <c r="D2237" s="205">
        <v>15.42</v>
      </c>
      <c r="E2237" s="206"/>
    </row>
    <row r="2238" spans="1:5" ht="27">
      <c r="A2238" s="202">
        <v>96550</v>
      </c>
      <c r="B2238" s="203" t="s">
        <v>3471</v>
      </c>
      <c r="C2238" s="204" t="s">
        <v>1200</v>
      </c>
      <c r="D2238" s="205">
        <v>15.15</v>
      </c>
      <c r="E2238" s="206"/>
    </row>
    <row r="2239" spans="1:5" ht="27">
      <c r="A2239" s="202">
        <v>100064</v>
      </c>
      <c r="B2239" s="203" t="s">
        <v>3472</v>
      </c>
      <c r="C2239" s="204" t="s">
        <v>1200</v>
      </c>
      <c r="D2239" s="205">
        <v>12.97</v>
      </c>
      <c r="E2239" s="206"/>
    </row>
    <row r="2240" spans="1:5" ht="27">
      <c r="A2240" s="202">
        <v>100066</v>
      </c>
      <c r="B2240" s="203" t="s">
        <v>3473</v>
      </c>
      <c r="C2240" s="204" t="s">
        <v>1200</v>
      </c>
      <c r="D2240" s="205">
        <v>12.98</v>
      </c>
      <c r="E2240" s="206"/>
    </row>
    <row r="2241" spans="1:5" ht="27">
      <c r="A2241" s="202">
        <v>100067</v>
      </c>
      <c r="B2241" s="203" t="s">
        <v>3474</v>
      </c>
      <c r="C2241" s="204" t="s">
        <v>1200</v>
      </c>
      <c r="D2241" s="205">
        <v>15.33</v>
      </c>
      <c r="E2241" s="206"/>
    </row>
    <row r="2242" spans="1:5" ht="27">
      <c r="A2242" s="202">
        <v>100068</v>
      </c>
      <c r="B2242" s="203" t="s">
        <v>3475</v>
      </c>
      <c r="C2242" s="204" t="s">
        <v>1200</v>
      </c>
      <c r="D2242" s="205">
        <v>12.86</v>
      </c>
      <c r="E2242" s="206"/>
    </row>
    <row r="2243" spans="1:5" ht="15">
      <c r="A2243" s="202">
        <v>89993</v>
      </c>
      <c r="B2243" s="203" t="s">
        <v>3476</v>
      </c>
      <c r="C2243" s="204" t="s">
        <v>4</v>
      </c>
      <c r="D2243" s="205">
        <v>649.35</v>
      </c>
      <c r="E2243" s="206"/>
    </row>
    <row r="2244" spans="1:5" ht="27">
      <c r="A2244" s="202">
        <v>89994</v>
      </c>
      <c r="B2244" s="203" t="s">
        <v>3477</v>
      </c>
      <c r="C2244" s="204" t="s">
        <v>4</v>
      </c>
      <c r="D2244" s="205">
        <v>556.41999999999996</v>
      </c>
      <c r="E2244" s="206"/>
    </row>
    <row r="2245" spans="1:5" ht="27">
      <c r="A2245" s="202">
        <v>89995</v>
      </c>
      <c r="B2245" s="203" t="s">
        <v>3478</v>
      </c>
      <c r="C2245" s="204" t="s">
        <v>4</v>
      </c>
      <c r="D2245" s="205">
        <v>625.58000000000004</v>
      </c>
      <c r="E2245" s="206"/>
    </row>
    <row r="2246" spans="1:5" ht="27">
      <c r="A2246" s="202">
        <v>90278</v>
      </c>
      <c r="B2246" s="203" t="s">
        <v>3479</v>
      </c>
      <c r="C2246" s="204" t="s">
        <v>4</v>
      </c>
      <c r="D2246" s="205">
        <v>330.08</v>
      </c>
      <c r="E2246" s="206"/>
    </row>
    <row r="2247" spans="1:5" ht="27">
      <c r="A2247" s="202">
        <v>90279</v>
      </c>
      <c r="B2247" s="203" t="s">
        <v>3480</v>
      </c>
      <c r="C2247" s="204" t="s">
        <v>4</v>
      </c>
      <c r="D2247" s="205">
        <v>354.04</v>
      </c>
      <c r="E2247" s="206"/>
    </row>
    <row r="2248" spans="1:5" ht="27">
      <c r="A2248" s="202">
        <v>90280</v>
      </c>
      <c r="B2248" s="203" t="s">
        <v>3481</v>
      </c>
      <c r="C2248" s="204" t="s">
        <v>4</v>
      </c>
      <c r="D2248" s="205">
        <v>395.33</v>
      </c>
      <c r="E2248" s="206"/>
    </row>
    <row r="2249" spans="1:5" ht="27">
      <c r="A2249" s="202">
        <v>90281</v>
      </c>
      <c r="B2249" s="203" t="s">
        <v>3482</v>
      </c>
      <c r="C2249" s="204" t="s">
        <v>4</v>
      </c>
      <c r="D2249" s="205">
        <v>455.23</v>
      </c>
      <c r="E2249" s="206"/>
    </row>
    <row r="2250" spans="1:5" ht="27">
      <c r="A2250" s="202">
        <v>90282</v>
      </c>
      <c r="B2250" s="203" t="s">
        <v>3483</v>
      </c>
      <c r="C2250" s="204" t="s">
        <v>4</v>
      </c>
      <c r="D2250" s="205">
        <v>333.68</v>
      </c>
      <c r="E2250" s="206"/>
    </row>
    <row r="2251" spans="1:5" ht="27">
      <c r="A2251" s="202">
        <v>90283</v>
      </c>
      <c r="B2251" s="203" t="s">
        <v>3484</v>
      </c>
      <c r="C2251" s="204" t="s">
        <v>4</v>
      </c>
      <c r="D2251" s="205">
        <v>358.98</v>
      </c>
      <c r="E2251" s="206"/>
    </row>
    <row r="2252" spans="1:5" ht="27">
      <c r="A2252" s="202">
        <v>90284</v>
      </c>
      <c r="B2252" s="203" t="s">
        <v>3485</v>
      </c>
      <c r="C2252" s="204" t="s">
        <v>4</v>
      </c>
      <c r="D2252" s="205">
        <v>401.37</v>
      </c>
      <c r="E2252" s="206"/>
    </row>
    <row r="2253" spans="1:5" ht="27">
      <c r="A2253" s="202">
        <v>90285</v>
      </c>
      <c r="B2253" s="203" t="s">
        <v>3486</v>
      </c>
      <c r="C2253" s="204" t="s">
        <v>4</v>
      </c>
      <c r="D2253" s="205">
        <v>464.23</v>
      </c>
      <c r="E2253" s="206"/>
    </row>
    <row r="2254" spans="1:5" ht="40.5">
      <c r="A2254" s="202">
        <v>90853</v>
      </c>
      <c r="B2254" s="203" t="s">
        <v>3487</v>
      </c>
      <c r="C2254" s="204" t="s">
        <v>4</v>
      </c>
      <c r="D2254" s="205">
        <v>594.23</v>
      </c>
      <c r="E2254" s="206"/>
    </row>
    <row r="2255" spans="1:5" ht="40.5">
      <c r="A2255" s="202">
        <v>90854</v>
      </c>
      <c r="B2255" s="203" t="s">
        <v>3488</v>
      </c>
      <c r="C2255" s="204" t="s">
        <v>4</v>
      </c>
      <c r="D2255" s="205">
        <v>576.80999999999995</v>
      </c>
      <c r="E2255" s="206"/>
    </row>
    <row r="2256" spans="1:5" ht="40.5">
      <c r="A2256" s="202">
        <v>90855</v>
      </c>
      <c r="B2256" s="203" t="s">
        <v>3489</v>
      </c>
      <c r="C2256" s="204" t="s">
        <v>4</v>
      </c>
      <c r="D2256" s="205">
        <v>625.22</v>
      </c>
      <c r="E2256" s="206"/>
    </row>
    <row r="2257" spans="1:5" ht="40.5">
      <c r="A2257" s="202">
        <v>90856</v>
      </c>
      <c r="B2257" s="203" t="s">
        <v>3490</v>
      </c>
      <c r="C2257" s="204" t="s">
        <v>4</v>
      </c>
      <c r="D2257" s="205">
        <v>597.42999999999995</v>
      </c>
      <c r="E2257" s="206"/>
    </row>
    <row r="2258" spans="1:5" ht="40.5">
      <c r="A2258" s="202">
        <v>90857</v>
      </c>
      <c r="B2258" s="203" t="s">
        <v>3491</v>
      </c>
      <c r="C2258" s="204" t="s">
        <v>4</v>
      </c>
      <c r="D2258" s="205">
        <v>578.92999999999995</v>
      </c>
      <c r="E2258" s="206"/>
    </row>
    <row r="2259" spans="1:5" ht="40.5">
      <c r="A2259" s="202">
        <v>90858</v>
      </c>
      <c r="B2259" s="203" t="s">
        <v>3492</v>
      </c>
      <c r="C2259" s="204" t="s">
        <v>4</v>
      </c>
      <c r="D2259" s="205">
        <v>639.85</v>
      </c>
      <c r="E2259" s="206"/>
    </row>
    <row r="2260" spans="1:5" ht="40.5">
      <c r="A2260" s="202">
        <v>90859</v>
      </c>
      <c r="B2260" s="203" t="s">
        <v>3493</v>
      </c>
      <c r="C2260" s="204" t="s">
        <v>4</v>
      </c>
      <c r="D2260" s="205">
        <v>599.77</v>
      </c>
      <c r="E2260" s="206"/>
    </row>
    <row r="2261" spans="1:5" ht="40.5">
      <c r="A2261" s="202">
        <v>90860</v>
      </c>
      <c r="B2261" s="203" t="s">
        <v>3494</v>
      </c>
      <c r="C2261" s="204" t="s">
        <v>4</v>
      </c>
      <c r="D2261" s="205">
        <v>604.17999999999995</v>
      </c>
      <c r="E2261" s="206"/>
    </row>
    <row r="2262" spans="1:5" ht="40.5">
      <c r="A2262" s="202">
        <v>90861</v>
      </c>
      <c r="B2262" s="203" t="s">
        <v>3495</v>
      </c>
      <c r="C2262" s="204" t="s">
        <v>4</v>
      </c>
      <c r="D2262" s="205">
        <v>584.39</v>
      </c>
      <c r="E2262" s="206"/>
    </row>
    <row r="2263" spans="1:5" ht="40.5">
      <c r="A2263" s="202">
        <v>90862</v>
      </c>
      <c r="B2263" s="203" t="s">
        <v>3496</v>
      </c>
      <c r="C2263" s="204" t="s">
        <v>4</v>
      </c>
      <c r="D2263" s="205">
        <v>565.49</v>
      </c>
      <c r="E2263" s="206"/>
    </row>
    <row r="2264" spans="1:5" ht="40.5">
      <c r="A2264" s="202">
        <v>92718</v>
      </c>
      <c r="B2264" s="203" t="s">
        <v>3497</v>
      </c>
      <c r="C2264" s="204" t="s">
        <v>4</v>
      </c>
      <c r="D2264" s="205">
        <v>634.67999999999995</v>
      </c>
      <c r="E2264" s="206"/>
    </row>
    <row r="2265" spans="1:5" ht="40.5">
      <c r="A2265" s="202">
        <v>92719</v>
      </c>
      <c r="B2265" s="203" t="s">
        <v>3498</v>
      </c>
      <c r="C2265" s="204" t="s">
        <v>4</v>
      </c>
      <c r="D2265" s="205">
        <v>518.05999999999995</v>
      </c>
      <c r="E2265" s="206"/>
    </row>
    <row r="2266" spans="1:5" ht="40.5">
      <c r="A2266" s="202">
        <v>92720</v>
      </c>
      <c r="B2266" s="203" t="s">
        <v>3499</v>
      </c>
      <c r="C2266" s="204" t="s">
        <v>4</v>
      </c>
      <c r="D2266" s="205">
        <v>555.23</v>
      </c>
      <c r="E2266" s="206"/>
    </row>
    <row r="2267" spans="1:5" ht="40.5">
      <c r="A2267" s="202">
        <v>92721</v>
      </c>
      <c r="B2267" s="203" t="s">
        <v>3500</v>
      </c>
      <c r="C2267" s="204" t="s">
        <v>4</v>
      </c>
      <c r="D2267" s="205">
        <v>510.91</v>
      </c>
      <c r="E2267" s="206"/>
    </row>
    <row r="2268" spans="1:5" ht="40.5">
      <c r="A2268" s="202">
        <v>92722</v>
      </c>
      <c r="B2268" s="203" t="s">
        <v>3501</v>
      </c>
      <c r="C2268" s="204" t="s">
        <v>4</v>
      </c>
      <c r="D2268" s="205">
        <v>552.27</v>
      </c>
      <c r="E2268" s="206"/>
    </row>
    <row r="2269" spans="1:5" ht="40.5">
      <c r="A2269" s="202">
        <v>92723</v>
      </c>
      <c r="B2269" s="203" t="s">
        <v>3502</v>
      </c>
      <c r="C2269" s="204" t="s">
        <v>4</v>
      </c>
      <c r="D2269" s="205">
        <v>501.44</v>
      </c>
      <c r="E2269" s="206"/>
    </row>
    <row r="2270" spans="1:5" ht="40.5">
      <c r="A2270" s="202">
        <v>92724</v>
      </c>
      <c r="B2270" s="203" t="s">
        <v>3503</v>
      </c>
      <c r="C2270" s="204" t="s">
        <v>4</v>
      </c>
      <c r="D2270" s="205">
        <v>498.85</v>
      </c>
      <c r="E2270" s="206"/>
    </row>
    <row r="2271" spans="1:5" ht="40.5">
      <c r="A2271" s="202">
        <v>92725</v>
      </c>
      <c r="B2271" s="203" t="s">
        <v>3504</v>
      </c>
      <c r="C2271" s="204" t="s">
        <v>4</v>
      </c>
      <c r="D2271" s="205">
        <v>497.74</v>
      </c>
      <c r="E2271" s="206"/>
    </row>
    <row r="2272" spans="1:5" ht="40.5">
      <c r="A2272" s="202">
        <v>92726</v>
      </c>
      <c r="B2272" s="203" t="s">
        <v>3505</v>
      </c>
      <c r="C2272" s="204" t="s">
        <v>4</v>
      </c>
      <c r="D2272" s="205">
        <v>495.89</v>
      </c>
      <c r="E2272" s="206"/>
    </row>
    <row r="2273" spans="1:5" ht="54">
      <c r="A2273" s="202">
        <v>92727</v>
      </c>
      <c r="B2273" s="203" t="s">
        <v>3506</v>
      </c>
      <c r="C2273" s="204" t="s">
        <v>4</v>
      </c>
      <c r="D2273" s="205">
        <v>578.23</v>
      </c>
      <c r="E2273" s="206"/>
    </row>
    <row r="2274" spans="1:5" ht="54">
      <c r="A2274" s="202">
        <v>92728</v>
      </c>
      <c r="B2274" s="203" t="s">
        <v>3507</v>
      </c>
      <c r="C2274" s="204" t="s">
        <v>4</v>
      </c>
      <c r="D2274" s="205">
        <v>559.64</v>
      </c>
      <c r="E2274" s="206"/>
    </row>
    <row r="2275" spans="1:5" ht="54">
      <c r="A2275" s="202">
        <v>92729</v>
      </c>
      <c r="B2275" s="203" t="s">
        <v>3508</v>
      </c>
      <c r="C2275" s="204" t="s">
        <v>4</v>
      </c>
      <c r="D2275" s="205">
        <v>551.78</v>
      </c>
      <c r="E2275" s="206"/>
    </row>
    <row r="2276" spans="1:5" ht="54">
      <c r="A2276" s="202">
        <v>92730</v>
      </c>
      <c r="B2276" s="203" t="s">
        <v>3509</v>
      </c>
      <c r="C2276" s="204" t="s">
        <v>4</v>
      </c>
      <c r="D2276" s="205">
        <v>538.65</v>
      </c>
      <c r="E2276" s="206"/>
    </row>
    <row r="2277" spans="1:5" ht="54">
      <c r="A2277" s="202">
        <v>92731</v>
      </c>
      <c r="B2277" s="203" t="s">
        <v>3510</v>
      </c>
      <c r="C2277" s="204" t="s">
        <v>4</v>
      </c>
      <c r="D2277" s="205">
        <v>553.83000000000004</v>
      </c>
      <c r="E2277" s="206"/>
    </row>
    <row r="2278" spans="1:5" ht="54">
      <c r="A2278" s="202">
        <v>92732</v>
      </c>
      <c r="B2278" s="203" t="s">
        <v>3511</v>
      </c>
      <c r="C2278" s="204" t="s">
        <v>4</v>
      </c>
      <c r="D2278" s="205">
        <v>541.09</v>
      </c>
      <c r="E2278" s="206"/>
    </row>
    <row r="2279" spans="1:5" ht="54">
      <c r="A2279" s="202">
        <v>92733</v>
      </c>
      <c r="B2279" s="203" t="s">
        <v>3512</v>
      </c>
      <c r="C2279" s="204" t="s">
        <v>4</v>
      </c>
      <c r="D2279" s="205">
        <v>535.66999999999996</v>
      </c>
      <c r="E2279" s="206"/>
    </row>
    <row r="2280" spans="1:5" ht="54">
      <c r="A2280" s="202">
        <v>92734</v>
      </c>
      <c r="B2280" s="203" t="s">
        <v>3513</v>
      </c>
      <c r="C2280" s="204" t="s">
        <v>4</v>
      </c>
      <c r="D2280" s="205">
        <v>526.69000000000005</v>
      </c>
      <c r="E2280" s="206"/>
    </row>
    <row r="2281" spans="1:5" ht="54">
      <c r="A2281" s="202">
        <v>92735</v>
      </c>
      <c r="B2281" s="203" t="s">
        <v>3514</v>
      </c>
      <c r="C2281" s="204" t="s">
        <v>4</v>
      </c>
      <c r="D2281" s="205">
        <v>531.91</v>
      </c>
      <c r="E2281" s="206"/>
    </row>
    <row r="2282" spans="1:5" ht="54">
      <c r="A2282" s="202">
        <v>92736</v>
      </c>
      <c r="B2282" s="203" t="s">
        <v>3515</v>
      </c>
      <c r="C2282" s="204" t="s">
        <v>4</v>
      </c>
      <c r="D2282" s="205">
        <v>522.20000000000005</v>
      </c>
      <c r="E2282" s="206"/>
    </row>
    <row r="2283" spans="1:5" ht="54">
      <c r="A2283" s="202">
        <v>92739</v>
      </c>
      <c r="B2283" s="203" t="s">
        <v>3516</v>
      </c>
      <c r="C2283" s="204" t="s">
        <v>4</v>
      </c>
      <c r="D2283" s="205">
        <v>508.09</v>
      </c>
      <c r="E2283" s="206"/>
    </row>
    <row r="2284" spans="1:5" ht="54">
      <c r="A2284" s="202">
        <v>92740</v>
      </c>
      <c r="B2284" s="203" t="s">
        <v>3517</v>
      </c>
      <c r="C2284" s="204" t="s">
        <v>4</v>
      </c>
      <c r="D2284" s="205">
        <v>503.28</v>
      </c>
      <c r="E2284" s="206"/>
    </row>
    <row r="2285" spans="1:5" ht="40.5">
      <c r="A2285" s="202">
        <v>92741</v>
      </c>
      <c r="B2285" s="203" t="s">
        <v>3518</v>
      </c>
      <c r="C2285" s="204" t="s">
        <v>4</v>
      </c>
      <c r="D2285" s="205">
        <v>680.12</v>
      </c>
      <c r="E2285" s="206"/>
    </row>
    <row r="2286" spans="1:5" ht="54">
      <c r="A2286" s="202">
        <v>92742</v>
      </c>
      <c r="B2286" s="203" t="s">
        <v>3519</v>
      </c>
      <c r="C2286" s="204" t="s">
        <v>4</v>
      </c>
      <c r="D2286" s="205">
        <v>866.07</v>
      </c>
      <c r="E2286" s="206"/>
    </row>
    <row r="2287" spans="1:5" ht="27">
      <c r="A2287" s="202">
        <v>92873</v>
      </c>
      <c r="B2287" s="203" t="s">
        <v>3520</v>
      </c>
      <c r="C2287" s="204" t="s">
        <v>4</v>
      </c>
      <c r="D2287" s="205">
        <v>144.19999999999999</v>
      </c>
      <c r="E2287" s="206"/>
    </row>
    <row r="2288" spans="1:5" ht="27">
      <c r="A2288" s="202">
        <v>92874</v>
      </c>
      <c r="B2288" s="203" t="s">
        <v>3521</v>
      </c>
      <c r="C2288" s="204" t="s">
        <v>4</v>
      </c>
      <c r="D2288" s="205">
        <v>23.86</v>
      </c>
      <c r="E2288" s="206"/>
    </row>
    <row r="2289" spans="1:5" ht="27">
      <c r="A2289" s="202">
        <v>94962</v>
      </c>
      <c r="B2289" s="203" t="s">
        <v>3522</v>
      </c>
      <c r="C2289" s="204" t="s">
        <v>4</v>
      </c>
      <c r="D2289" s="205">
        <v>286.02999999999997</v>
      </c>
      <c r="E2289" s="206"/>
    </row>
    <row r="2290" spans="1:5" ht="27">
      <c r="A2290" s="202">
        <v>94963</v>
      </c>
      <c r="B2290" s="203" t="s">
        <v>3523</v>
      </c>
      <c r="C2290" s="204" t="s">
        <v>4</v>
      </c>
      <c r="D2290" s="205">
        <v>320.82</v>
      </c>
      <c r="E2290" s="206"/>
    </row>
    <row r="2291" spans="1:5" ht="27">
      <c r="A2291" s="202">
        <v>94964</v>
      </c>
      <c r="B2291" s="203" t="s">
        <v>3524</v>
      </c>
      <c r="C2291" s="204" t="s">
        <v>4</v>
      </c>
      <c r="D2291" s="205">
        <v>352.33</v>
      </c>
      <c r="E2291" s="206"/>
    </row>
    <row r="2292" spans="1:5" ht="27">
      <c r="A2292" s="202">
        <v>94965</v>
      </c>
      <c r="B2292" s="203" t="s">
        <v>3525</v>
      </c>
      <c r="C2292" s="204" t="s">
        <v>4</v>
      </c>
      <c r="D2292" s="205">
        <v>369.16</v>
      </c>
      <c r="E2292" s="206"/>
    </row>
    <row r="2293" spans="1:5" ht="27">
      <c r="A2293" s="202">
        <v>94966</v>
      </c>
      <c r="B2293" s="203" t="s">
        <v>3526</v>
      </c>
      <c r="C2293" s="204" t="s">
        <v>4</v>
      </c>
      <c r="D2293" s="205">
        <v>383.2</v>
      </c>
      <c r="E2293" s="206"/>
    </row>
    <row r="2294" spans="1:5" ht="27">
      <c r="A2294" s="202">
        <v>94967</v>
      </c>
      <c r="B2294" s="203" t="s">
        <v>3527</v>
      </c>
      <c r="C2294" s="204" t="s">
        <v>4</v>
      </c>
      <c r="D2294" s="205">
        <v>440.57</v>
      </c>
      <c r="E2294" s="206"/>
    </row>
    <row r="2295" spans="1:5" ht="27">
      <c r="A2295" s="202">
        <v>94968</v>
      </c>
      <c r="B2295" s="203" t="s">
        <v>3528</v>
      </c>
      <c r="C2295" s="204" t="s">
        <v>4</v>
      </c>
      <c r="D2295" s="205">
        <v>284.77</v>
      </c>
      <c r="E2295" s="206"/>
    </row>
    <row r="2296" spans="1:5" ht="27">
      <c r="A2296" s="202">
        <v>94969</v>
      </c>
      <c r="B2296" s="203" t="s">
        <v>3529</v>
      </c>
      <c r="C2296" s="204" t="s">
        <v>4</v>
      </c>
      <c r="D2296" s="205">
        <v>317.35000000000002</v>
      </c>
      <c r="E2296" s="206"/>
    </row>
    <row r="2297" spans="1:5" ht="27">
      <c r="A2297" s="202">
        <v>94970</v>
      </c>
      <c r="B2297" s="203" t="s">
        <v>3530</v>
      </c>
      <c r="C2297" s="204" t="s">
        <v>4</v>
      </c>
      <c r="D2297" s="205">
        <v>345.3</v>
      </c>
      <c r="E2297" s="206"/>
    </row>
    <row r="2298" spans="1:5" ht="27">
      <c r="A2298" s="202">
        <v>94971</v>
      </c>
      <c r="B2298" s="203" t="s">
        <v>3531</v>
      </c>
      <c r="C2298" s="204" t="s">
        <v>4</v>
      </c>
      <c r="D2298" s="205">
        <v>365.93</v>
      </c>
      <c r="E2298" s="206"/>
    </row>
    <row r="2299" spans="1:5" ht="27">
      <c r="A2299" s="202">
        <v>94972</v>
      </c>
      <c r="B2299" s="203" t="s">
        <v>3532</v>
      </c>
      <c r="C2299" s="204" t="s">
        <v>4</v>
      </c>
      <c r="D2299" s="205">
        <v>379.81</v>
      </c>
      <c r="E2299" s="206"/>
    </row>
    <row r="2300" spans="1:5" ht="27">
      <c r="A2300" s="202">
        <v>94973</v>
      </c>
      <c r="B2300" s="203" t="s">
        <v>3533</v>
      </c>
      <c r="C2300" s="204" t="s">
        <v>4</v>
      </c>
      <c r="D2300" s="205">
        <v>436.41</v>
      </c>
      <c r="E2300" s="206"/>
    </row>
    <row r="2301" spans="1:5" ht="27">
      <c r="A2301" s="202">
        <v>94974</v>
      </c>
      <c r="B2301" s="203" t="s">
        <v>3534</v>
      </c>
      <c r="C2301" s="204" t="s">
        <v>4</v>
      </c>
      <c r="D2301" s="205">
        <v>380.5</v>
      </c>
      <c r="E2301" s="206"/>
    </row>
    <row r="2302" spans="1:5" ht="27">
      <c r="A2302" s="202">
        <v>94975</v>
      </c>
      <c r="B2302" s="203" t="s">
        <v>3535</v>
      </c>
      <c r="C2302" s="204" t="s">
        <v>4</v>
      </c>
      <c r="D2302" s="205">
        <v>413.09</v>
      </c>
      <c r="E2302" s="206"/>
    </row>
    <row r="2303" spans="1:5" ht="27">
      <c r="A2303" s="202">
        <v>96555</v>
      </c>
      <c r="B2303" s="203" t="s">
        <v>3536</v>
      </c>
      <c r="C2303" s="204" t="s">
        <v>4</v>
      </c>
      <c r="D2303" s="205">
        <v>514.23</v>
      </c>
      <c r="E2303" s="206"/>
    </row>
    <row r="2304" spans="1:5" ht="27">
      <c r="A2304" s="202">
        <v>96556</v>
      </c>
      <c r="B2304" s="203" t="s">
        <v>3537</v>
      </c>
      <c r="C2304" s="204" t="s">
        <v>4</v>
      </c>
      <c r="D2304" s="205">
        <v>570.92999999999995</v>
      </c>
      <c r="E2304" s="206"/>
    </row>
    <row r="2305" spans="1:5" ht="27">
      <c r="A2305" s="202">
        <v>96557</v>
      </c>
      <c r="B2305" s="203" t="s">
        <v>3538</v>
      </c>
      <c r="C2305" s="204" t="s">
        <v>4</v>
      </c>
      <c r="D2305" s="205">
        <v>585.27</v>
      </c>
      <c r="E2305" s="206"/>
    </row>
    <row r="2306" spans="1:5" ht="27">
      <c r="A2306" s="202">
        <v>96558</v>
      </c>
      <c r="B2306" s="203" t="s">
        <v>3539</v>
      </c>
      <c r="C2306" s="204" t="s">
        <v>4</v>
      </c>
      <c r="D2306" s="205">
        <v>590.39</v>
      </c>
      <c r="E2306" s="206"/>
    </row>
    <row r="2307" spans="1:5" ht="40.5">
      <c r="A2307" s="202">
        <v>99235</v>
      </c>
      <c r="B2307" s="203" t="s">
        <v>3540</v>
      </c>
      <c r="C2307" s="204" t="s">
        <v>4</v>
      </c>
      <c r="D2307" s="205">
        <v>571.67999999999995</v>
      </c>
      <c r="E2307" s="206"/>
    </row>
    <row r="2308" spans="1:5" ht="40.5">
      <c r="A2308" s="202">
        <v>99431</v>
      </c>
      <c r="B2308" s="203" t="s">
        <v>3541</v>
      </c>
      <c r="C2308" s="204" t="s">
        <v>4</v>
      </c>
      <c r="D2308" s="205">
        <v>591.76</v>
      </c>
      <c r="E2308" s="206"/>
    </row>
    <row r="2309" spans="1:5" ht="40.5">
      <c r="A2309" s="202">
        <v>99432</v>
      </c>
      <c r="B2309" s="203" t="s">
        <v>3542</v>
      </c>
      <c r="C2309" s="204" t="s">
        <v>4</v>
      </c>
      <c r="D2309" s="205">
        <v>574.41</v>
      </c>
      <c r="E2309" s="206"/>
    </row>
    <row r="2310" spans="1:5" ht="54">
      <c r="A2310" s="202">
        <v>99433</v>
      </c>
      <c r="B2310" s="203" t="s">
        <v>3543</v>
      </c>
      <c r="C2310" s="204" t="s">
        <v>4</v>
      </c>
      <c r="D2310" s="205">
        <v>622.66999999999996</v>
      </c>
      <c r="E2310" s="206"/>
    </row>
    <row r="2311" spans="1:5" ht="40.5">
      <c r="A2311" s="202">
        <v>99434</v>
      </c>
      <c r="B2311" s="203" t="s">
        <v>3544</v>
      </c>
      <c r="C2311" s="204" t="s">
        <v>4</v>
      </c>
      <c r="D2311" s="205">
        <v>594.96</v>
      </c>
      <c r="E2311" s="206"/>
    </row>
    <row r="2312" spans="1:5" ht="40.5">
      <c r="A2312" s="202">
        <v>99435</v>
      </c>
      <c r="B2312" s="203" t="s">
        <v>3545</v>
      </c>
      <c r="C2312" s="204" t="s">
        <v>4</v>
      </c>
      <c r="D2312" s="205">
        <v>576.53</v>
      </c>
      <c r="E2312" s="206"/>
    </row>
    <row r="2313" spans="1:5" ht="54">
      <c r="A2313" s="202">
        <v>99436</v>
      </c>
      <c r="B2313" s="203" t="s">
        <v>3546</v>
      </c>
      <c r="C2313" s="204" t="s">
        <v>4</v>
      </c>
      <c r="D2313" s="205">
        <v>637.29999999999995</v>
      </c>
      <c r="E2313" s="206"/>
    </row>
    <row r="2314" spans="1:5" ht="40.5">
      <c r="A2314" s="202">
        <v>99437</v>
      </c>
      <c r="B2314" s="203" t="s">
        <v>3547</v>
      </c>
      <c r="C2314" s="204" t="s">
        <v>4</v>
      </c>
      <c r="D2314" s="205">
        <v>606.29999999999995</v>
      </c>
      <c r="E2314" s="206"/>
    </row>
    <row r="2315" spans="1:5" ht="40.5">
      <c r="A2315" s="202">
        <v>99438</v>
      </c>
      <c r="B2315" s="203" t="s">
        <v>3548</v>
      </c>
      <c r="C2315" s="204" t="s">
        <v>4</v>
      </c>
      <c r="D2315" s="205">
        <v>610.71</v>
      </c>
      <c r="E2315" s="206"/>
    </row>
    <row r="2316" spans="1:5" ht="40.5">
      <c r="A2316" s="202">
        <v>99439</v>
      </c>
      <c r="B2316" s="203" t="s">
        <v>3549</v>
      </c>
      <c r="C2316" s="204" t="s">
        <v>4</v>
      </c>
      <c r="D2316" s="205">
        <v>581.97</v>
      </c>
      <c r="E2316" s="206"/>
    </row>
    <row r="2317" spans="1:5" ht="40.5">
      <c r="A2317" s="202">
        <v>101963</v>
      </c>
      <c r="B2317" s="203" t="s">
        <v>3550</v>
      </c>
      <c r="C2317" s="204" t="s">
        <v>2</v>
      </c>
      <c r="D2317" s="205">
        <v>154.35</v>
      </c>
      <c r="E2317" s="206"/>
    </row>
    <row r="2318" spans="1:5" ht="40.5">
      <c r="A2318" s="202">
        <v>101964</v>
      </c>
      <c r="B2318" s="203" t="s">
        <v>3551</v>
      </c>
      <c r="C2318" s="204" t="s">
        <v>2</v>
      </c>
      <c r="D2318" s="205">
        <v>142.84</v>
      </c>
      <c r="E2318" s="206"/>
    </row>
    <row r="2319" spans="1:5" ht="27">
      <c r="A2319" s="202">
        <v>101165</v>
      </c>
      <c r="B2319" s="203" t="s">
        <v>3552</v>
      </c>
      <c r="C2319" s="204" t="s">
        <v>4</v>
      </c>
      <c r="D2319" s="205">
        <v>673.76</v>
      </c>
      <c r="E2319" s="206"/>
    </row>
    <row r="2320" spans="1:5" ht="27">
      <c r="A2320" s="202">
        <v>101166</v>
      </c>
      <c r="B2320" s="203" t="s">
        <v>3553</v>
      </c>
      <c r="C2320" s="204" t="s">
        <v>4</v>
      </c>
      <c r="D2320" s="205">
        <v>554.25</v>
      </c>
      <c r="E2320" s="206"/>
    </row>
    <row r="2321" spans="1:5" ht="27">
      <c r="A2321" s="202">
        <v>98576</v>
      </c>
      <c r="B2321" s="203" t="s">
        <v>3554</v>
      </c>
      <c r="C2321" s="204" t="s">
        <v>0</v>
      </c>
      <c r="D2321" s="205">
        <v>20.22</v>
      </c>
      <c r="E2321" s="206"/>
    </row>
    <row r="2322" spans="1:5" ht="15">
      <c r="A2322" s="202">
        <v>93182</v>
      </c>
      <c r="B2322" s="203" t="s">
        <v>3555</v>
      </c>
      <c r="C2322" s="204" t="s">
        <v>0</v>
      </c>
      <c r="D2322" s="205">
        <v>33.35</v>
      </c>
      <c r="E2322" s="206"/>
    </row>
    <row r="2323" spans="1:5" ht="15">
      <c r="A2323" s="202">
        <v>93183</v>
      </c>
      <c r="B2323" s="203" t="s">
        <v>3556</v>
      </c>
      <c r="C2323" s="204" t="s">
        <v>0</v>
      </c>
      <c r="D2323" s="205">
        <v>43.84</v>
      </c>
      <c r="E2323" s="206"/>
    </row>
    <row r="2324" spans="1:5" ht="15">
      <c r="A2324" s="202">
        <v>93184</v>
      </c>
      <c r="B2324" s="203" t="s">
        <v>3557</v>
      </c>
      <c r="C2324" s="204" t="s">
        <v>0</v>
      </c>
      <c r="D2324" s="205">
        <v>24.31</v>
      </c>
      <c r="E2324" s="206"/>
    </row>
    <row r="2325" spans="1:5" ht="15">
      <c r="A2325" s="202">
        <v>93185</v>
      </c>
      <c r="B2325" s="203" t="s">
        <v>3558</v>
      </c>
      <c r="C2325" s="204" t="s">
        <v>0</v>
      </c>
      <c r="D2325" s="205">
        <v>43.28</v>
      </c>
      <c r="E2325" s="206"/>
    </row>
    <row r="2326" spans="1:5" ht="27">
      <c r="A2326" s="202">
        <v>93186</v>
      </c>
      <c r="B2326" s="203" t="s">
        <v>3559</v>
      </c>
      <c r="C2326" s="204" t="s">
        <v>0</v>
      </c>
      <c r="D2326" s="205">
        <v>57.6</v>
      </c>
      <c r="E2326" s="206"/>
    </row>
    <row r="2327" spans="1:5" ht="27">
      <c r="A2327" s="202">
        <v>93187</v>
      </c>
      <c r="B2327" s="203" t="s">
        <v>3560</v>
      </c>
      <c r="C2327" s="204" t="s">
        <v>0</v>
      </c>
      <c r="D2327" s="205">
        <v>67.42</v>
      </c>
      <c r="E2327" s="206"/>
    </row>
    <row r="2328" spans="1:5" ht="27">
      <c r="A2328" s="202">
        <v>93188</v>
      </c>
      <c r="B2328" s="203" t="s">
        <v>3561</v>
      </c>
      <c r="C2328" s="204" t="s">
        <v>0</v>
      </c>
      <c r="D2328" s="205">
        <v>54.68</v>
      </c>
      <c r="E2328" s="206"/>
    </row>
    <row r="2329" spans="1:5" ht="27">
      <c r="A2329" s="202">
        <v>93189</v>
      </c>
      <c r="B2329" s="203" t="s">
        <v>3562</v>
      </c>
      <c r="C2329" s="204" t="s">
        <v>0</v>
      </c>
      <c r="D2329" s="205">
        <v>68.319999999999993</v>
      </c>
      <c r="E2329" s="206"/>
    </row>
    <row r="2330" spans="1:5" ht="27">
      <c r="A2330" s="202">
        <v>93190</v>
      </c>
      <c r="B2330" s="203" t="s">
        <v>3563</v>
      </c>
      <c r="C2330" s="204" t="s">
        <v>0</v>
      </c>
      <c r="D2330" s="205">
        <v>36.75</v>
      </c>
      <c r="E2330" s="206"/>
    </row>
    <row r="2331" spans="1:5" ht="27">
      <c r="A2331" s="202">
        <v>93191</v>
      </c>
      <c r="B2331" s="203" t="s">
        <v>3564</v>
      </c>
      <c r="C2331" s="204" t="s">
        <v>0</v>
      </c>
      <c r="D2331" s="205">
        <v>40.1</v>
      </c>
      <c r="E2331" s="206"/>
    </row>
    <row r="2332" spans="1:5" ht="27">
      <c r="A2332" s="202">
        <v>93192</v>
      </c>
      <c r="B2332" s="203" t="s">
        <v>3565</v>
      </c>
      <c r="C2332" s="204" t="s">
        <v>0</v>
      </c>
      <c r="D2332" s="205">
        <v>40.32</v>
      </c>
      <c r="E2332" s="206"/>
    </row>
    <row r="2333" spans="1:5" ht="27">
      <c r="A2333" s="202">
        <v>93193</v>
      </c>
      <c r="B2333" s="203" t="s">
        <v>3566</v>
      </c>
      <c r="C2333" s="204" t="s">
        <v>0</v>
      </c>
      <c r="D2333" s="205">
        <v>41.06</v>
      </c>
      <c r="E2333" s="206"/>
    </row>
    <row r="2334" spans="1:5" ht="27">
      <c r="A2334" s="202">
        <v>93194</v>
      </c>
      <c r="B2334" s="203" t="s">
        <v>3567</v>
      </c>
      <c r="C2334" s="204" t="s">
        <v>0</v>
      </c>
      <c r="D2334" s="205">
        <v>32.81</v>
      </c>
      <c r="E2334" s="206"/>
    </row>
    <row r="2335" spans="1:5" ht="27">
      <c r="A2335" s="202">
        <v>93195</v>
      </c>
      <c r="B2335" s="203" t="s">
        <v>3568</v>
      </c>
      <c r="C2335" s="204" t="s">
        <v>0</v>
      </c>
      <c r="D2335" s="205">
        <v>38.85</v>
      </c>
      <c r="E2335" s="206"/>
    </row>
    <row r="2336" spans="1:5" ht="27">
      <c r="A2336" s="202">
        <v>93196</v>
      </c>
      <c r="B2336" s="203" t="s">
        <v>3569</v>
      </c>
      <c r="C2336" s="204" t="s">
        <v>0</v>
      </c>
      <c r="D2336" s="205">
        <v>55.06</v>
      </c>
      <c r="E2336" s="206"/>
    </row>
    <row r="2337" spans="1:5" ht="27">
      <c r="A2337" s="202">
        <v>93197</v>
      </c>
      <c r="B2337" s="203" t="s">
        <v>3570</v>
      </c>
      <c r="C2337" s="204" t="s">
        <v>0</v>
      </c>
      <c r="D2337" s="205">
        <v>61.2</v>
      </c>
      <c r="E2337" s="206"/>
    </row>
    <row r="2338" spans="1:5" ht="27">
      <c r="A2338" s="202">
        <v>93198</v>
      </c>
      <c r="B2338" s="203" t="s">
        <v>3571</v>
      </c>
      <c r="C2338" s="204" t="s">
        <v>0</v>
      </c>
      <c r="D2338" s="205">
        <v>32.700000000000003</v>
      </c>
      <c r="E2338" s="206"/>
    </row>
    <row r="2339" spans="1:5" ht="27">
      <c r="A2339" s="202">
        <v>93199</v>
      </c>
      <c r="B2339" s="203" t="s">
        <v>3572</v>
      </c>
      <c r="C2339" s="204" t="s">
        <v>0</v>
      </c>
      <c r="D2339" s="205">
        <v>32.31</v>
      </c>
      <c r="E2339" s="206"/>
    </row>
    <row r="2340" spans="1:5" ht="27">
      <c r="A2340" s="202">
        <v>93200</v>
      </c>
      <c r="B2340" s="203" t="s">
        <v>3573</v>
      </c>
      <c r="C2340" s="204" t="s">
        <v>0</v>
      </c>
      <c r="D2340" s="205">
        <v>2.1800000000000002</v>
      </c>
      <c r="E2340" s="206"/>
    </row>
    <row r="2341" spans="1:5" ht="27">
      <c r="A2341" s="202">
        <v>93201</v>
      </c>
      <c r="B2341" s="203" t="s">
        <v>3574</v>
      </c>
      <c r="C2341" s="204" t="s">
        <v>0</v>
      </c>
      <c r="D2341" s="205">
        <v>4.38</v>
      </c>
      <c r="E2341" s="206"/>
    </row>
    <row r="2342" spans="1:5" ht="27">
      <c r="A2342" s="202">
        <v>93202</v>
      </c>
      <c r="B2342" s="203" t="s">
        <v>3575</v>
      </c>
      <c r="C2342" s="204" t="s">
        <v>0</v>
      </c>
      <c r="D2342" s="205">
        <v>21.17</v>
      </c>
      <c r="E2342" s="206"/>
    </row>
    <row r="2343" spans="1:5" ht="27">
      <c r="A2343" s="202">
        <v>93203</v>
      </c>
      <c r="B2343" s="203" t="s">
        <v>3576</v>
      </c>
      <c r="C2343" s="204" t="s">
        <v>0</v>
      </c>
      <c r="D2343" s="205">
        <v>13.86</v>
      </c>
      <c r="E2343" s="206"/>
    </row>
    <row r="2344" spans="1:5" ht="15">
      <c r="A2344" s="202">
        <v>93204</v>
      </c>
      <c r="B2344" s="203" t="s">
        <v>3577</v>
      </c>
      <c r="C2344" s="204" t="s">
        <v>0</v>
      </c>
      <c r="D2344" s="205">
        <v>44.99</v>
      </c>
      <c r="E2344" s="206"/>
    </row>
    <row r="2345" spans="1:5" ht="27">
      <c r="A2345" s="202">
        <v>93205</v>
      </c>
      <c r="B2345" s="203" t="s">
        <v>3578</v>
      </c>
      <c r="C2345" s="204" t="s">
        <v>0</v>
      </c>
      <c r="D2345" s="205">
        <v>33.65</v>
      </c>
      <c r="E2345" s="206"/>
    </row>
    <row r="2346" spans="1:5" ht="40.5">
      <c r="A2346" s="202">
        <v>95952</v>
      </c>
      <c r="B2346" s="203" t="s">
        <v>3579</v>
      </c>
      <c r="C2346" s="204" t="s">
        <v>4</v>
      </c>
      <c r="D2346" s="205">
        <v>2140.29</v>
      </c>
      <c r="E2346" s="206"/>
    </row>
    <row r="2347" spans="1:5" ht="40.5">
      <c r="A2347" s="202">
        <v>95953</v>
      </c>
      <c r="B2347" s="203" t="s">
        <v>3580</v>
      </c>
      <c r="C2347" s="204" t="s">
        <v>4</v>
      </c>
      <c r="D2347" s="205">
        <v>3118.35</v>
      </c>
      <c r="E2347" s="206"/>
    </row>
    <row r="2348" spans="1:5" ht="40.5">
      <c r="A2348" s="202">
        <v>95954</v>
      </c>
      <c r="B2348" s="203" t="s">
        <v>3581</v>
      </c>
      <c r="C2348" s="204" t="s">
        <v>4</v>
      </c>
      <c r="D2348" s="205">
        <v>2366.38</v>
      </c>
      <c r="E2348" s="206"/>
    </row>
    <row r="2349" spans="1:5" ht="40.5">
      <c r="A2349" s="202">
        <v>95955</v>
      </c>
      <c r="B2349" s="203" t="s">
        <v>3582</v>
      </c>
      <c r="C2349" s="204" t="s">
        <v>4</v>
      </c>
      <c r="D2349" s="205">
        <v>2777.11</v>
      </c>
      <c r="E2349" s="206"/>
    </row>
    <row r="2350" spans="1:5" ht="40.5">
      <c r="A2350" s="202">
        <v>95956</v>
      </c>
      <c r="B2350" s="203" t="s">
        <v>3583</v>
      </c>
      <c r="C2350" s="204" t="s">
        <v>4</v>
      </c>
      <c r="D2350" s="205">
        <v>2285.13</v>
      </c>
      <c r="E2350" s="206"/>
    </row>
    <row r="2351" spans="1:5" ht="27">
      <c r="A2351" s="202">
        <v>95957</v>
      </c>
      <c r="B2351" s="203" t="s">
        <v>3584</v>
      </c>
      <c r="C2351" s="204" t="s">
        <v>4</v>
      </c>
      <c r="D2351" s="205">
        <v>3039.6</v>
      </c>
      <c r="E2351" s="206"/>
    </row>
    <row r="2352" spans="1:5" ht="27">
      <c r="A2352" s="202">
        <v>95969</v>
      </c>
      <c r="B2352" s="203" t="s">
        <v>3585</v>
      </c>
      <c r="C2352" s="204" t="s">
        <v>4</v>
      </c>
      <c r="D2352" s="205">
        <v>2698.47</v>
      </c>
      <c r="E2352" s="206"/>
    </row>
    <row r="2353" spans="1:5" ht="27">
      <c r="A2353" s="202">
        <v>97733</v>
      </c>
      <c r="B2353" s="203" t="s">
        <v>3586</v>
      </c>
      <c r="C2353" s="204" t="s">
        <v>4</v>
      </c>
      <c r="D2353" s="205">
        <v>2614.9699999999998</v>
      </c>
      <c r="E2353" s="206"/>
    </row>
    <row r="2354" spans="1:5" ht="27">
      <c r="A2354" s="202">
        <v>97734</v>
      </c>
      <c r="B2354" s="203" t="s">
        <v>3587</v>
      </c>
      <c r="C2354" s="204" t="s">
        <v>4</v>
      </c>
      <c r="D2354" s="205">
        <v>2216.4899999999998</v>
      </c>
      <c r="E2354" s="206"/>
    </row>
    <row r="2355" spans="1:5" ht="27">
      <c r="A2355" s="202">
        <v>97735</v>
      </c>
      <c r="B2355" s="203" t="s">
        <v>3588</v>
      </c>
      <c r="C2355" s="204" t="s">
        <v>4</v>
      </c>
      <c r="D2355" s="205">
        <v>1892.23</v>
      </c>
      <c r="E2355" s="206"/>
    </row>
    <row r="2356" spans="1:5" ht="27">
      <c r="A2356" s="202">
        <v>97736</v>
      </c>
      <c r="B2356" s="203" t="s">
        <v>3589</v>
      </c>
      <c r="C2356" s="204" t="s">
        <v>4</v>
      </c>
      <c r="D2356" s="205">
        <v>1322.24</v>
      </c>
      <c r="E2356" s="206"/>
    </row>
    <row r="2357" spans="1:5" ht="27">
      <c r="A2357" s="202">
        <v>97737</v>
      </c>
      <c r="B2357" s="203" t="s">
        <v>3590</v>
      </c>
      <c r="C2357" s="204" t="s">
        <v>4</v>
      </c>
      <c r="D2357" s="205">
        <v>2822.55</v>
      </c>
      <c r="E2357" s="206"/>
    </row>
    <row r="2358" spans="1:5" ht="27">
      <c r="A2358" s="202">
        <v>97738</v>
      </c>
      <c r="B2358" s="203" t="s">
        <v>3591</v>
      </c>
      <c r="C2358" s="204" t="s">
        <v>4</v>
      </c>
      <c r="D2358" s="205">
        <v>3232.15</v>
      </c>
      <c r="E2358" s="206"/>
    </row>
    <row r="2359" spans="1:5" ht="27">
      <c r="A2359" s="202">
        <v>97739</v>
      </c>
      <c r="B2359" s="203" t="s">
        <v>3592</v>
      </c>
      <c r="C2359" s="204" t="s">
        <v>4</v>
      </c>
      <c r="D2359" s="205">
        <v>2113.0300000000002</v>
      </c>
      <c r="E2359" s="206"/>
    </row>
    <row r="2360" spans="1:5" ht="31.5" customHeight="1">
      <c r="A2360" s="202">
        <v>97740</v>
      </c>
      <c r="B2360" s="203" t="s">
        <v>3593</v>
      </c>
      <c r="C2360" s="204" t="s">
        <v>4</v>
      </c>
      <c r="D2360" s="205">
        <v>1695.16</v>
      </c>
      <c r="E2360" s="206"/>
    </row>
    <row r="2361" spans="1:5" ht="27">
      <c r="A2361" s="202">
        <v>98615</v>
      </c>
      <c r="B2361" s="203" t="s">
        <v>3594</v>
      </c>
      <c r="C2361" s="204" t="s">
        <v>2</v>
      </c>
      <c r="D2361" s="205">
        <v>110.9</v>
      </c>
      <c r="E2361" s="206"/>
    </row>
    <row r="2362" spans="1:5" ht="27">
      <c r="A2362" s="202">
        <v>98616</v>
      </c>
      <c r="B2362" s="203" t="s">
        <v>3595</v>
      </c>
      <c r="C2362" s="204" t="s">
        <v>2</v>
      </c>
      <c r="D2362" s="205">
        <v>90.55</v>
      </c>
      <c r="E2362" s="206"/>
    </row>
    <row r="2363" spans="1:5" ht="27">
      <c r="A2363" s="202">
        <v>98617</v>
      </c>
      <c r="B2363" s="203" t="s">
        <v>3596</v>
      </c>
      <c r="C2363" s="204" t="s">
        <v>2</v>
      </c>
      <c r="D2363" s="205">
        <v>85.19</v>
      </c>
      <c r="E2363" s="206"/>
    </row>
    <row r="2364" spans="1:5" ht="27">
      <c r="A2364" s="202">
        <v>98618</v>
      </c>
      <c r="B2364" s="203" t="s">
        <v>3597</v>
      </c>
      <c r="C2364" s="204" t="s">
        <v>2</v>
      </c>
      <c r="D2364" s="205">
        <v>116.15</v>
      </c>
      <c r="E2364" s="206"/>
    </row>
    <row r="2365" spans="1:5" ht="27">
      <c r="A2365" s="202">
        <v>98619</v>
      </c>
      <c r="B2365" s="203" t="s">
        <v>3598</v>
      </c>
      <c r="C2365" s="204" t="s">
        <v>2</v>
      </c>
      <c r="D2365" s="205">
        <v>107.99</v>
      </c>
      <c r="E2365" s="206"/>
    </row>
    <row r="2366" spans="1:5" ht="27">
      <c r="A2366" s="202">
        <v>98620</v>
      </c>
      <c r="B2366" s="203" t="s">
        <v>3599</v>
      </c>
      <c r="C2366" s="204" t="s">
        <v>2</v>
      </c>
      <c r="D2366" s="205">
        <v>103.89</v>
      </c>
      <c r="E2366" s="206"/>
    </row>
    <row r="2367" spans="1:5" ht="27">
      <c r="A2367" s="202">
        <v>98621</v>
      </c>
      <c r="B2367" s="203" t="s">
        <v>3600</v>
      </c>
      <c r="C2367" s="204" t="s">
        <v>2</v>
      </c>
      <c r="D2367" s="205">
        <v>134.69999999999999</v>
      </c>
      <c r="E2367" s="206"/>
    </row>
    <row r="2368" spans="1:5" ht="27">
      <c r="A2368" s="202">
        <v>98622</v>
      </c>
      <c r="B2368" s="203" t="s">
        <v>3601</v>
      </c>
      <c r="C2368" s="204" t="s">
        <v>2</v>
      </c>
      <c r="D2368" s="205">
        <v>128.12</v>
      </c>
      <c r="E2368" s="206"/>
    </row>
    <row r="2369" spans="1:5" ht="27">
      <c r="A2369" s="202">
        <v>98623</v>
      </c>
      <c r="B2369" s="203" t="s">
        <v>3602</v>
      </c>
      <c r="C2369" s="204" t="s">
        <v>2</v>
      </c>
      <c r="D2369" s="205">
        <v>124.75</v>
      </c>
      <c r="E2369" s="206"/>
    </row>
    <row r="2370" spans="1:5" ht="27">
      <c r="A2370" s="202">
        <v>98624</v>
      </c>
      <c r="B2370" s="203" t="s">
        <v>3603</v>
      </c>
      <c r="C2370" s="204" t="s">
        <v>2</v>
      </c>
      <c r="D2370" s="205">
        <v>154.26</v>
      </c>
      <c r="E2370" s="206"/>
    </row>
    <row r="2371" spans="1:5" ht="27">
      <c r="A2371" s="202">
        <v>98625</v>
      </c>
      <c r="B2371" s="203" t="s">
        <v>3604</v>
      </c>
      <c r="C2371" s="204" t="s">
        <v>2</v>
      </c>
      <c r="D2371" s="205">
        <v>148.68</v>
      </c>
      <c r="E2371" s="206"/>
    </row>
    <row r="2372" spans="1:5" ht="27">
      <c r="A2372" s="202">
        <v>98626</v>
      </c>
      <c r="B2372" s="203" t="s">
        <v>3605</v>
      </c>
      <c r="C2372" s="204" t="s">
        <v>2</v>
      </c>
      <c r="D2372" s="205">
        <v>145.77000000000001</v>
      </c>
      <c r="E2372" s="206"/>
    </row>
    <row r="2373" spans="1:5" ht="27">
      <c r="A2373" s="202">
        <v>98655</v>
      </c>
      <c r="B2373" s="203" t="s">
        <v>3606</v>
      </c>
      <c r="C2373" s="204" t="s">
        <v>0</v>
      </c>
      <c r="D2373" s="205">
        <v>585</v>
      </c>
      <c r="E2373" s="206"/>
    </row>
    <row r="2374" spans="1:5" ht="27">
      <c r="A2374" s="202">
        <v>98656</v>
      </c>
      <c r="B2374" s="203" t="s">
        <v>3607</v>
      </c>
      <c r="C2374" s="204" t="s">
        <v>0</v>
      </c>
      <c r="D2374" s="205">
        <v>591.08000000000004</v>
      </c>
      <c r="E2374" s="206"/>
    </row>
    <row r="2375" spans="1:5" ht="27">
      <c r="A2375" s="202">
        <v>98657</v>
      </c>
      <c r="B2375" s="203" t="s">
        <v>3608</v>
      </c>
      <c r="C2375" s="204" t="s">
        <v>0</v>
      </c>
      <c r="D2375" s="205">
        <v>597.16999999999996</v>
      </c>
      <c r="E2375" s="206"/>
    </row>
    <row r="2376" spans="1:5" ht="27">
      <c r="A2376" s="202">
        <v>98658</v>
      </c>
      <c r="B2376" s="203" t="s">
        <v>3609</v>
      </c>
      <c r="C2376" s="204" t="s">
        <v>0</v>
      </c>
      <c r="D2376" s="205">
        <v>603.26</v>
      </c>
      <c r="E2376" s="206"/>
    </row>
    <row r="2377" spans="1:5" ht="27">
      <c r="A2377" s="202">
        <v>98659</v>
      </c>
      <c r="B2377" s="203" t="s">
        <v>3610</v>
      </c>
      <c r="C2377" s="204" t="s">
        <v>0</v>
      </c>
      <c r="D2377" s="205">
        <v>615.42999999999995</v>
      </c>
      <c r="E2377" s="206"/>
    </row>
    <row r="2378" spans="1:5" ht="27">
      <c r="A2378" s="202">
        <v>98746</v>
      </c>
      <c r="B2378" s="203" t="s">
        <v>3611</v>
      </c>
      <c r="C2378" s="204" t="s">
        <v>0</v>
      </c>
      <c r="D2378" s="205">
        <v>38.96</v>
      </c>
      <c r="E2378" s="206"/>
    </row>
    <row r="2379" spans="1:5" ht="27">
      <c r="A2379" s="202">
        <v>98749</v>
      </c>
      <c r="B2379" s="203" t="s">
        <v>3612</v>
      </c>
      <c r="C2379" s="204" t="s">
        <v>0</v>
      </c>
      <c r="D2379" s="205">
        <v>45.39</v>
      </c>
      <c r="E2379" s="206"/>
    </row>
    <row r="2380" spans="1:5" ht="27">
      <c r="A2380" s="202">
        <v>98750</v>
      </c>
      <c r="B2380" s="203" t="s">
        <v>3613</v>
      </c>
      <c r="C2380" s="204" t="s">
        <v>0</v>
      </c>
      <c r="D2380" s="205">
        <v>53.09</v>
      </c>
      <c r="E2380" s="206"/>
    </row>
    <row r="2381" spans="1:5" ht="27">
      <c r="A2381" s="202">
        <v>98751</v>
      </c>
      <c r="B2381" s="203" t="s">
        <v>3614</v>
      </c>
      <c r="C2381" s="204" t="s">
        <v>0</v>
      </c>
      <c r="D2381" s="205">
        <v>73.09</v>
      </c>
      <c r="E2381" s="206"/>
    </row>
    <row r="2382" spans="1:5" ht="27">
      <c r="A2382" s="202">
        <v>98752</v>
      </c>
      <c r="B2382" s="203" t="s">
        <v>3615</v>
      </c>
      <c r="C2382" s="204" t="s">
        <v>0</v>
      </c>
      <c r="D2382" s="205">
        <v>97.02</v>
      </c>
      <c r="E2382" s="206"/>
    </row>
    <row r="2383" spans="1:5" ht="27">
      <c r="A2383" s="202">
        <v>98753</v>
      </c>
      <c r="B2383" s="203" t="s">
        <v>3616</v>
      </c>
      <c r="C2383" s="204" t="s">
        <v>0</v>
      </c>
      <c r="D2383" s="205">
        <v>126.65</v>
      </c>
      <c r="E2383" s="206"/>
    </row>
    <row r="2384" spans="1:5" ht="40.5">
      <c r="A2384" s="202">
        <v>100763</v>
      </c>
      <c r="B2384" s="203" t="s">
        <v>3617</v>
      </c>
      <c r="C2384" s="204" t="s">
        <v>1200</v>
      </c>
      <c r="D2384" s="205">
        <v>14.55</v>
      </c>
      <c r="E2384" s="206"/>
    </row>
    <row r="2385" spans="1:5" ht="40.5">
      <c r="A2385" s="202">
        <v>100764</v>
      </c>
      <c r="B2385" s="203" t="s">
        <v>3618</v>
      </c>
      <c r="C2385" s="204" t="s">
        <v>1200</v>
      </c>
      <c r="D2385" s="205">
        <v>14.5</v>
      </c>
      <c r="E2385" s="206"/>
    </row>
    <row r="2386" spans="1:5" ht="40.5">
      <c r="A2386" s="202">
        <v>100765</v>
      </c>
      <c r="B2386" s="203" t="s">
        <v>3619</v>
      </c>
      <c r="C2386" s="204" t="s">
        <v>1200</v>
      </c>
      <c r="D2386" s="205">
        <v>14.02</v>
      </c>
      <c r="E2386" s="206"/>
    </row>
    <row r="2387" spans="1:5" ht="40.5">
      <c r="A2387" s="202">
        <v>100766</v>
      </c>
      <c r="B2387" s="203" t="s">
        <v>3620</v>
      </c>
      <c r="C2387" s="204" t="s">
        <v>1200</v>
      </c>
      <c r="D2387" s="205">
        <v>14.22</v>
      </c>
      <c r="E2387" s="206"/>
    </row>
    <row r="2388" spans="1:5" ht="54">
      <c r="A2388" s="202">
        <v>100767</v>
      </c>
      <c r="B2388" s="203" t="s">
        <v>3621</v>
      </c>
      <c r="C2388" s="204" t="s">
        <v>1200</v>
      </c>
      <c r="D2388" s="205">
        <v>13.22</v>
      </c>
      <c r="E2388" s="206"/>
    </row>
    <row r="2389" spans="1:5" ht="54">
      <c r="A2389" s="202">
        <v>100768</v>
      </c>
      <c r="B2389" s="203" t="s">
        <v>3622</v>
      </c>
      <c r="C2389" s="204" t="s">
        <v>1200</v>
      </c>
      <c r="D2389" s="205">
        <v>16.059999999999999</v>
      </c>
      <c r="E2389" s="206"/>
    </row>
    <row r="2390" spans="1:5" ht="54">
      <c r="A2390" s="202">
        <v>100769</v>
      </c>
      <c r="B2390" s="203" t="s">
        <v>3623</v>
      </c>
      <c r="C2390" s="204" t="s">
        <v>1200</v>
      </c>
      <c r="D2390" s="205">
        <v>19</v>
      </c>
      <c r="E2390" s="206"/>
    </row>
    <row r="2391" spans="1:5" ht="54">
      <c r="A2391" s="202">
        <v>100770</v>
      </c>
      <c r="B2391" s="203" t="s">
        <v>3624</v>
      </c>
      <c r="C2391" s="204" t="s">
        <v>1200</v>
      </c>
      <c r="D2391" s="205">
        <v>18.64</v>
      </c>
      <c r="E2391" s="206"/>
    </row>
    <row r="2392" spans="1:5" ht="54">
      <c r="A2392" s="202">
        <v>100771</v>
      </c>
      <c r="B2392" s="203" t="s">
        <v>3625</v>
      </c>
      <c r="C2392" s="204" t="s">
        <v>1200</v>
      </c>
      <c r="D2392" s="205">
        <v>21.16</v>
      </c>
      <c r="E2392" s="206"/>
    </row>
    <row r="2393" spans="1:5" ht="54">
      <c r="A2393" s="202">
        <v>100772</v>
      </c>
      <c r="B2393" s="203" t="s">
        <v>3626</v>
      </c>
      <c r="C2393" s="204" t="s">
        <v>1200</v>
      </c>
      <c r="D2393" s="205">
        <v>13.54</v>
      </c>
      <c r="E2393" s="206"/>
    </row>
    <row r="2394" spans="1:5" ht="40.5">
      <c r="A2394" s="202">
        <v>100773</v>
      </c>
      <c r="B2394" s="203" t="s">
        <v>3627</v>
      </c>
      <c r="C2394" s="204" t="s">
        <v>1200</v>
      </c>
      <c r="D2394" s="205">
        <v>17.190000000000001</v>
      </c>
      <c r="E2394" s="206"/>
    </row>
    <row r="2395" spans="1:5" ht="40.5">
      <c r="A2395" s="202">
        <v>100774</v>
      </c>
      <c r="B2395" s="203" t="s">
        <v>3628</v>
      </c>
      <c r="C2395" s="204" t="s">
        <v>1200</v>
      </c>
      <c r="D2395" s="205">
        <v>10.84</v>
      </c>
      <c r="E2395" s="206"/>
    </row>
    <row r="2396" spans="1:5" ht="40.5">
      <c r="A2396" s="202">
        <v>100775</v>
      </c>
      <c r="B2396" s="203" t="s">
        <v>3629</v>
      </c>
      <c r="C2396" s="204" t="s">
        <v>1200</v>
      </c>
      <c r="D2396" s="205">
        <v>12.34</v>
      </c>
      <c r="E2396" s="206"/>
    </row>
    <row r="2397" spans="1:5" ht="40.5">
      <c r="A2397" s="202">
        <v>100776</v>
      </c>
      <c r="B2397" s="203" t="s">
        <v>3630</v>
      </c>
      <c r="C2397" s="204" t="s">
        <v>1200</v>
      </c>
      <c r="D2397" s="205">
        <v>17.21</v>
      </c>
      <c r="E2397" s="206"/>
    </row>
    <row r="2398" spans="1:5" ht="40.5">
      <c r="A2398" s="202">
        <v>100777</v>
      </c>
      <c r="B2398" s="203" t="s">
        <v>3631</v>
      </c>
      <c r="C2398" s="204" t="s">
        <v>1200</v>
      </c>
      <c r="D2398" s="205">
        <v>13.06</v>
      </c>
      <c r="E2398" s="206"/>
    </row>
    <row r="2399" spans="1:5" ht="40.5">
      <c r="A2399" s="202">
        <v>100778</v>
      </c>
      <c r="B2399" s="203" t="s">
        <v>3632</v>
      </c>
      <c r="C2399" s="204" t="s">
        <v>1200</v>
      </c>
      <c r="D2399" s="205">
        <v>9.5299999999999994</v>
      </c>
      <c r="E2399" s="206"/>
    </row>
    <row r="2400" spans="1:5" ht="27">
      <c r="A2400" s="202">
        <v>98560</v>
      </c>
      <c r="B2400" s="203" t="s">
        <v>3633</v>
      </c>
      <c r="C2400" s="204" t="s">
        <v>2</v>
      </c>
      <c r="D2400" s="205">
        <v>33.92</v>
      </c>
      <c r="E2400" s="206"/>
    </row>
    <row r="2401" spans="1:5" ht="27">
      <c r="A2401" s="202">
        <v>98561</v>
      </c>
      <c r="B2401" s="203" t="s">
        <v>3634</v>
      </c>
      <c r="C2401" s="204" t="s">
        <v>2</v>
      </c>
      <c r="D2401" s="205">
        <v>29.92</v>
      </c>
      <c r="E2401" s="206"/>
    </row>
    <row r="2402" spans="1:5" ht="27">
      <c r="A2402" s="202">
        <v>98562</v>
      </c>
      <c r="B2402" s="203" t="s">
        <v>3635</v>
      </c>
      <c r="C2402" s="204" t="s">
        <v>2</v>
      </c>
      <c r="D2402" s="205">
        <v>30.43</v>
      </c>
      <c r="E2402" s="206"/>
    </row>
    <row r="2403" spans="1:5" ht="27">
      <c r="A2403" s="202">
        <v>98555</v>
      </c>
      <c r="B2403" s="203" t="s">
        <v>3636</v>
      </c>
      <c r="C2403" s="204" t="s">
        <v>2</v>
      </c>
      <c r="D2403" s="205">
        <v>19.66</v>
      </c>
      <c r="E2403" s="206"/>
    </row>
    <row r="2404" spans="1:5" ht="27">
      <c r="A2404" s="202">
        <v>98556</v>
      </c>
      <c r="B2404" s="203" t="s">
        <v>3637</v>
      </c>
      <c r="C2404" s="204" t="s">
        <v>2</v>
      </c>
      <c r="D2404" s="205">
        <v>38.82</v>
      </c>
      <c r="E2404" s="206"/>
    </row>
    <row r="2405" spans="1:5" ht="27">
      <c r="A2405" s="202">
        <v>98558</v>
      </c>
      <c r="B2405" s="203" t="s">
        <v>3638</v>
      </c>
      <c r="C2405" s="204" t="s">
        <v>1</v>
      </c>
      <c r="D2405" s="205">
        <v>6.05</v>
      </c>
      <c r="E2405" s="206"/>
    </row>
    <row r="2406" spans="1:5" ht="15">
      <c r="A2406" s="202">
        <v>98559</v>
      </c>
      <c r="B2406" s="203" t="s">
        <v>3639</v>
      </c>
      <c r="C2406" s="204" t="s">
        <v>0</v>
      </c>
      <c r="D2406" s="205">
        <v>3.95</v>
      </c>
      <c r="E2406" s="206"/>
    </row>
    <row r="2407" spans="1:5" ht="27">
      <c r="A2407" s="202">
        <v>98546</v>
      </c>
      <c r="B2407" s="203" t="s">
        <v>3640</v>
      </c>
      <c r="C2407" s="204" t="s">
        <v>2</v>
      </c>
      <c r="D2407" s="205">
        <v>90.04</v>
      </c>
      <c r="E2407" s="206"/>
    </row>
    <row r="2408" spans="1:5" ht="27">
      <c r="A2408" s="202">
        <v>98547</v>
      </c>
      <c r="B2408" s="203" t="s">
        <v>3641</v>
      </c>
      <c r="C2408" s="204" t="s">
        <v>2</v>
      </c>
      <c r="D2408" s="205">
        <v>171.92</v>
      </c>
      <c r="E2408" s="206"/>
    </row>
    <row r="2409" spans="1:5" ht="27">
      <c r="A2409" s="202">
        <v>98553</v>
      </c>
      <c r="B2409" s="203" t="s">
        <v>3642</v>
      </c>
      <c r="C2409" s="204" t="s">
        <v>2</v>
      </c>
      <c r="D2409" s="205">
        <v>101.25</v>
      </c>
      <c r="E2409" s="206"/>
    </row>
    <row r="2410" spans="1:5" ht="27">
      <c r="A2410" s="202">
        <v>98554</v>
      </c>
      <c r="B2410" s="203" t="s">
        <v>3643</v>
      </c>
      <c r="C2410" s="204" t="s">
        <v>2</v>
      </c>
      <c r="D2410" s="205">
        <v>33.76</v>
      </c>
      <c r="E2410" s="206"/>
    </row>
    <row r="2411" spans="1:5" ht="27">
      <c r="A2411" s="202">
        <v>98557</v>
      </c>
      <c r="B2411" s="203" t="s">
        <v>3644</v>
      </c>
      <c r="C2411" s="204" t="s">
        <v>2</v>
      </c>
      <c r="D2411" s="205">
        <v>34.57</v>
      </c>
      <c r="E2411" s="206"/>
    </row>
    <row r="2412" spans="1:5" ht="27">
      <c r="A2412" s="202">
        <v>98563</v>
      </c>
      <c r="B2412" s="203" t="s">
        <v>3645</v>
      </c>
      <c r="C2412" s="204" t="s">
        <v>2</v>
      </c>
      <c r="D2412" s="205">
        <v>25.48</v>
      </c>
      <c r="E2412" s="206"/>
    </row>
    <row r="2413" spans="1:5" ht="27">
      <c r="A2413" s="202">
        <v>98564</v>
      </c>
      <c r="B2413" s="203" t="s">
        <v>3646</v>
      </c>
      <c r="C2413" s="204" t="s">
        <v>2</v>
      </c>
      <c r="D2413" s="205">
        <v>36.909999999999997</v>
      </c>
      <c r="E2413" s="206"/>
    </row>
    <row r="2414" spans="1:5" ht="27">
      <c r="A2414" s="202">
        <v>98565</v>
      </c>
      <c r="B2414" s="203" t="s">
        <v>3647</v>
      </c>
      <c r="C2414" s="204" t="s">
        <v>2</v>
      </c>
      <c r="D2414" s="205">
        <v>36.33</v>
      </c>
      <c r="E2414" s="206"/>
    </row>
    <row r="2415" spans="1:5" ht="27">
      <c r="A2415" s="202">
        <v>98566</v>
      </c>
      <c r="B2415" s="203" t="s">
        <v>3648</v>
      </c>
      <c r="C2415" s="204" t="s">
        <v>2</v>
      </c>
      <c r="D2415" s="205">
        <v>47.76</v>
      </c>
      <c r="E2415" s="206"/>
    </row>
    <row r="2416" spans="1:5" ht="27">
      <c r="A2416" s="202">
        <v>98567</v>
      </c>
      <c r="B2416" s="203" t="s">
        <v>3649</v>
      </c>
      <c r="C2416" s="204" t="s">
        <v>2</v>
      </c>
      <c r="D2416" s="205">
        <v>46.61</v>
      </c>
      <c r="E2416" s="206"/>
    </row>
    <row r="2417" spans="1:5" ht="27">
      <c r="A2417" s="202">
        <v>98568</v>
      </c>
      <c r="B2417" s="203" t="s">
        <v>3650</v>
      </c>
      <c r="C2417" s="204" t="s">
        <v>2</v>
      </c>
      <c r="D2417" s="205">
        <v>58.02</v>
      </c>
      <c r="E2417" s="206"/>
    </row>
    <row r="2418" spans="1:5" ht="27">
      <c r="A2418" s="202">
        <v>98569</v>
      </c>
      <c r="B2418" s="203" t="s">
        <v>3651</v>
      </c>
      <c r="C2418" s="204" t="s">
        <v>2</v>
      </c>
      <c r="D2418" s="205">
        <v>57.44</v>
      </c>
      <c r="E2418" s="206"/>
    </row>
    <row r="2419" spans="1:5" ht="27">
      <c r="A2419" s="202">
        <v>98570</v>
      </c>
      <c r="B2419" s="203" t="s">
        <v>3652</v>
      </c>
      <c r="C2419" s="204" t="s">
        <v>2</v>
      </c>
      <c r="D2419" s="205">
        <v>68.89</v>
      </c>
      <c r="E2419" s="206"/>
    </row>
    <row r="2420" spans="1:5" ht="27">
      <c r="A2420" s="202">
        <v>98571</v>
      </c>
      <c r="B2420" s="203" t="s">
        <v>3653</v>
      </c>
      <c r="C2420" s="204" t="s">
        <v>2</v>
      </c>
      <c r="D2420" s="205">
        <v>33.35</v>
      </c>
      <c r="E2420" s="206"/>
    </row>
    <row r="2421" spans="1:5" ht="27">
      <c r="A2421" s="202">
        <v>98572</v>
      </c>
      <c r="B2421" s="203" t="s">
        <v>3654</v>
      </c>
      <c r="C2421" s="204" t="s">
        <v>2</v>
      </c>
      <c r="D2421" s="205">
        <v>40.950000000000003</v>
      </c>
      <c r="E2421" s="206"/>
    </row>
    <row r="2422" spans="1:5" ht="27">
      <c r="A2422" s="202">
        <v>98573</v>
      </c>
      <c r="B2422" s="203" t="s">
        <v>3655</v>
      </c>
      <c r="C2422" s="204" t="s">
        <v>2</v>
      </c>
      <c r="D2422" s="205">
        <v>52.11</v>
      </c>
      <c r="E2422" s="206"/>
    </row>
    <row r="2423" spans="1:5" ht="27">
      <c r="A2423" s="202">
        <v>91831</v>
      </c>
      <c r="B2423" s="203" t="s">
        <v>3656</v>
      </c>
      <c r="C2423" s="204" t="s">
        <v>0</v>
      </c>
      <c r="D2423" s="205">
        <v>5.59</v>
      </c>
      <c r="E2423" s="206"/>
    </row>
    <row r="2424" spans="1:5" ht="40.5">
      <c r="A2424" s="202">
        <v>91833</v>
      </c>
      <c r="B2424" s="203" t="s">
        <v>3657</v>
      </c>
      <c r="C2424" s="204" t="s">
        <v>0</v>
      </c>
      <c r="D2424" s="205">
        <v>5.92</v>
      </c>
      <c r="E2424" s="206"/>
    </row>
    <row r="2425" spans="1:5" ht="27">
      <c r="A2425" s="202">
        <v>91834</v>
      </c>
      <c r="B2425" s="203" t="s">
        <v>3658</v>
      </c>
      <c r="C2425" s="204" t="s">
        <v>0</v>
      </c>
      <c r="D2425" s="205">
        <v>6.21</v>
      </c>
      <c r="E2425" s="206"/>
    </row>
    <row r="2426" spans="1:5" ht="40.5">
      <c r="A2426" s="202">
        <v>91835</v>
      </c>
      <c r="B2426" s="203" t="s">
        <v>3659</v>
      </c>
      <c r="C2426" s="204" t="s">
        <v>0</v>
      </c>
      <c r="D2426" s="205">
        <v>7.07</v>
      </c>
      <c r="E2426" s="206"/>
    </row>
    <row r="2427" spans="1:5" ht="27">
      <c r="A2427" s="202">
        <v>91836</v>
      </c>
      <c r="B2427" s="203" t="s">
        <v>3660</v>
      </c>
      <c r="C2427" s="204" t="s">
        <v>0</v>
      </c>
      <c r="D2427" s="205">
        <v>8.02</v>
      </c>
      <c r="E2427" s="206"/>
    </row>
    <row r="2428" spans="1:5" ht="40.5">
      <c r="A2428" s="202">
        <v>91837</v>
      </c>
      <c r="B2428" s="203" t="s">
        <v>3661</v>
      </c>
      <c r="C2428" s="204" t="s">
        <v>0</v>
      </c>
      <c r="D2428" s="205">
        <v>10.050000000000001</v>
      </c>
      <c r="E2428" s="206"/>
    </row>
    <row r="2429" spans="1:5" ht="27">
      <c r="A2429" s="202">
        <v>91839</v>
      </c>
      <c r="B2429" s="203" t="s">
        <v>3662</v>
      </c>
      <c r="C2429" s="204" t="s">
        <v>0</v>
      </c>
      <c r="D2429" s="205">
        <v>7.62</v>
      </c>
      <c r="E2429" s="206"/>
    </row>
    <row r="2430" spans="1:5" ht="27">
      <c r="A2430" s="202">
        <v>91840</v>
      </c>
      <c r="B2430" s="203" t="s">
        <v>3663</v>
      </c>
      <c r="C2430" s="204" t="s">
        <v>0</v>
      </c>
      <c r="D2430" s="205">
        <v>9.61</v>
      </c>
      <c r="E2430" s="206"/>
    </row>
    <row r="2431" spans="1:5" ht="27">
      <c r="A2431" s="202">
        <v>91841</v>
      </c>
      <c r="B2431" s="203" t="s">
        <v>3664</v>
      </c>
      <c r="C2431" s="204" t="s">
        <v>0</v>
      </c>
      <c r="D2431" s="205">
        <v>9.0500000000000007</v>
      </c>
      <c r="E2431" s="206"/>
    </row>
    <row r="2432" spans="1:5" ht="27">
      <c r="A2432" s="202">
        <v>91842</v>
      </c>
      <c r="B2432" s="203" t="s">
        <v>3665</v>
      </c>
      <c r="C2432" s="204" t="s">
        <v>0</v>
      </c>
      <c r="D2432" s="205">
        <v>3.85</v>
      </c>
      <c r="E2432" s="206"/>
    </row>
    <row r="2433" spans="1:5" ht="40.5">
      <c r="A2433" s="202">
        <v>91843</v>
      </c>
      <c r="B2433" s="203" t="s">
        <v>3666</v>
      </c>
      <c r="C2433" s="204" t="s">
        <v>0</v>
      </c>
      <c r="D2433" s="205">
        <v>4.18</v>
      </c>
      <c r="E2433" s="206"/>
    </row>
    <row r="2434" spans="1:5" ht="27">
      <c r="A2434" s="202">
        <v>91844</v>
      </c>
      <c r="B2434" s="203" t="s">
        <v>3667</v>
      </c>
      <c r="C2434" s="204" t="s">
        <v>0</v>
      </c>
      <c r="D2434" s="205">
        <v>4.4800000000000004</v>
      </c>
      <c r="E2434" s="206"/>
    </row>
    <row r="2435" spans="1:5" ht="40.5">
      <c r="A2435" s="202">
        <v>91845</v>
      </c>
      <c r="B2435" s="203" t="s">
        <v>3668</v>
      </c>
      <c r="C2435" s="204" t="s">
        <v>0</v>
      </c>
      <c r="D2435" s="205">
        <v>5.34</v>
      </c>
      <c r="E2435" s="206"/>
    </row>
    <row r="2436" spans="1:5" ht="27">
      <c r="A2436" s="202">
        <v>91846</v>
      </c>
      <c r="B2436" s="203" t="s">
        <v>3669</v>
      </c>
      <c r="C2436" s="204" t="s">
        <v>0</v>
      </c>
      <c r="D2436" s="205">
        <v>6.29</v>
      </c>
      <c r="E2436" s="206"/>
    </row>
    <row r="2437" spans="1:5" ht="40.5">
      <c r="A2437" s="202">
        <v>91847</v>
      </c>
      <c r="B2437" s="203" t="s">
        <v>3670</v>
      </c>
      <c r="C2437" s="204" t="s">
        <v>0</v>
      </c>
      <c r="D2437" s="205">
        <v>8.32</v>
      </c>
      <c r="E2437" s="206"/>
    </row>
    <row r="2438" spans="1:5" ht="27">
      <c r="A2438" s="202">
        <v>91849</v>
      </c>
      <c r="B2438" s="203" t="s">
        <v>3671</v>
      </c>
      <c r="C2438" s="204" t="s">
        <v>0</v>
      </c>
      <c r="D2438" s="205">
        <v>5.89</v>
      </c>
      <c r="E2438" s="206"/>
    </row>
    <row r="2439" spans="1:5" ht="27">
      <c r="A2439" s="202">
        <v>91850</v>
      </c>
      <c r="B2439" s="203" t="s">
        <v>3672</v>
      </c>
      <c r="C2439" s="204" t="s">
        <v>0</v>
      </c>
      <c r="D2439" s="205">
        <v>7.93</v>
      </c>
      <c r="E2439" s="206"/>
    </row>
    <row r="2440" spans="1:5" ht="27">
      <c r="A2440" s="202">
        <v>91851</v>
      </c>
      <c r="B2440" s="203" t="s">
        <v>3673</v>
      </c>
      <c r="C2440" s="204" t="s">
        <v>0</v>
      </c>
      <c r="D2440" s="205">
        <v>7.37</v>
      </c>
      <c r="E2440" s="206"/>
    </row>
    <row r="2441" spans="1:5" ht="27">
      <c r="A2441" s="202">
        <v>91852</v>
      </c>
      <c r="B2441" s="203" t="s">
        <v>3674</v>
      </c>
      <c r="C2441" s="204" t="s">
        <v>0</v>
      </c>
      <c r="D2441" s="205">
        <v>5.57</v>
      </c>
      <c r="E2441" s="206"/>
    </row>
    <row r="2442" spans="1:5" ht="40.5">
      <c r="A2442" s="202">
        <v>91853</v>
      </c>
      <c r="B2442" s="203" t="s">
        <v>3675</v>
      </c>
      <c r="C2442" s="204" t="s">
        <v>0</v>
      </c>
      <c r="D2442" s="205">
        <v>5.87</v>
      </c>
      <c r="E2442" s="206"/>
    </row>
    <row r="2443" spans="1:5" ht="27">
      <c r="A2443" s="202">
        <v>91854</v>
      </c>
      <c r="B2443" s="203" t="s">
        <v>3676</v>
      </c>
      <c r="C2443" s="204" t="s">
        <v>0</v>
      </c>
      <c r="D2443" s="205">
        <v>6.16</v>
      </c>
      <c r="E2443" s="206"/>
    </row>
    <row r="2444" spans="1:5" ht="40.5">
      <c r="A2444" s="202">
        <v>91855</v>
      </c>
      <c r="B2444" s="203" t="s">
        <v>3677</v>
      </c>
      <c r="C2444" s="204" t="s">
        <v>0</v>
      </c>
      <c r="D2444" s="205">
        <v>6.96</v>
      </c>
      <c r="E2444" s="206"/>
    </row>
    <row r="2445" spans="1:5" ht="27">
      <c r="A2445" s="202">
        <v>91856</v>
      </c>
      <c r="B2445" s="203" t="s">
        <v>3678</v>
      </c>
      <c r="C2445" s="204" t="s">
        <v>0</v>
      </c>
      <c r="D2445" s="205">
        <v>7.9</v>
      </c>
      <c r="E2445" s="206"/>
    </row>
    <row r="2446" spans="1:5" ht="40.5">
      <c r="A2446" s="202">
        <v>91857</v>
      </c>
      <c r="B2446" s="203" t="s">
        <v>3679</v>
      </c>
      <c r="C2446" s="204" t="s">
        <v>0</v>
      </c>
      <c r="D2446" s="205">
        <v>9.77</v>
      </c>
      <c r="E2446" s="206"/>
    </row>
    <row r="2447" spans="1:5" ht="27">
      <c r="A2447" s="202">
        <v>91859</v>
      </c>
      <c r="B2447" s="203" t="s">
        <v>3680</v>
      </c>
      <c r="C2447" s="204" t="s">
        <v>0</v>
      </c>
      <c r="D2447" s="205">
        <v>7.52</v>
      </c>
      <c r="E2447" s="206"/>
    </row>
    <row r="2448" spans="1:5" ht="27">
      <c r="A2448" s="202">
        <v>91860</v>
      </c>
      <c r="B2448" s="203" t="s">
        <v>3681</v>
      </c>
      <c r="C2448" s="204" t="s">
        <v>0</v>
      </c>
      <c r="D2448" s="205">
        <v>9.4600000000000009</v>
      </c>
      <c r="E2448" s="206"/>
    </row>
    <row r="2449" spans="1:5" ht="27">
      <c r="A2449" s="202">
        <v>91861</v>
      </c>
      <c r="B2449" s="203" t="s">
        <v>3682</v>
      </c>
      <c r="C2449" s="204" t="s">
        <v>0</v>
      </c>
      <c r="D2449" s="205">
        <v>8.94</v>
      </c>
      <c r="E2449" s="206"/>
    </row>
    <row r="2450" spans="1:5" ht="27">
      <c r="A2450" s="202">
        <v>91862</v>
      </c>
      <c r="B2450" s="203" t="s">
        <v>3683</v>
      </c>
      <c r="C2450" s="204" t="s">
        <v>0</v>
      </c>
      <c r="D2450" s="205">
        <v>6.72</v>
      </c>
      <c r="E2450" s="206"/>
    </row>
    <row r="2451" spans="1:5" ht="27">
      <c r="A2451" s="202">
        <v>91863</v>
      </c>
      <c r="B2451" s="203" t="s">
        <v>3684</v>
      </c>
      <c r="C2451" s="204" t="s">
        <v>0</v>
      </c>
      <c r="D2451" s="205">
        <v>7.84</v>
      </c>
      <c r="E2451" s="206"/>
    </row>
    <row r="2452" spans="1:5" ht="27">
      <c r="A2452" s="202">
        <v>91864</v>
      </c>
      <c r="B2452" s="203" t="s">
        <v>3685</v>
      </c>
      <c r="C2452" s="204" t="s">
        <v>0</v>
      </c>
      <c r="D2452" s="205">
        <v>10.25</v>
      </c>
      <c r="E2452" s="206"/>
    </row>
    <row r="2453" spans="1:5" ht="27">
      <c r="A2453" s="202">
        <v>91865</v>
      </c>
      <c r="B2453" s="203" t="s">
        <v>3686</v>
      </c>
      <c r="C2453" s="204" t="s">
        <v>0</v>
      </c>
      <c r="D2453" s="205">
        <v>12.68</v>
      </c>
      <c r="E2453" s="206"/>
    </row>
    <row r="2454" spans="1:5" ht="27">
      <c r="A2454" s="202">
        <v>91866</v>
      </c>
      <c r="B2454" s="203" t="s">
        <v>3687</v>
      </c>
      <c r="C2454" s="204" t="s">
        <v>0</v>
      </c>
      <c r="D2454" s="205">
        <v>5.09</v>
      </c>
      <c r="E2454" s="206"/>
    </row>
    <row r="2455" spans="1:5" ht="27">
      <c r="A2455" s="202">
        <v>91867</v>
      </c>
      <c r="B2455" s="203" t="s">
        <v>3688</v>
      </c>
      <c r="C2455" s="204" t="s">
        <v>0</v>
      </c>
      <c r="D2455" s="205">
        <v>6.21</v>
      </c>
      <c r="E2455" s="206"/>
    </row>
    <row r="2456" spans="1:5" ht="27">
      <c r="A2456" s="202">
        <v>91868</v>
      </c>
      <c r="B2456" s="203" t="s">
        <v>3689</v>
      </c>
      <c r="C2456" s="204" t="s">
        <v>0</v>
      </c>
      <c r="D2456" s="205">
        <v>8.6300000000000008</v>
      </c>
      <c r="E2456" s="206"/>
    </row>
    <row r="2457" spans="1:5" ht="27">
      <c r="A2457" s="202">
        <v>91869</v>
      </c>
      <c r="B2457" s="203" t="s">
        <v>3690</v>
      </c>
      <c r="C2457" s="204" t="s">
        <v>0</v>
      </c>
      <c r="D2457" s="205">
        <v>11.06</v>
      </c>
      <c r="E2457" s="206"/>
    </row>
    <row r="2458" spans="1:5" ht="27">
      <c r="A2458" s="202">
        <v>91870</v>
      </c>
      <c r="B2458" s="203" t="s">
        <v>3691</v>
      </c>
      <c r="C2458" s="204" t="s">
        <v>0</v>
      </c>
      <c r="D2458" s="205">
        <v>7.23</v>
      </c>
      <c r="E2458" s="206"/>
    </row>
    <row r="2459" spans="1:5" ht="27">
      <c r="A2459" s="202">
        <v>91871</v>
      </c>
      <c r="B2459" s="203" t="s">
        <v>3692</v>
      </c>
      <c r="C2459" s="204" t="s">
        <v>0</v>
      </c>
      <c r="D2459" s="205">
        <v>8.39</v>
      </c>
      <c r="E2459" s="206"/>
    </row>
    <row r="2460" spans="1:5" ht="27">
      <c r="A2460" s="202">
        <v>91872</v>
      </c>
      <c r="B2460" s="203" t="s">
        <v>3693</v>
      </c>
      <c r="C2460" s="204" t="s">
        <v>0</v>
      </c>
      <c r="D2460" s="205">
        <v>10.8</v>
      </c>
      <c r="E2460" s="206"/>
    </row>
    <row r="2461" spans="1:5" ht="27">
      <c r="A2461" s="202">
        <v>91873</v>
      </c>
      <c r="B2461" s="203" t="s">
        <v>3694</v>
      </c>
      <c r="C2461" s="204" t="s">
        <v>0</v>
      </c>
      <c r="D2461" s="205">
        <v>13.19</v>
      </c>
      <c r="E2461" s="206"/>
    </row>
    <row r="2462" spans="1:5" ht="27">
      <c r="A2462" s="202">
        <v>93008</v>
      </c>
      <c r="B2462" s="203" t="s">
        <v>3695</v>
      </c>
      <c r="C2462" s="204" t="s">
        <v>0</v>
      </c>
      <c r="D2462" s="205">
        <v>10.8</v>
      </c>
      <c r="E2462" s="206"/>
    </row>
    <row r="2463" spans="1:5" ht="27">
      <c r="A2463" s="202">
        <v>93009</v>
      </c>
      <c r="B2463" s="203" t="s">
        <v>3696</v>
      </c>
      <c r="C2463" s="204" t="s">
        <v>0</v>
      </c>
      <c r="D2463" s="205">
        <v>15.93</v>
      </c>
      <c r="E2463" s="206"/>
    </row>
    <row r="2464" spans="1:5" ht="27">
      <c r="A2464" s="202">
        <v>93010</v>
      </c>
      <c r="B2464" s="203" t="s">
        <v>3697</v>
      </c>
      <c r="C2464" s="204" t="s">
        <v>0</v>
      </c>
      <c r="D2464" s="205">
        <v>22.13</v>
      </c>
      <c r="E2464" s="206"/>
    </row>
    <row r="2465" spans="1:5" ht="27">
      <c r="A2465" s="202">
        <v>93011</v>
      </c>
      <c r="B2465" s="203" t="s">
        <v>3698</v>
      </c>
      <c r="C2465" s="204" t="s">
        <v>0</v>
      </c>
      <c r="D2465" s="205">
        <v>27.04</v>
      </c>
      <c r="E2465" s="206"/>
    </row>
    <row r="2466" spans="1:5" ht="27">
      <c r="A2466" s="202">
        <v>93012</v>
      </c>
      <c r="B2466" s="203" t="s">
        <v>3699</v>
      </c>
      <c r="C2466" s="204" t="s">
        <v>0</v>
      </c>
      <c r="D2466" s="205">
        <v>40.799999999999997</v>
      </c>
      <c r="E2466" s="206"/>
    </row>
    <row r="2467" spans="1:5" ht="27">
      <c r="A2467" s="202">
        <v>95726</v>
      </c>
      <c r="B2467" s="203" t="s">
        <v>3700</v>
      </c>
      <c r="C2467" s="204" t="s">
        <v>0</v>
      </c>
      <c r="D2467" s="205">
        <v>4.68</v>
      </c>
      <c r="E2467" s="206"/>
    </row>
    <row r="2468" spans="1:5" ht="27">
      <c r="A2468" s="202">
        <v>95727</v>
      </c>
      <c r="B2468" s="203" t="s">
        <v>3701</v>
      </c>
      <c r="C2468" s="204" t="s">
        <v>0</v>
      </c>
      <c r="D2468" s="205">
        <v>5.3</v>
      </c>
      <c r="E2468" s="206"/>
    </row>
    <row r="2469" spans="1:5" ht="27">
      <c r="A2469" s="202">
        <v>95728</v>
      </c>
      <c r="B2469" s="203" t="s">
        <v>3702</v>
      </c>
      <c r="C2469" s="204" t="s">
        <v>0</v>
      </c>
      <c r="D2469" s="205">
        <v>6.62</v>
      </c>
      <c r="E2469" s="206"/>
    </row>
    <row r="2470" spans="1:5" ht="27">
      <c r="A2470" s="202">
        <v>95729</v>
      </c>
      <c r="B2470" s="203" t="s">
        <v>3703</v>
      </c>
      <c r="C2470" s="204" t="s">
        <v>0</v>
      </c>
      <c r="D2470" s="205">
        <v>6.06</v>
      </c>
      <c r="E2470" s="206"/>
    </row>
    <row r="2471" spans="1:5" ht="27">
      <c r="A2471" s="202">
        <v>95730</v>
      </c>
      <c r="B2471" s="203" t="s">
        <v>3704</v>
      </c>
      <c r="C2471" s="204" t="s">
        <v>0</v>
      </c>
      <c r="D2471" s="205">
        <v>6.68</v>
      </c>
      <c r="E2471" s="206"/>
    </row>
    <row r="2472" spans="1:5" ht="27">
      <c r="A2472" s="202">
        <v>95731</v>
      </c>
      <c r="B2472" s="203" t="s">
        <v>3705</v>
      </c>
      <c r="C2472" s="204" t="s">
        <v>0</v>
      </c>
      <c r="D2472" s="205">
        <v>8</v>
      </c>
      <c r="E2472" s="206"/>
    </row>
    <row r="2473" spans="1:5" ht="27">
      <c r="A2473" s="202">
        <v>95732</v>
      </c>
      <c r="B2473" s="203" t="s">
        <v>3706</v>
      </c>
      <c r="C2473" s="204" t="s">
        <v>1</v>
      </c>
      <c r="D2473" s="205">
        <v>3.23</v>
      </c>
      <c r="E2473" s="206"/>
    </row>
    <row r="2474" spans="1:5" ht="27">
      <c r="A2474" s="202">
        <v>95745</v>
      </c>
      <c r="B2474" s="203" t="s">
        <v>3707</v>
      </c>
      <c r="C2474" s="204" t="s">
        <v>0</v>
      </c>
      <c r="D2474" s="205">
        <v>16.55</v>
      </c>
      <c r="E2474" s="206"/>
    </row>
    <row r="2475" spans="1:5" ht="27">
      <c r="A2475" s="202">
        <v>95746</v>
      </c>
      <c r="B2475" s="203" t="s">
        <v>3708</v>
      </c>
      <c r="C2475" s="204" t="s">
        <v>0</v>
      </c>
      <c r="D2475" s="205">
        <v>20.57</v>
      </c>
      <c r="E2475" s="206"/>
    </row>
    <row r="2476" spans="1:5" ht="27">
      <c r="A2476" s="202">
        <v>95747</v>
      </c>
      <c r="B2476" s="203" t="s">
        <v>3709</v>
      </c>
      <c r="C2476" s="204" t="s">
        <v>0</v>
      </c>
      <c r="D2476" s="205">
        <v>34.36</v>
      </c>
      <c r="E2476" s="206"/>
    </row>
    <row r="2477" spans="1:5" ht="27">
      <c r="A2477" s="202">
        <v>95748</v>
      </c>
      <c r="B2477" s="203" t="s">
        <v>3710</v>
      </c>
      <c r="C2477" s="204" t="s">
        <v>0</v>
      </c>
      <c r="D2477" s="205">
        <v>36.93</v>
      </c>
      <c r="E2477" s="206"/>
    </row>
    <row r="2478" spans="1:5" ht="27">
      <c r="A2478" s="202">
        <v>95749</v>
      </c>
      <c r="B2478" s="203" t="s">
        <v>3711</v>
      </c>
      <c r="C2478" s="204" t="s">
        <v>0</v>
      </c>
      <c r="D2478" s="205">
        <v>21.02</v>
      </c>
      <c r="E2478" s="206"/>
    </row>
    <row r="2479" spans="1:5" ht="27">
      <c r="A2479" s="202">
        <v>95750</v>
      </c>
      <c r="B2479" s="203" t="s">
        <v>3712</v>
      </c>
      <c r="C2479" s="204" t="s">
        <v>0</v>
      </c>
      <c r="D2479" s="205">
        <v>24.92</v>
      </c>
      <c r="E2479" s="206"/>
    </row>
    <row r="2480" spans="1:5" ht="27">
      <c r="A2480" s="202">
        <v>95751</v>
      </c>
      <c r="B2480" s="203" t="s">
        <v>3713</v>
      </c>
      <c r="C2480" s="204" t="s">
        <v>0</v>
      </c>
      <c r="D2480" s="205">
        <v>38.58</v>
      </c>
      <c r="E2480" s="206"/>
    </row>
    <row r="2481" spans="1:5" ht="27">
      <c r="A2481" s="202">
        <v>95752</v>
      </c>
      <c r="B2481" s="203" t="s">
        <v>3714</v>
      </c>
      <c r="C2481" s="204" t="s">
        <v>0</v>
      </c>
      <c r="D2481" s="205">
        <v>40.99</v>
      </c>
      <c r="E2481" s="206"/>
    </row>
    <row r="2482" spans="1:5" ht="27">
      <c r="A2482" s="202">
        <v>97667</v>
      </c>
      <c r="B2482" s="203" t="s">
        <v>3715</v>
      </c>
      <c r="C2482" s="204" t="s">
        <v>0</v>
      </c>
      <c r="D2482" s="205">
        <v>6.2</v>
      </c>
      <c r="E2482" s="206"/>
    </row>
    <row r="2483" spans="1:5" ht="27">
      <c r="A2483" s="202">
        <v>97668</v>
      </c>
      <c r="B2483" s="203" t="s">
        <v>3716</v>
      </c>
      <c r="C2483" s="204" t="s">
        <v>0</v>
      </c>
      <c r="D2483" s="205">
        <v>9.44</v>
      </c>
      <c r="E2483" s="206"/>
    </row>
    <row r="2484" spans="1:5" ht="27">
      <c r="A2484" s="202">
        <v>97669</v>
      </c>
      <c r="B2484" s="203" t="s">
        <v>3717</v>
      </c>
      <c r="C2484" s="204" t="s">
        <v>0</v>
      </c>
      <c r="D2484" s="205">
        <v>14.79</v>
      </c>
      <c r="E2484" s="206"/>
    </row>
    <row r="2485" spans="1:5" ht="27">
      <c r="A2485" s="202">
        <v>97670</v>
      </c>
      <c r="B2485" s="203" t="s">
        <v>3718</v>
      </c>
      <c r="C2485" s="204" t="s">
        <v>0</v>
      </c>
      <c r="D2485" s="205">
        <v>19.23</v>
      </c>
      <c r="E2485" s="206"/>
    </row>
    <row r="2486" spans="1:5" ht="27">
      <c r="A2486" s="202">
        <v>91874</v>
      </c>
      <c r="B2486" s="203" t="s">
        <v>3719</v>
      </c>
      <c r="C2486" s="204" t="s">
        <v>1</v>
      </c>
      <c r="D2486" s="205">
        <v>3.21</v>
      </c>
      <c r="E2486" s="206"/>
    </row>
    <row r="2487" spans="1:5" ht="27">
      <c r="A2487" s="202">
        <v>91875</v>
      </c>
      <c r="B2487" s="203" t="s">
        <v>3720</v>
      </c>
      <c r="C2487" s="204" t="s">
        <v>1</v>
      </c>
      <c r="D2487" s="205">
        <v>4.24</v>
      </c>
      <c r="E2487" s="206"/>
    </row>
    <row r="2488" spans="1:5" ht="27">
      <c r="A2488" s="202">
        <v>91876</v>
      </c>
      <c r="B2488" s="203" t="s">
        <v>3721</v>
      </c>
      <c r="C2488" s="204" t="s">
        <v>1</v>
      </c>
      <c r="D2488" s="205">
        <v>5.6</v>
      </c>
      <c r="E2488" s="206"/>
    </row>
    <row r="2489" spans="1:5" ht="27">
      <c r="A2489" s="202">
        <v>91877</v>
      </c>
      <c r="B2489" s="203" t="s">
        <v>3722</v>
      </c>
      <c r="C2489" s="204" t="s">
        <v>1</v>
      </c>
      <c r="D2489" s="205">
        <v>7.42</v>
      </c>
      <c r="E2489" s="206"/>
    </row>
    <row r="2490" spans="1:5" ht="27">
      <c r="A2490" s="202">
        <v>91878</v>
      </c>
      <c r="B2490" s="203" t="s">
        <v>3723</v>
      </c>
      <c r="C2490" s="204" t="s">
        <v>1</v>
      </c>
      <c r="D2490" s="205">
        <v>4.1399999999999997</v>
      </c>
      <c r="E2490" s="206"/>
    </row>
    <row r="2491" spans="1:5" ht="27">
      <c r="A2491" s="202">
        <v>91879</v>
      </c>
      <c r="B2491" s="203" t="s">
        <v>3724</v>
      </c>
      <c r="C2491" s="204" t="s">
        <v>1</v>
      </c>
      <c r="D2491" s="205">
        <v>5.16</v>
      </c>
      <c r="E2491" s="206"/>
    </row>
    <row r="2492" spans="1:5" ht="27">
      <c r="A2492" s="202">
        <v>91880</v>
      </c>
      <c r="B2492" s="203" t="s">
        <v>3725</v>
      </c>
      <c r="C2492" s="204" t="s">
        <v>1</v>
      </c>
      <c r="D2492" s="205">
        <v>6.54</v>
      </c>
      <c r="E2492" s="206"/>
    </row>
    <row r="2493" spans="1:5" ht="27">
      <c r="A2493" s="202">
        <v>91881</v>
      </c>
      <c r="B2493" s="203" t="s">
        <v>3726</v>
      </c>
      <c r="C2493" s="204" t="s">
        <v>1</v>
      </c>
      <c r="D2493" s="205">
        <v>8.36</v>
      </c>
      <c r="E2493" s="206"/>
    </row>
    <row r="2494" spans="1:5" ht="27">
      <c r="A2494" s="202">
        <v>91882</v>
      </c>
      <c r="B2494" s="203" t="s">
        <v>3727</v>
      </c>
      <c r="C2494" s="204" t="s">
        <v>1</v>
      </c>
      <c r="D2494" s="205">
        <v>5.15</v>
      </c>
      <c r="E2494" s="206"/>
    </row>
    <row r="2495" spans="1:5" ht="27">
      <c r="A2495" s="202">
        <v>91884</v>
      </c>
      <c r="B2495" s="203" t="s">
        <v>3728</v>
      </c>
      <c r="C2495" s="204" t="s">
        <v>1</v>
      </c>
      <c r="D2495" s="205">
        <v>5.92</v>
      </c>
      <c r="E2495" s="206"/>
    </row>
    <row r="2496" spans="1:5" ht="27">
      <c r="A2496" s="202">
        <v>91885</v>
      </c>
      <c r="B2496" s="203" t="s">
        <v>3729</v>
      </c>
      <c r="C2496" s="204" t="s">
        <v>1</v>
      </c>
      <c r="D2496" s="205">
        <v>6.99</v>
      </c>
      <c r="E2496" s="206"/>
    </row>
    <row r="2497" spans="1:5" ht="27">
      <c r="A2497" s="202">
        <v>91886</v>
      </c>
      <c r="B2497" s="203" t="s">
        <v>3730</v>
      </c>
      <c r="C2497" s="204" t="s">
        <v>1</v>
      </c>
      <c r="D2497" s="205">
        <v>8.4499999999999993</v>
      </c>
      <c r="E2497" s="206"/>
    </row>
    <row r="2498" spans="1:5" ht="40.5">
      <c r="A2498" s="202">
        <v>91887</v>
      </c>
      <c r="B2498" s="203" t="s">
        <v>3731</v>
      </c>
      <c r="C2498" s="204" t="s">
        <v>1</v>
      </c>
      <c r="D2498" s="205">
        <v>5.86</v>
      </c>
      <c r="E2498" s="206"/>
    </row>
    <row r="2499" spans="1:5" ht="40.5">
      <c r="A2499" s="202">
        <v>91889</v>
      </c>
      <c r="B2499" s="203" t="s">
        <v>3732</v>
      </c>
      <c r="C2499" s="204" t="s">
        <v>1</v>
      </c>
      <c r="D2499" s="205">
        <v>5.66</v>
      </c>
      <c r="E2499" s="206"/>
    </row>
    <row r="2500" spans="1:5" ht="40.5">
      <c r="A2500" s="202">
        <v>91890</v>
      </c>
      <c r="B2500" s="203" t="s">
        <v>3733</v>
      </c>
      <c r="C2500" s="204" t="s">
        <v>1</v>
      </c>
      <c r="D2500" s="205">
        <v>7.01</v>
      </c>
      <c r="E2500" s="206"/>
    </row>
    <row r="2501" spans="1:5" ht="40.5">
      <c r="A2501" s="202">
        <v>91892</v>
      </c>
      <c r="B2501" s="203" t="s">
        <v>3734</v>
      </c>
      <c r="C2501" s="204" t="s">
        <v>1</v>
      </c>
      <c r="D2501" s="205">
        <v>8.34</v>
      </c>
      <c r="E2501" s="206"/>
    </row>
    <row r="2502" spans="1:5" ht="40.5">
      <c r="A2502" s="202">
        <v>91893</v>
      </c>
      <c r="B2502" s="203" t="s">
        <v>3735</v>
      </c>
      <c r="C2502" s="204" t="s">
        <v>1</v>
      </c>
      <c r="D2502" s="205">
        <v>9.5500000000000007</v>
      </c>
      <c r="E2502" s="206"/>
    </row>
    <row r="2503" spans="1:5" ht="40.5">
      <c r="A2503" s="202">
        <v>91895</v>
      </c>
      <c r="B2503" s="203" t="s">
        <v>3736</v>
      </c>
      <c r="C2503" s="204" t="s">
        <v>1</v>
      </c>
      <c r="D2503" s="205">
        <v>10.89</v>
      </c>
      <c r="E2503" s="206"/>
    </row>
    <row r="2504" spans="1:5" ht="40.5">
      <c r="A2504" s="202">
        <v>91896</v>
      </c>
      <c r="B2504" s="203" t="s">
        <v>3737</v>
      </c>
      <c r="C2504" s="204" t="s">
        <v>1</v>
      </c>
      <c r="D2504" s="205">
        <v>11.69</v>
      </c>
      <c r="E2504" s="206"/>
    </row>
    <row r="2505" spans="1:5" ht="40.5">
      <c r="A2505" s="202">
        <v>91898</v>
      </c>
      <c r="B2505" s="203" t="s">
        <v>3738</v>
      </c>
      <c r="C2505" s="204" t="s">
        <v>1</v>
      </c>
      <c r="D2505" s="205">
        <v>13.13</v>
      </c>
      <c r="E2505" s="206"/>
    </row>
    <row r="2506" spans="1:5" ht="40.5">
      <c r="A2506" s="202">
        <v>91899</v>
      </c>
      <c r="B2506" s="203" t="s">
        <v>3739</v>
      </c>
      <c r="C2506" s="204" t="s">
        <v>1</v>
      </c>
      <c r="D2506" s="205">
        <v>7.21</v>
      </c>
      <c r="E2506" s="206"/>
    </row>
    <row r="2507" spans="1:5" ht="40.5">
      <c r="A2507" s="202">
        <v>91901</v>
      </c>
      <c r="B2507" s="203" t="s">
        <v>3740</v>
      </c>
      <c r="C2507" s="204" t="s">
        <v>1</v>
      </c>
      <c r="D2507" s="205">
        <v>7.01</v>
      </c>
      <c r="E2507" s="206"/>
    </row>
    <row r="2508" spans="1:5" ht="40.5">
      <c r="A2508" s="202">
        <v>91902</v>
      </c>
      <c r="B2508" s="203" t="s">
        <v>3741</v>
      </c>
      <c r="C2508" s="204" t="s">
        <v>1</v>
      </c>
      <c r="D2508" s="205">
        <v>8.36</v>
      </c>
      <c r="E2508" s="206"/>
    </row>
    <row r="2509" spans="1:5" ht="40.5">
      <c r="A2509" s="202">
        <v>91904</v>
      </c>
      <c r="B2509" s="203" t="s">
        <v>3742</v>
      </c>
      <c r="C2509" s="204" t="s">
        <v>1</v>
      </c>
      <c r="D2509" s="205">
        <v>9.69</v>
      </c>
      <c r="E2509" s="206"/>
    </row>
    <row r="2510" spans="1:5" ht="40.5">
      <c r="A2510" s="202">
        <v>91905</v>
      </c>
      <c r="B2510" s="203" t="s">
        <v>3743</v>
      </c>
      <c r="C2510" s="204" t="s">
        <v>1</v>
      </c>
      <c r="D2510" s="205">
        <v>10.91</v>
      </c>
      <c r="E2510" s="206"/>
    </row>
    <row r="2511" spans="1:5" ht="40.5">
      <c r="A2511" s="202">
        <v>91907</v>
      </c>
      <c r="B2511" s="203" t="s">
        <v>3744</v>
      </c>
      <c r="C2511" s="204" t="s">
        <v>1</v>
      </c>
      <c r="D2511" s="205">
        <v>12.25</v>
      </c>
      <c r="E2511" s="206"/>
    </row>
    <row r="2512" spans="1:5" ht="40.5">
      <c r="A2512" s="202">
        <v>91908</v>
      </c>
      <c r="B2512" s="203" t="s">
        <v>3745</v>
      </c>
      <c r="C2512" s="204" t="s">
        <v>1</v>
      </c>
      <c r="D2512" s="205">
        <v>13.07</v>
      </c>
      <c r="E2512" s="206"/>
    </row>
    <row r="2513" spans="1:5" ht="40.5">
      <c r="A2513" s="202">
        <v>91910</v>
      </c>
      <c r="B2513" s="203" t="s">
        <v>3746</v>
      </c>
      <c r="C2513" s="204" t="s">
        <v>1</v>
      </c>
      <c r="D2513" s="205">
        <v>14.51</v>
      </c>
      <c r="E2513" s="206"/>
    </row>
    <row r="2514" spans="1:5" ht="40.5">
      <c r="A2514" s="202">
        <v>91911</v>
      </c>
      <c r="B2514" s="203" t="s">
        <v>3747</v>
      </c>
      <c r="C2514" s="204" t="s">
        <v>1</v>
      </c>
      <c r="D2514" s="205">
        <v>8.77</v>
      </c>
      <c r="E2514" s="206"/>
    </row>
    <row r="2515" spans="1:5" ht="40.5">
      <c r="A2515" s="202">
        <v>91913</v>
      </c>
      <c r="B2515" s="203" t="s">
        <v>3748</v>
      </c>
      <c r="C2515" s="204" t="s">
        <v>1</v>
      </c>
      <c r="D2515" s="205">
        <v>8.57</v>
      </c>
      <c r="E2515" s="206"/>
    </row>
    <row r="2516" spans="1:5" ht="40.5">
      <c r="A2516" s="202">
        <v>91914</v>
      </c>
      <c r="B2516" s="203" t="s">
        <v>3749</v>
      </c>
      <c r="C2516" s="204" t="s">
        <v>1</v>
      </c>
      <c r="D2516" s="205">
        <v>9.56</v>
      </c>
      <c r="E2516" s="206"/>
    </row>
    <row r="2517" spans="1:5" ht="40.5">
      <c r="A2517" s="202">
        <v>91916</v>
      </c>
      <c r="B2517" s="203" t="s">
        <v>3750</v>
      </c>
      <c r="C2517" s="204" t="s">
        <v>1</v>
      </c>
      <c r="D2517" s="205">
        <v>10.89</v>
      </c>
      <c r="E2517" s="206"/>
    </row>
    <row r="2518" spans="1:5" ht="40.5">
      <c r="A2518" s="202">
        <v>91917</v>
      </c>
      <c r="B2518" s="203" t="s">
        <v>3751</v>
      </c>
      <c r="C2518" s="204" t="s">
        <v>1</v>
      </c>
      <c r="D2518" s="205">
        <v>11.62</v>
      </c>
      <c r="E2518" s="206"/>
    </row>
    <row r="2519" spans="1:5" ht="40.5">
      <c r="A2519" s="202">
        <v>91919</v>
      </c>
      <c r="B2519" s="203" t="s">
        <v>3752</v>
      </c>
      <c r="C2519" s="204" t="s">
        <v>1</v>
      </c>
      <c r="D2519" s="205">
        <v>12.96</v>
      </c>
      <c r="E2519" s="206"/>
    </row>
    <row r="2520" spans="1:5" ht="40.5">
      <c r="A2520" s="202">
        <v>91920</v>
      </c>
      <c r="B2520" s="203" t="s">
        <v>3753</v>
      </c>
      <c r="C2520" s="204" t="s">
        <v>1</v>
      </c>
      <c r="D2520" s="205">
        <v>13.23</v>
      </c>
      <c r="E2520" s="206"/>
    </row>
    <row r="2521" spans="1:5" ht="40.5">
      <c r="A2521" s="202">
        <v>91922</v>
      </c>
      <c r="B2521" s="203" t="s">
        <v>3754</v>
      </c>
      <c r="C2521" s="204" t="s">
        <v>1</v>
      </c>
      <c r="D2521" s="205">
        <v>14.67</v>
      </c>
      <c r="E2521" s="206"/>
    </row>
    <row r="2522" spans="1:5" ht="27">
      <c r="A2522" s="202">
        <v>93013</v>
      </c>
      <c r="B2522" s="203" t="s">
        <v>3755</v>
      </c>
      <c r="C2522" s="204" t="s">
        <v>1</v>
      </c>
      <c r="D2522" s="205">
        <v>9.61</v>
      </c>
      <c r="E2522" s="206"/>
    </row>
    <row r="2523" spans="1:5" ht="27">
      <c r="A2523" s="202">
        <v>93014</v>
      </c>
      <c r="B2523" s="203" t="s">
        <v>3756</v>
      </c>
      <c r="C2523" s="204" t="s">
        <v>1</v>
      </c>
      <c r="D2523" s="205">
        <v>11.79</v>
      </c>
      <c r="E2523" s="206"/>
    </row>
    <row r="2524" spans="1:5" ht="27">
      <c r="A2524" s="202">
        <v>93015</v>
      </c>
      <c r="B2524" s="203" t="s">
        <v>3757</v>
      </c>
      <c r="C2524" s="204" t="s">
        <v>1</v>
      </c>
      <c r="D2524" s="205">
        <v>17.649999999999999</v>
      </c>
      <c r="E2524" s="206"/>
    </row>
    <row r="2525" spans="1:5" ht="27">
      <c r="A2525" s="202">
        <v>93016</v>
      </c>
      <c r="B2525" s="203" t="s">
        <v>3758</v>
      </c>
      <c r="C2525" s="204" t="s">
        <v>1</v>
      </c>
      <c r="D2525" s="205">
        <v>21.38</v>
      </c>
      <c r="E2525" s="206"/>
    </row>
    <row r="2526" spans="1:5" ht="27">
      <c r="A2526" s="202">
        <v>93017</v>
      </c>
      <c r="B2526" s="203" t="s">
        <v>3759</v>
      </c>
      <c r="C2526" s="204" t="s">
        <v>1</v>
      </c>
      <c r="D2526" s="205">
        <v>31.94</v>
      </c>
      <c r="E2526" s="206"/>
    </row>
    <row r="2527" spans="1:5" ht="27">
      <c r="A2527" s="202">
        <v>93018</v>
      </c>
      <c r="B2527" s="203" t="s">
        <v>3760</v>
      </c>
      <c r="C2527" s="204" t="s">
        <v>1</v>
      </c>
      <c r="D2527" s="205">
        <v>14.68</v>
      </c>
      <c r="E2527" s="206"/>
    </row>
    <row r="2528" spans="1:5" ht="27">
      <c r="A2528" s="202">
        <v>93020</v>
      </c>
      <c r="B2528" s="203" t="s">
        <v>3761</v>
      </c>
      <c r="C2528" s="204" t="s">
        <v>1</v>
      </c>
      <c r="D2528" s="205">
        <v>18.72</v>
      </c>
      <c r="E2528" s="206"/>
    </row>
    <row r="2529" spans="1:5" ht="27">
      <c r="A2529" s="202">
        <v>93022</v>
      </c>
      <c r="B2529" s="203" t="s">
        <v>3762</v>
      </c>
      <c r="C2529" s="204" t="s">
        <v>1</v>
      </c>
      <c r="D2529" s="205">
        <v>30.86</v>
      </c>
      <c r="E2529" s="206"/>
    </row>
    <row r="2530" spans="1:5" ht="27">
      <c r="A2530" s="202">
        <v>93024</v>
      </c>
      <c r="B2530" s="203" t="s">
        <v>3763</v>
      </c>
      <c r="C2530" s="204" t="s">
        <v>1</v>
      </c>
      <c r="D2530" s="205">
        <v>32.49</v>
      </c>
      <c r="E2530" s="206"/>
    </row>
    <row r="2531" spans="1:5" ht="27">
      <c r="A2531" s="202">
        <v>93026</v>
      </c>
      <c r="B2531" s="203" t="s">
        <v>3764</v>
      </c>
      <c r="C2531" s="204" t="s">
        <v>1</v>
      </c>
      <c r="D2531" s="205">
        <v>52.64</v>
      </c>
      <c r="E2531" s="206"/>
    </row>
    <row r="2532" spans="1:5" ht="27">
      <c r="A2532" s="202">
        <v>95733</v>
      </c>
      <c r="B2532" s="203" t="s">
        <v>3765</v>
      </c>
      <c r="C2532" s="204" t="s">
        <v>1</v>
      </c>
      <c r="D2532" s="205">
        <v>4.1900000000000004</v>
      </c>
      <c r="E2532" s="206"/>
    </row>
    <row r="2533" spans="1:5" ht="27">
      <c r="A2533" s="202">
        <v>95734</v>
      </c>
      <c r="B2533" s="203" t="s">
        <v>3766</v>
      </c>
      <c r="C2533" s="204" t="s">
        <v>1</v>
      </c>
      <c r="D2533" s="205">
        <v>5.57</v>
      </c>
      <c r="E2533" s="206"/>
    </row>
    <row r="2534" spans="1:5" ht="27">
      <c r="A2534" s="202">
        <v>95735</v>
      </c>
      <c r="B2534" s="203" t="s">
        <v>3767</v>
      </c>
      <c r="C2534" s="204" t="s">
        <v>1</v>
      </c>
      <c r="D2534" s="205">
        <v>4.66</v>
      </c>
      <c r="E2534" s="206"/>
    </row>
    <row r="2535" spans="1:5" ht="27">
      <c r="A2535" s="202">
        <v>95736</v>
      </c>
      <c r="B2535" s="203" t="s">
        <v>3768</v>
      </c>
      <c r="C2535" s="204" t="s">
        <v>1</v>
      </c>
      <c r="D2535" s="205">
        <v>5.45</v>
      </c>
      <c r="E2535" s="206"/>
    </row>
    <row r="2536" spans="1:5" ht="27">
      <c r="A2536" s="202">
        <v>95738</v>
      </c>
      <c r="B2536" s="203" t="s">
        <v>3769</v>
      </c>
      <c r="C2536" s="204" t="s">
        <v>1</v>
      </c>
      <c r="D2536" s="205">
        <v>6.6</v>
      </c>
      <c r="E2536" s="206"/>
    </row>
    <row r="2537" spans="1:5" ht="27">
      <c r="A2537" s="202">
        <v>95753</v>
      </c>
      <c r="B2537" s="203" t="s">
        <v>3770</v>
      </c>
      <c r="C2537" s="204" t="s">
        <v>1</v>
      </c>
      <c r="D2537" s="205">
        <v>5.13</v>
      </c>
      <c r="E2537" s="206"/>
    </row>
    <row r="2538" spans="1:5" ht="27">
      <c r="A2538" s="202">
        <v>95754</v>
      </c>
      <c r="B2538" s="203" t="s">
        <v>3771</v>
      </c>
      <c r="C2538" s="204" t="s">
        <v>1</v>
      </c>
      <c r="D2538" s="205">
        <v>6.38</v>
      </c>
      <c r="E2538" s="206"/>
    </row>
    <row r="2539" spans="1:5" ht="27">
      <c r="A2539" s="202">
        <v>95755</v>
      </c>
      <c r="B2539" s="203" t="s">
        <v>3772</v>
      </c>
      <c r="C2539" s="204" t="s">
        <v>1</v>
      </c>
      <c r="D2539" s="205">
        <v>9.2799999999999994</v>
      </c>
      <c r="E2539" s="206"/>
    </row>
    <row r="2540" spans="1:5" ht="27">
      <c r="A2540" s="202">
        <v>95756</v>
      </c>
      <c r="B2540" s="203" t="s">
        <v>3773</v>
      </c>
      <c r="C2540" s="204" t="s">
        <v>1</v>
      </c>
      <c r="D2540" s="205">
        <v>12.43</v>
      </c>
      <c r="E2540" s="206"/>
    </row>
    <row r="2541" spans="1:5" ht="27">
      <c r="A2541" s="202">
        <v>95757</v>
      </c>
      <c r="B2541" s="203" t="s">
        <v>3774</v>
      </c>
      <c r="C2541" s="204" t="s">
        <v>1</v>
      </c>
      <c r="D2541" s="205">
        <v>7.62</v>
      </c>
      <c r="E2541" s="206"/>
    </row>
    <row r="2542" spans="1:5" ht="27">
      <c r="A2542" s="202">
        <v>95758</v>
      </c>
      <c r="B2542" s="203" t="s">
        <v>3775</v>
      </c>
      <c r="C2542" s="204" t="s">
        <v>1</v>
      </c>
      <c r="D2542" s="205">
        <v>8.58</v>
      </c>
      <c r="E2542" s="206"/>
    </row>
    <row r="2543" spans="1:5" ht="27">
      <c r="A2543" s="202">
        <v>95759</v>
      </c>
      <c r="B2543" s="203" t="s">
        <v>3776</v>
      </c>
      <c r="C2543" s="204" t="s">
        <v>1</v>
      </c>
      <c r="D2543" s="205">
        <v>11.07</v>
      </c>
      <c r="E2543" s="206"/>
    </row>
    <row r="2544" spans="1:5" ht="27">
      <c r="A2544" s="202">
        <v>95760</v>
      </c>
      <c r="B2544" s="203" t="s">
        <v>3777</v>
      </c>
      <c r="C2544" s="204" t="s">
        <v>1</v>
      </c>
      <c r="D2544" s="205">
        <v>13.74</v>
      </c>
      <c r="E2544" s="206"/>
    </row>
    <row r="2545" spans="1:5" ht="40.5">
      <c r="A2545" s="202">
        <v>97559</v>
      </c>
      <c r="B2545" s="203" t="s">
        <v>3778</v>
      </c>
      <c r="C2545" s="204" t="s">
        <v>1</v>
      </c>
      <c r="D2545" s="205">
        <v>6.86</v>
      </c>
      <c r="E2545" s="206"/>
    </row>
    <row r="2546" spans="1:5" ht="40.5">
      <c r="A2546" s="202">
        <v>97562</v>
      </c>
      <c r="B2546" s="203" t="s">
        <v>3779</v>
      </c>
      <c r="C2546" s="204" t="s">
        <v>1</v>
      </c>
      <c r="D2546" s="205">
        <v>8.2100000000000009</v>
      </c>
      <c r="E2546" s="206"/>
    </row>
    <row r="2547" spans="1:5" ht="40.5">
      <c r="A2547" s="202">
        <v>97564</v>
      </c>
      <c r="B2547" s="203" t="s">
        <v>3780</v>
      </c>
      <c r="C2547" s="204" t="s">
        <v>1</v>
      </c>
      <c r="D2547" s="205">
        <v>9.41</v>
      </c>
      <c r="E2547" s="206"/>
    </row>
    <row r="2548" spans="1:5" ht="27">
      <c r="A2548" s="202">
        <v>91924</v>
      </c>
      <c r="B2548" s="203" t="s">
        <v>3781</v>
      </c>
      <c r="C2548" s="204" t="s">
        <v>0</v>
      </c>
      <c r="D2548" s="205">
        <v>2.4500000000000002</v>
      </c>
      <c r="E2548" s="206"/>
    </row>
    <row r="2549" spans="1:5" ht="27">
      <c r="A2549" s="202">
        <v>91925</v>
      </c>
      <c r="B2549" s="203" t="s">
        <v>3782</v>
      </c>
      <c r="C2549" s="204" t="s">
        <v>0</v>
      </c>
      <c r="D2549" s="205">
        <v>3.63</v>
      </c>
      <c r="E2549" s="206"/>
    </row>
    <row r="2550" spans="1:5" ht="27">
      <c r="A2550" s="202">
        <v>91926</v>
      </c>
      <c r="B2550" s="203" t="s">
        <v>3783</v>
      </c>
      <c r="C2550" s="204" t="s">
        <v>0</v>
      </c>
      <c r="D2550" s="205">
        <v>3.65</v>
      </c>
      <c r="E2550" s="206"/>
    </row>
    <row r="2551" spans="1:5" ht="27">
      <c r="A2551" s="202">
        <v>91927</v>
      </c>
      <c r="B2551" s="203" t="s">
        <v>3784</v>
      </c>
      <c r="C2551" s="204" t="s">
        <v>0</v>
      </c>
      <c r="D2551" s="205">
        <v>4.9400000000000004</v>
      </c>
      <c r="E2551" s="206"/>
    </row>
    <row r="2552" spans="1:5" ht="27">
      <c r="A2552" s="202">
        <v>91928</v>
      </c>
      <c r="B2552" s="203" t="s">
        <v>3785</v>
      </c>
      <c r="C2552" s="204" t="s">
        <v>0</v>
      </c>
      <c r="D2552" s="205">
        <v>6.08</v>
      </c>
      <c r="E2552" s="206"/>
    </row>
    <row r="2553" spans="1:5" ht="27">
      <c r="A2553" s="202">
        <v>91929</v>
      </c>
      <c r="B2553" s="203" t="s">
        <v>3786</v>
      </c>
      <c r="C2553" s="204" t="s">
        <v>0</v>
      </c>
      <c r="D2553" s="205">
        <v>6.98</v>
      </c>
      <c r="E2553" s="206"/>
    </row>
    <row r="2554" spans="1:5" ht="27">
      <c r="A2554" s="202">
        <v>91930</v>
      </c>
      <c r="B2554" s="203" t="s">
        <v>3787</v>
      </c>
      <c r="C2554" s="204" t="s">
        <v>0</v>
      </c>
      <c r="D2554" s="205">
        <v>8.35</v>
      </c>
      <c r="E2554" s="206"/>
    </row>
    <row r="2555" spans="1:5" ht="27">
      <c r="A2555" s="202">
        <v>91931</v>
      </c>
      <c r="B2555" s="203" t="s">
        <v>3788</v>
      </c>
      <c r="C2555" s="204" t="s">
        <v>0</v>
      </c>
      <c r="D2555" s="205">
        <v>9.44</v>
      </c>
      <c r="E2555" s="206"/>
    </row>
    <row r="2556" spans="1:5" ht="27">
      <c r="A2556" s="202">
        <v>91932</v>
      </c>
      <c r="B2556" s="203" t="s">
        <v>3789</v>
      </c>
      <c r="C2556" s="204" t="s">
        <v>0</v>
      </c>
      <c r="D2556" s="205">
        <v>13.87</v>
      </c>
      <c r="E2556" s="206"/>
    </row>
    <row r="2557" spans="1:5" ht="27">
      <c r="A2557" s="202">
        <v>91933</v>
      </c>
      <c r="B2557" s="203" t="s">
        <v>3790</v>
      </c>
      <c r="C2557" s="204" t="s">
        <v>0</v>
      </c>
      <c r="D2557" s="205">
        <v>14.91</v>
      </c>
      <c r="E2557" s="206"/>
    </row>
    <row r="2558" spans="1:5" ht="27">
      <c r="A2558" s="202">
        <v>91934</v>
      </c>
      <c r="B2558" s="203" t="s">
        <v>3791</v>
      </c>
      <c r="C2558" s="204" t="s">
        <v>0</v>
      </c>
      <c r="D2558" s="205">
        <v>19.68</v>
      </c>
      <c r="E2558" s="206"/>
    </row>
    <row r="2559" spans="1:5" ht="27">
      <c r="A2559" s="202">
        <v>91935</v>
      </c>
      <c r="B2559" s="203" t="s">
        <v>3792</v>
      </c>
      <c r="C2559" s="204" t="s">
        <v>0</v>
      </c>
      <c r="D2559" s="205">
        <v>22.76</v>
      </c>
      <c r="E2559" s="206"/>
    </row>
    <row r="2560" spans="1:5" ht="27">
      <c r="A2560" s="202">
        <v>92979</v>
      </c>
      <c r="B2560" s="203" t="s">
        <v>3793</v>
      </c>
      <c r="C2560" s="204" t="s">
        <v>0</v>
      </c>
      <c r="D2560" s="205">
        <v>10.119999999999999</v>
      </c>
      <c r="E2560" s="206"/>
    </row>
    <row r="2561" spans="1:5" ht="27">
      <c r="A2561" s="202">
        <v>92980</v>
      </c>
      <c r="B2561" s="203" t="s">
        <v>3794</v>
      </c>
      <c r="C2561" s="204" t="s">
        <v>0</v>
      </c>
      <c r="D2561" s="205">
        <v>11.02</v>
      </c>
      <c r="E2561" s="206"/>
    </row>
    <row r="2562" spans="1:5" ht="27">
      <c r="A2562" s="202">
        <v>92981</v>
      </c>
      <c r="B2562" s="203" t="s">
        <v>3795</v>
      </c>
      <c r="C2562" s="204" t="s">
        <v>0</v>
      </c>
      <c r="D2562" s="205">
        <v>14.2</v>
      </c>
      <c r="E2562" s="206"/>
    </row>
    <row r="2563" spans="1:5" ht="27">
      <c r="A2563" s="202">
        <v>92982</v>
      </c>
      <c r="B2563" s="203" t="s">
        <v>3796</v>
      </c>
      <c r="C2563" s="204" t="s">
        <v>0</v>
      </c>
      <c r="D2563" s="205">
        <v>16.86</v>
      </c>
      <c r="E2563" s="206"/>
    </row>
    <row r="2564" spans="1:5" ht="27">
      <c r="A2564" s="202">
        <v>92983</v>
      </c>
      <c r="B2564" s="203" t="s">
        <v>3797</v>
      </c>
      <c r="C2564" s="204" t="s">
        <v>0</v>
      </c>
      <c r="D2564" s="205">
        <v>26.08</v>
      </c>
      <c r="E2564" s="206"/>
    </row>
    <row r="2565" spans="1:5" ht="27">
      <c r="A2565" s="202">
        <v>92984</v>
      </c>
      <c r="B2565" s="203" t="s">
        <v>3798</v>
      </c>
      <c r="C2565" s="204" t="s">
        <v>0</v>
      </c>
      <c r="D2565" s="205">
        <v>26.8</v>
      </c>
      <c r="E2565" s="206"/>
    </row>
    <row r="2566" spans="1:5" ht="27">
      <c r="A2566" s="202">
        <v>92985</v>
      </c>
      <c r="B2566" s="203" t="s">
        <v>3799</v>
      </c>
      <c r="C2566" s="204" t="s">
        <v>0</v>
      </c>
      <c r="D2566" s="205">
        <v>35.369999999999997</v>
      </c>
      <c r="E2566" s="206"/>
    </row>
    <row r="2567" spans="1:5" ht="27">
      <c r="A2567" s="202">
        <v>92986</v>
      </c>
      <c r="B2567" s="203" t="s">
        <v>3800</v>
      </c>
      <c r="C2567" s="204" t="s">
        <v>0</v>
      </c>
      <c r="D2567" s="205">
        <v>36.44</v>
      </c>
      <c r="E2567" s="206"/>
    </row>
    <row r="2568" spans="1:5" ht="27">
      <c r="A2568" s="202">
        <v>92987</v>
      </c>
      <c r="B2568" s="203" t="s">
        <v>3801</v>
      </c>
      <c r="C2568" s="204" t="s">
        <v>0</v>
      </c>
      <c r="D2568" s="205">
        <v>51.25</v>
      </c>
      <c r="E2568" s="206"/>
    </row>
    <row r="2569" spans="1:5" ht="27">
      <c r="A2569" s="202">
        <v>92988</v>
      </c>
      <c r="B2569" s="203" t="s">
        <v>3802</v>
      </c>
      <c r="C2569" s="204" t="s">
        <v>0</v>
      </c>
      <c r="D2569" s="205">
        <v>51.37</v>
      </c>
      <c r="E2569" s="206"/>
    </row>
    <row r="2570" spans="1:5" ht="27">
      <c r="A2570" s="202">
        <v>92989</v>
      </c>
      <c r="B2570" s="203" t="s">
        <v>3803</v>
      </c>
      <c r="C2570" s="204" t="s">
        <v>0</v>
      </c>
      <c r="D2570" s="205">
        <v>71.52</v>
      </c>
      <c r="E2570" s="206"/>
    </row>
    <row r="2571" spans="1:5" ht="27">
      <c r="A2571" s="202">
        <v>92990</v>
      </c>
      <c r="B2571" s="203" t="s">
        <v>3804</v>
      </c>
      <c r="C2571" s="204" t="s">
        <v>0</v>
      </c>
      <c r="D2571" s="205">
        <v>70.680000000000007</v>
      </c>
      <c r="E2571" s="206"/>
    </row>
    <row r="2572" spans="1:5" ht="27">
      <c r="A2572" s="202">
        <v>92991</v>
      </c>
      <c r="B2572" s="203" t="s">
        <v>3805</v>
      </c>
      <c r="C2572" s="204" t="s">
        <v>0</v>
      </c>
      <c r="D2572" s="205">
        <v>93.43</v>
      </c>
      <c r="E2572" s="206"/>
    </row>
    <row r="2573" spans="1:5" ht="27">
      <c r="A2573" s="202">
        <v>92992</v>
      </c>
      <c r="B2573" s="203" t="s">
        <v>3806</v>
      </c>
      <c r="C2573" s="204" t="s">
        <v>0</v>
      </c>
      <c r="D2573" s="205">
        <v>93.51</v>
      </c>
      <c r="E2573" s="206"/>
    </row>
    <row r="2574" spans="1:5" ht="27">
      <c r="A2574" s="202">
        <v>92993</v>
      </c>
      <c r="B2574" s="203" t="s">
        <v>3807</v>
      </c>
      <c r="C2574" s="204" t="s">
        <v>0</v>
      </c>
      <c r="D2574" s="205">
        <v>120.02</v>
      </c>
      <c r="E2574" s="206"/>
    </row>
    <row r="2575" spans="1:5" ht="27">
      <c r="A2575" s="202">
        <v>92994</v>
      </c>
      <c r="B2575" s="203" t="s">
        <v>3808</v>
      </c>
      <c r="C2575" s="204" t="s">
        <v>0</v>
      </c>
      <c r="D2575" s="205">
        <v>121.23</v>
      </c>
      <c r="E2575" s="206"/>
    </row>
    <row r="2576" spans="1:5" ht="27">
      <c r="A2576" s="202">
        <v>92995</v>
      </c>
      <c r="B2576" s="203" t="s">
        <v>3809</v>
      </c>
      <c r="C2576" s="204" t="s">
        <v>0</v>
      </c>
      <c r="D2576" s="205">
        <v>149.47999999999999</v>
      </c>
      <c r="E2576" s="206"/>
    </row>
    <row r="2577" spans="1:5" ht="27">
      <c r="A2577" s="202">
        <v>92996</v>
      </c>
      <c r="B2577" s="203" t="s">
        <v>3810</v>
      </c>
      <c r="C2577" s="204" t="s">
        <v>0</v>
      </c>
      <c r="D2577" s="205">
        <v>149.9</v>
      </c>
      <c r="E2577" s="206"/>
    </row>
    <row r="2578" spans="1:5" ht="27">
      <c r="A2578" s="202">
        <v>92997</v>
      </c>
      <c r="B2578" s="203" t="s">
        <v>3811</v>
      </c>
      <c r="C2578" s="204" t="s">
        <v>0</v>
      </c>
      <c r="D2578" s="205">
        <v>181.72</v>
      </c>
      <c r="E2578" s="206"/>
    </row>
    <row r="2579" spans="1:5" ht="27">
      <c r="A2579" s="202">
        <v>92998</v>
      </c>
      <c r="B2579" s="203" t="s">
        <v>3812</v>
      </c>
      <c r="C2579" s="204" t="s">
        <v>0</v>
      </c>
      <c r="D2579" s="205">
        <v>183.51</v>
      </c>
      <c r="E2579" s="206"/>
    </row>
    <row r="2580" spans="1:5" ht="27">
      <c r="A2580" s="202">
        <v>92999</v>
      </c>
      <c r="B2580" s="203" t="s">
        <v>3813</v>
      </c>
      <c r="C2580" s="204" t="s">
        <v>0</v>
      </c>
      <c r="D2580" s="205">
        <v>239.63</v>
      </c>
      <c r="E2580" s="206"/>
    </row>
    <row r="2581" spans="1:5" ht="27">
      <c r="A2581" s="202">
        <v>93000</v>
      </c>
      <c r="B2581" s="203" t="s">
        <v>3814</v>
      </c>
      <c r="C2581" s="204" t="s">
        <v>0</v>
      </c>
      <c r="D2581" s="205">
        <v>241.13</v>
      </c>
      <c r="E2581" s="206"/>
    </row>
    <row r="2582" spans="1:5" ht="27">
      <c r="A2582" s="202">
        <v>93001</v>
      </c>
      <c r="B2582" s="203" t="s">
        <v>3815</v>
      </c>
      <c r="C2582" s="204" t="s">
        <v>0</v>
      </c>
      <c r="D2582" s="205">
        <v>292.85000000000002</v>
      </c>
      <c r="E2582" s="206"/>
    </row>
    <row r="2583" spans="1:5" ht="27">
      <c r="A2583" s="202">
        <v>93002</v>
      </c>
      <c r="B2583" s="203" t="s">
        <v>3816</v>
      </c>
      <c r="C2583" s="204" t="s">
        <v>0</v>
      </c>
      <c r="D2583" s="205">
        <v>301.17</v>
      </c>
      <c r="E2583" s="206"/>
    </row>
    <row r="2584" spans="1:5" ht="27">
      <c r="A2584" s="202">
        <v>101884</v>
      </c>
      <c r="B2584" s="203" t="s">
        <v>3817</v>
      </c>
      <c r="C2584" s="204" t="s">
        <v>0</v>
      </c>
      <c r="D2584" s="205">
        <v>9.9499999999999993</v>
      </c>
      <c r="E2584" s="206"/>
    </row>
    <row r="2585" spans="1:5" ht="27">
      <c r="A2585" s="202">
        <v>101885</v>
      </c>
      <c r="B2585" s="203" t="s">
        <v>3818</v>
      </c>
      <c r="C2585" s="204" t="s">
        <v>0</v>
      </c>
      <c r="D2585" s="205">
        <v>10.85</v>
      </c>
      <c r="E2585" s="206"/>
    </row>
    <row r="2586" spans="1:5" ht="27">
      <c r="A2586" s="202">
        <v>101886</v>
      </c>
      <c r="B2586" s="203" t="s">
        <v>3819</v>
      </c>
      <c r="C2586" s="204" t="s">
        <v>0</v>
      </c>
      <c r="D2586" s="205">
        <v>14</v>
      </c>
      <c r="E2586" s="206"/>
    </row>
    <row r="2587" spans="1:5" ht="27">
      <c r="A2587" s="202">
        <v>101887</v>
      </c>
      <c r="B2587" s="203" t="s">
        <v>3820</v>
      </c>
      <c r="C2587" s="204" t="s">
        <v>0</v>
      </c>
      <c r="D2587" s="205">
        <v>16.66</v>
      </c>
      <c r="E2587" s="206"/>
    </row>
    <row r="2588" spans="1:5" ht="27">
      <c r="A2588" s="202">
        <v>101888</v>
      </c>
      <c r="B2588" s="203" t="s">
        <v>3821</v>
      </c>
      <c r="C2588" s="204" t="s">
        <v>0</v>
      </c>
      <c r="D2588" s="205">
        <v>24.67</v>
      </c>
      <c r="E2588" s="206"/>
    </row>
    <row r="2589" spans="1:5" ht="27">
      <c r="A2589" s="202">
        <v>101889</v>
      </c>
      <c r="B2589" s="203" t="s">
        <v>3822</v>
      </c>
      <c r="C2589" s="204" t="s">
        <v>0</v>
      </c>
      <c r="D2589" s="205">
        <v>25.4</v>
      </c>
      <c r="E2589" s="206"/>
    </row>
    <row r="2590" spans="1:5" ht="27">
      <c r="A2590" s="202">
        <v>91936</v>
      </c>
      <c r="B2590" s="203" t="s">
        <v>3823</v>
      </c>
      <c r="C2590" s="204" t="s">
        <v>1</v>
      </c>
      <c r="D2590" s="205">
        <v>8.74</v>
      </c>
      <c r="E2590" s="206"/>
    </row>
    <row r="2591" spans="1:5" ht="27">
      <c r="A2591" s="202">
        <v>91937</v>
      </c>
      <c r="B2591" s="203" t="s">
        <v>3824</v>
      </c>
      <c r="C2591" s="204" t="s">
        <v>1</v>
      </c>
      <c r="D2591" s="205">
        <v>7.47</v>
      </c>
      <c r="E2591" s="206"/>
    </row>
    <row r="2592" spans="1:5" ht="27">
      <c r="A2592" s="202">
        <v>91939</v>
      </c>
      <c r="B2592" s="203" t="s">
        <v>3825</v>
      </c>
      <c r="C2592" s="204" t="s">
        <v>1</v>
      </c>
      <c r="D2592" s="205">
        <v>18.79</v>
      </c>
      <c r="E2592" s="206"/>
    </row>
    <row r="2593" spans="1:5" ht="27">
      <c r="A2593" s="202">
        <v>91940</v>
      </c>
      <c r="B2593" s="203" t="s">
        <v>3826</v>
      </c>
      <c r="C2593" s="204" t="s">
        <v>1</v>
      </c>
      <c r="D2593" s="205">
        <v>10.01</v>
      </c>
      <c r="E2593" s="206"/>
    </row>
    <row r="2594" spans="1:5" ht="27">
      <c r="A2594" s="202">
        <v>91941</v>
      </c>
      <c r="B2594" s="203" t="s">
        <v>3827</v>
      </c>
      <c r="C2594" s="204" t="s">
        <v>1</v>
      </c>
      <c r="D2594" s="205">
        <v>6.72</v>
      </c>
      <c r="E2594" s="206"/>
    </row>
    <row r="2595" spans="1:5" ht="27">
      <c r="A2595" s="202">
        <v>91942</v>
      </c>
      <c r="B2595" s="203" t="s">
        <v>3828</v>
      </c>
      <c r="C2595" s="204" t="s">
        <v>1</v>
      </c>
      <c r="D2595" s="205">
        <v>23</v>
      </c>
      <c r="E2595" s="206"/>
    </row>
    <row r="2596" spans="1:5" ht="27">
      <c r="A2596" s="202">
        <v>91943</v>
      </c>
      <c r="B2596" s="203" t="s">
        <v>3829</v>
      </c>
      <c r="C2596" s="204" t="s">
        <v>1</v>
      </c>
      <c r="D2596" s="205">
        <v>12.89</v>
      </c>
      <c r="E2596" s="206"/>
    </row>
    <row r="2597" spans="1:5" ht="27">
      <c r="A2597" s="202">
        <v>91944</v>
      </c>
      <c r="B2597" s="203" t="s">
        <v>3830</v>
      </c>
      <c r="C2597" s="204" t="s">
        <v>1</v>
      </c>
      <c r="D2597" s="205">
        <v>9.11</v>
      </c>
      <c r="E2597" s="206"/>
    </row>
    <row r="2598" spans="1:5" ht="27">
      <c r="A2598" s="202">
        <v>92865</v>
      </c>
      <c r="B2598" s="203" t="s">
        <v>3831</v>
      </c>
      <c r="C2598" s="204" t="s">
        <v>1</v>
      </c>
      <c r="D2598" s="205">
        <v>7.94</v>
      </c>
      <c r="E2598" s="206"/>
    </row>
    <row r="2599" spans="1:5" ht="27">
      <c r="A2599" s="202">
        <v>92866</v>
      </c>
      <c r="B2599" s="203" t="s">
        <v>3832</v>
      </c>
      <c r="C2599" s="204" t="s">
        <v>1</v>
      </c>
      <c r="D2599" s="205">
        <v>6.13</v>
      </c>
      <c r="E2599" s="206"/>
    </row>
    <row r="2600" spans="1:5" ht="27">
      <c r="A2600" s="202">
        <v>92867</v>
      </c>
      <c r="B2600" s="203" t="s">
        <v>3833</v>
      </c>
      <c r="C2600" s="204" t="s">
        <v>1</v>
      </c>
      <c r="D2600" s="205">
        <v>18.77</v>
      </c>
      <c r="E2600" s="206"/>
    </row>
    <row r="2601" spans="1:5" ht="27">
      <c r="A2601" s="202">
        <v>92868</v>
      </c>
      <c r="B2601" s="203" t="s">
        <v>3834</v>
      </c>
      <c r="C2601" s="204" t="s">
        <v>1</v>
      </c>
      <c r="D2601" s="205">
        <v>9.99</v>
      </c>
      <c r="E2601" s="206"/>
    </row>
    <row r="2602" spans="1:5" ht="27">
      <c r="A2602" s="202">
        <v>92869</v>
      </c>
      <c r="B2602" s="203" t="s">
        <v>3835</v>
      </c>
      <c r="C2602" s="204" t="s">
        <v>1</v>
      </c>
      <c r="D2602" s="205">
        <v>6.7</v>
      </c>
      <c r="E2602" s="206"/>
    </row>
    <row r="2603" spans="1:5" ht="27">
      <c r="A2603" s="202">
        <v>92870</v>
      </c>
      <c r="B2603" s="203" t="s">
        <v>3836</v>
      </c>
      <c r="C2603" s="204" t="s">
        <v>1</v>
      </c>
      <c r="D2603" s="205">
        <v>23.15</v>
      </c>
      <c r="E2603" s="206"/>
    </row>
    <row r="2604" spans="1:5" ht="27">
      <c r="A2604" s="202">
        <v>92871</v>
      </c>
      <c r="B2604" s="203" t="s">
        <v>3837</v>
      </c>
      <c r="C2604" s="204" t="s">
        <v>1</v>
      </c>
      <c r="D2604" s="205">
        <v>13.04</v>
      </c>
      <c r="E2604" s="206"/>
    </row>
    <row r="2605" spans="1:5" ht="27">
      <c r="A2605" s="202">
        <v>92872</v>
      </c>
      <c r="B2605" s="203" t="s">
        <v>3838</v>
      </c>
      <c r="C2605" s="204" t="s">
        <v>1</v>
      </c>
      <c r="D2605" s="205">
        <v>9.26</v>
      </c>
      <c r="E2605" s="206"/>
    </row>
    <row r="2606" spans="1:5" ht="27">
      <c r="A2606" s="202">
        <v>95777</v>
      </c>
      <c r="B2606" s="203" t="s">
        <v>3839</v>
      </c>
      <c r="C2606" s="204" t="s">
        <v>1</v>
      </c>
      <c r="D2606" s="205">
        <v>20.02</v>
      </c>
      <c r="E2606" s="206"/>
    </row>
    <row r="2607" spans="1:5" ht="27">
      <c r="A2607" s="202">
        <v>95778</v>
      </c>
      <c r="B2607" s="203" t="s">
        <v>3840</v>
      </c>
      <c r="C2607" s="204" t="s">
        <v>1</v>
      </c>
      <c r="D2607" s="205">
        <v>20.53</v>
      </c>
      <c r="E2607" s="206"/>
    </row>
    <row r="2608" spans="1:5" ht="27">
      <c r="A2608" s="202">
        <v>95779</v>
      </c>
      <c r="B2608" s="203" t="s">
        <v>3841</v>
      </c>
      <c r="C2608" s="204" t="s">
        <v>1</v>
      </c>
      <c r="D2608" s="205">
        <v>18.82</v>
      </c>
      <c r="E2608" s="206"/>
    </row>
    <row r="2609" spans="1:5" ht="27">
      <c r="A2609" s="202">
        <v>95780</v>
      </c>
      <c r="B2609" s="203" t="s">
        <v>3842</v>
      </c>
      <c r="C2609" s="204" t="s">
        <v>1</v>
      </c>
      <c r="D2609" s="205">
        <v>22.84</v>
      </c>
      <c r="E2609" s="206"/>
    </row>
    <row r="2610" spans="1:5" ht="27">
      <c r="A2610" s="202">
        <v>95781</v>
      </c>
      <c r="B2610" s="203" t="s">
        <v>3843</v>
      </c>
      <c r="C2610" s="204" t="s">
        <v>1</v>
      </c>
      <c r="D2610" s="205">
        <v>23.22</v>
      </c>
      <c r="E2610" s="206"/>
    </row>
    <row r="2611" spans="1:5" ht="27">
      <c r="A2611" s="202">
        <v>95782</v>
      </c>
      <c r="B2611" s="203" t="s">
        <v>3844</v>
      </c>
      <c r="C2611" s="204" t="s">
        <v>1</v>
      </c>
      <c r="D2611" s="205">
        <v>24.22</v>
      </c>
      <c r="E2611" s="206"/>
    </row>
    <row r="2612" spans="1:5" ht="27">
      <c r="A2612" s="202">
        <v>95785</v>
      </c>
      <c r="B2612" s="203" t="s">
        <v>3845</v>
      </c>
      <c r="C2612" s="204" t="s">
        <v>1</v>
      </c>
      <c r="D2612" s="205">
        <v>27.61</v>
      </c>
      <c r="E2612" s="206"/>
    </row>
    <row r="2613" spans="1:5" ht="27">
      <c r="A2613" s="202">
        <v>95787</v>
      </c>
      <c r="B2613" s="203" t="s">
        <v>3846</v>
      </c>
      <c r="C2613" s="204" t="s">
        <v>1</v>
      </c>
      <c r="D2613" s="205">
        <v>20.14</v>
      </c>
      <c r="E2613" s="206"/>
    </row>
    <row r="2614" spans="1:5" ht="27">
      <c r="A2614" s="202">
        <v>95789</v>
      </c>
      <c r="B2614" s="203" t="s">
        <v>3847</v>
      </c>
      <c r="C2614" s="204" t="s">
        <v>1</v>
      </c>
      <c r="D2614" s="205">
        <v>25.12</v>
      </c>
      <c r="E2614" s="206"/>
    </row>
    <row r="2615" spans="1:5" ht="27">
      <c r="A2615" s="202">
        <v>95791</v>
      </c>
      <c r="B2615" s="203" t="s">
        <v>3848</v>
      </c>
      <c r="C2615" s="204" t="s">
        <v>1</v>
      </c>
      <c r="D2615" s="205">
        <v>32.57</v>
      </c>
      <c r="E2615" s="206"/>
    </row>
    <row r="2616" spans="1:5" ht="27">
      <c r="A2616" s="202">
        <v>95795</v>
      </c>
      <c r="B2616" s="203" t="s">
        <v>3849</v>
      </c>
      <c r="C2616" s="204" t="s">
        <v>1</v>
      </c>
      <c r="D2616" s="205">
        <v>23.23</v>
      </c>
      <c r="E2616" s="206"/>
    </row>
    <row r="2617" spans="1:5" ht="27">
      <c r="A2617" s="202">
        <v>95796</v>
      </c>
      <c r="B2617" s="203" t="s">
        <v>3850</v>
      </c>
      <c r="C2617" s="204" t="s">
        <v>1</v>
      </c>
      <c r="D2617" s="205">
        <v>29.55</v>
      </c>
      <c r="E2617" s="206"/>
    </row>
    <row r="2618" spans="1:5" ht="27">
      <c r="A2618" s="202">
        <v>95797</v>
      </c>
      <c r="B2618" s="203" t="s">
        <v>3851</v>
      </c>
      <c r="C2618" s="204" t="s">
        <v>1</v>
      </c>
      <c r="D2618" s="205">
        <v>37.78</v>
      </c>
      <c r="E2618" s="206"/>
    </row>
    <row r="2619" spans="1:5" ht="27">
      <c r="A2619" s="202">
        <v>95801</v>
      </c>
      <c r="B2619" s="203" t="s">
        <v>3852</v>
      </c>
      <c r="C2619" s="204" t="s">
        <v>1</v>
      </c>
      <c r="D2619" s="205">
        <v>27.95</v>
      </c>
      <c r="E2619" s="206"/>
    </row>
    <row r="2620" spans="1:5" ht="27">
      <c r="A2620" s="202">
        <v>95802</v>
      </c>
      <c r="B2620" s="203" t="s">
        <v>3853</v>
      </c>
      <c r="C2620" s="204" t="s">
        <v>1</v>
      </c>
      <c r="D2620" s="205">
        <v>31.22</v>
      </c>
      <c r="E2620" s="206"/>
    </row>
    <row r="2621" spans="1:5" ht="27">
      <c r="A2621" s="202">
        <v>95803</v>
      </c>
      <c r="B2621" s="203" t="s">
        <v>3854</v>
      </c>
      <c r="C2621" s="204" t="s">
        <v>1</v>
      </c>
      <c r="D2621" s="205">
        <v>41.71</v>
      </c>
      <c r="E2621" s="206"/>
    </row>
    <row r="2622" spans="1:5" ht="27">
      <c r="A2622" s="202">
        <v>95804</v>
      </c>
      <c r="B2622" s="203" t="s">
        <v>3855</v>
      </c>
      <c r="C2622" s="204" t="s">
        <v>1</v>
      </c>
      <c r="D2622" s="205">
        <v>16.329999999999998</v>
      </c>
      <c r="E2622" s="206"/>
    </row>
    <row r="2623" spans="1:5" ht="27">
      <c r="A2623" s="202">
        <v>95805</v>
      </c>
      <c r="B2623" s="203" t="s">
        <v>3856</v>
      </c>
      <c r="C2623" s="204" t="s">
        <v>1</v>
      </c>
      <c r="D2623" s="205">
        <v>16.48</v>
      </c>
      <c r="E2623" s="206"/>
    </row>
    <row r="2624" spans="1:5" ht="27">
      <c r="A2624" s="202">
        <v>95806</v>
      </c>
      <c r="B2624" s="203" t="s">
        <v>3857</v>
      </c>
      <c r="C2624" s="204" t="s">
        <v>1</v>
      </c>
      <c r="D2624" s="205">
        <v>17</v>
      </c>
      <c r="E2624" s="206"/>
    </row>
    <row r="2625" spans="1:5" ht="27">
      <c r="A2625" s="202">
        <v>95807</v>
      </c>
      <c r="B2625" s="203" t="s">
        <v>3858</v>
      </c>
      <c r="C2625" s="204" t="s">
        <v>1</v>
      </c>
      <c r="D2625" s="205">
        <v>18.760000000000002</v>
      </c>
      <c r="E2625" s="206"/>
    </row>
    <row r="2626" spans="1:5" ht="27">
      <c r="A2626" s="202">
        <v>95808</v>
      </c>
      <c r="B2626" s="203" t="s">
        <v>3859</v>
      </c>
      <c r="C2626" s="204" t="s">
        <v>1</v>
      </c>
      <c r="D2626" s="205">
        <v>19.22</v>
      </c>
      <c r="E2626" s="206"/>
    </row>
    <row r="2627" spans="1:5" ht="27">
      <c r="A2627" s="202">
        <v>95809</v>
      </c>
      <c r="B2627" s="203" t="s">
        <v>3860</v>
      </c>
      <c r="C2627" s="204" t="s">
        <v>1</v>
      </c>
      <c r="D2627" s="205">
        <v>21.08</v>
      </c>
      <c r="E2627" s="206"/>
    </row>
    <row r="2628" spans="1:5" ht="27">
      <c r="A2628" s="202">
        <v>95810</v>
      </c>
      <c r="B2628" s="203" t="s">
        <v>3861</v>
      </c>
      <c r="C2628" s="204" t="s">
        <v>1</v>
      </c>
      <c r="D2628" s="205">
        <v>10.02</v>
      </c>
      <c r="E2628" s="206"/>
    </row>
    <row r="2629" spans="1:5" ht="27">
      <c r="A2629" s="202">
        <v>95811</v>
      </c>
      <c r="B2629" s="203" t="s">
        <v>3862</v>
      </c>
      <c r="C2629" s="204" t="s">
        <v>1</v>
      </c>
      <c r="D2629" s="205">
        <v>10.48</v>
      </c>
      <c r="E2629" s="206"/>
    </row>
    <row r="2630" spans="1:5" ht="27">
      <c r="A2630" s="202">
        <v>95812</v>
      </c>
      <c r="B2630" s="203" t="s">
        <v>3863</v>
      </c>
      <c r="C2630" s="204" t="s">
        <v>1</v>
      </c>
      <c r="D2630" s="205">
        <v>12.33</v>
      </c>
      <c r="E2630" s="206"/>
    </row>
    <row r="2631" spans="1:5" ht="27">
      <c r="A2631" s="202">
        <v>95813</v>
      </c>
      <c r="B2631" s="203" t="s">
        <v>3864</v>
      </c>
      <c r="C2631" s="204" t="s">
        <v>1</v>
      </c>
      <c r="D2631" s="205">
        <v>12.09</v>
      </c>
      <c r="E2631" s="206"/>
    </row>
    <row r="2632" spans="1:5" ht="27">
      <c r="A2632" s="202">
        <v>95814</v>
      </c>
      <c r="B2632" s="203" t="s">
        <v>3865</v>
      </c>
      <c r="C2632" s="204" t="s">
        <v>1</v>
      </c>
      <c r="D2632" s="205">
        <v>12.77</v>
      </c>
      <c r="E2632" s="206"/>
    </row>
    <row r="2633" spans="1:5" ht="27">
      <c r="A2633" s="202">
        <v>95815</v>
      </c>
      <c r="B2633" s="203" t="s">
        <v>3866</v>
      </c>
      <c r="C2633" s="204" t="s">
        <v>1</v>
      </c>
      <c r="D2633" s="205">
        <v>16.329999999999998</v>
      </c>
      <c r="E2633" s="206"/>
    </row>
    <row r="2634" spans="1:5" ht="27">
      <c r="A2634" s="202">
        <v>95816</v>
      </c>
      <c r="B2634" s="203" t="s">
        <v>3867</v>
      </c>
      <c r="C2634" s="204" t="s">
        <v>1</v>
      </c>
      <c r="D2634" s="205">
        <v>23.08</v>
      </c>
      <c r="E2634" s="206"/>
    </row>
    <row r="2635" spans="1:5" ht="27">
      <c r="A2635" s="202">
        <v>95817</v>
      </c>
      <c r="B2635" s="203" t="s">
        <v>3868</v>
      </c>
      <c r="C2635" s="204" t="s">
        <v>1</v>
      </c>
      <c r="D2635" s="205">
        <v>23.68</v>
      </c>
      <c r="E2635" s="206"/>
    </row>
    <row r="2636" spans="1:5" ht="27">
      <c r="A2636" s="202">
        <v>95818</v>
      </c>
      <c r="B2636" s="203" t="s">
        <v>3869</v>
      </c>
      <c r="C2636" s="204" t="s">
        <v>1</v>
      </c>
      <c r="D2636" s="205">
        <v>28.48</v>
      </c>
      <c r="E2636" s="206"/>
    </row>
    <row r="2637" spans="1:5" ht="27">
      <c r="A2637" s="202">
        <v>97881</v>
      </c>
      <c r="B2637" s="203" t="s">
        <v>3870</v>
      </c>
      <c r="C2637" s="204" t="s">
        <v>1</v>
      </c>
      <c r="D2637" s="205">
        <v>108.75</v>
      </c>
      <c r="E2637" s="206"/>
    </row>
    <row r="2638" spans="1:5" ht="27">
      <c r="A2638" s="202">
        <v>97882</v>
      </c>
      <c r="B2638" s="203" t="s">
        <v>950</v>
      </c>
      <c r="C2638" s="204" t="s">
        <v>1</v>
      </c>
      <c r="D2638" s="205">
        <v>171.04</v>
      </c>
      <c r="E2638" s="206"/>
    </row>
    <row r="2639" spans="1:5" ht="27">
      <c r="A2639" s="202">
        <v>97883</v>
      </c>
      <c r="B2639" s="203" t="s">
        <v>3871</v>
      </c>
      <c r="C2639" s="204" t="s">
        <v>1</v>
      </c>
      <c r="D2639" s="205">
        <v>329.34</v>
      </c>
      <c r="E2639" s="206"/>
    </row>
    <row r="2640" spans="1:5" ht="27">
      <c r="A2640" s="202">
        <v>97884</v>
      </c>
      <c r="B2640" s="203" t="s">
        <v>3872</v>
      </c>
      <c r="C2640" s="204" t="s">
        <v>1</v>
      </c>
      <c r="D2640" s="205">
        <v>646.61</v>
      </c>
      <c r="E2640" s="206"/>
    </row>
    <row r="2641" spans="1:5" ht="27">
      <c r="A2641" s="202">
        <v>97885</v>
      </c>
      <c r="B2641" s="203" t="s">
        <v>3873</v>
      </c>
      <c r="C2641" s="204" t="s">
        <v>1</v>
      </c>
      <c r="D2641" s="205">
        <v>1002.93</v>
      </c>
      <c r="E2641" s="206"/>
    </row>
    <row r="2642" spans="1:5" ht="27">
      <c r="A2642" s="202">
        <v>97886</v>
      </c>
      <c r="B2642" s="203" t="s">
        <v>3874</v>
      </c>
      <c r="C2642" s="204" t="s">
        <v>1</v>
      </c>
      <c r="D2642" s="205">
        <v>142.74</v>
      </c>
      <c r="E2642" s="206"/>
    </row>
    <row r="2643" spans="1:5" ht="27">
      <c r="A2643" s="202">
        <v>97887</v>
      </c>
      <c r="B2643" s="203" t="s">
        <v>3875</v>
      </c>
      <c r="C2643" s="204" t="s">
        <v>1</v>
      </c>
      <c r="D2643" s="205">
        <v>226.18</v>
      </c>
      <c r="E2643" s="206"/>
    </row>
    <row r="2644" spans="1:5" ht="27">
      <c r="A2644" s="202">
        <v>97888</v>
      </c>
      <c r="B2644" s="203" t="s">
        <v>3876</v>
      </c>
      <c r="C2644" s="204" t="s">
        <v>1</v>
      </c>
      <c r="D2644" s="205">
        <v>442.7</v>
      </c>
      <c r="E2644" s="206"/>
    </row>
    <row r="2645" spans="1:5" ht="27">
      <c r="A2645" s="202">
        <v>97889</v>
      </c>
      <c r="B2645" s="203" t="s">
        <v>3877</v>
      </c>
      <c r="C2645" s="204" t="s">
        <v>1</v>
      </c>
      <c r="D2645" s="205">
        <v>591.66</v>
      </c>
      <c r="E2645" s="206"/>
    </row>
    <row r="2646" spans="1:5" ht="27">
      <c r="A2646" s="202">
        <v>97890</v>
      </c>
      <c r="B2646" s="203" t="s">
        <v>3878</v>
      </c>
      <c r="C2646" s="204" t="s">
        <v>1</v>
      </c>
      <c r="D2646" s="205">
        <v>695.84</v>
      </c>
      <c r="E2646" s="206"/>
    </row>
    <row r="2647" spans="1:5" ht="27">
      <c r="A2647" s="202">
        <v>97891</v>
      </c>
      <c r="B2647" s="203" t="s">
        <v>3879</v>
      </c>
      <c r="C2647" s="204" t="s">
        <v>1</v>
      </c>
      <c r="D2647" s="205">
        <v>152.94999999999999</v>
      </c>
      <c r="E2647" s="206"/>
    </row>
    <row r="2648" spans="1:5" ht="27">
      <c r="A2648" s="202">
        <v>97892</v>
      </c>
      <c r="B2648" s="203" t="s">
        <v>3880</v>
      </c>
      <c r="C2648" s="204" t="s">
        <v>1</v>
      </c>
      <c r="D2648" s="205">
        <v>287.83999999999997</v>
      </c>
      <c r="E2648" s="206"/>
    </row>
    <row r="2649" spans="1:5" ht="27">
      <c r="A2649" s="202">
        <v>97893</v>
      </c>
      <c r="B2649" s="203" t="s">
        <v>3881</v>
      </c>
      <c r="C2649" s="204" t="s">
        <v>1</v>
      </c>
      <c r="D2649" s="205">
        <v>394.19</v>
      </c>
      <c r="E2649" s="206"/>
    </row>
    <row r="2650" spans="1:5" ht="27">
      <c r="A2650" s="202">
        <v>97894</v>
      </c>
      <c r="B2650" s="203" t="s">
        <v>3882</v>
      </c>
      <c r="C2650" s="204" t="s">
        <v>1</v>
      </c>
      <c r="D2650" s="205">
        <v>456.54</v>
      </c>
      <c r="E2650" s="206"/>
    </row>
    <row r="2651" spans="1:5" ht="27">
      <c r="A2651" s="202">
        <v>93653</v>
      </c>
      <c r="B2651" s="203" t="s">
        <v>3883</v>
      </c>
      <c r="C2651" s="204" t="s">
        <v>1</v>
      </c>
      <c r="D2651" s="205">
        <v>9.66</v>
      </c>
      <c r="E2651" s="206"/>
    </row>
    <row r="2652" spans="1:5" ht="27">
      <c r="A2652" s="202">
        <v>93654</v>
      </c>
      <c r="B2652" s="203" t="s">
        <v>3884</v>
      </c>
      <c r="C2652" s="204" t="s">
        <v>1</v>
      </c>
      <c r="D2652" s="205">
        <v>10.06</v>
      </c>
      <c r="E2652" s="206"/>
    </row>
    <row r="2653" spans="1:5" ht="27">
      <c r="A2653" s="202">
        <v>93655</v>
      </c>
      <c r="B2653" s="203" t="s">
        <v>3885</v>
      </c>
      <c r="C2653" s="204" t="s">
        <v>1</v>
      </c>
      <c r="D2653" s="205">
        <v>10.9</v>
      </c>
      <c r="E2653" s="206"/>
    </row>
    <row r="2654" spans="1:5" ht="27">
      <c r="A2654" s="202">
        <v>93656</v>
      </c>
      <c r="B2654" s="203" t="s">
        <v>3886</v>
      </c>
      <c r="C2654" s="204" t="s">
        <v>1</v>
      </c>
      <c r="D2654" s="205">
        <v>10.9</v>
      </c>
      <c r="E2654" s="206"/>
    </row>
    <row r="2655" spans="1:5" ht="27">
      <c r="A2655" s="202">
        <v>93657</v>
      </c>
      <c r="B2655" s="203" t="s">
        <v>3887</v>
      </c>
      <c r="C2655" s="204" t="s">
        <v>1</v>
      </c>
      <c r="D2655" s="205">
        <v>11.89</v>
      </c>
      <c r="E2655" s="206"/>
    </row>
    <row r="2656" spans="1:5" ht="27">
      <c r="A2656" s="202">
        <v>93658</v>
      </c>
      <c r="B2656" s="203" t="s">
        <v>3888</v>
      </c>
      <c r="C2656" s="204" t="s">
        <v>1</v>
      </c>
      <c r="D2656" s="205">
        <v>17.18</v>
      </c>
      <c r="E2656" s="206"/>
    </row>
    <row r="2657" spans="1:5" ht="27">
      <c r="A2657" s="202">
        <v>93659</v>
      </c>
      <c r="B2657" s="203" t="s">
        <v>3889</v>
      </c>
      <c r="C2657" s="204" t="s">
        <v>1</v>
      </c>
      <c r="D2657" s="205">
        <v>19.16</v>
      </c>
      <c r="E2657" s="206"/>
    </row>
    <row r="2658" spans="1:5" ht="27">
      <c r="A2658" s="202">
        <v>93660</v>
      </c>
      <c r="B2658" s="203" t="s">
        <v>3890</v>
      </c>
      <c r="C2658" s="204" t="s">
        <v>1</v>
      </c>
      <c r="D2658" s="205">
        <v>48.32</v>
      </c>
      <c r="E2658" s="206"/>
    </row>
    <row r="2659" spans="1:5" ht="27">
      <c r="A2659" s="202">
        <v>93661</v>
      </c>
      <c r="B2659" s="203" t="s">
        <v>3891</v>
      </c>
      <c r="C2659" s="204" t="s">
        <v>1</v>
      </c>
      <c r="D2659" s="205">
        <v>49.13</v>
      </c>
      <c r="E2659" s="206"/>
    </row>
    <row r="2660" spans="1:5" ht="27">
      <c r="A2660" s="202">
        <v>93662</v>
      </c>
      <c r="B2660" s="203" t="s">
        <v>3892</v>
      </c>
      <c r="C2660" s="204" t="s">
        <v>1</v>
      </c>
      <c r="D2660" s="205">
        <v>50.81</v>
      </c>
      <c r="E2660" s="206"/>
    </row>
    <row r="2661" spans="1:5" ht="27">
      <c r="A2661" s="202">
        <v>93663</v>
      </c>
      <c r="B2661" s="203" t="s">
        <v>990</v>
      </c>
      <c r="C2661" s="204" t="s">
        <v>1</v>
      </c>
      <c r="D2661" s="205">
        <v>50.81</v>
      </c>
      <c r="E2661" s="206"/>
    </row>
    <row r="2662" spans="1:5" ht="27">
      <c r="A2662" s="202">
        <v>93664</v>
      </c>
      <c r="B2662" s="203" t="s">
        <v>3893</v>
      </c>
      <c r="C2662" s="204" t="s">
        <v>1</v>
      </c>
      <c r="D2662" s="205">
        <v>52.8</v>
      </c>
      <c r="E2662" s="206"/>
    </row>
    <row r="2663" spans="1:5" ht="27">
      <c r="A2663" s="202">
        <v>93665</v>
      </c>
      <c r="B2663" s="203" t="s">
        <v>3894</v>
      </c>
      <c r="C2663" s="204" t="s">
        <v>1</v>
      </c>
      <c r="D2663" s="205">
        <v>55.17</v>
      </c>
      <c r="E2663" s="206"/>
    </row>
    <row r="2664" spans="1:5" ht="27">
      <c r="A2664" s="202">
        <v>93666</v>
      </c>
      <c r="B2664" s="203" t="s">
        <v>3895</v>
      </c>
      <c r="C2664" s="204" t="s">
        <v>1</v>
      </c>
      <c r="D2664" s="205">
        <v>59.13</v>
      </c>
      <c r="E2664" s="206"/>
    </row>
    <row r="2665" spans="1:5" ht="27">
      <c r="A2665" s="202">
        <v>93667</v>
      </c>
      <c r="B2665" s="203" t="s">
        <v>3896</v>
      </c>
      <c r="C2665" s="204" t="s">
        <v>1</v>
      </c>
      <c r="D2665" s="205">
        <v>60.26</v>
      </c>
      <c r="E2665" s="206"/>
    </row>
    <row r="2666" spans="1:5" ht="27">
      <c r="A2666" s="202">
        <v>93668</v>
      </c>
      <c r="B2666" s="203" t="s">
        <v>3897</v>
      </c>
      <c r="C2666" s="204" t="s">
        <v>1</v>
      </c>
      <c r="D2666" s="205">
        <v>61.46</v>
      </c>
      <c r="E2666" s="206"/>
    </row>
    <row r="2667" spans="1:5" ht="27">
      <c r="A2667" s="202">
        <v>93669</v>
      </c>
      <c r="B2667" s="203" t="s">
        <v>3898</v>
      </c>
      <c r="C2667" s="204" t="s">
        <v>1</v>
      </c>
      <c r="D2667" s="205">
        <v>63.99</v>
      </c>
      <c r="E2667" s="206"/>
    </row>
    <row r="2668" spans="1:5" ht="27">
      <c r="A2668" s="202">
        <v>93670</v>
      </c>
      <c r="B2668" s="203" t="s">
        <v>3899</v>
      </c>
      <c r="C2668" s="204" t="s">
        <v>1</v>
      </c>
      <c r="D2668" s="205">
        <v>63.99</v>
      </c>
      <c r="E2668" s="206"/>
    </row>
    <row r="2669" spans="1:5" ht="27">
      <c r="A2669" s="202">
        <v>93671</v>
      </c>
      <c r="B2669" s="203" t="s">
        <v>3900</v>
      </c>
      <c r="C2669" s="204" t="s">
        <v>1</v>
      </c>
      <c r="D2669" s="205">
        <v>66.97</v>
      </c>
      <c r="E2669" s="206"/>
    </row>
    <row r="2670" spans="1:5" ht="27">
      <c r="A2670" s="202">
        <v>93672</v>
      </c>
      <c r="B2670" s="203" t="s">
        <v>3901</v>
      </c>
      <c r="C2670" s="204" t="s">
        <v>1</v>
      </c>
      <c r="D2670" s="205">
        <v>71.540000000000006</v>
      </c>
      <c r="E2670" s="206"/>
    </row>
    <row r="2671" spans="1:5" ht="27">
      <c r="A2671" s="202">
        <v>93673</v>
      </c>
      <c r="B2671" s="203" t="s">
        <v>3902</v>
      </c>
      <c r="C2671" s="204" t="s">
        <v>1</v>
      </c>
      <c r="D2671" s="205">
        <v>77.489999999999995</v>
      </c>
      <c r="E2671" s="206"/>
    </row>
    <row r="2672" spans="1:5" ht="27">
      <c r="A2672" s="202">
        <v>97359</v>
      </c>
      <c r="B2672" s="203" t="s">
        <v>3903</v>
      </c>
      <c r="C2672" s="204" t="s">
        <v>1</v>
      </c>
      <c r="D2672" s="205">
        <v>2809.87</v>
      </c>
      <c r="E2672" s="206"/>
    </row>
    <row r="2673" spans="1:5" ht="27">
      <c r="A2673" s="202">
        <v>97360</v>
      </c>
      <c r="B2673" s="203" t="s">
        <v>3904</v>
      </c>
      <c r="C2673" s="204" t="s">
        <v>1</v>
      </c>
      <c r="D2673" s="205">
        <v>5426.05</v>
      </c>
      <c r="E2673" s="206"/>
    </row>
    <row r="2674" spans="1:5" ht="27">
      <c r="A2674" s="202">
        <v>97361</v>
      </c>
      <c r="B2674" s="203" t="s">
        <v>3905</v>
      </c>
      <c r="C2674" s="204" t="s">
        <v>1</v>
      </c>
      <c r="D2674" s="205">
        <v>7234.74</v>
      </c>
      <c r="E2674" s="206"/>
    </row>
    <row r="2675" spans="1:5" ht="27">
      <c r="A2675" s="202">
        <v>97362</v>
      </c>
      <c r="B2675" s="203" t="s">
        <v>3906</v>
      </c>
      <c r="C2675" s="204" t="s">
        <v>1</v>
      </c>
      <c r="D2675" s="205">
        <v>1791.16</v>
      </c>
      <c r="E2675" s="206"/>
    </row>
    <row r="2676" spans="1:5" ht="40.5">
      <c r="A2676" s="202">
        <v>101875</v>
      </c>
      <c r="B2676" s="203" t="s">
        <v>3907</v>
      </c>
      <c r="C2676" s="204" t="s">
        <v>1</v>
      </c>
      <c r="D2676" s="205">
        <v>378.58</v>
      </c>
      <c r="E2676" s="206"/>
    </row>
    <row r="2677" spans="1:5" ht="27">
      <c r="A2677" s="202">
        <v>101876</v>
      </c>
      <c r="B2677" s="203" t="s">
        <v>3908</v>
      </c>
      <c r="C2677" s="204" t="s">
        <v>1</v>
      </c>
      <c r="D2677" s="205">
        <v>61.36</v>
      </c>
      <c r="E2677" s="206"/>
    </row>
    <row r="2678" spans="1:5" ht="27">
      <c r="A2678" s="202">
        <v>101877</v>
      </c>
      <c r="B2678" s="203" t="s">
        <v>3909</v>
      </c>
      <c r="C2678" s="204" t="s">
        <v>1</v>
      </c>
      <c r="D2678" s="205">
        <v>41.87</v>
      </c>
      <c r="E2678" s="206"/>
    </row>
    <row r="2679" spans="1:5" ht="40.5">
      <c r="A2679" s="202">
        <v>101878</v>
      </c>
      <c r="B2679" s="203" t="s">
        <v>3910</v>
      </c>
      <c r="C2679" s="204" t="s">
        <v>1</v>
      </c>
      <c r="D2679" s="205">
        <v>512.67999999999995</v>
      </c>
      <c r="E2679" s="206"/>
    </row>
    <row r="2680" spans="1:5" ht="40.5">
      <c r="A2680" s="202">
        <v>101879</v>
      </c>
      <c r="B2680" s="203" t="s">
        <v>3911</v>
      </c>
      <c r="C2680" s="204" t="s">
        <v>1</v>
      </c>
      <c r="D2680" s="205">
        <v>550.54999999999995</v>
      </c>
      <c r="E2680" s="206"/>
    </row>
    <row r="2681" spans="1:5" ht="40.5">
      <c r="A2681" s="202">
        <v>101880</v>
      </c>
      <c r="B2681" s="203" t="s">
        <v>3912</v>
      </c>
      <c r="C2681" s="204" t="s">
        <v>1</v>
      </c>
      <c r="D2681" s="205">
        <v>633.35</v>
      </c>
      <c r="E2681" s="206"/>
    </row>
    <row r="2682" spans="1:5" ht="40.5">
      <c r="A2682" s="202">
        <v>101881</v>
      </c>
      <c r="B2682" s="203" t="s">
        <v>3913</v>
      </c>
      <c r="C2682" s="204" t="s">
        <v>1</v>
      </c>
      <c r="D2682" s="205">
        <v>915.42</v>
      </c>
      <c r="E2682" s="206"/>
    </row>
    <row r="2683" spans="1:5" ht="40.5">
      <c r="A2683" s="202">
        <v>101882</v>
      </c>
      <c r="B2683" s="203" t="s">
        <v>3914</v>
      </c>
      <c r="C2683" s="204" t="s">
        <v>1</v>
      </c>
      <c r="D2683" s="205">
        <v>1304.19</v>
      </c>
      <c r="E2683" s="206"/>
    </row>
    <row r="2684" spans="1:5" ht="40.5">
      <c r="A2684" s="202">
        <v>101883</v>
      </c>
      <c r="B2684" s="203" t="s">
        <v>3915</v>
      </c>
      <c r="C2684" s="204" t="s">
        <v>1</v>
      </c>
      <c r="D2684" s="205">
        <v>524.53</v>
      </c>
      <c r="E2684" s="206"/>
    </row>
    <row r="2685" spans="1:5" ht="27">
      <c r="A2685" s="202">
        <v>101890</v>
      </c>
      <c r="B2685" s="203" t="s">
        <v>3916</v>
      </c>
      <c r="C2685" s="204" t="s">
        <v>1</v>
      </c>
      <c r="D2685" s="205">
        <v>13.2</v>
      </c>
      <c r="E2685" s="206"/>
    </row>
    <row r="2686" spans="1:5" ht="27">
      <c r="A2686" s="202">
        <v>101891</v>
      </c>
      <c r="B2686" s="203" t="s">
        <v>3917</v>
      </c>
      <c r="C2686" s="204" t="s">
        <v>1</v>
      </c>
      <c r="D2686" s="205">
        <v>22.53</v>
      </c>
      <c r="E2686" s="206"/>
    </row>
    <row r="2687" spans="1:5" ht="27">
      <c r="A2687" s="202">
        <v>101892</v>
      </c>
      <c r="B2687" s="203" t="s">
        <v>3918</v>
      </c>
      <c r="C2687" s="204" t="s">
        <v>1</v>
      </c>
      <c r="D2687" s="205">
        <v>60.43</v>
      </c>
      <c r="E2687" s="206"/>
    </row>
    <row r="2688" spans="1:5" ht="27">
      <c r="A2688" s="202">
        <v>101893</v>
      </c>
      <c r="B2688" s="203" t="s">
        <v>3919</v>
      </c>
      <c r="C2688" s="204" t="s">
        <v>1</v>
      </c>
      <c r="D2688" s="205">
        <v>76.97</v>
      </c>
      <c r="E2688" s="206"/>
    </row>
    <row r="2689" spans="1:5" ht="27">
      <c r="A2689" s="202">
        <v>101894</v>
      </c>
      <c r="B2689" s="203" t="s">
        <v>3920</v>
      </c>
      <c r="C2689" s="204" t="s">
        <v>1</v>
      </c>
      <c r="D2689" s="205">
        <v>126.81</v>
      </c>
      <c r="E2689" s="206"/>
    </row>
    <row r="2690" spans="1:5" ht="27">
      <c r="A2690" s="202">
        <v>101895</v>
      </c>
      <c r="B2690" s="203" t="s">
        <v>3921</v>
      </c>
      <c r="C2690" s="204" t="s">
        <v>1</v>
      </c>
      <c r="D2690" s="205">
        <v>352.79</v>
      </c>
      <c r="E2690" s="206"/>
    </row>
    <row r="2691" spans="1:5" ht="27">
      <c r="A2691" s="202">
        <v>101896</v>
      </c>
      <c r="B2691" s="203" t="s">
        <v>3922</v>
      </c>
      <c r="C2691" s="204" t="s">
        <v>1</v>
      </c>
      <c r="D2691" s="205">
        <v>535.69000000000005</v>
      </c>
      <c r="E2691" s="206"/>
    </row>
    <row r="2692" spans="1:5" ht="27">
      <c r="A2692" s="202">
        <v>101897</v>
      </c>
      <c r="B2692" s="203" t="s">
        <v>3923</v>
      </c>
      <c r="C2692" s="204" t="s">
        <v>1</v>
      </c>
      <c r="D2692" s="205">
        <v>863.09</v>
      </c>
      <c r="E2692" s="206"/>
    </row>
    <row r="2693" spans="1:5" ht="27">
      <c r="A2693" s="202">
        <v>101898</v>
      </c>
      <c r="B2693" s="203" t="s">
        <v>3924</v>
      </c>
      <c r="C2693" s="204" t="s">
        <v>1</v>
      </c>
      <c r="D2693" s="205">
        <v>1159.5</v>
      </c>
      <c r="E2693" s="206"/>
    </row>
    <row r="2694" spans="1:5" ht="27">
      <c r="A2694" s="202">
        <v>101899</v>
      </c>
      <c r="B2694" s="203" t="s">
        <v>3925</v>
      </c>
      <c r="C2694" s="204" t="s">
        <v>1</v>
      </c>
      <c r="D2694" s="205">
        <v>1864.56</v>
      </c>
      <c r="E2694" s="206"/>
    </row>
    <row r="2695" spans="1:5" ht="27">
      <c r="A2695" s="202">
        <v>101900</v>
      </c>
      <c r="B2695" s="203" t="s">
        <v>3926</v>
      </c>
      <c r="C2695" s="204" t="s">
        <v>1</v>
      </c>
      <c r="D2695" s="205">
        <v>3906.72</v>
      </c>
      <c r="E2695" s="206"/>
    </row>
    <row r="2696" spans="1:5" ht="15">
      <c r="A2696" s="202">
        <v>101901</v>
      </c>
      <c r="B2696" s="203" t="s">
        <v>3927</v>
      </c>
      <c r="C2696" s="204" t="s">
        <v>1</v>
      </c>
      <c r="D2696" s="205">
        <v>107.79</v>
      </c>
      <c r="E2696" s="206"/>
    </row>
    <row r="2697" spans="1:5" ht="15">
      <c r="A2697" s="202">
        <v>101902</v>
      </c>
      <c r="B2697" s="203" t="s">
        <v>3928</v>
      </c>
      <c r="C2697" s="204" t="s">
        <v>1</v>
      </c>
      <c r="D2697" s="205">
        <v>133.13</v>
      </c>
      <c r="E2697" s="206"/>
    </row>
    <row r="2698" spans="1:5" ht="15">
      <c r="A2698" s="202">
        <v>101903</v>
      </c>
      <c r="B2698" s="203" t="s">
        <v>3929</v>
      </c>
      <c r="C2698" s="204" t="s">
        <v>1</v>
      </c>
      <c r="D2698" s="205">
        <v>277.56</v>
      </c>
      <c r="E2698" s="206"/>
    </row>
    <row r="2699" spans="1:5" ht="15">
      <c r="A2699" s="202">
        <v>101904</v>
      </c>
      <c r="B2699" s="203" t="s">
        <v>3930</v>
      </c>
      <c r="C2699" s="204" t="s">
        <v>1</v>
      </c>
      <c r="D2699" s="205">
        <v>1022.82</v>
      </c>
      <c r="E2699" s="206"/>
    </row>
    <row r="2700" spans="1:5" ht="27">
      <c r="A2700" s="202">
        <v>101938</v>
      </c>
      <c r="B2700" s="203" t="s">
        <v>3931</v>
      </c>
      <c r="C2700" s="204" t="s">
        <v>1</v>
      </c>
      <c r="D2700" s="205">
        <v>82.53</v>
      </c>
      <c r="E2700" s="206"/>
    </row>
    <row r="2701" spans="1:5" ht="27">
      <c r="A2701" s="202">
        <v>101946</v>
      </c>
      <c r="B2701" s="203" t="s">
        <v>3932</v>
      </c>
      <c r="C2701" s="204" t="s">
        <v>1</v>
      </c>
      <c r="D2701" s="205">
        <v>115.67</v>
      </c>
      <c r="E2701" s="206"/>
    </row>
    <row r="2702" spans="1:5" ht="27">
      <c r="A2702" s="202">
        <v>91945</v>
      </c>
      <c r="B2702" s="203" t="s">
        <v>3933</v>
      </c>
      <c r="C2702" s="204" t="s">
        <v>1</v>
      </c>
      <c r="D2702" s="205">
        <v>6.44</v>
      </c>
      <c r="E2702" s="206"/>
    </row>
    <row r="2703" spans="1:5" ht="27">
      <c r="A2703" s="202">
        <v>91946</v>
      </c>
      <c r="B2703" s="203" t="s">
        <v>3934</v>
      </c>
      <c r="C2703" s="204" t="s">
        <v>1</v>
      </c>
      <c r="D2703" s="205">
        <v>5.37</v>
      </c>
      <c r="E2703" s="206"/>
    </row>
    <row r="2704" spans="1:5" ht="27">
      <c r="A2704" s="202">
        <v>91947</v>
      </c>
      <c r="B2704" s="203" t="s">
        <v>3935</v>
      </c>
      <c r="C2704" s="204" t="s">
        <v>1</v>
      </c>
      <c r="D2704" s="205">
        <v>4.72</v>
      </c>
      <c r="E2704" s="206"/>
    </row>
    <row r="2705" spans="1:5" ht="27">
      <c r="A2705" s="202">
        <v>91949</v>
      </c>
      <c r="B2705" s="203" t="s">
        <v>3936</v>
      </c>
      <c r="C2705" s="204" t="s">
        <v>1</v>
      </c>
      <c r="D2705" s="205">
        <v>9.86</v>
      </c>
      <c r="E2705" s="206"/>
    </row>
    <row r="2706" spans="1:5" ht="27">
      <c r="A2706" s="202">
        <v>91950</v>
      </c>
      <c r="B2706" s="203" t="s">
        <v>3937</v>
      </c>
      <c r="C2706" s="204" t="s">
        <v>1</v>
      </c>
      <c r="D2706" s="205">
        <v>8.58</v>
      </c>
      <c r="E2706" s="206"/>
    </row>
    <row r="2707" spans="1:5" ht="27">
      <c r="A2707" s="202">
        <v>91951</v>
      </c>
      <c r="B2707" s="203" t="s">
        <v>3938</v>
      </c>
      <c r="C2707" s="204" t="s">
        <v>1</v>
      </c>
      <c r="D2707" s="205">
        <v>7.81</v>
      </c>
      <c r="E2707" s="206"/>
    </row>
    <row r="2708" spans="1:5" ht="27">
      <c r="A2708" s="202">
        <v>91952</v>
      </c>
      <c r="B2708" s="203" t="s">
        <v>3939</v>
      </c>
      <c r="C2708" s="204" t="s">
        <v>1</v>
      </c>
      <c r="D2708" s="205">
        <v>12.11</v>
      </c>
      <c r="E2708" s="206"/>
    </row>
    <row r="2709" spans="1:5" ht="27">
      <c r="A2709" s="202">
        <v>91953</v>
      </c>
      <c r="B2709" s="203" t="s">
        <v>3940</v>
      </c>
      <c r="C2709" s="204" t="s">
        <v>1</v>
      </c>
      <c r="D2709" s="205">
        <v>17.48</v>
      </c>
      <c r="E2709" s="206"/>
    </row>
    <row r="2710" spans="1:5" ht="27">
      <c r="A2710" s="202">
        <v>91954</v>
      </c>
      <c r="B2710" s="203" t="s">
        <v>3941</v>
      </c>
      <c r="C2710" s="204" t="s">
        <v>1</v>
      </c>
      <c r="D2710" s="205">
        <v>16.260000000000002</v>
      </c>
      <c r="E2710" s="206"/>
    </row>
    <row r="2711" spans="1:5" ht="27">
      <c r="A2711" s="202">
        <v>91955</v>
      </c>
      <c r="B2711" s="203" t="s">
        <v>3942</v>
      </c>
      <c r="C2711" s="204" t="s">
        <v>1</v>
      </c>
      <c r="D2711" s="205">
        <v>21.63</v>
      </c>
      <c r="E2711" s="206"/>
    </row>
    <row r="2712" spans="1:5" ht="40.5">
      <c r="A2712" s="202">
        <v>91956</v>
      </c>
      <c r="B2712" s="203" t="s">
        <v>3943</v>
      </c>
      <c r="C2712" s="204" t="s">
        <v>1</v>
      </c>
      <c r="D2712" s="205">
        <v>26.4</v>
      </c>
      <c r="E2712" s="206"/>
    </row>
    <row r="2713" spans="1:5" ht="40.5">
      <c r="A2713" s="202">
        <v>91957</v>
      </c>
      <c r="B2713" s="203" t="s">
        <v>3944</v>
      </c>
      <c r="C2713" s="204" t="s">
        <v>1</v>
      </c>
      <c r="D2713" s="205">
        <v>31.77</v>
      </c>
      <c r="E2713" s="206"/>
    </row>
    <row r="2714" spans="1:5" ht="27">
      <c r="A2714" s="202">
        <v>91958</v>
      </c>
      <c r="B2714" s="203" t="s">
        <v>3945</v>
      </c>
      <c r="C2714" s="204" t="s">
        <v>1</v>
      </c>
      <c r="D2714" s="205">
        <v>22.29</v>
      </c>
      <c r="E2714" s="206"/>
    </row>
    <row r="2715" spans="1:5" ht="27">
      <c r="A2715" s="202">
        <v>91959</v>
      </c>
      <c r="B2715" s="203" t="s">
        <v>3946</v>
      </c>
      <c r="C2715" s="204" t="s">
        <v>1</v>
      </c>
      <c r="D2715" s="205">
        <v>27.66</v>
      </c>
      <c r="E2715" s="206"/>
    </row>
    <row r="2716" spans="1:5" ht="27">
      <c r="A2716" s="202">
        <v>91960</v>
      </c>
      <c r="B2716" s="203" t="s">
        <v>3947</v>
      </c>
      <c r="C2716" s="204" t="s">
        <v>1</v>
      </c>
      <c r="D2716" s="205">
        <v>30.56</v>
      </c>
      <c r="E2716" s="206"/>
    </row>
    <row r="2717" spans="1:5" ht="27">
      <c r="A2717" s="202">
        <v>91961</v>
      </c>
      <c r="B2717" s="203" t="s">
        <v>3948</v>
      </c>
      <c r="C2717" s="204" t="s">
        <v>1</v>
      </c>
      <c r="D2717" s="205">
        <v>35.93</v>
      </c>
      <c r="E2717" s="206"/>
    </row>
    <row r="2718" spans="1:5" ht="40.5">
      <c r="A2718" s="202">
        <v>91962</v>
      </c>
      <c r="B2718" s="203" t="s">
        <v>3949</v>
      </c>
      <c r="C2718" s="204" t="s">
        <v>1</v>
      </c>
      <c r="D2718" s="205">
        <v>40.74</v>
      </c>
      <c r="E2718" s="206"/>
    </row>
    <row r="2719" spans="1:5" ht="40.5">
      <c r="A2719" s="202">
        <v>91963</v>
      </c>
      <c r="B2719" s="203" t="s">
        <v>3950</v>
      </c>
      <c r="C2719" s="204" t="s">
        <v>1</v>
      </c>
      <c r="D2719" s="205">
        <v>46.11</v>
      </c>
      <c r="E2719" s="206"/>
    </row>
    <row r="2720" spans="1:5" ht="40.5">
      <c r="A2720" s="202">
        <v>91964</v>
      </c>
      <c r="B2720" s="203" t="s">
        <v>3951</v>
      </c>
      <c r="C2720" s="204" t="s">
        <v>1</v>
      </c>
      <c r="D2720" s="205">
        <v>36.58</v>
      </c>
      <c r="E2720" s="206"/>
    </row>
    <row r="2721" spans="1:5" ht="40.5">
      <c r="A2721" s="202">
        <v>91965</v>
      </c>
      <c r="B2721" s="203" t="s">
        <v>3952</v>
      </c>
      <c r="C2721" s="204" t="s">
        <v>1</v>
      </c>
      <c r="D2721" s="205">
        <v>41.95</v>
      </c>
      <c r="E2721" s="206"/>
    </row>
    <row r="2722" spans="1:5" ht="27">
      <c r="A2722" s="202">
        <v>91966</v>
      </c>
      <c r="B2722" s="203" t="s">
        <v>3953</v>
      </c>
      <c r="C2722" s="204" t="s">
        <v>1</v>
      </c>
      <c r="D2722" s="205">
        <v>32.47</v>
      </c>
      <c r="E2722" s="206"/>
    </row>
    <row r="2723" spans="1:5" ht="27">
      <c r="A2723" s="202">
        <v>91967</v>
      </c>
      <c r="B2723" s="203" t="s">
        <v>3954</v>
      </c>
      <c r="C2723" s="204" t="s">
        <v>1</v>
      </c>
      <c r="D2723" s="205">
        <v>37.840000000000003</v>
      </c>
      <c r="E2723" s="206"/>
    </row>
    <row r="2724" spans="1:5" ht="27">
      <c r="A2724" s="202">
        <v>91968</v>
      </c>
      <c r="B2724" s="203" t="s">
        <v>3955</v>
      </c>
      <c r="C2724" s="204" t="s">
        <v>1</v>
      </c>
      <c r="D2724" s="205">
        <v>44.85</v>
      </c>
      <c r="E2724" s="206"/>
    </row>
    <row r="2725" spans="1:5" ht="27">
      <c r="A2725" s="202">
        <v>91969</v>
      </c>
      <c r="B2725" s="203" t="s">
        <v>3956</v>
      </c>
      <c r="C2725" s="204" t="s">
        <v>1</v>
      </c>
      <c r="D2725" s="205">
        <v>50.22</v>
      </c>
      <c r="E2725" s="206"/>
    </row>
    <row r="2726" spans="1:5" ht="40.5">
      <c r="A2726" s="202">
        <v>91970</v>
      </c>
      <c r="B2726" s="203" t="s">
        <v>3957</v>
      </c>
      <c r="C2726" s="204" t="s">
        <v>1</v>
      </c>
      <c r="D2726" s="205">
        <v>46.99</v>
      </c>
      <c r="E2726" s="206"/>
    </row>
    <row r="2727" spans="1:5" ht="40.5">
      <c r="A2727" s="202">
        <v>91971</v>
      </c>
      <c r="B2727" s="203" t="s">
        <v>3958</v>
      </c>
      <c r="C2727" s="204" t="s">
        <v>1</v>
      </c>
      <c r="D2727" s="205">
        <v>55.57</v>
      </c>
      <c r="E2727" s="206"/>
    </row>
    <row r="2728" spans="1:5" ht="40.5">
      <c r="A2728" s="202">
        <v>91972</v>
      </c>
      <c r="B2728" s="203" t="s">
        <v>3959</v>
      </c>
      <c r="C2728" s="204" t="s">
        <v>1</v>
      </c>
      <c r="D2728" s="205">
        <v>51.14</v>
      </c>
      <c r="E2728" s="206"/>
    </row>
    <row r="2729" spans="1:5" ht="40.5">
      <c r="A2729" s="202">
        <v>91973</v>
      </c>
      <c r="B2729" s="203" t="s">
        <v>3960</v>
      </c>
      <c r="C2729" s="204" t="s">
        <v>1</v>
      </c>
      <c r="D2729" s="205">
        <v>59.72</v>
      </c>
      <c r="E2729" s="206"/>
    </row>
    <row r="2730" spans="1:5" ht="27">
      <c r="A2730" s="202">
        <v>91974</v>
      </c>
      <c r="B2730" s="203" t="s">
        <v>3961</v>
      </c>
      <c r="C2730" s="204" t="s">
        <v>1</v>
      </c>
      <c r="D2730" s="205">
        <v>42.84</v>
      </c>
      <c r="E2730" s="206"/>
    </row>
    <row r="2731" spans="1:5" ht="27">
      <c r="A2731" s="202">
        <v>91975</v>
      </c>
      <c r="B2731" s="203" t="s">
        <v>3962</v>
      </c>
      <c r="C2731" s="204" t="s">
        <v>1</v>
      </c>
      <c r="D2731" s="205">
        <v>51.42</v>
      </c>
      <c r="E2731" s="206"/>
    </row>
    <row r="2732" spans="1:5" ht="27">
      <c r="A2732" s="202">
        <v>91976</v>
      </c>
      <c r="B2732" s="203" t="s">
        <v>3963</v>
      </c>
      <c r="C2732" s="204" t="s">
        <v>1</v>
      </c>
      <c r="D2732" s="205">
        <v>63.27</v>
      </c>
      <c r="E2732" s="206"/>
    </row>
    <row r="2733" spans="1:5" ht="27">
      <c r="A2733" s="202">
        <v>91977</v>
      </c>
      <c r="B2733" s="203" t="s">
        <v>3964</v>
      </c>
      <c r="C2733" s="204" t="s">
        <v>1</v>
      </c>
      <c r="D2733" s="205">
        <v>71.849999999999994</v>
      </c>
      <c r="E2733" s="206"/>
    </row>
    <row r="2734" spans="1:5" ht="27">
      <c r="A2734" s="202">
        <v>91978</v>
      </c>
      <c r="B2734" s="203" t="s">
        <v>3965</v>
      </c>
      <c r="C2734" s="204" t="s">
        <v>1</v>
      </c>
      <c r="D2734" s="205">
        <v>26.01</v>
      </c>
      <c r="E2734" s="206"/>
    </row>
    <row r="2735" spans="1:5" ht="27">
      <c r="A2735" s="202">
        <v>91979</v>
      </c>
      <c r="B2735" s="203" t="s">
        <v>3966</v>
      </c>
      <c r="C2735" s="204" t="s">
        <v>1</v>
      </c>
      <c r="D2735" s="205">
        <v>31.38</v>
      </c>
      <c r="E2735" s="206"/>
    </row>
    <row r="2736" spans="1:5" ht="27">
      <c r="A2736" s="202">
        <v>91980</v>
      </c>
      <c r="B2736" s="203" t="s">
        <v>3967</v>
      </c>
      <c r="C2736" s="204" t="s">
        <v>1</v>
      </c>
      <c r="D2736" s="205">
        <v>25.16</v>
      </c>
      <c r="E2736" s="206"/>
    </row>
    <row r="2737" spans="1:5" ht="27">
      <c r="A2737" s="202">
        <v>91981</v>
      </c>
      <c r="B2737" s="203" t="s">
        <v>3968</v>
      </c>
      <c r="C2737" s="204" t="s">
        <v>1</v>
      </c>
      <c r="D2737" s="205">
        <v>30.53</v>
      </c>
      <c r="E2737" s="206"/>
    </row>
    <row r="2738" spans="1:5" ht="27">
      <c r="A2738" s="202">
        <v>91982</v>
      </c>
      <c r="B2738" s="203" t="s">
        <v>3969</v>
      </c>
      <c r="C2738" s="204" t="s">
        <v>1</v>
      </c>
      <c r="D2738" s="205">
        <v>61.28</v>
      </c>
      <c r="E2738" s="206"/>
    </row>
    <row r="2739" spans="1:5" ht="27">
      <c r="A2739" s="202">
        <v>91983</v>
      </c>
      <c r="B2739" s="203" t="s">
        <v>3970</v>
      </c>
      <c r="C2739" s="204" t="s">
        <v>1</v>
      </c>
      <c r="D2739" s="205">
        <v>66.650000000000006</v>
      </c>
      <c r="E2739" s="206"/>
    </row>
    <row r="2740" spans="1:5" ht="27">
      <c r="A2740" s="202">
        <v>91984</v>
      </c>
      <c r="B2740" s="203" t="s">
        <v>3971</v>
      </c>
      <c r="C2740" s="204" t="s">
        <v>1</v>
      </c>
      <c r="D2740" s="205">
        <v>11.32</v>
      </c>
      <c r="E2740" s="206"/>
    </row>
    <row r="2741" spans="1:5" ht="27">
      <c r="A2741" s="202">
        <v>91985</v>
      </c>
      <c r="B2741" s="203" t="s">
        <v>3972</v>
      </c>
      <c r="C2741" s="204" t="s">
        <v>1</v>
      </c>
      <c r="D2741" s="205">
        <v>16.690000000000001</v>
      </c>
      <c r="E2741" s="206"/>
    </row>
    <row r="2742" spans="1:5" ht="27">
      <c r="A2742" s="202">
        <v>91986</v>
      </c>
      <c r="B2742" s="203" t="s">
        <v>3973</v>
      </c>
      <c r="C2742" s="204" t="s">
        <v>1</v>
      </c>
      <c r="D2742" s="205">
        <v>24.33</v>
      </c>
      <c r="E2742" s="206"/>
    </row>
    <row r="2743" spans="1:5" ht="27">
      <c r="A2743" s="202">
        <v>91987</v>
      </c>
      <c r="B2743" s="203" t="s">
        <v>3974</v>
      </c>
      <c r="C2743" s="204" t="s">
        <v>1</v>
      </c>
      <c r="D2743" s="205">
        <v>29.7</v>
      </c>
      <c r="E2743" s="206"/>
    </row>
    <row r="2744" spans="1:5" ht="27">
      <c r="A2744" s="202">
        <v>91988</v>
      </c>
      <c r="B2744" s="203" t="s">
        <v>3975</v>
      </c>
      <c r="C2744" s="204" t="s">
        <v>1</v>
      </c>
      <c r="D2744" s="205">
        <v>14.18</v>
      </c>
      <c r="E2744" s="206"/>
    </row>
    <row r="2745" spans="1:5" ht="27">
      <c r="A2745" s="202">
        <v>91989</v>
      </c>
      <c r="B2745" s="203" t="s">
        <v>3976</v>
      </c>
      <c r="C2745" s="204" t="s">
        <v>1</v>
      </c>
      <c r="D2745" s="205">
        <v>19.55</v>
      </c>
      <c r="E2745" s="206"/>
    </row>
    <row r="2746" spans="1:5" ht="27">
      <c r="A2746" s="202">
        <v>91990</v>
      </c>
      <c r="B2746" s="203" t="s">
        <v>3977</v>
      </c>
      <c r="C2746" s="204" t="s">
        <v>1</v>
      </c>
      <c r="D2746" s="205">
        <v>21.53</v>
      </c>
      <c r="E2746" s="206"/>
    </row>
    <row r="2747" spans="1:5" ht="27">
      <c r="A2747" s="202">
        <v>91991</v>
      </c>
      <c r="B2747" s="203" t="s">
        <v>3978</v>
      </c>
      <c r="C2747" s="204" t="s">
        <v>1</v>
      </c>
      <c r="D2747" s="205">
        <v>23.07</v>
      </c>
      <c r="E2747" s="206"/>
    </row>
    <row r="2748" spans="1:5" ht="27">
      <c r="A2748" s="202">
        <v>91992</v>
      </c>
      <c r="B2748" s="203" t="s">
        <v>3979</v>
      </c>
      <c r="C2748" s="204" t="s">
        <v>1</v>
      </c>
      <c r="D2748" s="205">
        <v>26.9</v>
      </c>
      <c r="E2748" s="206"/>
    </row>
    <row r="2749" spans="1:5" ht="27">
      <c r="A2749" s="202">
        <v>91993</v>
      </c>
      <c r="B2749" s="203" t="s">
        <v>3980</v>
      </c>
      <c r="C2749" s="204" t="s">
        <v>1</v>
      </c>
      <c r="D2749" s="205">
        <v>28.44</v>
      </c>
      <c r="E2749" s="206"/>
    </row>
    <row r="2750" spans="1:5" ht="27">
      <c r="A2750" s="202">
        <v>91994</v>
      </c>
      <c r="B2750" s="203" t="s">
        <v>3981</v>
      </c>
      <c r="C2750" s="204" t="s">
        <v>1</v>
      </c>
      <c r="D2750" s="205">
        <v>15.46</v>
      </c>
      <c r="E2750" s="206"/>
    </row>
    <row r="2751" spans="1:5" ht="27">
      <c r="A2751" s="202">
        <v>91995</v>
      </c>
      <c r="B2751" s="203" t="s">
        <v>3982</v>
      </c>
      <c r="C2751" s="204" t="s">
        <v>1</v>
      </c>
      <c r="D2751" s="205">
        <v>17</v>
      </c>
      <c r="E2751" s="206"/>
    </row>
    <row r="2752" spans="1:5" ht="27">
      <c r="A2752" s="202">
        <v>91996</v>
      </c>
      <c r="B2752" s="203" t="s">
        <v>3983</v>
      </c>
      <c r="C2752" s="204" t="s">
        <v>1</v>
      </c>
      <c r="D2752" s="205">
        <v>20.83</v>
      </c>
      <c r="E2752" s="206"/>
    </row>
    <row r="2753" spans="1:5" ht="27">
      <c r="A2753" s="202">
        <v>91997</v>
      </c>
      <c r="B2753" s="203" t="s">
        <v>3984</v>
      </c>
      <c r="C2753" s="204" t="s">
        <v>1</v>
      </c>
      <c r="D2753" s="205">
        <v>22.37</v>
      </c>
      <c r="E2753" s="206"/>
    </row>
    <row r="2754" spans="1:5" ht="27">
      <c r="A2754" s="202">
        <v>91998</v>
      </c>
      <c r="B2754" s="203" t="s">
        <v>3985</v>
      </c>
      <c r="C2754" s="204" t="s">
        <v>1</v>
      </c>
      <c r="D2754" s="205">
        <v>13.11</v>
      </c>
      <c r="E2754" s="206"/>
    </row>
    <row r="2755" spans="1:5" ht="27">
      <c r="A2755" s="202">
        <v>91999</v>
      </c>
      <c r="B2755" s="203" t="s">
        <v>3986</v>
      </c>
      <c r="C2755" s="204" t="s">
        <v>1</v>
      </c>
      <c r="D2755" s="205">
        <v>14.65</v>
      </c>
      <c r="E2755" s="206"/>
    </row>
    <row r="2756" spans="1:5" ht="27">
      <c r="A2756" s="202">
        <v>92000</v>
      </c>
      <c r="B2756" s="203" t="s">
        <v>3987</v>
      </c>
      <c r="C2756" s="204" t="s">
        <v>1</v>
      </c>
      <c r="D2756" s="205">
        <v>18.48</v>
      </c>
      <c r="E2756" s="206"/>
    </row>
    <row r="2757" spans="1:5" ht="27">
      <c r="A2757" s="202">
        <v>92001</v>
      </c>
      <c r="B2757" s="203" t="s">
        <v>3988</v>
      </c>
      <c r="C2757" s="204" t="s">
        <v>1</v>
      </c>
      <c r="D2757" s="205">
        <v>20.02</v>
      </c>
      <c r="E2757" s="206"/>
    </row>
    <row r="2758" spans="1:5" ht="27">
      <c r="A2758" s="202">
        <v>92002</v>
      </c>
      <c r="B2758" s="203" t="s">
        <v>3989</v>
      </c>
      <c r="C2758" s="204" t="s">
        <v>1</v>
      </c>
      <c r="D2758" s="205">
        <v>28.96</v>
      </c>
      <c r="E2758" s="206"/>
    </row>
    <row r="2759" spans="1:5" ht="27">
      <c r="A2759" s="202">
        <v>92003</v>
      </c>
      <c r="B2759" s="203" t="s">
        <v>3990</v>
      </c>
      <c r="C2759" s="204" t="s">
        <v>1</v>
      </c>
      <c r="D2759" s="205">
        <v>32.04</v>
      </c>
      <c r="E2759" s="206"/>
    </row>
    <row r="2760" spans="1:5" ht="27">
      <c r="A2760" s="202">
        <v>92004</v>
      </c>
      <c r="B2760" s="203" t="s">
        <v>3991</v>
      </c>
      <c r="C2760" s="204" t="s">
        <v>1</v>
      </c>
      <c r="D2760" s="205">
        <v>34.33</v>
      </c>
      <c r="E2760" s="206"/>
    </row>
    <row r="2761" spans="1:5" ht="27">
      <c r="A2761" s="202">
        <v>92005</v>
      </c>
      <c r="B2761" s="203" t="s">
        <v>3992</v>
      </c>
      <c r="C2761" s="204" t="s">
        <v>1</v>
      </c>
      <c r="D2761" s="205">
        <v>37.409999999999997</v>
      </c>
      <c r="E2761" s="206"/>
    </row>
    <row r="2762" spans="1:5" ht="27">
      <c r="A2762" s="202">
        <v>92006</v>
      </c>
      <c r="B2762" s="203" t="s">
        <v>3993</v>
      </c>
      <c r="C2762" s="204" t="s">
        <v>1</v>
      </c>
      <c r="D2762" s="205">
        <v>24.24</v>
      </c>
      <c r="E2762" s="206"/>
    </row>
    <row r="2763" spans="1:5" ht="27">
      <c r="A2763" s="202">
        <v>92007</v>
      </c>
      <c r="B2763" s="203" t="s">
        <v>3994</v>
      </c>
      <c r="C2763" s="204" t="s">
        <v>1</v>
      </c>
      <c r="D2763" s="205">
        <v>27.32</v>
      </c>
      <c r="E2763" s="206"/>
    </row>
    <row r="2764" spans="1:5" ht="27">
      <c r="A2764" s="202">
        <v>92008</v>
      </c>
      <c r="B2764" s="203" t="s">
        <v>3995</v>
      </c>
      <c r="C2764" s="204" t="s">
        <v>1</v>
      </c>
      <c r="D2764" s="205">
        <v>29.61</v>
      </c>
      <c r="E2764" s="206"/>
    </row>
    <row r="2765" spans="1:5" ht="27">
      <c r="A2765" s="202">
        <v>92009</v>
      </c>
      <c r="B2765" s="203" t="s">
        <v>3996</v>
      </c>
      <c r="C2765" s="204" t="s">
        <v>1</v>
      </c>
      <c r="D2765" s="205">
        <v>32.69</v>
      </c>
      <c r="E2765" s="206"/>
    </row>
    <row r="2766" spans="1:5" ht="27">
      <c r="A2766" s="202">
        <v>92010</v>
      </c>
      <c r="B2766" s="203" t="s">
        <v>3997</v>
      </c>
      <c r="C2766" s="204" t="s">
        <v>1</v>
      </c>
      <c r="D2766" s="205">
        <v>42.45</v>
      </c>
      <c r="E2766" s="206"/>
    </row>
    <row r="2767" spans="1:5" ht="27">
      <c r="A2767" s="202">
        <v>92011</v>
      </c>
      <c r="B2767" s="203" t="s">
        <v>3998</v>
      </c>
      <c r="C2767" s="204" t="s">
        <v>1</v>
      </c>
      <c r="D2767" s="205">
        <v>47.07</v>
      </c>
      <c r="E2767" s="206"/>
    </row>
    <row r="2768" spans="1:5" ht="27">
      <c r="A2768" s="202">
        <v>92012</v>
      </c>
      <c r="B2768" s="203" t="s">
        <v>3999</v>
      </c>
      <c r="C2768" s="204" t="s">
        <v>1</v>
      </c>
      <c r="D2768" s="205">
        <v>47.82</v>
      </c>
      <c r="E2768" s="206"/>
    </row>
    <row r="2769" spans="1:5" ht="27">
      <c r="A2769" s="202">
        <v>92013</v>
      </c>
      <c r="B2769" s="203" t="s">
        <v>4000</v>
      </c>
      <c r="C2769" s="204" t="s">
        <v>1</v>
      </c>
      <c r="D2769" s="205">
        <v>52.44</v>
      </c>
      <c r="E2769" s="206"/>
    </row>
    <row r="2770" spans="1:5" ht="27">
      <c r="A2770" s="202">
        <v>92014</v>
      </c>
      <c r="B2770" s="203" t="s">
        <v>4001</v>
      </c>
      <c r="C2770" s="204" t="s">
        <v>1</v>
      </c>
      <c r="D2770" s="205">
        <v>35.380000000000003</v>
      </c>
      <c r="E2770" s="206"/>
    </row>
    <row r="2771" spans="1:5" ht="27">
      <c r="A2771" s="202">
        <v>92015</v>
      </c>
      <c r="B2771" s="203" t="s">
        <v>4002</v>
      </c>
      <c r="C2771" s="204" t="s">
        <v>1</v>
      </c>
      <c r="D2771" s="205">
        <v>40</v>
      </c>
      <c r="E2771" s="206"/>
    </row>
    <row r="2772" spans="1:5" ht="27">
      <c r="A2772" s="202">
        <v>92016</v>
      </c>
      <c r="B2772" s="203" t="s">
        <v>4003</v>
      </c>
      <c r="C2772" s="204" t="s">
        <v>1</v>
      </c>
      <c r="D2772" s="205">
        <v>40.75</v>
      </c>
      <c r="E2772" s="206"/>
    </row>
    <row r="2773" spans="1:5" ht="27">
      <c r="A2773" s="202">
        <v>92017</v>
      </c>
      <c r="B2773" s="203" t="s">
        <v>4004</v>
      </c>
      <c r="C2773" s="204" t="s">
        <v>1</v>
      </c>
      <c r="D2773" s="205">
        <v>45.37</v>
      </c>
      <c r="E2773" s="206"/>
    </row>
    <row r="2774" spans="1:5" ht="27">
      <c r="A2774" s="202">
        <v>92018</v>
      </c>
      <c r="B2774" s="203" t="s">
        <v>4005</v>
      </c>
      <c r="C2774" s="204" t="s">
        <v>1</v>
      </c>
      <c r="D2774" s="205">
        <v>46.84</v>
      </c>
      <c r="E2774" s="206"/>
    </row>
    <row r="2775" spans="1:5" ht="27">
      <c r="A2775" s="202">
        <v>92019</v>
      </c>
      <c r="B2775" s="203" t="s">
        <v>4006</v>
      </c>
      <c r="C2775" s="204" t="s">
        <v>1</v>
      </c>
      <c r="D2775" s="205">
        <v>55.42</v>
      </c>
      <c r="E2775" s="206"/>
    </row>
    <row r="2776" spans="1:5" ht="27">
      <c r="A2776" s="202">
        <v>92020</v>
      </c>
      <c r="B2776" s="203" t="s">
        <v>4007</v>
      </c>
      <c r="C2776" s="204" t="s">
        <v>1</v>
      </c>
      <c r="D2776" s="205">
        <v>69.290000000000006</v>
      </c>
      <c r="E2776" s="206"/>
    </row>
    <row r="2777" spans="1:5" ht="27">
      <c r="A2777" s="202">
        <v>92021</v>
      </c>
      <c r="B2777" s="203" t="s">
        <v>4008</v>
      </c>
      <c r="C2777" s="204" t="s">
        <v>1</v>
      </c>
      <c r="D2777" s="205">
        <v>77.87</v>
      </c>
      <c r="E2777" s="206"/>
    </row>
    <row r="2778" spans="1:5" ht="27">
      <c r="A2778" s="202">
        <v>92022</v>
      </c>
      <c r="B2778" s="203" t="s">
        <v>4009</v>
      </c>
      <c r="C2778" s="204" t="s">
        <v>1</v>
      </c>
      <c r="D2778" s="205">
        <v>25.6</v>
      </c>
      <c r="E2778" s="206"/>
    </row>
    <row r="2779" spans="1:5" ht="27">
      <c r="A2779" s="202">
        <v>92023</v>
      </c>
      <c r="B2779" s="203" t="s">
        <v>4010</v>
      </c>
      <c r="C2779" s="204" t="s">
        <v>1</v>
      </c>
      <c r="D2779" s="205">
        <v>30.97</v>
      </c>
      <c r="E2779" s="206"/>
    </row>
    <row r="2780" spans="1:5" ht="27">
      <c r="A2780" s="202">
        <v>92024</v>
      </c>
      <c r="B2780" s="203" t="s">
        <v>4011</v>
      </c>
      <c r="C2780" s="204" t="s">
        <v>1</v>
      </c>
      <c r="D2780" s="205">
        <v>39.14</v>
      </c>
      <c r="E2780" s="206"/>
    </row>
    <row r="2781" spans="1:5" ht="27">
      <c r="A2781" s="202">
        <v>92025</v>
      </c>
      <c r="B2781" s="203" t="s">
        <v>4012</v>
      </c>
      <c r="C2781" s="204" t="s">
        <v>1</v>
      </c>
      <c r="D2781" s="205">
        <v>44.51</v>
      </c>
      <c r="E2781" s="206"/>
    </row>
    <row r="2782" spans="1:5" ht="27">
      <c r="A2782" s="202">
        <v>92026</v>
      </c>
      <c r="B2782" s="203" t="s">
        <v>4013</v>
      </c>
      <c r="C2782" s="204" t="s">
        <v>1</v>
      </c>
      <c r="D2782" s="205">
        <v>35.78</v>
      </c>
      <c r="E2782" s="206"/>
    </row>
    <row r="2783" spans="1:5" ht="27">
      <c r="A2783" s="202">
        <v>92027</v>
      </c>
      <c r="B2783" s="203" t="s">
        <v>4014</v>
      </c>
      <c r="C2783" s="204" t="s">
        <v>1</v>
      </c>
      <c r="D2783" s="205">
        <v>41.15</v>
      </c>
      <c r="E2783" s="206"/>
    </row>
    <row r="2784" spans="1:5" ht="27">
      <c r="A2784" s="202">
        <v>92028</v>
      </c>
      <c r="B2784" s="203" t="s">
        <v>4015</v>
      </c>
      <c r="C2784" s="204" t="s">
        <v>1</v>
      </c>
      <c r="D2784" s="205">
        <v>29.76</v>
      </c>
      <c r="E2784" s="206"/>
    </row>
    <row r="2785" spans="1:5" ht="27">
      <c r="A2785" s="202">
        <v>92029</v>
      </c>
      <c r="B2785" s="203" t="s">
        <v>4016</v>
      </c>
      <c r="C2785" s="204" t="s">
        <v>1</v>
      </c>
      <c r="D2785" s="205">
        <v>35.130000000000003</v>
      </c>
      <c r="E2785" s="206"/>
    </row>
    <row r="2786" spans="1:5" ht="27">
      <c r="A2786" s="202">
        <v>92030</v>
      </c>
      <c r="B2786" s="203" t="s">
        <v>4017</v>
      </c>
      <c r="C2786" s="204" t="s">
        <v>1</v>
      </c>
      <c r="D2786" s="205">
        <v>43.25</v>
      </c>
      <c r="E2786" s="206"/>
    </row>
    <row r="2787" spans="1:5" ht="27">
      <c r="A2787" s="202">
        <v>92031</v>
      </c>
      <c r="B2787" s="203" t="s">
        <v>4018</v>
      </c>
      <c r="C2787" s="204" t="s">
        <v>1</v>
      </c>
      <c r="D2787" s="205">
        <v>48.62</v>
      </c>
      <c r="E2787" s="206"/>
    </row>
    <row r="2788" spans="1:5" ht="27">
      <c r="A2788" s="202">
        <v>92032</v>
      </c>
      <c r="B2788" s="203" t="s">
        <v>4019</v>
      </c>
      <c r="C2788" s="204" t="s">
        <v>1</v>
      </c>
      <c r="D2788" s="205">
        <v>44.05</v>
      </c>
      <c r="E2788" s="206"/>
    </row>
    <row r="2789" spans="1:5" ht="27">
      <c r="A2789" s="202">
        <v>92033</v>
      </c>
      <c r="B2789" s="203" t="s">
        <v>4020</v>
      </c>
      <c r="C2789" s="204" t="s">
        <v>1</v>
      </c>
      <c r="D2789" s="205">
        <v>49.42</v>
      </c>
      <c r="E2789" s="206"/>
    </row>
    <row r="2790" spans="1:5" ht="40.5">
      <c r="A2790" s="202">
        <v>92034</v>
      </c>
      <c r="B2790" s="203" t="s">
        <v>4021</v>
      </c>
      <c r="C2790" s="204" t="s">
        <v>1</v>
      </c>
      <c r="D2790" s="205">
        <v>39.94</v>
      </c>
      <c r="E2790" s="206"/>
    </row>
    <row r="2791" spans="1:5" ht="40.5">
      <c r="A2791" s="202">
        <v>92035</v>
      </c>
      <c r="B2791" s="203" t="s">
        <v>4022</v>
      </c>
      <c r="C2791" s="204" t="s">
        <v>1</v>
      </c>
      <c r="D2791" s="205">
        <v>45.31</v>
      </c>
      <c r="E2791" s="206"/>
    </row>
    <row r="2792" spans="1:5" ht="40.5">
      <c r="A2792" s="202">
        <v>97583</v>
      </c>
      <c r="B2792" s="203" t="s">
        <v>4023</v>
      </c>
      <c r="C2792" s="204" t="s">
        <v>1</v>
      </c>
      <c r="D2792" s="205">
        <v>63.01</v>
      </c>
      <c r="E2792" s="206"/>
    </row>
    <row r="2793" spans="1:5" ht="40.5">
      <c r="A2793" s="202">
        <v>97584</v>
      </c>
      <c r="B2793" s="203" t="s">
        <v>4024</v>
      </c>
      <c r="C2793" s="204" t="s">
        <v>1</v>
      </c>
      <c r="D2793" s="205">
        <v>88.79</v>
      </c>
      <c r="E2793" s="206"/>
    </row>
    <row r="2794" spans="1:5" ht="40.5">
      <c r="A2794" s="202">
        <v>97585</v>
      </c>
      <c r="B2794" s="203" t="s">
        <v>4025</v>
      </c>
      <c r="C2794" s="204" t="s">
        <v>1</v>
      </c>
      <c r="D2794" s="205">
        <v>85.13</v>
      </c>
      <c r="E2794" s="206"/>
    </row>
    <row r="2795" spans="1:5" ht="40.5">
      <c r="A2795" s="202">
        <v>97586</v>
      </c>
      <c r="B2795" s="203" t="s">
        <v>4026</v>
      </c>
      <c r="C2795" s="204" t="s">
        <v>1</v>
      </c>
      <c r="D2795" s="205">
        <v>116.26</v>
      </c>
      <c r="E2795" s="206"/>
    </row>
    <row r="2796" spans="1:5" ht="27">
      <c r="A2796" s="202">
        <v>97587</v>
      </c>
      <c r="B2796" s="203" t="s">
        <v>4027</v>
      </c>
      <c r="C2796" s="204" t="s">
        <v>1</v>
      </c>
      <c r="D2796" s="205">
        <v>213.92</v>
      </c>
      <c r="E2796" s="206"/>
    </row>
    <row r="2797" spans="1:5" ht="27">
      <c r="A2797" s="202">
        <v>97589</v>
      </c>
      <c r="B2797" s="203" t="s">
        <v>4028</v>
      </c>
      <c r="C2797" s="204" t="s">
        <v>1</v>
      </c>
      <c r="D2797" s="205">
        <v>27.25</v>
      </c>
      <c r="E2797" s="206"/>
    </row>
    <row r="2798" spans="1:5" ht="40.5">
      <c r="A2798" s="202">
        <v>97590</v>
      </c>
      <c r="B2798" s="203" t="s">
        <v>4029</v>
      </c>
      <c r="C2798" s="204" t="s">
        <v>1</v>
      </c>
      <c r="D2798" s="205">
        <v>70.260000000000005</v>
      </c>
      <c r="E2798" s="206"/>
    </row>
    <row r="2799" spans="1:5" ht="40.5">
      <c r="A2799" s="202">
        <v>97591</v>
      </c>
      <c r="B2799" s="203" t="s">
        <v>4030</v>
      </c>
      <c r="C2799" s="204" t="s">
        <v>1</v>
      </c>
      <c r="D2799" s="205">
        <v>90.88</v>
      </c>
      <c r="E2799" s="206"/>
    </row>
    <row r="2800" spans="1:5" ht="27">
      <c r="A2800" s="202">
        <v>97592</v>
      </c>
      <c r="B2800" s="203" t="s">
        <v>4031</v>
      </c>
      <c r="C2800" s="204" t="s">
        <v>1</v>
      </c>
      <c r="D2800" s="205">
        <v>29.45</v>
      </c>
      <c r="E2800" s="206"/>
    </row>
    <row r="2801" spans="1:5" ht="27">
      <c r="A2801" s="202">
        <v>97593</v>
      </c>
      <c r="B2801" s="203" t="s">
        <v>4032</v>
      </c>
      <c r="C2801" s="204" t="s">
        <v>1</v>
      </c>
      <c r="D2801" s="205">
        <v>103.62</v>
      </c>
      <c r="E2801" s="206"/>
    </row>
    <row r="2802" spans="1:5" ht="27">
      <c r="A2802" s="202">
        <v>97594</v>
      </c>
      <c r="B2802" s="203" t="s">
        <v>4033</v>
      </c>
      <c r="C2802" s="204" t="s">
        <v>1</v>
      </c>
      <c r="D2802" s="205">
        <v>91.8</v>
      </c>
      <c r="E2802" s="206"/>
    </row>
    <row r="2803" spans="1:5" ht="27">
      <c r="A2803" s="202">
        <v>97595</v>
      </c>
      <c r="B2803" s="203" t="s">
        <v>4034</v>
      </c>
      <c r="C2803" s="204" t="s">
        <v>1</v>
      </c>
      <c r="D2803" s="205">
        <v>74.510000000000005</v>
      </c>
      <c r="E2803" s="206"/>
    </row>
    <row r="2804" spans="1:5" ht="27">
      <c r="A2804" s="202">
        <v>97596</v>
      </c>
      <c r="B2804" s="203" t="s">
        <v>4035</v>
      </c>
      <c r="C2804" s="204" t="s">
        <v>1</v>
      </c>
      <c r="D2804" s="205">
        <v>51.27</v>
      </c>
      <c r="E2804" s="206"/>
    </row>
    <row r="2805" spans="1:5" ht="27">
      <c r="A2805" s="202">
        <v>97597</v>
      </c>
      <c r="B2805" s="203" t="s">
        <v>4036</v>
      </c>
      <c r="C2805" s="204" t="s">
        <v>1</v>
      </c>
      <c r="D2805" s="205">
        <v>51.45</v>
      </c>
      <c r="E2805" s="206"/>
    </row>
    <row r="2806" spans="1:5" ht="27">
      <c r="A2806" s="202">
        <v>97598</v>
      </c>
      <c r="B2806" s="203" t="s">
        <v>4037</v>
      </c>
      <c r="C2806" s="204" t="s">
        <v>1</v>
      </c>
      <c r="D2806" s="205">
        <v>48.48</v>
      </c>
      <c r="E2806" s="206"/>
    </row>
    <row r="2807" spans="1:5" ht="27">
      <c r="A2807" s="202">
        <v>97599</v>
      </c>
      <c r="B2807" s="203" t="s">
        <v>4038</v>
      </c>
      <c r="C2807" s="204" t="s">
        <v>1</v>
      </c>
      <c r="D2807" s="205">
        <v>22.41</v>
      </c>
      <c r="E2807" s="206"/>
    </row>
    <row r="2808" spans="1:5" ht="27">
      <c r="A2808" s="202">
        <v>97609</v>
      </c>
      <c r="B2808" s="203" t="s">
        <v>4039</v>
      </c>
      <c r="C2808" s="204" t="s">
        <v>1</v>
      </c>
      <c r="D2808" s="205">
        <v>13.3</v>
      </c>
      <c r="E2808" s="206"/>
    </row>
    <row r="2809" spans="1:5" ht="27">
      <c r="A2809" s="202">
        <v>97610</v>
      </c>
      <c r="B2809" s="203" t="s">
        <v>4040</v>
      </c>
      <c r="C2809" s="204" t="s">
        <v>1</v>
      </c>
      <c r="D2809" s="205">
        <v>14.25</v>
      </c>
      <c r="E2809" s="206"/>
    </row>
    <row r="2810" spans="1:5" ht="27">
      <c r="A2810" s="202">
        <v>97611</v>
      </c>
      <c r="B2810" s="203" t="s">
        <v>4041</v>
      </c>
      <c r="C2810" s="204" t="s">
        <v>1</v>
      </c>
      <c r="D2810" s="205">
        <v>16.29</v>
      </c>
      <c r="E2810" s="206"/>
    </row>
    <row r="2811" spans="1:5" ht="27">
      <c r="A2811" s="202">
        <v>97612</v>
      </c>
      <c r="B2811" s="203" t="s">
        <v>4042</v>
      </c>
      <c r="C2811" s="204" t="s">
        <v>1</v>
      </c>
      <c r="D2811" s="205">
        <v>17.59</v>
      </c>
      <c r="E2811" s="206"/>
    </row>
    <row r="2812" spans="1:5" ht="27">
      <c r="A2812" s="202">
        <v>97613</v>
      </c>
      <c r="B2812" s="203" t="s">
        <v>4043</v>
      </c>
      <c r="C2812" s="204" t="s">
        <v>1</v>
      </c>
      <c r="D2812" s="205">
        <v>21.92</v>
      </c>
      <c r="E2812" s="206"/>
    </row>
    <row r="2813" spans="1:5" ht="27">
      <c r="A2813" s="202">
        <v>97614</v>
      </c>
      <c r="B2813" s="203" t="s">
        <v>4044</v>
      </c>
      <c r="C2813" s="204" t="s">
        <v>1</v>
      </c>
      <c r="D2813" s="205">
        <v>37.54</v>
      </c>
      <c r="E2813" s="206"/>
    </row>
    <row r="2814" spans="1:5" ht="27">
      <c r="A2814" s="202">
        <v>97615</v>
      </c>
      <c r="B2814" s="203" t="s">
        <v>4045</v>
      </c>
      <c r="C2814" s="204" t="s">
        <v>1</v>
      </c>
      <c r="D2814" s="205">
        <v>39.92</v>
      </c>
      <c r="E2814" s="206"/>
    </row>
    <row r="2815" spans="1:5" ht="27">
      <c r="A2815" s="202">
        <v>97616</v>
      </c>
      <c r="B2815" s="203" t="s">
        <v>4046</v>
      </c>
      <c r="C2815" s="204" t="s">
        <v>1</v>
      </c>
      <c r="D2815" s="205">
        <v>45.81</v>
      </c>
      <c r="E2815" s="206"/>
    </row>
    <row r="2816" spans="1:5" ht="27">
      <c r="A2816" s="202">
        <v>97617</v>
      </c>
      <c r="B2816" s="203" t="s">
        <v>4047</v>
      </c>
      <c r="C2816" s="204" t="s">
        <v>1</v>
      </c>
      <c r="D2816" s="205">
        <v>45.6</v>
      </c>
      <c r="E2816" s="206"/>
    </row>
    <row r="2817" spans="1:5" ht="27">
      <c r="A2817" s="202">
        <v>97618</v>
      </c>
      <c r="B2817" s="203" t="s">
        <v>4048</v>
      </c>
      <c r="C2817" s="204" t="s">
        <v>1</v>
      </c>
      <c r="D2817" s="205">
        <v>41.75</v>
      </c>
      <c r="E2817" s="206"/>
    </row>
    <row r="2818" spans="1:5" ht="27">
      <c r="A2818" s="202">
        <v>100902</v>
      </c>
      <c r="B2818" s="203" t="s">
        <v>4049</v>
      </c>
      <c r="C2818" s="204" t="s">
        <v>1</v>
      </c>
      <c r="D2818" s="205">
        <v>21.73</v>
      </c>
      <c r="E2818" s="206"/>
    </row>
    <row r="2819" spans="1:5" ht="27">
      <c r="A2819" s="202">
        <v>100903</v>
      </c>
      <c r="B2819" s="203" t="s">
        <v>4050</v>
      </c>
      <c r="C2819" s="204" t="s">
        <v>1</v>
      </c>
      <c r="D2819" s="205">
        <v>25.91</v>
      </c>
      <c r="E2819" s="206"/>
    </row>
    <row r="2820" spans="1:5" ht="40.5">
      <c r="A2820" s="202">
        <v>100904</v>
      </c>
      <c r="B2820" s="203" t="s">
        <v>4051</v>
      </c>
      <c r="C2820" s="204" t="s">
        <v>1</v>
      </c>
      <c r="D2820" s="205">
        <v>63.01</v>
      </c>
      <c r="E2820" s="206"/>
    </row>
    <row r="2821" spans="1:5" ht="40.5">
      <c r="A2821" s="202">
        <v>100905</v>
      </c>
      <c r="B2821" s="203" t="s">
        <v>4052</v>
      </c>
      <c r="C2821" s="204" t="s">
        <v>1</v>
      </c>
      <c r="D2821" s="205">
        <v>170.27</v>
      </c>
      <c r="E2821" s="206"/>
    </row>
    <row r="2822" spans="1:5" ht="40.5">
      <c r="A2822" s="202">
        <v>100906</v>
      </c>
      <c r="B2822" s="203" t="s">
        <v>4053</v>
      </c>
      <c r="C2822" s="204" t="s">
        <v>1</v>
      </c>
      <c r="D2822" s="205">
        <v>232.53</v>
      </c>
      <c r="E2822" s="206"/>
    </row>
    <row r="2823" spans="1:5" ht="27">
      <c r="A2823" s="202">
        <v>100909</v>
      </c>
      <c r="B2823" s="203" t="s">
        <v>4054</v>
      </c>
      <c r="C2823" s="204" t="s">
        <v>1</v>
      </c>
      <c r="D2823" s="205">
        <v>47.68</v>
      </c>
      <c r="E2823" s="206"/>
    </row>
    <row r="2824" spans="1:5" ht="27">
      <c r="A2824" s="202">
        <v>100912</v>
      </c>
      <c r="B2824" s="203" t="s">
        <v>4055</v>
      </c>
      <c r="C2824" s="204" t="s">
        <v>1</v>
      </c>
      <c r="D2824" s="205">
        <v>62.02</v>
      </c>
      <c r="E2824" s="206"/>
    </row>
    <row r="2825" spans="1:5" ht="27">
      <c r="A2825" s="202">
        <v>100919</v>
      </c>
      <c r="B2825" s="203" t="s">
        <v>4056</v>
      </c>
      <c r="C2825" s="204" t="s">
        <v>1</v>
      </c>
      <c r="D2825" s="205">
        <v>42.64</v>
      </c>
      <c r="E2825" s="206"/>
    </row>
    <row r="2826" spans="1:5" ht="27">
      <c r="A2826" s="202">
        <v>100920</v>
      </c>
      <c r="B2826" s="203" t="s">
        <v>4057</v>
      </c>
      <c r="C2826" s="204" t="s">
        <v>1</v>
      </c>
      <c r="D2826" s="205">
        <v>71.45</v>
      </c>
      <c r="E2826" s="206"/>
    </row>
    <row r="2827" spans="1:5" ht="27">
      <c r="A2827" s="202">
        <v>100921</v>
      </c>
      <c r="B2827" s="203" t="s">
        <v>4058</v>
      </c>
      <c r="C2827" s="204" t="s">
        <v>1</v>
      </c>
      <c r="D2827" s="205">
        <v>46.89</v>
      </c>
      <c r="E2827" s="206"/>
    </row>
    <row r="2828" spans="1:5" ht="27">
      <c r="A2828" s="202">
        <v>100922</v>
      </c>
      <c r="B2828" s="203" t="s">
        <v>4059</v>
      </c>
      <c r="C2828" s="204" t="s">
        <v>1</v>
      </c>
      <c r="D2828" s="205">
        <v>33.74</v>
      </c>
      <c r="E2828" s="206"/>
    </row>
    <row r="2829" spans="1:5" ht="27">
      <c r="A2829" s="202">
        <v>100923</v>
      </c>
      <c r="B2829" s="203" t="s">
        <v>4060</v>
      </c>
      <c r="C2829" s="204" t="s">
        <v>1</v>
      </c>
      <c r="D2829" s="205">
        <v>39.299999999999997</v>
      </c>
      <c r="E2829" s="206"/>
    </row>
    <row r="2830" spans="1:5" ht="40.5">
      <c r="A2830" s="202">
        <v>101489</v>
      </c>
      <c r="B2830" s="203" t="s">
        <v>4061</v>
      </c>
      <c r="C2830" s="204" t="s">
        <v>1</v>
      </c>
      <c r="D2830" s="205">
        <v>958.15</v>
      </c>
      <c r="E2830" s="206"/>
    </row>
    <row r="2831" spans="1:5" ht="40.5">
      <c r="A2831" s="202">
        <v>101490</v>
      </c>
      <c r="B2831" s="203" t="s">
        <v>4062</v>
      </c>
      <c r="C2831" s="204" t="s">
        <v>1</v>
      </c>
      <c r="D2831" s="205">
        <v>1044.5</v>
      </c>
      <c r="E2831" s="206"/>
    </row>
    <row r="2832" spans="1:5" ht="40.5">
      <c r="A2832" s="202">
        <v>101491</v>
      </c>
      <c r="B2832" s="203" t="s">
        <v>4063</v>
      </c>
      <c r="C2832" s="204" t="s">
        <v>1</v>
      </c>
      <c r="D2832" s="205">
        <v>1088.94</v>
      </c>
      <c r="E2832" s="206"/>
    </row>
    <row r="2833" spans="1:5" ht="40.5">
      <c r="A2833" s="202">
        <v>101492</v>
      </c>
      <c r="B2833" s="203" t="s">
        <v>4064</v>
      </c>
      <c r="C2833" s="204" t="s">
        <v>1</v>
      </c>
      <c r="D2833" s="205">
        <v>1214.21</v>
      </c>
      <c r="E2833" s="206"/>
    </row>
    <row r="2834" spans="1:5" ht="40.5">
      <c r="A2834" s="202">
        <v>101493</v>
      </c>
      <c r="B2834" s="203" t="s">
        <v>4065</v>
      </c>
      <c r="C2834" s="204" t="s">
        <v>1</v>
      </c>
      <c r="D2834" s="205">
        <v>948.03</v>
      </c>
      <c r="E2834" s="206"/>
    </row>
    <row r="2835" spans="1:5" ht="40.5">
      <c r="A2835" s="202">
        <v>101494</v>
      </c>
      <c r="B2835" s="203" t="s">
        <v>4066</v>
      </c>
      <c r="C2835" s="204" t="s">
        <v>1</v>
      </c>
      <c r="D2835" s="205">
        <v>1034.3800000000001</v>
      </c>
      <c r="E2835" s="206"/>
    </row>
    <row r="2836" spans="1:5" ht="40.5">
      <c r="A2836" s="202">
        <v>101495</v>
      </c>
      <c r="B2836" s="203" t="s">
        <v>4067</v>
      </c>
      <c r="C2836" s="204" t="s">
        <v>1</v>
      </c>
      <c r="D2836" s="205">
        <v>1078.82</v>
      </c>
      <c r="E2836" s="206"/>
    </row>
    <row r="2837" spans="1:5" ht="40.5">
      <c r="A2837" s="202">
        <v>101496</v>
      </c>
      <c r="B2837" s="203" t="s">
        <v>4068</v>
      </c>
      <c r="C2837" s="204" t="s">
        <v>1</v>
      </c>
      <c r="D2837" s="205">
        <v>1204.0899999999999</v>
      </c>
      <c r="E2837" s="206"/>
    </row>
    <row r="2838" spans="1:5" ht="40.5">
      <c r="A2838" s="202">
        <v>101497</v>
      </c>
      <c r="B2838" s="203" t="s">
        <v>4069</v>
      </c>
      <c r="C2838" s="204" t="s">
        <v>1</v>
      </c>
      <c r="D2838" s="205">
        <v>1172.3699999999999</v>
      </c>
      <c r="E2838" s="206"/>
    </row>
    <row r="2839" spans="1:5" ht="40.5">
      <c r="A2839" s="202">
        <v>101498</v>
      </c>
      <c r="B2839" s="203" t="s">
        <v>4070</v>
      </c>
      <c r="C2839" s="204" t="s">
        <v>1</v>
      </c>
      <c r="D2839" s="205">
        <v>1303.07</v>
      </c>
      <c r="E2839" s="206"/>
    </row>
    <row r="2840" spans="1:5" ht="40.5">
      <c r="A2840" s="202">
        <v>101499</v>
      </c>
      <c r="B2840" s="203" t="s">
        <v>4071</v>
      </c>
      <c r="C2840" s="204" t="s">
        <v>1</v>
      </c>
      <c r="D2840" s="205">
        <v>1370.34</v>
      </c>
      <c r="E2840" s="206"/>
    </row>
    <row r="2841" spans="1:5" ht="40.5">
      <c r="A2841" s="202">
        <v>101500</v>
      </c>
      <c r="B2841" s="203" t="s">
        <v>4072</v>
      </c>
      <c r="C2841" s="204" t="s">
        <v>1</v>
      </c>
      <c r="D2841" s="205">
        <v>1550.07</v>
      </c>
      <c r="E2841" s="206"/>
    </row>
    <row r="2842" spans="1:5" ht="40.5">
      <c r="A2842" s="202">
        <v>101501</v>
      </c>
      <c r="B2842" s="203" t="s">
        <v>4073</v>
      </c>
      <c r="C2842" s="204" t="s">
        <v>1</v>
      </c>
      <c r="D2842" s="205">
        <v>1167.71</v>
      </c>
      <c r="E2842" s="206"/>
    </row>
    <row r="2843" spans="1:5" ht="40.5">
      <c r="A2843" s="202">
        <v>101502</v>
      </c>
      <c r="B2843" s="203" t="s">
        <v>4074</v>
      </c>
      <c r="C2843" s="204" t="s">
        <v>1</v>
      </c>
      <c r="D2843" s="205">
        <v>1298.4100000000001</v>
      </c>
      <c r="E2843" s="206"/>
    </row>
    <row r="2844" spans="1:5" ht="40.5">
      <c r="A2844" s="202">
        <v>101503</v>
      </c>
      <c r="B2844" s="203" t="s">
        <v>4075</v>
      </c>
      <c r="C2844" s="204" t="s">
        <v>1</v>
      </c>
      <c r="D2844" s="205">
        <v>1365.68</v>
      </c>
      <c r="E2844" s="206"/>
    </row>
    <row r="2845" spans="1:5" ht="40.5">
      <c r="A2845" s="202">
        <v>101504</v>
      </c>
      <c r="B2845" s="203" t="s">
        <v>4076</v>
      </c>
      <c r="C2845" s="204" t="s">
        <v>1</v>
      </c>
      <c r="D2845" s="205">
        <v>1545.41</v>
      </c>
      <c r="E2845" s="206"/>
    </row>
    <row r="2846" spans="1:5" ht="40.5">
      <c r="A2846" s="202">
        <v>101505</v>
      </c>
      <c r="B2846" s="203" t="s">
        <v>4077</v>
      </c>
      <c r="C2846" s="204" t="s">
        <v>1</v>
      </c>
      <c r="D2846" s="205">
        <v>1273.48</v>
      </c>
      <c r="E2846" s="206"/>
    </row>
    <row r="2847" spans="1:5" ht="40.5">
      <c r="A2847" s="202">
        <v>101506</v>
      </c>
      <c r="B2847" s="203" t="s">
        <v>4078</v>
      </c>
      <c r="C2847" s="204" t="s">
        <v>1</v>
      </c>
      <c r="D2847" s="205">
        <v>1447.75</v>
      </c>
      <c r="E2847" s="206"/>
    </row>
    <row r="2848" spans="1:5" ht="40.5">
      <c r="A2848" s="202">
        <v>101507</v>
      </c>
      <c r="B2848" s="203" t="s">
        <v>4079</v>
      </c>
      <c r="C2848" s="204" t="s">
        <v>1</v>
      </c>
      <c r="D2848" s="205">
        <v>1537.44</v>
      </c>
      <c r="E2848" s="206"/>
    </row>
    <row r="2849" spans="1:5" ht="40.5">
      <c r="A2849" s="202">
        <v>101508</v>
      </c>
      <c r="B2849" s="203" t="s">
        <v>4080</v>
      </c>
      <c r="C2849" s="204" t="s">
        <v>1</v>
      </c>
      <c r="D2849" s="205">
        <v>1770.67</v>
      </c>
      <c r="E2849" s="206"/>
    </row>
    <row r="2850" spans="1:5" ht="40.5">
      <c r="A2850" s="202">
        <v>101509</v>
      </c>
      <c r="B2850" s="203" t="s">
        <v>4081</v>
      </c>
      <c r="C2850" s="204" t="s">
        <v>1</v>
      </c>
      <c r="D2850" s="205">
        <v>1381.98</v>
      </c>
      <c r="E2850" s="206"/>
    </row>
    <row r="2851" spans="1:5" ht="40.5">
      <c r="A2851" s="202">
        <v>101510</v>
      </c>
      <c r="B2851" s="203" t="s">
        <v>4082</v>
      </c>
      <c r="C2851" s="204" t="s">
        <v>1</v>
      </c>
      <c r="D2851" s="205">
        <v>1556.25</v>
      </c>
      <c r="E2851" s="206"/>
    </row>
    <row r="2852" spans="1:5" ht="40.5">
      <c r="A2852" s="202">
        <v>101511</v>
      </c>
      <c r="B2852" s="203" t="s">
        <v>4083</v>
      </c>
      <c r="C2852" s="204" t="s">
        <v>1</v>
      </c>
      <c r="D2852" s="205">
        <v>1645.94</v>
      </c>
      <c r="E2852" s="206"/>
    </row>
    <row r="2853" spans="1:5" ht="40.5">
      <c r="A2853" s="202">
        <v>101512</v>
      </c>
      <c r="B2853" s="203" t="s">
        <v>4084</v>
      </c>
      <c r="C2853" s="204" t="s">
        <v>1</v>
      </c>
      <c r="D2853" s="205">
        <v>1879.17</v>
      </c>
      <c r="E2853" s="206"/>
    </row>
    <row r="2854" spans="1:5" ht="40.5">
      <c r="A2854" s="202">
        <v>101513</v>
      </c>
      <c r="B2854" s="203" t="s">
        <v>4085</v>
      </c>
      <c r="C2854" s="204" t="s">
        <v>1</v>
      </c>
      <c r="D2854" s="205">
        <v>579.82000000000005</v>
      </c>
      <c r="E2854" s="206"/>
    </row>
    <row r="2855" spans="1:5" ht="40.5">
      <c r="A2855" s="202">
        <v>101514</v>
      </c>
      <c r="B2855" s="203" t="s">
        <v>4086</v>
      </c>
      <c r="C2855" s="204" t="s">
        <v>1</v>
      </c>
      <c r="D2855" s="205">
        <v>683.44</v>
      </c>
      <c r="E2855" s="206"/>
    </row>
    <row r="2856" spans="1:5" ht="40.5">
      <c r="A2856" s="202">
        <v>101515</v>
      </c>
      <c r="B2856" s="203" t="s">
        <v>4087</v>
      </c>
      <c r="C2856" s="204" t="s">
        <v>1</v>
      </c>
      <c r="D2856" s="205">
        <v>736.77</v>
      </c>
      <c r="E2856" s="206"/>
    </row>
    <row r="2857" spans="1:5" ht="40.5">
      <c r="A2857" s="202">
        <v>101516</v>
      </c>
      <c r="B2857" s="203" t="s">
        <v>4088</v>
      </c>
      <c r="C2857" s="204" t="s">
        <v>1</v>
      </c>
      <c r="D2857" s="205">
        <v>864.01</v>
      </c>
      <c r="E2857" s="206"/>
    </row>
    <row r="2858" spans="1:5" ht="40.5">
      <c r="A2858" s="202">
        <v>101517</v>
      </c>
      <c r="B2858" s="203" t="s">
        <v>4089</v>
      </c>
      <c r="C2858" s="204" t="s">
        <v>1</v>
      </c>
      <c r="D2858" s="205">
        <v>569.71</v>
      </c>
      <c r="E2858" s="206"/>
    </row>
    <row r="2859" spans="1:5" ht="40.5">
      <c r="A2859" s="202">
        <v>101518</v>
      </c>
      <c r="B2859" s="203" t="s">
        <v>4090</v>
      </c>
      <c r="C2859" s="204" t="s">
        <v>1</v>
      </c>
      <c r="D2859" s="205">
        <v>673.33</v>
      </c>
      <c r="E2859" s="206"/>
    </row>
    <row r="2860" spans="1:5" ht="40.5">
      <c r="A2860" s="202">
        <v>101519</v>
      </c>
      <c r="B2860" s="203" t="s">
        <v>4091</v>
      </c>
      <c r="C2860" s="204" t="s">
        <v>1</v>
      </c>
      <c r="D2860" s="205">
        <v>726.66</v>
      </c>
      <c r="E2860" s="206"/>
    </row>
    <row r="2861" spans="1:5" ht="40.5">
      <c r="A2861" s="202">
        <v>101520</v>
      </c>
      <c r="B2861" s="203" t="s">
        <v>4092</v>
      </c>
      <c r="C2861" s="204" t="s">
        <v>1</v>
      </c>
      <c r="D2861" s="205">
        <v>853.9</v>
      </c>
      <c r="E2861" s="206"/>
    </row>
    <row r="2862" spans="1:5" ht="40.5">
      <c r="A2862" s="202">
        <v>101521</v>
      </c>
      <c r="B2862" s="203" t="s">
        <v>4093</v>
      </c>
      <c r="C2862" s="204" t="s">
        <v>1</v>
      </c>
      <c r="D2862" s="205">
        <v>808.2</v>
      </c>
      <c r="E2862" s="206"/>
    </row>
    <row r="2863" spans="1:5" ht="40.5">
      <c r="A2863" s="202">
        <v>101522</v>
      </c>
      <c r="B2863" s="203" t="s">
        <v>4094</v>
      </c>
      <c r="C2863" s="204" t="s">
        <v>1</v>
      </c>
      <c r="D2863" s="205">
        <v>963.63</v>
      </c>
      <c r="E2863" s="206"/>
    </row>
    <row r="2864" spans="1:5" ht="40.5">
      <c r="A2864" s="202">
        <v>101523</v>
      </c>
      <c r="B2864" s="203" t="s">
        <v>4095</v>
      </c>
      <c r="C2864" s="204" t="s">
        <v>1</v>
      </c>
      <c r="D2864" s="205">
        <v>1043.6300000000001</v>
      </c>
      <c r="E2864" s="206"/>
    </row>
    <row r="2865" spans="1:5" ht="40.5">
      <c r="A2865" s="202">
        <v>101524</v>
      </c>
      <c r="B2865" s="203" t="s">
        <v>4096</v>
      </c>
      <c r="C2865" s="204" t="s">
        <v>1</v>
      </c>
      <c r="D2865" s="205">
        <v>1234.5</v>
      </c>
      <c r="E2865" s="206"/>
    </row>
    <row r="2866" spans="1:5" ht="40.5">
      <c r="A2866" s="202">
        <v>101525</v>
      </c>
      <c r="B2866" s="203" t="s">
        <v>4097</v>
      </c>
      <c r="C2866" s="204" t="s">
        <v>1</v>
      </c>
      <c r="D2866" s="205">
        <v>803.55</v>
      </c>
      <c r="E2866" s="206"/>
    </row>
    <row r="2867" spans="1:5" ht="40.5">
      <c r="A2867" s="202">
        <v>101526</v>
      </c>
      <c r="B2867" s="203" t="s">
        <v>4098</v>
      </c>
      <c r="C2867" s="204" t="s">
        <v>1</v>
      </c>
      <c r="D2867" s="205">
        <v>958.98</v>
      </c>
      <c r="E2867" s="206"/>
    </row>
    <row r="2868" spans="1:5" ht="40.5">
      <c r="A2868" s="202">
        <v>101527</v>
      </c>
      <c r="B2868" s="203" t="s">
        <v>4099</v>
      </c>
      <c r="C2868" s="204" t="s">
        <v>1</v>
      </c>
      <c r="D2868" s="205">
        <v>1038.98</v>
      </c>
      <c r="E2868" s="206"/>
    </row>
    <row r="2869" spans="1:5" ht="40.5">
      <c r="A2869" s="202">
        <v>101528</v>
      </c>
      <c r="B2869" s="203" t="s">
        <v>4100</v>
      </c>
      <c r="C2869" s="204" t="s">
        <v>1</v>
      </c>
      <c r="D2869" s="205">
        <v>1229.8499999999999</v>
      </c>
      <c r="E2869" s="206"/>
    </row>
    <row r="2870" spans="1:5" ht="40.5">
      <c r="A2870" s="202">
        <v>101529</v>
      </c>
      <c r="B2870" s="203" t="s">
        <v>4101</v>
      </c>
      <c r="C2870" s="204" t="s">
        <v>1</v>
      </c>
      <c r="D2870" s="205">
        <v>924.97</v>
      </c>
      <c r="E2870" s="206"/>
    </row>
    <row r="2871" spans="1:5" ht="40.5">
      <c r="A2871" s="202">
        <v>101530</v>
      </c>
      <c r="B2871" s="203" t="s">
        <v>4102</v>
      </c>
      <c r="C2871" s="204" t="s">
        <v>1</v>
      </c>
      <c r="D2871" s="205">
        <v>1132.21</v>
      </c>
      <c r="E2871" s="206"/>
    </row>
    <row r="2872" spans="1:5" ht="40.5">
      <c r="A2872" s="202">
        <v>101531</v>
      </c>
      <c r="B2872" s="203" t="s">
        <v>4103</v>
      </c>
      <c r="C2872" s="204" t="s">
        <v>1</v>
      </c>
      <c r="D2872" s="205">
        <v>1238.8699999999999</v>
      </c>
      <c r="E2872" s="206"/>
    </row>
    <row r="2873" spans="1:5" ht="40.5">
      <c r="A2873" s="202">
        <v>101532</v>
      </c>
      <c r="B2873" s="203" t="s">
        <v>4104</v>
      </c>
      <c r="C2873" s="204" t="s">
        <v>1</v>
      </c>
      <c r="D2873" s="205">
        <v>1493.36</v>
      </c>
      <c r="E2873" s="206"/>
    </row>
    <row r="2874" spans="1:5" ht="40.5">
      <c r="A2874" s="202">
        <v>101533</v>
      </c>
      <c r="B2874" s="203" t="s">
        <v>4105</v>
      </c>
      <c r="C2874" s="204" t="s">
        <v>1</v>
      </c>
      <c r="D2874" s="205">
        <v>1033.48</v>
      </c>
      <c r="E2874" s="206"/>
    </row>
    <row r="2875" spans="1:5" ht="40.5">
      <c r="A2875" s="202">
        <v>101534</v>
      </c>
      <c r="B2875" s="203" t="s">
        <v>4106</v>
      </c>
      <c r="C2875" s="204" t="s">
        <v>1</v>
      </c>
      <c r="D2875" s="205">
        <v>1240.72</v>
      </c>
      <c r="E2875" s="206"/>
    </row>
    <row r="2876" spans="1:5" ht="40.5">
      <c r="A2876" s="202">
        <v>101535</v>
      </c>
      <c r="B2876" s="203" t="s">
        <v>4107</v>
      </c>
      <c r="C2876" s="204" t="s">
        <v>1</v>
      </c>
      <c r="D2876" s="205">
        <v>1347.38</v>
      </c>
      <c r="E2876" s="206"/>
    </row>
    <row r="2877" spans="1:5" ht="40.5">
      <c r="A2877" s="202">
        <v>101536</v>
      </c>
      <c r="B2877" s="203" t="s">
        <v>4108</v>
      </c>
      <c r="C2877" s="204" t="s">
        <v>1</v>
      </c>
      <c r="D2877" s="205">
        <v>1601.87</v>
      </c>
      <c r="E2877" s="206"/>
    </row>
    <row r="2878" spans="1:5" ht="27">
      <c r="A2878" s="202">
        <v>101537</v>
      </c>
      <c r="B2878" s="203" t="s">
        <v>4109</v>
      </c>
      <c r="C2878" s="204" t="s">
        <v>1</v>
      </c>
      <c r="D2878" s="205">
        <v>106.03</v>
      </c>
      <c r="E2878" s="206"/>
    </row>
    <row r="2879" spans="1:5" ht="27">
      <c r="A2879" s="202">
        <v>101538</v>
      </c>
      <c r="B2879" s="203" t="s">
        <v>4110</v>
      </c>
      <c r="C2879" s="204" t="s">
        <v>1</v>
      </c>
      <c r="D2879" s="205">
        <v>34.29</v>
      </c>
      <c r="E2879" s="206"/>
    </row>
    <row r="2880" spans="1:5" ht="27">
      <c r="A2880" s="202">
        <v>101539</v>
      </c>
      <c r="B2880" s="203" t="s">
        <v>4111</v>
      </c>
      <c r="C2880" s="204" t="s">
        <v>1</v>
      </c>
      <c r="D2880" s="205">
        <v>55.85</v>
      </c>
      <c r="E2880" s="206"/>
    </row>
    <row r="2881" spans="1:5" ht="27">
      <c r="A2881" s="202">
        <v>101540</v>
      </c>
      <c r="B2881" s="203" t="s">
        <v>4112</v>
      </c>
      <c r="C2881" s="204" t="s">
        <v>1</v>
      </c>
      <c r="D2881" s="205">
        <v>95.08</v>
      </c>
      <c r="E2881" s="206"/>
    </row>
    <row r="2882" spans="1:5" ht="27">
      <c r="A2882" s="202">
        <v>101541</v>
      </c>
      <c r="B2882" s="203" t="s">
        <v>4113</v>
      </c>
      <c r="C2882" s="204" t="s">
        <v>1</v>
      </c>
      <c r="D2882" s="205">
        <v>123.82</v>
      </c>
      <c r="E2882" s="206"/>
    </row>
    <row r="2883" spans="1:5" ht="27">
      <c r="A2883" s="202">
        <v>101542</v>
      </c>
      <c r="B2883" s="203" t="s">
        <v>4114</v>
      </c>
      <c r="C2883" s="204" t="s">
        <v>1</v>
      </c>
      <c r="D2883" s="205">
        <v>25.61</v>
      </c>
      <c r="E2883" s="206"/>
    </row>
    <row r="2884" spans="1:5" ht="27">
      <c r="A2884" s="202">
        <v>101543</v>
      </c>
      <c r="B2884" s="203" t="s">
        <v>4115</v>
      </c>
      <c r="C2884" s="204" t="s">
        <v>1</v>
      </c>
      <c r="D2884" s="205">
        <v>45.06</v>
      </c>
      <c r="E2884" s="206"/>
    </row>
    <row r="2885" spans="1:5" ht="27">
      <c r="A2885" s="202">
        <v>101544</v>
      </c>
      <c r="B2885" s="203" t="s">
        <v>4116</v>
      </c>
      <c r="C2885" s="204" t="s">
        <v>1</v>
      </c>
      <c r="D2885" s="205">
        <v>72.5</v>
      </c>
      <c r="E2885" s="206"/>
    </row>
    <row r="2886" spans="1:5" ht="27">
      <c r="A2886" s="202">
        <v>101545</v>
      </c>
      <c r="B2886" s="203" t="s">
        <v>4117</v>
      </c>
      <c r="C2886" s="204" t="s">
        <v>1</v>
      </c>
      <c r="D2886" s="205">
        <v>105.94</v>
      </c>
      <c r="E2886" s="206"/>
    </row>
    <row r="2887" spans="1:5" ht="27">
      <c r="A2887" s="202">
        <v>101546</v>
      </c>
      <c r="B2887" s="203" t="s">
        <v>4118</v>
      </c>
      <c r="C2887" s="204" t="s">
        <v>1</v>
      </c>
      <c r="D2887" s="205">
        <v>22.09</v>
      </c>
      <c r="E2887" s="206"/>
    </row>
    <row r="2888" spans="1:5" ht="27">
      <c r="A2888" s="202">
        <v>101547</v>
      </c>
      <c r="B2888" s="203" t="s">
        <v>4119</v>
      </c>
      <c r="C2888" s="204" t="s">
        <v>1</v>
      </c>
      <c r="D2888" s="205">
        <v>69.400000000000006</v>
      </c>
      <c r="E2888" s="206"/>
    </row>
    <row r="2889" spans="1:5" ht="27">
      <c r="A2889" s="202">
        <v>101548</v>
      </c>
      <c r="B2889" s="203" t="s">
        <v>4120</v>
      </c>
      <c r="C2889" s="204" t="s">
        <v>1</v>
      </c>
      <c r="D2889" s="205">
        <v>5.4</v>
      </c>
      <c r="E2889" s="206"/>
    </row>
    <row r="2890" spans="1:5" ht="27">
      <c r="A2890" s="202">
        <v>101549</v>
      </c>
      <c r="B2890" s="203" t="s">
        <v>4121</v>
      </c>
      <c r="C2890" s="204" t="s">
        <v>1</v>
      </c>
      <c r="D2890" s="205">
        <v>11.87</v>
      </c>
      <c r="E2890" s="206"/>
    </row>
    <row r="2891" spans="1:5" ht="27">
      <c r="A2891" s="202">
        <v>101553</v>
      </c>
      <c r="B2891" s="203" t="s">
        <v>4122</v>
      </c>
      <c r="C2891" s="204" t="s">
        <v>1</v>
      </c>
      <c r="D2891" s="205">
        <v>12.21</v>
      </c>
      <c r="E2891" s="206"/>
    </row>
    <row r="2892" spans="1:5" ht="27">
      <c r="A2892" s="202">
        <v>101554</v>
      </c>
      <c r="B2892" s="203" t="s">
        <v>4123</v>
      </c>
      <c r="C2892" s="204" t="s">
        <v>1</v>
      </c>
      <c r="D2892" s="205">
        <v>8.6</v>
      </c>
      <c r="E2892" s="206"/>
    </row>
    <row r="2893" spans="1:5" ht="27">
      <c r="A2893" s="202">
        <v>101555</v>
      </c>
      <c r="B2893" s="203" t="s">
        <v>4124</v>
      </c>
      <c r="C2893" s="204" t="s">
        <v>1</v>
      </c>
      <c r="D2893" s="205">
        <v>5.31</v>
      </c>
      <c r="E2893" s="206"/>
    </row>
    <row r="2894" spans="1:5" ht="27">
      <c r="A2894" s="202">
        <v>101556</v>
      </c>
      <c r="B2894" s="203" t="s">
        <v>4125</v>
      </c>
      <c r="C2894" s="204" t="s">
        <v>1</v>
      </c>
      <c r="D2894" s="205">
        <v>4.79</v>
      </c>
      <c r="E2894" s="206"/>
    </row>
    <row r="2895" spans="1:5" ht="40.5">
      <c r="A2895" s="202">
        <v>101560</v>
      </c>
      <c r="B2895" s="203" t="s">
        <v>4126</v>
      </c>
      <c r="C2895" s="204" t="s">
        <v>0</v>
      </c>
      <c r="D2895" s="205">
        <v>10.89</v>
      </c>
      <c r="E2895" s="206"/>
    </row>
    <row r="2896" spans="1:5" ht="40.5">
      <c r="A2896" s="202">
        <v>101561</v>
      </c>
      <c r="B2896" s="203" t="s">
        <v>4127</v>
      </c>
      <c r="C2896" s="204" t="s">
        <v>0</v>
      </c>
      <c r="D2896" s="205">
        <v>16.68</v>
      </c>
      <c r="E2896" s="206"/>
    </row>
    <row r="2897" spans="1:5" ht="40.5">
      <c r="A2897" s="202">
        <v>101562</v>
      </c>
      <c r="B2897" s="203" t="s">
        <v>4128</v>
      </c>
      <c r="C2897" s="204" t="s">
        <v>0</v>
      </c>
      <c r="D2897" s="205">
        <v>25.37</v>
      </c>
      <c r="E2897" s="206"/>
    </row>
    <row r="2898" spans="1:5" ht="40.5">
      <c r="A2898" s="202">
        <v>101563</v>
      </c>
      <c r="B2898" s="203" t="s">
        <v>4129</v>
      </c>
      <c r="C2898" s="204" t="s">
        <v>0</v>
      </c>
      <c r="D2898" s="205">
        <v>34.950000000000003</v>
      </c>
      <c r="E2898" s="206"/>
    </row>
    <row r="2899" spans="1:5" ht="40.5">
      <c r="A2899" s="202">
        <v>101564</v>
      </c>
      <c r="B2899" s="203" t="s">
        <v>4130</v>
      </c>
      <c r="C2899" s="204" t="s">
        <v>0</v>
      </c>
      <c r="D2899" s="205">
        <v>49.79</v>
      </c>
      <c r="E2899" s="206"/>
    </row>
    <row r="2900" spans="1:5" ht="40.5">
      <c r="A2900" s="202">
        <v>101565</v>
      </c>
      <c r="B2900" s="203" t="s">
        <v>4131</v>
      </c>
      <c r="C2900" s="204" t="s">
        <v>0</v>
      </c>
      <c r="D2900" s="205">
        <v>68.97</v>
      </c>
      <c r="E2900" s="206"/>
    </row>
    <row r="2901" spans="1:5" ht="40.5">
      <c r="A2901" s="202">
        <v>101567</v>
      </c>
      <c r="B2901" s="203" t="s">
        <v>4132</v>
      </c>
      <c r="C2901" s="204" t="s">
        <v>0</v>
      </c>
      <c r="D2901" s="205">
        <v>91.61</v>
      </c>
      <c r="E2901" s="206"/>
    </row>
    <row r="2902" spans="1:5" ht="40.5">
      <c r="A2902" s="202">
        <v>101568</v>
      </c>
      <c r="B2902" s="203" t="s">
        <v>4133</v>
      </c>
      <c r="C2902" s="204" t="s">
        <v>0</v>
      </c>
      <c r="D2902" s="205">
        <v>119.24</v>
      </c>
      <c r="E2902" s="206"/>
    </row>
    <row r="2903" spans="1:5" ht="27">
      <c r="A2903" s="202">
        <v>101626</v>
      </c>
      <c r="B2903" s="203" t="s">
        <v>4134</v>
      </c>
      <c r="C2903" s="204" t="s">
        <v>1</v>
      </c>
      <c r="D2903" s="205">
        <v>126.2</v>
      </c>
      <c r="E2903" s="206"/>
    </row>
    <row r="2904" spans="1:5" ht="27">
      <c r="A2904" s="202">
        <v>101627</v>
      </c>
      <c r="B2904" s="203" t="s">
        <v>4135</v>
      </c>
      <c r="C2904" s="204" t="s">
        <v>1</v>
      </c>
      <c r="D2904" s="205">
        <v>196.69</v>
      </c>
      <c r="E2904" s="206"/>
    </row>
    <row r="2905" spans="1:5" ht="27">
      <c r="A2905" s="202">
        <v>101628</v>
      </c>
      <c r="B2905" s="203" t="s">
        <v>4136</v>
      </c>
      <c r="C2905" s="204" t="s">
        <v>1</v>
      </c>
      <c r="D2905" s="205">
        <v>93.6</v>
      </c>
      <c r="E2905" s="206"/>
    </row>
    <row r="2906" spans="1:5" ht="27">
      <c r="A2906" s="202">
        <v>101629</v>
      </c>
      <c r="B2906" s="203" t="s">
        <v>4137</v>
      </c>
      <c r="C2906" s="204" t="s">
        <v>1</v>
      </c>
      <c r="D2906" s="205">
        <v>110.39</v>
      </c>
      <c r="E2906" s="206"/>
    </row>
    <row r="2907" spans="1:5" ht="27">
      <c r="A2907" s="202">
        <v>101630</v>
      </c>
      <c r="B2907" s="203" t="s">
        <v>4138</v>
      </c>
      <c r="C2907" s="204" t="s">
        <v>1</v>
      </c>
      <c r="D2907" s="205">
        <v>50.18</v>
      </c>
      <c r="E2907" s="206"/>
    </row>
    <row r="2908" spans="1:5" ht="27">
      <c r="A2908" s="202">
        <v>101631</v>
      </c>
      <c r="B2908" s="203" t="s">
        <v>4139</v>
      </c>
      <c r="C2908" s="204" t="s">
        <v>1</v>
      </c>
      <c r="D2908" s="205">
        <v>19.84</v>
      </c>
      <c r="E2908" s="206"/>
    </row>
    <row r="2909" spans="1:5" ht="27">
      <c r="A2909" s="202">
        <v>101632</v>
      </c>
      <c r="B2909" s="203" t="s">
        <v>4140</v>
      </c>
      <c r="C2909" s="204" t="s">
        <v>1</v>
      </c>
      <c r="D2909" s="205">
        <v>28.17</v>
      </c>
      <c r="E2909" s="206"/>
    </row>
    <row r="2910" spans="1:5" ht="27">
      <c r="A2910" s="202">
        <v>101633</v>
      </c>
      <c r="B2910" s="203" t="s">
        <v>4141</v>
      </c>
      <c r="C2910" s="204" t="s">
        <v>1</v>
      </c>
      <c r="D2910" s="205">
        <v>69.930000000000007</v>
      </c>
      <c r="E2910" s="206"/>
    </row>
    <row r="2911" spans="1:5" ht="40.5">
      <c r="A2911" s="202">
        <v>101636</v>
      </c>
      <c r="B2911" s="203" t="s">
        <v>4142</v>
      </c>
      <c r="C2911" s="204" t="s">
        <v>1</v>
      </c>
      <c r="D2911" s="205">
        <v>109.87</v>
      </c>
      <c r="E2911" s="206"/>
    </row>
    <row r="2912" spans="1:5" ht="40.5">
      <c r="A2912" s="202">
        <v>101637</v>
      </c>
      <c r="B2912" s="203" t="s">
        <v>4143</v>
      </c>
      <c r="C2912" s="204" t="s">
        <v>1</v>
      </c>
      <c r="D2912" s="205">
        <v>103.23</v>
      </c>
      <c r="E2912" s="206"/>
    </row>
    <row r="2913" spans="1:5" ht="15">
      <c r="A2913" s="202">
        <v>101640</v>
      </c>
      <c r="B2913" s="203" t="s">
        <v>4144</v>
      </c>
      <c r="C2913" s="204" t="s">
        <v>1</v>
      </c>
      <c r="D2913" s="205">
        <v>60.54</v>
      </c>
      <c r="E2913" s="206"/>
    </row>
    <row r="2914" spans="1:5" ht="15">
      <c r="A2914" s="202">
        <v>101641</v>
      </c>
      <c r="B2914" s="203" t="s">
        <v>4145</v>
      </c>
      <c r="C2914" s="204" t="s">
        <v>1</v>
      </c>
      <c r="D2914" s="205">
        <v>31.37</v>
      </c>
      <c r="E2914" s="206"/>
    </row>
    <row r="2915" spans="1:5" ht="15">
      <c r="A2915" s="202">
        <v>101642</v>
      </c>
      <c r="B2915" s="203" t="s">
        <v>4146</v>
      </c>
      <c r="C2915" s="204" t="s">
        <v>1</v>
      </c>
      <c r="D2915" s="205">
        <v>15.75</v>
      </c>
      <c r="E2915" s="206"/>
    </row>
    <row r="2916" spans="1:5" ht="15">
      <c r="A2916" s="202">
        <v>101643</v>
      </c>
      <c r="B2916" s="203" t="s">
        <v>4147</v>
      </c>
      <c r="C2916" s="204" t="s">
        <v>1</v>
      </c>
      <c r="D2916" s="205">
        <v>27.38</v>
      </c>
      <c r="E2916" s="206"/>
    </row>
    <row r="2917" spans="1:5" ht="15">
      <c r="A2917" s="202">
        <v>101644</v>
      </c>
      <c r="B2917" s="203" t="s">
        <v>4148</v>
      </c>
      <c r="C2917" s="204" t="s">
        <v>1</v>
      </c>
      <c r="D2917" s="205">
        <v>37.04</v>
      </c>
      <c r="E2917" s="206"/>
    </row>
    <row r="2918" spans="1:5" ht="15">
      <c r="A2918" s="202">
        <v>101645</v>
      </c>
      <c r="B2918" s="203" t="s">
        <v>4149</v>
      </c>
      <c r="C2918" s="204" t="s">
        <v>1</v>
      </c>
      <c r="D2918" s="205">
        <v>17.55</v>
      </c>
      <c r="E2918" s="206"/>
    </row>
    <row r="2919" spans="1:5" ht="15">
      <c r="A2919" s="202">
        <v>101646</v>
      </c>
      <c r="B2919" s="203" t="s">
        <v>4150</v>
      </c>
      <c r="C2919" s="204" t="s">
        <v>1</v>
      </c>
      <c r="D2919" s="205">
        <v>23.29</v>
      </c>
      <c r="E2919" s="206"/>
    </row>
    <row r="2920" spans="1:5" ht="15">
      <c r="A2920" s="202">
        <v>101647</v>
      </c>
      <c r="B2920" s="203" t="s">
        <v>4151</v>
      </c>
      <c r="C2920" s="204" t="s">
        <v>1</v>
      </c>
      <c r="D2920" s="205">
        <v>42.77</v>
      </c>
      <c r="E2920" s="206"/>
    </row>
    <row r="2921" spans="1:5" ht="15">
      <c r="A2921" s="202">
        <v>101648</v>
      </c>
      <c r="B2921" s="203" t="s">
        <v>4152</v>
      </c>
      <c r="C2921" s="204" t="s">
        <v>1</v>
      </c>
      <c r="D2921" s="205">
        <v>33.08</v>
      </c>
      <c r="E2921" s="206"/>
    </row>
    <row r="2922" spans="1:5" ht="15">
      <c r="A2922" s="202">
        <v>101649</v>
      </c>
      <c r="B2922" s="203" t="s">
        <v>4153</v>
      </c>
      <c r="C2922" s="204" t="s">
        <v>1</v>
      </c>
      <c r="D2922" s="205">
        <v>38.119999999999997</v>
      </c>
      <c r="E2922" s="206"/>
    </row>
    <row r="2923" spans="1:5" ht="15">
      <c r="A2923" s="202">
        <v>101650</v>
      </c>
      <c r="B2923" s="203" t="s">
        <v>4154</v>
      </c>
      <c r="C2923" s="204" t="s">
        <v>1</v>
      </c>
      <c r="D2923" s="205">
        <v>44.3</v>
      </c>
      <c r="E2923" s="206"/>
    </row>
    <row r="2924" spans="1:5" ht="27">
      <c r="A2924" s="202">
        <v>101651</v>
      </c>
      <c r="B2924" s="203" t="s">
        <v>4155</v>
      </c>
      <c r="C2924" s="204" t="s">
        <v>1</v>
      </c>
      <c r="D2924" s="205">
        <v>43.09</v>
      </c>
      <c r="E2924" s="206"/>
    </row>
    <row r="2925" spans="1:5" ht="27">
      <c r="A2925" s="202">
        <v>101652</v>
      </c>
      <c r="B2925" s="203" t="s">
        <v>4156</v>
      </c>
      <c r="C2925" s="204" t="s">
        <v>1</v>
      </c>
      <c r="D2925" s="205">
        <v>370.64</v>
      </c>
      <c r="E2925" s="206"/>
    </row>
    <row r="2926" spans="1:5" ht="54">
      <c r="A2926" s="202">
        <v>101653</v>
      </c>
      <c r="B2926" s="203" t="s">
        <v>4157</v>
      </c>
      <c r="C2926" s="204" t="s">
        <v>1</v>
      </c>
      <c r="D2926" s="205">
        <v>201.08</v>
      </c>
      <c r="E2926" s="206"/>
    </row>
    <row r="2927" spans="1:5" ht="27">
      <c r="A2927" s="202">
        <v>101654</v>
      </c>
      <c r="B2927" s="203" t="s">
        <v>4158</v>
      </c>
      <c r="C2927" s="204" t="s">
        <v>1</v>
      </c>
      <c r="D2927" s="205">
        <v>234.49</v>
      </c>
      <c r="E2927" s="206"/>
    </row>
    <row r="2928" spans="1:5" ht="27">
      <c r="A2928" s="202">
        <v>101655</v>
      </c>
      <c r="B2928" s="203" t="s">
        <v>4159</v>
      </c>
      <c r="C2928" s="204" t="s">
        <v>1</v>
      </c>
      <c r="D2928" s="205">
        <v>391.32</v>
      </c>
      <c r="E2928" s="206"/>
    </row>
    <row r="2929" spans="1:5" ht="27">
      <c r="A2929" s="202">
        <v>101656</v>
      </c>
      <c r="B2929" s="203" t="s">
        <v>4160</v>
      </c>
      <c r="C2929" s="204" t="s">
        <v>1</v>
      </c>
      <c r="D2929" s="205">
        <v>427.94</v>
      </c>
      <c r="E2929" s="206"/>
    </row>
    <row r="2930" spans="1:5" ht="27">
      <c r="A2930" s="202">
        <v>101657</v>
      </c>
      <c r="B2930" s="203" t="s">
        <v>4161</v>
      </c>
      <c r="C2930" s="204" t="s">
        <v>1</v>
      </c>
      <c r="D2930" s="205">
        <v>505.95</v>
      </c>
      <c r="E2930" s="206"/>
    </row>
    <row r="2931" spans="1:5" ht="27">
      <c r="A2931" s="202">
        <v>101658</v>
      </c>
      <c r="B2931" s="203" t="s">
        <v>4162</v>
      </c>
      <c r="C2931" s="204" t="s">
        <v>1</v>
      </c>
      <c r="D2931" s="205">
        <v>666.34</v>
      </c>
      <c r="E2931" s="206"/>
    </row>
    <row r="2932" spans="1:5" ht="27">
      <c r="A2932" s="202">
        <v>101659</v>
      </c>
      <c r="B2932" s="203" t="s">
        <v>4163</v>
      </c>
      <c r="C2932" s="204" t="s">
        <v>1</v>
      </c>
      <c r="D2932" s="205">
        <v>766.09</v>
      </c>
      <c r="E2932" s="206"/>
    </row>
    <row r="2933" spans="1:5" ht="27">
      <c r="A2933" s="202">
        <v>101660</v>
      </c>
      <c r="B2933" s="203" t="s">
        <v>4164</v>
      </c>
      <c r="C2933" s="204" t="s">
        <v>1</v>
      </c>
      <c r="D2933" s="205">
        <v>1237.01</v>
      </c>
      <c r="E2933" s="206"/>
    </row>
    <row r="2934" spans="1:5" ht="40.5">
      <c r="A2934" s="202">
        <v>101661</v>
      </c>
      <c r="B2934" s="203" t="s">
        <v>4165</v>
      </c>
      <c r="C2934" s="204" t="s">
        <v>1</v>
      </c>
      <c r="D2934" s="205">
        <v>75.09</v>
      </c>
      <c r="E2934" s="206"/>
    </row>
    <row r="2935" spans="1:5" ht="40.5">
      <c r="A2935" s="202">
        <v>101662</v>
      </c>
      <c r="B2935" s="203" t="s">
        <v>4166</v>
      </c>
      <c r="C2935" s="204" t="s">
        <v>1</v>
      </c>
      <c r="D2935" s="205">
        <v>508.43</v>
      </c>
      <c r="E2935" s="206"/>
    </row>
    <row r="2936" spans="1:5" ht="27">
      <c r="A2936" s="202">
        <v>101663</v>
      </c>
      <c r="B2936" s="203" t="s">
        <v>4167</v>
      </c>
      <c r="C2936" s="204" t="s">
        <v>1</v>
      </c>
      <c r="D2936" s="205">
        <v>15.83</v>
      </c>
      <c r="E2936" s="206"/>
    </row>
    <row r="2937" spans="1:5" ht="27">
      <c r="A2937" s="202">
        <v>101664</v>
      </c>
      <c r="B2937" s="203" t="s">
        <v>4168</v>
      </c>
      <c r="C2937" s="204" t="s">
        <v>1</v>
      </c>
      <c r="D2937" s="205">
        <v>16.41</v>
      </c>
      <c r="E2937" s="206"/>
    </row>
    <row r="2938" spans="1:5" ht="27">
      <c r="A2938" s="202">
        <v>101665</v>
      </c>
      <c r="B2938" s="203" t="s">
        <v>4169</v>
      </c>
      <c r="C2938" s="204" t="s">
        <v>1</v>
      </c>
      <c r="D2938" s="205">
        <v>18.899999999999999</v>
      </c>
      <c r="E2938" s="206"/>
    </row>
    <row r="2939" spans="1:5" ht="27">
      <c r="A2939" s="202">
        <v>101666</v>
      </c>
      <c r="B2939" s="203" t="s">
        <v>4170</v>
      </c>
      <c r="C2939" s="204" t="s">
        <v>1</v>
      </c>
      <c r="D2939" s="205">
        <v>282.61</v>
      </c>
      <c r="E2939" s="206"/>
    </row>
    <row r="2940" spans="1:5" ht="27">
      <c r="A2940" s="202">
        <v>102085</v>
      </c>
      <c r="B2940" s="203" t="s">
        <v>4171</v>
      </c>
      <c r="C2940" s="204" t="s">
        <v>1</v>
      </c>
      <c r="D2940" s="205">
        <v>145.07</v>
      </c>
      <c r="E2940" s="206"/>
    </row>
    <row r="2941" spans="1:5" ht="40.5">
      <c r="A2941" s="202">
        <v>100578</v>
      </c>
      <c r="B2941" s="203" t="s">
        <v>4172</v>
      </c>
      <c r="C2941" s="204" t="s">
        <v>1</v>
      </c>
      <c r="D2941" s="205">
        <v>314.13</v>
      </c>
      <c r="E2941" s="206"/>
    </row>
    <row r="2942" spans="1:5" ht="40.5">
      <c r="A2942" s="202">
        <v>100579</v>
      </c>
      <c r="B2942" s="203" t="s">
        <v>4173</v>
      </c>
      <c r="C2942" s="204" t="s">
        <v>1</v>
      </c>
      <c r="D2942" s="205">
        <v>344.53</v>
      </c>
      <c r="E2942" s="206"/>
    </row>
    <row r="2943" spans="1:5" ht="40.5">
      <c r="A2943" s="202">
        <v>100580</v>
      </c>
      <c r="B2943" s="203" t="s">
        <v>4174</v>
      </c>
      <c r="C2943" s="204" t="s">
        <v>1</v>
      </c>
      <c r="D2943" s="205">
        <v>376.09</v>
      </c>
      <c r="E2943" s="206"/>
    </row>
    <row r="2944" spans="1:5" ht="40.5">
      <c r="A2944" s="202">
        <v>100581</v>
      </c>
      <c r="B2944" s="203" t="s">
        <v>4175</v>
      </c>
      <c r="C2944" s="204" t="s">
        <v>1</v>
      </c>
      <c r="D2944" s="205">
        <v>359.61</v>
      </c>
      <c r="E2944" s="206"/>
    </row>
    <row r="2945" spans="1:5" ht="40.5">
      <c r="A2945" s="202">
        <v>100582</v>
      </c>
      <c r="B2945" s="203" t="s">
        <v>4176</v>
      </c>
      <c r="C2945" s="204" t="s">
        <v>1</v>
      </c>
      <c r="D2945" s="205">
        <v>416.44</v>
      </c>
      <c r="E2945" s="206"/>
    </row>
    <row r="2946" spans="1:5" ht="40.5">
      <c r="A2946" s="202">
        <v>100583</v>
      </c>
      <c r="B2946" s="203" t="s">
        <v>4177</v>
      </c>
      <c r="C2946" s="204" t="s">
        <v>1</v>
      </c>
      <c r="D2946" s="205">
        <v>375.71</v>
      </c>
      <c r="E2946" s="206"/>
    </row>
    <row r="2947" spans="1:5" ht="40.5">
      <c r="A2947" s="202">
        <v>100584</v>
      </c>
      <c r="B2947" s="203" t="s">
        <v>4178</v>
      </c>
      <c r="C2947" s="204" t="s">
        <v>1</v>
      </c>
      <c r="D2947" s="205">
        <v>409.91</v>
      </c>
      <c r="E2947" s="206"/>
    </row>
    <row r="2948" spans="1:5" ht="40.5">
      <c r="A2948" s="202">
        <v>100585</v>
      </c>
      <c r="B2948" s="203" t="s">
        <v>4179</v>
      </c>
      <c r="C2948" s="204" t="s">
        <v>1</v>
      </c>
      <c r="D2948" s="205">
        <v>407.04</v>
      </c>
      <c r="E2948" s="206"/>
    </row>
    <row r="2949" spans="1:5" ht="40.5">
      <c r="A2949" s="202">
        <v>100586</v>
      </c>
      <c r="B2949" s="203" t="s">
        <v>4180</v>
      </c>
      <c r="C2949" s="204" t="s">
        <v>1</v>
      </c>
      <c r="D2949" s="205">
        <v>461.55</v>
      </c>
      <c r="E2949" s="206"/>
    </row>
    <row r="2950" spans="1:5" ht="40.5">
      <c r="A2950" s="202">
        <v>100587</v>
      </c>
      <c r="B2950" s="203" t="s">
        <v>4181</v>
      </c>
      <c r="C2950" s="204" t="s">
        <v>1</v>
      </c>
      <c r="D2950" s="205">
        <v>439.45</v>
      </c>
      <c r="E2950" s="206"/>
    </row>
    <row r="2951" spans="1:5" ht="40.5">
      <c r="A2951" s="202">
        <v>100588</v>
      </c>
      <c r="B2951" s="203" t="s">
        <v>4182</v>
      </c>
      <c r="C2951" s="204" t="s">
        <v>1</v>
      </c>
      <c r="D2951" s="205">
        <v>481.82</v>
      </c>
      <c r="E2951" s="206"/>
    </row>
    <row r="2952" spans="1:5" ht="40.5">
      <c r="A2952" s="202">
        <v>100589</v>
      </c>
      <c r="B2952" s="203" t="s">
        <v>4183</v>
      </c>
      <c r="C2952" s="204" t="s">
        <v>1</v>
      </c>
      <c r="D2952" s="205">
        <v>484.97</v>
      </c>
      <c r="E2952" s="206"/>
    </row>
    <row r="2953" spans="1:5" ht="40.5">
      <c r="A2953" s="202">
        <v>100590</v>
      </c>
      <c r="B2953" s="203" t="s">
        <v>4184</v>
      </c>
      <c r="C2953" s="204" t="s">
        <v>1</v>
      </c>
      <c r="D2953" s="205">
        <v>526.80999999999995</v>
      </c>
      <c r="E2953" s="206"/>
    </row>
    <row r="2954" spans="1:5" ht="40.5">
      <c r="A2954" s="202">
        <v>100591</v>
      </c>
      <c r="B2954" s="203" t="s">
        <v>4185</v>
      </c>
      <c r="C2954" s="204" t="s">
        <v>1</v>
      </c>
      <c r="D2954" s="205">
        <v>482.98</v>
      </c>
      <c r="E2954" s="206"/>
    </row>
    <row r="2955" spans="1:5" ht="40.5">
      <c r="A2955" s="202">
        <v>100592</v>
      </c>
      <c r="B2955" s="203" t="s">
        <v>4186</v>
      </c>
      <c r="C2955" s="204" t="s">
        <v>1</v>
      </c>
      <c r="D2955" s="205">
        <v>517.65</v>
      </c>
      <c r="E2955" s="206"/>
    </row>
    <row r="2956" spans="1:5" ht="40.5">
      <c r="A2956" s="202">
        <v>100593</v>
      </c>
      <c r="B2956" s="203" t="s">
        <v>4187</v>
      </c>
      <c r="C2956" s="204" t="s">
        <v>1</v>
      </c>
      <c r="D2956" s="205">
        <v>517.28</v>
      </c>
      <c r="E2956" s="206"/>
    </row>
    <row r="2957" spans="1:5" ht="40.5">
      <c r="A2957" s="202">
        <v>100594</v>
      </c>
      <c r="B2957" s="203" t="s">
        <v>4188</v>
      </c>
      <c r="C2957" s="204" t="s">
        <v>1</v>
      </c>
      <c r="D2957" s="205">
        <v>576.1</v>
      </c>
      <c r="E2957" s="206"/>
    </row>
    <row r="2958" spans="1:5" ht="40.5">
      <c r="A2958" s="202">
        <v>100595</v>
      </c>
      <c r="B2958" s="203" t="s">
        <v>4189</v>
      </c>
      <c r="C2958" s="204" t="s">
        <v>1</v>
      </c>
      <c r="D2958" s="205">
        <v>620.16999999999996</v>
      </c>
      <c r="E2958" s="206"/>
    </row>
    <row r="2959" spans="1:5" ht="40.5">
      <c r="A2959" s="202">
        <v>100596</v>
      </c>
      <c r="B2959" s="203" t="s">
        <v>4190</v>
      </c>
      <c r="C2959" s="204" t="s">
        <v>1</v>
      </c>
      <c r="D2959" s="205">
        <v>699.57</v>
      </c>
      <c r="E2959" s="206"/>
    </row>
    <row r="2960" spans="1:5" ht="40.5">
      <c r="A2960" s="202">
        <v>100597</v>
      </c>
      <c r="B2960" s="203" t="s">
        <v>4191</v>
      </c>
      <c r="C2960" s="204" t="s">
        <v>1</v>
      </c>
      <c r="D2960" s="205">
        <v>715.76</v>
      </c>
      <c r="E2960" s="206"/>
    </row>
    <row r="2961" spans="1:5" ht="40.5">
      <c r="A2961" s="202">
        <v>100598</v>
      </c>
      <c r="B2961" s="203" t="s">
        <v>4192</v>
      </c>
      <c r="C2961" s="204" t="s">
        <v>1</v>
      </c>
      <c r="D2961" s="205">
        <v>781.23</v>
      </c>
      <c r="E2961" s="206"/>
    </row>
    <row r="2962" spans="1:5" ht="40.5">
      <c r="A2962" s="202">
        <v>100599</v>
      </c>
      <c r="B2962" s="203" t="s">
        <v>4193</v>
      </c>
      <c r="C2962" s="204" t="s">
        <v>1</v>
      </c>
      <c r="D2962" s="205">
        <v>332.48</v>
      </c>
      <c r="E2962" s="206"/>
    </row>
    <row r="2963" spans="1:5" ht="40.5">
      <c r="A2963" s="202">
        <v>100600</v>
      </c>
      <c r="B2963" s="203" t="s">
        <v>4194</v>
      </c>
      <c r="C2963" s="204" t="s">
        <v>1</v>
      </c>
      <c r="D2963" s="205">
        <v>397.41</v>
      </c>
      <c r="E2963" s="206"/>
    </row>
    <row r="2964" spans="1:5" ht="40.5">
      <c r="A2964" s="202">
        <v>100601</v>
      </c>
      <c r="B2964" s="203" t="s">
        <v>4195</v>
      </c>
      <c r="C2964" s="204" t="s">
        <v>1</v>
      </c>
      <c r="D2964" s="205">
        <v>509.39</v>
      </c>
      <c r="E2964" s="206"/>
    </row>
    <row r="2965" spans="1:5" ht="40.5">
      <c r="A2965" s="202">
        <v>100602</v>
      </c>
      <c r="B2965" s="203" t="s">
        <v>4196</v>
      </c>
      <c r="C2965" s="204" t="s">
        <v>1</v>
      </c>
      <c r="D2965" s="205">
        <v>649.07000000000005</v>
      </c>
      <c r="E2965" s="206"/>
    </row>
    <row r="2966" spans="1:5" ht="40.5">
      <c r="A2966" s="202">
        <v>100603</v>
      </c>
      <c r="B2966" s="203" t="s">
        <v>4197</v>
      </c>
      <c r="C2966" s="204" t="s">
        <v>1</v>
      </c>
      <c r="D2966" s="205">
        <v>1007.53</v>
      </c>
      <c r="E2966" s="206"/>
    </row>
    <row r="2967" spans="1:5" ht="40.5">
      <c r="A2967" s="202">
        <v>100604</v>
      </c>
      <c r="B2967" s="203" t="s">
        <v>4198</v>
      </c>
      <c r="C2967" s="204" t="s">
        <v>1</v>
      </c>
      <c r="D2967" s="205">
        <v>421.1</v>
      </c>
      <c r="E2967" s="206"/>
    </row>
    <row r="2968" spans="1:5" ht="40.5">
      <c r="A2968" s="202">
        <v>100605</v>
      </c>
      <c r="B2968" s="203" t="s">
        <v>4199</v>
      </c>
      <c r="C2968" s="204" t="s">
        <v>1</v>
      </c>
      <c r="D2968" s="205">
        <v>678.43</v>
      </c>
      <c r="E2968" s="206"/>
    </row>
    <row r="2969" spans="1:5" ht="40.5">
      <c r="A2969" s="202">
        <v>100606</v>
      </c>
      <c r="B2969" s="203" t="s">
        <v>4200</v>
      </c>
      <c r="C2969" s="204" t="s">
        <v>1</v>
      </c>
      <c r="D2969" s="205">
        <v>1044.19</v>
      </c>
      <c r="E2969" s="206"/>
    </row>
    <row r="2970" spans="1:5" ht="40.5">
      <c r="A2970" s="202">
        <v>100607</v>
      </c>
      <c r="B2970" s="203" t="s">
        <v>4201</v>
      </c>
      <c r="C2970" s="204" t="s">
        <v>1</v>
      </c>
      <c r="D2970" s="205">
        <v>432.3</v>
      </c>
      <c r="E2970" s="206"/>
    </row>
    <row r="2971" spans="1:5" ht="40.5">
      <c r="A2971" s="202">
        <v>100608</v>
      </c>
      <c r="B2971" s="203" t="s">
        <v>4202</v>
      </c>
      <c r="C2971" s="204" t="s">
        <v>1</v>
      </c>
      <c r="D2971" s="205">
        <v>692.91</v>
      </c>
      <c r="E2971" s="206"/>
    </row>
    <row r="2972" spans="1:5" ht="40.5">
      <c r="A2972" s="202">
        <v>100609</v>
      </c>
      <c r="B2972" s="203" t="s">
        <v>4203</v>
      </c>
      <c r="C2972" s="204" t="s">
        <v>1</v>
      </c>
      <c r="D2972" s="205">
        <v>1063.79</v>
      </c>
      <c r="E2972" s="206"/>
    </row>
    <row r="2973" spans="1:5" ht="40.5">
      <c r="A2973" s="202">
        <v>100610</v>
      </c>
      <c r="B2973" s="203" t="s">
        <v>4204</v>
      </c>
      <c r="C2973" s="204" t="s">
        <v>1</v>
      </c>
      <c r="D2973" s="205">
        <v>443.46</v>
      </c>
      <c r="E2973" s="206"/>
    </row>
    <row r="2974" spans="1:5" ht="40.5">
      <c r="A2974" s="202">
        <v>100611</v>
      </c>
      <c r="B2974" s="203" t="s">
        <v>4205</v>
      </c>
      <c r="C2974" s="204" t="s">
        <v>1</v>
      </c>
      <c r="D2974" s="205">
        <v>560.46</v>
      </c>
      <c r="E2974" s="206"/>
    </row>
    <row r="2975" spans="1:5" ht="40.5">
      <c r="A2975" s="202">
        <v>100612</v>
      </c>
      <c r="B2975" s="203" t="s">
        <v>4206</v>
      </c>
      <c r="C2975" s="204" t="s">
        <v>1</v>
      </c>
      <c r="D2975" s="205">
        <v>707.08</v>
      </c>
      <c r="E2975" s="206"/>
    </row>
    <row r="2976" spans="1:5" ht="40.5">
      <c r="A2976" s="202">
        <v>100613</v>
      </c>
      <c r="B2976" s="203" t="s">
        <v>4207</v>
      </c>
      <c r="C2976" s="204" t="s">
        <v>1</v>
      </c>
      <c r="D2976" s="205">
        <v>1082.8699999999999</v>
      </c>
      <c r="E2976" s="206"/>
    </row>
    <row r="2977" spans="1:5" ht="40.5">
      <c r="A2977" s="202">
        <v>100614</v>
      </c>
      <c r="B2977" s="203" t="s">
        <v>4208</v>
      </c>
      <c r="C2977" s="204" t="s">
        <v>1</v>
      </c>
      <c r="D2977" s="205">
        <v>585.51</v>
      </c>
      <c r="E2977" s="206"/>
    </row>
    <row r="2978" spans="1:5" ht="40.5">
      <c r="A2978" s="202">
        <v>100615</v>
      </c>
      <c r="B2978" s="203" t="s">
        <v>4209</v>
      </c>
      <c r="C2978" s="204" t="s">
        <v>1</v>
      </c>
      <c r="D2978" s="205">
        <v>735.16</v>
      </c>
      <c r="E2978" s="206"/>
    </row>
    <row r="2979" spans="1:5" ht="40.5">
      <c r="A2979" s="202">
        <v>100616</v>
      </c>
      <c r="B2979" s="203" t="s">
        <v>4210</v>
      </c>
      <c r="C2979" s="204" t="s">
        <v>1</v>
      </c>
      <c r="D2979" s="205">
        <v>1122.97</v>
      </c>
      <c r="E2979" s="206"/>
    </row>
    <row r="2980" spans="1:5" ht="40.5">
      <c r="A2980" s="202">
        <v>100617</v>
      </c>
      <c r="B2980" s="203" t="s">
        <v>4211</v>
      </c>
      <c r="C2980" s="204" t="s">
        <v>1</v>
      </c>
      <c r="D2980" s="205">
        <v>763.06</v>
      </c>
      <c r="E2980" s="206"/>
    </row>
    <row r="2981" spans="1:5" ht="40.5">
      <c r="A2981" s="202">
        <v>100618</v>
      </c>
      <c r="B2981" s="203" t="s">
        <v>4212</v>
      </c>
      <c r="C2981" s="204" t="s">
        <v>1</v>
      </c>
      <c r="D2981" s="205">
        <v>1167.68</v>
      </c>
      <c r="E2981" s="206"/>
    </row>
    <row r="2982" spans="1:5" ht="27">
      <c r="A2982" s="202">
        <v>100619</v>
      </c>
      <c r="B2982" s="203" t="s">
        <v>4213</v>
      </c>
      <c r="C2982" s="204" t="s">
        <v>1</v>
      </c>
      <c r="D2982" s="205">
        <v>462.61</v>
      </c>
      <c r="E2982" s="206"/>
    </row>
    <row r="2983" spans="1:5" ht="27">
      <c r="A2983" s="202">
        <v>100620</v>
      </c>
      <c r="B2983" s="203" t="s">
        <v>4214</v>
      </c>
      <c r="C2983" s="204" t="s">
        <v>1</v>
      </c>
      <c r="D2983" s="205">
        <v>2791.46</v>
      </c>
      <c r="E2983" s="206"/>
    </row>
    <row r="2984" spans="1:5" ht="27">
      <c r="A2984" s="202">
        <v>100621</v>
      </c>
      <c r="B2984" s="203" t="s">
        <v>4215</v>
      </c>
      <c r="C2984" s="204" t="s">
        <v>1</v>
      </c>
      <c r="D2984" s="205">
        <v>3215.24</v>
      </c>
      <c r="E2984" s="206"/>
    </row>
    <row r="2985" spans="1:5" ht="27">
      <c r="A2985" s="202">
        <v>100622</v>
      </c>
      <c r="B2985" s="203" t="s">
        <v>4216</v>
      </c>
      <c r="C2985" s="204" t="s">
        <v>1</v>
      </c>
      <c r="D2985" s="205">
        <v>2281.2199999999998</v>
      </c>
      <c r="E2985" s="206"/>
    </row>
    <row r="2986" spans="1:5" ht="27">
      <c r="A2986" s="202">
        <v>100623</v>
      </c>
      <c r="B2986" s="203" t="s">
        <v>4217</v>
      </c>
      <c r="C2986" s="204" t="s">
        <v>1</v>
      </c>
      <c r="D2986" s="205">
        <v>2433.1799999999998</v>
      </c>
      <c r="E2986" s="206"/>
    </row>
    <row r="2987" spans="1:5" ht="40.5">
      <c r="A2987" s="202">
        <v>97600</v>
      </c>
      <c r="B2987" s="203" t="s">
        <v>4218</v>
      </c>
      <c r="C2987" s="204" t="s">
        <v>1</v>
      </c>
      <c r="D2987" s="205">
        <v>256.99</v>
      </c>
      <c r="E2987" s="206"/>
    </row>
    <row r="2988" spans="1:5" ht="40.5">
      <c r="A2988" s="202">
        <v>97601</v>
      </c>
      <c r="B2988" s="203" t="s">
        <v>4219</v>
      </c>
      <c r="C2988" s="204" t="s">
        <v>1</v>
      </c>
      <c r="D2988" s="205">
        <v>268.62</v>
      </c>
      <c r="E2988" s="206"/>
    </row>
    <row r="2989" spans="1:5" ht="27">
      <c r="A2989" s="202">
        <v>97605</v>
      </c>
      <c r="B2989" s="203" t="s">
        <v>4220</v>
      </c>
      <c r="C2989" s="204" t="s">
        <v>1</v>
      </c>
      <c r="D2989" s="205">
        <v>68.400000000000006</v>
      </c>
      <c r="E2989" s="206"/>
    </row>
    <row r="2990" spans="1:5" ht="27">
      <c r="A2990" s="202">
        <v>97606</v>
      </c>
      <c r="B2990" s="203" t="s">
        <v>4221</v>
      </c>
      <c r="C2990" s="204" t="s">
        <v>1</v>
      </c>
      <c r="D2990" s="205">
        <v>71.39</v>
      </c>
      <c r="E2990" s="206"/>
    </row>
    <row r="2991" spans="1:5" ht="27">
      <c r="A2991" s="202">
        <v>97607</v>
      </c>
      <c r="B2991" s="203" t="s">
        <v>4222</v>
      </c>
      <c r="C2991" s="204" t="s">
        <v>1</v>
      </c>
      <c r="D2991" s="205">
        <v>82.36</v>
      </c>
      <c r="E2991" s="206"/>
    </row>
    <row r="2992" spans="1:5" ht="27">
      <c r="A2992" s="202">
        <v>97608</v>
      </c>
      <c r="B2992" s="203" t="s">
        <v>4223</v>
      </c>
      <c r="C2992" s="204" t="s">
        <v>1</v>
      </c>
      <c r="D2992" s="205">
        <v>85.35</v>
      </c>
      <c r="E2992" s="206"/>
    </row>
    <row r="2993" spans="1:5" ht="40.5">
      <c r="A2993" s="202">
        <v>102102</v>
      </c>
      <c r="B2993" s="203" t="s">
        <v>4224</v>
      </c>
      <c r="C2993" s="204" t="s">
        <v>1</v>
      </c>
      <c r="D2993" s="205">
        <v>6410.88</v>
      </c>
      <c r="E2993" s="206"/>
    </row>
    <row r="2994" spans="1:5" ht="40.5">
      <c r="A2994" s="202">
        <v>102103</v>
      </c>
      <c r="B2994" s="203" t="s">
        <v>4225</v>
      </c>
      <c r="C2994" s="204" t="s">
        <v>1</v>
      </c>
      <c r="D2994" s="205">
        <v>7132.99</v>
      </c>
      <c r="E2994" s="206"/>
    </row>
    <row r="2995" spans="1:5" ht="40.5">
      <c r="A2995" s="202">
        <v>102104</v>
      </c>
      <c r="B2995" s="203" t="s">
        <v>4226</v>
      </c>
      <c r="C2995" s="204" t="s">
        <v>1</v>
      </c>
      <c r="D2995" s="205">
        <v>9145.85</v>
      </c>
      <c r="E2995" s="206"/>
    </row>
    <row r="2996" spans="1:5" ht="40.5">
      <c r="A2996" s="202">
        <v>102105</v>
      </c>
      <c r="B2996" s="203" t="s">
        <v>4227</v>
      </c>
      <c r="C2996" s="204" t="s">
        <v>1</v>
      </c>
      <c r="D2996" s="205">
        <v>11237.24</v>
      </c>
      <c r="E2996" s="206"/>
    </row>
    <row r="2997" spans="1:5" ht="40.5">
      <c r="A2997" s="202">
        <v>102106</v>
      </c>
      <c r="B2997" s="203" t="s">
        <v>4228</v>
      </c>
      <c r="C2997" s="204" t="s">
        <v>1</v>
      </c>
      <c r="D2997" s="205">
        <v>14091.03</v>
      </c>
      <c r="E2997" s="206"/>
    </row>
    <row r="2998" spans="1:5" ht="40.5">
      <c r="A2998" s="202">
        <v>102107</v>
      </c>
      <c r="B2998" s="203" t="s">
        <v>4229</v>
      </c>
      <c r="C2998" s="204" t="s">
        <v>1</v>
      </c>
      <c r="D2998" s="205">
        <v>19656.23</v>
      </c>
      <c r="E2998" s="206"/>
    </row>
    <row r="2999" spans="1:5" ht="40.5">
      <c r="A2999" s="202">
        <v>102108</v>
      </c>
      <c r="B2999" s="203" t="s">
        <v>4230</v>
      </c>
      <c r="C2999" s="204" t="s">
        <v>1</v>
      </c>
      <c r="D2999" s="205">
        <v>22887.27</v>
      </c>
      <c r="E2999" s="206"/>
    </row>
    <row r="3000" spans="1:5" ht="27">
      <c r="A3000" s="202">
        <v>102109</v>
      </c>
      <c r="B3000" s="203" t="s">
        <v>4231</v>
      </c>
      <c r="C3000" s="204" t="s">
        <v>1</v>
      </c>
      <c r="D3000" s="205">
        <v>45.1</v>
      </c>
      <c r="E3000" s="206"/>
    </row>
    <row r="3001" spans="1:5" ht="27">
      <c r="A3001" s="202">
        <v>102110</v>
      </c>
      <c r="B3001" s="203" t="s">
        <v>4232</v>
      </c>
      <c r="C3001" s="204" t="s">
        <v>1</v>
      </c>
      <c r="D3001" s="205">
        <v>148.55000000000001</v>
      </c>
      <c r="E3001" s="206"/>
    </row>
    <row r="3002" spans="1:5" ht="40.5">
      <c r="A3002" s="202">
        <v>93128</v>
      </c>
      <c r="B3002" s="203" t="s">
        <v>4233</v>
      </c>
      <c r="C3002" s="204" t="s">
        <v>1</v>
      </c>
      <c r="D3002" s="205">
        <v>103.41</v>
      </c>
      <c r="E3002" s="206"/>
    </row>
    <row r="3003" spans="1:5" ht="40.5">
      <c r="A3003" s="202">
        <v>93137</v>
      </c>
      <c r="B3003" s="203" t="s">
        <v>4234</v>
      </c>
      <c r="C3003" s="204" t="s">
        <v>1</v>
      </c>
      <c r="D3003" s="205">
        <v>123.88</v>
      </c>
      <c r="E3003" s="206"/>
    </row>
    <row r="3004" spans="1:5" ht="40.5">
      <c r="A3004" s="202">
        <v>93138</v>
      </c>
      <c r="B3004" s="203" t="s">
        <v>4235</v>
      </c>
      <c r="C3004" s="204" t="s">
        <v>1</v>
      </c>
      <c r="D3004" s="205">
        <v>117.85</v>
      </c>
      <c r="E3004" s="206"/>
    </row>
    <row r="3005" spans="1:5" ht="40.5">
      <c r="A3005" s="202">
        <v>93139</v>
      </c>
      <c r="B3005" s="203" t="s">
        <v>4236</v>
      </c>
      <c r="C3005" s="204" t="s">
        <v>1</v>
      </c>
      <c r="D3005" s="205">
        <v>152.72999999999999</v>
      </c>
      <c r="E3005" s="206"/>
    </row>
    <row r="3006" spans="1:5" ht="40.5">
      <c r="A3006" s="202">
        <v>93140</v>
      </c>
      <c r="B3006" s="203" t="s">
        <v>4237</v>
      </c>
      <c r="C3006" s="204" t="s">
        <v>1</v>
      </c>
      <c r="D3006" s="205">
        <v>143.41999999999999</v>
      </c>
      <c r="E3006" s="206"/>
    </row>
    <row r="3007" spans="1:5" ht="27">
      <c r="A3007" s="202">
        <v>93141</v>
      </c>
      <c r="B3007" s="203" t="s">
        <v>4238</v>
      </c>
      <c r="C3007" s="204" t="s">
        <v>1</v>
      </c>
      <c r="D3007" s="205">
        <v>132.16999999999999</v>
      </c>
      <c r="E3007" s="206"/>
    </row>
    <row r="3008" spans="1:5" ht="27">
      <c r="A3008" s="202">
        <v>93142</v>
      </c>
      <c r="B3008" s="203" t="s">
        <v>4239</v>
      </c>
      <c r="C3008" s="204" t="s">
        <v>1</v>
      </c>
      <c r="D3008" s="205">
        <v>145.66999999999999</v>
      </c>
      <c r="E3008" s="206"/>
    </row>
    <row r="3009" spans="1:5" ht="27">
      <c r="A3009" s="202">
        <v>93143</v>
      </c>
      <c r="B3009" s="203" t="s">
        <v>4240</v>
      </c>
      <c r="C3009" s="204" t="s">
        <v>1</v>
      </c>
      <c r="D3009" s="205">
        <v>133.71</v>
      </c>
      <c r="E3009" s="206"/>
    </row>
    <row r="3010" spans="1:5" ht="40.5">
      <c r="A3010" s="202">
        <v>93144</v>
      </c>
      <c r="B3010" s="203" t="s">
        <v>4241</v>
      </c>
      <c r="C3010" s="204" t="s">
        <v>1</v>
      </c>
      <c r="D3010" s="205">
        <v>188.93</v>
      </c>
      <c r="E3010" s="206"/>
    </row>
    <row r="3011" spans="1:5" ht="40.5">
      <c r="A3011" s="202">
        <v>93145</v>
      </c>
      <c r="B3011" s="203" t="s">
        <v>4242</v>
      </c>
      <c r="C3011" s="204" t="s">
        <v>1</v>
      </c>
      <c r="D3011" s="205">
        <v>162.88999999999999</v>
      </c>
      <c r="E3011" s="206"/>
    </row>
    <row r="3012" spans="1:5" ht="40.5">
      <c r="A3012" s="202">
        <v>93146</v>
      </c>
      <c r="B3012" s="203" t="s">
        <v>4243</v>
      </c>
      <c r="C3012" s="204" t="s">
        <v>1</v>
      </c>
      <c r="D3012" s="205">
        <v>177.34</v>
      </c>
      <c r="E3012" s="206"/>
    </row>
    <row r="3013" spans="1:5" ht="54">
      <c r="A3013" s="202">
        <v>93147</v>
      </c>
      <c r="B3013" s="203" t="s">
        <v>4244</v>
      </c>
      <c r="C3013" s="204" t="s">
        <v>1</v>
      </c>
      <c r="D3013" s="205">
        <v>202.95</v>
      </c>
      <c r="E3013" s="206"/>
    </row>
    <row r="3014" spans="1:5" ht="27">
      <c r="A3014" s="202">
        <v>96971</v>
      </c>
      <c r="B3014" s="203" t="s">
        <v>4245</v>
      </c>
      <c r="C3014" s="204" t="s">
        <v>0</v>
      </c>
      <c r="D3014" s="205">
        <v>24.57</v>
      </c>
      <c r="E3014" s="206"/>
    </row>
    <row r="3015" spans="1:5" ht="27">
      <c r="A3015" s="202">
        <v>96972</v>
      </c>
      <c r="B3015" s="203" t="s">
        <v>4246</v>
      </c>
      <c r="C3015" s="204" t="s">
        <v>0</v>
      </c>
      <c r="D3015" s="205">
        <v>33.729999999999997</v>
      </c>
      <c r="E3015" s="206"/>
    </row>
    <row r="3016" spans="1:5" ht="27">
      <c r="A3016" s="202">
        <v>96973</v>
      </c>
      <c r="B3016" s="203" t="s">
        <v>4247</v>
      </c>
      <c r="C3016" s="204" t="s">
        <v>0</v>
      </c>
      <c r="D3016" s="205">
        <v>42.69</v>
      </c>
      <c r="E3016" s="206"/>
    </row>
    <row r="3017" spans="1:5" ht="27">
      <c r="A3017" s="202">
        <v>96974</v>
      </c>
      <c r="B3017" s="203" t="s">
        <v>4248</v>
      </c>
      <c r="C3017" s="204" t="s">
        <v>0</v>
      </c>
      <c r="D3017" s="205">
        <v>54.65</v>
      </c>
      <c r="E3017" s="206"/>
    </row>
    <row r="3018" spans="1:5" ht="27">
      <c r="A3018" s="202">
        <v>96975</v>
      </c>
      <c r="B3018" s="203" t="s">
        <v>4249</v>
      </c>
      <c r="C3018" s="204" t="s">
        <v>0</v>
      </c>
      <c r="D3018" s="205">
        <v>70.8</v>
      </c>
      <c r="E3018" s="206"/>
    </row>
    <row r="3019" spans="1:5" ht="27">
      <c r="A3019" s="202">
        <v>96976</v>
      </c>
      <c r="B3019" s="203" t="s">
        <v>4250</v>
      </c>
      <c r="C3019" s="204" t="s">
        <v>0</v>
      </c>
      <c r="D3019" s="205">
        <v>92.46</v>
      </c>
      <c r="E3019" s="206"/>
    </row>
    <row r="3020" spans="1:5" ht="27">
      <c r="A3020" s="202">
        <v>96977</v>
      </c>
      <c r="B3020" s="203" t="s">
        <v>4251</v>
      </c>
      <c r="C3020" s="204" t="s">
        <v>0</v>
      </c>
      <c r="D3020" s="205">
        <v>36.869999999999997</v>
      </c>
      <c r="E3020" s="206"/>
    </row>
    <row r="3021" spans="1:5" ht="27">
      <c r="A3021" s="202">
        <v>96978</v>
      </c>
      <c r="B3021" s="203" t="s">
        <v>4252</v>
      </c>
      <c r="C3021" s="204" t="s">
        <v>0</v>
      </c>
      <c r="D3021" s="205">
        <v>51.72</v>
      </c>
      <c r="E3021" s="206"/>
    </row>
    <row r="3022" spans="1:5" ht="27">
      <c r="A3022" s="202">
        <v>96979</v>
      </c>
      <c r="B3022" s="203" t="s">
        <v>4253</v>
      </c>
      <c r="C3022" s="204" t="s">
        <v>0</v>
      </c>
      <c r="D3022" s="205">
        <v>72.53</v>
      </c>
      <c r="E3022" s="206"/>
    </row>
    <row r="3023" spans="1:5" ht="27">
      <c r="A3023" s="202">
        <v>96984</v>
      </c>
      <c r="B3023" s="203" t="s">
        <v>4254</v>
      </c>
      <c r="C3023" s="204" t="s">
        <v>1</v>
      </c>
      <c r="D3023" s="205">
        <v>38.89</v>
      </c>
      <c r="E3023" s="206"/>
    </row>
    <row r="3024" spans="1:5" ht="27">
      <c r="A3024" s="202">
        <v>96985</v>
      </c>
      <c r="B3024" s="203" t="s">
        <v>4255</v>
      </c>
      <c r="C3024" s="204" t="s">
        <v>1</v>
      </c>
      <c r="D3024" s="205">
        <v>48.76</v>
      </c>
      <c r="E3024" s="206"/>
    </row>
    <row r="3025" spans="1:5" ht="27">
      <c r="A3025" s="202">
        <v>96986</v>
      </c>
      <c r="B3025" s="203" t="s">
        <v>4256</v>
      </c>
      <c r="C3025" s="204" t="s">
        <v>1</v>
      </c>
      <c r="D3025" s="205">
        <v>72.83</v>
      </c>
      <c r="E3025" s="206"/>
    </row>
    <row r="3026" spans="1:5" ht="27">
      <c r="A3026" s="202">
        <v>96987</v>
      </c>
      <c r="B3026" s="203" t="s">
        <v>4257</v>
      </c>
      <c r="C3026" s="204" t="s">
        <v>1</v>
      </c>
      <c r="D3026" s="205">
        <v>110.44</v>
      </c>
      <c r="E3026" s="206"/>
    </row>
    <row r="3027" spans="1:5" ht="15">
      <c r="A3027" s="202">
        <v>96988</v>
      </c>
      <c r="B3027" s="203" t="s">
        <v>4258</v>
      </c>
      <c r="C3027" s="204" t="s">
        <v>1</v>
      </c>
      <c r="D3027" s="205">
        <v>174.38</v>
      </c>
      <c r="E3027" s="206"/>
    </row>
    <row r="3028" spans="1:5" ht="15">
      <c r="A3028" s="202">
        <v>96989</v>
      </c>
      <c r="B3028" s="203" t="s">
        <v>4259</v>
      </c>
      <c r="C3028" s="204" t="s">
        <v>1</v>
      </c>
      <c r="D3028" s="205">
        <v>114.57</v>
      </c>
      <c r="E3028" s="206"/>
    </row>
    <row r="3029" spans="1:5" ht="27">
      <c r="A3029" s="202">
        <v>98463</v>
      </c>
      <c r="B3029" s="203" t="s">
        <v>4260</v>
      </c>
      <c r="C3029" s="204" t="s">
        <v>1</v>
      </c>
      <c r="D3029" s="205">
        <v>20.010000000000002</v>
      </c>
      <c r="E3029" s="206"/>
    </row>
    <row r="3030" spans="1:5" ht="54">
      <c r="A3030" s="202">
        <v>96765</v>
      </c>
      <c r="B3030" s="203" t="s">
        <v>4261</v>
      </c>
      <c r="C3030" s="204" t="s">
        <v>1</v>
      </c>
      <c r="D3030" s="205">
        <v>1199.5999999999999</v>
      </c>
      <c r="E3030" s="206"/>
    </row>
    <row r="3031" spans="1:5" ht="27">
      <c r="A3031" s="202">
        <v>101905</v>
      </c>
      <c r="B3031" s="203" t="s">
        <v>4262</v>
      </c>
      <c r="C3031" s="204" t="s">
        <v>1</v>
      </c>
      <c r="D3031" s="205">
        <v>159.55000000000001</v>
      </c>
      <c r="E3031" s="206"/>
    </row>
    <row r="3032" spans="1:5" ht="27">
      <c r="A3032" s="202">
        <v>101906</v>
      </c>
      <c r="B3032" s="203" t="s">
        <v>4263</v>
      </c>
      <c r="C3032" s="204" t="s">
        <v>1</v>
      </c>
      <c r="D3032" s="205">
        <v>472.76</v>
      </c>
      <c r="E3032" s="206"/>
    </row>
    <row r="3033" spans="1:5" ht="27">
      <c r="A3033" s="202">
        <v>101907</v>
      </c>
      <c r="B3033" s="203" t="s">
        <v>4264</v>
      </c>
      <c r="C3033" s="204" t="s">
        <v>1</v>
      </c>
      <c r="D3033" s="205">
        <v>510.92</v>
      </c>
      <c r="E3033" s="206"/>
    </row>
    <row r="3034" spans="1:5" ht="27">
      <c r="A3034" s="202">
        <v>101908</v>
      </c>
      <c r="B3034" s="203" t="s">
        <v>4265</v>
      </c>
      <c r="C3034" s="204" t="s">
        <v>1</v>
      </c>
      <c r="D3034" s="205">
        <v>154.78</v>
      </c>
      <c r="E3034" s="206"/>
    </row>
    <row r="3035" spans="1:5" ht="27">
      <c r="A3035" s="202">
        <v>101909</v>
      </c>
      <c r="B3035" s="203" t="s">
        <v>4266</v>
      </c>
      <c r="C3035" s="204" t="s">
        <v>1</v>
      </c>
      <c r="D3035" s="205">
        <v>180.22</v>
      </c>
      <c r="E3035" s="206"/>
    </row>
    <row r="3036" spans="1:5" ht="27">
      <c r="A3036" s="202">
        <v>101910</v>
      </c>
      <c r="B3036" s="203" t="s">
        <v>4267</v>
      </c>
      <c r="C3036" s="204" t="s">
        <v>1</v>
      </c>
      <c r="D3036" s="205">
        <v>212.01</v>
      </c>
      <c r="E3036" s="206"/>
    </row>
    <row r="3037" spans="1:5" ht="27">
      <c r="A3037" s="202">
        <v>101911</v>
      </c>
      <c r="B3037" s="203" t="s">
        <v>4268</v>
      </c>
      <c r="C3037" s="204" t="s">
        <v>1</v>
      </c>
      <c r="D3037" s="205">
        <v>243.81</v>
      </c>
      <c r="E3037" s="206"/>
    </row>
    <row r="3038" spans="1:5" ht="40.5">
      <c r="A3038" s="202">
        <v>101912</v>
      </c>
      <c r="B3038" s="203" t="s">
        <v>4269</v>
      </c>
      <c r="C3038" s="204" t="s">
        <v>1</v>
      </c>
      <c r="D3038" s="205">
        <v>1176.3</v>
      </c>
      <c r="E3038" s="206"/>
    </row>
    <row r="3039" spans="1:5" ht="15">
      <c r="A3039" s="202">
        <v>101913</v>
      </c>
      <c r="B3039" s="203" t="s">
        <v>4270</v>
      </c>
      <c r="C3039" s="204" t="s">
        <v>1</v>
      </c>
      <c r="D3039" s="205">
        <v>367.04</v>
      </c>
      <c r="E3039" s="206"/>
    </row>
    <row r="3040" spans="1:5" ht="15">
      <c r="A3040" s="202">
        <v>101914</v>
      </c>
      <c r="B3040" s="203" t="s">
        <v>4271</v>
      </c>
      <c r="C3040" s="204" t="s">
        <v>1</v>
      </c>
      <c r="D3040" s="205">
        <v>303.17</v>
      </c>
      <c r="E3040" s="206"/>
    </row>
    <row r="3041" spans="1:5" ht="40.5">
      <c r="A3041" s="202">
        <v>101915</v>
      </c>
      <c r="B3041" s="203" t="s">
        <v>4272</v>
      </c>
      <c r="C3041" s="204" t="s">
        <v>1</v>
      </c>
      <c r="D3041" s="205">
        <v>330.72</v>
      </c>
      <c r="E3041" s="206"/>
    </row>
    <row r="3042" spans="1:5" ht="27">
      <c r="A3042" s="202">
        <v>101916</v>
      </c>
      <c r="B3042" s="203" t="s">
        <v>4273</v>
      </c>
      <c r="C3042" s="204" t="s">
        <v>1</v>
      </c>
      <c r="D3042" s="205">
        <v>2434.27</v>
      </c>
      <c r="E3042" s="206"/>
    </row>
    <row r="3043" spans="1:5" ht="27">
      <c r="A3043" s="202">
        <v>101917</v>
      </c>
      <c r="B3043" s="203" t="s">
        <v>4274</v>
      </c>
      <c r="C3043" s="204" t="s">
        <v>1</v>
      </c>
      <c r="D3043" s="205">
        <v>115.52</v>
      </c>
      <c r="E3043" s="206"/>
    </row>
    <row r="3044" spans="1:5" ht="27">
      <c r="A3044" s="202">
        <v>98261</v>
      </c>
      <c r="B3044" s="203" t="s">
        <v>4275</v>
      </c>
      <c r="C3044" s="204" t="s">
        <v>0</v>
      </c>
      <c r="D3044" s="205">
        <v>2.81</v>
      </c>
      <c r="E3044" s="206"/>
    </row>
    <row r="3045" spans="1:5" ht="27">
      <c r="A3045" s="202">
        <v>98262</v>
      </c>
      <c r="B3045" s="203" t="s">
        <v>4276</v>
      </c>
      <c r="C3045" s="204" t="s">
        <v>0</v>
      </c>
      <c r="D3045" s="205">
        <v>3.51</v>
      </c>
      <c r="E3045" s="206"/>
    </row>
    <row r="3046" spans="1:5" ht="27">
      <c r="A3046" s="202">
        <v>98263</v>
      </c>
      <c r="B3046" s="203" t="s">
        <v>4277</v>
      </c>
      <c r="C3046" s="204" t="s">
        <v>0</v>
      </c>
      <c r="D3046" s="205">
        <v>4.3899999999999997</v>
      </c>
      <c r="E3046" s="206"/>
    </row>
    <row r="3047" spans="1:5" ht="27">
      <c r="A3047" s="202">
        <v>98264</v>
      </c>
      <c r="B3047" s="203" t="s">
        <v>4278</v>
      </c>
      <c r="C3047" s="204" t="s">
        <v>0</v>
      </c>
      <c r="D3047" s="205">
        <v>5.08</v>
      </c>
      <c r="E3047" s="206"/>
    </row>
    <row r="3048" spans="1:5" ht="27">
      <c r="A3048" s="202">
        <v>98265</v>
      </c>
      <c r="B3048" s="203" t="s">
        <v>4279</v>
      </c>
      <c r="C3048" s="204" t="s">
        <v>0</v>
      </c>
      <c r="D3048" s="205">
        <v>6.13</v>
      </c>
      <c r="E3048" s="206"/>
    </row>
    <row r="3049" spans="1:5" ht="27">
      <c r="A3049" s="202">
        <v>98266</v>
      </c>
      <c r="B3049" s="203" t="s">
        <v>4280</v>
      </c>
      <c r="C3049" s="204" t="s">
        <v>0</v>
      </c>
      <c r="D3049" s="205">
        <v>6.74</v>
      </c>
      <c r="E3049" s="206"/>
    </row>
    <row r="3050" spans="1:5" ht="27">
      <c r="A3050" s="202">
        <v>98267</v>
      </c>
      <c r="B3050" s="203" t="s">
        <v>4281</v>
      </c>
      <c r="C3050" s="204" t="s">
        <v>0</v>
      </c>
      <c r="D3050" s="205">
        <v>11.7</v>
      </c>
      <c r="E3050" s="206"/>
    </row>
    <row r="3051" spans="1:5" ht="27">
      <c r="A3051" s="202">
        <v>98268</v>
      </c>
      <c r="B3051" s="203" t="s">
        <v>4282</v>
      </c>
      <c r="C3051" s="204" t="s">
        <v>0</v>
      </c>
      <c r="D3051" s="205">
        <v>20.29</v>
      </c>
      <c r="E3051" s="206"/>
    </row>
    <row r="3052" spans="1:5" ht="27">
      <c r="A3052" s="202">
        <v>98269</v>
      </c>
      <c r="B3052" s="203" t="s">
        <v>4283</v>
      </c>
      <c r="C3052" s="204" t="s">
        <v>0</v>
      </c>
      <c r="D3052" s="205">
        <v>26.76</v>
      </c>
      <c r="E3052" s="206"/>
    </row>
    <row r="3053" spans="1:5" ht="27">
      <c r="A3053" s="202">
        <v>98270</v>
      </c>
      <c r="B3053" s="203" t="s">
        <v>4284</v>
      </c>
      <c r="C3053" s="204" t="s">
        <v>0</v>
      </c>
      <c r="D3053" s="205">
        <v>45.05</v>
      </c>
      <c r="E3053" s="206"/>
    </row>
    <row r="3054" spans="1:5" ht="27">
      <c r="A3054" s="202">
        <v>98271</v>
      </c>
      <c r="B3054" s="203" t="s">
        <v>4285</v>
      </c>
      <c r="C3054" s="204" t="s">
        <v>0</v>
      </c>
      <c r="D3054" s="205">
        <v>71.39</v>
      </c>
      <c r="E3054" s="206"/>
    </row>
    <row r="3055" spans="1:5" ht="27">
      <c r="A3055" s="202">
        <v>98272</v>
      </c>
      <c r="B3055" s="203" t="s">
        <v>4286</v>
      </c>
      <c r="C3055" s="204" t="s">
        <v>0</v>
      </c>
      <c r="D3055" s="205">
        <v>170.95</v>
      </c>
      <c r="E3055" s="206"/>
    </row>
    <row r="3056" spans="1:5" ht="27">
      <c r="A3056" s="202">
        <v>98273</v>
      </c>
      <c r="B3056" s="203" t="s">
        <v>4287</v>
      </c>
      <c r="C3056" s="204" t="s">
        <v>0</v>
      </c>
      <c r="D3056" s="205">
        <v>3.13</v>
      </c>
      <c r="E3056" s="206"/>
    </row>
    <row r="3057" spans="1:5" ht="27">
      <c r="A3057" s="202">
        <v>98274</v>
      </c>
      <c r="B3057" s="203" t="s">
        <v>4288</v>
      </c>
      <c r="C3057" s="204" t="s">
        <v>0</v>
      </c>
      <c r="D3057" s="205">
        <v>4.1900000000000004</v>
      </c>
      <c r="E3057" s="206"/>
    </row>
    <row r="3058" spans="1:5" ht="27">
      <c r="A3058" s="202">
        <v>98275</v>
      </c>
      <c r="B3058" s="203" t="s">
        <v>4289</v>
      </c>
      <c r="C3058" s="204" t="s">
        <v>0</v>
      </c>
      <c r="D3058" s="205">
        <v>4.79</v>
      </c>
      <c r="E3058" s="206"/>
    </row>
    <row r="3059" spans="1:5" ht="27">
      <c r="A3059" s="202">
        <v>98276</v>
      </c>
      <c r="B3059" s="203" t="s">
        <v>4290</v>
      </c>
      <c r="C3059" s="204" t="s">
        <v>0</v>
      </c>
      <c r="D3059" s="205">
        <v>9.75</v>
      </c>
      <c r="E3059" s="206"/>
    </row>
    <row r="3060" spans="1:5" ht="27">
      <c r="A3060" s="202">
        <v>98277</v>
      </c>
      <c r="B3060" s="203" t="s">
        <v>4291</v>
      </c>
      <c r="C3060" s="204" t="s">
        <v>0</v>
      </c>
      <c r="D3060" s="205">
        <v>18.350000000000001</v>
      </c>
      <c r="E3060" s="206"/>
    </row>
    <row r="3061" spans="1:5" ht="27">
      <c r="A3061" s="202">
        <v>98278</v>
      </c>
      <c r="B3061" s="203" t="s">
        <v>4292</v>
      </c>
      <c r="C3061" s="204" t="s">
        <v>0</v>
      </c>
      <c r="D3061" s="205">
        <v>24.81</v>
      </c>
      <c r="E3061" s="206"/>
    </row>
    <row r="3062" spans="1:5" ht="27">
      <c r="A3062" s="202">
        <v>98279</v>
      </c>
      <c r="B3062" s="203" t="s">
        <v>4293</v>
      </c>
      <c r="C3062" s="204" t="s">
        <v>0</v>
      </c>
      <c r="D3062" s="205">
        <v>43.1</v>
      </c>
      <c r="E3062" s="206"/>
    </row>
    <row r="3063" spans="1:5" ht="27">
      <c r="A3063" s="202">
        <v>98280</v>
      </c>
      <c r="B3063" s="203" t="s">
        <v>4294</v>
      </c>
      <c r="C3063" s="204" t="s">
        <v>0</v>
      </c>
      <c r="D3063" s="205">
        <v>5.32</v>
      </c>
      <c r="E3063" s="206"/>
    </row>
    <row r="3064" spans="1:5" ht="27">
      <c r="A3064" s="202">
        <v>98281</v>
      </c>
      <c r="B3064" s="203" t="s">
        <v>4295</v>
      </c>
      <c r="C3064" s="204" t="s">
        <v>0</v>
      </c>
      <c r="D3064" s="205">
        <v>6.02</v>
      </c>
      <c r="E3064" s="206"/>
    </row>
    <row r="3065" spans="1:5" ht="27">
      <c r="A3065" s="202">
        <v>98282</v>
      </c>
      <c r="B3065" s="203" t="s">
        <v>4296</v>
      </c>
      <c r="C3065" s="204" t="s">
        <v>0</v>
      </c>
      <c r="D3065" s="205">
        <v>6.89</v>
      </c>
      <c r="E3065" s="206"/>
    </row>
    <row r="3066" spans="1:5" ht="27">
      <c r="A3066" s="202">
        <v>98283</v>
      </c>
      <c r="B3066" s="203" t="s">
        <v>4297</v>
      </c>
      <c r="C3066" s="204" t="s">
        <v>0</v>
      </c>
      <c r="D3066" s="205">
        <v>7.58</v>
      </c>
      <c r="E3066" s="206"/>
    </row>
    <row r="3067" spans="1:5" ht="27">
      <c r="A3067" s="202">
        <v>98284</v>
      </c>
      <c r="B3067" s="203" t="s">
        <v>4298</v>
      </c>
      <c r="C3067" s="204" t="s">
        <v>0</v>
      </c>
      <c r="D3067" s="205">
        <v>8.6300000000000008</v>
      </c>
      <c r="E3067" s="206"/>
    </row>
    <row r="3068" spans="1:5" ht="27">
      <c r="A3068" s="202">
        <v>98285</v>
      </c>
      <c r="B3068" s="203" t="s">
        <v>4299</v>
      </c>
      <c r="C3068" s="204" t="s">
        <v>0</v>
      </c>
      <c r="D3068" s="205">
        <v>9.24</v>
      </c>
      <c r="E3068" s="206"/>
    </row>
    <row r="3069" spans="1:5" ht="27">
      <c r="A3069" s="202">
        <v>98286</v>
      </c>
      <c r="B3069" s="203" t="s">
        <v>4300</v>
      </c>
      <c r="C3069" s="204" t="s">
        <v>0</v>
      </c>
      <c r="D3069" s="205">
        <v>14.21</v>
      </c>
      <c r="E3069" s="206"/>
    </row>
    <row r="3070" spans="1:5" ht="27">
      <c r="A3070" s="202">
        <v>98287</v>
      </c>
      <c r="B3070" s="203" t="s">
        <v>4301</v>
      </c>
      <c r="C3070" s="204" t="s">
        <v>0</v>
      </c>
      <c r="D3070" s="205">
        <v>1.31</v>
      </c>
      <c r="E3070" s="206"/>
    </row>
    <row r="3071" spans="1:5" ht="27">
      <c r="A3071" s="202">
        <v>98288</v>
      </c>
      <c r="B3071" s="203" t="s">
        <v>4302</v>
      </c>
      <c r="C3071" s="204" t="s">
        <v>0</v>
      </c>
      <c r="D3071" s="205">
        <v>2.0099999999999998</v>
      </c>
      <c r="E3071" s="206"/>
    </row>
    <row r="3072" spans="1:5" ht="27">
      <c r="A3072" s="202">
        <v>98289</v>
      </c>
      <c r="B3072" s="203" t="s">
        <v>4303</v>
      </c>
      <c r="C3072" s="204" t="s">
        <v>0</v>
      </c>
      <c r="D3072" s="205">
        <v>2.89</v>
      </c>
      <c r="E3072" s="206"/>
    </row>
    <row r="3073" spans="1:5" ht="27">
      <c r="A3073" s="202">
        <v>98290</v>
      </c>
      <c r="B3073" s="203" t="s">
        <v>4304</v>
      </c>
      <c r="C3073" s="204" t="s">
        <v>0</v>
      </c>
      <c r="D3073" s="205">
        <v>3.57</v>
      </c>
      <c r="E3073" s="206"/>
    </row>
    <row r="3074" spans="1:5" ht="27">
      <c r="A3074" s="202">
        <v>98291</v>
      </c>
      <c r="B3074" s="203" t="s">
        <v>4305</v>
      </c>
      <c r="C3074" s="204" t="s">
        <v>0</v>
      </c>
      <c r="D3074" s="205">
        <v>4.63</v>
      </c>
      <c r="E3074" s="206"/>
    </row>
    <row r="3075" spans="1:5" ht="27">
      <c r="A3075" s="202">
        <v>98292</v>
      </c>
      <c r="B3075" s="203" t="s">
        <v>4306</v>
      </c>
      <c r="C3075" s="204" t="s">
        <v>0</v>
      </c>
      <c r="D3075" s="205">
        <v>5.24</v>
      </c>
      <c r="E3075" s="206"/>
    </row>
    <row r="3076" spans="1:5" ht="27">
      <c r="A3076" s="202">
        <v>98293</v>
      </c>
      <c r="B3076" s="203" t="s">
        <v>4307</v>
      </c>
      <c r="C3076" s="204" t="s">
        <v>0</v>
      </c>
      <c r="D3076" s="205">
        <v>10.199999999999999</v>
      </c>
      <c r="E3076" s="206"/>
    </row>
    <row r="3077" spans="1:5" ht="27">
      <c r="A3077" s="202">
        <v>98400</v>
      </c>
      <c r="B3077" s="203" t="s">
        <v>4308</v>
      </c>
      <c r="C3077" s="204" t="s">
        <v>0</v>
      </c>
      <c r="D3077" s="205">
        <v>14.31</v>
      </c>
      <c r="E3077" s="206"/>
    </row>
    <row r="3078" spans="1:5" ht="27">
      <c r="A3078" s="202">
        <v>98401</v>
      </c>
      <c r="B3078" s="203" t="s">
        <v>4309</v>
      </c>
      <c r="C3078" s="204" t="s">
        <v>0</v>
      </c>
      <c r="D3078" s="205">
        <v>23.11</v>
      </c>
      <c r="E3078" s="206"/>
    </row>
    <row r="3079" spans="1:5" ht="27">
      <c r="A3079" s="202">
        <v>98402</v>
      </c>
      <c r="B3079" s="203" t="s">
        <v>4310</v>
      </c>
      <c r="C3079" s="204" t="s">
        <v>0</v>
      </c>
      <c r="D3079" s="205">
        <v>30.49</v>
      </c>
      <c r="E3079" s="206"/>
    </row>
    <row r="3080" spans="1:5" ht="27">
      <c r="A3080" s="202">
        <v>100556</v>
      </c>
      <c r="B3080" s="203" t="s">
        <v>4311</v>
      </c>
      <c r="C3080" s="204" t="s">
        <v>1</v>
      </c>
      <c r="D3080" s="205">
        <v>33.64</v>
      </c>
      <c r="E3080" s="206"/>
    </row>
    <row r="3081" spans="1:5" ht="27">
      <c r="A3081" s="202">
        <v>100557</v>
      </c>
      <c r="B3081" s="203" t="s">
        <v>4312</v>
      </c>
      <c r="C3081" s="204" t="s">
        <v>1</v>
      </c>
      <c r="D3081" s="205">
        <v>453.25</v>
      </c>
      <c r="E3081" s="206"/>
    </row>
    <row r="3082" spans="1:5" ht="40.5">
      <c r="A3082" s="202">
        <v>100560</v>
      </c>
      <c r="B3082" s="203" t="s">
        <v>4313</v>
      </c>
      <c r="C3082" s="204" t="s">
        <v>1</v>
      </c>
      <c r="D3082" s="205">
        <v>91.59</v>
      </c>
      <c r="E3082" s="206"/>
    </row>
    <row r="3083" spans="1:5" ht="40.5">
      <c r="A3083" s="202">
        <v>100561</v>
      </c>
      <c r="B3083" s="203" t="s">
        <v>4314</v>
      </c>
      <c r="C3083" s="204" t="s">
        <v>1</v>
      </c>
      <c r="D3083" s="205">
        <v>173.29</v>
      </c>
      <c r="E3083" s="206"/>
    </row>
    <row r="3084" spans="1:5" ht="40.5">
      <c r="A3084" s="202">
        <v>100562</v>
      </c>
      <c r="B3084" s="203" t="s">
        <v>4315</v>
      </c>
      <c r="C3084" s="204" t="s">
        <v>1</v>
      </c>
      <c r="D3084" s="205">
        <v>272.08</v>
      </c>
      <c r="E3084" s="206"/>
    </row>
    <row r="3085" spans="1:5" ht="27">
      <c r="A3085" s="202">
        <v>100563</v>
      </c>
      <c r="B3085" s="203" t="s">
        <v>4316</v>
      </c>
      <c r="C3085" s="204" t="s">
        <v>1</v>
      </c>
      <c r="D3085" s="205">
        <v>395.38</v>
      </c>
      <c r="E3085" s="206"/>
    </row>
    <row r="3086" spans="1:5" ht="40.5">
      <c r="A3086" s="202">
        <v>101795</v>
      </c>
      <c r="B3086" s="203" t="s">
        <v>4317</v>
      </c>
      <c r="C3086" s="204" t="s">
        <v>1</v>
      </c>
      <c r="D3086" s="205">
        <v>414.68</v>
      </c>
      <c r="E3086" s="206"/>
    </row>
    <row r="3087" spans="1:5" ht="27">
      <c r="A3087" s="202">
        <v>101798</v>
      </c>
      <c r="B3087" s="203" t="s">
        <v>4318</v>
      </c>
      <c r="C3087" s="204" t="s">
        <v>1</v>
      </c>
      <c r="D3087" s="205">
        <v>368.42</v>
      </c>
      <c r="E3087" s="206"/>
    </row>
    <row r="3088" spans="1:5" ht="27">
      <c r="A3088" s="202">
        <v>101799</v>
      </c>
      <c r="B3088" s="203" t="s">
        <v>4319</v>
      </c>
      <c r="C3088" s="204" t="s">
        <v>1</v>
      </c>
      <c r="D3088" s="205">
        <v>907.46</v>
      </c>
      <c r="E3088" s="206"/>
    </row>
    <row r="3089" spans="1:5" ht="15">
      <c r="A3089" s="202">
        <v>98397</v>
      </c>
      <c r="B3089" s="203" t="s">
        <v>4320</v>
      </c>
      <c r="C3089" s="204" t="s">
        <v>2</v>
      </c>
      <c r="D3089" s="205">
        <v>8.32</v>
      </c>
      <c r="E3089" s="206"/>
    </row>
    <row r="3090" spans="1:5" ht="40.5">
      <c r="A3090" s="202">
        <v>101936</v>
      </c>
      <c r="B3090" s="203" t="s">
        <v>4321</v>
      </c>
      <c r="C3090" s="204" t="s">
        <v>1</v>
      </c>
      <c r="D3090" s="205">
        <v>5151.13</v>
      </c>
      <c r="E3090" s="206"/>
    </row>
    <row r="3091" spans="1:5" ht="40.5">
      <c r="A3091" s="202">
        <v>101937</v>
      </c>
      <c r="B3091" s="203" t="s">
        <v>4322</v>
      </c>
      <c r="C3091" s="204" t="s">
        <v>1</v>
      </c>
      <c r="D3091" s="205">
        <v>9301.9599999999991</v>
      </c>
      <c r="E3091" s="206"/>
    </row>
    <row r="3092" spans="1:5" ht="27">
      <c r="A3092" s="202">
        <v>98294</v>
      </c>
      <c r="B3092" s="203" t="s">
        <v>4323</v>
      </c>
      <c r="C3092" s="204" t="s">
        <v>0</v>
      </c>
      <c r="D3092" s="205">
        <v>1.7</v>
      </c>
      <c r="E3092" s="206"/>
    </row>
    <row r="3093" spans="1:5" ht="27">
      <c r="A3093" s="202">
        <v>98295</v>
      </c>
      <c r="B3093" s="203" t="s">
        <v>4324</v>
      </c>
      <c r="C3093" s="204" t="s">
        <v>0</v>
      </c>
      <c r="D3093" s="205">
        <v>1.25</v>
      </c>
      <c r="E3093" s="206"/>
    </row>
    <row r="3094" spans="1:5" ht="27">
      <c r="A3094" s="202">
        <v>98296</v>
      </c>
      <c r="B3094" s="203" t="s">
        <v>4325</v>
      </c>
      <c r="C3094" s="204" t="s">
        <v>0</v>
      </c>
      <c r="D3094" s="205">
        <v>2.63</v>
      </c>
      <c r="E3094" s="206"/>
    </row>
    <row r="3095" spans="1:5" ht="27">
      <c r="A3095" s="202">
        <v>98297</v>
      </c>
      <c r="B3095" s="203" t="s">
        <v>4326</v>
      </c>
      <c r="C3095" s="204" t="s">
        <v>0</v>
      </c>
      <c r="D3095" s="205">
        <v>1.91</v>
      </c>
      <c r="E3095" s="206"/>
    </row>
    <row r="3096" spans="1:5" ht="27">
      <c r="A3096" s="202">
        <v>98301</v>
      </c>
      <c r="B3096" s="203" t="s">
        <v>4327</v>
      </c>
      <c r="C3096" s="204" t="s">
        <v>1</v>
      </c>
      <c r="D3096" s="205">
        <v>381.63</v>
      </c>
      <c r="E3096" s="206"/>
    </row>
    <row r="3097" spans="1:5" ht="27">
      <c r="A3097" s="202">
        <v>98302</v>
      </c>
      <c r="B3097" s="203" t="s">
        <v>4328</v>
      </c>
      <c r="C3097" s="204" t="s">
        <v>1</v>
      </c>
      <c r="D3097" s="205">
        <v>516.37</v>
      </c>
      <c r="E3097" s="206"/>
    </row>
    <row r="3098" spans="1:5" ht="27">
      <c r="A3098" s="202">
        <v>98304</v>
      </c>
      <c r="B3098" s="203" t="s">
        <v>4329</v>
      </c>
      <c r="C3098" s="204" t="s">
        <v>1</v>
      </c>
      <c r="D3098" s="205">
        <v>824.33</v>
      </c>
      <c r="E3098" s="206"/>
    </row>
    <row r="3099" spans="1:5" ht="15">
      <c r="A3099" s="202">
        <v>98307</v>
      </c>
      <c r="B3099" s="203" t="s">
        <v>4330</v>
      </c>
      <c r="C3099" s="204" t="s">
        <v>1</v>
      </c>
      <c r="D3099" s="205">
        <v>31.89</v>
      </c>
      <c r="E3099" s="206"/>
    </row>
    <row r="3100" spans="1:5" ht="15">
      <c r="A3100" s="202">
        <v>98308</v>
      </c>
      <c r="B3100" s="203" t="s">
        <v>4331</v>
      </c>
      <c r="C3100" s="204" t="s">
        <v>1</v>
      </c>
      <c r="D3100" s="205">
        <v>20.95</v>
      </c>
      <c r="E3100" s="206"/>
    </row>
    <row r="3101" spans="1:5" ht="27">
      <c r="A3101" s="202">
        <v>98593</v>
      </c>
      <c r="B3101" s="203" t="s">
        <v>4332</v>
      </c>
      <c r="C3101" s="204" t="s">
        <v>1</v>
      </c>
      <c r="D3101" s="205">
        <v>663.39</v>
      </c>
      <c r="E3101" s="206"/>
    </row>
    <row r="3102" spans="1:5" ht="27">
      <c r="A3102" s="202">
        <v>89355</v>
      </c>
      <c r="B3102" s="203" t="s">
        <v>4333</v>
      </c>
      <c r="C3102" s="204" t="s">
        <v>0</v>
      </c>
      <c r="D3102" s="205">
        <v>13.17</v>
      </c>
      <c r="E3102" s="206"/>
    </row>
    <row r="3103" spans="1:5" ht="27">
      <c r="A3103" s="202">
        <v>89356</v>
      </c>
      <c r="B3103" s="203" t="s">
        <v>4334</v>
      </c>
      <c r="C3103" s="204" t="s">
        <v>0</v>
      </c>
      <c r="D3103" s="205">
        <v>15.61</v>
      </c>
      <c r="E3103" s="206"/>
    </row>
    <row r="3104" spans="1:5" ht="27">
      <c r="A3104" s="202">
        <v>89357</v>
      </c>
      <c r="B3104" s="203" t="s">
        <v>4335</v>
      </c>
      <c r="C3104" s="204" t="s">
        <v>0</v>
      </c>
      <c r="D3104" s="205">
        <v>22.7</v>
      </c>
      <c r="E3104" s="206"/>
    </row>
    <row r="3105" spans="1:5" ht="27">
      <c r="A3105" s="202">
        <v>89401</v>
      </c>
      <c r="B3105" s="203" t="s">
        <v>4336</v>
      </c>
      <c r="C3105" s="204" t="s">
        <v>0</v>
      </c>
      <c r="D3105" s="205">
        <v>6.09</v>
      </c>
      <c r="E3105" s="206"/>
    </row>
    <row r="3106" spans="1:5" ht="27">
      <c r="A3106" s="202">
        <v>89402</v>
      </c>
      <c r="B3106" s="203" t="s">
        <v>4337</v>
      </c>
      <c r="C3106" s="204" t="s">
        <v>0</v>
      </c>
      <c r="D3106" s="205">
        <v>7.46</v>
      </c>
      <c r="E3106" s="206"/>
    </row>
    <row r="3107" spans="1:5" ht="27">
      <c r="A3107" s="202">
        <v>89403</v>
      </c>
      <c r="B3107" s="203" t="s">
        <v>4338</v>
      </c>
      <c r="C3107" s="204" t="s">
        <v>0</v>
      </c>
      <c r="D3107" s="205">
        <v>12.93</v>
      </c>
      <c r="E3107" s="206"/>
    </row>
    <row r="3108" spans="1:5" ht="27">
      <c r="A3108" s="202">
        <v>89446</v>
      </c>
      <c r="B3108" s="203" t="s">
        <v>4339</v>
      </c>
      <c r="C3108" s="204" t="s">
        <v>0</v>
      </c>
      <c r="D3108" s="205">
        <v>4.3600000000000003</v>
      </c>
      <c r="E3108" s="206"/>
    </row>
    <row r="3109" spans="1:5" ht="27">
      <c r="A3109" s="202">
        <v>89447</v>
      </c>
      <c r="B3109" s="203" t="s">
        <v>4340</v>
      </c>
      <c r="C3109" s="204" t="s">
        <v>0</v>
      </c>
      <c r="D3109" s="205">
        <v>9.2899999999999991</v>
      </c>
      <c r="E3109" s="206"/>
    </row>
    <row r="3110" spans="1:5" ht="27">
      <c r="A3110" s="202">
        <v>89448</v>
      </c>
      <c r="B3110" s="203" t="s">
        <v>4341</v>
      </c>
      <c r="C3110" s="204" t="s">
        <v>0</v>
      </c>
      <c r="D3110" s="205">
        <v>13.4</v>
      </c>
      <c r="E3110" s="206"/>
    </row>
    <row r="3111" spans="1:5" ht="27">
      <c r="A3111" s="202">
        <v>89449</v>
      </c>
      <c r="B3111" s="203" t="s">
        <v>4342</v>
      </c>
      <c r="C3111" s="204" t="s">
        <v>0</v>
      </c>
      <c r="D3111" s="205">
        <v>15.42</v>
      </c>
      <c r="E3111" s="206"/>
    </row>
    <row r="3112" spans="1:5" ht="27">
      <c r="A3112" s="202">
        <v>89450</v>
      </c>
      <c r="B3112" s="203" t="s">
        <v>4343</v>
      </c>
      <c r="C3112" s="204" t="s">
        <v>0</v>
      </c>
      <c r="D3112" s="205">
        <v>25.53</v>
      </c>
      <c r="E3112" s="206"/>
    </row>
    <row r="3113" spans="1:5" ht="27">
      <c r="A3113" s="202">
        <v>89451</v>
      </c>
      <c r="B3113" s="203" t="s">
        <v>4344</v>
      </c>
      <c r="C3113" s="204" t="s">
        <v>0</v>
      </c>
      <c r="D3113" s="205">
        <v>42.31</v>
      </c>
      <c r="E3113" s="206"/>
    </row>
    <row r="3114" spans="1:5" ht="27">
      <c r="A3114" s="202">
        <v>89452</v>
      </c>
      <c r="B3114" s="203" t="s">
        <v>4345</v>
      </c>
      <c r="C3114" s="204" t="s">
        <v>0</v>
      </c>
      <c r="D3114" s="205">
        <v>52.7</v>
      </c>
      <c r="E3114" s="206"/>
    </row>
    <row r="3115" spans="1:5" ht="27">
      <c r="A3115" s="202">
        <v>89508</v>
      </c>
      <c r="B3115" s="203" t="s">
        <v>4346</v>
      </c>
      <c r="C3115" s="204" t="s">
        <v>0</v>
      </c>
      <c r="D3115" s="205">
        <v>17.14</v>
      </c>
      <c r="E3115" s="206"/>
    </row>
    <row r="3116" spans="1:5" ht="27">
      <c r="A3116" s="202">
        <v>89509</v>
      </c>
      <c r="B3116" s="203" t="s">
        <v>4347</v>
      </c>
      <c r="C3116" s="204" t="s">
        <v>0</v>
      </c>
      <c r="D3116" s="205">
        <v>23.89</v>
      </c>
      <c r="E3116" s="206"/>
    </row>
    <row r="3117" spans="1:5" ht="27">
      <c r="A3117" s="202">
        <v>89511</v>
      </c>
      <c r="B3117" s="203" t="s">
        <v>4348</v>
      </c>
      <c r="C3117" s="204" t="s">
        <v>0</v>
      </c>
      <c r="D3117" s="205">
        <v>35.42</v>
      </c>
      <c r="E3117" s="206"/>
    </row>
    <row r="3118" spans="1:5" ht="27">
      <c r="A3118" s="202">
        <v>89512</v>
      </c>
      <c r="B3118" s="203" t="s">
        <v>4349</v>
      </c>
      <c r="C3118" s="204" t="s">
        <v>0</v>
      </c>
      <c r="D3118" s="205">
        <v>56.76</v>
      </c>
      <c r="E3118" s="206"/>
    </row>
    <row r="3119" spans="1:5" ht="27">
      <c r="A3119" s="202">
        <v>89576</v>
      </c>
      <c r="B3119" s="203" t="s">
        <v>4350</v>
      </c>
      <c r="C3119" s="204" t="s">
        <v>0</v>
      </c>
      <c r="D3119" s="205">
        <v>22.34</v>
      </c>
      <c r="E3119" s="206"/>
    </row>
    <row r="3120" spans="1:5" ht="27">
      <c r="A3120" s="202">
        <v>89578</v>
      </c>
      <c r="B3120" s="203" t="s">
        <v>4351</v>
      </c>
      <c r="C3120" s="204" t="s">
        <v>0</v>
      </c>
      <c r="D3120" s="205">
        <v>38.619999999999997</v>
      </c>
      <c r="E3120" s="206"/>
    </row>
    <row r="3121" spans="1:5" ht="27">
      <c r="A3121" s="202">
        <v>89580</v>
      </c>
      <c r="B3121" s="203" t="s">
        <v>4352</v>
      </c>
      <c r="C3121" s="204" t="s">
        <v>0</v>
      </c>
      <c r="D3121" s="205">
        <v>76.36</v>
      </c>
      <c r="E3121" s="206"/>
    </row>
    <row r="3122" spans="1:5" ht="27">
      <c r="A3122" s="202">
        <v>89633</v>
      </c>
      <c r="B3122" s="203" t="s">
        <v>4353</v>
      </c>
      <c r="C3122" s="204" t="s">
        <v>0</v>
      </c>
      <c r="D3122" s="205">
        <v>18.95</v>
      </c>
      <c r="E3122" s="206"/>
    </row>
    <row r="3123" spans="1:5" ht="27">
      <c r="A3123" s="202">
        <v>89634</v>
      </c>
      <c r="B3123" s="203" t="s">
        <v>4354</v>
      </c>
      <c r="C3123" s="204" t="s">
        <v>0</v>
      </c>
      <c r="D3123" s="205">
        <v>29.35</v>
      </c>
      <c r="E3123" s="206"/>
    </row>
    <row r="3124" spans="1:5" ht="27">
      <c r="A3124" s="202">
        <v>89635</v>
      </c>
      <c r="B3124" s="203" t="s">
        <v>4355</v>
      </c>
      <c r="C3124" s="204" t="s">
        <v>0</v>
      </c>
      <c r="D3124" s="205">
        <v>42.64</v>
      </c>
      <c r="E3124" s="206"/>
    </row>
    <row r="3125" spans="1:5" ht="27">
      <c r="A3125" s="202">
        <v>89636</v>
      </c>
      <c r="B3125" s="203" t="s">
        <v>4356</v>
      </c>
      <c r="C3125" s="204" t="s">
        <v>0</v>
      </c>
      <c r="D3125" s="205">
        <v>52.03</v>
      </c>
      <c r="E3125" s="206"/>
    </row>
    <row r="3126" spans="1:5" ht="27">
      <c r="A3126" s="202">
        <v>89711</v>
      </c>
      <c r="B3126" s="203" t="s">
        <v>4357</v>
      </c>
      <c r="C3126" s="204" t="s">
        <v>0</v>
      </c>
      <c r="D3126" s="205">
        <v>14.58</v>
      </c>
      <c r="E3126" s="206"/>
    </row>
    <row r="3127" spans="1:5" ht="27">
      <c r="A3127" s="202">
        <v>89712</v>
      </c>
      <c r="B3127" s="203" t="s">
        <v>4358</v>
      </c>
      <c r="C3127" s="204" t="s">
        <v>0</v>
      </c>
      <c r="D3127" s="205">
        <v>22.69</v>
      </c>
      <c r="E3127" s="206"/>
    </row>
    <row r="3128" spans="1:5" ht="27">
      <c r="A3128" s="202">
        <v>89713</v>
      </c>
      <c r="B3128" s="203" t="s">
        <v>4359</v>
      </c>
      <c r="C3128" s="204" t="s">
        <v>0</v>
      </c>
      <c r="D3128" s="205">
        <v>34.92</v>
      </c>
      <c r="E3128" s="206"/>
    </row>
    <row r="3129" spans="1:5" ht="27">
      <c r="A3129" s="202">
        <v>89714</v>
      </c>
      <c r="B3129" s="203" t="s">
        <v>4360</v>
      </c>
      <c r="C3129" s="204" t="s">
        <v>0</v>
      </c>
      <c r="D3129" s="205">
        <v>44.67</v>
      </c>
      <c r="E3129" s="206"/>
    </row>
    <row r="3130" spans="1:5" ht="27">
      <c r="A3130" s="202">
        <v>89716</v>
      </c>
      <c r="B3130" s="203" t="s">
        <v>4361</v>
      </c>
      <c r="C3130" s="204" t="s">
        <v>0</v>
      </c>
      <c r="D3130" s="205">
        <v>22</v>
      </c>
      <c r="E3130" s="206"/>
    </row>
    <row r="3131" spans="1:5" ht="27">
      <c r="A3131" s="202">
        <v>89717</v>
      </c>
      <c r="B3131" s="203" t="s">
        <v>4362</v>
      </c>
      <c r="C3131" s="204" t="s">
        <v>0</v>
      </c>
      <c r="D3131" s="205">
        <v>33.979999999999997</v>
      </c>
      <c r="E3131" s="206"/>
    </row>
    <row r="3132" spans="1:5" ht="27">
      <c r="A3132" s="202">
        <v>89770</v>
      </c>
      <c r="B3132" s="203" t="s">
        <v>4363</v>
      </c>
      <c r="C3132" s="204" t="s">
        <v>0</v>
      </c>
      <c r="D3132" s="205">
        <v>38.03</v>
      </c>
      <c r="E3132" s="206"/>
    </row>
    <row r="3133" spans="1:5" ht="27">
      <c r="A3133" s="202">
        <v>89771</v>
      </c>
      <c r="B3133" s="203" t="s">
        <v>4364</v>
      </c>
      <c r="C3133" s="204" t="s">
        <v>0</v>
      </c>
      <c r="D3133" s="205">
        <v>52</v>
      </c>
      <c r="E3133" s="206"/>
    </row>
    <row r="3134" spans="1:5" ht="27">
      <c r="A3134" s="202">
        <v>89773</v>
      </c>
      <c r="B3134" s="203" t="s">
        <v>4365</v>
      </c>
      <c r="C3134" s="204" t="s">
        <v>0</v>
      </c>
      <c r="D3134" s="205">
        <v>121.23</v>
      </c>
      <c r="E3134" s="206"/>
    </row>
    <row r="3135" spans="1:5" ht="27">
      <c r="A3135" s="202">
        <v>89775</v>
      </c>
      <c r="B3135" s="203" t="s">
        <v>4366</v>
      </c>
      <c r="C3135" s="204" t="s">
        <v>0</v>
      </c>
      <c r="D3135" s="205">
        <v>191.62</v>
      </c>
      <c r="E3135" s="206"/>
    </row>
    <row r="3136" spans="1:5" ht="27">
      <c r="A3136" s="202">
        <v>89798</v>
      </c>
      <c r="B3136" s="203" t="s">
        <v>4367</v>
      </c>
      <c r="C3136" s="204" t="s">
        <v>0</v>
      </c>
      <c r="D3136" s="205">
        <v>10.77</v>
      </c>
      <c r="E3136" s="206"/>
    </row>
    <row r="3137" spans="1:5" ht="27">
      <c r="A3137" s="202">
        <v>89799</v>
      </c>
      <c r="B3137" s="203" t="s">
        <v>4368</v>
      </c>
      <c r="C3137" s="204" t="s">
        <v>0</v>
      </c>
      <c r="D3137" s="205">
        <v>17.399999999999999</v>
      </c>
      <c r="E3137" s="206"/>
    </row>
    <row r="3138" spans="1:5" ht="27">
      <c r="A3138" s="202">
        <v>89800</v>
      </c>
      <c r="B3138" s="203" t="s">
        <v>4369</v>
      </c>
      <c r="C3138" s="204" t="s">
        <v>0</v>
      </c>
      <c r="D3138" s="205">
        <v>21.35</v>
      </c>
      <c r="E3138" s="206"/>
    </row>
    <row r="3139" spans="1:5" ht="27">
      <c r="A3139" s="202">
        <v>89848</v>
      </c>
      <c r="B3139" s="203" t="s">
        <v>4370</v>
      </c>
      <c r="C3139" s="204" t="s">
        <v>0</v>
      </c>
      <c r="D3139" s="205">
        <v>25.26</v>
      </c>
      <c r="E3139" s="206"/>
    </row>
    <row r="3140" spans="1:5" ht="27">
      <c r="A3140" s="202">
        <v>89849</v>
      </c>
      <c r="B3140" s="203" t="s">
        <v>4371</v>
      </c>
      <c r="C3140" s="204" t="s">
        <v>0</v>
      </c>
      <c r="D3140" s="205">
        <v>50.91</v>
      </c>
      <c r="E3140" s="206"/>
    </row>
    <row r="3141" spans="1:5" ht="27">
      <c r="A3141" s="202">
        <v>89865</v>
      </c>
      <c r="B3141" s="203" t="s">
        <v>4372</v>
      </c>
      <c r="C3141" s="204" t="s">
        <v>0</v>
      </c>
      <c r="D3141" s="205">
        <v>9.8699999999999992</v>
      </c>
      <c r="E3141" s="206"/>
    </row>
    <row r="3142" spans="1:5" ht="54">
      <c r="A3142" s="202">
        <v>91784</v>
      </c>
      <c r="B3142" s="203" t="s">
        <v>4373</v>
      </c>
      <c r="C3142" s="204" t="s">
        <v>0</v>
      </c>
      <c r="D3142" s="205">
        <v>32.19</v>
      </c>
      <c r="E3142" s="206"/>
    </row>
    <row r="3143" spans="1:5" ht="54">
      <c r="A3143" s="202">
        <v>91785</v>
      </c>
      <c r="B3143" s="203" t="s">
        <v>4374</v>
      </c>
      <c r="C3143" s="204" t="s">
        <v>0</v>
      </c>
      <c r="D3143" s="205">
        <v>31.99</v>
      </c>
      <c r="E3143" s="206"/>
    </row>
    <row r="3144" spans="1:5" ht="54">
      <c r="A3144" s="202">
        <v>91786</v>
      </c>
      <c r="B3144" s="203" t="s">
        <v>4375</v>
      </c>
      <c r="C3144" s="204" t="s">
        <v>0</v>
      </c>
      <c r="D3144" s="205">
        <v>23.98</v>
      </c>
      <c r="E3144" s="206"/>
    </row>
    <row r="3145" spans="1:5" ht="40.5">
      <c r="A3145" s="202">
        <v>91787</v>
      </c>
      <c r="B3145" s="203" t="s">
        <v>4376</v>
      </c>
      <c r="C3145" s="204" t="s">
        <v>0</v>
      </c>
      <c r="D3145" s="205">
        <v>28.35</v>
      </c>
      <c r="E3145" s="206"/>
    </row>
    <row r="3146" spans="1:5" ht="40.5">
      <c r="A3146" s="202">
        <v>91788</v>
      </c>
      <c r="B3146" s="203" t="s">
        <v>4377</v>
      </c>
      <c r="C3146" s="204" t="s">
        <v>0</v>
      </c>
      <c r="D3146" s="205">
        <v>35.729999999999997</v>
      </c>
      <c r="E3146" s="206"/>
    </row>
    <row r="3147" spans="1:5" ht="54">
      <c r="A3147" s="202">
        <v>91789</v>
      </c>
      <c r="B3147" s="203" t="s">
        <v>4378</v>
      </c>
      <c r="C3147" s="204" t="s">
        <v>0</v>
      </c>
      <c r="D3147" s="205">
        <v>40.56</v>
      </c>
      <c r="E3147" s="206"/>
    </row>
    <row r="3148" spans="1:5" ht="54">
      <c r="A3148" s="202">
        <v>91790</v>
      </c>
      <c r="B3148" s="203" t="s">
        <v>4379</v>
      </c>
      <c r="C3148" s="204" t="s">
        <v>0</v>
      </c>
      <c r="D3148" s="205">
        <v>60.19</v>
      </c>
      <c r="E3148" s="206"/>
    </row>
    <row r="3149" spans="1:5" ht="40.5">
      <c r="A3149" s="202">
        <v>91791</v>
      </c>
      <c r="B3149" s="203" t="s">
        <v>4380</v>
      </c>
      <c r="C3149" s="204" t="s">
        <v>0</v>
      </c>
      <c r="D3149" s="205">
        <v>81.67</v>
      </c>
      <c r="E3149" s="206"/>
    </row>
    <row r="3150" spans="1:5" ht="54">
      <c r="A3150" s="202">
        <v>91792</v>
      </c>
      <c r="B3150" s="203" t="s">
        <v>4381</v>
      </c>
      <c r="C3150" s="204" t="s">
        <v>0</v>
      </c>
      <c r="D3150" s="205">
        <v>43.32</v>
      </c>
      <c r="E3150" s="206"/>
    </row>
    <row r="3151" spans="1:5" ht="54">
      <c r="A3151" s="202">
        <v>91793</v>
      </c>
      <c r="B3151" s="203" t="s">
        <v>4382</v>
      </c>
      <c r="C3151" s="204" t="s">
        <v>0</v>
      </c>
      <c r="D3151" s="205">
        <v>71.34</v>
      </c>
      <c r="E3151" s="206"/>
    </row>
    <row r="3152" spans="1:5" ht="54">
      <c r="A3152" s="202">
        <v>91794</v>
      </c>
      <c r="B3152" s="203" t="s">
        <v>4383</v>
      </c>
      <c r="C3152" s="204" t="s">
        <v>0</v>
      </c>
      <c r="D3152" s="205">
        <v>34.799999999999997</v>
      </c>
      <c r="E3152" s="206"/>
    </row>
    <row r="3153" spans="1:5" ht="54">
      <c r="A3153" s="202">
        <v>91795</v>
      </c>
      <c r="B3153" s="203" t="s">
        <v>4384</v>
      </c>
      <c r="C3153" s="204" t="s">
        <v>0</v>
      </c>
      <c r="D3153" s="205">
        <v>57.85</v>
      </c>
      <c r="E3153" s="206"/>
    </row>
    <row r="3154" spans="1:5" ht="40.5">
      <c r="A3154" s="202">
        <v>91796</v>
      </c>
      <c r="B3154" s="203" t="s">
        <v>4385</v>
      </c>
      <c r="C3154" s="204" t="s">
        <v>0</v>
      </c>
      <c r="D3154" s="205">
        <v>61.27</v>
      </c>
      <c r="E3154" s="206"/>
    </row>
    <row r="3155" spans="1:5" ht="27">
      <c r="A3155" s="202">
        <v>92275</v>
      </c>
      <c r="B3155" s="203" t="s">
        <v>4386</v>
      </c>
      <c r="C3155" s="204" t="s">
        <v>0</v>
      </c>
      <c r="D3155" s="205">
        <v>49.41</v>
      </c>
      <c r="E3155" s="206"/>
    </row>
    <row r="3156" spans="1:5" ht="27">
      <c r="A3156" s="202">
        <v>92276</v>
      </c>
      <c r="B3156" s="203" t="s">
        <v>4387</v>
      </c>
      <c r="C3156" s="204" t="s">
        <v>0</v>
      </c>
      <c r="D3156" s="205">
        <v>62.58</v>
      </c>
      <c r="E3156" s="206"/>
    </row>
    <row r="3157" spans="1:5" ht="27">
      <c r="A3157" s="202">
        <v>92277</v>
      </c>
      <c r="B3157" s="203" t="s">
        <v>4388</v>
      </c>
      <c r="C3157" s="204" t="s">
        <v>0</v>
      </c>
      <c r="D3157" s="205">
        <v>90.41</v>
      </c>
      <c r="E3157" s="206"/>
    </row>
    <row r="3158" spans="1:5" ht="27">
      <c r="A3158" s="202">
        <v>92278</v>
      </c>
      <c r="B3158" s="203" t="s">
        <v>4389</v>
      </c>
      <c r="C3158" s="204" t="s">
        <v>0</v>
      </c>
      <c r="D3158" s="205">
        <v>121.7</v>
      </c>
      <c r="E3158" s="206"/>
    </row>
    <row r="3159" spans="1:5" ht="27">
      <c r="A3159" s="202">
        <v>92279</v>
      </c>
      <c r="B3159" s="203" t="s">
        <v>4390</v>
      </c>
      <c r="C3159" s="204" t="s">
        <v>0</v>
      </c>
      <c r="D3159" s="205">
        <v>175.99</v>
      </c>
      <c r="E3159" s="206"/>
    </row>
    <row r="3160" spans="1:5" ht="27">
      <c r="A3160" s="202">
        <v>92280</v>
      </c>
      <c r="B3160" s="203" t="s">
        <v>4391</v>
      </c>
      <c r="C3160" s="204" t="s">
        <v>0</v>
      </c>
      <c r="D3160" s="205">
        <v>247.27</v>
      </c>
      <c r="E3160" s="206"/>
    </row>
    <row r="3161" spans="1:5" ht="27">
      <c r="A3161" s="202">
        <v>92281</v>
      </c>
      <c r="B3161" s="203" t="s">
        <v>4392</v>
      </c>
      <c r="C3161" s="204" t="s">
        <v>0</v>
      </c>
      <c r="D3161" s="205">
        <v>133.37</v>
      </c>
      <c r="E3161" s="206"/>
    </row>
    <row r="3162" spans="1:5" ht="27">
      <c r="A3162" s="202">
        <v>92282</v>
      </c>
      <c r="B3162" s="203" t="s">
        <v>4393</v>
      </c>
      <c r="C3162" s="204" t="s">
        <v>0</v>
      </c>
      <c r="D3162" s="205">
        <v>149.94999999999999</v>
      </c>
      <c r="E3162" s="206"/>
    </row>
    <row r="3163" spans="1:5" ht="27">
      <c r="A3163" s="202">
        <v>92283</v>
      </c>
      <c r="B3163" s="203" t="s">
        <v>4394</v>
      </c>
      <c r="C3163" s="204" t="s">
        <v>0</v>
      </c>
      <c r="D3163" s="205">
        <v>200.96</v>
      </c>
      <c r="E3163" s="206"/>
    </row>
    <row r="3164" spans="1:5" ht="27">
      <c r="A3164" s="202">
        <v>92284</v>
      </c>
      <c r="B3164" s="203" t="s">
        <v>4395</v>
      </c>
      <c r="C3164" s="204" t="s">
        <v>0</v>
      </c>
      <c r="D3164" s="205">
        <v>247.8</v>
      </c>
      <c r="E3164" s="206"/>
    </row>
    <row r="3165" spans="1:5" ht="27">
      <c r="A3165" s="202">
        <v>92285</v>
      </c>
      <c r="B3165" s="203" t="s">
        <v>4396</v>
      </c>
      <c r="C3165" s="204" t="s">
        <v>0</v>
      </c>
      <c r="D3165" s="205">
        <v>326.73</v>
      </c>
      <c r="E3165" s="206"/>
    </row>
    <row r="3166" spans="1:5" ht="27">
      <c r="A3166" s="202">
        <v>92286</v>
      </c>
      <c r="B3166" s="203" t="s">
        <v>4397</v>
      </c>
      <c r="C3166" s="204" t="s">
        <v>0</v>
      </c>
      <c r="D3166" s="205">
        <v>400.12</v>
      </c>
      <c r="E3166" s="206"/>
    </row>
    <row r="3167" spans="1:5" ht="27">
      <c r="A3167" s="202">
        <v>92305</v>
      </c>
      <c r="B3167" s="203" t="s">
        <v>4398</v>
      </c>
      <c r="C3167" s="204" t="s">
        <v>0</v>
      </c>
      <c r="D3167" s="205">
        <v>31.75</v>
      </c>
      <c r="E3167" s="206"/>
    </row>
    <row r="3168" spans="1:5" ht="27">
      <c r="A3168" s="202">
        <v>92306</v>
      </c>
      <c r="B3168" s="203" t="s">
        <v>4399</v>
      </c>
      <c r="C3168" s="204" t="s">
        <v>0</v>
      </c>
      <c r="D3168" s="205">
        <v>52.43</v>
      </c>
      <c r="E3168" s="206"/>
    </row>
    <row r="3169" spans="1:5" ht="27">
      <c r="A3169" s="202">
        <v>92307</v>
      </c>
      <c r="B3169" s="203" t="s">
        <v>4400</v>
      </c>
      <c r="C3169" s="204" t="s">
        <v>0</v>
      </c>
      <c r="D3169" s="205">
        <v>65.819999999999993</v>
      </c>
      <c r="E3169" s="206"/>
    </row>
    <row r="3170" spans="1:5" ht="27">
      <c r="A3170" s="202">
        <v>92308</v>
      </c>
      <c r="B3170" s="203" t="s">
        <v>4401</v>
      </c>
      <c r="C3170" s="204" t="s">
        <v>0</v>
      </c>
      <c r="D3170" s="205">
        <v>50.79</v>
      </c>
      <c r="E3170" s="206"/>
    </row>
    <row r="3171" spans="1:5" ht="27">
      <c r="A3171" s="202">
        <v>92309</v>
      </c>
      <c r="B3171" s="203" t="s">
        <v>4402</v>
      </c>
      <c r="C3171" s="204" t="s">
        <v>0</v>
      </c>
      <c r="D3171" s="205">
        <v>137.91</v>
      </c>
      <c r="E3171" s="206"/>
    </row>
    <row r="3172" spans="1:5" ht="27">
      <c r="A3172" s="202">
        <v>92310</v>
      </c>
      <c r="B3172" s="203" t="s">
        <v>4403</v>
      </c>
      <c r="C3172" s="204" t="s">
        <v>0</v>
      </c>
      <c r="D3172" s="205">
        <v>154.75</v>
      </c>
      <c r="E3172" s="206"/>
    </row>
    <row r="3173" spans="1:5" ht="27">
      <c r="A3173" s="202">
        <v>92320</v>
      </c>
      <c r="B3173" s="203" t="s">
        <v>4404</v>
      </c>
      <c r="C3173" s="204" t="s">
        <v>0</v>
      </c>
      <c r="D3173" s="205">
        <v>38.380000000000003</v>
      </c>
      <c r="E3173" s="206"/>
    </row>
    <row r="3174" spans="1:5" ht="27">
      <c r="A3174" s="202">
        <v>92321</v>
      </c>
      <c r="B3174" s="203" t="s">
        <v>4405</v>
      </c>
      <c r="C3174" s="204" t="s">
        <v>0</v>
      </c>
      <c r="D3174" s="205">
        <v>63.82</v>
      </c>
      <c r="E3174" s="206"/>
    </row>
    <row r="3175" spans="1:5" ht="27">
      <c r="A3175" s="202">
        <v>92322</v>
      </c>
      <c r="B3175" s="203" t="s">
        <v>4406</v>
      </c>
      <c r="C3175" s="204" t="s">
        <v>0</v>
      </c>
      <c r="D3175" s="205">
        <v>81.36</v>
      </c>
      <c r="E3175" s="206"/>
    </row>
    <row r="3176" spans="1:5" ht="27">
      <c r="A3176" s="202">
        <v>92323</v>
      </c>
      <c r="B3176" s="203" t="s">
        <v>4407</v>
      </c>
      <c r="C3176" s="204" t="s">
        <v>0</v>
      </c>
      <c r="D3176" s="205">
        <v>55.84</v>
      </c>
      <c r="E3176" s="206"/>
    </row>
    <row r="3177" spans="1:5" ht="27">
      <c r="A3177" s="202">
        <v>92324</v>
      </c>
      <c r="B3177" s="203" t="s">
        <v>4408</v>
      </c>
      <c r="C3177" s="204" t="s">
        <v>0</v>
      </c>
      <c r="D3177" s="205">
        <v>147.72</v>
      </c>
      <c r="E3177" s="206"/>
    </row>
    <row r="3178" spans="1:5" ht="27">
      <c r="A3178" s="202">
        <v>92325</v>
      </c>
      <c r="B3178" s="203" t="s">
        <v>4409</v>
      </c>
      <c r="C3178" s="204" t="s">
        <v>0</v>
      </c>
      <c r="D3178" s="205">
        <v>168.67</v>
      </c>
      <c r="E3178" s="206"/>
    </row>
    <row r="3179" spans="1:5" ht="27">
      <c r="A3179" s="202">
        <v>92335</v>
      </c>
      <c r="B3179" s="203" t="s">
        <v>4410</v>
      </c>
      <c r="C3179" s="204" t="s">
        <v>0</v>
      </c>
      <c r="D3179" s="205">
        <v>100.84</v>
      </c>
      <c r="E3179" s="206"/>
    </row>
    <row r="3180" spans="1:5" ht="40.5">
      <c r="A3180" s="202">
        <v>92336</v>
      </c>
      <c r="B3180" s="203" t="s">
        <v>4411</v>
      </c>
      <c r="C3180" s="204" t="s">
        <v>0</v>
      </c>
      <c r="D3180" s="205">
        <v>124.42</v>
      </c>
      <c r="E3180" s="206"/>
    </row>
    <row r="3181" spans="1:5" ht="27">
      <c r="A3181" s="202">
        <v>92337</v>
      </c>
      <c r="B3181" s="203" t="s">
        <v>4412</v>
      </c>
      <c r="C3181" s="204" t="s">
        <v>0</v>
      </c>
      <c r="D3181" s="205">
        <v>165.39</v>
      </c>
      <c r="E3181" s="206"/>
    </row>
    <row r="3182" spans="1:5" ht="27">
      <c r="A3182" s="202">
        <v>92338</v>
      </c>
      <c r="B3182" s="203" t="s">
        <v>4413</v>
      </c>
      <c r="C3182" s="204" t="s">
        <v>0</v>
      </c>
      <c r="D3182" s="205">
        <v>111.05</v>
      </c>
      <c r="E3182" s="206"/>
    </row>
    <row r="3183" spans="1:5" ht="27">
      <c r="A3183" s="202">
        <v>92339</v>
      </c>
      <c r="B3183" s="203" t="s">
        <v>4414</v>
      </c>
      <c r="C3183" s="204" t="s">
        <v>0</v>
      </c>
      <c r="D3183" s="205">
        <v>170.38</v>
      </c>
      <c r="E3183" s="206"/>
    </row>
    <row r="3184" spans="1:5" ht="27">
      <c r="A3184" s="202">
        <v>92341</v>
      </c>
      <c r="B3184" s="203" t="s">
        <v>4415</v>
      </c>
      <c r="C3184" s="204" t="s">
        <v>0</v>
      </c>
      <c r="D3184" s="205">
        <v>107.46</v>
      </c>
      <c r="E3184" s="206"/>
    </row>
    <row r="3185" spans="1:5" ht="40.5">
      <c r="A3185" s="202">
        <v>92342</v>
      </c>
      <c r="B3185" s="203" t="s">
        <v>4416</v>
      </c>
      <c r="C3185" s="204" t="s">
        <v>0</v>
      </c>
      <c r="D3185" s="205">
        <v>131.08000000000001</v>
      </c>
      <c r="E3185" s="206"/>
    </row>
    <row r="3186" spans="1:5" ht="27">
      <c r="A3186" s="202">
        <v>92343</v>
      </c>
      <c r="B3186" s="203" t="s">
        <v>4417</v>
      </c>
      <c r="C3186" s="204" t="s">
        <v>0</v>
      </c>
      <c r="D3186" s="205">
        <v>172.11</v>
      </c>
      <c r="E3186" s="206"/>
    </row>
    <row r="3187" spans="1:5" ht="40.5">
      <c r="A3187" s="202">
        <v>92359</v>
      </c>
      <c r="B3187" s="203" t="s">
        <v>4418</v>
      </c>
      <c r="C3187" s="204" t="s">
        <v>0</v>
      </c>
      <c r="D3187" s="205">
        <v>54.02</v>
      </c>
      <c r="E3187" s="206"/>
    </row>
    <row r="3188" spans="1:5" ht="40.5">
      <c r="A3188" s="202">
        <v>92360</v>
      </c>
      <c r="B3188" s="203" t="s">
        <v>4419</v>
      </c>
      <c r="C3188" s="204" t="s">
        <v>0</v>
      </c>
      <c r="D3188" s="205">
        <v>72.25</v>
      </c>
      <c r="E3188" s="206"/>
    </row>
    <row r="3189" spans="1:5" ht="40.5">
      <c r="A3189" s="202">
        <v>92361</v>
      </c>
      <c r="B3189" s="203" t="s">
        <v>4420</v>
      </c>
      <c r="C3189" s="204" t="s">
        <v>0</v>
      </c>
      <c r="D3189" s="205">
        <v>97.32</v>
      </c>
      <c r="E3189" s="206"/>
    </row>
    <row r="3190" spans="1:5" ht="40.5">
      <c r="A3190" s="202">
        <v>92362</v>
      </c>
      <c r="B3190" s="203" t="s">
        <v>4421</v>
      </c>
      <c r="C3190" s="204" t="s">
        <v>0</v>
      </c>
      <c r="D3190" s="205">
        <v>156.12</v>
      </c>
      <c r="E3190" s="206"/>
    </row>
    <row r="3191" spans="1:5" ht="40.5">
      <c r="A3191" s="202">
        <v>92364</v>
      </c>
      <c r="B3191" s="203" t="s">
        <v>4422</v>
      </c>
      <c r="C3191" s="204" t="s">
        <v>0</v>
      </c>
      <c r="D3191" s="205">
        <v>60.79</v>
      </c>
      <c r="E3191" s="206"/>
    </row>
    <row r="3192" spans="1:5" ht="40.5">
      <c r="A3192" s="202">
        <v>92365</v>
      </c>
      <c r="B3192" s="203" t="s">
        <v>4423</v>
      </c>
      <c r="C3192" s="204" t="s">
        <v>0</v>
      </c>
      <c r="D3192" s="205">
        <v>70.239999999999995</v>
      </c>
      <c r="E3192" s="206"/>
    </row>
    <row r="3193" spans="1:5" ht="40.5">
      <c r="A3193" s="202">
        <v>92366</v>
      </c>
      <c r="B3193" s="203" t="s">
        <v>4424</v>
      </c>
      <c r="C3193" s="204" t="s">
        <v>0</v>
      </c>
      <c r="D3193" s="205">
        <v>99.26</v>
      </c>
      <c r="E3193" s="206"/>
    </row>
    <row r="3194" spans="1:5" ht="40.5">
      <c r="A3194" s="202">
        <v>92367</v>
      </c>
      <c r="B3194" s="203" t="s">
        <v>4425</v>
      </c>
      <c r="C3194" s="204" t="s">
        <v>0</v>
      </c>
      <c r="D3194" s="205">
        <v>122.52</v>
      </c>
      <c r="E3194" s="206"/>
    </row>
    <row r="3195" spans="1:5" ht="40.5">
      <c r="A3195" s="202">
        <v>92368</v>
      </c>
      <c r="B3195" s="203" t="s">
        <v>4426</v>
      </c>
      <c r="C3195" s="204" t="s">
        <v>0</v>
      </c>
      <c r="D3195" s="205">
        <v>163.21</v>
      </c>
      <c r="E3195" s="206"/>
    </row>
    <row r="3196" spans="1:5" ht="40.5">
      <c r="A3196" s="202">
        <v>92645</v>
      </c>
      <c r="B3196" s="203" t="s">
        <v>4427</v>
      </c>
      <c r="C3196" s="204" t="s">
        <v>0</v>
      </c>
      <c r="D3196" s="205">
        <v>56.48</v>
      </c>
      <c r="E3196" s="206"/>
    </row>
    <row r="3197" spans="1:5" ht="40.5">
      <c r="A3197" s="202">
        <v>92646</v>
      </c>
      <c r="B3197" s="203" t="s">
        <v>4428</v>
      </c>
      <c r="C3197" s="204" t="s">
        <v>0</v>
      </c>
      <c r="D3197" s="205">
        <v>74.709999999999994</v>
      </c>
      <c r="E3197" s="206"/>
    </row>
    <row r="3198" spans="1:5" ht="40.5">
      <c r="A3198" s="202">
        <v>92648</v>
      </c>
      <c r="B3198" s="203" t="s">
        <v>4429</v>
      </c>
      <c r="C3198" s="204" t="s">
        <v>0</v>
      </c>
      <c r="D3198" s="205">
        <v>81.709999999999994</v>
      </c>
      <c r="E3198" s="206"/>
    </row>
    <row r="3199" spans="1:5" ht="40.5">
      <c r="A3199" s="202">
        <v>92649</v>
      </c>
      <c r="B3199" s="203" t="s">
        <v>4430</v>
      </c>
      <c r="C3199" s="204" t="s">
        <v>0</v>
      </c>
      <c r="D3199" s="205">
        <v>99.79</v>
      </c>
      <c r="E3199" s="206"/>
    </row>
    <row r="3200" spans="1:5" ht="40.5">
      <c r="A3200" s="202">
        <v>92650</v>
      </c>
      <c r="B3200" s="203" t="s">
        <v>4431</v>
      </c>
      <c r="C3200" s="204" t="s">
        <v>0</v>
      </c>
      <c r="D3200" s="205">
        <v>158.58000000000001</v>
      </c>
      <c r="E3200" s="206"/>
    </row>
    <row r="3201" spans="1:5" ht="40.5">
      <c r="A3201" s="202">
        <v>92652</v>
      </c>
      <c r="B3201" s="203" t="s">
        <v>4432</v>
      </c>
      <c r="C3201" s="204" t="s">
        <v>0</v>
      </c>
      <c r="D3201" s="205">
        <v>63.81</v>
      </c>
      <c r="E3201" s="206"/>
    </row>
    <row r="3202" spans="1:5" ht="40.5">
      <c r="A3202" s="202">
        <v>92653</v>
      </c>
      <c r="B3202" s="203" t="s">
        <v>4433</v>
      </c>
      <c r="C3202" s="204" t="s">
        <v>0</v>
      </c>
      <c r="D3202" s="205">
        <v>73.290000000000006</v>
      </c>
      <c r="E3202" s="206"/>
    </row>
    <row r="3203" spans="1:5" ht="40.5">
      <c r="A3203" s="202">
        <v>92654</v>
      </c>
      <c r="B3203" s="203" t="s">
        <v>4434</v>
      </c>
      <c r="C3203" s="204" t="s">
        <v>0</v>
      </c>
      <c r="D3203" s="205">
        <v>102.31</v>
      </c>
      <c r="E3203" s="206"/>
    </row>
    <row r="3204" spans="1:5" ht="40.5">
      <c r="A3204" s="202">
        <v>92655</v>
      </c>
      <c r="B3204" s="203" t="s">
        <v>4435</v>
      </c>
      <c r="C3204" s="204" t="s">
        <v>0</v>
      </c>
      <c r="D3204" s="205">
        <v>125.64</v>
      </c>
      <c r="E3204" s="206"/>
    </row>
    <row r="3205" spans="1:5" ht="40.5">
      <c r="A3205" s="202">
        <v>92656</v>
      </c>
      <c r="B3205" s="203" t="s">
        <v>4436</v>
      </c>
      <c r="C3205" s="204" t="s">
        <v>0</v>
      </c>
      <c r="D3205" s="205">
        <v>166.32</v>
      </c>
      <c r="E3205" s="206"/>
    </row>
    <row r="3206" spans="1:5" ht="40.5">
      <c r="A3206" s="202">
        <v>92687</v>
      </c>
      <c r="B3206" s="203" t="s">
        <v>4437</v>
      </c>
      <c r="C3206" s="204" t="s">
        <v>0</v>
      </c>
      <c r="D3206" s="205">
        <v>28.73</v>
      </c>
      <c r="E3206" s="206"/>
    </row>
    <row r="3207" spans="1:5" ht="40.5">
      <c r="A3207" s="202">
        <v>92688</v>
      </c>
      <c r="B3207" s="203" t="s">
        <v>4438</v>
      </c>
      <c r="C3207" s="204" t="s">
        <v>0</v>
      </c>
      <c r="D3207" s="205">
        <v>38.770000000000003</v>
      </c>
      <c r="E3207" s="206"/>
    </row>
    <row r="3208" spans="1:5" ht="40.5">
      <c r="A3208" s="202">
        <v>92689</v>
      </c>
      <c r="B3208" s="203" t="s">
        <v>4439</v>
      </c>
      <c r="C3208" s="204" t="s">
        <v>0</v>
      </c>
      <c r="D3208" s="205">
        <v>39.200000000000003</v>
      </c>
      <c r="E3208" s="206"/>
    </row>
    <row r="3209" spans="1:5" ht="40.5">
      <c r="A3209" s="202">
        <v>92690</v>
      </c>
      <c r="B3209" s="203" t="s">
        <v>4440</v>
      </c>
      <c r="C3209" s="204" t="s">
        <v>0</v>
      </c>
      <c r="D3209" s="205">
        <v>55.48</v>
      </c>
      <c r="E3209" s="206"/>
    </row>
    <row r="3210" spans="1:5" ht="40.5">
      <c r="A3210" s="202">
        <v>92691</v>
      </c>
      <c r="B3210" s="203" t="s">
        <v>4441</v>
      </c>
      <c r="C3210" s="204" t="s">
        <v>0</v>
      </c>
      <c r="D3210" s="205">
        <v>70.400000000000006</v>
      </c>
      <c r="E3210" s="206"/>
    </row>
    <row r="3211" spans="1:5" ht="54">
      <c r="A3211" s="202">
        <v>94462</v>
      </c>
      <c r="B3211" s="203" t="s">
        <v>4442</v>
      </c>
      <c r="C3211" s="204" t="s">
        <v>0</v>
      </c>
      <c r="D3211" s="205">
        <v>103.41</v>
      </c>
      <c r="E3211" s="206"/>
    </row>
    <row r="3212" spans="1:5" ht="54">
      <c r="A3212" s="202">
        <v>94463</v>
      </c>
      <c r="B3212" s="203" t="s">
        <v>4443</v>
      </c>
      <c r="C3212" s="204" t="s">
        <v>0</v>
      </c>
      <c r="D3212" s="205">
        <v>123.99</v>
      </c>
      <c r="E3212" s="206"/>
    </row>
    <row r="3213" spans="1:5" ht="54">
      <c r="A3213" s="202">
        <v>94464</v>
      </c>
      <c r="B3213" s="203" t="s">
        <v>4444</v>
      </c>
      <c r="C3213" s="204" t="s">
        <v>0</v>
      </c>
      <c r="D3213" s="205">
        <v>177.19</v>
      </c>
      <c r="E3213" s="206"/>
    </row>
    <row r="3214" spans="1:5" ht="40.5">
      <c r="A3214" s="202">
        <v>94602</v>
      </c>
      <c r="B3214" s="203" t="s">
        <v>4445</v>
      </c>
      <c r="C3214" s="204" t="s">
        <v>0</v>
      </c>
      <c r="D3214" s="205">
        <v>182.59</v>
      </c>
      <c r="E3214" s="206"/>
    </row>
    <row r="3215" spans="1:5" ht="40.5">
      <c r="A3215" s="202">
        <v>94603</v>
      </c>
      <c r="B3215" s="203" t="s">
        <v>4446</v>
      </c>
      <c r="C3215" s="204" t="s">
        <v>0</v>
      </c>
      <c r="D3215" s="205">
        <v>248.55</v>
      </c>
      <c r="E3215" s="206"/>
    </row>
    <row r="3216" spans="1:5" ht="40.5">
      <c r="A3216" s="202">
        <v>94604</v>
      </c>
      <c r="B3216" s="203" t="s">
        <v>4447</v>
      </c>
      <c r="C3216" s="204" t="s">
        <v>0</v>
      </c>
      <c r="D3216" s="205">
        <v>342.18</v>
      </c>
      <c r="E3216" s="206"/>
    </row>
    <row r="3217" spans="1:5" ht="40.5">
      <c r="A3217" s="202">
        <v>94605</v>
      </c>
      <c r="B3217" s="203" t="s">
        <v>4448</v>
      </c>
      <c r="C3217" s="204" t="s">
        <v>0</v>
      </c>
      <c r="D3217" s="205">
        <v>493.6</v>
      </c>
      <c r="E3217" s="206"/>
    </row>
    <row r="3218" spans="1:5" ht="40.5">
      <c r="A3218" s="202">
        <v>94648</v>
      </c>
      <c r="B3218" s="203" t="s">
        <v>4449</v>
      </c>
      <c r="C3218" s="204" t="s">
        <v>0</v>
      </c>
      <c r="D3218" s="205">
        <v>7.93</v>
      </c>
      <c r="E3218" s="206"/>
    </row>
    <row r="3219" spans="1:5" ht="40.5">
      <c r="A3219" s="202">
        <v>94649</v>
      </c>
      <c r="B3219" s="203" t="s">
        <v>4450</v>
      </c>
      <c r="C3219" s="204" t="s">
        <v>0</v>
      </c>
      <c r="D3219" s="205">
        <v>12.67</v>
      </c>
      <c r="E3219" s="206"/>
    </row>
    <row r="3220" spans="1:5" ht="40.5">
      <c r="A3220" s="202">
        <v>94650</v>
      </c>
      <c r="B3220" s="203" t="s">
        <v>4451</v>
      </c>
      <c r="C3220" s="204" t="s">
        <v>0</v>
      </c>
      <c r="D3220" s="205">
        <v>18.14</v>
      </c>
      <c r="E3220" s="206"/>
    </row>
    <row r="3221" spans="1:5" ht="40.5">
      <c r="A3221" s="202">
        <v>94651</v>
      </c>
      <c r="B3221" s="203" t="s">
        <v>4452</v>
      </c>
      <c r="C3221" s="204" t="s">
        <v>0</v>
      </c>
      <c r="D3221" s="205">
        <v>19.920000000000002</v>
      </c>
      <c r="E3221" s="206"/>
    </row>
    <row r="3222" spans="1:5" ht="40.5">
      <c r="A3222" s="202">
        <v>94652</v>
      </c>
      <c r="B3222" s="203" t="s">
        <v>4453</v>
      </c>
      <c r="C3222" s="204" t="s">
        <v>0</v>
      </c>
      <c r="D3222" s="205">
        <v>32.43</v>
      </c>
      <c r="E3222" s="206"/>
    </row>
    <row r="3223" spans="1:5" ht="40.5">
      <c r="A3223" s="202">
        <v>94653</v>
      </c>
      <c r="B3223" s="203" t="s">
        <v>4454</v>
      </c>
      <c r="C3223" s="204" t="s">
        <v>0</v>
      </c>
      <c r="D3223" s="205">
        <v>47.86</v>
      </c>
      <c r="E3223" s="206"/>
    </row>
    <row r="3224" spans="1:5" ht="40.5">
      <c r="A3224" s="202">
        <v>94654</v>
      </c>
      <c r="B3224" s="203" t="s">
        <v>4455</v>
      </c>
      <c r="C3224" s="204" t="s">
        <v>0</v>
      </c>
      <c r="D3224" s="205">
        <v>62.28</v>
      </c>
      <c r="E3224" s="206"/>
    </row>
    <row r="3225" spans="1:5" ht="40.5">
      <c r="A3225" s="202">
        <v>94655</v>
      </c>
      <c r="B3225" s="203" t="s">
        <v>4456</v>
      </c>
      <c r="C3225" s="204" t="s">
        <v>0</v>
      </c>
      <c r="D3225" s="205">
        <v>89.74</v>
      </c>
      <c r="E3225" s="206"/>
    </row>
    <row r="3226" spans="1:5" ht="40.5">
      <c r="A3226" s="202">
        <v>94716</v>
      </c>
      <c r="B3226" s="203" t="s">
        <v>4457</v>
      </c>
      <c r="C3226" s="204" t="s">
        <v>0</v>
      </c>
      <c r="D3226" s="205">
        <v>22.05</v>
      </c>
      <c r="E3226" s="206"/>
    </row>
    <row r="3227" spans="1:5" ht="40.5">
      <c r="A3227" s="202">
        <v>94717</v>
      </c>
      <c r="B3227" s="203" t="s">
        <v>4458</v>
      </c>
      <c r="C3227" s="204" t="s">
        <v>0</v>
      </c>
      <c r="D3227" s="205">
        <v>33.07</v>
      </c>
      <c r="E3227" s="206"/>
    </row>
    <row r="3228" spans="1:5" ht="40.5">
      <c r="A3228" s="202">
        <v>94718</v>
      </c>
      <c r="B3228" s="203" t="s">
        <v>4459</v>
      </c>
      <c r="C3228" s="204" t="s">
        <v>0</v>
      </c>
      <c r="D3228" s="205">
        <v>40.79</v>
      </c>
      <c r="E3228" s="206"/>
    </row>
    <row r="3229" spans="1:5" ht="40.5">
      <c r="A3229" s="202">
        <v>94719</v>
      </c>
      <c r="B3229" s="203" t="s">
        <v>4460</v>
      </c>
      <c r="C3229" s="204" t="s">
        <v>0</v>
      </c>
      <c r="D3229" s="205">
        <v>54.01</v>
      </c>
      <c r="E3229" s="206"/>
    </row>
    <row r="3230" spans="1:5" ht="40.5">
      <c r="A3230" s="202">
        <v>94720</v>
      </c>
      <c r="B3230" s="203" t="s">
        <v>4461</v>
      </c>
      <c r="C3230" s="204" t="s">
        <v>0</v>
      </c>
      <c r="D3230" s="205">
        <v>81.11</v>
      </c>
      <c r="E3230" s="206"/>
    </row>
    <row r="3231" spans="1:5" ht="40.5">
      <c r="A3231" s="202">
        <v>94721</v>
      </c>
      <c r="B3231" s="203" t="s">
        <v>4462</v>
      </c>
      <c r="C3231" s="204" t="s">
        <v>0</v>
      </c>
      <c r="D3231" s="205">
        <v>119.86</v>
      </c>
      <c r="E3231" s="206"/>
    </row>
    <row r="3232" spans="1:5" ht="40.5">
      <c r="A3232" s="202">
        <v>94722</v>
      </c>
      <c r="B3232" s="203" t="s">
        <v>4463</v>
      </c>
      <c r="C3232" s="204" t="s">
        <v>0</v>
      </c>
      <c r="D3232" s="205">
        <v>208</v>
      </c>
      <c r="E3232" s="206"/>
    </row>
    <row r="3233" spans="1:5" ht="40.5">
      <c r="A3233" s="202">
        <v>95697</v>
      </c>
      <c r="B3233" s="203" t="s">
        <v>4464</v>
      </c>
      <c r="C3233" s="204" t="s">
        <v>0</v>
      </c>
      <c r="D3233" s="205">
        <v>79.23</v>
      </c>
      <c r="E3233" s="206"/>
    </row>
    <row r="3234" spans="1:5" ht="27">
      <c r="A3234" s="202">
        <v>96635</v>
      </c>
      <c r="B3234" s="203" t="s">
        <v>4465</v>
      </c>
      <c r="C3234" s="204" t="s">
        <v>0</v>
      </c>
      <c r="D3234" s="205">
        <v>25.13</v>
      </c>
      <c r="E3234" s="206"/>
    </row>
    <row r="3235" spans="1:5" ht="27">
      <c r="A3235" s="202">
        <v>96636</v>
      </c>
      <c r="B3235" s="203" t="s">
        <v>4466</v>
      </c>
      <c r="C3235" s="204" t="s">
        <v>0</v>
      </c>
      <c r="D3235" s="205">
        <v>26.25</v>
      </c>
      <c r="E3235" s="206"/>
    </row>
    <row r="3236" spans="1:5" ht="27">
      <c r="A3236" s="202">
        <v>96644</v>
      </c>
      <c r="B3236" s="203" t="s">
        <v>4467</v>
      </c>
      <c r="C3236" s="204" t="s">
        <v>0</v>
      </c>
      <c r="D3236" s="205">
        <v>18.25</v>
      </c>
      <c r="E3236" s="206"/>
    </row>
    <row r="3237" spans="1:5" ht="27">
      <c r="A3237" s="202">
        <v>96645</v>
      </c>
      <c r="B3237" s="203" t="s">
        <v>4468</v>
      </c>
      <c r="C3237" s="204" t="s">
        <v>0</v>
      </c>
      <c r="D3237" s="205">
        <v>23.4</v>
      </c>
      <c r="E3237" s="206"/>
    </row>
    <row r="3238" spans="1:5" ht="27">
      <c r="A3238" s="202">
        <v>96646</v>
      </c>
      <c r="B3238" s="203" t="s">
        <v>4469</v>
      </c>
      <c r="C3238" s="204" t="s">
        <v>0</v>
      </c>
      <c r="D3238" s="205">
        <v>36.11</v>
      </c>
      <c r="E3238" s="206"/>
    </row>
    <row r="3239" spans="1:5" ht="27">
      <c r="A3239" s="202">
        <v>96647</v>
      </c>
      <c r="B3239" s="203" t="s">
        <v>4470</v>
      </c>
      <c r="C3239" s="204" t="s">
        <v>0</v>
      </c>
      <c r="D3239" s="205">
        <v>17.010000000000002</v>
      </c>
      <c r="E3239" s="206"/>
    </row>
    <row r="3240" spans="1:5" ht="27">
      <c r="A3240" s="202">
        <v>96648</v>
      </c>
      <c r="B3240" s="203" t="s">
        <v>4471</v>
      </c>
      <c r="C3240" s="204" t="s">
        <v>0</v>
      </c>
      <c r="D3240" s="205">
        <v>30.16</v>
      </c>
      <c r="E3240" s="206"/>
    </row>
    <row r="3241" spans="1:5" ht="27">
      <c r="A3241" s="202">
        <v>96649</v>
      </c>
      <c r="B3241" s="203" t="s">
        <v>4472</v>
      </c>
      <c r="C3241" s="204" t="s">
        <v>0</v>
      </c>
      <c r="D3241" s="205">
        <v>43.64</v>
      </c>
      <c r="E3241" s="206"/>
    </row>
    <row r="3242" spans="1:5" ht="27">
      <c r="A3242" s="202">
        <v>96668</v>
      </c>
      <c r="B3242" s="203" t="s">
        <v>4473</v>
      </c>
      <c r="C3242" s="204" t="s">
        <v>0</v>
      </c>
      <c r="D3242" s="205">
        <v>13.45</v>
      </c>
      <c r="E3242" s="206"/>
    </row>
    <row r="3243" spans="1:5" ht="27">
      <c r="A3243" s="202">
        <v>96669</v>
      </c>
      <c r="B3243" s="203" t="s">
        <v>4474</v>
      </c>
      <c r="C3243" s="204" t="s">
        <v>0</v>
      </c>
      <c r="D3243" s="205">
        <v>16.77</v>
      </c>
      <c r="E3243" s="206"/>
    </row>
    <row r="3244" spans="1:5" ht="27">
      <c r="A3244" s="202">
        <v>96670</v>
      </c>
      <c r="B3244" s="203" t="s">
        <v>4475</v>
      </c>
      <c r="C3244" s="204" t="s">
        <v>0</v>
      </c>
      <c r="D3244" s="205">
        <v>25.49</v>
      </c>
      <c r="E3244" s="206"/>
    </row>
    <row r="3245" spans="1:5" ht="27">
      <c r="A3245" s="202">
        <v>96671</v>
      </c>
      <c r="B3245" s="203" t="s">
        <v>4476</v>
      </c>
      <c r="C3245" s="204" t="s">
        <v>0</v>
      </c>
      <c r="D3245" s="205">
        <v>33.979999999999997</v>
      </c>
      <c r="E3245" s="206"/>
    </row>
    <row r="3246" spans="1:5" ht="27">
      <c r="A3246" s="202">
        <v>96672</v>
      </c>
      <c r="B3246" s="203" t="s">
        <v>4477</v>
      </c>
      <c r="C3246" s="204" t="s">
        <v>0</v>
      </c>
      <c r="D3246" s="205">
        <v>49.74</v>
      </c>
      <c r="E3246" s="206"/>
    </row>
    <row r="3247" spans="1:5" ht="27">
      <c r="A3247" s="202">
        <v>96673</v>
      </c>
      <c r="B3247" s="203" t="s">
        <v>4478</v>
      </c>
      <c r="C3247" s="204" t="s">
        <v>0</v>
      </c>
      <c r="D3247" s="205">
        <v>81.900000000000006</v>
      </c>
      <c r="E3247" s="206"/>
    </row>
    <row r="3248" spans="1:5" ht="27">
      <c r="A3248" s="202">
        <v>96674</v>
      </c>
      <c r="B3248" s="203" t="s">
        <v>4479</v>
      </c>
      <c r="C3248" s="204" t="s">
        <v>0</v>
      </c>
      <c r="D3248" s="205">
        <v>114.98</v>
      </c>
      <c r="E3248" s="206"/>
    </row>
    <row r="3249" spans="1:5" ht="27">
      <c r="A3249" s="202">
        <v>96675</v>
      </c>
      <c r="B3249" s="203" t="s">
        <v>4480</v>
      </c>
      <c r="C3249" s="204" t="s">
        <v>0</v>
      </c>
      <c r="D3249" s="205">
        <v>201.11</v>
      </c>
      <c r="E3249" s="206"/>
    </row>
    <row r="3250" spans="1:5" ht="27">
      <c r="A3250" s="202">
        <v>96676</v>
      </c>
      <c r="B3250" s="203" t="s">
        <v>4481</v>
      </c>
      <c r="C3250" s="204" t="s">
        <v>0</v>
      </c>
      <c r="D3250" s="205">
        <v>13.42</v>
      </c>
      <c r="E3250" s="206"/>
    </row>
    <row r="3251" spans="1:5" ht="27">
      <c r="A3251" s="202">
        <v>96677</v>
      </c>
      <c r="B3251" s="203" t="s">
        <v>4482</v>
      </c>
      <c r="C3251" s="204" t="s">
        <v>0</v>
      </c>
      <c r="D3251" s="205">
        <v>22.25</v>
      </c>
      <c r="E3251" s="206"/>
    </row>
    <row r="3252" spans="1:5" ht="27">
      <c r="A3252" s="202">
        <v>96678</v>
      </c>
      <c r="B3252" s="203" t="s">
        <v>4483</v>
      </c>
      <c r="C3252" s="204" t="s">
        <v>0</v>
      </c>
      <c r="D3252" s="205">
        <v>30.87</v>
      </c>
      <c r="E3252" s="206"/>
    </row>
    <row r="3253" spans="1:5" ht="27">
      <c r="A3253" s="202">
        <v>96679</v>
      </c>
      <c r="B3253" s="203" t="s">
        <v>4484</v>
      </c>
      <c r="C3253" s="204" t="s">
        <v>0</v>
      </c>
      <c r="D3253" s="205">
        <v>45.01</v>
      </c>
      <c r="E3253" s="206"/>
    </row>
    <row r="3254" spans="1:5" ht="27">
      <c r="A3254" s="202">
        <v>96680</v>
      </c>
      <c r="B3254" s="203" t="s">
        <v>4485</v>
      </c>
      <c r="C3254" s="204" t="s">
        <v>0</v>
      </c>
      <c r="D3254" s="205">
        <v>60.29</v>
      </c>
      <c r="E3254" s="206"/>
    </row>
    <row r="3255" spans="1:5" ht="27">
      <c r="A3255" s="202">
        <v>96681</v>
      </c>
      <c r="B3255" s="203" t="s">
        <v>4486</v>
      </c>
      <c r="C3255" s="204" t="s">
        <v>0</v>
      </c>
      <c r="D3255" s="205">
        <v>113.89</v>
      </c>
      <c r="E3255" s="206"/>
    </row>
    <row r="3256" spans="1:5" ht="27">
      <c r="A3256" s="202">
        <v>96682</v>
      </c>
      <c r="B3256" s="203" t="s">
        <v>4487</v>
      </c>
      <c r="C3256" s="204" t="s">
        <v>0</v>
      </c>
      <c r="D3256" s="205">
        <v>168.23</v>
      </c>
      <c r="E3256" s="206"/>
    </row>
    <row r="3257" spans="1:5" ht="27">
      <c r="A3257" s="202">
        <v>96683</v>
      </c>
      <c r="B3257" s="203" t="s">
        <v>4488</v>
      </c>
      <c r="C3257" s="204" t="s">
        <v>0</v>
      </c>
      <c r="D3257" s="205">
        <v>229.62</v>
      </c>
      <c r="E3257" s="206"/>
    </row>
    <row r="3258" spans="1:5" ht="40.5">
      <c r="A3258" s="202">
        <v>96718</v>
      </c>
      <c r="B3258" s="203" t="s">
        <v>4489</v>
      </c>
      <c r="C3258" s="204" t="s">
        <v>0</v>
      </c>
      <c r="D3258" s="205">
        <v>9.1</v>
      </c>
      <c r="E3258" s="206"/>
    </row>
    <row r="3259" spans="1:5" ht="40.5">
      <c r="A3259" s="202">
        <v>96719</v>
      </c>
      <c r="B3259" s="203" t="s">
        <v>4490</v>
      </c>
      <c r="C3259" s="204" t="s">
        <v>0</v>
      </c>
      <c r="D3259" s="205">
        <v>16.13</v>
      </c>
      <c r="E3259" s="206"/>
    </row>
    <row r="3260" spans="1:5" ht="40.5">
      <c r="A3260" s="202">
        <v>96720</v>
      </c>
      <c r="B3260" s="203" t="s">
        <v>4491</v>
      </c>
      <c r="C3260" s="204" t="s">
        <v>0</v>
      </c>
      <c r="D3260" s="205">
        <v>19.73</v>
      </c>
      <c r="E3260" s="206"/>
    </row>
    <row r="3261" spans="1:5" ht="40.5">
      <c r="A3261" s="202">
        <v>96721</v>
      </c>
      <c r="B3261" s="203" t="s">
        <v>4492</v>
      </c>
      <c r="C3261" s="204" t="s">
        <v>0</v>
      </c>
      <c r="D3261" s="205">
        <v>27.56</v>
      </c>
      <c r="E3261" s="206"/>
    </row>
    <row r="3262" spans="1:5" ht="40.5">
      <c r="A3262" s="202">
        <v>96722</v>
      </c>
      <c r="B3262" s="203" t="s">
        <v>4493</v>
      </c>
      <c r="C3262" s="204" t="s">
        <v>0</v>
      </c>
      <c r="D3262" s="205">
        <v>37.15</v>
      </c>
      <c r="E3262" s="206"/>
    </row>
    <row r="3263" spans="1:5" ht="40.5">
      <c r="A3263" s="202">
        <v>96723</v>
      </c>
      <c r="B3263" s="203" t="s">
        <v>4494</v>
      </c>
      <c r="C3263" s="204" t="s">
        <v>0</v>
      </c>
      <c r="D3263" s="205">
        <v>50.85</v>
      </c>
      <c r="E3263" s="206"/>
    </row>
    <row r="3264" spans="1:5" ht="40.5">
      <c r="A3264" s="202">
        <v>96724</v>
      </c>
      <c r="B3264" s="203" t="s">
        <v>4495</v>
      </c>
      <c r="C3264" s="204" t="s">
        <v>0</v>
      </c>
      <c r="D3264" s="205">
        <v>82.97</v>
      </c>
      <c r="E3264" s="206"/>
    </row>
    <row r="3265" spans="1:5" ht="40.5">
      <c r="A3265" s="202">
        <v>96725</v>
      </c>
      <c r="B3265" s="203" t="s">
        <v>4496</v>
      </c>
      <c r="C3265" s="204" t="s">
        <v>0</v>
      </c>
      <c r="D3265" s="205">
        <v>111.55</v>
      </c>
      <c r="E3265" s="206"/>
    </row>
    <row r="3266" spans="1:5" ht="40.5">
      <c r="A3266" s="202">
        <v>96726</v>
      </c>
      <c r="B3266" s="203" t="s">
        <v>4497</v>
      </c>
      <c r="C3266" s="204" t="s">
        <v>0</v>
      </c>
      <c r="D3266" s="205">
        <v>182.32</v>
      </c>
      <c r="E3266" s="206"/>
    </row>
    <row r="3267" spans="1:5" ht="40.5">
      <c r="A3267" s="202">
        <v>96727</v>
      </c>
      <c r="B3267" s="203" t="s">
        <v>4498</v>
      </c>
      <c r="C3267" s="204" t="s">
        <v>0</v>
      </c>
      <c r="D3267" s="205">
        <v>13.33</v>
      </c>
      <c r="E3267" s="206"/>
    </row>
    <row r="3268" spans="1:5" ht="40.5">
      <c r="A3268" s="202">
        <v>96728</v>
      </c>
      <c r="B3268" s="203" t="s">
        <v>4499</v>
      </c>
      <c r="C3268" s="204" t="s">
        <v>0</v>
      </c>
      <c r="D3268" s="205">
        <v>16.5</v>
      </c>
      <c r="E3268" s="206"/>
    </row>
    <row r="3269" spans="1:5" ht="40.5">
      <c r="A3269" s="202">
        <v>96729</v>
      </c>
      <c r="B3269" s="203" t="s">
        <v>4500</v>
      </c>
      <c r="C3269" s="204" t="s">
        <v>0</v>
      </c>
      <c r="D3269" s="205">
        <v>25.66</v>
      </c>
      <c r="E3269" s="206"/>
    </row>
    <row r="3270" spans="1:5" ht="40.5">
      <c r="A3270" s="202">
        <v>96730</v>
      </c>
      <c r="B3270" s="203" t="s">
        <v>4501</v>
      </c>
      <c r="C3270" s="204" t="s">
        <v>0</v>
      </c>
      <c r="D3270" s="205">
        <v>33.33</v>
      </c>
      <c r="E3270" s="206"/>
    </row>
    <row r="3271" spans="1:5" ht="40.5">
      <c r="A3271" s="202">
        <v>96731</v>
      </c>
      <c r="B3271" s="203" t="s">
        <v>4502</v>
      </c>
      <c r="C3271" s="204" t="s">
        <v>0</v>
      </c>
      <c r="D3271" s="205">
        <v>48.56</v>
      </c>
      <c r="E3271" s="206"/>
    </row>
    <row r="3272" spans="1:5" ht="40.5">
      <c r="A3272" s="202">
        <v>96732</v>
      </c>
      <c r="B3272" s="203" t="s">
        <v>4503</v>
      </c>
      <c r="C3272" s="204" t="s">
        <v>0</v>
      </c>
      <c r="D3272" s="205">
        <v>61.56</v>
      </c>
      <c r="E3272" s="206"/>
    </row>
    <row r="3273" spans="1:5" ht="40.5">
      <c r="A3273" s="202">
        <v>96733</v>
      </c>
      <c r="B3273" s="203" t="s">
        <v>4504</v>
      </c>
      <c r="C3273" s="204" t="s">
        <v>0</v>
      </c>
      <c r="D3273" s="205">
        <v>114.01</v>
      </c>
      <c r="E3273" s="206"/>
    </row>
    <row r="3274" spans="1:5" ht="40.5">
      <c r="A3274" s="202">
        <v>96734</v>
      </c>
      <c r="B3274" s="203" t="s">
        <v>4505</v>
      </c>
      <c r="C3274" s="204" t="s">
        <v>0</v>
      </c>
      <c r="D3274" s="205">
        <v>161.88999999999999</v>
      </c>
      <c r="E3274" s="206"/>
    </row>
    <row r="3275" spans="1:5" ht="40.5">
      <c r="A3275" s="202">
        <v>96735</v>
      </c>
      <c r="B3275" s="203" t="s">
        <v>4506</v>
      </c>
      <c r="C3275" s="204" t="s">
        <v>0</v>
      </c>
      <c r="D3275" s="205">
        <v>208.7</v>
      </c>
      <c r="E3275" s="206"/>
    </row>
    <row r="3276" spans="1:5" ht="27">
      <c r="A3276" s="202">
        <v>96794</v>
      </c>
      <c r="B3276" s="203" t="s">
        <v>4507</v>
      </c>
      <c r="C3276" s="204" t="s">
        <v>0</v>
      </c>
      <c r="D3276" s="205">
        <v>7.49</v>
      </c>
      <c r="E3276" s="206"/>
    </row>
    <row r="3277" spans="1:5" ht="27">
      <c r="A3277" s="202">
        <v>96795</v>
      </c>
      <c r="B3277" s="203" t="s">
        <v>4508</v>
      </c>
      <c r="C3277" s="204" t="s">
        <v>0</v>
      </c>
      <c r="D3277" s="205">
        <v>9.57</v>
      </c>
      <c r="E3277" s="206"/>
    </row>
    <row r="3278" spans="1:5" ht="27">
      <c r="A3278" s="202">
        <v>96796</v>
      </c>
      <c r="B3278" s="203" t="s">
        <v>4509</v>
      </c>
      <c r="C3278" s="204" t="s">
        <v>0</v>
      </c>
      <c r="D3278" s="205">
        <v>13.54</v>
      </c>
      <c r="E3278" s="206"/>
    </row>
    <row r="3279" spans="1:5" ht="27">
      <c r="A3279" s="202">
        <v>96797</v>
      </c>
      <c r="B3279" s="203" t="s">
        <v>4510</v>
      </c>
      <c r="C3279" s="204" t="s">
        <v>0</v>
      </c>
      <c r="D3279" s="205">
        <v>20.7</v>
      </c>
      <c r="E3279" s="206"/>
    </row>
    <row r="3280" spans="1:5" ht="27">
      <c r="A3280" s="202">
        <v>96798</v>
      </c>
      <c r="B3280" s="203" t="s">
        <v>4511</v>
      </c>
      <c r="C3280" s="204" t="s">
        <v>0</v>
      </c>
      <c r="D3280" s="205">
        <v>7.58</v>
      </c>
      <c r="E3280" s="206"/>
    </row>
    <row r="3281" spans="1:5" ht="27">
      <c r="A3281" s="202">
        <v>96799</v>
      </c>
      <c r="B3281" s="203" t="s">
        <v>4512</v>
      </c>
      <c r="C3281" s="204" t="s">
        <v>0</v>
      </c>
      <c r="D3281" s="205">
        <v>10.11</v>
      </c>
      <c r="E3281" s="206"/>
    </row>
    <row r="3282" spans="1:5" ht="27">
      <c r="A3282" s="202">
        <v>96800</v>
      </c>
      <c r="B3282" s="203" t="s">
        <v>4513</v>
      </c>
      <c r="C3282" s="204" t="s">
        <v>0</v>
      </c>
      <c r="D3282" s="205">
        <v>14.67</v>
      </c>
      <c r="E3282" s="206"/>
    </row>
    <row r="3283" spans="1:5" ht="27">
      <c r="A3283" s="202">
        <v>96801</v>
      </c>
      <c r="B3283" s="203" t="s">
        <v>4514</v>
      </c>
      <c r="C3283" s="204" t="s">
        <v>0</v>
      </c>
      <c r="D3283" s="205">
        <v>22.64</v>
      </c>
      <c r="E3283" s="206"/>
    </row>
    <row r="3284" spans="1:5" ht="40.5">
      <c r="A3284" s="202">
        <v>97327</v>
      </c>
      <c r="B3284" s="203" t="s">
        <v>4515</v>
      </c>
      <c r="C3284" s="204" t="s">
        <v>0</v>
      </c>
      <c r="D3284" s="205">
        <v>25.3</v>
      </c>
      <c r="E3284" s="206"/>
    </row>
    <row r="3285" spans="1:5" ht="40.5">
      <c r="A3285" s="202">
        <v>97328</v>
      </c>
      <c r="B3285" s="203" t="s">
        <v>4516</v>
      </c>
      <c r="C3285" s="204" t="s">
        <v>0</v>
      </c>
      <c r="D3285" s="205">
        <v>44.17</v>
      </c>
      <c r="E3285" s="206"/>
    </row>
    <row r="3286" spans="1:5" ht="40.5">
      <c r="A3286" s="202">
        <v>97329</v>
      </c>
      <c r="B3286" s="203" t="s">
        <v>4517</v>
      </c>
      <c r="C3286" s="204" t="s">
        <v>0</v>
      </c>
      <c r="D3286" s="205">
        <v>55.47</v>
      </c>
      <c r="E3286" s="206"/>
    </row>
    <row r="3287" spans="1:5" ht="40.5">
      <c r="A3287" s="202">
        <v>97330</v>
      </c>
      <c r="B3287" s="203" t="s">
        <v>4518</v>
      </c>
      <c r="C3287" s="204" t="s">
        <v>0</v>
      </c>
      <c r="D3287" s="205">
        <v>67.819999999999993</v>
      </c>
      <c r="E3287" s="206"/>
    </row>
    <row r="3288" spans="1:5" ht="40.5">
      <c r="A3288" s="202">
        <v>97331</v>
      </c>
      <c r="B3288" s="203" t="s">
        <v>4519</v>
      </c>
      <c r="C3288" s="204" t="s">
        <v>0</v>
      </c>
      <c r="D3288" s="205">
        <v>25.52</v>
      </c>
      <c r="E3288" s="206"/>
    </row>
    <row r="3289" spans="1:5" ht="40.5">
      <c r="A3289" s="202">
        <v>97332</v>
      </c>
      <c r="B3289" s="203" t="s">
        <v>4520</v>
      </c>
      <c r="C3289" s="204" t="s">
        <v>0</v>
      </c>
      <c r="D3289" s="205">
        <v>44.42</v>
      </c>
      <c r="E3289" s="206"/>
    </row>
    <row r="3290" spans="1:5" ht="40.5">
      <c r="A3290" s="202">
        <v>97333</v>
      </c>
      <c r="B3290" s="203" t="s">
        <v>4521</v>
      </c>
      <c r="C3290" s="204" t="s">
        <v>0</v>
      </c>
      <c r="D3290" s="205">
        <v>55.78</v>
      </c>
      <c r="E3290" s="206"/>
    </row>
    <row r="3291" spans="1:5" ht="40.5">
      <c r="A3291" s="202">
        <v>97334</v>
      </c>
      <c r="B3291" s="203" t="s">
        <v>4522</v>
      </c>
      <c r="C3291" s="204" t="s">
        <v>0</v>
      </c>
      <c r="D3291" s="205">
        <v>68.16</v>
      </c>
      <c r="E3291" s="206"/>
    </row>
    <row r="3292" spans="1:5" ht="27">
      <c r="A3292" s="202">
        <v>97335</v>
      </c>
      <c r="B3292" s="203" t="s">
        <v>4523</v>
      </c>
      <c r="C3292" s="204" t="s">
        <v>0</v>
      </c>
      <c r="D3292" s="205">
        <v>71.290000000000006</v>
      </c>
      <c r="E3292" s="206"/>
    </row>
    <row r="3293" spans="1:5" ht="27">
      <c r="A3293" s="202">
        <v>97336</v>
      </c>
      <c r="B3293" s="203" t="s">
        <v>4524</v>
      </c>
      <c r="C3293" s="204" t="s">
        <v>0</v>
      </c>
      <c r="D3293" s="205">
        <v>90.56</v>
      </c>
      <c r="E3293" s="206"/>
    </row>
    <row r="3294" spans="1:5" ht="27">
      <c r="A3294" s="202">
        <v>97337</v>
      </c>
      <c r="B3294" s="203" t="s">
        <v>4525</v>
      </c>
      <c r="C3294" s="204" t="s">
        <v>0</v>
      </c>
      <c r="D3294" s="205">
        <v>136.21</v>
      </c>
      <c r="E3294" s="206"/>
    </row>
    <row r="3295" spans="1:5" ht="27">
      <c r="A3295" s="202">
        <v>97338</v>
      </c>
      <c r="B3295" s="203" t="s">
        <v>4526</v>
      </c>
      <c r="C3295" s="204" t="s">
        <v>0</v>
      </c>
      <c r="D3295" s="205">
        <v>163.78</v>
      </c>
      <c r="E3295" s="206"/>
    </row>
    <row r="3296" spans="1:5" ht="27">
      <c r="A3296" s="202">
        <v>97339</v>
      </c>
      <c r="B3296" s="203" t="s">
        <v>4527</v>
      </c>
      <c r="C3296" s="204" t="s">
        <v>0</v>
      </c>
      <c r="D3296" s="205">
        <v>175.99</v>
      </c>
      <c r="E3296" s="206"/>
    </row>
    <row r="3297" spans="1:5" ht="27">
      <c r="A3297" s="202">
        <v>97340</v>
      </c>
      <c r="B3297" s="203" t="s">
        <v>4528</v>
      </c>
      <c r="C3297" s="204" t="s">
        <v>0</v>
      </c>
      <c r="D3297" s="205">
        <v>176.52</v>
      </c>
      <c r="E3297" s="206"/>
    </row>
    <row r="3298" spans="1:5" ht="27">
      <c r="A3298" s="202">
        <v>97341</v>
      </c>
      <c r="B3298" s="203" t="s">
        <v>4529</v>
      </c>
      <c r="C3298" s="204" t="s">
        <v>0</v>
      </c>
      <c r="D3298" s="205">
        <v>47.04</v>
      </c>
      <c r="E3298" s="206"/>
    </row>
    <row r="3299" spans="1:5" ht="27">
      <c r="A3299" s="202">
        <v>97342</v>
      </c>
      <c r="B3299" s="203" t="s">
        <v>4530</v>
      </c>
      <c r="C3299" s="204" t="s">
        <v>0</v>
      </c>
      <c r="D3299" s="205">
        <v>74.31</v>
      </c>
      <c r="E3299" s="206"/>
    </row>
    <row r="3300" spans="1:5" ht="27">
      <c r="A3300" s="202">
        <v>97343</v>
      </c>
      <c r="B3300" s="203" t="s">
        <v>4531</v>
      </c>
      <c r="C3300" s="204" t="s">
        <v>0</v>
      </c>
      <c r="D3300" s="205">
        <v>93.8</v>
      </c>
      <c r="E3300" s="206"/>
    </row>
    <row r="3301" spans="1:5" ht="27">
      <c r="A3301" s="202">
        <v>97344</v>
      </c>
      <c r="B3301" s="203" t="s">
        <v>4532</v>
      </c>
      <c r="C3301" s="204" t="s">
        <v>0</v>
      </c>
      <c r="D3301" s="205">
        <v>53.67</v>
      </c>
      <c r="E3301" s="206"/>
    </row>
    <row r="3302" spans="1:5" ht="27">
      <c r="A3302" s="202">
        <v>97345</v>
      </c>
      <c r="B3302" s="203" t="s">
        <v>4533</v>
      </c>
      <c r="C3302" s="204" t="s">
        <v>0</v>
      </c>
      <c r="D3302" s="205">
        <v>85.7</v>
      </c>
      <c r="E3302" s="206"/>
    </row>
    <row r="3303" spans="1:5" ht="27">
      <c r="A3303" s="202">
        <v>97346</v>
      </c>
      <c r="B3303" s="203" t="s">
        <v>4534</v>
      </c>
      <c r="C3303" s="204" t="s">
        <v>0</v>
      </c>
      <c r="D3303" s="205">
        <v>109.34</v>
      </c>
      <c r="E3303" s="206"/>
    </row>
    <row r="3304" spans="1:5" ht="27">
      <c r="A3304" s="202">
        <v>97347</v>
      </c>
      <c r="B3304" s="203" t="s">
        <v>4535</v>
      </c>
      <c r="C3304" s="204" t="s">
        <v>0</v>
      </c>
      <c r="D3304" s="205">
        <v>85.96</v>
      </c>
      <c r="E3304" s="206"/>
    </row>
    <row r="3305" spans="1:5" ht="27">
      <c r="A3305" s="202">
        <v>97348</v>
      </c>
      <c r="B3305" s="203" t="s">
        <v>4536</v>
      </c>
      <c r="C3305" s="204" t="s">
        <v>0</v>
      </c>
      <c r="D3305" s="205">
        <v>118.8</v>
      </c>
      <c r="E3305" s="206"/>
    </row>
    <row r="3306" spans="1:5" ht="27">
      <c r="A3306" s="202">
        <v>97349</v>
      </c>
      <c r="B3306" s="203" t="s">
        <v>4537</v>
      </c>
      <c r="C3306" s="204" t="s">
        <v>0</v>
      </c>
      <c r="D3306" s="205">
        <v>171.36</v>
      </c>
      <c r="E3306" s="206"/>
    </row>
    <row r="3307" spans="1:5" ht="27">
      <c r="A3307" s="202">
        <v>97350</v>
      </c>
      <c r="B3307" s="203" t="s">
        <v>4538</v>
      </c>
      <c r="C3307" s="204" t="s">
        <v>0</v>
      </c>
      <c r="D3307" s="205">
        <v>208.12</v>
      </c>
      <c r="E3307" s="206"/>
    </row>
    <row r="3308" spans="1:5" ht="27">
      <c r="A3308" s="202">
        <v>97351</v>
      </c>
      <c r="B3308" s="203" t="s">
        <v>4539</v>
      </c>
      <c r="C3308" s="204" t="s">
        <v>0</v>
      </c>
      <c r="D3308" s="205">
        <v>287.86</v>
      </c>
      <c r="E3308" s="206"/>
    </row>
    <row r="3309" spans="1:5" ht="27">
      <c r="A3309" s="202">
        <v>97352</v>
      </c>
      <c r="B3309" s="203" t="s">
        <v>4540</v>
      </c>
      <c r="C3309" s="204" t="s">
        <v>0</v>
      </c>
      <c r="D3309" s="205">
        <v>373.15</v>
      </c>
      <c r="E3309" s="206"/>
    </row>
    <row r="3310" spans="1:5" ht="27">
      <c r="A3310" s="202">
        <v>97353</v>
      </c>
      <c r="B3310" s="203" t="s">
        <v>4541</v>
      </c>
      <c r="C3310" s="204" t="s">
        <v>0</v>
      </c>
      <c r="D3310" s="205">
        <v>55.72</v>
      </c>
      <c r="E3310" s="206"/>
    </row>
    <row r="3311" spans="1:5" ht="27">
      <c r="A3311" s="202">
        <v>97354</v>
      </c>
      <c r="B3311" s="203" t="s">
        <v>4542</v>
      </c>
      <c r="C3311" s="204" t="s">
        <v>0</v>
      </c>
      <c r="D3311" s="205">
        <v>88.98</v>
      </c>
      <c r="E3311" s="206"/>
    </row>
    <row r="3312" spans="1:5" ht="27">
      <c r="A3312" s="202">
        <v>97355</v>
      </c>
      <c r="B3312" s="203" t="s">
        <v>4543</v>
      </c>
      <c r="C3312" s="204" t="s">
        <v>0</v>
      </c>
      <c r="D3312" s="205">
        <v>122.04</v>
      </c>
      <c r="E3312" s="206"/>
    </row>
    <row r="3313" spans="1:5" ht="27">
      <c r="A3313" s="202">
        <v>97356</v>
      </c>
      <c r="B3313" s="203" t="s">
        <v>4544</v>
      </c>
      <c r="C3313" s="204" t="s">
        <v>0</v>
      </c>
      <c r="D3313" s="205">
        <v>62.35</v>
      </c>
      <c r="E3313" s="206"/>
    </row>
    <row r="3314" spans="1:5" ht="27">
      <c r="A3314" s="202">
        <v>97357</v>
      </c>
      <c r="B3314" s="203" t="s">
        <v>4545</v>
      </c>
      <c r="C3314" s="204" t="s">
        <v>0</v>
      </c>
      <c r="D3314" s="205">
        <v>100.37</v>
      </c>
      <c r="E3314" s="206"/>
    </row>
    <row r="3315" spans="1:5" ht="27">
      <c r="A3315" s="202">
        <v>97358</v>
      </c>
      <c r="B3315" s="203" t="s">
        <v>4546</v>
      </c>
      <c r="C3315" s="204" t="s">
        <v>0</v>
      </c>
      <c r="D3315" s="205">
        <v>137.58000000000001</v>
      </c>
      <c r="E3315" s="206"/>
    </row>
    <row r="3316" spans="1:5" ht="40.5">
      <c r="A3316" s="202">
        <v>97498</v>
      </c>
      <c r="B3316" s="203" t="s">
        <v>4547</v>
      </c>
      <c r="C3316" s="204" t="s">
        <v>0</v>
      </c>
      <c r="D3316" s="205">
        <v>48.88</v>
      </c>
      <c r="E3316" s="206"/>
    </row>
    <row r="3317" spans="1:5" ht="40.5">
      <c r="A3317" s="202">
        <v>97535</v>
      </c>
      <c r="B3317" s="203" t="s">
        <v>4548</v>
      </c>
      <c r="C3317" s="204" t="s">
        <v>0</v>
      </c>
      <c r="D3317" s="205">
        <v>51.91</v>
      </c>
      <c r="E3317" s="206"/>
    </row>
    <row r="3318" spans="1:5" ht="40.5">
      <c r="A3318" s="202">
        <v>97536</v>
      </c>
      <c r="B3318" s="203" t="s">
        <v>4549</v>
      </c>
      <c r="C3318" s="204" t="s">
        <v>0</v>
      </c>
      <c r="D3318" s="205">
        <v>58.85</v>
      </c>
      <c r="E3318" s="206"/>
    </row>
    <row r="3319" spans="1:5" ht="40.5">
      <c r="A3319" s="202">
        <v>100788</v>
      </c>
      <c r="B3319" s="203" t="s">
        <v>4550</v>
      </c>
      <c r="C3319" s="204" t="s">
        <v>1</v>
      </c>
      <c r="D3319" s="205">
        <v>420.79</v>
      </c>
      <c r="E3319" s="206"/>
    </row>
    <row r="3320" spans="1:5" ht="27">
      <c r="A3320" s="202">
        <v>100791</v>
      </c>
      <c r="B3320" s="203" t="s">
        <v>4551</v>
      </c>
      <c r="C3320" s="204" t="s">
        <v>0</v>
      </c>
      <c r="D3320" s="205">
        <v>15.35</v>
      </c>
      <c r="E3320" s="206"/>
    </row>
    <row r="3321" spans="1:5" ht="27">
      <c r="A3321" s="202">
        <v>100792</v>
      </c>
      <c r="B3321" s="203" t="s">
        <v>4552</v>
      </c>
      <c r="C3321" s="204" t="s">
        <v>0</v>
      </c>
      <c r="D3321" s="205">
        <v>22.91</v>
      </c>
      <c r="E3321" s="206"/>
    </row>
    <row r="3322" spans="1:5" ht="27">
      <c r="A3322" s="202">
        <v>100793</v>
      </c>
      <c r="B3322" s="203" t="s">
        <v>4553</v>
      </c>
      <c r="C3322" s="204" t="s">
        <v>0</v>
      </c>
      <c r="D3322" s="205">
        <v>30.6</v>
      </c>
      <c r="E3322" s="206"/>
    </row>
    <row r="3323" spans="1:5" ht="27">
      <c r="A3323" s="202">
        <v>100794</v>
      </c>
      <c r="B3323" s="203" t="s">
        <v>4554</v>
      </c>
      <c r="C3323" s="204" t="s">
        <v>0</v>
      </c>
      <c r="D3323" s="205">
        <v>41.54</v>
      </c>
      <c r="E3323" s="206"/>
    </row>
    <row r="3324" spans="1:5" ht="27">
      <c r="A3324" s="202">
        <v>100799</v>
      </c>
      <c r="B3324" s="203" t="s">
        <v>4555</v>
      </c>
      <c r="C3324" s="204" t="s">
        <v>0</v>
      </c>
      <c r="D3324" s="205">
        <v>15.66</v>
      </c>
      <c r="E3324" s="206"/>
    </row>
    <row r="3325" spans="1:5" ht="27">
      <c r="A3325" s="202">
        <v>100800</v>
      </c>
      <c r="B3325" s="203" t="s">
        <v>4556</v>
      </c>
      <c r="C3325" s="204" t="s">
        <v>0</v>
      </c>
      <c r="D3325" s="205">
        <v>23.23</v>
      </c>
      <c r="E3325" s="206"/>
    </row>
    <row r="3326" spans="1:5" ht="27">
      <c r="A3326" s="202">
        <v>100801</v>
      </c>
      <c r="B3326" s="203" t="s">
        <v>4557</v>
      </c>
      <c r="C3326" s="204" t="s">
        <v>0</v>
      </c>
      <c r="D3326" s="205">
        <v>30.91</v>
      </c>
      <c r="E3326" s="206"/>
    </row>
    <row r="3327" spans="1:5" ht="27">
      <c r="A3327" s="202">
        <v>100802</v>
      </c>
      <c r="B3327" s="203" t="s">
        <v>4558</v>
      </c>
      <c r="C3327" s="204" t="s">
        <v>0</v>
      </c>
      <c r="D3327" s="205">
        <v>41.85</v>
      </c>
      <c r="E3327" s="206"/>
    </row>
    <row r="3328" spans="1:5" ht="27">
      <c r="A3328" s="202">
        <v>100803</v>
      </c>
      <c r="B3328" s="203" t="s">
        <v>4559</v>
      </c>
      <c r="C3328" s="204" t="s">
        <v>0</v>
      </c>
      <c r="D3328" s="205">
        <v>14.7</v>
      </c>
      <c r="E3328" s="206"/>
    </row>
    <row r="3329" spans="1:5" ht="27">
      <c r="A3329" s="202">
        <v>100804</v>
      </c>
      <c r="B3329" s="203" t="s">
        <v>4560</v>
      </c>
      <c r="C3329" s="204" t="s">
        <v>0</v>
      </c>
      <c r="D3329" s="205">
        <v>22.14</v>
      </c>
      <c r="E3329" s="206"/>
    </row>
    <row r="3330" spans="1:5" ht="27">
      <c r="A3330" s="202">
        <v>100805</v>
      </c>
      <c r="B3330" s="203" t="s">
        <v>4561</v>
      </c>
      <c r="C3330" s="204" t="s">
        <v>0</v>
      </c>
      <c r="D3330" s="205">
        <v>29.69</v>
      </c>
      <c r="E3330" s="206"/>
    </row>
    <row r="3331" spans="1:5" ht="27">
      <c r="A3331" s="202">
        <v>100806</v>
      </c>
      <c r="B3331" s="203" t="s">
        <v>4562</v>
      </c>
      <c r="C3331" s="204" t="s">
        <v>0</v>
      </c>
      <c r="D3331" s="205">
        <v>40.42</v>
      </c>
      <c r="E3331" s="206"/>
    </row>
    <row r="3332" spans="1:5" ht="27">
      <c r="A3332" s="202">
        <v>100807</v>
      </c>
      <c r="B3332" s="203" t="s">
        <v>4563</v>
      </c>
      <c r="C3332" s="204" t="s">
        <v>0</v>
      </c>
      <c r="D3332" s="205">
        <v>19.32</v>
      </c>
      <c r="E3332" s="206"/>
    </row>
    <row r="3333" spans="1:5" ht="27">
      <c r="A3333" s="202">
        <v>100808</v>
      </c>
      <c r="B3333" s="203" t="s">
        <v>4564</v>
      </c>
      <c r="C3333" s="204" t="s">
        <v>0</v>
      </c>
      <c r="D3333" s="205">
        <v>27.57</v>
      </c>
      <c r="E3333" s="206"/>
    </row>
    <row r="3334" spans="1:5" ht="27">
      <c r="A3334" s="202">
        <v>100809</v>
      </c>
      <c r="B3334" s="203" t="s">
        <v>4565</v>
      </c>
      <c r="C3334" s="204" t="s">
        <v>0</v>
      </c>
      <c r="D3334" s="205">
        <v>36.11</v>
      </c>
      <c r="E3334" s="206"/>
    </row>
    <row r="3335" spans="1:5" ht="27">
      <c r="A3335" s="202">
        <v>100810</v>
      </c>
      <c r="B3335" s="203" t="s">
        <v>4566</v>
      </c>
      <c r="C3335" s="204" t="s">
        <v>0</v>
      </c>
      <c r="D3335" s="205">
        <v>48.24</v>
      </c>
      <c r="E3335" s="206"/>
    </row>
    <row r="3336" spans="1:5" ht="27">
      <c r="A3336" s="202">
        <v>101918</v>
      </c>
      <c r="B3336" s="203" t="s">
        <v>4567</v>
      </c>
      <c r="C3336" s="204" t="s">
        <v>0</v>
      </c>
      <c r="D3336" s="205">
        <v>232.3</v>
      </c>
      <c r="E3336" s="206"/>
    </row>
    <row r="3337" spans="1:5" ht="27">
      <c r="A3337" s="202">
        <v>101919</v>
      </c>
      <c r="B3337" s="203" t="s">
        <v>4568</v>
      </c>
      <c r="C3337" s="204" t="s">
        <v>1</v>
      </c>
      <c r="D3337" s="205">
        <v>250.64</v>
      </c>
      <c r="E3337" s="206"/>
    </row>
    <row r="3338" spans="1:5" ht="27">
      <c r="A3338" s="202">
        <v>101920</v>
      </c>
      <c r="B3338" s="203" t="s">
        <v>4569</v>
      </c>
      <c r="C3338" s="204" t="s">
        <v>1</v>
      </c>
      <c r="D3338" s="205">
        <v>120.14</v>
      </c>
      <c r="E3338" s="206"/>
    </row>
    <row r="3339" spans="1:5" ht="27">
      <c r="A3339" s="202">
        <v>101921</v>
      </c>
      <c r="B3339" s="203" t="s">
        <v>4570</v>
      </c>
      <c r="C3339" s="204" t="s">
        <v>1</v>
      </c>
      <c r="D3339" s="205">
        <v>136.94</v>
      </c>
      <c r="E3339" s="206"/>
    </row>
    <row r="3340" spans="1:5" ht="27">
      <c r="A3340" s="202">
        <v>101922</v>
      </c>
      <c r="B3340" s="203" t="s">
        <v>4571</v>
      </c>
      <c r="C3340" s="204" t="s">
        <v>1</v>
      </c>
      <c r="D3340" s="205">
        <v>136.94</v>
      </c>
      <c r="E3340" s="206"/>
    </row>
    <row r="3341" spans="1:5" ht="27">
      <c r="A3341" s="202">
        <v>101923</v>
      </c>
      <c r="B3341" s="203" t="s">
        <v>4572</v>
      </c>
      <c r="C3341" s="204" t="s">
        <v>1</v>
      </c>
      <c r="D3341" s="205">
        <v>136.94</v>
      </c>
      <c r="E3341" s="206"/>
    </row>
    <row r="3342" spans="1:5" ht="27">
      <c r="A3342" s="202">
        <v>101924</v>
      </c>
      <c r="B3342" s="203" t="s">
        <v>4573</v>
      </c>
      <c r="C3342" s="204" t="s">
        <v>1</v>
      </c>
      <c r="D3342" s="205">
        <v>113.11</v>
      </c>
      <c r="E3342" s="206"/>
    </row>
    <row r="3343" spans="1:5" ht="27">
      <c r="A3343" s="202">
        <v>101925</v>
      </c>
      <c r="B3343" s="203" t="s">
        <v>4574</v>
      </c>
      <c r="C3343" s="204" t="s">
        <v>1</v>
      </c>
      <c r="D3343" s="205">
        <v>188.75</v>
      </c>
      <c r="E3343" s="206"/>
    </row>
    <row r="3344" spans="1:5" ht="27">
      <c r="A3344" s="202">
        <v>101926</v>
      </c>
      <c r="B3344" s="203" t="s">
        <v>4575</v>
      </c>
      <c r="C3344" s="204" t="s">
        <v>1</v>
      </c>
      <c r="D3344" s="205">
        <v>243.51</v>
      </c>
      <c r="E3344" s="206"/>
    </row>
    <row r="3345" spans="1:5" ht="40.5">
      <c r="A3345" s="202">
        <v>101927</v>
      </c>
      <c r="B3345" s="203" t="s">
        <v>4576</v>
      </c>
      <c r="C3345" s="204" t="s">
        <v>0</v>
      </c>
      <c r="D3345" s="205">
        <v>222.88</v>
      </c>
      <c r="E3345" s="206"/>
    </row>
    <row r="3346" spans="1:5" ht="27">
      <c r="A3346" s="202">
        <v>101928</v>
      </c>
      <c r="B3346" s="203" t="s">
        <v>4577</v>
      </c>
      <c r="C3346" s="204" t="s">
        <v>1</v>
      </c>
      <c r="D3346" s="205">
        <v>254.24</v>
      </c>
      <c r="E3346" s="206"/>
    </row>
    <row r="3347" spans="1:5" ht="27">
      <c r="A3347" s="202">
        <v>101929</v>
      </c>
      <c r="B3347" s="203" t="s">
        <v>4578</v>
      </c>
      <c r="C3347" s="204" t="s">
        <v>1</v>
      </c>
      <c r="D3347" s="205">
        <v>123.74</v>
      </c>
      <c r="E3347" s="206"/>
    </row>
    <row r="3348" spans="1:5" ht="40.5">
      <c r="A3348" s="202">
        <v>101930</v>
      </c>
      <c r="B3348" s="203" t="s">
        <v>4579</v>
      </c>
      <c r="C3348" s="204" t="s">
        <v>1</v>
      </c>
      <c r="D3348" s="205">
        <v>140.54</v>
      </c>
      <c r="E3348" s="206"/>
    </row>
    <row r="3349" spans="1:5" ht="40.5">
      <c r="A3349" s="202">
        <v>101931</v>
      </c>
      <c r="B3349" s="203" t="s">
        <v>4580</v>
      </c>
      <c r="C3349" s="204" t="s">
        <v>1</v>
      </c>
      <c r="D3349" s="205">
        <v>140.54</v>
      </c>
      <c r="E3349" s="206"/>
    </row>
    <row r="3350" spans="1:5" ht="40.5">
      <c r="A3350" s="202">
        <v>101932</v>
      </c>
      <c r="B3350" s="203" t="s">
        <v>4581</v>
      </c>
      <c r="C3350" s="204" t="s">
        <v>1</v>
      </c>
      <c r="D3350" s="205">
        <v>140.54</v>
      </c>
      <c r="E3350" s="206"/>
    </row>
    <row r="3351" spans="1:5" ht="27">
      <c r="A3351" s="202">
        <v>101933</v>
      </c>
      <c r="B3351" s="203" t="s">
        <v>4582</v>
      </c>
      <c r="C3351" s="204" t="s">
        <v>1</v>
      </c>
      <c r="D3351" s="205">
        <v>116.71</v>
      </c>
      <c r="E3351" s="206"/>
    </row>
    <row r="3352" spans="1:5" ht="40.5">
      <c r="A3352" s="202">
        <v>101934</v>
      </c>
      <c r="B3352" s="203" t="s">
        <v>4583</v>
      </c>
      <c r="C3352" s="204" t="s">
        <v>1</v>
      </c>
      <c r="D3352" s="205">
        <v>194.17</v>
      </c>
      <c r="E3352" s="206"/>
    </row>
    <row r="3353" spans="1:5" ht="27">
      <c r="A3353" s="202">
        <v>101935</v>
      </c>
      <c r="B3353" s="203" t="s">
        <v>4584</v>
      </c>
      <c r="C3353" s="204" t="s">
        <v>1</v>
      </c>
      <c r="D3353" s="205">
        <v>250.72</v>
      </c>
      <c r="E3353" s="206"/>
    </row>
    <row r="3354" spans="1:5" ht="36" customHeight="1">
      <c r="A3354" s="202">
        <v>89358</v>
      </c>
      <c r="B3354" s="203" t="s">
        <v>4585</v>
      </c>
      <c r="C3354" s="204" t="s">
        <v>1</v>
      </c>
      <c r="D3354" s="205">
        <v>5.51</v>
      </c>
      <c r="E3354" s="206"/>
    </row>
    <row r="3355" spans="1:5" ht="27">
      <c r="A3355" s="202">
        <v>89359</v>
      </c>
      <c r="B3355" s="203" t="s">
        <v>4586</v>
      </c>
      <c r="C3355" s="204" t="s">
        <v>1</v>
      </c>
      <c r="D3355" s="205">
        <v>5.86</v>
      </c>
      <c r="E3355" s="206"/>
    </row>
    <row r="3356" spans="1:5" ht="27">
      <c r="A3356" s="202">
        <v>89360</v>
      </c>
      <c r="B3356" s="203" t="s">
        <v>4587</v>
      </c>
      <c r="C3356" s="204" t="s">
        <v>1</v>
      </c>
      <c r="D3356" s="205">
        <v>7.33</v>
      </c>
      <c r="E3356" s="206"/>
    </row>
    <row r="3357" spans="1:5" ht="27">
      <c r="A3357" s="202">
        <v>89361</v>
      </c>
      <c r="B3357" s="203" t="s">
        <v>4588</v>
      </c>
      <c r="C3357" s="204" t="s">
        <v>1</v>
      </c>
      <c r="D3357" s="205">
        <v>6.75</v>
      </c>
      <c r="E3357" s="206"/>
    </row>
    <row r="3358" spans="1:5" ht="27">
      <c r="A3358" s="202">
        <v>89362</v>
      </c>
      <c r="B3358" s="203" t="s">
        <v>4589</v>
      </c>
      <c r="C3358" s="204" t="s">
        <v>1</v>
      </c>
      <c r="D3358" s="205">
        <v>6.6</v>
      </c>
      <c r="E3358" s="206"/>
    </row>
    <row r="3359" spans="1:5" ht="27">
      <c r="A3359" s="202">
        <v>89363</v>
      </c>
      <c r="B3359" s="203" t="s">
        <v>4590</v>
      </c>
      <c r="C3359" s="204" t="s">
        <v>1</v>
      </c>
      <c r="D3359" s="205">
        <v>7.35</v>
      </c>
      <c r="E3359" s="206"/>
    </row>
    <row r="3360" spans="1:5" ht="27">
      <c r="A3360" s="202">
        <v>89364</v>
      </c>
      <c r="B3360" s="203" t="s">
        <v>4591</v>
      </c>
      <c r="C3360" s="204" t="s">
        <v>1</v>
      </c>
      <c r="D3360" s="205">
        <v>8.9</v>
      </c>
      <c r="E3360" s="206"/>
    </row>
    <row r="3361" spans="1:5" ht="27">
      <c r="A3361" s="202">
        <v>89365</v>
      </c>
      <c r="B3361" s="203" t="s">
        <v>4592</v>
      </c>
      <c r="C3361" s="204" t="s">
        <v>1</v>
      </c>
      <c r="D3361" s="205">
        <v>8.2100000000000009</v>
      </c>
      <c r="E3361" s="206"/>
    </row>
    <row r="3362" spans="1:5" ht="40.5">
      <c r="A3362" s="202">
        <v>89366</v>
      </c>
      <c r="B3362" s="203" t="s">
        <v>4593</v>
      </c>
      <c r="C3362" s="204" t="s">
        <v>1</v>
      </c>
      <c r="D3362" s="205">
        <v>13</v>
      </c>
      <c r="E3362" s="206"/>
    </row>
    <row r="3363" spans="1:5" ht="27">
      <c r="A3363" s="202">
        <v>89367</v>
      </c>
      <c r="B3363" s="203" t="s">
        <v>4594</v>
      </c>
      <c r="C3363" s="204" t="s">
        <v>1</v>
      </c>
      <c r="D3363" s="205">
        <v>9.35</v>
      </c>
      <c r="E3363" s="206"/>
    </row>
    <row r="3364" spans="1:5" ht="27">
      <c r="A3364" s="202">
        <v>89368</v>
      </c>
      <c r="B3364" s="203" t="s">
        <v>4595</v>
      </c>
      <c r="C3364" s="204" t="s">
        <v>1</v>
      </c>
      <c r="D3364" s="205">
        <v>11.46</v>
      </c>
      <c r="E3364" s="206"/>
    </row>
    <row r="3365" spans="1:5" ht="27">
      <c r="A3365" s="202">
        <v>89369</v>
      </c>
      <c r="B3365" s="203" t="s">
        <v>4596</v>
      </c>
      <c r="C3365" s="204" t="s">
        <v>1</v>
      </c>
      <c r="D3365" s="205">
        <v>14.07</v>
      </c>
      <c r="E3365" s="206"/>
    </row>
    <row r="3366" spans="1:5" ht="27">
      <c r="A3366" s="202">
        <v>89370</v>
      </c>
      <c r="B3366" s="203" t="s">
        <v>4597</v>
      </c>
      <c r="C3366" s="204" t="s">
        <v>1</v>
      </c>
      <c r="D3366" s="205">
        <v>11.01</v>
      </c>
      <c r="E3366" s="206"/>
    </row>
    <row r="3367" spans="1:5" ht="27">
      <c r="A3367" s="202">
        <v>89371</v>
      </c>
      <c r="B3367" s="203" t="s">
        <v>4598</v>
      </c>
      <c r="C3367" s="204" t="s">
        <v>1</v>
      </c>
      <c r="D3367" s="205">
        <v>4.28</v>
      </c>
      <c r="E3367" s="206"/>
    </row>
    <row r="3368" spans="1:5" ht="27">
      <c r="A3368" s="202">
        <v>89372</v>
      </c>
      <c r="B3368" s="203" t="s">
        <v>4599</v>
      </c>
      <c r="C3368" s="204" t="s">
        <v>1</v>
      </c>
      <c r="D3368" s="205">
        <v>11.23</v>
      </c>
      <c r="E3368" s="206"/>
    </row>
    <row r="3369" spans="1:5" ht="27">
      <c r="A3369" s="202">
        <v>89373</v>
      </c>
      <c r="B3369" s="203" t="s">
        <v>4600</v>
      </c>
      <c r="C3369" s="204" t="s">
        <v>1</v>
      </c>
      <c r="D3369" s="205">
        <v>4.91</v>
      </c>
      <c r="E3369" s="206"/>
    </row>
    <row r="3370" spans="1:5" ht="27">
      <c r="A3370" s="202">
        <v>89374</v>
      </c>
      <c r="B3370" s="203" t="s">
        <v>4601</v>
      </c>
      <c r="C3370" s="204" t="s">
        <v>1</v>
      </c>
      <c r="D3370" s="205">
        <v>8.68</v>
      </c>
      <c r="E3370" s="206"/>
    </row>
    <row r="3371" spans="1:5" ht="27">
      <c r="A3371" s="202">
        <v>89375</v>
      </c>
      <c r="B3371" s="203" t="s">
        <v>4602</v>
      </c>
      <c r="C3371" s="204" t="s">
        <v>1</v>
      </c>
      <c r="D3371" s="205">
        <v>10.96</v>
      </c>
      <c r="E3371" s="206"/>
    </row>
    <row r="3372" spans="1:5" ht="40.5">
      <c r="A3372" s="202">
        <v>89376</v>
      </c>
      <c r="B3372" s="203" t="s">
        <v>4603</v>
      </c>
      <c r="C3372" s="204" t="s">
        <v>1</v>
      </c>
      <c r="D3372" s="205">
        <v>4.3499999999999996</v>
      </c>
      <c r="E3372" s="206"/>
    </row>
    <row r="3373" spans="1:5" ht="27">
      <c r="A3373" s="202">
        <v>89377</v>
      </c>
      <c r="B3373" s="203" t="s">
        <v>4604</v>
      </c>
      <c r="C3373" s="204" t="s">
        <v>1</v>
      </c>
      <c r="D3373" s="205">
        <v>7.71</v>
      </c>
      <c r="E3373" s="206"/>
    </row>
    <row r="3374" spans="1:5" ht="27">
      <c r="A3374" s="202">
        <v>89378</v>
      </c>
      <c r="B3374" s="203" t="s">
        <v>4605</v>
      </c>
      <c r="C3374" s="204" t="s">
        <v>1</v>
      </c>
      <c r="D3374" s="205">
        <v>5.09</v>
      </c>
      <c r="E3374" s="206"/>
    </row>
    <row r="3375" spans="1:5" ht="27">
      <c r="A3375" s="202">
        <v>89379</v>
      </c>
      <c r="B3375" s="203" t="s">
        <v>4606</v>
      </c>
      <c r="C3375" s="204" t="s">
        <v>1</v>
      </c>
      <c r="D3375" s="205">
        <v>14.36</v>
      </c>
      <c r="E3375" s="206"/>
    </row>
    <row r="3376" spans="1:5" ht="27">
      <c r="A3376" s="202">
        <v>89380</v>
      </c>
      <c r="B3376" s="203" t="s">
        <v>4607</v>
      </c>
      <c r="C3376" s="204" t="s">
        <v>1</v>
      </c>
      <c r="D3376" s="205">
        <v>7.94</v>
      </c>
      <c r="E3376" s="206"/>
    </row>
    <row r="3377" spans="1:5" ht="27">
      <c r="A3377" s="202">
        <v>89381</v>
      </c>
      <c r="B3377" s="203" t="s">
        <v>4608</v>
      </c>
      <c r="C3377" s="204" t="s">
        <v>1</v>
      </c>
      <c r="D3377" s="205">
        <v>10.95</v>
      </c>
      <c r="E3377" s="206"/>
    </row>
    <row r="3378" spans="1:5" ht="27">
      <c r="A3378" s="202">
        <v>89382</v>
      </c>
      <c r="B3378" s="203" t="s">
        <v>4609</v>
      </c>
      <c r="C3378" s="204" t="s">
        <v>1</v>
      </c>
      <c r="D3378" s="205">
        <v>13.07</v>
      </c>
      <c r="E3378" s="206"/>
    </row>
    <row r="3379" spans="1:5" ht="40.5">
      <c r="A3379" s="202">
        <v>89383</v>
      </c>
      <c r="B3379" s="203" t="s">
        <v>4610</v>
      </c>
      <c r="C3379" s="204" t="s">
        <v>1</v>
      </c>
      <c r="D3379" s="205">
        <v>5.18</v>
      </c>
      <c r="E3379" s="206"/>
    </row>
    <row r="3380" spans="1:5" ht="27">
      <c r="A3380" s="202">
        <v>89384</v>
      </c>
      <c r="B3380" s="203" t="s">
        <v>4611</v>
      </c>
      <c r="C3380" s="204" t="s">
        <v>1</v>
      </c>
      <c r="D3380" s="205">
        <v>11.1</v>
      </c>
      <c r="E3380" s="206"/>
    </row>
    <row r="3381" spans="1:5" ht="27">
      <c r="A3381" s="202">
        <v>89385</v>
      </c>
      <c r="B3381" s="203" t="s">
        <v>4612</v>
      </c>
      <c r="C3381" s="204" t="s">
        <v>1</v>
      </c>
      <c r="D3381" s="205">
        <v>5.92</v>
      </c>
      <c r="E3381" s="206"/>
    </row>
    <row r="3382" spans="1:5" ht="27">
      <c r="A3382" s="202">
        <v>89386</v>
      </c>
      <c r="B3382" s="203" t="s">
        <v>4613</v>
      </c>
      <c r="C3382" s="204" t="s">
        <v>1</v>
      </c>
      <c r="D3382" s="205">
        <v>7.22</v>
      </c>
      <c r="E3382" s="206"/>
    </row>
    <row r="3383" spans="1:5" ht="27">
      <c r="A3383" s="202">
        <v>89387</v>
      </c>
      <c r="B3383" s="203" t="s">
        <v>4614</v>
      </c>
      <c r="C3383" s="204" t="s">
        <v>1</v>
      </c>
      <c r="D3383" s="205">
        <v>29.33</v>
      </c>
      <c r="E3383" s="206"/>
    </row>
    <row r="3384" spans="1:5" ht="27">
      <c r="A3384" s="202">
        <v>89388</v>
      </c>
      <c r="B3384" s="203" t="s">
        <v>4615</v>
      </c>
      <c r="C3384" s="204" t="s">
        <v>1</v>
      </c>
      <c r="D3384" s="205">
        <v>9.7200000000000006</v>
      </c>
      <c r="E3384" s="206"/>
    </row>
    <row r="3385" spans="1:5" ht="27">
      <c r="A3385" s="202">
        <v>89389</v>
      </c>
      <c r="B3385" s="203" t="s">
        <v>4616</v>
      </c>
      <c r="C3385" s="204" t="s">
        <v>1</v>
      </c>
      <c r="D3385" s="205">
        <v>10.58</v>
      </c>
      <c r="E3385" s="206"/>
    </row>
    <row r="3386" spans="1:5" ht="27">
      <c r="A3386" s="202">
        <v>89390</v>
      </c>
      <c r="B3386" s="203" t="s">
        <v>4617</v>
      </c>
      <c r="C3386" s="204" t="s">
        <v>1</v>
      </c>
      <c r="D3386" s="205">
        <v>19.690000000000001</v>
      </c>
      <c r="E3386" s="206"/>
    </row>
    <row r="3387" spans="1:5" ht="40.5">
      <c r="A3387" s="202">
        <v>89391</v>
      </c>
      <c r="B3387" s="203" t="s">
        <v>4618</v>
      </c>
      <c r="C3387" s="204" t="s">
        <v>1</v>
      </c>
      <c r="D3387" s="205">
        <v>7.12</v>
      </c>
      <c r="E3387" s="206"/>
    </row>
    <row r="3388" spans="1:5" ht="27">
      <c r="A3388" s="202">
        <v>89392</v>
      </c>
      <c r="B3388" s="203" t="s">
        <v>4619</v>
      </c>
      <c r="C3388" s="204" t="s">
        <v>1</v>
      </c>
      <c r="D3388" s="205">
        <v>23.5</v>
      </c>
      <c r="E3388" s="206"/>
    </row>
    <row r="3389" spans="1:5" ht="27">
      <c r="A3389" s="202">
        <v>89393</v>
      </c>
      <c r="B3389" s="203" t="s">
        <v>4620</v>
      </c>
      <c r="C3389" s="204" t="s">
        <v>1</v>
      </c>
      <c r="D3389" s="205">
        <v>7.77</v>
      </c>
      <c r="E3389" s="206"/>
    </row>
    <row r="3390" spans="1:5" ht="40.5">
      <c r="A3390" s="202">
        <v>89394</v>
      </c>
      <c r="B3390" s="203" t="s">
        <v>4621</v>
      </c>
      <c r="C3390" s="204" t="s">
        <v>1</v>
      </c>
      <c r="D3390" s="205">
        <v>16.45</v>
      </c>
      <c r="E3390" s="206"/>
    </row>
    <row r="3391" spans="1:5" ht="27">
      <c r="A3391" s="202">
        <v>89395</v>
      </c>
      <c r="B3391" s="203" t="s">
        <v>4622</v>
      </c>
      <c r="C3391" s="204" t="s">
        <v>1</v>
      </c>
      <c r="D3391" s="205">
        <v>9.33</v>
      </c>
      <c r="E3391" s="206"/>
    </row>
    <row r="3392" spans="1:5" ht="40.5">
      <c r="A3392" s="202">
        <v>89396</v>
      </c>
      <c r="B3392" s="203" t="s">
        <v>4623</v>
      </c>
      <c r="C3392" s="204" t="s">
        <v>1</v>
      </c>
      <c r="D3392" s="205">
        <v>16.760000000000002</v>
      </c>
      <c r="E3392" s="206"/>
    </row>
    <row r="3393" spans="1:5" ht="27">
      <c r="A3393" s="202">
        <v>89397</v>
      </c>
      <c r="B3393" s="203" t="s">
        <v>4624</v>
      </c>
      <c r="C3393" s="204" t="s">
        <v>1</v>
      </c>
      <c r="D3393" s="205">
        <v>11.31</v>
      </c>
      <c r="E3393" s="206"/>
    </row>
    <row r="3394" spans="1:5" ht="27">
      <c r="A3394" s="202">
        <v>89398</v>
      </c>
      <c r="B3394" s="203" t="s">
        <v>4625</v>
      </c>
      <c r="C3394" s="204" t="s">
        <v>1</v>
      </c>
      <c r="D3394" s="205">
        <v>13.97</v>
      </c>
      <c r="E3394" s="206"/>
    </row>
    <row r="3395" spans="1:5" ht="40.5">
      <c r="A3395" s="202">
        <v>89399</v>
      </c>
      <c r="B3395" s="203" t="s">
        <v>4626</v>
      </c>
      <c r="C3395" s="204" t="s">
        <v>1</v>
      </c>
      <c r="D3395" s="205">
        <v>26.57</v>
      </c>
      <c r="E3395" s="206"/>
    </row>
    <row r="3396" spans="1:5" ht="27">
      <c r="A3396" s="202">
        <v>89400</v>
      </c>
      <c r="B3396" s="203" t="s">
        <v>4627</v>
      </c>
      <c r="C3396" s="204" t="s">
        <v>1</v>
      </c>
      <c r="D3396" s="205">
        <v>15.94</v>
      </c>
      <c r="E3396" s="206"/>
    </row>
    <row r="3397" spans="1:5" ht="27">
      <c r="A3397" s="202">
        <v>89404</v>
      </c>
      <c r="B3397" s="203" t="s">
        <v>4628</v>
      </c>
      <c r="C3397" s="204" t="s">
        <v>1</v>
      </c>
      <c r="D3397" s="205">
        <v>3.85</v>
      </c>
      <c r="E3397" s="206"/>
    </row>
    <row r="3398" spans="1:5" ht="27">
      <c r="A3398" s="202">
        <v>89405</v>
      </c>
      <c r="B3398" s="203" t="s">
        <v>4629</v>
      </c>
      <c r="C3398" s="204" t="s">
        <v>1</v>
      </c>
      <c r="D3398" s="205">
        <v>4.2</v>
      </c>
      <c r="E3398" s="206"/>
    </row>
    <row r="3399" spans="1:5" ht="27">
      <c r="A3399" s="202">
        <v>89406</v>
      </c>
      <c r="B3399" s="203" t="s">
        <v>4630</v>
      </c>
      <c r="C3399" s="204" t="s">
        <v>1</v>
      </c>
      <c r="D3399" s="205">
        <v>5.67</v>
      </c>
      <c r="E3399" s="206"/>
    </row>
    <row r="3400" spans="1:5" ht="27">
      <c r="A3400" s="202">
        <v>89407</v>
      </c>
      <c r="B3400" s="203" t="s">
        <v>4631</v>
      </c>
      <c r="C3400" s="204" t="s">
        <v>1</v>
      </c>
      <c r="D3400" s="205">
        <v>5.09</v>
      </c>
      <c r="E3400" s="206"/>
    </row>
    <row r="3401" spans="1:5" ht="27">
      <c r="A3401" s="202">
        <v>89408</v>
      </c>
      <c r="B3401" s="203" t="s">
        <v>4632</v>
      </c>
      <c r="C3401" s="204" t="s">
        <v>1</v>
      </c>
      <c r="D3401" s="205">
        <v>4.6900000000000004</v>
      </c>
      <c r="E3401" s="206"/>
    </row>
    <row r="3402" spans="1:5" ht="27">
      <c r="A3402" s="202">
        <v>89409</v>
      </c>
      <c r="B3402" s="203" t="s">
        <v>4633</v>
      </c>
      <c r="C3402" s="204" t="s">
        <v>1</v>
      </c>
      <c r="D3402" s="205">
        <v>5.44</v>
      </c>
      <c r="E3402" s="206"/>
    </row>
    <row r="3403" spans="1:5" ht="27">
      <c r="A3403" s="202">
        <v>89410</v>
      </c>
      <c r="B3403" s="203" t="s">
        <v>4634</v>
      </c>
      <c r="C3403" s="204" t="s">
        <v>1</v>
      </c>
      <c r="D3403" s="205">
        <v>6.99</v>
      </c>
      <c r="E3403" s="206"/>
    </row>
    <row r="3404" spans="1:5" ht="27">
      <c r="A3404" s="202">
        <v>89411</v>
      </c>
      <c r="B3404" s="203" t="s">
        <v>4635</v>
      </c>
      <c r="C3404" s="204" t="s">
        <v>1</v>
      </c>
      <c r="D3404" s="205">
        <v>6.3</v>
      </c>
      <c r="E3404" s="206"/>
    </row>
    <row r="3405" spans="1:5" ht="27">
      <c r="A3405" s="202">
        <v>89412</v>
      </c>
      <c r="B3405" s="203" t="s">
        <v>4636</v>
      </c>
      <c r="C3405" s="204" t="s">
        <v>1</v>
      </c>
      <c r="D3405" s="205">
        <v>7.24</v>
      </c>
      <c r="E3405" s="206"/>
    </row>
    <row r="3406" spans="1:5" ht="27">
      <c r="A3406" s="202">
        <v>89413</v>
      </c>
      <c r="B3406" s="203" t="s">
        <v>4637</v>
      </c>
      <c r="C3406" s="204" t="s">
        <v>1</v>
      </c>
      <c r="D3406" s="205">
        <v>7.04</v>
      </c>
      <c r="E3406" s="206"/>
    </row>
    <row r="3407" spans="1:5" ht="27">
      <c r="A3407" s="202">
        <v>89414</v>
      </c>
      <c r="B3407" s="203" t="s">
        <v>4638</v>
      </c>
      <c r="C3407" s="204" t="s">
        <v>1</v>
      </c>
      <c r="D3407" s="205">
        <v>9.15</v>
      </c>
      <c r="E3407" s="206"/>
    </row>
    <row r="3408" spans="1:5" ht="27">
      <c r="A3408" s="202">
        <v>89415</v>
      </c>
      <c r="B3408" s="203" t="s">
        <v>4639</v>
      </c>
      <c r="C3408" s="204" t="s">
        <v>1</v>
      </c>
      <c r="D3408" s="205">
        <v>11.76</v>
      </c>
      <c r="E3408" s="206"/>
    </row>
    <row r="3409" spans="1:5" ht="27">
      <c r="A3409" s="202">
        <v>89416</v>
      </c>
      <c r="B3409" s="203" t="s">
        <v>4640</v>
      </c>
      <c r="C3409" s="204" t="s">
        <v>1</v>
      </c>
      <c r="D3409" s="205">
        <v>8.6999999999999993</v>
      </c>
      <c r="E3409" s="206"/>
    </row>
    <row r="3410" spans="1:5" ht="27">
      <c r="A3410" s="202">
        <v>89417</v>
      </c>
      <c r="B3410" s="203" t="s">
        <v>4641</v>
      </c>
      <c r="C3410" s="204" t="s">
        <v>1</v>
      </c>
      <c r="D3410" s="205">
        <v>3.19</v>
      </c>
      <c r="E3410" s="206"/>
    </row>
    <row r="3411" spans="1:5" ht="27">
      <c r="A3411" s="202">
        <v>89418</v>
      </c>
      <c r="B3411" s="203" t="s">
        <v>4642</v>
      </c>
      <c r="C3411" s="204" t="s">
        <v>1</v>
      </c>
      <c r="D3411" s="205">
        <v>10.14</v>
      </c>
      <c r="E3411" s="206"/>
    </row>
    <row r="3412" spans="1:5" ht="27">
      <c r="A3412" s="202">
        <v>89419</v>
      </c>
      <c r="B3412" s="203" t="s">
        <v>4643</v>
      </c>
      <c r="C3412" s="204" t="s">
        <v>1</v>
      </c>
      <c r="D3412" s="205">
        <v>3.82</v>
      </c>
      <c r="E3412" s="206"/>
    </row>
    <row r="3413" spans="1:5" ht="27">
      <c r="A3413" s="202">
        <v>89420</v>
      </c>
      <c r="B3413" s="203" t="s">
        <v>4644</v>
      </c>
      <c r="C3413" s="204" t="s">
        <v>1</v>
      </c>
      <c r="D3413" s="205">
        <v>7.59</v>
      </c>
      <c r="E3413" s="206"/>
    </row>
    <row r="3414" spans="1:5" ht="27">
      <c r="A3414" s="202">
        <v>89421</v>
      </c>
      <c r="B3414" s="203" t="s">
        <v>4645</v>
      </c>
      <c r="C3414" s="204" t="s">
        <v>1</v>
      </c>
      <c r="D3414" s="205">
        <v>9.8699999999999992</v>
      </c>
      <c r="E3414" s="206"/>
    </row>
    <row r="3415" spans="1:5" ht="40.5">
      <c r="A3415" s="202">
        <v>89422</v>
      </c>
      <c r="B3415" s="203" t="s">
        <v>4646</v>
      </c>
      <c r="C3415" s="204" t="s">
        <v>1</v>
      </c>
      <c r="D3415" s="205">
        <v>3.26</v>
      </c>
      <c r="E3415" s="206"/>
    </row>
    <row r="3416" spans="1:5" ht="27">
      <c r="A3416" s="202">
        <v>89423</v>
      </c>
      <c r="B3416" s="203" t="s">
        <v>4647</v>
      </c>
      <c r="C3416" s="204" t="s">
        <v>1</v>
      </c>
      <c r="D3416" s="205">
        <v>7.13</v>
      </c>
      <c r="E3416" s="206"/>
    </row>
    <row r="3417" spans="1:5" ht="27">
      <c r="A3417" s="202">
        <v>89424</v>
      </c>
      <c r="B3417" s="203" t="s">
        <v>4648</v>
      </c>
      <c r="C3417" s="204" t="s">
        <v>1</v>
      </c>
      <c r="D3417" s="205">
        <v>3.8</v>
      </c>
      <c r="E3417" s="206"/>
    </row>
    <row r="3418" spans="1:5" ht="27">
      <c r="A3418" s="202">
        <v>89425</v>
      </c>
      <c r="B3418" s="203" t="s">
        <v>4649</v>
      </c>
      <c r="C3418" s="204" t="s">
        <v>1</v>
      </c>
      <c r="D3418" s="205">
        <v>13.07</v>
      </c>
      <c r="E3418" s="206"/>
    </row>
    <row r="3419" spans="1:5" ht="27">
      <c r="A3419" s="202">
        <v>89426</v>
      </c>
      <c r="B3419" s="203" t="s">
        <v>4650</v>
      </c>
      <c r="C3419" s="204" t="s">
        <v>1</v>
      </c>
      <c r="D3419" s="205">
        <v>6.65</v>
      </c>
      <c r="E3419" s="206"/>
    </row>
    <row r="3420" spans="1:5" ht="27">
      <c r="A3420" s="202">
        <v>89427</v>
      </c>
      <c r="B3420" s="203" t="s">
        <v>4651</v>
      </c>
      <c r="C3420" s="204" t="s">
        <v>1</v>
      </c>
      <c r="D3420" s="205">
        <v>9.66</v>
      </c>
      <c r="E3420" s="206"/>
    </row>
    <row r="3421" spans="1:5" ht="27">
      <c r="A3421" s="202">
        <v>89428</v>
      </c>
      <c r="B3421" s="203" t="s">
        <v>4652</v>
      </c>
      <c r="C3421" s="204" t="s">
        <v>1</v>
      </c>
      <c r="D3421" s="205">
        <v>11.78</v>
      </c>
      <c r="E3421" s="206"/>
    </row>
    <row r="3422" spans="1:5" ht="40.5">
      <c r="A3422" s="202">
        <v>89429</v>
      </c>
      <c r="B3422" s="203" t="s">
        <v>4653</v>
      </c>
      <c r="C3422" s="204" t="s">
        <v>1</v>
      </c>
      <c r="D3422" s="205">
        <v>3.89</v>
      </c>
      <c r="E3422" s="206"/>
    </row>
    <row r="3423" spans="1:5" ht="27">
      <c r="A3423" s="202">
        <v>89430</v>
      </c>
      <c r="B3423" s="203" t="s">
        <v>4654</v>
      </c>
      <c r="C3423" s="204" t="s">
        <v>1</v>
      </c>
      <c r="D3423" s="205">
        <v>9.81</v>
      </c>
      <c r="E3423" s="206"/>
    </row>
    <row r="3424" spans="1:5" ht="27">
      <c r="A3424" s="202">
        <v>89431</v>
      </c>
      <c r="B3424" s="203" t="s">
        <v>4655</v>
      </c>
      <c r="C3424" s="204" t="s">
        <v>1</v>
      </c>
      <c r="D3424" s="205">
        <v>5.66</v>
      </c>
      <c r="E3424" s="206"/>
    </row>
    <row r="3425" spans="1:5" ht="27">
      <c r="A3425" s="202">
        <v>89432</v>
      </c>
      <c r="B3425" s="203" t="s">
        <v>4656</v>
      </c>
      <c r="C3425" s="204" t="s">
        <v>1</v>
      </c>
      <c r="D3425" s="205">
        <v>27.77</v>
      </c>
      <c r="E3425" s="206"/>
    </row>
    <row r="3426" spans="1:5" ht="27">
      <c r="A3426" s="202">
        <v>89433</v>
      </c>
      <c r="B3426" s="203" t="s">
        <v>4657</v>
      </c>
      <c r="C3426" s="204" t="s">
        <v>1</v>
      </c>
      <c r="D3426" s="205">
        <v>8.16</v>
      </c>
      <c r="E3426" s="206"/>
    </row>
    <row r="3427" spans="1:5" ht="27">
      <c r="A3427" s="202">
        <v>89434</v>
      </c>
      <c r="B3427" s="203" t="s">
        <v>4658</v>
      </c>
      <c r="C3427" s="204" t="s">
        <v>1</v>
      </c>
      <c r="D3427" s="205">
        <v>9.02</v>
      </c>
      <c r="E3427" s="206"/>
    </row>
    <row r="3428" spans="1:5" ht="27">
      <c r="A3428" s="202">
        <v>89435</v>
      </c>
      <c r="B3428" s="203" t="s">
        <v>4659</v>
      </c>
      <c r="C3428" s="204" t="s">
        <v>1</v>
      </c>
      <c r="D3428" s="205">
        <v>18.13</v>
      </c>
      <c r="E3428" s="206"/>
    </row>
    <row r="3429" spans="1:5" ht="40.5">
      <c r="A3429" s="202">
        <v>89436</v>
      </c>
      <c r="B3429" s="203" t="s">
        <v>4660</v>
      </c>
      <c r="C3429" s="204" t="s">
        <v>1</v>
      </c>
      <c r="D3429" s="205">
        <v>5.56</v>
      </c>
      <c r="E3429" s="206"/>
    </row>
    <row r="3430" spans="1:5" ht="27">
      <c r="A3430" s="202">
        <v>89437</v>
      </c>
      <c r="B3430" s="203" t="s">
        <v>4661</v>
      </c>
      <c r="C3430" s="204" t="s">
        <v>1</v>
      </c>
      <c r="D3430" s="205">
        <v>21.94</v>
      </c>
      <c r="E3430" s="206"/>
    </row>
    <row r="3431" spans="1:5" ht="27">
      <c r="A3431" s="202">
        <v>89438</v>
      </c>
      <c r="B3431" s="203" t="s">
        <v>4662</v>
      </c>
      <c r="C3431" s="204" t="s">
        <v>1</v>
      </c>
      <c r="D3431" s="205">
        <v>5.56</v>
      </c>
      <c r="E3431" s="206"/>
    </row>
    <row r="3432" spans="1:5" ht="40.5">
      <c r="A3432" s="202">
        <v>89439</v>
      </c>
      <c r="B3432" s="203" t="s">
        <v>4663</v>
      </c>
      <c r="C3432" s="204" t="s">
        <v>1</v>
      </c>
      <c r="D3432" s="205">
        <v>7.55</v>
      </c>
      <c r="E3432" s="206"/>
    </row>
    <row r="3433" spans="1:5" ht="27">
      <c r="A3433" s="202">
        <v>89440</v>
      </c>
      <c r="B3433" s="203" t="s">
        <v>4664</v>
      </c>
      <c r="C3433" s="204" t="s">
        <v>1</v>
      </c>
      <c r="D3433" s="205">
        <v>6.76</v>
      </c>
      <c r="E3433" s="206"/>
    </row>
    <row r="3434" spans="1:5" ht="40.5">
      <c r="A3434" s="202">
        <v>89441</v>
      </c>
      <c r="B3434" s="203" t="s">
        <v>4665</v>
      </c>
      <c r="C3434" s="204" t="s">
        <v>1</v>
      </c>
      <c r="D3434" s="205">
        <v>14.19</v>
      </c>
      <c r="E3434" s="206"/>
    </row>
    <row r="3435" spans="1:5" ht="27">
      <c r="A3435" s="202">
        <v>89442</v>
      </c>
      <c r="B3435" s="203" t="s">
        <v>4666</v>
      </c>
      <c r="C3435" s="204" t="s">
        <v>1</v>
      </c>
      <c r="D3435" s="205">
        <v>8.74</v>
      </c>
      <c r="E3435" s="206"/>
    </row>
    <row r="3436" spans="1:5" ht="27">
      <c r="A3436" s="202">
        <v>89443</v>
      </c>
      <c r="B3436" s="203" t="s">
        <v>4667</v>
      </c>
      <c r="C3436" s="204" t="s">
        <v>1</v>
      </c>
      <c r="D3436" s="205">
        <v>10.93</v>
      </c>
      <c r="E3436" s="206"/>
    </row>
    <row r="3437" spans="1:5" ht="40.5">
      <c r="A3437" s="202">
        <v>89444</v>
      </c>
      <c r="B3437" s="203" t="s">
        <v>4668</v>
      </c>
      <c r="C3437" s="204" t="s">
        <v>1</v>
      </c>
      <c r="D3437" s="205">
        <v>23.53</v>
      </c>
      <c r="E3437" s="206"/>
    </row>
    <row r="3438" spans="1:5" ht="27">
      <c r="A3438" s="202">
        <v>89445</v>
      </c>
      <c r="B3438" s="203" t="s">
        <v>4669</v>
      </c>
      <c r="C3438" s="204" t="s">
        <v>1</v>
      </c>
      <c r="D3438" s="205">
        <v>12.9</v>
      </c>
      <c r="E3438" s="206"/>
    </row>
    <row r="3439" spans="1:5" ht="27">
      <c r="A3439" s="202">
        <v>89481</v>
      </c>
      <c r="B3439" s="203" t="s">
        <v>4670</v>
      </c>
      <c r="C3439" s="204" t="s">
        <v>1</v>
      </c>
      <c r="D3439" s="205">
        <v>3.71</v>
      </c>
      <c r="E3439" s="206"/>
    </row>
    <row r="3440" spans="1:5" ht="27">
      <c r="A3440" s="202">
        <v>89485</v>
      </c>
      <c r="B3440" s="203" t="s">
        <v>4671</v>
      </c>
      <c r="C3440" s="204" t="s">
        <v>1</v>
      </c>
      <c r="D3440" s="205">
        <v>4.46</v>
      </c>
      <c r="E3440" s="206"/>
    </row>
    <row r="3441" spans="1:5" ht="27">
      <c r="A3441" s="202">
        <v>89489</v>
      </c>
      <c r="B3441" s="203" t="s">
        <v>4672</v>
      </c>
      <c r="C3441" s="204" t="s">
        <v>1</v>
      </c>
      <c r="D3441" s="205">
        <v>6.01</v>
      </c>
      <c r="E3441" s="206"/>
    </row>
    <row r="3442" spans="1:5" ht="27">
      <c r="A3442" s="202">
        <v>89490</v>
      </c>
      <c r="B3442" s="203" t="s">
        <v>4673</v>
      </c>
      <c r="C3442" s="204" t="s">
        <v>1</v>
      </c>
      <c r="D3442" s="205">
        <v>5.32</v>
      </c>
      <c r="E3442" s="206"/>
    </row>
    <row r="3443" spans="1:5" ht="27">
      <c r="A3443" s="202">
        <v>89492</v>
      </c>
      <c r="B3443" s="203" t="s">
        <v>4674</v>
      </c>
      <c r="C3443" s="204" t="s">
        <v>1</v>
      </c>
      <c r="D3443" s="205">
        <v>5.94</v>
      </c>
      <c r="E3443" s="206"/>
    </row>
    <row r="3444" spans="1:5" ht="27">
      <c r="A3444" s="202">
        <v>89493</v>
      </c>
      <c r="B3444" s="203" t="s">
        <v>4675</v>
      </c>
      <c r="C3444" s="204" t="s">
        <v>1</v>
      </c>
      <c r="D3444" s="205">
        <v>8.0500000000000007</v>
      </c>
      <c r="E3444" s="206"/>
    </row>
    <row r="3445" spans="1:5" ht="27">
      <c r="A3445" s="202">
        <v>89494</v>
      </c>
      <c r="B3445" s="203" t="s">
        <v>4676</v>
      </c>
      <c r="C3445" s="204" t="s">
        <v>1</v>
      </c>
      <c r="D3445" s="205">
        <v>10.66</v>
      </c>
      <c r="E3445" s="206"/>
    </row>
    <row r="3446" spans="1:5" ht="27">
      <c r="A3446" s="202">
        <v>89496</v>
      </c>
      <c r="B3446" s="203" t="s">
        <v>4677</v>
      </c>
      <c r="C3446" s="204" t="s">
        <v>1</v>
      </c>
      <c r="D3446" s="205">
        <v>7.6</v>
      </c>
      <c r="E3446" s="206"/>
    </row>
    <row r="3447" spans="1:5" ht="27">
      <c r="A3447" s="202">
        <v>89497</v>
      </c>
      <c r="B3447" s="203" t="s">
        <v>4678</v>
      </c>
      <c r="C3447" s="204" t="s">
        <v>1</v>
      </c>
      <c r="D3447" s="205">
        <v>9.85</v>
      </c>
      <c r="E3447" s="206"/>
    </row>
    <row r="3448" spans="1:5" ht="27">
      <c r="A3448" s="202">
        <v>89498</v>
      </c>
      <c r="B3448" s="203" t="s">
        <v>4679</v>
      </c>
      <c r="C3448" s="204" t="s">
        <v>1</v>
      </c>
      <c r="D3448" s="205">
        <v>10.81</v>
      </c>
      <c r="E3448" s="206"/>
    </row>
    <row r="3449" spans="1:5" ht="27">
      <c r="A3449" s="202">
        <v>89499</v>
      </c>
      <c r="B3449" s="203" t="s">
        <v>4680</v>
      </c>
      <c r="C3449" s="204" t="s">
        <v>1</v>
      </c>
      <c r="D3449" s="205">
        <v>16.940000000000001</v>
      </c>
      <c r="E3449" s="206"/>
    </row>
    <row r="3450" spans="1:5" ht="27">
      <c r="A3450" s="202">
        <v>89500</v>
      </c>
      <c r="B3450" s="203" t="s">
        <v>4681</v>
      </c>
      <c r="C3450" s="204" t="s">
        <v>1</v>
      </c>
      <c r="D3450" s="205">
        <v>10.99</v>
      </c>
      <c r="E3450" s="206"/>
    </row>
    <row r="3451" spans="1:5" ht="27">
      <c r="A3451" s="202">
        <v>89501</v>
      </c>
      <c r="B3451" s="203" t="s">
        <v>4682</v>
      </c>
      <c r="C3451" s="204" t="s">
        <v>1</v>
      </c>
      <c r="D3451" s="205">
        <v>11.92</v>
      </c>
      <c r="E3451" s="206"/>
    </row>
    <row r="3452" spans="1:5" ht="27">
      <c r="A3452" s="202">
        <v>89502</v>
      </c>
      <c r="B3452" s="203" t="s">
        <v>4683</v>
      </c>
      <c r="C3452" s="204" t="s">
        <v>1</v>
      </c>
      <c r="D3452" s="205">
        <v>13.66</v>
      </c>
      <c r="E3452" s="206"/>
    </row>
    <row r="3453" spans="1:5" ht="27">
      <c r="A3453" s="202">
        <v>89503</v>
      </c>
      <c r="B3453" s="203" t="s">
        <v>4684</v>
      </c>
      <c r="C3453" s="204" t="s">
        <v>1</v>
      </c>
      <c r="D3453" s="205">
        <v>21.28</v>
      </c>
      <c r="E3453" s="206"/>
    </row>
    <row r="3454" spans="1:5" ht="27">
      <c r="A3454" s="202">
        <v>89504</v>
      </c>
      <c r="B3454" s="203" t="s">
        <v>4685</v>
      </c>
      <c r="C3454" s="204" t="s">
        <v>1</v>
      </c>
      <c r="D3454" s="205">
        <v>18.52</v>
      </c>
      <c r="E3454" s="206"/>
    </row>
    <row r="3455" spans="1:5" ht="27">
      <c r="A3455" s="202">
        <v>89505</v>
      </c>
      <c r="B3455" s="203" t="s">
        <v>4686</v>
      </c>
      <c r="C3455" s="204" t="s">
        <v>1</v>
      </c>
      <c r="D3455" s="205">
        <v>32.03</v>
      </c>
      <c r="E3455" s="206"/>
    </row>
    <row r="3456" spans="1:5" ht="27">
      <c r="A3456" s="202">
        <v>89506</v>
      </c>
      <c r="B3456" s="203" t="s">
        <v>4687</v>
      </c>
      <c r="C3456" s="204" t="s">
        <v>1</v>
      </c>
      <c r="D3456" s="205">
        <v>36.18</v>
      </c>
      <c r="E3456" s="206"/>
    </row>
    <row r="3457" spans="1:5" ht="27">
      <c r="A3457" s="202">
        <v>89507</v>
      </c>
      <c r="B3457" s="203" t="s">
        <v>4688</v>
      </c>
      <c r="C3457" s="204" t="s">
        <v>1</v>
      </c>
      <c r="D3457" s="205">
        <v>44.84</v>
      </c>
      <c r="E3457" s="206"/>
    </row>
    <row r="3458" spans="1:5" ht="27">
      <c r="A3458" s="202">
        <v>89510</v>
      </c>
      <c r="B3458" s="203" t="s">
        <v>4689</v>
      </c>
      <c r="C3458" s="204" t="s">
        <v>1</v>
      </c>
      <c r="D3458" s="205">
        <v>28.96</v>
      </c>
      <c r="E3458" s="206"/>
    </row>
    <row r="3459" spans="1:5" ht="27">
      <c r="A3459" s="202">
        <v>89513</v>
      </c>
      <c r="B3459" s="203" t="s">
        <v>4690</v>
      </c>
      <c r="C3459" s="204" t="s">
        <v>1</v>
      </c>
      <c r="D3459" s="205">
        <v>101.71</v>
      </c>
      <c r="E3459" s="206"/>
    </row>
    <row r="3460" spans="1:5" ht="27">
      <c r="A3460" s="202">
        <v>89514</v>
      </c>
      <c r="B3460" s="203" t="s">
        <v>4691</v>
      </c>
      <c r="C3460" s="204" t="s">
        <v>1</v>
      </c>
      <c r="D3460" s="205">
        <v>8.82</v>
      </c>
      <c r="E3460" s="206"/>
    </row>
    <row r="3461" spans="1:5" ht="27">
      <c r="A3461" s="202">
        <v>89515</v>
      </c>
      <c r="B3461" s="203" t="s">
        <v>4692</v>
      </c>
      <c r="C3461" s="204" t="s">
        <v>1</v>
      </c>
      <c r="D3461" s="205">
        <v>76.400000000000006</v>
      </c>
      <c r="E3461" s="206"/>
    </row>
    <row r="3462" spans="1:5" ht="27">
      <c r="A3462" s="202">
        <v>89516</v>
      </c>
      <c r="B3462" s="203" t="s">
        <v>4693</v>
      </c>
      <c r="C3462" s="204" t="s">
        <v>1</v>
      </c>
      <c r="D3462" s="205">
        <v>7.63</v>
      </c>
      <c r="E3462" s="206"/>
    </row>
    <row r="3463" spans="1:5" ht="27">
      <c r="A3463" s="202">
        <v>89517</v>
      </c>
      <c r="B3463" s="203" t="s">
        <v>4694</v>
      </c>
      <c r="C3463" s="204" t="s">
        <v>1</v>
      </c>
      <c r="D3463" s="205">
        <v>64.099999999999994</v>
      </c>
      <c r="E3463" s="206"/>
    </row>
    <row r="3464" spans="1:5" ht="27">
      <c r="A3464" s="202">
        <v>89518</v>
      </c>
      <c r="B3464" s="203" t="s">
        <v>4695</v>
      </c>
      <c r="C3464" s="204" t="s">
        <v>1</v>
      </c>
      <c r="D3464" s="205">
        <v>13.02</v>
      </c>
      <c r="E3464" s="206"/>
    </row>
    <row r="3465" spans="1:5" ht="27">
      <c r="A3465" s="202">
        <v>89519</v>
      </c>
      <c r="B3465" s="203" t="s">
        <v>4696</v>
      </c>
      <c r="C3465" s="204" t="s">
        <v>1</v>
      </c>
      <c r="D3465" s="205">
        <v>42.85</v>
      </c>
      <c r="E3465" s="206"/>
    </row>
    <row r="3466" spans="1:5" ht="27">
      <c r="A3466" s="202">
        <v>89520</v>
      </c>
      <c r="B3466" s="203" t="s">
        <v>4697</v>
      </c>
      <c r="C3466" s="204" t="s">
        <v>1</v>
      </c>
      <c r="D3466" s="205">
        <v>11.45</v>
      </c>
      <c r="E3466" s="206"/>
    </row>
    <row r="3467" spans="1:5" ht="27">
      <c r="A3467" s="202">
        <v>89521</v>
      </c>
      <c r="B3467" s="203" t="s">
        <v>4698</v>
      </c>
      <c r="C3467" s="204" t="s">
        <v>1</v>
      </c>
      <c r="D3467" s="205">
        <v>119.98</v>
      </c>
      <c r="E3467" s="206"/>
    </row>
    <row r="3468" spans="1:5" ht="27">
      <c r="A3468" s="202">
        <v>89522</v>
      </c>
      <c r="B3468" s="203" t="s">
        <v>4699</v>
      </c>
      <c r="C3468" s="204" t="s">
        <v>1</v>
      </c>
      <c r="D3468" s="205">
        <v>26.41</v>
      </c>
      <c r="E3468" s="206"/>
    </row>
    <row r="3469" spans="1:5" ht="27">
      <c r="A3469" s="202">
        <v>89523</v>
      </c>
      <c r="B3469" s="203" t="s">
        <v>4700</v>
      </c>
      <c r="C3469" s="204" t="s">
        <v>1</v>
      </c>
      <c r="D3469" s="205">
        <v>90.18</v>
      </c>
      <c r="E3469" s="206"/>
    </row>
    <row r="3470" spans="1:5" ht="27">
      <c r="A3470" s="202">
        <v>89524</v>
      </c>
      <c r="B3470" s="203" t="s">
        <v>4701</v>
      </c>
      <c r="C3470" s="204" t="s">
        <v>1</v>
      </c>
      <c r="D3470" s="205">
        <v>23.39</v>
      </c>
      <c r="E3470" s="206"/>
    </row>
    <row r="3471" spans="1:5" ht="27">
      <c r="A3471" s="202">
        <v>89525</v>
      </c>
      <c r="B3471" s="203" t="s">
        <v>4702</v>
      </c>
      <c r="C3471" s="204" t="s">
        <v>1</v>
      </c>
      <c r="D3471" s="205">
        <v>88.67</v>
      </c>
      <c r="E3471" s="206"/>
    </row>
    <row r="3472" spans="1:5" ht="27">
      <c r="A3472" s="202">
        <v>89526</v>
      </c>
      <c r="B3472" s="203" t="s">
        <v>4703</v>
      </c>
      <c r="C3472" s="204" t="s">
        <v>1</v>
      </c>
      <c r="D3472" s="205">
        <v>34.380000000000003</v>
      </c>
      <c r="E3472" s="206"/>
    </row>
    <row r="3473" spans="1:5" ht="27">
      <c r="A3473" s="202">
        <v>89527</v>
      </c>
      <c r="B3473" s="203" t="s">
        <v>4704</v>
      </c>
      <c r="C3473" s="204" t="s">
        <v>1</v>
      </c>
      <c r="D3473" s="205">
        <v>67.760000000000005</v>
      </c>
      <c r="E3473" s="206"/>
    </row>
    <row r="3474" spans="1:5" ht="27">
      <c r="A3474" s="202">
        <v>89528</v>
      </c>
      <c r="B3474" s="203" t="s">
        <v>4705</v>
      </c>
      <c r="C3474" s="204" t="s">
        <v>1</v>
      </c>
      <c r="D3474" s="205">
        <v>3.14</v>
      </c>
      <c r="E3474" s="206"/>
    </row>
    <row r="3475" spans="1:5" ht="27">
      <c r="A3475" s="202">
        <v>89529</v>
      </c>
      <c r="B3475" s="203" t="s">
        <v>4706</v>
      </c>
      <c r="C3475" s="204" t="s">
        <v>1</v>
      </c>
      <c r="D3475" s="205">
        <v>38.79</v>
      </c>
      <c r="E3475" s="206"/>
    </row>
    <row r="3476" spans="1:5" ht="27">
      <c r="A3476" s="202">
        <v>89530</v>
      </c>
      <c r="B3476" s="203" t="s">
        <v>4707</v>
      </c>
      <c r="C3476" s="204" t="s">
        <v>1</v>
      </c>
      <c r="D3476" s="205">
        <v>12.41</v>
      </c>
      <c r="E3476" s="206"/>
    </row>
    <row r="3477" spans="1:5" ht="27">
      <c r="A3477" s="202">
        <v>89531</v>
      </c>
      <c r="B3477" s="203" t="s">
        <v>4708</v>
      </c>
      <c r="C3477" s="204" t="s">
        <v>1</v>
      </c>
      <c r="D3477" s="205">
        <v>31.45</v>
      </c>
      <c r="E3477" s="206"/>
    </row>
    <row r="3478" spans="1:5" ht="27">
      <c r="A3478" s="202">
        <v>89532</v>
      </c>
      <c r="B3478" s="203" t="s">
        <v>4709</v>
      </c>
      <c r="C3478" s="204" t="s">
        <v>1</v>
      </c>
      <c r="D3478" s="205">
        <v>5.99</v>
      </c>
      <c r="E3478" s="206"/>
    </row>
    <row r="3479" spans="1:5" ht="40.5">
      <c r="A3479" s="202">
        <v>89533</v>
      </c>
      <c r="B3479" s="203" t="s">
        <v>4710</v>
      </c>
      <c r="C3479" s="204" t="s">
        <v>1</v>
      </c>
      <c r="D3479" s="205">
        <v>31.45</v>
      </c>
      <c r="E3479" s="206"/>
    </row>
    <row r="3480" spans="1:5" ht="27">
      <c r="A3480" s="202">
        <v>89534</v>
      </c>
      <c r="B3480" s="203" t="s">
        <v>4711</v>
      </c>
      <c r="C3480" s="204" t="s">
        <v>1</v>
      </c>
      <c r="D3480" s="205">
        <v>3.97</v>
      </c>
      <c r="E3480" s="206"/>
    </row>
    <row r="3481" spans="1:5" ht="40.5">
      <c r="A3481" s="202">
        <v>89535</v>
      </c>
      <c r="B3481" s="203" t="s">
        <v>4712</v>
      </c>
      <c r="C3481" s="204" t="s">
        <v>1</v>
      </c>
      <c r="D3481" s="205">
        <v>50.29</v>
      </c>
      <c r="E3481" s="206"/>
    </row>
    <row r="3482" spans="1:5" ht="27">
      <c r="A3482" s="202">
        <v>89536</v>
      </c>
      <c r="B3482" s="203" t="s">
        <v>4713</v>
      </c>
      <c r="C3482" s="204" t="s">
        <v>1</v>
      </c>
      <c r="D3482" s="205">
        <v>11.12</v>
      </c>
      <c r="E3482" s="206"/>
    </row>
    <row r="3483" spans="1:5" ht="40.5">
      <c r="A3483" s="202">
        <v>89538</v>
      </c>
      <c r="B3483" s="203" t="s">
        <v>4714</v>
      </c>
      <c r="C3483" s="204" t="s">
        <v>1</v>
      </c>
      <c r="D3483" s="205">
        <v>3.23</v>
      </c>
      <c r="E3483" s="206"/>
    </row>
    <row r="3484" spans="1:5" ht="27">
      <c r="A3484" s="202">
        <v>89539</v>
      </c>
      <c r="B3484" s="203" t="s">
        <v>4715</v>
      </c>
      <c r="C3484" s="204" t="s">
        <v>1</v>
      </c>
      <c r="D3484" s="205">
        <v>33.49</v>
      </c>
      <c r="E3484" s="206"/>
    </row>
    <row r="3485" spans="1:5" ht="27">
      <c r="A3485" s="202">
        <v>89540</v>
      </c>
      <c r="B3485" s="203" t="s">
        <v>4716</v>
      </c>
      <c r="C3485" s="204" t="s">
        <v>1</v>
      </c>
      <c r="D3485" s="205">
        <v>9.15</v>
      </c>
      <c r="E3485" s="206"/>
    </row>
    <row r="3486" spans="1:5" ht="27">
      <c r="A3486" s="202">
        <v>89541</v>
      </c>
      <c r="B3486" s="203" t="s">
        <v>4717</v>
      </c>
      <c r="C3486" s="204" t="s">
        <v>1</v>
      </c>
      <c r="D3486" s="205">
        <v>4.9400000000000004</v>
      </c>
      <c r="E3486" s="206"/>
    </row>
    <row r="3487" spans="1:5" ht="27">
      <c r="A3487" s="202">
        <v>89542</v>
      </c>
      <c r="B3487" s="203" t="s">
        <v>4718</v>
      </c>
      <c r="C3487" s="204" t="s">
        <v>1</v>
      </c>
      <c r="D3487" s="205">
        <v>27.05</v>
      </c>
      <c r="E3487" s="206"/>
    </row>
    <row r="3488" spans="1:5" ht="27">
      <c r="A3488" s="202">
        <v>89544</v>
      </c>
      <c r="B3488" s="203" t="s">
        <v>4719</v>
      </c>
      <c r="C3488" s="204" t="s">
        <v>1</v>
      </c>
      <c r="D3488" s="205">
        <v>7.89</v>
      </c>
      <c r="E3488" s="206"/>
    </row>
    <row r="3489" spans="1:5" ht="27">
      <c r="A3489" s="202">
        <v>89545</v>
      </c>
      <c r="B3489" s="203" t="s">
        <v>4720</v>
      </c>
      <c r="C3489" s="204" t="s">
        <v>1</v>
      </c>
      <c r="D3489" s="205">
        <v>12.06</v>
      </c>
      <c r="E3489" s="206"/>
    </row>
    <row r="3490" spans="1:5" ht="27">
      <c r="A3490" s="202">
        <v>89546</v>
      </c>
      <c r="B3490" s="203" t="s">
        <v>4721</v>
      </c>
      <c r="C3490" s="204" t="s">
        <v>1</v>
      </c>
      <c r="D3490" s="205">
        <v>10.47</v>
      </c>
      <c r="E3490" s="206"/>
    </row>
    <row r="3491" spans="1:5" ht="27">
      <c r="A3491" s="202">
        <v>89547</v>
      </c>
      <c r="B3491" s="203" t="s">
        <v>4722</v>
      </c>
      <c r="C3491" s="204" t="s">
        <v>1</v>
      </c>
      <c r="D3491" s="205">
        <v>18.28</v>
      </c>
      <c r="E3491" s="206"/>
    </row>
    <row r="3492" spans="1:5" ht="27">
      <c r="A3492" s="202">
        <v>89548</v>
      </c>
      <c r="B3492" s="203" t="s">
        <v>4723</v>
      </c>
      <c r="C3492" s="204" t="s">
        <v>1</v>
      </c>
      <c r="D3492" s="205">
        <v>19.78</v>
      </c>
      <c r="E3492" s="206"/>
    </row>
    <row r="3493" spans="1:5" ht="27">
      <c r="A3493" s="202">
        <v>89549</v>
      </c>
      <c r="B3493" s="203" t="s">
        <v>4724</v>
      </c>
      <c r="C3493" s="204" t="s">
        <v>1</v>
      </c>
      <c r="D3493" s="205">
        <v>14.26</v>
      </c>
      <c r="E3493" s="206"/>
    </row>
    <row r="3494" spans="1:5" ht="27">
      <c r="A3494" s="202">
        <v>89550</v>
      </c>
      <c r="B3494" s="203" t="s">
        <v>4725</v>
      </c>
      <c r="C3494" s="204" t="s">
        <v>1</v>
      </c>
      <c r="D3494" s="205">
        <v>34.75</v>
      </c>
      <c r="E3494" s="206"/>
    </row>
    <row r="3495" spans="1:5" ht="27">
      <c r="A3495" s="202">
        <v>89551</v>
      </c>
      <c r="B3495" s="203" t="s">
        <v>4726</v>
      </c>
      <c r="C3495" s="204" t="s">
        <v>1</v>
      </c>
      <c r="D3495" s="205">
        <v>8.3000000000000007</v>
      </c>
      <c r="E3495" s="206"/>
    </row>
    <row r="3496" spans="1:5" ht="27">
      <c r="A3496" s="202">
        <v>89552</v>
      </c>
      <c r="B3496" s="203" t="s">
        <v>4727</v>
      </c>
      <c r="C3496" s="204" t="s">
        <v>1</v>
      </c>
      <c r="D3496" s="205">
        <v>17.41</v>
      </c>
      <c r="E3496" s="206"/>
    </row>
    <row r="3497" spans="1:5" ht="40.5">
      <c r="A3497" s="202">
        <v>89553</v>
      </c>
      <c r="B3497" s="203" t="s">
        <v>4728</v>
      </c>
      <c r="C3497" s="204" t="s">
        <v>1</v>
      </c>
      <c r="D3497" s="205">
        <v>4.84</v>
      </c>
      <c r="E3497" s="206"/>
    </row>
    <row r="3498" spans="1:5" ht="27">
      <c r="A3498" s="202">
        <v>89554</v>
      </c>
      <c r="B3498" s="203" t="s">
        <v>4729</v>
      </c>
      <c r="C3498" s="204" t="s">
        <v>1</v>
      </c>
      <c r="D3498" s="205">
        <v>22.26</v>
      </c>
      <c r="E3498" s="206"/>
    </row>
    <row r="3499" spans="1:5" ht="27">
      <c r="A3499" s="202">
        <v>89555</v>
      </c>
      <c r="B3499" s="203" t="s">
        <v>4730</v>
      </c>
      <c r="C3499" s="204" t="s">
        <v>1</v>
      </c>
      <c r="D3499" s="205">
        <v>21.22</v>
      </c>
      <c r="E3499" s="206"/>
    </row>
    <row r="3500" spans="1:5" ht="27">
      <c r="A3500" s="202">
        <v>89556</v>
      </c>
      <c r="B3500" s="203" t="s">
        <v>4731</v>
      </c>
      <c r="C3500" s="204" t="s">
        <v>1</v>
      </c>
      <c r="D3500" s="205">
        <v>32.53</v>
      </c>
      <c r="E3500" s="206"/>
    </row>
    <row r="3501" spans="1:5" ht="27">
      <c r="A3501" s="202">
        <v>89557</v>
      </c>
      <c r="B3501" s="203" t="s">
        <v>4732</v>
      </c>
      <c r="C3501" s="204" t="s">
        <v>1</v>
      </c>
      <c r="D3501" s="205">
        <v>25.78</v>
      </c>
      <c r="E3501" s="206"/>
    </row>
    <row r="3502" spans="1:5" ht="27">
      <c r="A3502" s="202">
        <v>89558</v>
      </c>
      <c r="B3502" s="203" t="s">
        <v>4733</v>
      </c>
      <c r="C3502" s="204" t="s">
        <v>1</v>
      </c>
      <c r="D3502" s="205">
        <v>7.67</v>
      </c>
      <c r="E3502" s="206"/>
    </row>
    <row r="3503" spans="1:5" ht="27">
      <c r="A3503" s="202">
        <v>89559</v>
      </c>
      <c r="B3503" s="203" t="s">
        <v>4734</v>
      </c>
      <c r="C3503" s="204" t="s">
        <v>1</v>
      </c>
      <c r="D3503" s="205">
        <v>56.99</v>
      </c>
      <c r="E3503" s="206"/>
    </row>
    <row r="3504" spans="1:5" ht="27">
      <c r="A3504" s="202">
        <v>89561</v>
      </c>
      <c r="B3504" s="203" t="s">
        <v>4735</v>
      </c>
      <c r="C3504" s="204" t="s">
        <v>1</v>
      </c>
      <c r="D3504" s="205">
        <v>11.38</v>
      </c>
      <c r="E3504" s="206"/>
    </row>
    <row r="3505" spans="1:5" ht="27">
      <c r="A3505" s="202">
        <v>89562</v>
      </c>
      <c r="B3505" s="203" t="s">
        <v>4736</v>
      </c>
      <c r="C3505" s="204" t="s">
        <v>1</v>
      </c>
      <c r="D3505" s="205">
        <v>8.2100000000000009</v>
      </c>
      <c r="E3505" s="206"/>
    </row>
    <row r="3506" spans="1:5" ht="27">
      <c r="A3506" s="202">
        <v>89563</v>
      </c>
      <c r="B3506" s="203" t="s">
        <v>4737</v>
      </c>
      <c r="C3506" s="204" t="s">
        <v>1</v>
      </c>
      <c r="D3506" s="205">
        <v>19.89</v>
      </c>
      <c r="E3506" s="206"/>
    </row>
    <row r="3507" spans="1:5" ht="27">
      <c r="A3507" s="202">
        <v>89564</v>
      </c>
      <c r="B3507" s="203" t="s">
        <v>4738</v>
      </c>
      <c r="C3507" s="204" t="s">
        <v>1</v>
      </c>
      <c r="D3507" s="205">
        <v>15.43</v>
      </c>
      <c r="E3507" s="206"/>
    </row>
    <row r="3508" spans="1:5" ht="27">
      <c r="A3508" s="202">
        <v>89565</v>
      </c>
      <c r="B3508" s="203" t="s">
        <v>4739</v>
      </c>
      <c r="C3508" s="204" t="s">
        <v>1</v>
      </c>
      <c r="D3508" s="205">
        <v>48.75</v>
      </c>
      <c r="E3508" s="206"/>
    </row>
    <row r="3509" spans="1:5" ht="27">
      <c r="A3509" s="202">
        <v>89566</v>
      </c>
      <c r="B3509" s="203" t="s">
        <v>4740</v>
      </c>
      <c r="C3509" s="204" t="s">
        <v>1</v>
      </c>
      <c r="D3509" s="205">
        <v>42.24</v>
      </c>
      <c r="E3509" s="206"/>
    </row>
    <row r="3510" spans="1:5" ht="27">
      <c r="A3510" s="202">
        <v>89567</v>
      </c>
      <c r="B3510" s="203" t="s">
        <v>4741</v>
      </c>
      <c r="C3510" s="204" t="s">
        <v>1</v>
      </c>
      <c r="D3510" s="205">
        <v>71.349999999999994</v>
      </c>
      <c r="E3510" s="206"/>
    </row>
    <row r="3511" spans="1:5" ht="27">
      <c r="A3511" s="202">
        <v>89568</v>
      </c>
      <c r="B3511" s="203" t="s">
        <v>4742</v>
      </c>
      <c r="C3511" s="204" t="s">
        <v>1</v>
      </c>
      <c r="D3511" s="205">
        <v>31.8</v>
      </c>
      <c r="E3511" s="206"/>
    </row>
    <row r="3512" spans="1:5" ht="27">
      <c r="A3512" s="202">
        <v>89569</v>
      </c>
      <c r="B3512" s="203" t="s">
        <v>4743</v>
      </c>
      <c r="C3512" s="204" t="s">
        <v>1</v>
      </c>
      <c r="D3512" s="205">
        <v>67.41</v>
      </c>
      <c r="E3512" s="206"/>
    </row>
    <row r="3513" spans="1:5" ht="40.5">
      <c r="A3513" s="202">
        <v>89570</v>
      </c>
      <c r="B3513" s="203" t="s">
        <v>4744</v>
      </c>
      <c r="C3513" s="204" t="s">
        <v>1</v>
      </c>
      <c r="D3513" s="205">
        <v>10.74</v>
      </c>
      <c r="E3513" s="206"/>
    </row>
    <row r="3514" spans="1:5" ht="27">
      <c r="A3514" s="202">
        <v>89571</v>
      </c>
      <c r="B3514" s="203" t="s">
        <v>4745</v>
      </c>
      <c r="C3514" s="204" t="s">
        <v>1</v>
      </c>
      <c r="D3514" s="205">
        <v>65.650000000000006</v>
      </c>
      <c r="E3514" s="206"/>
    </row>
    <row r="3515" spans="1:5" ht="40.5">
      <c r="A3515" s="202">
        <v>89572</v>
      </c>
      <c r="B3515" s="203" t="s">
        <v>4746</v>
      </c>
      <c r="C3515" s="204" t="s">
        <v>1</v>
      </c>
      <c r="D3515" s="205">
        <v>7.23</v>
      </c>
      <c r="E3515" s="206"/>
    </row>
    <row r="3516" spans="1:5" ht="27">
      <c r="A3516" s="202">
        <v>89573</v>
      </c>
      <c r="B3516" s="203" t="s">
        <v>4747</v>
      </c>
      <c r="C3516" s="204" t="s">
        <v>1</v>
      </c>
      <c r="D3516" s="205">
        <v>59.69</v>
      </c>
      <c r="E3516" s="206"/>
    </row>
    <row r="3517" spans="1:5" ht="27">
      <c r="A3517" s="202">
        <v>89574</v>
      </c>
      <c r="B3517" s="203" t="s">
        <v>4748</v>
      </c>
      <c r="C3517" s="204" t="s">
        <v>1</v>
      </c>
      <c r="D3517" s="205">
        <v>116.32</v>
      </c>
      <c r="E3517" s="206"/>
    </row>
    <row r="3518" spans="1:5" ht="27">
      <c r="A3518" s="202">
        <v>89575</v>
      </c>
      <c r="B3518" s="203" t="s">
        <v>4749</v>
      </c>
      <c r="C3518" s="204" t="s">
        <v>1</v>
      </c>
      <c r="D3518" s="205">
        <v>9.82</v>
      </c>
      <c r="E3518" s="206"/>
    </row>
    <row r="3519" spans="1:5" ht="27">
      <c r="A3519" s="202">
        <v>89577</v>
      </c>
      <c r="B3519" s="203" t="s">
        <v>4750</v>
      </c>
      <c r="C3519" s="204" t="s">
        <v>1</v>
      </c>
      <c r="D3519" s="205">
        <v>32.549999999999997</v>
      </c>
      <c r="E3519" s="206"/>
    </row>
    <row r="3520" spans="1:5" ht="27">
      <c r="A3520" s="202">
        <v>89579</v>
      </c>
      <c r="B3520" s="203" t="s">
        <v>4751</v>
      </c>
      <c r="C3520" s="204" t="s">
        <v>1</v>
      </c>
      <c r="D3520" s="205">
        <v>10.07</v>
      </c>
      <c r="E3520" s="206"/>
    </row>
    <row r="3521" spans="1:5" ht="40.5">
      <c r="A3521" s="202">
        <v>89581</v>
      </c>
      <c r="B3521" s="203" t="s">
        <v>4752</v>
      </c>
      <c r="C3521" s="204" t="s">
        <v>1</v>
      </c>
      <c r="D3521" s="205">
        <v>25.16</v>
      </c>
      <c r="E3521" s="206"/>
    </row>
    <row r="3522" spans="1:5" ht="40.5">
      <c r="A3522" s="202">
        <v>89582</v>
      </c>
      <c r="B3522" s="203" t="s">
        <v>4753</v>
      </c>
      <c r="C3522" s="204" t="s">
        <v>1</v>
      </c>
      <c r="D3522" s="205">
        <v>22.14</v>
      </c>
      <c r="E3522" s="206"/>
    </row>
    <row r="3523" spans="1:5" ht="40.5">
      <c r="A3523" s="202">
        <v>89583</v>
      </c>
      <c r="B3523" s="203" t="s">
        <v>4754</v>
      </c>
      <c r="C3523" s="204" t="s">
        <v>1</v>
      </c>
      <c r="D3523" s="205">
        <v>33.130000000000003</v>
      </c>
      <c r="E3523" s="206"/>
    </row>
    <row r="3524" spans="1:5" ht="40.5">
      <c r="A3524" s="202">
        <v>89584</v>
      </c>
      <c r="B3524" s="203" t="s">
        <v>4755</v>
      </c>
      <c r="C3524" s="204" t="s">
        <v>1</v>
      </c>
      <c r="D3524" s="205">
        <v>37.54</v>
      </c>
      <c r="E3524" s="206"/>
    </row>
    <row r="3525" spans="1:5" ht="40.5">
      <c r="A3525" s="202">
        <v>89585</v>
      </c>
      <c r="B3525" s="203" t="s">
        <v>4756</v>
      </c>
      <c r="C3525" s="204" t="s">
        <v>1</v>
      </c>
      <c r="D3525" s="205">
        <v>30.2</v>
      </c>
      <c r="E3525" s="206"/>
    </row>
    <row r="3526" spans="1:5" ht="40.5">
      <c r="A3526" s="202">
        <v>89586</v>
      </c>
      <c r="B3526" s="203" t="s">
        <v>4757</v>
      </c>
      <c r="C3526" s="204" t="s">
        <v>1</v>
      </c>
      <c r="D3526" s="205">
        <v>30.2</v>
      </c>
      <c r="E3526" s="206"/>
    </row>
    <row r="3527" spans="1:5" ht="40.5">
      <c r="A3527" s="202">
        <v>89587</v>
      </c>
      <c r="B3527" s="203" t="s">
        <v>4758</v>
      </c>
      <c r="C3527" s="204" t="s">
        <v>1</v>
      </c>
      <c r="D3527" s="205">
        <v>49.04</v>
      </c>
      <c r="E3527" s="206"/>
    </row>
    <row r="3528" spans="1:5" ht="40.5">
      <c r="A3528" s="202">
        <v>89589</v>
      </c>
      <c r="B3528" s="203" t="s">
        <v>4759</v>
      </c>
      <c r="C3528" s="204" t="s">
        <v>1</v>
      </c>
      <c r="D3528" s="205">
        <v>32.24</v>
      </c>
      <c r="E3528" s="206"/>
    </row>
    <row r="3529" spans="1:5" ht="40.5">
      <c r="A3529" s="202">
        <v>89590</v>
      </c>
      <c r="B3529" s="203" t="s">
        <v>4760</v>
      </c>
      <c r="C3529" s="204" t="s">
        <v>1</v>
      </c>
      <c r="D3529" s="205">
        <v>121.42</v>
      </c>
      <c r="E3529" s="206"/>
    </row>
    <row r="3530" spans="1:5" ht="40.5">
      <c r="A3530" s="202">
        <v>89591</v>
      </c>
      <c r="B3530" s="203" t="s">
        <v>4761</v>
      </c>
      <c r="C3530" s="204" t="s">
        <v>1</v>
      </c>
      <c r="D3530" s="205">
        <v>100.35</v>
      </c>
      <c r="E3530" s="206"/>
    </row>
    <row r="3531" spans="1:5" ht="40.5">
      <c r="A3531" s="202">
        <v>89592</v>
      </c>
      <c r="B3531" s="203" t="s">
        <v>4762</v>
      </c>
      <c r="C3531" s="204" t="s">
        <v>1</v>
      </c>
      <c r="D3531" s="205">
        <v>161.61000000000001</v>
      </c>
      <c r="E3531" s="206"/>
    </row>
    <row r="3532" spans="1:5" ht="27">
      <c r="A3532" s="202">
        <v>89593</v>
      </c>
      <c r="B3532" s="203" t="s">
        <v>4763</v>
      </c>
      <c r="C3532" s="204" t="s">
        <v>1</v>
      </c>
      <c r="D3532" s="205">
        <v>29.41</v>
      </c>
      <c r="E3532" s="206"/>
    </row>
    <row r="3533" spans="1:5" ht="27">
      <c r="A3533" s="202">
        <v>89594</v>
      </c>
      <c r="B3533" s="203" t="s">
        <v>4764</v>
      </c>
      <c r="C3533" s="204" t="s">
        <v>1</v>
      </c>
      <c r="D3533" s="205">
        <v>35.6</v>
      </c>
      <c r="E3533" s="206"/>
    </row>
    <row r="3534" spans="1:5" ht="40.5">
      <c r="A3534" s="202">
        <v>89595</v>
      </c>
      <c r="B3534" s="203" t="s">
        <v>4765</v>
      </c>
      <c r="C3534" s="204" t="s">
        <v>1</v>
      </c>
      <c r="D3534" s="205">
        <v>13.28</v>
      </c>
      <c r="E3534" s="206"/>
    </row>
    <row r="3535" spans="1:5" ht="40.5">
      <c r="A3535" s="202">
        <v>89596</v>
      </c>
      <c r="B3535" s="203" t="s">
        <v>4766</v>
      </c>
      <c r="C3535" s="204" t="s">
        <v>1</v>
      </c>
      <c r="D3535" s="205">
        <v>9.64</v>
      </c>
      <c r="E3535" s="206"/>
    </row>
    <row r="3536" spans="1:5" ht="27">
      <c r="A3536" s="202">
        <v>89597</v>
      </c>
      <c r="B3536" s="203" t="s">
        <v>4767</v>
      </c>
      <c r="C3536" s="204" t="s">
        <v>1</v>
      </c>
      <c r="D3536" s="205">
        <v>18.52</v>
      </c>
      <c r="E3536" s="206"/>
    </row>
    <row r="3537" spans="1:5" ht="27">
      <c r="A3537" s="202">
        <v>89598</v>
      </c>
      <c r="B3537" s="203" t="s">
        <v>4768</v>
      </c>
      <c r="C3537" s="204" t="s">
        <v>1</v>
      </c>
      <c r="D3537" s="205">
        <v>49.31</v>
      </c>
      <c r="E3537" s="206"/>
    </row>
    <row r="3538" spans="1:5" ht="40.5">
      <c r="A3538" s="202">
        <v>89599</v>
      </c>
      <c r="B3538" s="203" t="s">
        <v>4769</v>
      </c>
      <c r="C3538" s="204" t="s">
        <v>1</v>
      </c>
      <c r="D3538" s="205">
        <v>17.34</v>
      </c>
      <c r="E3538" s="206"/>
    </row>
    <row r="3539" spans="1:5" ht="40.5">
      <c r="A3539" s="202">
        <v>89600</v>
      </c>
      <c r="B3539" s="203" t="s">
        <v>4770</v>
      </c>
      <c r="C3539" s="204" t="s">
        <v>1</v>
      </c>
      <c r="D3539" s="205">
        <v>18.84</v>
      </c>
      <c r="E3539" s="206"/>
    </row>
    <row r="3540" spans="1:5" ht="27">
      <c r="A3540" s="202">
        <v>89605</v>
      </c>
      <c r="B3540" s="203" t="s">
        <v>4771</v>
      </c>
      <c r="C3540" s="204" t="s">
        <v>1</v>
      </c>
      <c r="D3540" s="205">
        <v>18.07</v>
      </c>
      <c r="E3540" s="206"/>
    </row>
    <row r="3541" spans="1:5" ht="27">
      <c r="A3541" s="202">
        <v>89609</v>
      </c>
      <c r="B3541" s="203" t="s">
        <v>4772</v>
      </c>
      <c r="C3541" s="204" t="s">
        <v>1</v>
      </c>
      <c r="D3541" s="205">
        <v>83.01</v>
      </c>
      <c r="E3541" s="206"/>
    </row>
    <row r="3542" spans="1:5" ht="40.5">
      <c r="A3542" s="202">
        <v>89610</v>
      </c>
      <c r="B3542" s="203" t="s">
        <v>4773</v>
      </c>
      <c r="C3542" s="204" t="s">
        <v>1</v>
      </c>
      <c r="D3542" s="205">
        <v>18.54</v>
      </c>
      <c r="E3542" s="206"/>
    </row>
    <row r="3543" spans="1:5" ht="27">
      <c r="A3543" s="202">
        <v>89611</v>
      </c>
      <c r="B3543" s="203" t="s">
        <v>4774</v>
      </c>
      <c r="C3543" s="204" t="s">
        <v>1</v>
      </c>
      <c r="D3543" s="205">
        <v>30.68</v>
      </c>
      <c r="E3543" s="206"/>
    </row>
    <row r="3544" spans="1:5" ht="27">
      <c r="A3544" s="202">
        <v>89612</v>
      </c>
      <c r="B3544" s="203" t="s">
        <v>4775</v>
      </c>
      <c r="C3544" s="204" t="s">
        <v>1</v>
      </c>
      <c r="D3544" s="205">
        <v>164.09</v>
      </c>
      <c r="E3544" s="206"/>
    </row>
    <row r="3545" spans="1:5" ht="40.5">
      <c r="A3545" s="202">
        <v>89613</v>
      </c>
      <c r="B3545" s="203" t="s">
        <v>4776</v>
      </c>
      <c r="C3545" s="204" t="s">
        <v>1</v>
      </c>
      <c r="D3545" s="205">
        <v>27.34</v>
      </c>
      <c r="E3545" s="206"/>
    </row>
    <row r="3546" spans="1:5" ht="27">
      <c r="A3546" s="202">
        <v>89614</v>
      </c>
      <c r="B3546" s="203" t="s">
        <v>4777</v>
      </c>
      <c r="C3546" s="204" t="s">
        <v>1</v>
      </c>
      <c r="D3546" s="205">
        <v>58.62</v>
      </c>
      <c r="E3546" s="206"/>
    </row>
    <row r="3547" spans="1:5" ht="27">
      <c r="A3547" s="202">
        <v>89615</v>
      </c>
      <c r="B3547" s="203" t="s">
        <v>4778</v>
      </c>
      <c r="C3547" s="204" t="s">
        <v>1</v>
      </c>
      <c r="D3547" s="205">
        <v>248.37</v>
      </c>
      <c r="E3547" s="206"/>
    </row>
    <row r="3548" spans="1:5" ht="40.5">
      <c r="A3548" s="202">
        <v>89616</v>
      </c>
      <c r="B3548" s="203" t="s">
        <v>4779</v>
      </c>
      <c r="C3548" s="204" t="s">
        <v>1</v>
      </c>
      <c r="D3548" s="205">
        <v>39.89</v>
      </c>
      <c r="E3548" s="206"/>
    </row>
    <row r="3549" spans="1:5" ht="27">
      <c r="A3549" s="202">
        <v>89617</v>
      </c>
      <c r="B3549" s="203" t="s">
        <v>4780</v>
      </c>
      <c r="C3549" s="204" t="s">
        <v>1</v>
      </c>
      <c r="D3549" s="205">
        <v>5.47</v>
      </c>
      <c r="E3549" s="206"/>
    </row>
    <row r="3550" spans="1:5" ht="27">
      <c r="A3550" s="202">
        <v>89618</v>
      </c>
      <c r="B3550" s="203" t="s">
        <v>4781</v>
      </c>
      <c r="C3550" s="204" t="s">
        <v>1</v>
      </c>
      <c r="D3550" s="205">
        <v>12.9</v>
      </c>
      <c r="E3550" s="206"/>
    </row>
    <row r="3551" spans="1:5" ht="27">
      <c r="A3551" s="202">
        <v>89619</v>
      </c>
      <c r="B3551" s="203" t="s">
        <v>4782</v>
      </c>
      <c r="C3551" s="204" t="s">
        <v>1</v>
      </c>
      <c r="D3551" s="205">
        <v>7.45</v>
      </c>
      <c r="E3551" s="206"/>
    </row>
    <row r="3552" spans="1:5" ht="27">
      <c r="A3552" s="202">
        <v>89620</v>
      </c>
      <c r="B3552" s="203" t="s">
        <v>4783</v>
      </c>
      <c r="C3552" s="204" t="s">
        <v>1</v>
      </c>
      <c r="D3552" s="205">
        <v>9.48</v>
      </c>
      <c r="E3552" s="206"/>
    </row>
    <row r="3553" spans="1:5" ht="27">
      <c r="A3553" s="202">
        <v>89621</v>
      </c>
      <c r="B3553" s="203" t="s">
        <v>4784</v>
      </c>
      <c r="C3553" s="204" t="s">
        <v>1</v>
      </c>
      <c r="D3553" s="205">
        <v>22.08</v>
      </c>
      <c r="E3553" s="206"/>
    </row>
    <row r="3554" spans="1:5" ht="27">
      <c r="A3554" s="202">
        <v>89622</v>
      </c>
      <c r="B3554" s="203" t="s">
        <v>4785</v>
      </c>
      <c r="C3554" s="204" t="s">
        <v>1</v>
      </c>
      <c r="D3554" s="205">
        <v>11.45</v>
      </c>
      <c r="E3554" s="206"/>
    </row>
    <row r="3555" spans="1:5" ht="27">
      <c r="A3555" s="202">
        <v>89623</v>
      </c>
      <c r="B3555" s="203" t="s">
        <v>4786</v>
      </c>
      <c r="C3555" s="204" t="s">
        <v>1</v>
      </c>
      <c r="D3555" s="205">
        <v>15.58</v>
      </c>
      <c r="E3555" s="206"/>
    </row>
    <row r="3556" spans="1:5" ht="27">
      <c r="A3556" s="202">
        <v>89624</v>
      </c>
      <c r="B3556" s="203" t="s">
        <v>4787</v>
      </c>
      <c r="C3556" s="204" t="s">
        <v>1</v>
      </c>
      <c r="D3556" s="205">
        <v>16.57</v>
      </c>
      <c r="E3556" s="206"/>
    </row>
    <row r="3557" spans="1:5" ht="27">
      <c r="A3557" s="202">
        <v>89625</v>
      </c>
      <c r="B3557" s="203" t="s">
        <v>4788</v>
      </c>
      <c r="C3557" s="204" t="s">
        <v>1</v>
      </c>
      <c r="D3557" s="205">
        <v>18.91</v>
      </c>
      <c r="E3557" s="206"/>
    </row>
    <row r="3558" spans="1:5" ht="27">
      <c r="A3558" s="202">
        <v>89626</v>
      </c>
      <c r="B3558" s="203" t="s">
        <v>4789</v>
      </c>
      <c r="C3558" s="204" t="s">
        <v>1</v>
      </c>
      <c r="D3558" s="205">
        <v>26.55</v>
      </c>
      <c r="E3558" s="206"/>
    </row>
    <row r="3559" spans="1:5" ht="27">
      <c r="A3559" s="202">
        <v>89627</v>
      </c>
      <c r="B3559" s="203" t="s">
        <v>4790</v>
      </c>
      <c r="C3559" s="204" t="s">
        <v>1</v>
      </c>
      <c r="D3559" s="205">
        <v>17.760000000000002</v>
      </c>
      <c r="E3559" s="206"/>
    </row>
    <row r="3560" spans="1:5" ht="27">
      <c r="A3560" s="202">
        <v>89628</v>
      </c>
      <c r="B3560" s="203" t="s">
        <v>4791</v>
      </c>
      <c r="C3560" s="204" t="s">
        <v>1</v>
      </c>
      <c r="D3560" s="205">
        <v>40.98</v>
      </c>
      <c r="E3560" s="206"/>
    </row>
    <row r="3561" spans="1:5" ht="27">
      <c r="A3561" s="202">
        <v>89629</v>
      </c>
      <c r="B3561" s="203" t="s">
        <v>4792</v>
      </c>
      <c r="C3561" s="204" t="s">
        <v>1</v>
      </c>
      <c r="D3561" s="205">
        <v>76.180000000000007</v>
      </c>
      <c r="E3561" s="206"/>
    </row>
    <row r="3562" spans="1:5" ht="27">
      <c r="A3562" s="202">
        <v>89630</v>
      </c>
      <c r="B3562" s="203" t="s">
        <v>4793</v>
      </c>
      <c r="C3562" s="204" t="s">
        <v>1</v>
      </c>
      <c r="D3562" s="205">
        <v>65.77</v>
      </c>
      <c r="E3562" s="206"/>
    </row>
    <row r="3563" spans="1:5" ht="27">
      <c r="A3563" s="202">
        <v>89631</v>
      </c>
      <c r="B3563" s="203" t="s">
        <v>4794</v>
      </c>
      <c r="C3563" s="204" t="s">
        <v>1</v>
      </c>
      <c r="D3563" s="205">
        <v>116.62</v>
      </c>
      <c r="E3563" s="206"/>
    </row>
    <row r="3564" spans="1:5" ht="27">
      <c r="A3564" s="202">
        <v>89632</v>
      </c>
      <c r="B3564" s="203" t="s">
        <v>4795</v>
      </c>
      <c r="C3564" s="204" t="s">
        <v>1</v>
      </c>
      <c r="D3564" s="205">
        <v>95.32</v>
      </c>
      <c r="E3564" s="206"/>
    </row>
    <row r="3565" spans="1:5" ht="27">
      <c r="A3565" s="202">
        <v>89637</v>
      </c>
      <c r="B3565" s="203" t="s">
        <v>4796</v>
      </c>
      <c r="C3565" s="204" t="s">
        <v>1</v>
      </c>
      <c r="D3565" s="205">
        <v>8.4700000000000006</v>
      </c>
      <c r="E3565" s="206"/>
    </row>
    <row r="3566" spans="1:5" ht="27">
      <c r="A3566" s="202">
        <v>89638</v>
      </c>
      <c r="B3566" s="203" t="s">
        <v>4797</v>
      </c>
      <c r="C3566" s="204" t="s">
        <v>1</v>
      </c>
      <c r="D3566" s="205">
        <v>9.73</v>
      </c>
      <c r="E3566" s="206"/>
    </row>
    <row r="3567" spans="1:5" ht="27">
      <c r="A3567" s="202">
        <v>89639</v>
      </c>
      <c r="B3567" s="203" t="s">
        <v>4798</v>
      </c>
      <c r="C3567" s="204" t="s">
        <v>1</v>
      </c>
      <c r="D3567" s="205">
        <v>10.220000000000001</v>
      </c>
      <c r="E3567" s="206"/>
    </row>
    <row r="3568" spans="1:5" ht="27">
      <c r="A3568" s="202">
        <v>89640</v>
      </c>
      <c r="B3568" s="203" t="s">
        <v>4799</v>
      </c>
      <c r="C3568" s="204" t="s">
        <v>1</v>
      </c>
      <c r="D3568" s="205">
        <v>17.72</v>
      </c>
      <c r="E3568" s="206"/>
    </row>
    <row r="3569" spans="1:5" ht="27">
      <c r="A3569" s="202">
        <v>89641</v>
      </c>
      <c r="B3569" s="203" t="s">
        <v>4800</v>
      </c>
      <c r="C3569" s="204" t="s">
        <v>1</v>
      </c>
      <c r="D3569" s="205">
        <v>12.27</v>
      </c>
      <c r="E3569" s="206"/>
    </row>
    <row r="3570" spans="1:5" ht="27">
      <c r="A3570" s="202">
        <v>89642</v>
      </c>
      <c r="B3570" s="203" t="s">
        <v>4801</v>
      </c>
      <c r="C3570" s="204" t="s">
        <v>1</v>
      </c>
      <c r="D3570" s="205">
        <v>14.69</v>
      </c>
      <c r="E3570" s="206"/>
    </row>
    <row r="3571" spans="1:5" ht="27">
      <c r="A3571" s="202">
        <v>89643</v>
      </c>
      <c r="B3571" s="203" t="s">
        <v>4802</v>
      </c>
      <c r="C3571" s="204" t="s">
        <v>1</v>
      </c>
      <c r="D3571" s="205">
        <v>15.5</v>
      </c>
      <c r="E3571" s="206"/>
    </row>
    <row r="3572" spans="1:5" ht="27">
      <c r="A3572" s="202">
        <v>89644</v>
      </c>
      <c r="B3572" s="203" t="s">
        <v>4803</v>
      </c>
      <c r="C3572" s="204" t="s">
        <v>1</v>
      </c>
      <c r="D3572" s="205">
        <v>26.92</v>
      </c>
      <c r="E3572" s="206"/>
    </row>
    <row r="3573" spans="1:5" ht="27">
      <c r="A3573" s="202">
        <v>89645</v>
      </c>
      <c r="B3573" s="203" t="s">
        <v>4804</v>
      </c>
      <c r="C3573" s="204" t="s">
        <v>1</v>
      </c>
      <c r="D3573" s="205">
        <v>31.17</v>
      </c>
      <c r="E3573" s="206"/>
    </row>
    <row r="3574" spans="1:5" ht="27">
      <c r="A3574" s="202">
        <v>89646</v>
      </c>
      <c r="B3574" s="203" t="s">
        <v>4805</v>
      </c>
      <c r="C3574" s="204" t="s">
        <v>1</v>
      </c>
      <c r="D3574" s="205">
        <v>20.47</v>
      </c>
      <c r="E3574" s="206"/>
    </row>
    <row r="3575" spans="1:5" ht="27">
      <c r="A3575" s="202">
        <v>89647</v>
      </c>
      <c r="B3575" s="203" t="s">
        <v>4806</v>
      </c>
      <c r="C3575" s="204" t="s">
        <v>1</v>
      </c>
      <c r="D3575" s="205">
        <v>19.91</v>
      </c>
      <c r="E3575" s="206"/>
    </row>
    <row r="3576" spans="1:5" ht="27">
      <c r="A3576" s="202">
        <v>89648</v>
      </c>
      <c r="B3576" s="203" t="s">
        <v>4807</v>
      </c>
      <c r="C3576" s="204" t="s">
        <v>1</v>
      </c>
      <c r="D3576" s="205">
        <v>22.5</v>
      </c>
      <c r="E3576" s="206"/>
    </row>
    <row r="3577" spans="1:5" ht="27">
      <c r="A3577" s="202">
        <v>89649</v>
      </c>
      <c r="B3577" s="203" t="s">
        <v>4808</v>
      </c>
      <c r="C3577" s="204" t="s">
        <v>1</v>
      </c>
      <c r="D3577" s="205">
        <v>31.49</v>
      </c>
      <c r="E3577" s="206"/>
    </row>
    <row r="3578" spans="1:5" ht="27">
      <c r="A3578" s="202">
        <v>89650</v>
      </c>
      <c r="B3578" s="203" t="s">
        <v>4809</v>
      </c>
      <c r="C3578" s="204" t="s">
        <v>1</v>
      </c>
      <c r="D3578" s="205">
        <v>31.49</v>
      </c>
      <c r="E3578" s="206"/>
    </row>
    <row r="3579" spans="1:5" ht="27">
      <c r="A3579" s="202">
        <v>89651</v>
      </c>
      <c r="B3579" s="203" t="s">
        <v>4810</v>
      </c>
      <c r="C3579" s="204" t="s">
        <v>1</v>
      </c>
      <c r="D3579" s="205">
        <v>5.77</v>
      </c>
      <c r="E3579" s="206"/>
    </row>
    <row r="3580" spans="1:5" ht="27">
      <c r="A3580" s="202">
        <v>89652</v>
      </c>
      <c r="B3580" s="203" t="s">
        <v>4811</v>
      </c>
      <c r="C3580" s="204" t="s">
        <v>1</v>
      </c>
      <c r="D3580" s="205">
        <v>11.31</v>
      </c>
      <c r="E3580" s="206"/>
    </row>
    <row r="3581" spans="1:5" ht="27">
      <c r="A3581" s="202">
        <v>89653</v>
      </c>
      <c r="B3581" s="203" t="s">
        <v>4812</v>
      </c>
      <c r="C3581" s="204" t="s">
        <v>1</v>
      </c>
      <c r="D3581" s="205">
        <v>19.82</v>
      </c>
      <c r="E3581" s="206"/>
    </row>
    <row r="3582" spans="1:5" ht="27">
      <c r="A3582" s="202">
        <v>89654</v>
      </c>
      <c r="B3582" s="203" t="s">
        <v>4813</v>
      </c>
      <c r="C3582" s="204" t="s">
        <v>1</v>
      </c>
      <c r="D3582" s="205">
        <v>19.260000000000002</v>
      </c>
      <c r="E3582" s="206"/>
    </row>
    <row r="3583" spans="1:5" ht="27">
      <c r="A3583" s="202">
        <v>89655</v>
      </c>
      <c r="B3583" s="203" t="s">
        <v>4814</v>
      </c>
      <c r="C3583" s="204" t="s">
        <v>1</v>
      </c>
      <c r="D3583" s="205">
        <v>29.67</v>
      </c>
      <c r="E3583" s="206"/>
    </row>
    <row r="3584" spans="1:5" ht="27">
      <c r="A3584" s="202">
        <v>89656</v>
      </c>
      <c r="B3584" s="203" t="s">
        <v>4815</v>
      </c>
      <c r="C3584" s="204" t="s">
        <v>1</v>
      </c>
      <c r="D3584" s="205">
        <v>12.18</v>
      </c>
      <c r="E3584" s="206"/>
    </row>
    <row r="3585" spans="1:5" ht="27">
      <c r="A3585" s="202">
        <v>89657</v>
      </c>
      <c r="B3585" s="203" t="s">
        <v>4816</v>
      </c>
      <c r="C3585" s="204" t="s">
        <v>1</v>
      </c>
      <c r="D3585" s="205">
        <v>12.46</v>
      </c>
      <c r="E3585" s="206"/>
    </row>
    <row r="3586" spans="1:5" ht="27">
      <c r="A3586" s="202">
        <v>89658</v>
      </c>
      <c r="B3586" s="203" t="s">
        <v>4817</v>
      </c>
      <c r="C3586" s="204" t="s">
        <v>1</v>
      </c>
      <c r="D3586" s="205">
        <v>8.11</v>
      </c>
      <c r="E3586" s="206"/>
    </row>
    <row r="3587" spans="1:5" ht="27">
      <c r="A3587" s="202">
        <v>89659</v>
      </c>
      <c r="B3587" s="203" t="s">
        <v>4818</v>
      </c>
      <c r="C3587" s="204" t="s">
        <v>1</v>
      </c>
      <c r="D3587" s="205">
        <v>16.59</v>
      </c>
      <c r="E3587" s="206"/>
    </row>
    <row r="3588" spans="1:5" ht="27">
      <c r="A3588" s="202">
        <v>89660</v>
      </c>
      <c r="B3588" s="203" t="s">
        <v>4819</v>
      </c>
      <c r="C3588" s="204" t="s">
        <v>1</v>
      </c>
      <c r="D3588" s="205">
        <v>7.37</v>
      </c>
      <c r="E3588" s="206"/>
    </row>
    <row r="3589" spans="1:5" ht="27">
      <c r="A3589" s="202">
        <v>89661</v>
      </c>
      <c r="B3589" s="203" t="s">
        <v>4820</v>
      </c>
      <c r="C3589" s="204" t="s">
        <v>1</v>
      </c>
      <c r="D3589" s="205">
        <v>23.04</v>
      </c>
      <c r="E3589" s="206"/>
    </row>
    <row r="3590" spans="1:5" ht="27">
      <c r="A3590" s="202">
        <v>89662</v>
      </c>
      <c r="B3590" s="203" t="s">
        <v>4821</v>
      </c>
      <c r="C3590" s="204" t="s">
        <v>1</v>
      </c>
      <c r="D3590" s="205">
        <v>36.85</v>
      </c>
      <c r="E3590" s="206"/>
    </row>
    <row r="3591" spans="1:5" ht="27">
      <c r="A3591" s="202">
        <v>89663</v>
      </c>
      <c r="B3591" s="203" t="s">
        <v>4822</v>
      </c>
      <c r="C3591" s="204" t="s">
        <v>1</v>
      </c>
      <c r="D3591" s="205">
        <v>13.72</v>
      </c>
      <c r="E3591" s="206"/>
    </row>
    <row r="3592" spans="1:5" ht="27">
      <c r="A3592" s="202">
        <v>89664</v>
      </c>
      <c r="B3592" s="203" t="s">
        <v>4823</v>
      </c>
      <c r="C3592" s="204" t="s">
        <v>1</v>
      </c>
      <c r="D3592" s="205">
        <v>16.59</v>
      </c>
      <c r="E3592" s="206"/>
    </row>
    <row r="3593" spans="1:5" ht="40.5">
      <c r="A3593" s="202">
        <v>89665</v>
      </c>
      <c r="B3593" s="203" t="s">
        <v>4824</v>
      </c>
      <c r="C3593" s="204" t="s">
        <v>1</v>
      </c>
      <c r="D3593" s="205">
        <v>13.32</v>
      </c>
      <c r="E3593" s="206"/>
    </row>
    <row r="3594" spans="1:5" ht="27">
      <c r="A3594" s="202">
        <v>89666</v>
      </c>
      <c r="B3594" s="203" t="s">
        <v>4825</v>
      </c>
      <c r="C3594" s="204" t="s">
        <v>1</v>
      </c>
      <c r="D3594" s="205">
        <v>6.11</v>
      </c>
      <c r="E3594" s="206"/>
    </row>
    <row r="3595" spans="1:5" ht="40.5">
      <c r="A3595" s="202">
        <v>89667</v>
      </c>
      <c r="B3595" s="203" t="s">
        <v>4826</v>
      </c>
      <c r="C3595" s="204" t="s">
        <v>1</v>
      </c>
      <c r="D3595" s="205">
        <v>33.81</v>
      </c>
      <c r="E3595" s="206"/>
    </row>
    <row r="3596" spans="1:5" ht="27">
      <c r="A3596" s="202">
        <v>89668</v>
      </c>
      <c r="B3596" s="203" t="s">
        <v>4827</v>
      </c>
      <c r="C3596" s="204" t="s">
        <v>1</v>
      </c>
      <c r="D3596" s="205">
        <v>34.81</v>
      </c>
      <c r="E3596" s="206"/>
    </row>
    <row r="3597" spans="1:5" ht="40.5">
      <c r="A3597" s="202">
        <v>89669</v>
      </c>
      <c r="B3597" s="203" t="s">
        <v>4828</v>
      </c>
      <c r="C3597" s="204" t="s">
        <v>1</v>
      </c>
      <c r="D3597" s="205">
        <v>21.48</v>
      </c>
      <c r="E3597" s="206"/>
    </row>
    <row r="3598" spans="1:5" ht="27">
      <c r="A3598" s="202">
        <v>89670</v>
      </c>
      <c r="B3598" s="203" t="s">
        <v>4829</v>
      </c>
      <c r="C3598" s="204" t="s">
        <v>1</v>
      </c>
      <c r="D3598" s="205">
        <v>12.75</v>
      </c>
      <c r="E3598" s="206"/>
    </row>
    <row r="3599" spans="1:5" ht="40.5">
      <c r="A3599" s="202">
        <v>89671</v>
      </c>
      <c r="B3599" s="203" t="s">
        <v>4830</v>
      </c>
      <c r="C3599" s="204" t="s">
        <v>1</v>
      </c>
      <c r="D3599" s="205">
        <v>31.75</v>
      </c>
      <c r="E3599" s="206"/>
    </row>
    <row r="3600" spans="1:5" ht="27">
      <c r="A3600" s="202">
        <v>89672</v>
      </c>
      <c r="B3600" s="203" t="s">
        <v>4831</v>
      </c>
      <c r="C3600" s="204" t="s">
        <v>1</v>
      </c>
      <c r="D3600" s="205">
        <v>22.46</v>
      </c>
      <c r="E3600" s="206"/>
    </row>
    <row r="3601" spans="1:5" ht="40.5">
      <c r="A3601" s="202">
        <v>89673</v>
      </c>
      <c r="B3601" s="203" t="s">
        <v>4832</v>
      </c>
      <c r="C3601" s="204" t="s">
        <v>1</v>
      </c>
      <c r="D3601" s="205">
        <v>25</v>
      </c>
      <c r="E3601" s="206"/>
    </row>
    <row r="3602" spans="1:5" ht="27">
      <c r="A3602" s="202">
        <v>89674</v>
      </c>
      <c r="B3602" s="203" t="s">
        <v>4833</v>
      </c>
      <c r="C3602" s="204" t="s">
        <v>1</v>
      </c>
      <c r="D3602" s="205">
        <v>34.83</v>
      </c>
      <c r="E3602" s="206"/>
    </row>
    <row r="3603" spans="1:5" ht="40.5">
      <c r="A3603" s="202">
        <v>89675</v>
      </c>
      <c r="B3603" s="203" t="s">
        <v>4834</v>
      </c>
      <c r="C3603" s="204" t="s">
        <v>1</v>
      </c>
      <c r="D3603" s="205">
        <v>56.21</v>
      </c>
      <c r="E3603" s="206"/>
    </row>
    <row r="3604" spans="1:5" ht="27">
      <c r="A3604" s="202">
        <v>89676</v>
      </c>
      <c r="B3604" s="203" t="s">
        <v>4835</v>
      </c>
      <c r="C3604" s="204" t="s">
        <v>1</v>
      </c>
      <c r="D3604" s="205">
        <v>55.01</v>
      </c>
      <c r="E3604" s="206"/>
    </row>
    <row r="3605" spans="1:5" ht="40.5">
      <c r="A3605" s="202">
        <v>89677</v>
      </c>
      <c r="B3605" s="203" t="s">
        <v>4836</v>
      </c>
      <c r="C3605" s="204" t="s">
        <v>1</v>
      </c>
      <c r="D3605" s="205">
        <v>64.64</v>
      </c>
      <c r="E3605" s="206"/>
    </row>
    <row r="3606" spans="1:5" ht="27">
      <c r="A3606" s="202">
        <v>89678</v>
      </c>
      <c r="B3606" s="203" t="s">
        <v>4837</v>
      </c>
      <c r="C3606" s="204" t="s">
        <v>1</v>
      </c>
      <c r="D3606" s="205">
        <v>8.44</v>
      </c>
      <c r="E3606" s="206"/>
    </row>
    <row r="3607" spans="1:5" ht="40.5">
      <c r="A3607" s="202">
        <v>89679</v>
      </c>
      <c r="B3607" s="203" t="s">
        <v>4838</v>
      </c>
      <c r="C3607" s="204" t="s">
        <v>1</v>
      </c>
      <c r="D3607" s="205">
        <v>101.27</v>
      </c>
      <c r="E3607" s="206"/>
    </row>
    <row r="3608" spans="1:5" ht="27">
      <c r="A3608" s="202">
        <v>89680</v>
      </c>
      <c r="B3608" s="203" t="s">
        <v>4839</v>
      </c>
      <c r="C3608" s="204" t="s">
        <v>1</v>
      </c>
      <c r="D3608" s="205">
        <v>21.26</v>
      </c>
      <c r="E3608" s="206"/>
    </row>
    <row r="3609" spans="1:5" ht="40.5">
      <c r="A3609" s="202">
        <v>89681</v>
      </c>
      <c r="B3609" s="203" t="s">
        <v>4840</v>
      </c>
      <c r="C3609" s="204" t="s">
        <v>1</v>
      </c>
      <c r="D3609" s="205">
        <v>71.13</v>
      </c>
      <c r="E3609" s="206"/>
    </row>
    <row r="3610" spans="1:5" ht="27">
      <c r="A3610" s="202">
        <v>89682</v>
      </c>
      <c r="B3610" s="203" t="s">
        <v>4841</v>
      </c>
      <c r="C3610" s="204" t="s">
        <v>1</v>
      </c>
      <c r="D3610" s="205">
        <v>35.770000000000003</v>
      </c>
      <c r="E3610" s="206"/>
    </row>
    <row r="3611" spans="1:5" ht="40.5">
      <c r="A3611" s="202">
        <v>89683</v>
      </c>
      <c r="B3611" s="203" t="s">
        <v>4842</v>
      </c>
      <c r="C3611" s="204" t="s">
        <v>1</v>
      </c>
      <c r="D3611" s="205">
        <v>250.67</v>
      </c>
      <c r="E3611" s="206"/>
    </row>
    <row r="3612" spans="1:5" ht="27">
      <c r="A3612" s="202">
        <v>89684</v>
      </c>
      <c r="B3612" s="203" t="s">
        <v>4843</v>
      </c>
      <c r="C3612" s="204" t="s">
        <v>1</v>
      </c>
      <c r="D3612" s="205">
        <v>51.33</v>
      </c>
      <c r="E3612" s="206"/>
    </row>
    <row r="3613" spans="1:5" ht="40.5">
      <c r="A3613" s="202">
        <v>89685</v>
      </c>
      <c r="B3613" s="203" t="s">
        <v>4844</v>
      </c>
      <c r="C3613" s="204" t="s">
        <v>1</v>
      </c>
      <c r="D3613" s="205">
        <v>47.04</v>
      </c>
      <c r="E3613" s="206"/>
    </row>
    <row r="3614" spans="1:5" ht="27">
      <c r="A3614" s="202">
        <v>89686</v>
      </c>
      <c r="B3614" s="203" t="s">
        <v>4845</v>
      </c>
      <c r="C3614" s="204" t="s">
        <v>1</v>
      </c>
      <c r="D3614" s="205">
        <v>205.25</v>
      </c>
      <c r="E3614" s="206"/>
    </row>
    <row r="3615" spans="1:5" ht="27">
      <c r="A3615" s="202">
        <v>89687</v>
      </c>
      <c r="B3615" s="203" t="s">
        <v>4846</v>
      </c>
      <c r="C3615" s="204" t="s">
        <v>1</v>
      </c>
      <c r="D3615" s="205">
        <v>40.53</v>
      </c>
      <c r="E3615" s="206"/>
    </row>
    <row r="3616" spans="1:5" ht="27">
      <c r="A3616" s="202">
        <v>89689</v>
      </c>
      <c r="B3616" s="203" t="s">
        <v>4847</v>
      </c>
      <c r="C3616" s="204" t="s">
        <v>1</v>
      </c>
      <c r="D3616" s="205">
        <v>38.89</v>
      </c>
      <c r="E3616" s="206"/>
    </row>
    <row r="3617" spans="1:5" ht="40.5">
      <c r="A3617" s="202">
        <v>89690</v>
      </c>
      <c r="B3617" s="203" t="s">
        <v>4848</v>
      </c>
      <c r="C3617" s="204" t="s">
        <v>1</v>
      </c>
      <c r="D3617" s="205">
        <v>69.64</v>
      </c>
      <c r="E3617" s="206"/>
    </row>
    <row r="3618" spans="1:5" ht="27">
      <c r="A3618" s="202">
        <v>89691</v>
      </c>
      <c r="B3618" s="203" t="s">
        <v>4849</v>
      </c>
      <c r="C3618" s="204" t="s">
        <v>1</v>
      </c>
      <c r="D3618" s="205">
        <v>10.74</v>
      </c>
      <c r="E3618" s="206"/>
    </row>
    <row r="3619" spans="1:5" ht="40.5">
      <c r="A3619" s="202">
        <v>89692</v>
      </c>
      <c r="B3619" s="203" t="s">
        <v>4850</v>
      </c>
      <c r="C3619" s="204" t="s">
        <v>1</v>
      </c>
      <c r="D3619" s="205">
        <v>65.7</v>
      </c>
      <c r="E3619" s="206"/>
    </row>
    <row r="3620" spans="1:5" ht="40.5">
      <c r="A3620" s="202">
        <v>89693</v>
      </c>
      <c r="B3620" s="203" t="s">
        <v>4851</v>
      </c>
      <c r="C3620" s="204" t="s">
        <v>1</v>
      </c>
      <c r="D3620" s="205">
        <v>63.94</v>
      </c>
      <c r="E3620" s="206"/>
    </row>
    <row r="3621" spans="1:5" ht="27">
      <c r="A3621" s="202">
        <v>89694</v>
      </c>
      <c r="B3621" s="203" t="s">
        <v>4852</v>
      </c>
      <c r="C3621" s="204" t="s">
        <v>1</v>
      </c>
      <c r="D3621" s="205">
        <v>20.239999999999998</v>
      </c>
      <c r="E3621" s="206"/>
    </row>
    <row r="3622" spans="1:5" ht="27">
      <c r="A3622" s="202">
        <v>89695</v>
      </c>
      <c r="B3622" s="203" t="s">
        <v>4853</v>
      </c>
      <c r="C3622" s="204" t="s">
        <v>1</v>
      </c>
      <c r="D3622" s="205">
        <v>18.45</v>
      </c>
      <c r="E3622" s="206"/>
    </row>
    <row r="3623" spans="1:5" ht="40.5">
      <c r="A3623" s="202">
        <v>89696</v>
      </c>
      <c r="B3623" s="203" t="s">
        <v>4854</v>
      </c>
      <c r="C3623" s="204" t="s">
        <v>1</v>
      </c>
      <c r="D3623" s="205">
        <v>57.98</v>
      </c>
      <c r="E3623" s="206"/>
    </row>
    <row r="3624" spans="1:5" ht="27">
      <c r="A3624" s="202">
        <v>89697</v>
      </c>
      <c r="B3624" s="203" t="s">
        <v>4855</v>
      </c>
      <c r="C3624" s="204" t="s">
        <v>1</v>
      </c>
      <c r="D3624" s="205">
        <v>13.17</v>
      </c>
      <c r="E3624" s="206"/>
    </row>
    <row r="3625" spans="1:5" ht="40.5">
      <c r="A3625" s="202">
        <v>89698</v>
      </c>
      <c r="B3625" s="203" t="s">
        <v>4856</v>
      </c>
      <c r="C3625" s="204" t="s">
        <v>1</v>
      </c>
      <c r="D3625" s="205">
        <v>210.69</v>
      </c>
      <c r="E3625" s="206"/>
    </row>
    <row r="3626" spans="1:5" ht="40.5">
      <c r="A3626" s="202">
        <v>89699</v>
      </c>
      <c r="B3626" s="203" t="s">
        <v>4857</v>
      </c>
      <c r="C3626" s="204" t="s">
        <v>1</v>
      </c>
      <c r="D3626" s="205">
        <v>177.48</v>
      </c>
      <c r="E3626" s="206"/>
    </row>
    <row r="3627" spans="1:5" ht="27">
      <c r="A3627" s="202">
        <v>89700</v>
      </c>
      <c r="B3627" s="203" t="s">
        <v>4858</v>
      </c>
      <c r="C3627" s="204" t="s">
        <v>1</v>
      </c>
      <c r="D3627" s="205">
        <v>21.3</v>
      </c>
      <c r="E3627" s="206"/>
    </row>
    <row r="3628" spans="1:5" ht="40.5">
      <c r="A3628" s="202">
        <v>89701</v>
      </c>
      <c r="B3628" s="203" t="s">
        <v>4859</v>
      </c>
      <c r="C3628" s="204" t="s">
        <v>1</v>
      </c>
      <c r="D3628" s="205">
        <v>165.99</v>
      </c>
      <c r="E3628" s="206"/>
    </row>
    <row r="3629" spans="1:5" ht="27">
      <c r="A3629" s="202">
        <v>89702</v>
      </c>
      <c r="B3629" s="203" t="s">
        <v>4860</v>
      </c>
      <c r="C3629" s="204" t="s">
        <v>1</v>
      </c>
      <c r="D3629" s="205">
        <v>21.3</v>
      </c>
      <c r="E3629" s="206"/>
    </row>
    <row r="3630" spans="1:5" ht="27">
      <c r="A3630" s="202">
        <v>89703</v>
      </c>
      <c r="B3630" s="203" t="s">
        <v>4861</v>
      </c>
      <c r="C3630" s="204" t="s">
        <v>1</v>
      </c>
      <c r="D3630" s="205">
        <v>54.32</v>
      </c>
      <c r="E3630" s="206"/>
    </row>
    <row r="3631" spans="1:5" ht="40.5">
      <c r="A3631" s="202">
        <v>89704</v>
      </c>
      <c r="B3631" s="203" t="s">
        <v>4862</v>
      </c>
      <c r="C3631" s="204" t="s">
        <v>1</v>
      </c>
      <c r="D3631" s="205">
        <v>113.4</v>
      </c>
      <c r="E3631" s="206"/>
    </row>
    <row r="3632" spans="1:5" ht="27">
      <c r="A3632" s="202">
        <v>89705</v>
      </c>
      <c r="B3632" s="203" t="s">
        <v>4863</v>
      </c>
      <c r="C3632" s="204" t="s">
        <v>1</v>
      </c>
      <c r="D3632" s="205">
        <v>23.67</v>
      </c>
      <c r="E3632" s="206"/>
    </row>
    <row r="3633" spans="1:5" ht="27">
      <c r="A3633" s="202">
        <v>89706</v>
      </c>
      <c r="B3633" s="203" t="s">
        <v>4864</v>
      </c>
      <c r="C3633" s="204" t="s">
        <v>1</v>
      </c>
      <c r="D3633" s="205">
        <v>57.96</v>
      </c>
      <c r="E3633" s="206"/>
    </row>
    <row r="3634" spans="1:5" ht="27">
      <c r="A3634" s="202">
        <v>89718</v>
      </c>
      <c r="B3634" s="203" t="s">
        <v>4865</v>
      </c>
      <c r="C3634" s="204" t="s">
        <v>0</v>
      </c>
      <c r="D3634" s="205">
        <v>41.86</v>
      </c>
      <c r="E3634" s="206"/>
    </row>
    <row r="3635" spans="1:5" ht="27">
      <c r="A3635" s="202">
        <v>89719</v>
      </c>
      <c r="B3635" s="203" t="s">
        <v>4866</v>
      </c>
      <c r="C3635" s="204" t="s">
        <v>1</v>
      </c>
      <c r="D3635" s="205">
        <v>10.52</v>
      </c>
      <c r="E3635" s="206"/>
    </row>
    <row r="3636" spans="1:5" ht="27">
      <c r="A3636" s="202">
        <v>89720</v>
      </c>
      <c r="B3636" s="203" t="s">
        <v>4867</v>
      </c>
      <c r="C3636" s="204" t="s">
        <v>1</v>
      </c>
      <c r="D3636" s="205">
        <v>12.94</v>
      </c>
      <c r="E3636" s="206"/>
    </row>
    <row r="3637" spans="1:5" ht="27">
      <c r="A3637" s="202">
        <v>89721</v>
      </c>
      <c r="B3637" s="203" t="s">
        <v>4868</v>
      </c>
      <c r="C3637" s="204" t="s">
        <v>1</v>
      </c>
      <c r="D3637" s="205">
        <v>13.75</v>
      </c>
      <c r="E3637" s="206"/>
    </row>
    <row r="3638" spans="1:5" ht="27">
      <c r="A3638" s="202">
        <v>89722</v>
      </c>
      <c r="B3638" s="203" t="s">
        <v>4869</v>
      </c>
      <c r="C3638" s="204" t="s">
        <v>1</v>
      </c>
      <c r="D3638" s="205">
        <v>25.17</v>
      </c>
      <c r="E3638" s="206"/>
    </row>
    <row r="3639" spans="1:5" ht="27">
      <c r="A3639" s="202">
        <v>89723</v>
      </c>
      <c r="B3639" s="203" t="s">
        <v>4870</v>
      </c>
      <c r="C3639" s="204" t="s">
        <v>1</v>
      </c>
      <c r="D3639" s="205">
        <v>18.440000000000001</v>
      </c>
      <c r="E3639" s="206"/>
    </row>
    <row r="3640" spans="1:5" ht="40.5">
      <c r="A3640" s="202">
        <v>89724</v>
      </c>
      <c r="B3640" s="203" t="s">
        <v>4871</v>
      </c>
      <c r="C3640" s="204" t="s">
        <v>1</v>
      </c>
      <c r="D3640" s="205">
        <v>8.32</v>
      </c>
      <c r="E3640" s="206"/>
    </row>
    <row r="3641" spans="1:5" ht="27">
      <c r="A3641" s="202">
        <v>89725</v>
      </c>
      <c r="B3641" s="203" t="s">
        <v>4872</v>
      </c>
      <c r="C3641" s="204" t="s">
        <v>1</v>
      </c>
      <c r="D3641" s="205">
        <v>17.88</v>
      </c>
      <c r="E3641" s="206"/>
    </row>
    <row r="3642" spans="1:5" ht="40.5">
      <c r="A3642" s="202">
        <v>89726</v>
      </c>
      <c r="B3642" s="203" t="s">
        <v>4873</v>
      </c>
      <c r="C3642" s="204" t="s">
        <v>1</v>
      </c>
      <c r="D3642" s="205">
        <v>5.94</v>
      </c>
      <c r="E3642" s="206"/>
    </row>
    <row r="3643" spans="1:5" ht="27">
      <c r="A3643" s="202">
        <v>89727</v>
      </c>
      <c r="B3643" s="203" t="s">
        <v>4874</v>
      </c>
      <c r="C3643" s="204" t="s">
        <v>1</v>
      </c>
      <c r="D3643" s="205">
        <v>20.47</v>
      </c>
      <c r="E3643" s="206"/>
    </row>
    <row r="3644" spans="1:5" ht="40.5">
      <c r="A3644" s="202">
        <v>89728</v>
      </c>
      <c r="B3644" s="203" t="s">
        <v>4875</v>
      </c>
      <c r="C3644" s="204" t="s">
        <v>1</v>
      </c>
      <c r="D3644" s="205">
        <v>8.91</v>
      </c>
      <c r="E3644" s="206"/>
    </row>
    <row r="3645" spans="1:5" ht="27">
      <c r="A3645" s="202">
        <v>89729</v>
      </c>
      <c r="B3645" s="203" t="s">
        <v>4876</v>
      </c>
      <c r="C3645" s="204" t="s">
        <v>1</v>
      </c>
      <c r="D3645" s="205">
        <v>29.09</v>
      </c>
      <c r="E3645" s="206"/>
    </row>
    <row r="3646" spans="1:5" ht="40.5">
      <c r="A3646" s="202">
        <v>89730</v>
      </c>
      <c r="B3646" s="203" t="s">
        <v>4877</v>
      </c>
      <c r="C3646" s="204" t="s">
        <v>1</v>
      </c>
      <c r="D3646" s="205">
        <v>9.68</v>
      </c>
      <c r="E3646" s="206"/>
    </row>
    <row r="3647" spans="1:5" ht="40.5">
      <c r="A3647" s="202">
        <v>89731</v>
      </c>
      <c r="B3647" s="203" t="s">
        <v>4878</v>
      </c>
      <c r="C3647" s="204" t="s">
        <v>1</v>
      </c>
      <c r="D3647" s="205">
        <v>9.59</v>
      </c>
      <c r="E3647" s="206"/>
    </row>
    <row r="3648" spans="1:5" ht="40.5">
      <c r="A3648" s="202">
        <v>89732</v>
      </c>
      <c r="B3648" s="203" t="s">
        <v>4879</v>
      </c>
      <c r="C3648" s="204" t="s">
        <v>1</v>
      </c>
      <c r="D3648" s="205">
        <v>10.15</v>
      </c>
      <c r="E3648" s="206"/>
    </row>
    <row r="3649" spans="1:5" ht="40.5">
      <c r="A3649" s="202">
        <v>89733</v>
      </c>
      <c r="B3649" s="203" t="s">
        <v>4880</v>
      </c>
      <c r="C3649" s="204" t="s">
        <v>1</v>
      </c>
      <c r="D3649" s="205">
        <v>16.21</v>
      </c>
      <c r="E3649" s="206"/>
    </row>
    <row r="3650" spans="1:5" ht="27">
      <c r="A3650" s="202">
        <v>89734</v>
      </c>
      <c r="B3650" s="203" t="s">
        <v>4881</v>
      </c>
      <c r="C3650" s="204" t="s">
        <v>1</v>
      </c>
      <c r="D3650" s="205">
        <v>29.09</v>
      </c>
      <c r="E3650" s="206"/>
    </row>
    <row r="3651" spans="1:5" ht="40.5">
      <c r="A3651" s="202">
        <v>89735</v>
      </c>
      <c r="B3651" s="203" t="s">
        <v>4882</v>
      </c>
      <c r="C3651" s="204" t="s">
        <v>1</v>
      </c>
      <c r="D3651" s="205">
        <v>17.13</v>
      </c>
      <c r="E3651" s="206"/>
    </row>
    <row r="3652" spans="1:5" ht="27">
      <c r="A3652" s="202">
        <v>89736</v>
      </c>
      <c r="B3652" s="203" t="s">
        <v>4883</v>
      </c>
      <c r="C3652" s="204" t="s">
        <v>1</v>
      </c>
      <c r="D3652" s="205">
        <v>6.96</v>
      </c>
      <c r="E3652" s="206"/>
    </row>
    <row r="3653" spans="1:5" ht="40.5">
      <c r="A3653" s="202">
        <v>89737</v>
      </c>
      <c r="B3653" s="203" t="s">
        <v>4884</v>
      </c>
      <c r="C3653" s="204" t="s">
        <v>1</v>
      </c>
      <c r="D3653" s="205">
        <v>16.52</v>
      </c>
      <c r="E3653" s="206"/>
    </row>
    <row r="3654" spans="1:5" ht="27">
      <c r="A3654" s="202">
        <v>89738</v>
      </c>
      <c r="B3654" s="203" t="s">
        <v>4885</v>
      </c>
      <c r="C3654" s="204" t="s">
        <v>1</v>
      </c>
      <c r="D3654" s="205">
        <v>15.44</v>
      </c>
      <c r="E3654" s="206"/>
    </row>
    <row r="3655" spans="1:5" ht="40.5">
      <c r="A3655" s="202">
        <v>89739</v>
      </c>
      <c r="B3655" s="203" t="s">
        <v>4886</v>
      </c>
      <c r="C3655" s="204" t="s">
        <v>1</v>
      </c>
      <c r="D3655" s="205">
        <v>17.329999999999998</v>
      </c>
      <c r="E3655" s="206"/>
    </row>
    <row r="3656" spans="1:5" ht="27">
      <c r="A3656" s="202">
        <v>89740</v>
      </c>
      <c r="B3656" s="203" t="s">
        <v>4887</v>
      </c>
      <c r="C3656" s="204" t="s">
        <v>1</v>
      </c>
      <c r="D3656" s="205">
        <v>6.22</v>
      </c>
      <c r="E3656" s="206"/>
    </row>
    <row r="3657" spans="1:5" ht="27">
      <c r="A3657" s="202">
        <v>89741</v>
      </c>
      <c r="B3657" s="203" t="s">
        <v>4888</v>
      </c>
      <c r="C3657" s="204" t="s">
        <v>1</v>
      </c>
      <c r="D3657" s="205">
        <v>21.89</v>
      </c>
      <c r="E3657" s="206"/>
    </row>
    <row r="3658" spans="1:5" ht="40.5">
      <c r="A3658" s="202">
        <v>89742</v>
      </c>
      <c r="B3658" s="203" t="s">
        <v>4889</v>
      </c>
      <c r="C3658" s="204" t="s">
        <v>1</v>
      </c>
      <c r="D3658" s="205">
        <v>27.99</v>
      </c>
      <c r="E3658" s="206"/>
    </row>
    <row r="3659" spans="1:5" ht="40.5">
      <c r="A3659" s="202">
        <v>89743</v>
      </c>
      <c r="B3659" s="203" t="s">
        <v>4890</v>
      </c>
      <c r="C3659" s="204" t="s">
        <v>1</v>
      </c>
      <c r="D3659" s="205">
        <v>39.5</v>
      </c>
      <c r="E3659" s="206"/>
    </row>
    <row r="3660" spans="1:5" ht="40.5">
      <c r="A3660" s="202">
        <v>89744</v>
      </c>
      <c r="B3660" s="203" t="s">
        <v>4891</v>
      </c>
      <c r="C3660" s="204" t="s">
        <v>1</v>
      </c>
      <c r="D3660" s="205">
        <v>21.44</v>
      </c>
      <c r="E3660" s="206"/>
    </row>
    <row r="3661" spans="1:5" ht="27">
      <c r="A3661" s="202">
        <v>89745</v>
      </c>
      <c r="B3661" s="203" t="s">
        <v>4892</v>
      </c>
      <c r="C3661" s="204" t="s">
        <v>1</v>
      </c>
      <c r="D3661" s="205">
        <v>35.700000000000003</v>
      </c>
      <c r="E3661" s="206"/>
    </row>
    <row r="3662" spans="1:5" ht="40.5">
      <c r="A3662" s="202">
        <v>89746</v>
      </c>
      <c r="B3662" s="203" t="s">
        <v>4893</v>
      </c>
      <c r="C3662" s="204" t="s">
        <v>1</v>
      </c>
      <c r="D3662" s="205">
        <v>21.39</v>
      </c>
      <c r="E3662" s="206"/>
    </row>
    <row r="3663" spans="1:5" ht="27">
      <c r="A3663" s="202">
        <v>89747</v>
      </c>
      <c r="B3663" s="203" t="s">
        <v>4894</v>
      </c>
      <c r="C3663" s="204" t="s">
        <v>1</v>
      </c>
      <c r="D3663" s="205">
        <v>12.57</v>
      </c>
      <c r="E3663" s="206"/>
    </row>
    <row r="3664" spans="1:5" ht="40.5">
      <c r="A3664" s="202">
        <v>89748</v>
      </c>
      <c r="B3664" s="203" t="s">
        <v>4895</v>
      </c>
      <c r="C3664" s="204" t="s">
        <v>1</v>
      </c>
      <c r="D3664" s="205">
        <v>33.92</v>
      </c>
      <c r="E3664" s="206"/>
    </row>
    <row r="3665" spans="1:5" ht="27">
      <c r="A3665" s="202">
        <v>89749</v>
      </c>
      <c r="B3665" s="203" t="s">
        <v>4896</v>
      </c>
      <c r="C3665" s="204" t="s">
        <v>1</v>
      </c>
      <c r="D3665" s="205">
        <v>15.44</v>
      </c>
      <c r="E3665" s="206"/>
    </row>
    <row r="3666" spans="1:5" ht="40.5">
      <c r="A3666" s="202">
        <v>89750</v>
      </c>
      <c r="B3666" s="203" t="s">
        <v>4897</v>
      </c>
      <c r="C3666" s="204" t="s">
        <v>1</v>
      </c>
      <c r="D3666" s="205">
        <v>56.05</v>
      </c>
      <c r="E3666" s="206"/>
    </row>
    <row r="3667" spans="1:5" ht="27">
      <c r="A3667" s="202">
        <v>89751</v>
      </c>
      <c r="B3667" s="203" t="s">
        <v>4898</v>
      </c>
      <c r="C3667" s="204" t="s">
        <v>1</v>
      </c>
      <c r="D3667" s="205">
        <v>4.96</v>
      </c>
      <c r="E3667" s="206"/>
    </row>
    <row r="3668" spans="1:5" ht="40.5">
      <c r="A3668" s="202">
        <v>89752</v>
      </c>
      <c r="B3668" s="203" t="s">
        <v>4899</v>
      </c>
      <c r="C3668" s="204" t="s">
        <v>1</v>
      </c>
      <c r="D3668" s="205">
        <v>5.23</v>
      </c>
      <c r="E3668" s="206"/>
    </row>
    <row r="3669" spans="1:5" ht="40.5">
      <c r="A3669" s="202">
        <v>89753</v>
      </c>
      <c r="B3669" s="203" t="s">
        <v>4900</v>
      </c>
      <c r="C3669" s="204" t="s">
        <v>1</v>
      </c>
      <c r="D3669" s="205">
        <v>8.3699999999999992</v>
      </c>
      <c r="E3669" s="206"/>
    </row>
    <row r="3670" spans="1:5" ht="40.5">
      <c r="A3670" s="202">
        <v>89754</v>
      </c>
      <c r="B3670" s="203" t="s">
        <v>4901</v>
      </c>
      <c r="C3670" s="204" t="s">
        <v>1</v>
      </c>
      <c r="D3670" s="205">
        <v>15.09</v>
      </c>
      <c r="E3670" s="206"/>
    </row>
    <row r="3671" spans="1:5" ht="27">
      <c r="A3671" s="202">
        <v>89755</v>
      </c>
      <c r="B3671" s="203" t="s">
        <v>4902</v>
      </c>
      <c r="C3671" s="204" t="s">
        <v>1</v>
      </c>
      <c r="D3671" s="205">
        <v>11.41</v>
      </c>
      <c r="E3671" s="206"/>
    </row>
    <row r="3672" spans="1:5" ht="27">
      <c r="A3672" s="202">
        <v>89756</v>
      </c>
      <c r="B3672" s="203" t="s">
        <v>4903</v>
      </c>
      <c r="C3672" s="204" t="s">
        <v>1</v>
      </c>
      <c r="D3672" s="205">
        <v>21.12</v>
      </c>
      <c r="E3672" s="206"/>
    </row>
    <row r="3673" spans="1:5" ht="27">
      <c r="A3673" s="202">
        <v>89757</v>
      </c>
      <c r="B3673" s="203" t="s">
        <v>4904</v>
      </c>
      <c r="C3673" s="204" t="s">
        <v>1</v>
      </c>
      <c r="D3673" s="205">
        <v>33.49</v>
      </c>
      <c r="E3673" s="206"/>
    </row>
    <row r="3674" spans="1:5" ht="27">
      <c r="A3674" s="202">
        <v>89758</v>
      </c>
      <c r="B3674" s="203" t="s">
        <v>4905</v>
      </c>
      <c r="C3674" s="204" t="s">
        <v>1</v>
      </c>
      <c r="D3674" s="205">
        <v>53.67</v>
      </c>
      <c r="E3674" s="206"/>
    </row>
    <row r="3675" spans="1:5" ht="27">
      <c r="A3675" s="202">
        <v>89759</v>
      </c>
      <c r="B3675" s="203" t="s">
        <v>4906</v>
      </c>
      <c r="C3675" s="204" t="s">
        <v>1</v>
      </c>
      <c r="D3675" s="205">
        <v>7.1</v>
      </c>
      <c r="E3675" s="206"/>
    </row>
    <row r="3676" spans="1:5" ht="27">
      <c r="A3676" s="202">
        <v>89760</v>
      </c>
      <c r="B3676" s="203" t="s">
        <v>4907</v>
      </c>
      <c r="C3676" s="204" t="s">
        <v>1</v>
      </c>
      <c r="D3676" s="205">
        <v>19.670000000000002</v>
      </c>
      <c r="E3676" s="206"/>
    </row>
    <row r="3677" spans="1:5" ht="27">
      <c r="A3677" s="202">
        <v>89761</v>
      </c>
      <c r="B3677" s="203" t="s">
        <v>4908</v>
      </c>
      <c r="C3677" s="204" t="s">
        <v>1</v>
      </c>
      <c r="D3677" s="205">
        <v>34.18</v>
      </c>
      <c r="E3677" s="206"/>
    </row>
    <row r="3678" spans="1:5" ht="27">
      <c r="A3678" s="202">
        <v>89762</v>
      </c>
      <c r="B3678" s="203" t="s">
        <v>4909</v>
      </c>
      <c r="C3678" s="204" t="s">
        <v>1</v>
      </c>
      <c r="D3678" s="205">
        <v>49.74</v>
      </c>
      <c r="E3678" s="206"/>
    </row>
    <row r="3679" spans="1:5" ht="27">
      <c r="A3679" s="202">
        <v>89763</v>
      </c>
      <c r="B3679" s="203" t="s">
        <v>4910</v>
      </c>
      <c r="C3679" s="204" t="s">
        <v>1</v>
      </c>
      <c r="D3679" s="205">
        <v>203.66</v>
      </c>
      <c r="E3679" s="206"/>
    </row>
    <row r="3680" spans="1:5" ht="27">
      <c r="A3680" s="202">
        <v>89764</v>
      </c>
      <c r="B3680" s="203" t="s">
        <v>4911</v>
      </c>
      <c r="C3680" s="204" t="s">
        <v>1</v>
      </c>
      <c r="D3680" s="205">
        <v>37.299999999999997</v>
      </c>
      <c r="E3680" s="206"/>
    </row>
    <row r="3681" spans="1:5" ht="27">
      <c r="A3681" s="202">
        <v>89765</v>
      </c>
      <c r="B3681" s="203" t="s">
        <v>4912</v>
      </c>
      <c r="C3681" s="204" t="s">
        <v>1</v>
      </c>
      <c r="D3681" s="205">
        <v>13.36</v>
      </c>
      <c r="E3681" s="206"/>
    </row>
    <row r="3682" spans="1:5" ht="27">
      <c r="A3682" s="202">
        <v>89766</v>
      </c>
      <c r="B3682" s="203" t="s">
        <v>4913</v>
      </c>
      <c r="C3682" s="204" t="s">
        <v>1</v>
      </c>
      <c r="D3682" s="205">
        <v>21.49</v>
      </c>
      <c r="E3682" s="206"/>
    </row>
    <row r="3683" spans="1:5" ht="27">
      <c r="A3683" s="202">
        <v>89767</v>
      </c>
      <c r="B3683" s="203" t="s">
        <v>4914</v>
      </c>
      <c r="C3683" s="204" t="s">
        <v>1</v>
      </c>
      <c r="D3683" s="205">
        <v>21.49</v>
      </c>
      <c r="E3683" s="206"/>
    </row>
    <row r="3684" spans="1:5" ht="27">
      <c r="A3684" s="202">
        <v>89768</v>
      </c>
      <c r="B3684" s="203" t="s">
        <v>4915</v>
      </c>
      <c r="C3684" s="204" t="s">
        <v>1</v>
      </c>
      <c r="D3684" s="205">
        <v>20.95</v>
      </c>
      <c r="E3684" s="206"/>
    </row>
    <row r="3685" spans="1:5" ht="27">
      <c r="A3685" s="202">
        <v>89769</v>
      </c>
      <c r="B3685" s="203" t="s">
        <v>4916</v>
      </c>
      <c r="C3685" s="204" t="s">
        <v>1</v>
      </c>
      <c r="D3685" s="205">
        <v>54.75</v>
      </c>
      <c r="E3685" s="206"/>
    </row>
    <row r="3686" spans="1:5" ht="27">
      <c r="A3686" s="202">
        <v>89772</v>
      </c>
      <c r="B3686" s="203" t="s">
        <v>4917</v>
      </c>
      <c r="C3686" s="204" t="s">
        <v>0</v>
      </c>
      <c r="D3686" s="205">
        <v>79.05</v>
      </c>
      <c r="E3686" s="206"/>
    </row>
    <row r="3687" spans="1:5" ht="40.5">
      <c r="A3687" s="202">
        <v>89774</v>
      </c>
      <c r="B3687" s="203" t="s">
        <v>4918</v>
      </c>
      <c r="C3687" s="204" t="s">
        <v>1</v>
      </c>
      <c r="D3687" s="205">
        <v>13.68</v>
      </c>
      <c r="E3687" s="206"/>
    </row>
    <row r="3688" spans="1:5" ht="40.5">
      <c r="A3688" s="202">
        <v>89776</v>
      </c>
      <c r="B3688" s="203" t="s">
        <v>4919</v>
      </c>
      <c r="C3688" s="204" t="s">
        <v>1</v>
      </c>
      <c r="D3688" s="205">
        <v>18.87</v>
      </c>
      <c r="E3688" s="206"/>
    </row>
    <row r="3689" spans="1:5" ht="27">
      <c r="A3689" s="202">
        <v>89777</v>
      </c>
      <c r="B3689" s="203" t="s">
        <v>4920</v>
      </c>
      <c r="C3689" s="204" t="s">
        <v>1</v>
      </c>
      <c r="D3689" s="205">
        <v>28</v>
      </c>
      <c r="E3689" s="206"/>
    </row>
    <row r="3690" spans="1:5" ht="40.5">
      <c r="A3690" s="202">
        <v>89778</v>
      </c>
      <c r="B3690" s="203" t="s">
        <v>4921</v>
      </c>
      <c r="C3690" s="204" t="s">
        <v>1</v>
      </c>
      <c r="D3690" s="205">
        <v>17.149999999999999</v>
      </c>
      <c r="E3690" s="206"/>
    </row>
    <row r="3691" spans="1:5" ht="40.5">
      <c r="A3691" s="202">
        <v>89779</v>
      </c>
      <c r="B3691" s="203" t="s">
        <v>4922</v>
      </c>
      <c r="C3691" s="204" t="s">
        <v>1</v>
      </c>
      <c r="D3691" s="205">
        <v>26.77</v>
      </c>
      <c r="E3691" s="206"/>
    </row>
    <row r="3692" spans="1:5" ht="27">
      <c r="A3692" s="202">
        <v>89780</v>
      </c>
      <c r="B3692" s="203" t="s">
        <v>4923</v>
      </c>
      <c r="C3692" s="204" t="s">
        <v>1</v>
      </c>
      <c r="D3692" s="205">
        <v>28</v>
      </c>
      <c r="E3692" s="206"/>
    </row>
    <row r="3693" spans="1:5" ht="27">
      <c r="A3693" s="202">
        <v>89781</v>
      </c>
      <c r="B3693" s="203" t="s">
        <v>4924</v>
      </c>
      <c r="C3693" s="204" t="s">
        <v>1</v>
      </c>
      <c r="D3693" s="205">
        <v>42.66</v>
      </c>
      <c r="E3693" s="206"/>
    </row>
    <row r="3694" spans="1:5" ht="40.5">
      <c r="A3694" s="202">
        <v>89782</v>
      </c>
      <c r="B3694" s="203" t="s">
        <v>4925</v>
      </c>
      <c r="C3694" s="204" t="s">
        <v>1</v>
      </c>
      <c r="D3694" s="205">
        <v>9.8000000000000007</v>
      </c>
      <c r="E3694" s="206"/>
    </row>
    <row r="3695" spans="1:5" ht="40.5">
      <c r="A3695" s="202">
        <v>89783</v>
      </c>
      <c r="B3695" s="203" t="s">
        <v>4926</v>
      </c>
      <c r="C3695" s="204" t="s">
        <v>1</v>
      </c>
      <c r="D3695" s="205">
        <v>10.039999999999999</v>
      </c>
      <c r="E3695" s="206"/>
    </row>
    <row r="3696" spans="1:5" ht="40.5">
      <c r="A3696" s="202">
        <v>89784</v>
      </c>
      <c r="B3696" s="203" t="s">
        <v>4927</v>
      </c>
      <c r="C3696" s="204" t="s">
        <v>1</v>
      </c>
      <c r="D3696" s="205">
        <v>18.27</v>
      </c>
      <c r="E3696" s="206"/>
    </row>
    <row r="3697" spans="1:5" ht="40.5">
      <c r="A3697" s="202">
        <v>89785</v>
      </c>
      <c r="B3697" s="203" t="s">
        <v>4928</v>
      </c>
      <c r="C3697" s="204" t="s">
        <v>1</v>
      </c>
      <c r="D3697" s="205">
        <v>19.87</v>
      </c>
      <c r="E3697" s="206"/>
    </row>
    <row r="3698" spans="1:5" ht="40.5">
      <c r="A3698" s="202">
        <v>89786</v>
      </c>
      <c r="B3698" s="203" t="s">
        <v>4929</v>
      </c>
      <c r="C3698" s="204" t="s">
        <v>1</v>
      </c>
      <c r="D3698" s="205">
        <v>30</v>
      </c>
      <c r="E3698" s="206"/>
    </row>
    <row r="3699" spans="1:5" ht="27">
      <c r="A3699" s="202">
        <v>89787</v>
      </c>
      <c r="B3699" s="203" t="s">
        <v>4930</v>
      </c>
      <c r="C3699" s="204" t="s">
        <v>1</v>
      </c>
      <c r="D3699" s="205">
        <v>42.66</v>
      </c>
      <c r="E3699" s="206"/>
    </row>
    <row r="3700" spans="1:5" ht="27">
      <c r="A3700" s="202">
        <v>89788</v>
      </c>
      <c r="B3700" s="203" t="s">
        <v>4931</v>
      </c>
      <c r="C3700" s="204" t="s">
        <v>1</v>
      </c>
      <c r="D3700" s="205">
        <v>85.95</v>
      </c>
      <c r="E3700" s="206"/>
    </row>
    <row r="3701" spans="1:5" ht="27">
      <c r="A3701" s="202">
        <v>89789</v>
      </c>
      <c r="B3701" s="203" t="s">
        <v>4932</v>
      </c>
      <c r="C3701" s="204" t="s">
        <v>1</v>
      </c>
      <c r="D3701" s="205">
        <v>87.38</v>
      </c>
      <c r="E3701" s="206"/>
    </row>
    <row r="3702" spans="1:5" ht="27">
      <c r="A3702" s="202">
        <v>89790</v>
      </c>
      <c r="B3702" s="203" t="s">
        <v>4933</v>
      </c>
      <c r="C3702" s="204" t="s">
        <v>1</v>
      </c>
      <c r="D3702" s="205">
        <v>217.84</v>
      </c>
      <c r="E3702" s="206"/>
    </row>
    <row r="3703" spans="1:5" ht="27">
      <c r="A3703" s="202">
        <v>89791</v>
      </c>
      <c r="B3703" s="203" t="s">
        <v>4934</v>
      </c>
      <c r="C3703" s="204" t="s">
        <v>1</v>
      </c>
      <c r="D3703" s="205">
        <v>223.1</v>
      </c>
      <c r="E3703" s="206"/>
    </row>
    <row r="3704" spans="1:5" ht="27">
      <c r="A3704" s="202">
        <v>89792</v>
      </c>
      <c r="B3704" s="203" t="s">
        <v>4935</v>
      </c>
      <c r="C3704" s="204" t="s">
        <v>1</v>
      </c>
      <c r="D3704" s="205">
        <v>255.28</v>
      </c>
      <c r="E3704" s="206"/>
    </row>
    <row r="3705" spans="1:5" ht="27">
      <c r="A3705" s="202">
        <v>89793</v>
      </c>
      <c r="B3705" s="203" t="s">
        <v>4936</v>
      </c>
      <c r="C3705" s="204" t="s">
        <v>1</v>
      </c>
      <c r="D3705" s="205">
        <v>262.36</v>
      </c>
      <c r="E3705" s="206"/>
    </row>
    <row r="3706" spans="1:5" ht="27">
      <c r="A3706" s="202">
        <v>89794</v>
      </c>
      <c r="B3706" s="203" t="s">
        <v>4937</v>
      </c>
      <c r="C3706" s="204" t="s">
        <v>1</v>
      </c>
      <c r="D3706" s="205">
        <v>18.95</v>
      </c>
      <c r="E3706" s="206"/>
    </row>
    <row r="3707" spans="1:5" ht="40.5">
      <c r="A3707" s="202">
        <v>89795</v>
      </c>
      <c r="B3707" s="203" t="s">
        <v>4938</v>
      </c>
      <c r="C3707" s="204" t="s">
        <v>1</v>
      </c>
      <c r="D3707" s="205">
        <v>32.200000000000003</v>
      </c>
      <c r="E3707" s="206"/>
    </row>
    <row r="3708" spans="1:5" ht="40.5">
      <c r="A3708" s="202">
        <v>89796</v>
      </c>
      <c r="B3708" s="203" t="s">
        <v>4939</v>
      </c>
      <c r="C3708" s="204" t="s">
        <v>1</v>
      </c>
      <c r="D3708" s="205">
        <v>36.99</v>
      </c>
      <c r="E3708" s="206"/>
    </row>
    <row r="3709" spans="1:5" ht="40.5">
      <c r="A3709" s="202">
        <v>89797</v>
      </c>
      <c r="B3709" s="203" t="s">
        <v>4940</v>
      </c>
      <c r="C3709" s="204" t="s">
        <v>1</v>
      </c>
      <c r="D3709" s="205">
        <v>42.15</v>
      </c>
      <c r="E3709" s="206"/>
    </row>
    <row r="3710" spans="1:5" ht="40.5">
      <c r="A3710" s="202">
        <v>89801</v>
      </c>
      <c r="B3710" s="203" t="s">
        <v>4941</v>
      </c>
      <c r="C3710" s="204" t="s">
        <v>1</v>
      </c>
      <c r="D3710" s="205">
        <v>6.78</v>
      </c>
      <c r="E3710" s="206"/>
    </row>
    <row r="3711" spans="1:5" ht="40.5">
      <c r="A3711" s="202">
        <v>89802</v>
      </c>
      <c r="B3711" s="203" t="s">
        <v>4942</v>
      </c>
      <c r="C3711" s="204" t="s">
        <v>1</v>
      </c>
      <c r="D3711" s="205">
        <v>7.34</v>
      </c>
      <c r="E3711" s="206"/>
    </row>
    <row r="3712" spans="1:5" ht="40.5">
      <c r="A3712" s="202">
        <v>89803</v>
      </c>
      <c r="B3712" s="203" t="s">
        <v>4943</v>
      </c>
      <c r="C3712" s="204" t="s">
        <v>1</v>
      </c>
      <c r="D3712" s="205">
        <v>13.4</v>
      </c>
      <c r="E3712" s="206"/>
    </row>
    <row r="3713" spans="1:5" ht="40.5">
      <c r="A3713" s="202">
        <v>89804</v>
      </c>
      <c r="B3713" s="203" t="s">
        <v>4944</v>
      </c>
      <c r="C3713" s="204" t="s">
        <v>1</v>
      </c>
      <c r="D3713" s="205">
        <v>14.32</v>
      </c>
      <c r="E3713" s="206"/>
    </row>
    <row r="3714" spans="1:5" ht="40.5">
      <c r="A3714" s="202">
        <v>89805</v>
      </c>
      <c r="B3714" s="203" t="s">
        <v>4945</v>
      </c>
      <c r="C3714" s="204" t="s">
        <v>1</v>
      </c>
      <c r="D3714" s="205">
        <v>13.09</v>
      </c>
      <c r="E3714" s="206"/>
    </row>
    <row r="3715" spans="1:5" ht="40.5">
      <c r="A3715" s="202">
        <v>89806</v>
      </c>
      <c r="B3715" s="203" t="s">
        <v>4946</v>
      </c>
      <c r="C3715" s="204" t="s">
        <v>1</v>
      </c>
      <c r="D3715" s="205">
        <v>13.9</v>
      </c>
      <c r="E3715" s="206"/>
    </row>
    <row r="3716" spans="1:5" ht="40.5">
      <c r="A3716" s="202">
        <v>89807</v>
      </c>
      <c r="B3716" s="203" t="s">
        <v>4947</v>
      </c>
      <c r="C3716" s="204" t="s">
        <v>1</v>
      </c>
      <c r="D3716" s="205">
        <v>24.56</v>
      </c>
      <c r="E3716" s="206"/>
    </row>
    <row r="3717" spans="1:5" ht="40.5">
      <c r="A3717" s="202">
        <v>89808</v>
      </c>
      <c r="B3717" s="203" t="s">
        <v>4948</v>
      </c>
      <c r="C3717" s="204" t="s">
        <v>1</v>
      </c>
      <c r="D3717" s="205">
        <v>36.07</v>
      </c>
      <c r="E3717" s="206"/>
    </row>
    <row r="3718" spans="1:5" ht="40.5">
      <c r="A3718" s="202">
        <v>89809</v>
      </c>
      <c r="B3718" s="203" t="s">
        <v>4949</v>
      </c>
      <c r="C3718" s="204" t="s">
        <v>1</v>
      </c>
      <c r="D3718" s="205">
        <v>17.38</v>
      </c>
      <c r="E3718" s="206"/>
    </row>
    <row r="3719" spans="1:5" ht="40.5">
      <c r="A3719" s="202">
        <v>89810</v>
      </c>
      <c r="B3719" s="203" t="s">
        <v>4950</v>
      </c>
      <c r="C3719" s="204" t="s">
        <v>1</v>
      </c>
      <c r="D3719" s="205">
        <v>17.329999999999998</v>
      </c>
      <c r="E3719" s="206"/>
    </row>
    <row r="3720" spans="1:5" ht="40.5">
      <c r="A3720" s="202">
        <v>89811</v>
      </c>
      <c r="B3720" s="203" t="s">
        <v>4951</v>
      </c>
      <c r="C3720" s="204" t="s">
        <v>1</v>
      </c>
      <c r="D3720" s="205">
        <v>29.86</v>
      </c>
      <c r="E3720" s="206"/>
    </row>
    <row r="3721" spans="1:5" ht="40.5">
      <c r="A3721" s="202">
        <v>89812</v>
      </c>
      <c r="B3721" s="203" t="s">
        <v>4952</v>
      </c>
      <c r="C3721" s="204" t="s">
        <v>1</v>
      </c>
      <c r="D3721" s="205">
        <v>51.99</v>
      </c>
      <c r="E3721" s="206"/>
    </row>
    <row r="3722" spans="1:5" ht="40.5">
      <c r="A3722" s="202">
        <v>89813</v>
      </c>
      <c r="B3722" s="203" t="s">
        <v>4953</v>
      </c>
      <c r="C3722" s="204" t="s">
        <v>1</v>
      </c>
      <c r="D3722" s="205">
        <v>6.81</v>
      </c>
      <c r="E3722" s="206"/>
    </row>
    <row r="3723" spans="1:5" ht="40.5">
      <c r="A3723" s="202">
        <v>89814</v>
      </c>
      <c r="B3723" s="203" t="s">
        <v>4954</v>
      </c>
      <c r="C3723" s="204" t="s">
        <v>1</v>
      </c>
      <c r="D3723" s="205">
        <v>13.53</v>
      </c>
      <c r="E3723" s="206"/>
    </row>
    <row r="3724" spans="1:5" ht="27">
      <c r="A3724" s="202">
        <v>89815</v>
      </c>
      <c r="B3724" s="203" t="s">
        <v>4955</v>
      </c>
      <c r="C3724" s="204" t="s">
        <v>1</v>
      </c>
      <c r="D3724" s="205">
        <v>33.46</v>
      </c>
      <c r="E3724" s="206"/>
    </row>
    <row r="3725" spans="1:5" ht="27">
      <c r="A3725" s="202">
        <v>89816</v>
      </c>
      <c r="B3725" s="203" t="s">
        <v>4956</v>
      </c>
      <c r="C3725" s="204" t="s">
        <v>1</v>
      </c>
      <c r="D3725" s="205">
        <v>49.02</v>
      </c>
      <c r="E3725" s="206"/>
    </row>
    <row r="3726" spans="1:5" ht="40.5">
      <c r="A3726" s="202">
        <v>89817</v>
      </c>
      <c r="B3726" s="203" t="s">
        <v>4957</v>
      </c>
      <c r="C3726" s="204" t="s">
        <v>1</v>
      </c>
      <c r="D3726" s="205">
        <v>11.49</v>
      </c>
      <c r="E3726" s="206"/>
    </row>
    <row r="3727" spans="1:5" ht="27">
      <c r="A3727" s="202">
        <v>89818</v>
      </c>
      <c r="B3727" s="203" t="s">
        <v>4958</v>
      </c>
      <c r="C3727" s="204" t="s">
        <v>1</v>
      </c>
      <c r="D3727" s="205">
        <v>202.94</v>
      </c>
      <c r="E3727" s="206"/>
    </row>
    <row r="3728" spans="1:5" ht="40.5">
      <c r="A3728" s="202">
        <v>89819</v>
      </c>
      <c r="B3728" s="203" t="s">
        <v>4959</v>
      </c>
      <c r="C3728" s="204" t="s">
        <v>1</v>
      </c>
      <c r="D3728" s="205">
        <v>16.68</v>
      </c>
      <c r="E3728" s="206"/>
    </row>
    <row r="3729" spans="1:5" ht="27">
      <c r="A3729" s="202">
        <v>89820</v>
      </c>
      <c r="B3729" s="203" t="s">
        <v>4960</v>
      </c>
      <c r="C3729" s="204" t="s">
        <v>1</v>
      </c>
      <c r="D3729" s="205">
        <v>36.58</v>
      </c>
      <c r="E3729" s="206"/>
    </row>
    <row r="3730" spans="1:5" ht="40.5">
      <c r="A3730" s="202">
        <v>89821</v>
      </c>
      <c r="B3730" s="203" t="s">
        <v>4961</v>
      </c>
      <c r="C3730" s="204" t="s">
        <v>1</v>
      </c>
      <c r="D3730" s="205">
        <v>14.34</v>
      </c>
      <c r="E3730" s="206"/>
    </row>
    <row r="3731" spans="1:5" ht="27">
      <c r="A3731" s="202">
        <v>89822</v>
      </c>
      <c r="B3731" s="203" t="s">
        <v>4962</v>
      </c>
      <c r="C3731" s="204" t="s">
        <v>1</v>
      </c>
      <c r="D3731" s="205">
        <v>25.22</v>
      </c>
      <c r="E3731" s="206"/>
    </row>
    <row r="3732" spans="1:5" ht="40.5">
      <c r="A3732" s="202">
        <v>89823</v>
      </c>
      <c r="B3732" s="203" t="s">
        <v>4963</v>
      </c>
      <c r="C3732" s="204" t="s">
        <v>1</v>
      </c>
      <c r="D3732" s="205">
        <v>23.96</v>
      </c>
      <c r="E3732" s="206"/>
    </row>
    <row r="3733" spans="1:5" ht="27">
      <c r="A3733" s="202">
        <v>89824</v>
      </c>
      <c r="B3733" s="203" t="s">
        <v>4964</v>
      </c>
      <c r="C3733" s="204" t="s">
        <v>1</v>
      </c>
      <c r="D3733" s="205">
        <v>45.89</v>
      </c>
      <c r="E3733" s="206"/>
    </row>
    <row r="3734" spans="1:5" ht="40.5">
      <c r="A3734" s="202">
        <v>89825</v>
      </c>
      <c r="B3734" s="203" t="s">
        <v>4965</v>
      </c>
      <c r="C3734" s="204" t="s">
        <v>1</v>
      </c>
      <c r="D3734" s="205">
        <v>14.83</v>
      </c>
      <c r="E3734" s="206"/>
    </row>
    <row r="3735" spans="1:5" ht="27">
      <c r="A3735" s="202">
        <v>89826</v>
      </c>
      <c r="B3735" s="203" t="s">
        <v>4966</v>
      </c>
      <c r="C3735" s="204" t="s">
        <v>1</v>
      </c>
      <c r="D3735" s="205">
        <v>206.85</v>
      </c>
      <c r="E3735" s="206"/>
    </row>
    <row r="3736" spans="1:5" ht="40.5">
      <c r="A3736" s="202">
        <v>89827</v>
      </c>
      <c r="B3736" s="203" t="s">
        <v>4967</v>
      </c>
      <c r="C3736" s="204" t="s">
        <v>1</v>
      </c>
      <c r="D3736" s="205">
        <v>16.43</v>
      </c>
      <c r="E3736" s="206"/>
    </row>
    <row r="3737" spans="1:5" ht="27">
      <c r="A3737" s="202">
        <v>89828</v>
      </c>
      <c r="B3737" s="203" t="s">
        <v>4968</v>
      </c>
      <c r="C3737" s="204" t="s">
        <v>1</v>
      </c>
      <c r="D3737" s="205">
        <v>71.400000000000006</v>
      </c>
      <c r="E3737" s="206"/>
    </row>
    <row r="3738" spans="1:5" ht="40.5">
      <c r="A3738" s="202">
        <v>89829</v>
      </c>
      <c r="B3738" s="203" t="s">
        <v>4969</v>
      </c>
      <c r="C3738" s="204" t="s">
        <v>1</v>
      </c>
      <c r="D3738" s="205">
        <v>25.64</v>
      </c>
      <c r="E3738" s="206"/>
    </row>
    <row r="3739" spans="1:5" ht="40.5">
      <c r="A3739" s="202">
        <v>89830</v>
      </c>
      <c r="B3739" s="203" t="s">
        <v>4970</v>
      </c>
      <c r="C3739" s="204" t="s">
        <v>1</v>
      </c>
      <c r="D3739" s="205">
        <v>27.84</v>
      </c>
      <c r="E3739" s="206"/>
    </row>
    <row r="3740" spans="1:5" ht="27">
      <c r="A3740" s="202">
        <v>89831</v>
      </c>
      <c r="B3740" s="203" t="s">
        <v>4971</v>
      </c>
      <c r="C3740" s="204" t="s">
        <v>1</v>
      </c>
      <c r="D3740" s="205">
        <v>247.89</v>
      </c>
      <c r="E3740" s="206"/>
    </row>
    <row r="3741" spans="1:5" ht="27">
      <c r="A3741" s="202">
        <v>89832</v>
      </c>
      <c r="B3741" s="203" t="s">
        <v>4972</v>
      </c>
      <c r="C3741" s="204" t="s">
        <v>1</v>
      </c>
      <c r="D3741" s="205">
        <v>48.24</v>
      </c>
      <c r="E3741" s="206"/>
    </row>
    <row r="3742" spans="1:5" ht="40.5">
      <c r="A3742" s="202">
        <v>89833</v>
      </c>
      <c r="B3742" s="203" t="s">
        <v>4973</v>
      </c>
      <c r="C3742" s="204" t="s">
        <v>1</v>
      </c>
      <c r="D3742" s="205">
        <v>31.7</v>
      </c>
      <c r="E3742" s="206"/>
    </row>
    <row r="3743" spans="1:5" ht="40.5">
      <c r="A3743" s="202">
        <v>89834</v>
      </c>
      <c r="B3743" s="203" t="s">
        <v>4974</v>
      </c>
      <c r="C3743" s="204" t="s">
        <v>1</v>
      </c>
      <c r="D3743" s="205">
        <v>36.86</v>
      </c>
      <c r="E3743" s="206"/>
    </row>
    <row r="3744" spans="1:5" ht="27">
      <c r="A3744" s="202">
        <v>89835</v>
      </c>
      <c r="B3744" s="203" t="s">
        <v>4975</v>
      </c>
      <c r="C3744" s="204" t="s">
        <v>1</v>
      </c>
      <c r="D3744" s="205">
        <v>46.77</v>
      </c>
      <c r="E3744" s="206"/>
    </row>
    <row r="3745" spans="1:5" ht="27">
      <c r="A3745" s="202">
        <v>89836</v>
      </c>
      <c r="B3745" s="203" t="s">
        <v>4976</v>
      </c>
      <c r="C3745" s="204" t="s">
        <v>1</v>
      </c>
      <c r="D3745" s="205">
        <v>335.26</v>
      </c>
      <c r="E3745" s="206"/>
    </row>
    <row r="3746" spans="1:5" ht="27">
      <c r="A3746" s="202">
        <v>89837</v>
      </c>
      <c r="B3746" s="203" t="s">
        <v>4977</v>
      </c>
      <c r="C3746" s="204" t="s">
        <v>1</v>
      </c>
      <c r="D3746" s="205">
        <v>165.15</v>
      </c>
      <c r="E3746" s="206"/>
    </row>
    <row r="3747" spans="1:5" ht="27">
      <c r="A3747" s="202">
        <v>89838</v>
      </c>
      <c r="B3747" s="203" t="s">
        <v>4978</v>
      </c>
      <c r="C3747" s="204" t="s">
        <v>1</v>
      </c>
      <c r="D3747" s="205">
        <v>179.79</v>
      </c>
      <c r="E3747" s="206"/>
    </row>
    <row r="3748" spans="1:5" ht="27">
      <c r="A3748" s="202">
        <v>89839</v>
      </c>
      <c r="B3748" s="203" t="s">
        <v>4979</v>
      </c>
      <c r="C3748" s="204" t="s">
        <v>1</v>
      </c>
      <c r="D3748" s="205">
        <v>239.49</v>
      </c>
      <c r="E3748" s="206"/>
    </row>
    <row r="3749" spans="1:5" ht="27">
      <c r="A3749" s="202">
        <v>89840</v>
      </c>
      <c r="B3749" s="203" t="s">
        <v>4980</v>
      </c>
      <c r="C3749" s="204" t="s">
        <v>1</v>
      </c>
      <c r="D3749" s="205">
        <v>205.9</v>
      </c>
      <c r="E3749" s="206"/>
    </row>
    <row r="3750" spans="1:5" ht="27">
      <c r="A3750" s="202">
        <v>89841</v>
      </c>
      <c r="B3750" s="203" t="s">
        <v>4981</v>
      </c>
      <c r="C3750" s="204" t="s">
        <v>1</v>
      </c>
      <c r="D3750" s="205">
        <v>352.14</v>
      </c>
      <c r="E3750" s="206"/>
    </row>
    <row r="3751" spans="1:5" ht="27">
      <c r="A3751" s="202">
        <v>89842</v>
      </c>
      <c r="B3751" s="203" t="s">
        <v>4982</v>
      </c>
      <c r="C3751" s="204" t="s">
        <v>1</v>
      </c>
      <c r="D3751" s="205">
        <v>53.32</v>
      </c>
      <c r="E3751" s="206"/>
    </row>
    <row r="3752" spans="1:5" ht="27">
      <c r="A3752" s="202">
        <v>89844</v>
      </c>
      <c r="B3752" s="203" t="s">
        <v>4983</v>
      </c>
      <c r="C3752" s="204" t="s">
        <v>1</v>
      </c>
      <c r="D3752" s="205">
        <v>68.36</v>
      </c>
      <c r="E3752" s="206"/>
    </row>
    <row r="3753" spans="1:5" ht="27">
      <c r="A3753" s="202">
        <v>89845</v>
      </c>
      <c r="B3753" s="203" t="s">
        <v>4984</v>
      </c>
      <c r="C3753" s="204" t="s">
        <v>1</v>
      </c>
      <c r="D3753" s="205">
        <v>107.73</v>
      </c>
      <c r="E3753" s="206"/>
    </row>
    <row r="3754" spans="1:5" ht="27">
      <c r="A3754" s="202">
        <v>89846</v>
      </c>
      <c r="B3754" s="203" t="s">
        <v>4985</v>
      </c>
      <c r="C3754" s="204" t="s">
        <v>1</v>
      </c>
      <c r="D3754" s="205">
        <v>248.39</v>
      </c>
      <c r="E3754" s="206"/>
    </row>
    <row r="3755" spans="1:5" ht="27">
      <c r="A3755" s="202">
        <v>89847</v>
      </c>
      <c r="B3755" s="203" t="s">
        <v>4986</v>
      </c>
      <c r="C3755" s="204" t="s">
        <v>1</v>
      </c>
      <c r="D3755" s="205">
        <v>304.51</v>
      </c>
      <c r="E3755" s="206"/>
    </row>
    <row r="3756" spans="1:5" ht="40.5">
      <c r="A3756" s="202">
        <v>89850</v>
      </c>
      <c r="B3756" s="203" t="s">
        <v>4987</v>
      </c>
      <c r="C3756" s="204" t="s">
        <v>1</v>
      </c>
      <c r="D3756" s="205">
        <v>21.12</v>
      </c>
      <c r="E3756" s="206"/>
    </row>
    <row r="3757" spans="1:5" ht="40.5">
      <c r="A3757" s="202">
        <v>89851</v>
      </c>
      <c r="B3757" s="203" t="s">
        <v>4988</v>
      </c>
      <c r="C3757" s="204" t="s">
        <v>1</v>
      </c>
      <c r="D3757" s="205">
        <v>21.07</v>
      </c>
      <c r="E3757" s="206"/>
    </row>
    <row r="3758" spans="1:5" ht="40.5">
      <c r="A3758" s="202">
        <v>89852</v>
      </c>
      <c r="B3758" s="203" t="s">
        <v>4989</v>
      </c>
      <c r="C3758" s="204" t="s">
        <v>1</v>
      </c>
      <c r="D3758" s="205">
        <v>33.6</v>
      </c>
      <c r="E3758" s="206"/>
    </row>
    <row r="3759" spans="1:5" ht="40.5">
      <c r="A3759" s="202">
        <v>89853</v>
      </c>
      <c r="B3759" s="203" t="s">
        <v>4990</v>
      </c>
      <c r="C3759" s="204" t="s">
        <v>1</v>
      </c>
      <c r="D3759" s="205">
        <v>55.73</v>
      </c>
      <c r="E3759" s="206"/>
    </row>
    <row r="3760" spans="1:5" ht="40.5">
      <c r="A3760" s="202">
        <v>89854</v>
      </c>
      <c r="B3760" s="203" t="s">
        <v>4991</v>
      </c>
      <c r="C3760" s="204" t="s">
        <v>1</v>
      </c>
      <c r="D3760" s="205">
        <v>75.8</v>
      </c>
      <c r="E3760" s="206"/>
    </row>
    <row r="3761" spans="1:5" ht="40.5">
      <c r="A3761" s="202">
        <v>89855</v>
      </c>
      <c r="B3761" s="203" t="s">
        <v>4992</v>
      </c>
      <c r="C3761" s="204" t="s">
        <v>1</v>
      </c>
      <c r="D3761" s="205">
        <v>80.260000000000005</v>
      </c>
      <c r="E3761" s="206"/>
    </row>
    <row r="3762" spans="1:5" ht="40.5">
      <c r="A3762" s="202">
        <v>89856</v>
      </c>
      <c r="B3762" s="203" t="s">
        <v>4993</v>
      </c>
      <c r="C3762" s="204" t="s">
        <v>1</v>
      </c>
      <c r="D3762" s="205">
        <v>16.829999999999998</v>
      </c>
      <c r="E3762" s="206"/>
    </row>
    <row r="3763" spans="1:5" ht="40.5">
      <c r="A3763" s="202">
        <v>89857</v>
      </c>
      <c r="B3763" s="203" t="s">
        <v>4994</v>
      </c>
      <c r="C3763" s="204" t="s">
        <v>1</v>
      </c>
      <c r="D3763" s="205">
        <v>26.45</v>
      </c>
      <c r="E3763" s="206"/>
    </row>
    <row r="3764" spans="1:5" ht="40.5">
      <c r="A3764" s="202">
        <v>89859</v>
      </c>
      <c r="B3764" s="203" t="s">
        <v>4995</v>
      </c>
      <c r="C3764" s="204" t="s">
        <v>1</v>
      </c>
      <c r="D3764" s="205">
        <v>103.31</v>
      </c>
      <c r="E3764" s="206"/>
    </row>
    <row r="3765" spans="1:5" ht="40.5">
      <c r="A3765" s="202">
        <v>89860</v>
      </c>
      <c r="B3765" s="203" t="s">
        <v>4996</v>
      </c>
      <c r="C3765" s="204" t="s">
        <v>1</v>
      </c>
      <c r="D3765" s="205">
        <v>36.69</v>
      </c>
      <c r="E3765" s="206"/>
    </row>
    <row r="3766" spans="1:5" ht="40.5">
      <c r="A3766" s="202">
        <v>89861</v>
      </c>
      <c r="B3766" s="203" t="s">
        <v>4997</v>
      </c>
      <c r="C3766" s="204" t="s">
        <v>1</v>
      </c>
      <c r="D3766" s="205">
        <v>41.85</v>
      </c>
      <c r="E3766" s="206"/>
    </row>
    <row r="3767" spans="1:5" ht="40.5">
      <c r="A3767" s="202">
        <v>89862</v>
      </c>
      <c r="B3767" s="203" t="s">
        <v>4998</v>
      </c>
      <c r="C3767" s="204" t="s">
        <v>1</v>
      </c>
      <c r="D3767" s="205">
        <v>86.92</v>
      </c>
      <c r="E3767" s="206"/>
    </row>
    <row r="3768" spans="1:5" ht="40.5">
      <c r="A3768" s="202">
        <v>89863</v>
      </c>
      <c r="B3768" s="203" t="s">
        <v>4999</v>
      </c>
      <c r="C3768" s="204" t="s">
        <v>1</v>
      </c>
      <c r="D3768" s="205">
        <v>173.08</v>
      </c>
      <c r="E3768" s="206"/>
    </row>
    <row r="3769" spans="1:5" ht="27">
      <c r="A3769" s="202">
        <v>89866</v>
      </c>
      <c r="B3769" s="203" t="s">
        <v>5000</v>
      </c>
      <c r="C3769" s="204" t="s">
        <v>1</v>
      </c>
      <c r="D3769" s="205">
        <v>4.0599999999999996</v>
      </c>
      <c r="E3769" s="206"/>
    </row>
    <row r="3770" spans="1:5" ht="27">
      <c r="A3770" s="202">
        <v>89867</v>
      </c>
      <c r="B3770" s="203" t="s">
        <v>5001</v>
      </c>
      <c r="C3770" s="204" t="s">
        <v>1</v>
      </c>
      <c r="D3770" s="205">
        <v>4.8099999999999996</v>
      </c>
      <c r="E3770" s="206"/>
    </row>
    <row r="3771" spans="1:5" ht="27">
      <c r="A3771" s="202">
        <v>89868</v>
      </c>
      <c r="B3771" s="203" t="s">
        <v>5002</v>
      </c>
      <c r="C3771" s="204" t="s">
        <v>1</v>
      </c>
      <c r="D3771" s="205">
        <v>3.17</v>
      </c>
      <c r="E3771" s="206"/>
    </row>
    <row r="3772" spans="1:5" ht="27">
      <c r="A3772" s="202">
        <v>89869</v>
      </c>
      <c r="B3772" s="203" t="s">
        <v>5003</v>
      </c>
      <c r="C3772" s="204" t="s">
        <v>1</v>
      </c>
      <c r="D3772" s="205">
        <v>6.86</v>
      </c>
      <c r="E3772" s="206"/>
    </row>
    <row r="3773" spans="1:5" ht="27">
      <c r="A3773" s="202">
        <v>89979</v>
      </c>
      <c r="B3773" s="203" t="s">
        <v>5004</v>
      </c>
      <c r="C3773" s="204" t="s">
        <v>1</v>
      </c>
      <c r="D3773" s="205">
        <v>23.38</v>
      </c>
      <c r="E3773" s="206"/>
    </row>
    <row r="3774" spans="1:5" ht="27">
      <c r="A3774" s="202">
        <v>89980</v>
      </c>
      <c r="B3774" s="203" t="s">
        <v>5005</v>
      </c>
      <c r="C3774" s="204" t="s">
        <v>1</v>
      </c>
      <c r="D3774" s="205">
        <v>9</v>
      </c>
      <c r="E3774" s="206"/>
    </row>
    <row r="3775" spans="1:5" ht="27">
      <c r="A3775" s="202">
        <v>89981</v>
      </c>
      <c r="B3775" s="203" t="s">
        <v>5006</v>
      </c>
      <c r="C3775" s="204" t="s">
        <v>1</v>
      </c>
      <c r="D3775" s="205">
        <v>21.1</v>
      </c>
      <c r="E3775" s="206"/>
    </row>
    <row r="3776" spans="1:5" ht="40.5">
      <c r="A3776" s="202">
        <v>90373</v>
      </c>
      <c r="B3776" s="203" t="s">
        <v>5007</v>
      </c>
      <c r="C3776" s="204" t="s">
        <v>1</v>
      </c>
      <c r="D3776" s="205">
        <v>11.89</v>
      </c>
      <c r="E3776" s="206"/>
    </row>
    <row r="3777" spans="1:5" ht="40.5">
      <c r="A3777" s="202">
        <v>90374</v>
      </c>
      <c r="B3777" s="203" t="s">
        <v>5008</v>
      </c>
      <c r="C3777" s="204" t="s">
        <v>1</v>
      </c>
      <c r="D3777" s="205">
        <v>18.920000000000002</v>
      </c>
      <c r="E3777" s="206"/>
    </row>
    <row r="3778" spans="1:5" ht="27">
      <c r="A3778" s="202">
        <v>90375</v>
      </c>
      <c r="B3778" s="203" t="s">
        <v>5009</v>
      </c>
      <c r="C3778" s="204" t="s">
        <v>1</v>
      </c>
      <c r="D3778" s="205">
        <v>7.25</v>
      </c>
      <c r="E3778" s="206"/>
    </row>
    <row r="3779" spans="1:5" ht="27">
      <c r="A3779" s="202">
        <v>92287</v>
      </c>
      <c r="B3779" s="203" t="s">
        <v>5010</v>
      </c>
      <c r="C3779" s="204" t="s">
        <v>1</v>
      </c>
      <c r="D3779" s="205">
        <v>14.94</v>
      </c>
      <c r="E3779" s="206"/>
    </row>
    <row r="3780" spans="1:5" ht="27">
      <c r="A3780" s="202">
        <v>92288</v>
      </c>
      <c r="B3780" s="203" t="s">
        <v>5011</v>
      </c>
      <c r="C3780" s="204" t="s">
        <v>1</v>
      </c>
      <c r="D3780" s="205">
        <v>23.47</v>
      </c>
      <c r="E3780" s="206"/>
    </row>
    <row r="3781" spans="1:5" ht="27">
      <c r="A3781" s="202">
        <v>92289</v>
      </c>
      <c r="B3781" s="203" t="s">
        <v>5012</v>
      </c>
      <c r="C3781" s="204" t="s">
        <v>1</v>
      </c>
      <c r="D3781" s="205">
        <v>41.9</v>
      </c>
      <c r="E3781" s="206"/>
    </row>
    <row r="3782" spans="1:5" ht="27">
      <c r="A3782" s="202">
        <v>92290</v>
      </c>
      <c r="B3782" s="203" t="s">
        <v>5013</v>
      </c>
      <c r="C3782" s="204" t="s">
        <v>1</v>
      </c>
      <c r="D3782" s="205">
        <v>64.209999999999994</v>
      </c>
      <c r="E3782" s="206"/>
    </row>
    <row r="3783" spans="1:5" ht="27">
      <c r="A3783" s="202">
        <v>92291</v>
      </c>
      <c r="B3783" s="203" t="s">
        <v>5014</v>
      </c>
      <c r="C3783" s="204" t="s">
        <v>1</v>
      </c>
      <c r="D3783" s="205">
        <v>98.89</v>
      </c>
      <c r="E3783" s="206"/>
    </row>
    <row r="3784" spans="1:5" ht="27">
      <c r="A3784" s="202">
        <v>92292</v>
      </c>
      <c r="B3784" s="203" t="s">
        <v>5015</v>
      </c>
      <c r="C3784" s="204" t="s">
        <v>1</v>
      </c>
      <c r="D3784" s="205">
        <v>313.05</v>
      </c>
      <c r="E3784" s="206"/>
    </row>
    <row r="3785" spans="1:5" ht="27">
      <c r="A3785" s="202">
        <v>92293</v>
      </c>
      <c r="B3785" s="203" t="s">
        <v>5016</v>
      </c>
      <c r="C3785" s="204" t="s">
        <v>1</v>
      </c>
      <c r="D3785" s="205">
        <v>8.5</v>
      </c>
      <c r="E3785" s="206"/>
    </row>
    <row r="3786" spans="1:5" ht="27">
      <c r="A3786" s="202">
        <v>92294</v>
      </c>
      <c r="B3786" s="203" t="s">
        <v>5017</v>
      </c>
      <c r="C3786" s="204" t="s">
        <v>1</v>
      </c>
      <c r="D3786" s="205">
        <v>14.34</v>
      </c>
      <c r="E3786" s="206"/>
    </row>
    <row r="3787" spans="1:5" ht="27">
      <c r="A3787" s="202">
        <v>92295</v>
      </c>
      <c r="B3787" s="203" t="s">
        <v>5018</v>
      </c>
      <c r="C3787" s="204" t="s">
        <v>1</v>
      </c>
      <c r="D3787" s="205">
        <v>27.27</v>
      </c>
      <c r="E3787" s="206"/>
    </row>
    <row r="3788" spans="1:5" ht="27">
      <c r="A3788" s="202">
        <v>92296</v>
      </c>
      <c r="B3788" s="203" t="s">
        <v>5019</v>
      </c>
      <c r="C3788" s="204" t="s">
        <v>1</v>
      </c>
      <c r="D3788" s="205">
        <v>36.49</v>
      </c>
      <c r="E3788" s="206"/>
    </row>
    <row r="3789" spans="1:5" ht="27">
      <c r="A3789" s="202">
        <v>92297</v>
      </c>
      <c r="B3789" s="203" t="s">
        <v>5020</v>
      </c>
      <c r="C3789" s="204" t="s">
        <v>1</v>
      </c>
      <c r="D3789" s="205">
        <v>56.76</v>
      </c>
      <c r="E3789" s="206"/>
    </row>
    <row r="3790" spans="1:5" ht="27">
      <c r="A3790" s="202">
        <v>92298</v>
      </c>
      <c r="B3790" s="203" t="s">
        <v>5021</v>
      </c>
      <c r="C3790" s="204" t="s">
        <v>1</v>
      </c>
      <c r="D3790" s="205">
        <v>161.66</v>
      </c>
      <c r="E3790" s="206"/>
    </row>
    <row r="3791" spans="1:5" ht="27">
      <c r="A3791" s="202">
        <v>92299</v>
      </c>
      <c r="B3791" s="203" t="s">
        <v>5022</v>
      </c>
      <c r="C3791" s="204" t="s">
        <v>1</v>
      </c>
      <c r="D3791" s="205">
        <v>19.7</v>
      </c>
      <c r="E3791" s="206"/>
    </row>
    <row r="3792" spans="1:5" ht="27">
      <c r="A3792" s="202">
        <v>92300</v>
      </c>
      <c r="B3792" s="203" t="s">
        <v>5023</v>
      </c>
      <c r="C3792" s="204" t="s">
        <v>1</v>
      </c>
      <c r="D3792" s="205">
        <v>29.8</v>
      </c>
      <c r="E3792" s="206"/>
    </row>
    <row r="3793" spans="1:5" ht="27">
      <c r="A3793" s="202">
        <v>92301</v>
      </c>
      <c r="B3793" s="203" t="s">
        <v>5024</v>
      </c>
      <c r="C3793" s="204" t="s">
        <v>1</v>
      </c>
      <c r="D3793" s="205">
        <v>59.76</v>
      </c>
      <c r="E3793" s="206"/>
    </row>
    <row r="3794" spans="1:5" ht="27">
      <c r="A3794" s="202">
        <v>92302</v>
      </c>
      <c r="B3794" s="203" t="s">
        <v>5025</v>
      </c>
      <c r="C3794" s="204" t="s">
        <v>1</v>
      </c>
      <c r="D3794" s="205">
        <v>79.44</v>
      </c>
      <c r="E3794" s="206"/>
    </row>
    <row r="3795" spans="1:5" ht="27">
      <c r="A3795" s="202">
        <v>92303</v>
      </c>
      <c r="B3795" s="203" t="s">
        <v>5026</v>
      </c>
      <c r="C3795" s="204" t="s">
        <v>1</v>
      </c>
      <c r="D3795" s="205">
        <v>146.91</v>
      </c>
      <c r="E3795" s="206"/>
    </row>
    <row r="3796" spans="1:5" ht="27">
      <c r="A3796" s="202">
        <v>92304</v>
      </c>
      <c r="B3796" s="203" t="s">
        <v>5027</v>
      </c>
      <c r="C3796" s="204" t="s">
        <v>1</v>
      </c>
      <c r="D3796" s="205">
        <v>386.07</v>
      </c>
      <c r="E3796" s="206"/>
    </row>
    <row r="3797" spans="1:5" ht="27">
      <c r="A3797" s="202">
        <v>92311</v>
      </c>
      <c r="B3797" s="203" t="s">
        <v>5028</v>
      </c>
      <c r="C3797" s="204" t="s">
        <v>1</v>
      </c>
      <c r="D3797" s="205">
        <v>9.82</v>
      </c>
      <c r="E3797" s="206"/>
    </row>
    <row r="3798" spans="1:5" ht="27">
      <c r="A3798" s="202">
        <v>92312</v>
      </c>
      <c r="B3798" s="203" t="s">
        <v>5029</v>
      </c>
      <c r="C3798" s="204" t="s">
        <v>1</v>
      </c>
      <c r="D3798" s="205">
        <v>16.89</v>
      </c>
      <c r="E3798" s="206"/>
    </row>
    <row r="3799" spans="1:5" ht="27">
      <c r="A3799" s="202">
        <v>92313</v>
      </c>
      <c r="B3799" s="203" t="s">
        <v>5030</v>
      </c>
      <c r="C3799" s="204" t="s">
        <v>1</v>
      </c>
      <c r="D3799" s="205">
        <v>25.41</v>
      </c>
      <c r="E3799" s="206"/>
    </row>
    <row r="3800" spans="1:5" ht="27">
      <c r="A3800" s="202">
        <v>92314</v>
      </c>
      <c r="B3800" s="203" t="s">
        <v>5031</v>
      </c>
      <c r="C3800" s="204" t="s">
        <v>1</v>
      </c>
      <c r="D3800" s="205">
        <v>6.36</v>
      </c>
      <c r="E3800" s="206"/>
    </row>
    <row r="3801" spans="1:5" ht="27">
      <c r="A3801" s="202">
        <v>92315</v>
      </c>
      <c r="B3801" s="203" t="s">
        <v>5032</v>
      </c>
      <c r="C3801" s="204" t="s">
        <v>1</v>
      </c>
      <c r="D3801" s="205">
        <v>9.82</v>
      </c>
      <c r="E3801" s="206"/>
    </row>
    <row r="3802" spans="1:5" ht="27">
      <c r="A3802" s="202">
        <v>92316</v>
      </c>
      <c r="B3802" s="203" t="s">
        <v>5033</v>
      </c>
      <c r="C3802" s="204" t="s">
        <v>1</v>
      </c>
      <c r="D3802" s="205">
        <v>15.66</v>
      </c>
      <c r="E3802" s="206"/>
    </row>
    <row r="3803" spans="1:5" ht="27">
      <c r="A3803" s="202">
        <v>92317</v>
      </c>
      <c r="B3803" s="203" t="s">
        <v>5034</v>
      </c>
      <c r="C3803" s="204" t="s">
        <v>1</v>
      </c>
      <c r="D3803" s="205">
        <v>13.41</v>
      </c>
      <c r="E3803" s="206"/>
    </row>
    <row r="3804" spans="1:5" ht="27">
      <c r="A3804" s="202">
        <v>92318</v>
      </c>
      <c r="B3804" s="203" t="s">
        <v>5035</v>
      </c>
      <c r="C3804" s="204" t="s">
        <v>1</v>
      </c>
      <c r="D3804" s="205">
        <v>22.31</v>
      </c>
      <c r="E3804" s="206"/>
    </row>
    <row r="3805" spans="1:5" ht="27">
      <c r="A3805" s="202">
        <v>92319</v>
      </c>
      <c r="B3805" s="203" t="s">
        <v>5036</v>
      </c>
      <c r="C3805" s="204" t="s">
        <v>1</v>
      </c>
      <c r="D3805" s="205">
        <v>32.42</v>
      </c>
      <c r="E3805" s="206"/>
    </row>
    <row r="3806" spans="1:5" ht="27">
      <c r="A3806" s="202">
        <v>92326</v>
      </c>
      <c r="B3806" s="203" t="s">
        <v>5037</v>
      </c>
      <c r="C3806" s="204" t="s">
        <v>1</v>
      </c>
      <c r="D3806" s="205">
        <v>11.2</v>
      </c>
      <c r="E3806" s="206"/>
    </row>
    <row r="3807" spans="1:5" ht="27">
      <c r="A3807" s="202">
        <v>92327</v>
      </c>
      <c r="B3807" s="203" t="s">
        <v>5038</v>
      </c>
      <c r="C3807" s="204" t="s">
        <v>1</v>
      </c>
      <c r="D3807" s="205">
        <v>18.7</v>
      </c>
      <c r="E3807" s="206"/>
    </row>
    <row r="3808" spans="1:5" ht="27">
      <c r="A3808" s="202">
        <v>92328</v>
      </c>
      <c r="B3808" s="203" t="s">
        <v>5039</v>
      </c>
      <c r="C3808" s="204" t="s">
        <v>1</v>
      </c>
      <c r="D3808" s="205">
        <v>28.64</v>
      </c>
      <c r="E3808" s="206"/>
    </row>
    <row r="3809" spans="1:5" ht="27">
      <c r="A3809" s="202">
        <v>92329</v>
      </c>
      <c r="B3809" s="203" t="s">
        <v>5040</v>
      </c>
      <c r="C3809" s="204" t="s">
        <v>1</v>
      </c>
      <c r="D3809" s="205">
        <v>6.49</v>
      </c>
      <c r="E3809" s="206"/>
    </row>
    <row r="3810" spans="1:5" ht="27">
      <c r="A3810" s="202">
        <v>92330</v>
      </c>
      <c r="B3810" s="203" t="s">
        <v>5041</v>
      </c>
      <c r="C3810" s="204" t="s">
        <v>1</v>
      </c>
      <c r="D3810" s="205">
        <v>11.01</v>
      </c>
      <c r="E3810" s="206"/>
    </row>
    <row r="3811" spans="1:5" ht="27">
      <c r="A3811" s="202">
        <v>92331</v>
      </c>
      <c r="B3811" s="203" t="s">
        <v>5042</v>
      </c>
      <c r="C3811" s="204" t="s">
        <v>1</v>
      </c>
      <c r="D3811" s="205">
        <v>17.82</v>
      </c>
      <c r="E3811" s="206"/>
    </row>
    <row r="3812" spans="1:5" ht="27">
      <c r="A3812" s="202">
        <v>92332</v>
      </c>
      <c r="B3812" s="203" t="s">
        <v>5043</v>
      </c>
      <c r="C3812" s="204" t="s">
        <v>1</v>
      </c>
      <c r="D3812" s="205">
        <v>13.59</v>
      </c>
      <c r="E3812" s="206"/>
    </row>
    <row r="3813" spans="1:5" ht="27">
      <c r="A3813" s="202">
        <v>92333</v>
      </c>
      <c r="B3813" s="203" t="s">
        <v>5044</v>
      </c>
      <c r="C3813" s="204" t="s">
        <v>1</v>
      </c>
      <c r="D3813" s="205">
        <v>24.71</v>
      </c>
      <c r="E3813" s="206"/>
    </row>
    <row r="3814" spans="1:5" ht="27">
      <c r="A3814" s="202">
        <v>92334</v>
      </c>
      <c r="B3814" s="203" t="s">
        <v>5045</v>
      </c>
      <c r="C3814" s="204" t="s">
        <v>1</v>
      </c>
      <c r="D3814" s="205">
        <v>36.700000000000003</v>
      </c>
      <c r="E3814" s="206"/>
    </row>
    <row r="3815" spans="1:5" ht="27">
      <c r="A3815" s="202">
        <v>92344</v>
      </c>
      <c r="B3815" s="203" t="s">
        <v>5046</v>
      </c>
      <c r="C3815" s="204" t="s">
        <v>1</v>
      </c>
      <c r="D3815" s="205">
        <v>42.1</v>
      </c>
      <c r="E3815" s="206"/>
    </row>
    <row r="3816" spans="1:5" ht="27">
      <c r="A3816" s="202">
        <v>92345</v>
      </c>
      <c r="B3816" s="203" t="s">
        <v>5047</v>
      </c>
      <c r="C3816" s="204" t="s">
        <v>1</v>
      </c>
      <c r="D3816" s="205">
        <v>42.08</v>
      </c>
      <c r="E3816" s="206"/>
    </row>
    <row r="3817" spans="1:5" ht="27">
      <c r="A3817" s="202">
        <v>92346</v>
      </c>
      <c r="B3817" s="203" t="s">
        <v>5048</v>
      </c>
      <c r="C3817" s="204" t="s">
        <v>1</v>
      </c>
      <c r="D3817" s="205">
        <v>55.37</v>
      </c>
      <c r="E3817" s="206"/>
    </row>
    <row r="3818" spans="1:5" ht="27">
      <c r="A3818" s="202">
        <v>92347</v>
      </c>
      <c r="B3818" s="203" t="s">
        <v>5049</v>
      </c>
      <c r="C3818" s="204" t="s">
        <v>1</v>
      </c>
      <c r="D3818" s="205">
        <v>61.63</v>
      </c>
      <c r="E3818" s="206"/>
    </row>
    <row r="3819" spans="1:5" ht="27">
      <c r="A3819" s="202">
        <v>92348</v>
      </c>
      <c r="B3819" s="203" t="s">
        <v>5050</v>
      </c>
      <c r="C3819" s="204" t="s">
        <v>1</v>
      </c>
      <c r="D3819" s="205">
        <v>77.790000000000006</v>
      </c>
      <c r="E3819" s="206"/>
    </row>
    <row r="3820" spans="1:5" ht="27">
      <c r="A3820" s="202">
        <v>92349</v>
      </c>
      <c r="B3820" s="203" t="s">
        <v>5051</v>
      </c>
      <c r="C3820" s="204" t="s">
        <v>1</v>
      </c>
      <c r="D3820" s="205">
        <v>83.37</v>
      </c>
      <c r="E3820" s="206"/>
    </row>
    <row r="3821" spans="1:5" ht="27">
      <c r="A3821" s="202">
        <v>92350</v>
      </c>
      <c r="B3821" s="203" t="s">
        <v>5052</v>
      </c>
      <c r="C3821" s="204" t="s">
        <v>1</v>
      </c>
      <c r="D3821" s="205">
        <v>62.5</v>
      </c>
      <c r="E3821" s="206"/>
    </row>
    <row r="3822" spans="1:5" ht="27">
      <c r="A3822" s="202">
        <v>92351</v>
      </c>
      <c r="B3822" s="203" t="s">
        <v>5053</v>
      </c>
      <c r="C3822" s="204" t="s">
        <v>1</v>
      </c>
      <c r="D3822" s="205">
        <v>61.11</v>
      </c>
      <c r="E3822" s="206"/>
    </row>
    <row r="3823" spans="1:5" ht="27">
      <c r="A3823" s="202">
        <v>92352</v>
      </c>
      <c r="B3823" s="203" t="s">
        <v>5054</v>
      </c>
      <c r="C3823" s="204" t="s">
        <v>1</v>
      </c>
      <c r="D3823" s="205">
        <v>94.96</v>
      </c>
      <c r="E3823" s="206"/>
    </row>
    <row r="3824" spans="1:5" ht="27">
      <c r="A3824" s="202">
        <v>92353</v>
      </c>
      <c r="B3824" s="203" t="s">
        <v>5055</v>
      </c>
      <c r="C3824" s="204" t="s">
        <v>1</v>
      </c>
      <c r="D3824" s="205">
        <v>88.83</v>
      </c>
      <c r="E3824" s="206"/>
    </row>
    <row r="3825" spans="1:5" ht="27">
      <c r="A3825" s="202">
        <v>92354</v>
      </c>
      <c r="B3825" s="203" t="s">
        <v>5056</v>
      </c>
      <c r="C3825" s="204" t="s">
        <v>1</v>
      </c>
      <c r="D3825" s="205">
        <v>126.14</v>
      </c>
      <c r="E3825" s="206"/>
    </row>
    <row r="3826" spans="1:5" ht="27">
      <c r="A3826" s="202">
        <v>92355</v>
      </c>
      <c r="B3826" s="203" t="s">
        <v>5057</v>
      </c>
      <c r="C3826" s="204" t="s">
        <v>1</v>
      </c>
      <c r="D3826" s="205">
        <v>114.32</v>
      </c>
      <c r="E3826" s="206"/>
    </row>
    <row r="3827" spans="1:5" ht="27">
      <c r="A3827" s="202">
        <v>92356</v>
      </c>
      <c r="B3827" s="203" t="s">
        <v>5058</v>
      </c>
      <c r="C3827" s="204" t="s">
        <v>1</v>
      </c>
      <c r="D3827" s="205">
        <v>81.489999999999995</v>
      </c>
      <c r="E3827" s="206"/>
    </row>
    <row r="3828" spans="1:5" ht="27">
      <c r="A3828" s="202">
        <v>92357</v>
      </c>
      <c r="B3828" s="203" t="s">
        <v>5059</v>
      </c>
      <c r="C3828" s="204" t="s">
        <v>1</v>
      </c>
      <c r="D3828" s="205">
        <v>121.58</v>
      </c>
      <c r="E3828" s="206"/>
    </row>
    <row r="3829" spans="1:5" ht="27">
      <c r="A3829" s="202">
        <v>92358</v>
      </c>
      <c r="B3829" s="203" t="s">
        <v>5060</v>
      </c>
      <c r="C3829" s="204" t="s">
        <v>1</v>
      </c>
      <c r="D3829" s="205">
        <v>151.37</v>
      </c>
      <c r="E3829" s="206"/>
    </row>
    <row r="3830" spans="1:5" ht="40.5">
      <c r="A3830" s="202">
        <v>92369</v>
      </c>
      <c r="B3830" s="203" t="s">
        <v>5061</v>
      </c>
      <c r="C3830" s="204" t="s">
        <v>1</v>
      </c>
      <c r="D3830" s="205">
        <v>22.6</v>
      </c>
      <c r="E3830" s="206"/>
    </row>
    <row r="3831" spans="1:5" ht="40.5">
      <c r="A3831" s="202">
        <v>92370</v>
      </c>
      <c r="B3831" s="203" t="s">
        <v>5062</v>
      </c>
      <c r="C3831" s="204" t="s">
        <v>1</v>
      </c>
      <c r="D3831" s="205">
        <v>23.73</v>
      </c>
      <c r="E3831" s="206"/>
    </row>
    <row r="3832" spans="1:5" ht="40.5">
      <c r="A3832" s="202">
        <v>92371</v>
      </c>
      <c r="B3832" s="203" t="s">
        <v>5063</v>
      </c>
      <c r="C3832" s="204" t="s">
        <v>1</v>
      </c>
      <c r="D3832" s="205">
        <v>27.37</v>
      </c>
      <c r="E3832" s="206"/>
    </row>
    <row r="3833" spans="1:5" ht="40.5">
      <c r="A3833" s="202">
        <v>92372</v>
      </c>
      <c r="B3833" s="203" t="s">
        <v>5064</v>
      </c>
      <c r="C3833" s="204" t="s">
        <v>1</v>
      </c>
      <c r="D3833" s="205">
        <v>28.42</v>
      </c>
      <c r="E3833" s="206"/>
    </row>
    <row r="3834" spans="1:5" ht="40.5">
      <c r="A3834" s="202">
        <v>92373</v>
      </c>
      <c r="B3834" s="203" t="s">
        <v>5065</v>
      </c>
      <c r="C3834" s="204" t="s">
        <v>1</v>
      </c>
      <c r="D3834" s="205">
        <v>32.36</v>
      </c>
      <c r="E3834" s="206"/>
    </row>
    <row r="3835" spans="1:5" ht="40.5">
      <c r="A3835" s="202">
        <v>92374</v>
      </c>
      <c r="B3835" s="203" t="s">
        <v>5066</v>
      </c>
      <c r="C3835" s="204" t="s">
        <v>1</v>
      </c>
      <c r="D3835" s="205">
        <v>32.56</v>
      </c>
      <c r="E3835" s="206"/>
    </row>
    <row r="3836" spans="1:5" ht="40.5">
      <c r="A3836" s="202">
        <v>92375</v>
      </c>
      <c r="B3836" s="203" t="s">
        <v>5067</v>
      </c>
      <c r="C3836" s="204" t="s">
        <v>1</v>
      </c>
      <c r="D3836" s="205">
        <v>42.07</v>
      </c>
      <c r="E3836" s="206"/>
    </row>
    <row r="3837" spans="1:5" ht="40.5">
      <c r="A3837" s="202">
        <v>92376</v>
      </c>
      <c r="B3837" s="203" t="s">
        <v>5068</v>
      </c>
      <c r="C3837" s="204" t="s">
        <v>1</v>
      </c>
      <c r="D3837" s="205">
        <v>42.05</v>
      </c>
      <c r="E3837" s="206"/>
    </row>
    <row r="3838" spans="1:5" ht="40.5">
      <c r="A3838" s="202">
        <v>92377</v>
      </c>
      <c r="B3838" s="203" t="s">
        <v>5069</v>
      </c>
      <c r="C3838" s="204" t="s">
        <v>1</v>
      </c>
      <c r="D3838" s="205">
        <v>56.43</v>
      </c>
      <c r="E3838" s="206"/>
    </row>
    <row r="3839" spans="1:5" ht="40.5">
      <c r="A3839" s="202">
        <v>92378</v>
      </c>
      <c r="B3839" s="203" t="s">
        <v>5070</v>
      </c>
      <c r="C3839" s="204" t="s">
        <v>1</v>
      </c>
      <c r="D3839" s="205">
        <v>62.69</v>
      </c>
      <c r="E3839" s="206"/>
    </row>
    <row r="3840" spans="1:5" ht="40.5">
      <c r="A3840" s="202">
        <v>92379</v>
      </c>
      <c r="B3840" s="203" t="s">
        <v>5071</v>
      </c>
      <c r="C3840" s="204" t="s">
        <v>1</v>
      </c>
      <c r="D3840" s="205">
        <v>79.98</v>
      </c>
      <c r="E3840" s="206"/>
    </row>
    <row r="3841" spans="1:5" ht="40.5">
      <c r="A3841" s="202">
        <v>92380</v>
      </c>
      <c r="B3841" s="203" t="s">
        <v>5072</v>
      </c>
      <c r="C3841" s="204" t="s">
        <v>1</v>
      </c>
      <c r="D3841" s="205">
        <v>85.56</v>
      </c>
      <c r="E3841" s="206"/>
    </row>
    <row r="3842" spans="1:5" ht="40.5">
      <c r="A3842" s="202">
        <v>92381</v>
      </c>
      <c r="B3842" s="203" t="s">
        <v>5073</v>
      </c>
      <c r="C3842" s="204" t="s">
        <v>1</v>
      </c>
      <c r="D3842" s="205">
        <v>34.18</v>
      </c>
      <c r="E3842" s="206"/>
    </row>
    <row r="3843" spans="1:5" ht="40.5">
      <c r="A3843" s="202">
        <v>92382</v>
      </c>
      <c r="B3843" s="203" t="s">
        <v>5074</v>
      </c>
      <c r="C3843" s="204" t="s">
        <v>1</v>
      </c>
      <c r="D3843" s="205">
        <v>32.68</v>
      </c>
      <c r="E3843" s="206"/>
    </row>
    <row r="3844" spans="1:5" ht="40.5">
      <c r="A3844" s="202">
        <v>92383</v>
      </c>
      <c r="B3844" s="203" t="s">
        <v>5075</v>
      </c>
      <c r="C3844" s="204" t="s">
        <v>1</v>
      </c>
      <c r="D3844" s="205">
        <v>43.15</v>
      </c>
      <c r="E3844" s="206"/>
    </row>
    <row r="3845" spans="1:5" ht="40.5">
      <c r="A3845" s="202">
        <v>92384</v>
      </c>
      <c r="B3845" s="203" t="s">
        <v>5076</v>
      </c>
      <c r="C3845" s="204" t="s">
        <v>1</v>
      </c>
      <c r="D3845" s="205">
        <v>40.17</v>
      </c>
      <c r="E3845" s="206"/>
    </row>
    <row r="3846" spans="1:5" ht="40.5">
      <c r="A3846" s="202">
        <v>92385</v>
      </c>
      <c r="B3846" s="203" t="s">
        <v>5077</v>
      </c>
      <c r="C3846" s="204" t="s">
        <v>1</v>
      </c>
      <c r="D3846" s="205">
        <v>49.45</v>
      </c>
      <c r="E3846" s="206"/>
    </row>
    <row r="3847" spans="1:5" ht="40.5">
      <c r="A3847" s="202">
        <v>92386</v>
      </c>
      <c r="B3847" s="203" t="s">
        <v>5078</v>
      </c>
      <c r="C3847" s="204" t="s">
        <v>1</v>
      </c>
      <c r="D3847" s="205">
        <v>47.4</v>
      </c>
      <c r="E3847" s="206"/>
    </row>
    <row r="3848" spans="1:5" ht="40.5">
      <c r="A3848" s="202">
        <v>92387</v>
      </c>
      <c r="B3848" s="203" t="s">
        <v>5079</v>
      </c>
      <c r="C3848" s="204" t="s">
        <v>1</v>
      </c>
      <c r="D3848" s="205">
        <v>62.44</v>
      </c>
      <c r="E3848" s="206"/>
    </row>
    <row r="3849" spans="1:5" ht="40.5">
      <c r="A3849" s="202">
        <v>92388</v>
      </c>
      <c r="B3849" s="203" t="s">
        <v>5080</v>
      </c>
      <c r="C3849" s="204" t="s">
        <v>1</v>
      </c>
      <c r="D3849" s="205">
        <v>61.05</v>
      </c>
      <c r="E3849" s="206"/>
    </row>
    <row r="3850" spans="1:5" ht="40.5">
      <c r="A3850" s="202">
        <v>92389</v>
      </c>
      <c r="B3850" s="203" t="s">
        <v>5081</v>
      </c>
      <c r="C3850" s="204" t="s">
        <v>1</v>
      </c>
      <c r="D3850" s="205">
        <v>96.58</v>
      </c>
      <c r="E3850" s="206"/>
    </row>
    <row r="3851" spans="1:5" ht="40.5">
      <c r="A3851" s="202">
        <v>92390</v>
      </c>
      <c r="B3851" s="203" t="s">
        <v>5082</v>
      </c>
      <c r="C3851" s="204" t="s">
        <v>1</v>
      </c>
      <c r="D3851" s="205">
        <v>90.45</v>
      </c>
      <c r="E3851" s="206"/>
    </row>
    <row r="3852" spans="1:5" ht="40.5">
      <c r="A3852" s="202">
        <v>92635</v>
      </c>
      <c r="B3852" s="203" t="s">
        <v>5083</v>
      </c>
      <c r="C3852" s="204" t="s">
        <v>1</v>
      </c>
      <c r="D3852" s="205">
        <v>129.41999999999999</v>
      </c>
      <c r="E3852" s="206"/>
    </row>
    <row r="3853" spans="1:5" ht="40.5">
      <c r="A3853" s="202">
        <v>92636</v>
      </c>
      <c r="B3853" s="203" t="s">
        <v>5084</v>
      </c>
      <c r="C3853" s="204" t="s">
        <v>1</v>
      </c>
      <c r="D3853" s="205">
        <v>117.6</v>
      </c>
      <c r="E3853" s="206"/>
    </row>
    <row r="3854" spans="1:5" ht="40.5">
      <c r="A3854" s="202">
        <v>92637</v>
      </c>
      <c r="B3854" s="203" t="s">
        <v>5085</v>
      </c>
      <c r="C3854" s="204" t="s">
        <v>1</v>
      </c>
      <c r="D3854" s="205">
        <v>44.17</v>
      </c>
      <c r="E3854" s="206"/>
    </row>
    <row r="3855" spans="1:5" ht="40.5">
      <c r="A3855" s="202">
        <v>92638</v>
      </c>
      <c r="B3855" s="203" t="s">
        <v>5086</v>
      </c>
      <c r="C3855" s="204" t="s">
        <v>1</v>
      </c>
      <c r="D3855" s="205">
        <v>53.94</v>
      </c>
      <c r="E3855" s="206"/>
    </row>
    <row r="3856" spans="1:5" ht="40.5">
      <c r="A3856" s="202">
        <v>92639</v>
      </c>
      <c r="B3856" s="203" t="s">
        <v>5087</v>
      </c>
      <c r="C3856" s="204" t="s">
        <v>1</v>
      </c>
      <c r="D3856" s="205">
        <v>62.48</v>
      </c>
      <c r="E3856" s="206"/>
    </row>
    <row r="3857" spans="1:5" ht="40.5">
      <c r="A3857" s="202">
        <v>92640</v>
      </c>
      <c r="B3857" s="203" t="s">
        <v>5088</v>
      </c>
      <c r="C3857" s="204" t="s">
        <v>1</v>
      </c>
      <c r="D3857" s="205">
        <v>81.39</v>
      </c>
      <c r="E3857" s="206"/>
    </row>
    <row r="3858" spans="1:5" ht="40.5">
      <c r="A3858" s="202">
        <v>92642</v>
      </c>
      <c r="B3858" s="203" t="s">
        <v>5089</v>
      </c>
      <c r="C3858" s="204" t="s">
        <v>1</v>
      </c>
      <c r="D3858" s="205">
        <v>123.69</v>
      </c>
      <c r="E3858" s="206"/>
    </row>
    <row r="3859" spans="1:5" ht="40.5">
      <c r="A3859" s="202">
        <v>92644</v>
      </c>
      <c r="B3859" s="203" t="s">
        <v>5090</v>
      </c>
      <c r="C3859" s="204" t="s">
        <v>1</v>
      </c>
      <c r="D3859" s="205">
        <v>155.72999999999999</v>
      </c>
      <c r="E3859" s="206"/>
    </row>
    <row r="3860" spans="1:5" ht="40.5">
      <c r="A3860" s="202">
        <v>92657</v>
      </c>
      <c r="B3860" s="203" t="s">
        <v>5091</v>
      </c>
      <c r="C3860" s="204" t="s">
        <v>1</v>
      </c>
      <c r="D3860" s="205">
        <v>16.71</v>
      </c>
      <c r="E3860" s="206"/>
    </row>
    <row r="3861" spans="1:5" ht="40.5">
      <c r="A3861" s="202">
        <v>92658</v>
      </c>
      <c r="B3861" s="203" t="s">
        <v>5092</v>
      </c>
      <c r="C3861" s="204" t="s">
        <v>1</v>
      </c>
      <c r="D3861" s="205">
        <v>17.84</v>
      </c>
      <c r="E3861" s="206"/>
    </row>
    <row r="3862" spans="1:5" ht="40.5">
      <c r="A3862" s="202">
        <v>92659</v>
      </c>
      <c r="B3862" s="203" t="s">
        <v>5093</v>
      </c>
      <c r="C3862" s="204" t="s">
        <v>1</v>
      </c>
      <c r="D3862" s="205">
        <v>20.67</v>
      </c>
      <c r="E3862" s="206"/>
    </row>
    <row r="3863" spans="1:5" ht="40.5">
      <c r="A3863" s="202">
        <v>92660</v>
      </c>
      <c r="B3863" s="203" t="s">
        <v>5094</v>
      </c>
      <c r="C3863" s="204" t="s">
        <v>1</v>
      </c>
      <c r="D3863" s="205">
        <v>21.72</v>
      </c>
      <c r="E3863" s="206"/>
    </row>
    <row r="3864" spans="1:5" ht="40.5">
      <c r="A3864" s="202">
        <v>92661</v>
      </c>
      <c r="B3864" s="203" t="s">
        <v>5095</v>
      </c>
      <c r="C3864" s="204" t="s">
        <v>1</v>
      </c>
      <c r="D3864" s="205">
        <v>24.74</v>
      </c>
      <c r="E3864" s="206"/>
    </row>
    <row r="3865" spans="1:5" ht="40.5">
      <c r="A3865" s="202">
        <v>92662</v>
      </c>
      <c r="B3865" s="203" t="s">
        <v>5096</v>
      </c>
      <c r="C3865" s="204" t="s">
        <v>1</v>
      </c>
      <c r="D3865" s="205">
        <v>24.94</v>
      </c>
      <c r="E3865" s="206"/>
    </row>
    <row r="3866" spans="1:5" ht="40.5">
      <c r="A3866" s="202">
        <v>92663</v>
      </c>
      <c r="B3866" s="203" t="s">
        <v>5097</v>
      </c>
      <c r="C3866" s="204" t="s">
        <v>1</v>
      </c>
      <c r="D3866" s="205">
        <v>33.28</v>
      </c>
      <c r="E3866" s="206"/>
    </row>
    <row r="3867" spans="1:5" ht="40.5">
      <c r="A3867" s="202">
        <v>92664</v>
      </c>
      <c r="B3867" s="203" t="s">
        <v>5098</v>
      </c>
      <c r="C3867" s="204" t="s">
        <v>1</v>
      </c>
      <c r="D3867" s="205">
        <v>33.26</v>
      </c>
      <c r="E3867" s="206"/>
    </row>
    <row r="3868" spans="1:5" ht="40.5">
      <c r="A3868" s="202">
        <v>92665</v>
      </c>
      <c r="B3868" s="203" t="s">
        <v>5099</v>
      </c>
      <c r="C3868" s="204" t="s">
        <v>1</v>
      </c>
      <c r="D3868" s="205">
        <v>45.9</v>
      </c>
      <c r="E3868" s="206"/>
    </row>
    <row r="3869" spans="1:5" ht="40.5">
      <c r="A3869" s="202">
        <v>92666</v>
      </c>
      <c r="B3869" s="203" t="s">
        <v>5100</v>
      </c>
      <c r="C3869" s="204" t="s">
        <v>1</v>
      </c>
      <c r="D3869" s="205">
        <v>52.16</v>
      </c>
      <c r="E3869" s="206"/>
    </row>
    <row r="3870" spans="1:5" ht="40.5">
      <c r="A3870" s="202">
        <v>92667</v>
      </c>
      <c r="B3870" s="203" t="s">
        <v>5101</v>
      </c>
      <c r="C3870" s="204" t="s">
        <v>1</v>
      </c>
      <c r="D3870" s="205">
        <v>67.739999999999995</v>
      </c>
      <c r="E3870" s="206"/>
    </row>
    <row r="3871" spans="1:5" ht="40.5">
      <c r="A3871" s="202">
        <v>92668</v>
      </c>
      <c r="B3871" s="203" t="s">
        <v>5102</v>
      </c>
      <c r="C3871" s="204" t="s">
        <v>1</v>
      </c>
      <c r="D3871" s="205">
        <v>73.319999999999993</v>
      </c>
      <c r="E3871" s="206"/>
    </row>
    <row r="3872" spans="1:5" ht="40.5">
      <c r="A3872" s="202">
        <v>92669</v>
      </c>
      <c r="B3872" s="203" t="s">
        <v>5103</v>
      </c>
      <c r="C3872" s="204" t="s">
        <v>1</v>
      </c>
      <c r="D3872" s="205">
        <v>25.33</v>
      </c>
      <c r="E3872" s="206"/>
    </row>
    <row r="3873" spans="1:5" ht="40.5">
      <c r="A3873" s="202">
        <v>92670</v>
      </c>
      <c r="B3873" s="203" t="s">
        <v>5104</v>
      </c>
      <c r="C3873" s="204" t="s">
        <v>1</v>
      </c>
      <c r="D3873" s="205">
        <v>23.83</v>
      </c>
      <c r="E3873" s="206"/>
    </row>
    <row r="3874" spans="1:5" ht="40.5">
      <c r="A3874" s="202">
        <v>92671</v>
      </c>
      <c r="B3874" s="203" t="s">
        <v>5105</v>
      </c>
      <c r="C3874" s="204" t="s">
        <v>1</v>
      </c>
      <c r="D3874" s="205">
        <v>33.11</v>
      </c>
      <c r="E3874" s="206"/>
    </row>
    <row r="3875" spans="1:5" ht="40.5">
      <c r="A3875" s="202">
        <v>92672</v>
      </c>
      <c r="B3875" s="203" t="s">
        <v>5106</v>
      </c>
      <c r="C3875" s="204" t="s">
        <v>1</v>
      </c>
      <c r="D3875" s="205">
        <v>30.13</v>
      </c>
      <c r="E3875" s="206"/>
    </row>
    <row r="3876" spans="1:5" ht="40.5">
      <c r="A3876" s="202">
        <v>92673</v>
      </c>
      <c r="B3876" s="203" t="s">
        <v>5107</v>
      </c>
      <c r="C3876" s="204" t="s">
        <v>1</v>
      </c>
      <c r="D3876" s="205">
        <v>38.03</v>
      </c>
      <c r="E3876" s="206"/>
    </row>
    <row r="3877" spans="1:5" ht="40.5">
      <c r="A3877" s="202">
        <v>92674</v>
      </c>
      <c r="B3877" s="203" t="s">
        <v>5108</v>
      </c>
      <c r="C3877" s="204" t="s">
        <v>1</v>
      </c>
      <c r="D3877" s="205">
        <v>35.979999999999997</v>
      </c>
      <c r="E3877" s="206"/>
    </row>
    <row r="3878" spans="1:5" ht="40.5">
      <c r="A3878" s="202">
        <v>92675</v>
      </c>
      <c r="B3878" s="203" t="s">
        <v>5109</v>
      </c>
      <c r="C3878" s="204" t="s">
        <v>1</v>
      </c>
      <c r="D3878" s="205">
        <v>49.29</v>
      </c>
      <c r="E3878" s="206"/>
    </row>
    <row r="3879" spans="1:5" ht="40.5">
      <c r="A3879" s="202">
        <v>92676</v>
      </c>
      <c r="B3879" s="203" t="s">
        <v>5110</v>
      </c>
      <c r="C3879" s="204" t="s">
        <v>1</v>
      </c>
      <c r="D3879" s="205">
        <v>47.9</v>
      </c>
      <c r="E3879" s="206"/>
    </row>
    <row r="3880" spans="1:5" ht="40.5">
      <c r="A3880" s="202">
        <v>92677</v>
      </c>
      <c r="B3880" s="203" t="s">
        <v>5111</v>
      </c>
      <c r="C3880" s="204" t="s">
        <v>1</v>
      </c>
      <c r="D3880" s="205">
        <v>80.83</v>
      </c>
      <c r="E3880" s="206"/>
    </row>
    <row r="3881" spans="1:5" ht="40.5">
      <c r="A3881" s="202">
        <v>92678</v>
      </c>
      <c r="B3881" s="203" t="s">
        <v>5112</v>
      </c>
      <c r="C3881" s="204" t="s">
        <v>1</v>
      </c>
      <c r="D3881" s="205">
        <v>74.7</v>
      </c>
      <c r="E3881" s="206"/>
    </row>
    <row r="3882" spans="1:5" ht="40.5">
      <c r="A3882" s="202">
        <v>92679</v>
      </c>
      <c r="B3882" s="203" t="s">
        <v>5113</v>
      </c>
      <c r="C3882" s="204" t="s">
        <v>1</v>
      </c>
      <c r="D3882" s="205">
        <v>111.08</v>
      </c>
      <c r="E3882" s="206"/>
    </row>
    <row r="3883" spans="1:5" ht="40.5">
      <c r="A3883" s="202">
        <v>92680</v>
      </c>
      <c r="B3883" s="203" t="s">
        <v>5114</v>
      </c>
      <c r="C3883" s="204" t="s">
        <v>1</v>
      </c>
      <c r="D3883" s="205">
        <v>99.26</v>
      </c>
      <c r="E3883" s="206"/>
    </row>
    <row r="3884" spans="1:5" ht="40.5">
      <c r="A3884" s="202">
        <v>92681</v>
      </c>
      <c r="B3884" s="203" t="s">
        <v>5115</v>
      </c>
      <c r="C3884" s="204" t="s">
        <v>1</v>
      </c>
      <c r="D3884" s="205">
        <v>32.369999999999997</v>
      </c>
      <c r="E3884" s="206"/>
    </row>
    <row r="3885" spans="1:5" ht="40.5">
      <c r="A3885" s="202">
        <v>92682</v>
      </c>
      <c r="B3885" s="203" t="s">
        <v>5116</v>
      </c>
      <c r="C3885" s="204" t="s">
        <v>1</v>
      </c>
      <c r="D3885" s="205">
        <v>40.520000000000003</v>
      </c>
      <c r="E3885" s="206"/>
    </row>
    <row r="3886" spans="1:5" ht="40.5">
      <c r="A3886" s="202">
        <v>92683</v>
      </c>
      <c r="B3886" s="203" t="s">
        <v>5117</v>
      </c>
      <c r="C3886" s="204" t="s">
        <v>1</v>
      </c>
      <c r="D3886" s="205">
        <v>47.25</v>
      </c>
      <c r="E3886" s="206"/>
    </row>
    <row r="3887" spans="1:5" ht="40.5">
      <c r="A3887" s="202">
        <v>92684</v>
      </c>
      <c r="B3887" s="203" t="s">
        <v>5118</v>
      </c>
      <c r="C3887" s="204" t="s">
        <v>1</v>
      </c>
      <c r="D3887" s="205">
        <v>63.86</v>
      </c>
      <c r="E3887" s="206"/>
    </row>
    <row r="3888" spans="1:5" ht="40.5">
      <c r="A3888" s="202">
        <v>92685</v>
      </c>
      <c r="B3888" s="203" t="s">
        <v>5119</v>
      </c>
      <c r="C3888" s="204" t="s">
        <v>1</v>
      </c>
      <c r="D3888" s="205">
        <v>102.71</v>
      </c>
      <c r="E3888" s="206"/>
    </row>
    <row r="3889" spans="1:5" ht="40.5">
      <c r="A3889" s="202">
        <v>92686</v>
      </c>
      <c r="B3889" s="203" t="s">
        <v>5120</v>
      </c>
      <c r="C3889" s="204" t="s">
        <v>1</v>
      </c>
      <c r="D3889" s="205">
        <v>131.25</v>
      </c>
      <c r="E3889" s="206"/>
    </row>
    <row r="3890" spans="1:5" ht="27">
      <c r="A3890" s="202">
        <v>92692</v>
      </c>
      <c r="B3890" s="203" t="s">
        <v>5121</v>
      </c>
      <c r="C3890" s="204" t="s">
        <v>1</v>
      </c>
      <c r="D3890" s="205">
        <v>9.01</v>
      </c>
      <c r="E3890" s="206"/>
    </row>
    <row r="3891" spans="1:5" ht="27">
      <c r="A3891" s="202">
        <v>92693</v>
      </c>
      <c r="B3891" s="203" t="s">
        <v>5122</v>
      </c>
      <c r="C3891" s="204" t="s">
        <v>1</v>
      </c>
      <c r="D3891" s="205">
        <v>9.26</v>
      </c>
      <c r="E3891" s="206"/>
    </row>
    <row r="3892" spans="1:5" ht="27">
      <c r="A3892" s="202">
        <v>92694</v>
      </c>
      <c r="B3892" s="203" t="s">
        <v>5123</v>
      </c>
      <c r="C3892" s="204" t="s">
        <v>1</v>
      </c>
      <c r="D3892" s="205">
        <v>14.29</v>
      </c>
      <c r="E3892" s="206"/>
    </row>
    <row r="3893" spans="1:5" ht="27">
      <c r="A3893" s="202">
        <v>92695</v>
      </c>
      <c r="B3893" s="203" t="s">
        <v>5124</v>
      </c>
      <c r="C3893" s="204" t="s">
        <v>1</v>
      </c>
      <c r="D3893" s="205">
        <v>14.54</v>
      </c>
      <c r="E3893" s="206"/>
    </row>
    <row r="3894" spans="1:5" ht="27">
      <c r="A3894" s="202">
        <v>92696</v>
      </c>
      <c r="B3894" s="203" t="s">
        <v>5125</v>
      </c>
      <c r="C3894" s="204" t="s">
        <v>1</v>
      </c>
      <c r="D3894" s="205">
        <v>22.35</v>
      </c>
      <c r="E3894" s="206"/>
    </row>
    <row r="3895" spans="1:5" ht="27">
      <c r="A3895" s="202">
        <v>92697</v>
      </c>
      <c r="B3895" s="203" t="s">
        <v>5126</v>
      </c>
      <c r="C3895" s="204" t="s">
        <v>1</v>
      </c>
      <c r="D3895" s="205">
        <v>23.48</v>
      </c>
      <c r="E3895" s="206"/>
    </row>
    <row r="3896" spans="1:5" ht="40.5">
      <c r="A3896" s="202">
        <v>92698</v>
      </c>
      <c r="B3896" s="203" t="s">
        <v>5127</v>
      </c>
      <c r="C3896" s="204" t="s">
        <v>1</v>
      </c>
      <c r="D3896" s="205">
        <v>13.29</v>
      </c>
      <c r="E3896" s="206"/>
    </row>
    <row r="3897" spans="1:5" ht="40.5">
      <c r="A3897" s="202">
        <v>92699</v>
      </c>
      <c r="B3897" s="203" t="s">
        <v>5128</v>
      </c>
      <c r="C3897" s="204" t="s">
        <v>1</v>
      </c>
      <c r="D3897" s="205">
        <v>12.47</v>
      </c>
      <c r="E3897" s="206"/>
    </row>
    <row r="3898" spans="1:5" ht="40.5">
      <c r="A3898" s="202">
        <v>92700</v>
      </c>
      <c r="B3898" s="203" t="s">
        <v>5129</v>
      </c>
      <c r="C3898" s="204" t="s">
        <v>1</v>
      </c>
      <c r="D3898" s="205">
        <v>21.66</v>
      </c>
      <c r="E3898" s="206"/>
    </row>
    <row r="3899" spans="1:5" ht="40.5">
      <c r="A3899" s="202">
        <v>92701</v>
      </c>
      <c r="B3899" s="203" t="s">
        <v>5130</v>
      </c>
      <c r="C3899" s="204" t="s">
        <v>1</v>
      </c>
      <c r="D3899" s="205">
        <v>20.440000000000001</v>
      </c>
      <c r="E3899" s="206"/>
    </row>
    <row r="3900" spans="1:5" ht="40.5">
      <c r="A3900" s="202">
        <v>92702</v>
      </c>
      <c r="B3900" s="203" t="s">
        <v>5131</v>
      </c>
      <c r="C3900" s="204" t="s">
        <v>1</v>
      </c>
      <c r="D3900" s="205">
        <v>33.83</v>
      </c>
      <c r="E3900" s="206"/>
    </row>
    <row r="3901" spans="1:5" ht="40.5">
      <c r="A3901" s="202">
        <v>92703</v>
      </c>
      <c r="B3901" s="203" t="s">
        <v>5132</v>
      </c>
      <c r="C3901" s="204" t="s">
        <v>1</v>
      </c>
      <c r="D3901" s="205">
        <v>32.33</v>
      </c>
      <c r="E3901" s="206"/>
    </row>
    <row r="3902" spans="1:5" ht="27">
      <c r="A3902" s="202">
        <v>92704</v>
      </c>
      <c r="B3902" s="203" t="s">
        <v>5133</v>
      </c>
      <c r="C3902" s="204" t="s">
        <v>1</v>
      </c>
      <c r="D3902" s="205">
        <v>16.82</v>
      </c>
      <c r="E3902" s="206"/>
    </row>
    <row r="3903" spans="1:5" ht="27">
      <c r="A3903" s="202">
        <v>92705</v>
      </c>
      <c r="B3903" s="203" t="s">
        <v>5134</v>
      </c>
      <c r="C3903" s="204" t="s">
        <v>1</v>
      </c>
      <c r="D3903" s="205">
        <v>27.03</v>
      </c>
      <c r="E3903" s="206"/>
    </row>
    <row r="3904" spans="1:5" ht="27">
      <c r="A3904" s="202">
        <v>92706</v>
      </c>
      <c r="B3904" s="203" t="s">
        <v>5135</v>
      </c>
      <c r="C3904" s="204" t="s">
        <v>1</v>
      </c>
      <c r="D3904" s="205">
        <v>43.7</v>
      </c>
      <c r="E3904" s="206"/>
    </row>
    <row r="3905" spans="1:5" ht="27">
      <c r="A3905" s="202">
        <v>92889</v>
      </c>
      <c r="B3905" s="203" t="s">
        <v>5136</v>
      </c>
      <c r="C3905" s="204" t="s">
        <v>1</v>
      </c>
      <c r="D3905" s="205">
        <v>82.76</v>
      </c>
      <c r="E3905" s="206"/>
    </row>
    <row r="3906" spans="1:5" ht="27">
      <c r="A3906" s="202">
        <v>92890</v>
      </c>
      <c r="B3906" s="203" t="s">
        <v>5137</v>
      </c>
      <c r="C3906" s="204" t="s">
        <v>1</v>
      </c>
      <c r="D3906" s="205">
        <v>125.3</v>
      </c>
      <c r="E3906" s="206"/>
    </row>
    <row r="3907" spans="1:5" ht="27">
      <c r="A3907" s="202">
        <v>92891</v>
      </c>
      <c r="B3907" s="203" t="s">
        <v>5138</v>
      </c>
      <c r="C3907" s="204" t="s">
        <v>1</v>
      </c>
      <c r="D3907" s="205">
        <v>183.6</v>
      </c>
      <c r="E3907" s="206"/>
    </row>
    <row r="3908" spans="1:5" ht="40.5">
      <c r="A3908" s="202">
        <v>92892</v>
      </c>
      <c r="B3908" s="203" t="s">
        <v>5139</v>
      </c>
      <c r="C3908" s="204" t="s">
        <v>1</v>
      </c>
      <c r="D3908" s="205">
        <v>35.840000000000003</v>
      </c>
      <c r="E3908" s="206"/>
    </row>
    <row r="3909" spans="1:5" ht="40.5">
      <c r="A3909" s="202">
        <v>92893</v>
      </c>
      <c r="B3909" s="203" t="s">
        <v>5140</v>
      </c>
      <c r="C3909" s="204" t="s">
        <v>1</v>
      </c>
      <c r="D3909" s="205">
        <v>50.92</v>
      </c>
      <c r="E3909" s="206"/>
    </row>
    <row r="3910" spans="1:5" ht="40.5">
      <c r="A3910" s="202">
        <v>92894</v>
      </c>
      <c r="B3910" s="203" t="s">
        <v>5141</v>
      </c>
      <c r="C3910" s="204" t="s">
        <v>1</v>
      </c>
      <c r="D3910" s="205">
        <v>60.81</v>
      </c>
      <c r="E3910" s="206"/>
    </row>
    <row r="3911" spans="1:5" ht="40.5">
      <c r="A3911" s="202">
        <v>92895</v>
      </c>
      <c r="B3911" s="203" t="s">
        <v>5142</v>
      </c>
      <c r="C3911" s="204" t="s">
        <v>1</v>
      </c>
      <c r="D3911" s="205">
        <v>82.73</v>
      </c>
      <c r="E3911" s="206"/>
    </row>
    <row r="3912" spans="1:5" ht="40.5">
      <c r="A3912" s="202">
        <v>92896</v>
      </c>
      <c r="B3912" s="203" t="s">
        <v>5143</v>
      </c>
      <c r="C3912" s="204" t="s">
        <v>1</v>
      </c>
      <c r="D3912" s="205">
        <v>126.36</v>
      </c>
      <c r="E3912" s="206"/>
    </row>
    <row r="3913" spans="1:5" ht="40.5">
      <c r="A3913" s="202">
        <v>92897</v>
      </c>
      <c r="B3913" s="203" t="s">
        <v>5144</v>
      </c>
      <c r="C3913" s="204" t="s">
        <v>1</v>
      </c>
      <c r="D3913" s="205">
        <v>185.79</v>
      </c>
      <c r="E3913" s="206"/>
    </row>
    <row r="3914" spans="1:5" ht="40.5">
      <c r="A3914" s="202">
        <v>92898</v>
      </c>
      <c r="B3914" s="203" t="s">
        <v>5145</v>
      </c>
      <c r="C3914" s="204" t="s">
        <v>1</v>
      </c>
      <c r="D3914" s="205">
        <v>29.95</v>
      </c>
      <c r="E3914" s="206"/>
    </row>
    <row r="3915" spans="1:5" ht="40.5">
      <c r="A3915" s="202">
        <v>92899</v>
      </c>
      <c r="B3915" s="203" t="s">
        <v>5146</v>
      </c>
      <c r="C3915" s="204" t="s">
        <v>1</v>
      </c>
      <c r="D3915" s="205">
        <v>44.22</v>
      </c>
      <c r="E3915" s="206"/>
    </row>
    <row r="3916" spans="1:5" ht="40.5">
      <c r="A3916" s="202">
        <v>92900</v>
      </c>
      <c r="B3916" s="203" t="s">
        <v>5147</v>
      </c>
      <c r="C3916" s="204" t="s">
        <v>1</v>
      </c>
      <c r="D3916" s="205">
        <v>53.19</v>
      </c>
      <c r="E3916" s="206"/>
    </row>
    <row r="3917" spans="1:5" ht="40.5">
      <c r="A3917" s="202">
        <v>92901</v>
      </c>
      <c r="B3917" s="203" t="s">
        <v>5148</v>
      </c>
      <c r="C3917" s="204" t="s">
        <v>1</v>
      </c>
      <c r="D3917" s="205">
        <v>73.94</v>
      </c>
      <c r="E3917" s="206"/>
    </row>
    <row r="3918" spans="1:5" ht="40.5">
      <c r="A3918" s="202">
        <v>92902</v>
      </c>
      <c r="B3918" s="203" t="s">
        <v>5149</v>
      </c>
      <c r="C3918" s="204" t="s">
        <v>1</v>
      </c>
      <c r="D3918" s="205">
        <v>115.83</v>
      </c>
      <c r="E3918" s="206"/>
    </row>
    <row r="3919" spans="1:5" ht="40.5">
      <c r="A3919" s="202">
        <v>92903</v>
      </c>
      <c r="B3919" s="203" t="s">
        <v>5150</v>
      </c>
      <c r="C3919" s="204" t="s">
        <v>1</v>
      </c>
      <c r="D3919" s="205">
        <v>173.55</v>
      </c>
      <c r="E3919" s="206"/>
    </row>
    <row r="3920" spans="1:5" ht="27">
      <c r="A3920" s="202">
        <v>92904</v>
      </c>
      <c r="B3920" s="203" t="s">
        <v>5151</v>
      </c>
      <c r="C3920" s="204" t="s">
        <v>1</v>
      </c>
      <c r="D3920" s="205">
        <v>20.37</v>
      </c>
      <c r="E3920" s="206"/>
    </row>
    <row r="3921" spans="1:5" ht="27">
      <c r="A3921" s="202">
        <v>92905</v>
      </c>
      <c r="B3921" s="203" t="s">
        <v>5152</v>
      </c>
      <c r="C3921" s="204" t="s">
        <v>1</v>
      </c>
      <c r="D3921" s="205">
        <v>29.12</v>
      </c>
      <c r="E3921" s="206"/>
    </row>
    <row r="3922" spans="1:5" ht="27">
      <c r="A3922" s="202">
        <v>92906</v>
      </c>
      <c r="B3922" s="203" t="s">
        <v>5153</v>
      </c>
      <c r="C3922" s="204" t="s">
        <v>1</v>
      </c>
      <c r="D3922" s="205">
        <v>35.590000000000003</v>
      </c>
      <c r="E3922" s="206"/>
    </row>
    <row r="3923" spans="1:5" ht="27">
      <c r="A3923" s="202">
        <v>92907</v>
      </c>
      <c r="B3923" s="203" t="s">
        <v>5154</v>
      </c>
      <c r="C3923" s="204" t="s">
        <v>1</v>
      </c>
      <c r="D3923" s="205">
        <v>44.45</v>
      </c>
      <c r="E3923" s="206"/>
    </row>
    <row r="3924" spans="1:5" ht="27">
      <c r="A3924" s="202">
        <v>92908</v>
      </c>
      <c r="B3924" s="203" t="s">
        <v>5155</v>
      </c>
      <c r="C3924" s="204" t="s">
        <v>1</v>
      </c>
      <c r="D3924" s="205">
        <v>44.45</v>
      </c>
      <c r="E3924" s="206"/>
    </row>
    <row r="3925" spans="1:5" ht="27">
      <c r="A3925" s="202">
        <v>92909</v>
      </c>
      <c r="B3925" s="203" t="s">
        <v>5156</v>
      </c>
      <c r="C3925" s="204" t="s">
        <v>1</v>
      </c>
      <c r="D3925" s="205">
        <v>44.45</v>
      </c>
      <c r="E3925" s="206"/>
    </row>
    <row r="3926" spans="1:5" ht="27">
      <c r="A3926" s="202">
        <v>92910</v>
      </c>
      <c r="B3926" s="203" t="s">
        <v>5157</v>
      </c>
      <c r="C3926" s="204" t="s">
        <v>1</v>
      </c>
      <c r="D3926" s="205">
        <v>64.28</v>
      </c>
      <c r="E3926" s="206"/>
    </row>
    <row r="3927" spans="1:5" ht="27">
      <c r="A3927" s="202">
        <v>92911</v>
      </c>
      <c r="B3927" s="203" t="s">
        <v>5158</v>
      </c>
      <c r="C3927" s="204" t="s">
        <v>1</v>
      </c>
      <c r="D3927" s="205">
        <v>64.28</v>
      </c>
      <c r="E3927" s="206"/>
    </row>
    <row r="3928" spans="1:5" ht="27">
      <c r="A3928" s="202">
        <v>92912</v>
      </c>
      <c r="B3928" s="203" t="s">
        <v>5159</v>
      </c>
      <c r="C3928" s="204" t="s">
        <v>1</v>
      </c>
      <c r="D3928" s="205">
        <v>86.12</v>
      </c>
      <c r="E3928" s="206"/>
    </row>
    <row r="3929" spans="1:5" ht="27">
      <c r="A3929" s="202">
        <v>92913</v>
      </c>
      <c r="B3929" s="203" t="s">
        <v>5160</v>
      </c>
      <c r="C3929" s="204" t="s">
        <v>1</v>
      </c>
      <c r="D3929" s="205">
        <v>87.99</v>
      </c>
      <c r="E3929" s="206"/>
    </row>
    <row r="3930" spans="1:5" ht="27">
      <c r="A3930" s="202">
        <v>92914</v>
      </c>
      <c r="B3930" s="203" t="s">
        <v>5161</v>
      </c>
      <c r="C3930" s="204" t="s">
        <v>1</v>
      </c>
      <c r="D3930" s="205">
        <v>87.99</v>
      </c>
      <c r="E3930" s="206"/>
    </row>
    <row r="3931" spans="1:5" ht="40.5">
      <c r="A3931" s="202">
        <v>92918</v>
      </c>
      <c r="B3931" s="203" t="s">
        <v>5162</v>
      </c>
      <c r="C3931" s="204" t="s">
        <v>1</v>
      </c>
      <c r="D3931" s="205">
        <v>23.64</v>
      </c>
      <c r="E3931" s="206"/>
    </row>
    <row r="3932" spans="1:5" ht="40.5">
      <c r="A3932" s="202">
        <v>92920</v>
      </c>
      <c r="B3932" s="203" t="s">
        <v>5163</v>
      </c>
      <c r="C3932" s="204" t="s">
        <v>1</v>
      </c>
      <c r="D3932" s="205">
        <v>23.79</v>
      </c>
      <c r="E3932" s="206"/>
    </row>
    <row r="3933" spans="1:5" ht="40.5">
      <c r="A3933" s="202">
        <v>92925</v>
      </c>
      <c r="B3933" s="203" t="s">
        <v>5164</v>
      </c>
      <c r="C3933" s="204" t="s">
        <v>1</v>
      </c>
      <c r="D3933" s="205">
        <v>29.26</v>
      </c>
      <c r="E3933" s="206"/>
    </row>
    <row r="3934" spans="1:5" ht="40.5">
      <c r="A3934" s="202">
        <v>92926</v>
      </c>
      <c r="B3934" s="203" t="s">
        <v>5165</v>
      </c>
      <c r="C3934" s="204" t="s">
        <v>1</v>
      </c>
      <c r="D3934" s="205">
        <v>29.25</v>
      </c>
      <c r="E3934" s="206"/>
    </row>
    <row r="3935" spans="1:5" ht="40.5">
      <c r="A3935" s="202">
        <v>92927</v>
      </c>
      <c r="B3935" s="203" t="s">
        <v>5166</v>
      </c>
      <c r="C3935" s="204" t="s">
        <v>1</v>
      </c>
      <c r="D3935" s="205">
        <v>29.25</v>
      </c>
      <c r="E3935" s="206"/>
    </row>
    <row r="3936" spans="1:5" ht="40.5">
      <c r="A3936" s="202">
        <v>92928</v>
      </c>
      <c r="B3936" s="203" t="s">
        <v>5167</v>
      </c>
      <c r="C3936" s="204" t="s">
        <v>1</v>
      </c>
      <c r="D3936" s="205">
        <v>33.43</v>
      </c>
      <c r="E3936" s="206"/>
    </row>
    <row r="3937" spans="1:5" ht="40.5">
      <c r="A3937" s="202">
        <v>92929</v>
      </c>
      <c r="B3937" s="203" t="s">
        <v>5168</v>
      </c>
      <c r="C3937" s="204" t="s">
        <v>1</v>
      </c>
      <c r="D3937" s="205">
        <v>33.43</v>
      </c>
      <c r="E3937" s="206"/>
    </row>
    <row r="3938" spans="1:5" ht="40.5">
      <c r="A3938" s="202">
        <v>92930</v>
      </c>
      <c r="B3938" s="203" t="s">
        <v>5169</v>
      </c>
      <c r="C3938" s="204" t="s">
        <v>1</v>
      </c>
      <c r="D3938" s="205">
        <v>33.43</v>
      </c>
      <c r="E3938" s="206"/>
    </row>
    <row r="3939" spans="1:5" ht="40.5">
      <c r="A3939" s="202">
        <v>92931</v>
      </c>
      <c r="B3939" s="203" t="s">
        <v>5170</v>
      </c>
      <c r="C3939" s="204" t="s">
        <v>1</v>
      </c>
      <c r="D3939" s="205">
        <v>44.42</v>
      </c>
      <c r="E3939" s="206"/>
    </row>
    <row r="3940" spans="1:5" ht="40.5">
      <c r="A3940" s="202">
        <v>92932</v>
      </c>
      <c r="B3940" s="203" t="s">
        <v>5171</v>
      </c>
      <c r="C3940" s="204" t="s">
        <v>1</v>
      </c>
      <c r="D3940" s="205">
        <v>44.42</v>
      </c>
      <c r="E3940" s="206"/>
    </row>
    <row r="3941" spans="1:5" ht="40.5">
      <c r="A3941" s="202">
        <v>92933</v>
      </c>
      <c r="B3941" s="203" t="s">
        <v>5172</v>
      </c>
      <c r="C3941" s="204" t="s">
        <v>1</v>
      </c>
      <c r="D3941" s="205">
        <v>44.42</v>
      </c>
      <c r="E3941" s="206"/>
    </row>
    <row r="3942" spans="1:5" ht="40.5">
      <c r="A3942" s="202">
        <v>92934</v>
      </c>
      <c r="B3942" s="203" t="s">
        <v>5173</v>
      </c>
      <c r="C3942" s="204" t="s">
        <v>1</v>
      </c>
      <c r="D3942" s="205">
        <v>65.34</v>
      </c>
      <c r="E3942" s="206"/>
    </row>
    <row r="3943" spans="1:5" ht="40.5">
      <c r="A3943" s="202">
        <v>92935</v>
      </c>
      <c r="B3943" s="203" t="s">
        <v>5174</v>
      </c>
      <c r="C3943" s="204" t="s">
        <v>1</v>
      </c>
      <c r="D3943" s="205">
        <v>65.34</v>
      </c>
      <c r="E3943" s="206"/>
    </row>
    <row r="3944" spans="1:5" ht="40.5">
      <c r="A3944" s="202">
        <v>92936</v>
      </c>
      <c r="B3944" s="203" t="s">
        <v>5175</v>
      </c>
      <c r="C3944" s="204" t="s">
        <v>1</v>
      </c>
      <c r="D3944" s="205">
        <v>90.18</v>
      </c>
      <c r="E3944" s="206"/>
    </row>
    <row r="3945" spans="1:5" ht="40.5">
      <c r="A3945" s="202">
        <v>92937</v>
      </c>
      <c r="B3945" s="203" t="s">
        <v>5176</v>
      </c>
      <c r="C3945" s="204" t="s">
        <v>1</v>
      </c>
      <c r="D3945" s="205">
        <v>90.18</v>
      </c>
      <c r="E3945" s="206"/>
    </row>
    <row r="3946" spans="1:5" ht="40.5">
      <c r="A3946" s="202">
        <v>92938</v>
      </c>
      <c r="B3946" s="203" t="s">
        <v>5177</v>
      </c>
      <c r="C3946" s="204" t="s">
        <v>1</v>
      </c>
      <c r="D3946" s="205">
        <v>17.75</v>
      </c>
      <c r="E3946" s="206"/>
    </row>
    <row r="3947" spans="1:5" ht="40.5">
      <c r="A3947" s="202">
        <v>92939</v>
      </c>
      <c r="B3947" s="203" t="s">
        <v>5178</v>
      </c>
      <c r="C3947" s="204" t="s">
        <v>1</v>
      </c>
      <c r="D3947" s="205">
        <v>17.899999999999999</v>
      </c>
      <c r="E3947" s="206"/>
    </row>
    <row r="3948" spans="1:5" ht="40.5">
      <c r="A3948" s="202">
        <v>92940</v>
      </c>
      <c r="B3948" s="203" t="s">
        <v>5179</v>
      </c>
      <c r="C3948" s="204" t="s">
        <v>1</v>
      </c>
      <c r="D3948" s="205">
        <v>22.56</v>
      </c>
      <c r="E3948" s="206"/>
    </row>
    <row r="3949" spans="1:5" ht="40.5">
      <c r="A3949" s="202">
        <v>92941</v>
      </c>
      <c r="B3949" s="203" t="s">
        <v>5180</v>
      </c>
      <c r="C3949" s="204" t="s">
        <v>1</v>
      </c>
      <c r="D3949" s="205">
        <v>22.55</v>
      </c>
      <c r="E3949" s="206"/>
    </row>
    <row r="3950" spans="1:5" ht="40.5">
      <c r="A3950" s="202">
        <v>92942</v>
      </c>
      <c r="B3950" s="203" t="s">
        <v>5181</v>
      </c>
      <c r="C3950" s="204" t="s">
        <v>1</v>
      </c>
      <c r="D3950" s="205">
        <v>22.55</v>
      </c>
      <c r="E3950" s="206"/>
    </row>
    <row r="3951" spans="1:5" ht="40.5">
      <c r="A3951" s="202">
        <v>92943</v>
      </c>
      <c r="B3951" s="203" t="s">
        <v>5182</v>
      </c>
      <c r="C3951" s="204" t="s">
        <v>1</v>
      </c>
      <c r="D3951" s="205">
        <v>25.81</v>
      </c>
      <c r="E3951" s="206"/>
    </row>
    <row r="3952" spans="1:5" ht="40.5">
      <c r="A3952" s="202">
        <v>92944</v>
      </c>
      <c r="B3952" s="203" t="s">
        <v>5183</v>
      </c>
      <c r="C3952" s="204" t="s">
        <v>1</v>
      </c>
      <c r="D3952" s="205">
        <v>25.81</v>
      </c>
      <c r="E3952" s="206"/>
    </row>
    <row r="3953" spans="1:5" ht="40.5">
      <c r="A3953" s="202">
        <v>92945</v>
      </c>
      <c r="B3953" s="203" t="s">
        <v>5184</v>
      </c>
      <c r="C3953" s="204" t="s">
        <v>1</v>
      </c>
      <c r="D3953" s="205">
        <v>25.81</v>
      </c>
      <c r="E3953" s="206"/>
    </row>
    <row r="3954" spans="1:5" ht="40.5">
      <c r="A3954" s="202">
        <v>92946</v>
      </c>
      <c r="B3954" s="203" t="s">
        <v>5185</v>
      </c>
      <c r="C3954" s="204" t="s">
        <v>1</v>
      </c>
      <c r="D3954" s="205">
        <v>35.630000000000003</v>
      </c>
      <c r="E3954" s="206"/>
    </row>
    <row r="3955" spans="1:5" ht="40.5">
      <c r="A3955" s="202">
        <v>92947</v>
      </c>
      <c r="B3955" s="203" t="s">
        <v>5186</v>
      </c>
      <c r="C3955" s="204" t="s">
        <v>1</v>
      </c>
      <c r="D3955" s="205">
        <v>35.630000000000003</v>
      </c>
      <c r="E3955" s="206"/>
    </row>
    <row r="3956" spans="1:5" ht="40.5">
      <c r="A3956" s="202">
        <v>92948</v>
      </c>
      <c r="B3956" s="203" t="s">
        <v>5187</v>
      </c>
      <c r="C3956" s="204" t="s">
        <v>1</v>
      </c>
      <c r="D3956" s="205">
        <v>35.630000000000003</v>
      </c>
      <c r="E3956" s="206"/>
    </row>
    <row r="3957" spans="1:5" ht="40.5">
      <c r="A3957" s="202">
        <v>92949</v>
      </c>
      <c r="B3957" s="203" t="s">
        <v>5188</v>
      </c>
      <c r="C3957" s="204" t="s">
        <v>1</v>
      </c>
      <c r="D3957" s="205">
        <v>54.81</v>
      </c>
      <c r="E3957" s="206"/>
    </row>
    <row r="3958" spans="1:5" ht="40.5">
      <c r="A3958" s="202">
        <v>92950</v>
      </c>
      <c r="B3958" s="203" t="s">
        <v>5189</v>
      </c>
      <c r="C3958" s="204" t="s">
        <v>1</v>
      </c>
      <c r="D3958" s="205">
        <v>54.81</v>
      </c>
      <c r="E3958" s="206"/>
    </row>
    <row r="3959" spans="1:5" ht="40.5">
      <c r="A3959" s="202">
        <v>92951</v>
      </c>
      <c r="B3959" s="203" t="s">
        <v>5190</v>
      </c>
      <c r="C3959" s="204" t="s">
        <v>1</v>
      </c>
      <c r="D3959" s="205">
        <v>77.94</v>
      </c>
      <c r="E3959" s="206"/>
    </row>
    <row r="3960" spans="1:5" ht="40.5">
      <c r="A3960" s="202">
        <v>92952</v>
      </c>
      <c r="B3960" s="203" t="s">
        <v>5191</v>
      </c>
      <c r="C3960" s="204" t="s">
        <v>1</v>
      </c>
      <c r="D3960" s="205">
        <v>77.94</v>
      </c>
      <c r="E3960" s="206"/>
    </row>
    <row r="3961" spans="1:5" ht="40.5">
      <c r="A3961" s="202">
        <v>92953</v>
      </c>
      <c r="B3961" s="203" t="s">
        <v>5192</v>
      </c>
      <c r="C3961" s="204" t="s">
        <v>1</v>
      </c>
      <c r="D3961" s="205">
        <v>15.36</v>
      </c>
      <c r="E3961" s="206"/>
    </row>
    <row r="3962" spans="1:5" ht="27">
      <c r="A3962" s="202">
        <v>93050</v>
      </c>
      <c r="B3962" s="203" t="s">
        <v>5193</v>
      </c>
      <c r="C3962" s="204" t="s">
        <v>1</v>
      </c>
      <c r="D3962" s="205">
        <v>9.68</v>
      </c>
      <c r="E3962" s="206"/>
    </row>
    <row r="3963" spans="1:5" ht="27">
      <c r="A3963" s="202">
        <v>93051</v>
      </c>
      <c r="B3963" s="203" t="s">
        <v>5194</v>
      </c>
      <c r="C3963" s="204" t="s">
        <v>1</v>
      </c>
      <c r="D3963" s="205">
        <v>8.8699999999999992</v>
      </c>
      <c r="E3963" s="206"/>
    </row>
    <row r="3964" spans="1:5" ht="27">
      <c r="A3964" s="202">
        <v>93052</v>
      </c>
      <c r="B3964" s="203" t="s">
        <v>5195</v>
      </c>
      <c r="C3964" s="204" t="s">
        <v>1</v>
      </c>
      <c r="D3964" s="205">
        <v>462.22</v>
      </c>
      <c r="E3964" s="206"/>
    </row>
    <row r="3965" spans="1:5" ht="27">
      <c r="A3965" s="202">
        <v>93054</v>
      </c>
      <c r="B3965" s="203" t="s">
        <v>5196</v>
      </c>
      <c r="C3965" s="204" t="s">
        <v>1</v>
      </c>
      <c r="D3965" s="205">
        <v>19.11</v>
      </c>
      <c r="E3965" s="206"/>
    </row>
    <row r="3966" spans="1:5" ht="40.5">
      <c r="A3966" s="202">
        <v>93055</v>
      </c>
      <c r="B3966" s="203" t="s">
        <v>5197</v>
      </c>
      <c r="C3966" s="204" t="s">
        <v>1</v>
      </c>
      <c r="D3966" s="205">
        <v>39.65</v>
      </c>
      <c r="E3966" s="206"/>
    </row>
    <row r="3967" spans="1:5" ht="27">
      <c r="A3967" s="202">
        <v>93056</v>
      </c>
      <c r="B3967" s="203" t="s">
        <v>5198</v>
      </c>
      <c r="C3967" s="204" t="s">
        <v>1</v>
      </c>
      <c r="D3967" s="205">
        <v>14.34</v>
      </c>
      <c r="E3967" s="206"/>
    </row>
    <row r="3968" spans="1:5" ht="27">
      <c r="A3968" s="202">
        <v>93057</v>
      </c>
      <c r="B3968" s="203" t="s">
        <v>5199</v>
      </c>
      <c r="C3968" s="204" t="s">
        <v>1</v>
      </c>
      <c r="D3968" s="205">
        <v>12.42</v>
      </c>
      <c r="E3968" s="206"/>
    </row>
    <row r="3969" spans="1:5" ht="27">
      <c r="A3969" s="202">
        <v>93058</v>
      </c>
      <c r="B3969" s="203" t="s">
        <v>5200</v>
      </c>
      <c r="C3969" s="204" t="s">
        <v>1</v>
      </c>
      <c r="D3969" s="205">
        <v>508.25</v>
      </c>
      <c r="E3969" s="206"/>
    </row>
    <row r="3970" spans="1:5" ht="27">
      <c r="A3970" s="202">
        <v>93059</v>
      </c>
      <c r="B3970" s="203" t="s">
        <v>5201</v>
      </c>
      <c r="C3970" s="204" t="s">
        <v>1</v>
      </c>
      <c r="D3970" s="205">
        <v>26.37</v>
      </c>
      <c r="E3970" s="206"/>
    </row>
    <row r="3971" spans="1:5" ht="40.5">
      <c r="A3971" s="202">
        <v>93060</v>
      </c>
      <c r="B3971" s="203" t="s">
        <v>5202</v>
      </c>
      <c r="C3971" s="204" t="s">
        <v>1</v>
      </c>
      <c r="D3971" s="205">
        <v>69.45</v>
      </c>
      <c r="E3971" s="206"/>
    </row>
    <row r="3972" spans="1:5" ht="27">
      <c r="A3972" s="202">
        <v>93061</v>
      </c>
      <c r="B3972" s="203" t="s">
        <v>5203</v>
      </c>
      <c r="C3972" s="204" t="s">
        <v>1</v>
      </c>
      <c r="D3972" s="205">
        <v>27.38</v>
      </c>
      <c r="E3972" s="206"/>
    </row>
    <row r="3973" spans="1:5" ht="27">
      <c r="A3973" s="202">
        <v>93062</v>
      </c>
      <c r="B3973" s="203" t="s">
        <v>5204</v>
      </c>
      <c r="C3973" s="204" t="s">
        <v>1</v>
      </c>
      <c r="D3973" s="205">
        <v>23.65</v>
      </c>
      <c r="E3973" s="206"/>
    </row>
    <row r="3974" spans="1:5" ht="27">
      <c r="A3974" s="202">
        <v>93063</v>
      </c>
      <c r="B3974" s="203" t="s">
        <v>5205</v>
      </c>
      <c r="C3974" s="204" t="s">
        <v>1</v>
      </c>
      <c r="D3974" s="205">
        <v>582.11</v>
      </c>
      <c r="E3974" s="206"/>
    </row>
    <row r="3975" spans="1:5" ht="27">
      <c r="A3975" s="202">
        <v>93064</v>
      </c>
      <c r="B3975" s="203" t="s">
        <v>5206</v>
      </c>
      <c r="C3975" s="204" t="s">
        <v>1</v>
      </c>
      <c r="D3975" s="205">
        <v>42.6</v>
      </c>
      <c r="E3975" s="206"/>
    </row>
    <row r="3976" spans="1:5" ht="27">
      <c r="A3976" s="202">
        <v>93065</v>
      </c>
      <c r="B3976" s="203" t="s">
        <v>5207</v>
      </c>
      <c r="C3976" s="204" t="s">
        <v>1</v>
      </c>
      <c r="D3976" s="205">
        <v>39.840000000000003</v>
      </c>
      <c r="E3976" s="206"/>
    </row>
    <row r="3977" spans="1:5" ht="27">
      <c r="A3977" s="202">
        <v>93066</v>
      </c>
      <c r="B3977" s="203" t="s">
        <v>5208</v>
      </c>
      <c r="C3977" s="204" t="s">
        <v>1</v>
      </c>
      <c r="D3977" s="205">
        <v>730.8</v>
      </c>
      <c r="E3977" s="206"/>
    </row>
    <row r="3978" spans="1:5" ht="27">
      <c r="A3978" s="202">
        <v>93067</v>
      </c>
      <c r="B3978" s="203" t="s">
        <v>5209</v>
      </c>
      <c r="C3978" s="204" t="s">
        <v>1</v>
      </c>
      <c r="D3978" s="205">
        <v>63.42</v>
      </c>
      <c r="E3978" s="206"/>
    </row>
    <row r="3979" spans="1:5" ht="27">
      <c r="A3979" s="202">
        <v>93068</v>
      </c>
      <c r="B3979" s="203" t="s">
        <v>5210</v>
      </c>
      <c r="C3979" s="204" t="s">
        <v>1</v>
      </c>
      <c r="D3979" s="205">
        <v>55.34</v>
      </c>
      <c r="E3979" s="206"/>
    </row>
    <row r="3980" spans="1:5" ht="27">
      <c r="A3980" s="202">
        <v>93069</v>
      </c>
      <c r="B3980" s="203" t="s">
        <v>5211</v>
      </c>
      <c r="C3980" s="204" t="s">
        <v>1</v>
      </c>
      <c r="D3980" s="205">
        <v>1012.97</v>
      </c>
      <c r="E3980" s="206"/>
    </row>
    <row r="3981" spans="1:5" ht="27">
      <c r="A3981" s="202">
        <v>93070</v>
      </c>
      <c r="B3981" s="203" t="s">
        <v>5212</v>
      </c>
      <c r="C3981" s="204" t="s">
        <v>1</v>
      </c>
      <c r="D3981" s="205">
        <v>161.66</v>
      </c>
      <c r="E3981" s="206"/>
    </row>
    <row r="3982" spans="1:5" ht="27">
      <c r="A3982" s="202">
        <v>93071</v>
      </c>
      <c r="B3982" s="203" t="s">
        <v>5213</v>
      </c>
      <c r="C3982" s="204" t="s">
        <v>1</v>
      </c>
      <c r="D3982" s="205">
        <v>150.01</v>
      </c>
      <c r="E3982" s="206"/>
    </row>
    <row r="3983" spans="1:5" ht="27">
      <c r="A3983" s="202">
        <v>93072</v>
      </c>
      <c r="B3983" s="203" t="s">
        <v>5214</v>
      </c>
      <c r="C3983" s="204" t="s">
        <v>1</v>
      </c>
      <c r="D3983" s="205">
        <v>1336.66</v>
      </c>
      <c r="E3983" s="206"/>
    </row>
    <row r="3984" spans="1:5" ht="40.5">
      <c r="A3984" s="202">
        <v>93073</v>
      </c>
      <c r="B3984" s="203" t="s">
        <v>5215</v>
      </c>
      <c r="C3984" s="204" t="s">
        <v>1</v>
      </c>
      <c r="D3984" s="205">
        <v>72.400000000000006</v>
      </c>
      <c r="E3984" s="206"/>
    </row>
    <row r="3985" spans="1:5" ht="40.5">
      <c r="A3985" s="202">
        <v>93074</v>
      </c>
      <c r="B3985" s="203" t="s">
        <v>5216</v>
      </c>
      <c r="C3985" s="204" t="s">
        <v>1</v>
      </c>
      <c r="D3985" s="205">
        <v>9.8000000000000007</v>
      </c>
      <c r="E3985" s="206"/>
    </row>
    <row r="3986" spans="1:5" ht="40.5">
      <c r="A3986" s="202">
        <v>93075</v>
      </c>
      <c r="B3986" s="203" t="s">
        <v>5217</v>
      </c>
      <c r="C3986" s="204" t="s">
        <v>1</v>
      </c>
      <c r="D3986" s="205">
        <v>17.48</v>
      </c>
      <c r="E3986" s="206"/>
    </row>
    <row r="3987" spans="1:5" ht="40.5">
      <c r="A3987" s="202">
        <v>93076</v>
      </c>
      <c r="B3987" s="203" t="s">
        <v>5218</v>
      </c>
      <c r="C3987" s="204" t="s">
        <v>1</v>
      </c>
      <c r="D3987" s="205">
        <v>16.63</v>
      </c>
      <c r="E3987" s="206"/>
    </row>
    <row r="3988" spans="1:5" ht="40.5">
      <c r="A3988" s="202">
        <v>93077</v>
      </c>
      <c r="B3988" s="203" t="s">
        <v>5219</v>
      </c>
      <c r="C3988" s="204" t="s">
        <v>1</v>
      </c>
      <c r="D3988" s="205">
        <v>25.26</v>
      </c>
      <c r="E3988" s="206"/>
    </row>
    <row r="3989" spans="1:5" ht="40.5">
      <c r="A3989" s="202">
        <v>93078</v>
      </c>
      <c r="B3989" s="203" t="s">
        <v>5220</v>
      </c>
      <c r="C3989" s="204" t="s">
        <v>1</v>
      </c>
      <c r="D3989" s="205">
        <v>27.53</v>
      </c>
      <c r="E3989" s="206"/>
    </row>
    <row r="3990" spans="1:5" ht="40.5">
      <c r="A3990" s="202">
        <v>93079</v>
      </c>
      <c r="B3990" s="203" t="s">
        <v>5221</v>
      </c>
      <c r="C3990" s="204" t="s">
        <v>1</v>
      </c>
      <c r="D3990" s="205">
        <v>23.83</v>
      </c>
      <c r="E3990" s="206"/>
    </row>
    <row r="3991" spans="1:5" ht="27">
      <c r="A3991" s="202">
        <v>93080</v>
      </c>
      <c r="B3991" s="203" t="s">
        <v>5222</v>
      </c>
      <c r="C3991" s="204" t="s">
        <v>1</v>
      </c>
      <c r="D3991" s="205">
        <v>6.39</v>
      </c>
      <c r="E3991" s="206"/>
    </row>
    <row r="3992" spans="1:5" ht="40.5">
      <c r="A3992" s="202">
        <v>93081</v>
      </c>
      <c r="B3992" s="203" t="s">
        <v>5223</v>
      </c>
      <c r="C3992" s="204" t="s">
        <v>1</v>
      </c>
      <c r="D3992" s="205">
        <v>16.14</v>
      </c>
      <c r="E3992" s="206"/>
    </row>
    <row r="3993" spans="1:5" ht="40.5">
      <c r="A3993" s="202">
        <v>93082</v>
      </c>
      <c r="B3993" s="203" t="s">
        <v>5224</v>
      </c>
      <c r="C3993" s="204" t="s">
        <v>1</v>
      </c>
      <c r="D3993" s="205">
        <v>20.02</v>
      </c>
      <c r="E3993" s="206"/>
    </row>
    <row r="3994" spans="1:5" ht="27">
      <c r="A3994" s="202">
        <v>93083</v>
      </c>
      <c r="B3994" s="203" t="s">
        <v>5225</v>
      </c>
      <c r="C3994" s="204" t="s">
        <v>1</v>
      </c>
      <c r="D3994" s="205">
        <v>399.19</v>
      </c>
      <c r="E3994" s="206"/>
    </row>
    <row r="3995" spans="1:5" ht="27">
      <c r="A3995" s="202">
        <v>93084</v>
      </c>
      <c r="B3995" s="203" t="s">
        <v>5226</v>
      </c>
      <c r="C3995" s="204" t="s">
        <v>1</v>
      </c>
      <c r="D3995" s="205">
        <v>11</v>
      </c>
      <c r="E3995" s="206"/>
    </row>
    <row r="3996" spans="1:5" ht="40.5">
      <c r="A3996" s="202">
        <v>93085</v>
      </c>
      <c r="B3996" s="203" t="s">
        <v>5227</v>
      </c>
      <c r="C3996" s="204" t="s">
        <v>1</v>
      </c>
      <c r="D3996" s="205">
        <v>10.19</v>
      </c>
      <c r="E3996" s="206"/>
    </row>
    <row r="3997" spans="1:5" ht="27">
      <c r="A3997" s="202">
        <v>93086</v>
      </c>
      <c r="B3997" s="203" t="s">
        <v>5228</v>
      </c>
      <c r="C3997" s="204" t="s">
        <v>1</v>
      </c>
      <c r="D3997" s="205">
        <v>463.54</v>
      </c>
      <c r="E3997" s="206"/>
    </row>
    <row r="3998" spans="1:5" ht="40.5">
      <c r="A3998" s="202">
        <v>93087</v>
      </c>
      <c r="B3998" s="203" t="s">
        <v>5229</v>
      </c>
      <c r="C3998" s="204" t="s">
        <v>1</v>
      </c>
      <c r="D3998" s="205">
        <v>17.420000000000002</v>
      </c>
      <c r="E3998" s="206"/>
    </row>
    <row r="3999" spans="1:5" ht="40.5">
      <c r="A3999" s="202">
        <v>93088</v>
      </c>
      <c r="B3999" s="203" t="s">
        <v>5230</v>
      </c>
      <c r="C3999" s="204" t="s">
        <v>1</v>
      </c>
      <c r="D3999" s="205">
        <v>20.61</v>
      </c>
      <c r="E3999" s="206"/>
    </row>
    <row r="4000" spans="1:5" ht="40.5">
      <c r="A4000" s="202">
        <v>93089</v>
      </c>
      <c r="B4000" s="203" t="s">
        <v>5231</v>
      </c>
      <c r="C4000" s="204" t="s">
        <v>1</v>
      </c>
      <c r="D4000" s="205">
        <v>40.97</v>
      </c>
      <c r="E4000" s="206"/>
    </row>
    <row r="4001" spans="1:5" ht="27">
      <c r="A4001" s="202">
        <v>93090</v>
      </c>
      <c r="B4001" s="203" t="s">
        <v>5232</v>
      </c>
      <c r="C4001" s="204" t="s">
        <v>1</v>
      </c>
      <c r="D4001" s="205">
        <v>15.66</v>
      </c>
      <c r="E4001" s="206"/>
    </row>
    <row r="4002" spans="1:5" ht="40.5">
      <c r="A4002" s="202">
        <v>93091</v>
      </c>
      <c r="B4002" s="203" t="s">
        <v>5233</v>
      </c>
      <c r="C4002" s="204" t="s">
        <v>1</v>
      </c>
      <c r="D4002" s="205">
        <v>13.74</v>
      </c>
      <c r="E4002" s="206"/>
    </row>
    <row r="4003" spans="1:5" ht="27">
      <c r="A4003" s="202">
        <v>93092</v>
      </c>
      <c r="B4003" s="203" t="s">
        <v>5234</v>
      </c>
      <c r="C4003" s="204" t="s">
        <v>1</v>
      </c>
      <c r="D4003" s="205">
        <v>509.57</v>
      </c>
      <c r="E4003" s="206"/>
    </row>
    <row r="4004" spans="1:5" ht="40.5">
      <c r="A4004" s="202">
        <v>93093</v>
      </c>
      <c r="B4004" s="203" t="s">
        <v>5235</v>
      </c>
      <c r="C4004" s="204" t="s">
        <v>1</v>
      </c>
      <c r="D4004" s="205">
        <v>27.69</v>
      </c>
      <c r="E4004" s="206"/>
    </row>
    <row r="4005" spans="1:5" ht="40.5">
      <c r="A4005" s="202">
        <v>93094</v>
      </c>
      <c r="B4005" s="203" t="s">
        <v>5236</v>
      </c>
      <c r="C4005" s="204" t="s">
        <v>1</v>
      </c>
      <c r="D4005" s="205">
        <v>70.77</v>
      </c>
      <c r="E4005" s="206"/>
    </row>
    <row r="4006" spans="1:5" ht="40.5">
      <c r="A4006" s="202">
        <v>93095</v>
      </c>
      <c r="B4006" s="203" t="s">
        <v>5237</v>
      </c>
      <c r="C4006" s="204" t="s">
        <v>1</v>
      </c>
      <c r="D4006" s="205">
        <v>52.2</v>
      </c>
      <c r="E4006" s="206"/>
    </row>
    <row r="4007" spans="1:5" ht="40.5">
      <c r="A4007" s="202">
        <v>93096</v>
      </c>
      <c r="B4007" s="203" t="s">
        <v>5238</v>
      </c>
      <c r="C4007" s="204" t="s">
        <v>1</v>
      </c>
      <c r="D4007" s="205">
        <v>75.010000000000005</v>
      </c>
      <c r="E4007" s="206"/>
    </row>
    <row r="4008" spans="1:5" ht="27">
      <c r="A4008" s="202">
        <v>93097</v>
      </c>
      <c r="B4008" s="203" t="s">
        <v>5239</v>
      </c>
      <c r="C4008" s="204" t="s">
        <v>1</v>
      </c>
      <c r="D4008" s="205">
        <v>9.9600000000000009</v>
      </c>
      <c r="E4008" s="206"/>
    </row>
    <row r="4009" spans="1:5" ht="40.5">
      <c r="A4009" s="202">
        <v>93098</v>
      </c>
      <c r="B4009" s="203" t="s">
        <v>5240</v>
      </c>
      <c r="C4009" s="204" t="s">
        <v>1</v>
      </c>
      <c r="D4009" s="205">
        <v>17.64</v>
      </c>
      <c r="E4009" s="206"/>
    </row>
    <row r="4010" spans="1:5" ht="27">
      <c r="A4010" s="202">
        <v>93099</v>
      </c>
      <c r="B4010" s="203" t="s">
        <v>5241</v>
      </c>
      <c r="C4010" s="204" t="s">
        <v>1</v>
      </c>
      <c r="D4010" s="205">
        <v>18.440000000000001</v>
      </c>
      <c r="E4010" s="206"/>
    </row>
    <row r="4011" spans="1:5" ht="40.5">
      <c r="A4011" s="202">
        <v>93100</v>
      </c>
      <c r="B4011" s="203" t="s">
        <v>5242</v>
      </c>
      <c r="C4011" s="204" t="s">
        <v>1</v>
      </c>
      <c r="D4011" s="205">
        <v>27.07</v>
      </c>
      <c r="E4011" s="206"/>
    </row>
    <row r="4012" spans="1:5" ht="40.5">
      <c r="A4012" s="202">
        <v>93101</v>
      </c>
      <c r="B4012" s="203" t="s">
        <v>5243</v>
      </c>
      <c r="C4012" s="204" t="s">
        <v>1</v>
      </c>
      <c r="D4012" s="205">
        <v>29.34</v>
      </c>
      <c r="E4012" s="206"/>
    </row>
    <row r="4013" spans="1:5" ht="27">
      <c r="A4013" s="202">
        <v>93102</v>
      </c>
      <c r="B4013" s="203" t="s">
        <v>5244</v>
      </c>
      <c r="C4013" s="204" t="s">
        <v>1</v>
      </c>
      <c r="D4013" s="205">
        <v>25.49</v>
      </c>
      <c r="E4013" s="206"/>
    </row>
    <row r="4014" spans="1:5" ht="27">
      <c r="A4014" s="202">
        <v>93103</v>
      </c>
      <c r="B4014" s="203" t="s">
        <v>5245</v>
      </c>
      <c r="C4014" s="204" t="s">
        <v>1</v>
      </c>
      <c r="D4014" s="205">
        <v>6.52</v>
      </c>
      <c r="E4014" s="206"/>
    </row>
    <row r="4015" spans="1:5" ht="40.5">
      <c r="A4015" s="202">
        <v>93104</v>
      </c>
      <c r="B4015" s="203" t="s">
        <v>5246</v>
      </c>
      <c r="C4015" s="204" t="s">
        <v>1</v>
      </c>
      <c r="D4015" s="205">
        <v>16.27</v>
      </c>
      <c r="E4015" s="206"/>
    </row>
    <row r="4016" spans="1:5" ht="40.5">
      <c r="A4016" s="202">
        <v>93105</v>
      </c>
      <c r="B4016" s="203" t="s">
        <v>5247</v>
      </c>
      <c r="C4016" s="204" t="s">
        <v>1</v>
      </c>
      <c r="D4016" s="205">
        <v>20.149999999999999</v>
      </c>
      <c r="E4016" s="206"/>
    </row>
    <row r="4017" spans="1:5" ht="27">
      <c r="A4017" s="202">
        <v>93106</v>
      </c>
      <c r="B4017" s="203" t="s">
        <v>5248</v>
      </c>
      <c r="C4017" s="204" t="s">
        <v>1</v>
      </c>
      <c r="D4017" s="205">
        <v>399.32</v>
      </c>
      <c r="E4017" s="206"/>
    </row>
    <row r="4018" spans="1:5" ht="27">
      <c r="A4018" s="202">
        <v>93107</v>
      </c>
      <c r="B4018" s="203" t="s">
        <v>5249</v>
      </c>
      <c r="C4018" s="204" t="s">
        <v>1</v>
      </c>
      <c r="D4018" s="205">
        <v>12.19</v>
      </c>
      <c r="E4018" s="206"/>
    </row>
    <row r="4019" spans="1:5" ht="40.5">
      <c r="A4019" s="202">
        <v>93108</v>
      </c>
      <c r="B4019" s="203" t="s">
        <v>5250</v>
      </c>
      <c r="C4019" s="204" t="s">
        <v>1</v>
      </c>
      <c r="D4019" s="205">
        <v>11.38</v>
      </c>
      <c r="E4019" s="206"/>
    </row>
    <row r="4020" spans="1:5" ht="27">
      <c r="A4020" s="202">
        <v>93109</v>
      </c>
      <c r="B4020" s="203" t="s">
        <v>5251</v>
      </c>
      <c r="C4020" s="204" t="s">
        <v>1</v>
      </c>
      <c r="D4020" s="205">
        <v>464.73</v>
      </c>
      <c r="E4020" s="206"/>
    </row>
    <row r="4021" spans="1:5" ht="40.5">
      <c r="A4021" s="202">
        <v>93110</v>
      </c>
      <c r="B4021" s="203" t="s">
        <v>5252</v>
      </c>
      <c r="C4021" s="204" t="s">
        <v>1</v>
      </c>
      <c r="D4021" s="205">
        <v>18.61</v>
      </c>
      <c r="E4021" s="206"/>
    </row>
    <row r="4022" spans="1:5" ht="40.5">
      <c r="A4022" s="202">
        <v>93111</v>
      </c>
      <c r="B4022" s="203" t="s">
        <v>5253</v>
      </c>
      <c r="C4022" s="204" t="s">
        <v>1</v>
      </c>
      <c r="D4022" s="205">
        <v>21.62</v>
      </c>
      <c r="E4022" s="206"/>
    </row>
    <row r="4023" spans="1:5" ht="40.5">
      <c r="A4023" s="202">
        <v>93112</v>
      </c>
      <c r="B4023" s="203" t="s">
        <v>5254</v>
      </c>
      <c r="C4023" s="204" t="s">
        <v>1</v>
      </c>
      <c r="D4023" s="205">
        <v>42.16</v>
      </c>
      <c r="E4023" s="206"/>
    </row>
    <row r="4024" spans="1:5" ht="27">
      <c r="A4024" s="202">
        <v>93113</v>
      </c>
      <c r="B4024" s="203" t="s">
        <v>5255</v>
      </c>
      <c r="C4024" s="204" t="s">
        <v>1</v>
      </c>
      <c r="D4024" s="205">
        <v>17.82</v>
      </c>
      <c r="E4024" s="206"/>
    </row>
    <row r="4025" spans="1:5" ht="40.5">
      <c r="A4025" s="202">
        <v>93114</v>
      </c>
      <c r="B4025" s="203" t="s">
        <v>5256</v>
      </c>
      <c r="C4025" s="204" t="s">
        <v>1</v>
      </c>
      <c r="D4025" s="205">
        <v>29.85</v>
      </c>
      <c r="E4025" s="206"/>
    </row>
    <row r="4026" spans="1:5" ht="40.5">
      <c r="A4026" s="202">
        <v>93115</v>
      </c>
      <c r="B4026" s="203" t="s">
        <v>5257</v>
      </c>
      <c r="C4026" s="204" t="s">
        <v>1</v>
      </c>
      <c r="D4026" s="205">
        <v>72.930000000000007</v>
      </c>
      <c r="E4026" s="206"/>
    </row>
    <row r="4027" spans="1:5" ht="27">
      <c r="A4027" s="202">
        <v>93116</v>
      </c>
      <c r="B4027" s="203" t="s">
        <v>5258</v>
      </c>
      <c r="C4027" s="204" t="s">
        <v>1</v>
      </c>
      <c r="D4027" s="205">
        <v>511.73</v>
      </c>
      <c r="E4027" s="206"/>
    </row>
    <row r="4028" spans="1:5" ht="40.5">
      <c r="A4028" s="202">
        <v>93117</v>
      </c>
      <c r="B4028" s="203" t="s">
        <v>5259</v>
      </c>
      <c r="C4028" s="204" t="s">
        <v>1</v>
      </c>
      <c r="D4028" s="205">
        <v>52.38</v>
      </c>
      <c r="E4028" s="206"/>
    </row>
    <row r="4029" spans="1:5" ht="40.5">
      <c r="A4029" s="202">
        <v>93118</v>
      </c>
      <c r="B4029" s="203" t="s">
        <v>5260</v>
      </c>
      <c r="C4029" s="204" t="s">
        <v>1</v>
      </c>
      <c r="D4029" s="205">
        <v>77.41</v>
      </c>
      <c r="E4029" s="206"/>
    </row>
    <row r="4030" spans="1:5" ht="27">
      <c r="A4030" s="202">
        <v>93119</v>
      </c>
      <c r="B4030" s="203" t="s">
        <v>5261</v>
      </c>
      <c r="C4030" s="204" t="s">
        <v>1</v>
      </c>
      <c r="D4030" s="205">
        <v>14.68</v>
      </c>
      <c r="E4030" s="206"/>
    </row>
    <row r="4031" spans="1:5" ht="40.5">
      <c r="A4031" s="202">
        <v>93120</v>
      </c>
      <c r="B4031" s="203" t="s">
        <v>5262</v>
      </c>
      <c r="C4031" s="204" t="s">
        <v>1</v>
      </c>
      <c r="D4031" s="205">
        <v>23.31</v>
      </c>
      <c r="E4031" s="206"/>
    </row>
    <row r="4032" spans="1:5" ht="40.5">
      <c r="A4032" s="202">
        <v>93121</v>
      </c>
      <c r="B4032" s="203" t="s">
        <v>5263</v>
      </c>
      <c r="C4032" s="204" t="s">
        <v>1</v>
      </c>
      <c r="D4032" s="205">
        <v>25.58</v>
      </c>
      <c r="E4032" s="206"/>
    </row>
    <row r="4033" spans="1:5" ht="27">
      <c r="A4033" s="202">
        <v>93122</v>
      </c>
      <c r="B4033" s="203" t="s">
        <v>5264</v>
      </c>
      <c r="C4033" s="204" t="s">
        <v>1</v>
      </c>
      <c r="D4033" s="205">
        <v>21.89</v>
      </c>
      <c r="E4033" s="206"/>
    </row>
    <row r="4034" spans="1:5" ht="27">
      <c r="A4034" s="202">
        <v>93123</v>
      </c>
      <c r="B4034" s="203" t="s">
        <v>5265</v>
      </c>
      <c r="C4034" s="204" t="s">
        <v>1</v>
      </c>
      <c r="D4034" s="205">
        <v>49.63</v>
      </c>
      <c r="E4034" s="206"/>
    </row>
    <row r="4035" spans="1:5" ht="27">
      <c r="A4035" s="202">
        <v>93124</v>
      </c>
      <c r="B4035" s="203" t="s">
        <v>5266</v>
      </c>
      <c r="C4035" s="204" t="s">
        <v>1</v>
      </c>
      <c r="D4035" s="205">
        <v>78.72</v>
      </c>
      <c r="E4035" s="206"/>
    </row>
    <row r="4036" spans="1:5" ht="27">
      <c r="A4036" s="202">
        <v>93125</v>
      </c>
      <c r="B4036" s="203" t="s">
        <v>5267</v>
      </c>
      <c r="C4036" s="204" t="s">
        <v>1</v>
      </c>
      <c r="D4036" s="205">
        <v>114.96</v>
      </c>
      <c r="E4036" s="206"/>
    </row>
    <row r="4037" spans="1:5" ht="27">
      <c r="A4037" s="202">
        <v>93126</v>
      </c>
      <c r="B4037" s="203" t="s">
        <v>5268</v>
      </c>
      <c r="C4037" s="204" t="s">
        <v>1</v>
      </c>
      <c r="D4037" s="205">
        <v>257.14999999999998</v>
      </c>
      <c r="E4037" s="206"/>
    </row>
    <row r="4038" spans="1:5" ht="27">
      <c r="A4038" s="202">
        <v>93133</v>
      </c>
      <c r="B4038" s="203" t="s">
        <v>5269</v>
      </c>
      <c r="C4038" s="204" t="s">
        <v>1</v>
      </c>
      <c r="D4038" s="205">
        <v>15.9</v>
      </c>
      <c r="E4038" s="206"/>
    </row>
    <row r="4039" spans="1:5" ht="40.5">
      <c r="A4039" s="202">
        <v>94465</v>
      </c>
      <c r="B4039" s="203" t="s">
        <v>5270</v>
      </c>
      <c r="C4039" s="204" t="s">
        <v>1</v>
      </c>
      <c r="D4039" s="205">
        <v>32.81</v>
      </c>
      <c r="E4039" s="206"/>
    </row>
    <row r="4040" spans="1:5" ht="40.5">
      <c r="A4040" s="202">
        <v>94466</v>
      </c>
      <c r="B4040" s="203" t="s">
        <v>5271</v>
      </c>
      <c r="C4040" s="204" t="s">
        <v>1</v>
      </c>
      <c r="D4040" s="205">
        <v>32.83</v>
      </c>
      <c r="E4040" s="206"/>
    </row>
    <row r="4041" spans="1:5" ht="40.5">
      <c r="A4041" s="202">
        <v>94467</v>
      </c>
      <c r="B4041" s="203" t="s">
        <v>5272</v>
      </c>
      <c r="C4041" s="204" t="s">
        <v>1</v>
      </c>
      <c r="D4041" s="205">
        <v>50.46</v>
      </c>
      <c r="E4041" s="206"/>
    </row>
    <row r="4042" spans="1:5" ht="40.5">
      <c r="A4042" s="202">
        <v>94468</v>
      </c>
      <c r="B4042" s="203" t="s">
        <v>5273</v>
      </c>
      <c r="C4042" s="204" t="s">
        <v>1</v>
      </c>
      <c r="D4042" s="205">
        <v>44.2</v>
      </c>
      <c r="E4042" s="206"/>
    </row>
    <row r="4043" spans="1:5" ht="40.5">
      <c r="A4043" s="202">
        <v>94469</v>
      </c>
      <c r="B4043" s="203" t="s">
        <v>5274</v>
      </c>
      <c r="C4043" s="204" t="s">
        <v>1</v>
      </c>
      <c r="D4043" s="205">
        <v>73.209999999999994</v>
      </c>
      <c r="E4043" s="206"/>
    </row>
    <row r="4044" spans="1:5" ht="40.5">
      <c r="A4044" s="202">
        <v>94470</v>
      </c>
      <c r="B4044" s="203" t="s">
        <v>5275</v>
      </c>
      <c r="C4044" s="204" t="s">
        <v>1</v>
      </c>
      <c r="D4044" s="205">
        <v>67.63</v>
      </c>
      <c r="E4044" s="206"/>
    </row>
    <row r="4045" spans="1:5" ht="40.5">
      <c r="A4045" s="202">
        <v>94471</v>
      </c>
      <c r="B4045" s="203" t="s">
        <v>5276</v>
      </c>
      <c r="C4045" s="204" t="s">
        <v>1</v>
      </c>
      <c r="D4045" s="205">
        <v>47.23</v>
      </c>
      <c r="E4045" s="206"/>
    </row>
    <row r="4046" spans="1:5" ht="40.5">
      <c r="A4046" s="202">
        <v>94472</v>
      </c>
      <c r="B4046" s="203" t="s">
        <v>5277</v>
      </c>
      <c r="C4046" s="204" t="s">
        <v>1</v>
      </c>
      <c r="D4046" s="205">
        <v>48.62</v>
      </c>
      <c r="E4046" s="206"/>
    </row>
    <row r="4047" spans="1:5" ht="54">
      <c r="A4047" s="202">
        <v>94473</v>
      </c>
      <c r="B4047" s="203" t="s">
        <v>5278</v>
      </c>
      <c r="C4047" s="204" t="s">
        <v>1</v>
      </c>
      <c r="D4047" s="205">
        <v>72.17</v>
      </c>
      <c r="E4047" s="206"/>
    </row>
    <row r="4048" spans="1:5" ht="54">
      <c r="A4048" s="202">
        <v>94474</v>
      </c>
      <c r="B4048" s="203" t="s">
        <v>5279</v>
      </c>
      <c r="C4048" s="204" t="s">
        <v>1</v>
      </c>
      <c r="D4048" s="205">
        <v>78.3</v>
      </c>
      <c r="E4048" s="206"/>
    </row>
    <row r="4049" spans="1:5" ht="40.5">
      <c r="A4049" s="202">
        <v>94475</v>
      </c>
      <c r="B4049" s="203" t="s">
        <v>5280</v>
      </c>
      <c r="C4049" s="204" t="s">
        <v>1</v>
      </c>
      <c r="D4049" s="205">
        <v>99.11</v>
      </c>
      <c r="E4049" s="206"/>
    </row>
    <row r="4050" spans="1:5" ht="40.5">
      <c r="A4050" s="202">
        <v>94476</v>
      </c>
      <c r="B4050" s="203" t="s">
        <v>5281</v>
      </c>
      <c r="C4050" s="204" t="s">
        <v>1</v>
      </c>
      <c r="D4050" s="205">
        <v>110.93</v>
      </c>
      <c r="E4050" s="206"/>
    </row>
    <row r="4051" spans="1:5" ht="40.5">
      <c r="A4051" s="202">
        <v>94477</v>
      </c>
      <c r="B4051" s="203" t="s">
        <v>5282</v>
      </c>
      <c r="C4051" s="204" t="s">
        <v>1</v>
      </c>
      <c r="D4051" s="205">
        <v>62.9</v>
      </c>
      <c r="E4051" s="206"/>
    </row>
    <row r="4052" spans="1:5" ht="40.5">
      <c r="A4052" s="202">
        <v>94478</v>
      </c>
      <c r="B4052" s="203" t="s">
        <v>5283</v>
      </c>
      <c r="C4052" s="204" t="s">
        <v>1</v>
      </c>
      <c r="D4052" s="205">
        <v>99.25</v>
      </c>
      <c r="E4052" s="206"/>
    </row>
    <row r="4053" spans="1:5" ht="40.5">
      <c r="A4053" s="202">
        <v>94479</v>
      </c>
      <c r="B4053" s="203" t="s">
        <v>5284</v>
      </c>
      <c r="C4053" s="204" t="s">
        <v>1</v>
      </c>
      <c r="D4053" s="205">
        <v>130.97</v>
      </c>
      <c r="E4053" s="206"/>
    </row>
    <row r="4054" spans="1:5" ht="40.5">
      <c r="A4054" s="202">
        <v>94606</v>
      </c>
      <c r="B4054" s="203" t="s">
        <v>5285</v>
      </c>
      <c r="C4054" s="204" t="s">
        <v>1</v>
      </c>
      <c r="D4054" s="205">
        <v>66.290000000000006</v>
      </c>
      <c r="E4054" s="206"/>
    </row>
    <row r="4055" spans="1:5" ht="40.5">
      <c r="A4055" s="202">
        <v>94608</v>
      </c>
      <c r="B4055" s="203" t="s">
        <v>5286</v>
      </c>
      <c r="C4055" s="204" t="s">
        <v>1</v>
      </c>
      <c r="D4055" s="205">
        <v>168.71</v>
      </c>
      <c r="E4055" s="206"/>
    </row>
    <row r="4056" spans="1:5" ht="40.5">
      <c r="A4056" s="202">
        <v>94610</v>
      </c>
      <c r="B4056" s="203" t="s">
        <v>5287</v>
      </c>
      <c r="C4056" s="204" t="s">
        <v>1</v>
      </c>
      <c r="D4056" s="205">
        <v>252.18</v>
      </c>
      <c r="E4056" s="206"/>
    </row>
    <row r="4057" spans="1:5" ht="40.5">
      <c r="A4057" s="202">
        <v>94612</v>
      </c>
      <c r="B4057" s="203" t="s">
        <v>5288</v>
      </c>
      <c r="C4057" s="204" t="s">
        <v>1</v>
      </c>
      <c r="D4057" s="205">
        <v>355.56</v>
      </c>
      <c r="E4057" s="206"/>
    </row>
    <row r="4058" spans="1:5" ht="40.5">
      <c r="A4058" s="202">
        <v>94614</v>
      </c>
      <c r="B4058" s="203" t="s">
        <v>5289</v>
      </c>
      <c r="C4058" s="204" t="s">
        <v>1</v>
      </c>
      <c r="D4058" s="205">
        <v>112.89</v>
      </c>
      <c r="E4058" s="206"/>
    </row>
    <row r="4059" spans="1:5" ht="40.5">
      <c r="A4059" s="202">
        <v>94615</v>
      </c>
      <c r="B4059" s="203" t="s">
        <v>5290</v>
      </c>
      <c r="C4059" s="204" t="s">
        <v>1</v>
      </c>
      <c r="D4059" s="205">
        <v>128.96</v>
      </c>
      <c r="E4059" s="206"/>
    </row>
    <row r="4060" spans="1:5" ht="40.5">
      <c r="A4060" s="202">
        <v>94616</v>
      </c>
      <c r="B4060" s="203" t="s">
        <v>5291</v>
      </c>
      <c r="C4060" s="204" t="s">
        <v>1</v>
      </c>
      <c r="D4060" s="205">
        <v>324.19</v>
      </c>
      <c r="E4060" s="206"/>
    </row>
    <row r="4061" spans="1:5" ht="40.5">
      <c r="A4061" s="202">
        <v>94617</v>
      </c>
      <c r="B4061" s="203" t="s">
        <v>5292</v>
      </c>
      <c r="C4061" s="204" t="s">
        <v>1</v>
      </c>
      <c r="D4061" s="205">
        <v>268.29000000000002</v>
      </c>
      <c r="E4061" s="206"/>
    </row>
    <row r="4062" spans="1:5" ht="40.5">
      <c r="A4062" s="202">
        <v>94618</v>
      </c>
      <c r="B4062" s="203" t="s">
        <v>5293</v>
      </c>
      <c r="C4062" s="204" t="s">
        <v>1</v>
      </c>
      <c r="D4062" s="205">
        <v>317.74</v>
      </c>
      <c r="E4062" s="206"/>
    </row>
    <row r="4063" spans="1:5" ht="40.5">
      <c r="A4063" s="202">
        <v>94620</v>
      </c>
      <c r="B4063" s="203" t="s">
        <v>5294</v>
      </c>
      <c r="C4063" s="204" t="s">
        <v>1</v>
      </c>
      <c r="D4063" s="205">
        <v>735.87</v>
      </c>
      <c r="E4063" s="206"/>
    </row>
    <row r="4064" spans="1:5" ht="40.5">
      <c r="A4064" s="202">
        <v>94622</v>
      </c>
      <c r="B4064" s="203" t="s">
        <v>5295</v>
      </c>
      <c r="C4064" s="204" t="s">
        <v>1</v>
      </c>
      <c r="D4064" s="205">
        <v>165.93</v>
      </c>
      <c r="E4064" s="206"/>
    </row>
    <row r="4065" spans="1:5" ht="40.5">
      <c r="A4065" s="202">
        <v>94623</v>
      </c>
      <c r="B4065" s="203" t="s">
        <v>5296</v>
      </c>
      <c r="C4065" s="204" t="s">
        <v>1</v>
      </c>
      <c r="D4065" s="205">
        <v>400.96</v>
      </c>
      <c r="E4065" s="206"/>
    </row>
    <row r="4066" spans="1:5" ht="40.5">
      <c r="A4066" s="202">
        <v>94624</v>
      </c>
      <c r="B4066" s="203" t="s">
        <v>5297</v>
      </c>
      <c r="C4066" s="204" t="s">
        <v>1</v>
      </c>
      <c r="D4066" s="205">
        <v>613.59</v>
      </c>
      <c r="E4066" s="206"/>
    </row>
    <row r="4067" spans="1:5" ht="40.5">
      <c r="A4067" s="202">
        <v>94625</v>
      </c>
      <c r="B4067" s="203" t="s">
        <v>5298</v>
      </c>
      <c r="C4067" s="204" t="s">
        <v>1</v>
      </c>
      <c r="D4067" s="205">
        <v>1286.1300000000001</v>
      </c>
      <c r="E4067" s="206"/>
    </row>
    <row r="4068" spans="1:5" ht="54">
      <c r="A4068" s="202">
        <v>94656</v>
      </c>
      <c r="B4068" s="203" t="s">
        <v>5299</v>
      </c>
      <c r="C4068" s="204" t="s">
        <v>1</v>
      </c>
      <c r="D4068" s="205">
        <v>5.08</v>
      </c>
      <c r="E4068" s="206"/>
    </row>
    <row r="4069" spans="1:5" ht="40.5">
      <c r="A4069" s="202">
        <v>94657</v>
      </c>
      <c r="B4069" s="203" t="s">
        <v>5300</v>
      </c>
      <c r="C4069" s="204" t="s">
        <v>1</v>
      </c>
      <c r="D4069" s="205">
        <v>4.99</v>
      </c>
      <c r="E4069" s="206"/>
    </row>
    <row r="4070" spans="1:5" ht="54">
      <c r="A4070" s="202">
        <v>94658</v>
      </c>
      <c r="B4070" s="203" t="s">
        <v>5301</v>
      </c>
      <c r="C4070" s="204" t="s">
        <v>1</v>
      </c>
      <c r="D4070" s="205">
        <v>6.01</v>
      </c>
      <c r="E4070" s="206"/>
    </row>
    <row r="4071" spans="1:5" ht="40.5">
      <c r="A4071" s="202">
        <v>94659</v>
      </c>
      <c r="B4071" s="203" t="s">
        <v>5302</v>
      </c>
      <c r="C4071" s="204" t="s">
        <v>1</v>
      </c>
      <c r="D4071" s="205">
        <v>6.11</v>
      </c>
      <c r="E4071" s="206"/>
    </row>
    <row r="4072" spans="1:5" ht="54">
      <c r="A4072" s="202">
        <v>94660</v>
      </c>
      <c r="B4072" s="203" t="s">
        <v>5303</v>
      </c>
      <c r="C4072" s="204" t="s">
        <v>1</v>
      </c>
      <c r="D4072" s="205">
        <v>10.050000000000001</v>
      </c>
      <c r="E4072" s="206"/>
    </row>
    <row r="4073" spans="1:5" ht="40.5">
      <c r="A4073" s="202">
        <v>94661</v>
      </c>
      <c r="B4073" s="203" t="s">
        <v>5304</v>
      </c>
      <c r="C4073" s="204" t="s">
        <v>1</v>
      </c>
      <c r="D4073" s="205">
        <v>10.49</v>
      </c>
      <c r="E4073" s="206"/>
    </row>
    <row r="4074" spans="1:5" ht="54">
      <c r="A4074" s="202">
        <v>94662</v>
      </c>
      <c r="B4074" s="203" t="s">
        <v>5305</v>
      </c>
      <c r="C4074" s="204" t="s">
        <v>1</v>
      </c>
      <c r="D4074" s="205">
        <v>10.98</v>
      </c>
      <c r="E4074" s="206"/>
    </row>
    <row r="4075" spans="1:5" ht="40.5">
      <c r="A4075" s="202">
        <v>94663</v>
      </c>
      <c r="B4075" s="203" t="s">
        <v>5306</v>
      </c>
      <c r="C4075" s="204" t="s">
        <v>1</v>
      </c>
      <c r="D4075" s="205">
        <v>11.16</v>
      </c>
      <c r="E4075" s="206"/>
    </row>
    <row r="4076" spans="1:5" ht="54">
      <c r="A4076" s="202">
        <v>94664</v>
      </c>
      <c r="B4076" s="203" t="s">
        <v>5307</v>
      </c>
      <c r="C4076" s="204" t="s">
        <v>1</v>
      </c>
      <c r="D4076" s="205">
        <v>24.39</v>
      </c>
      <c r="E4076" s="206"/>
    </row>
    <row r="4077" spans="1:5" ht="40.5">
      <c r="A4077" s="202">
        <v>94665</v>
      </c>
      <c r="B4077" s="203" t="s">
        <v>5308</v>
      </c>
      <c r="C4077" s="204" t="s">
        <v>1</v>
      </c>
      <c r="D4077" s="205">
        <v>24.37</v>
      </c>
      <c r="E4077" s="206"/>
    </row>
    <row r="4078" spans="1:5" ht="54">
      <c r="A4078" s="202">
        <v>94666</v>
      </c>
      <c r="B4078" s="203" t="s">
        <v>5309</v>
      </c>
      <c r="C4078" s="204" t="s">
        <v>1</v>
      </c>
      <c r="D4078" s="205">
        <v>29.74</v>
      </c>
      <c r="E4078" s="206"/>
    </row>
    <row r="4079" spans="1:5" ht="40.5">
      <c r="A4079" s="202">
        <v>94667</v>
      </c>
      <c r="B4079" s="203" t="s">
        <v>5310</v>
      </c>
      <c r="C4079" s="204" t="s">
        <v>1</v>
      </c>
      <c r="D4079" s="205">
        <v>33.08</v>
      </c>
      <c r="E4079" s="206"/>
    </row>
    <row r="4080" spans="1:5" ht="54">
      <c r="A4080" s="202">
        <v>94668</v>
      </c>
      <c r="B4080" s="203" t="s">
        <v>5311</v>
      </c>
      <c r="C4080" s="204" t="s">
        <v>1</v>
      </c>
      <c r="D4080" s="205">
        <v>51.05</v>
      </c>
      <c r="E4080" s="206"/>
    </row>
    <row r="4081" spans="1:5" ht="40.5">
      <c r="A4081" s="202">
        <v>94669</v>
      </c>
      <c r="B4081" s="203" t="s">
        <v>5312</v>
      </c>
      <c r="C4081" s="204" t="s">
        <v>1</v>
      </c>
      <c r="D4081" s="205">
        <v>69.78</v>
      </c>
      <c r="E4081" s="206"/>
    </row>
    <row r="4082" spans="1:5" ht="54">
      <c r="A4082" s="202">
        <v>94670</v>
      </c>
      <c r="B4082" s="203" t="s">
        <v>5313</v>
      </c>
      <c r="C4082" s="204" t="s">
        <v>1</v>
      </c>
      <c r="D4082" s="205">
        <v>67.72</v>
      </c>
      <c r="E4082" s="206"/>
    </row>
    <row r="4083" spans="1:5" ht="40.5">
      <c r="A4083" s="202">
        <v>94671</v>
      </c>
      <c r="B4083" s="203" t="s">
        <v>5314</v>
      </c>
      <c r="C4083" s="204" t="s">
        <v>1</v>
      </c>
      <c r="D4083" s="205">
        <v>98.94</v>
      </c>
      <c r="E4083" s="206"/>
    </row>
    <row r="4084" spans="1:5" ht="40.5">
      <c r="A4084" s="202">
        <v>94672</v>
      </c>
      <c r="B4084" s="203" t="s">
        <v>5315</v>
      </c>
      <c r="C4084" s="204" t="s">
        <v>1</v>
      </c>
      <c r="D4084" s="205">
        <v>8.74</v>
      </c>
      <c r="E4084" s="206"/>
    </row>
    <row r="4085" spans="1:5" ht="40.5">
      <c r="A4085" s="202">
        <v>94673</v>
      </c>
      <c r="B4085" s="203" t="s">
        <v>5316</v>
      </c>
      <c r="C4085" s="204" t="s">
        <v>1</v>
      </c>
      <c r="D4085" s="205">
        <v>8.49</v>
      </c>
      <c r="E4085" s="206"/>
    </row>
    <row r="4086" spans="1:5" ht="40.5">
      <c r="A4086" s="202">
        <v>94674</v>
      </c>
      <c r="B4086" s="203" t="s">
        <v>5317</v>
      </c>
      <c r="C4086" s="204" t="s">
        <v>1</v>
      </c>
      <c r="D4086" s="205">
        <v>7.62</v>
      </c>
      <c r="E4086" s="206"/>
    </row>
    <row r="4087" spans="1:5" ht="40.5">
      <c r="A4087" s="202">
        <v>94675</v>
      </c>
      <c r="B4087" s="203" t="s">
        <v>5318</v>
      </c>
      <c r="C4087" s="204" t="s">
        <v>1</v>
      </c>
      <c r="D4087" s="205">
        <v>12.34</v>
      </c>
      <c r="E4087" s="206"/>
    </row>
    <row r="4088" spans="1:5" ht="40.5">
      <c r="A4088" s="202">
        <v>94676</v>
      </c>
      <c r="B4088" s="203" t="s">
        <v>5319</v>
      </c>
      <c r="C4088" s="204" t="s">
        <v>1</v>
      </c>
      <c r="D4088" s="205">
        <v>13.52</v>
      </c>
      <c r="E4088" s="206"/>
    </row>
    <row r="4089" spans="1:5" ht="40.5">
      <c r="A4089" s="202">
        <v>94677</v>
      </c>
      <c r="B4089" s="203" t="s">
        <v>5320</v>
      </c>
      <c r="C4089" s="204" t="s">
        <v>1</v>
      </c>
      <c r="D4089" s="205">
        <v>20.61</v>
      </c>
      <c r="E4089" s="206"/>
    </row>
    <row r="4090" spans="1:5" ht="40.5">
      <c r="A4090" s="202">
        <v>94678</v>
      </c>
      <c r="B4090" s="203" t="s">
        <v>5321</v>
      </c>
      <c r="C4090" s="204" t="s">
        <v>1</v>
      </c>
      <c r="D4090" s="205">
        <v>13.93</v>
      </c>
      <c r="E4090" s="206"/>
    </row>
    <row r="4091" spans="1:5" ht="40.5">
      <c r="A4091" s="202">
        <v>94679</v>
      </c>
      <c r="B4091" s="203" t="s">
        <v>5322</v>
      </c>
      <c r="C4091" s="204" t="s">
        <v>1</v>
      </c>
      <c r="D4091" s="205">
        <v>23.29</v>
      </c>
      <c r="E4091" s="206"/>
    </row>
    <row r="4092" spans="1:5" ht="40.5">
      <c r="A4092" s="202">
        <v>94680</v>
      </c>
      <c r="B4092" s="203" t="s">
        <v>5323</v>
      </c>
      <c r="C4092" s="204" t="s">
        <v>1</v>
      </c>
      <c r="D4092" s="205">
        <v>39.44</v>
      </c>
      <c r="E4092" s="206"/>
    </row>
    <row r="4093" spans="1:5" ht="40.5">
      <c r="A4093" s="202">
        <v>94681</v>
      </c>
      <c r="B4093" s="203" t="s">
        <v>5324</v>
      </c>
      <c r="C4093" s="204" t="s">
        <v>1</v>
      </c>
      <c r="D4093" s="205">
        <v>52.25</v>
      </c>
      <c r="E4093" s="206"/>
    </row>
    <row r="4094" spans="1:5" ht="40.5">
      <c r="A4094" s="202">
        <v>94682</v>
      </c>
      <c r="B4094" s="203" t="s">
        <v>5325</v>
      </c>
      <c r="C4094" s="204" t="s">
        <v>1</v>
      </c>
      <c r="D4094" s="205">
        <v>105.36</v>
      </c>
      <c r="E4094" s="206"/>
    </row>
    <row r="4095" spans="1:5" ht="40.5">
      <c r="A4095" s="202">
        <v>94683</v>
      </c>
      <c r="B4095" s="203" t="s">
        <v>5326</v>
      </c>
      <c r="C4095" s="204" t="s">
        <v>1</v>
      </c>
      <c r="D4095" s="205">
        <v>67.75</v>
      </c>
      <c r="E4095" s="206"/>
    </row>
    <row r="4096" spans="1:5" ht="40.5">
      <c r="A4096" s="202">
        <v>94684</v>
      </c>
      <c r="B4096" s="203" t="s">
        <v>5327</v>
      </c>
      <c r="C4096" s="204" t="s">
        <v>1</v>
      </c>
      <c r="D4096" s="205">
        <v>134.37</v>
      </c>
      <c r="E4096" s="206"/>
    </row>
    <row r="4097" spans="1:5" ht="40.5">
      <c r="A4097" s="202">
        <v>94685</v>
      </c>
      <c r="B4097" s="203" t="s">
        <v>5328</v>
      </c>
      <c r="C4097" s="204" t="s">
        <v>1</v>
      </c>
      <c r="D4097" s="205">
        <v>103.06</v>
      </c>
      <c r="E4097" s="206"/>
    </row>
    <row r="4098" spans="1:5" ht="40.5">
      <c r="A4098" s="202">
        <v>94686</v>
      </c>
      <c r="B4098" s="203" t="s">
        <v>5329</v>
      </c>
      <c r="C4098" s="204" t="s">
        <v>1</v>
      </c>
      <c r="D4098" s="205">
        <v>252.41</v>
      </c>
      <c r="E4098" s="206"/>
    </row>
    <row r="4099" spans="1:5" ht="40.5">
      <c r="A4099" s="202">
        <v>94687</v>
      </c>
      <c r="B4099" s="203" t="s">
        <v>5330</v>
      </c>
      <c r="C4099" s="204" t="s">
        <v>1</v>
      </c>
      <c r="D4099" s="205">
        <v>205.21</v>
      </c>
      <c r="E4099" s="206"/>
    </row>
    <row r="4100" spans="1:5" ht="40.5">
      <c r="A4100" s="202">
        <v>94688</v>
      </c>
      <c r="B4100" s="203" t="s">
        <v>5331</v>
      </c>
      <c r="C4100" s="204" t="s">
        <v>1</v>
      </c>
      <c r="D4100" s="205">
        <v>8.73</v>
      </c>
      <c r="E4100" s="206"/>
    </row>
    <row r="4101" spans="1:5" ht="40.5">
      <c r="A4101" s="202">
        <v>94689</v>
      </c>
      <c r="B4101" s="203" t="s">
        <v>5332</v>
      </c>
      <c r="C4101" s="204" t="s">
        <v>1</v>
      </c>
      <c r="D4101" s="205">
        <v>12.12</v>
      </c>
      <c r="E4101" s="206"/>
    </row>
    <row r="4102" spans="1:5" ht="40.5">
      <c r="A4102" s="202">
        <v>94690</v>
      </c>
      <c r="B4102" s="203" t="s">
        <v>5333</v>
      </c>
      <c r="C4102" s="204" t="s">
        <v>1</v>
      </c>
      <c r="D4102" s="205">
        <v>11.57</v>
      </c>
      <c r="E4102" s="206"/>
    </row>
    <row r="4103" spans="1:5" ht="40.5">
      <c r="A4103" s="202">
        <v>94691</v>
      </c>
      <c r="B4103" s="203" t="s">
        <v>5334</v>
      </c>
      <c r="C4103" s="204" t="s">
        <v>1</v>
      </c>
      <c r="D4103" s="205">
        <v>13.54</v>
      </c>
      <c r="E4103" s="206"/>
    </row>
    <row r="4104" spans="1:5" ht="40.5">
      <c r="A4104" s="202">
        <v>94692</v>
      </c>
      <c r="B4104" s="203" t="s">
        <v>5335</v>
      </c>
      <c r="C4104" s="204" t="s">
        <v>1</v>
      </c>
      <c r="D4104" s="205">
        <v>20.65</v>
      </c>
      <c r="E4104" s="206"/>
    </row>
    <row r="4105" spans="1:5" ht="40.5">
      <c r="A4105" s="202">
        <v>94693</v>
      </c>
      <c r="B4105" s="203" t="s">
        <v>5336</v>
      </c>
      <c r="C4105" s="204" t="s">
        <v>1</v>
      </c>
      <c r="D4105" s="205">
        <v>21.64</v>
      </c>
      <c r="E4105" s="206"/>
    </row>
    <row r="4106" spans="1:5" ht="40.5">
      <c r="A4106" s="202">
        <v>94694</v>
      </c>
      <c r="B4106" s="203" t="s">
        <v>5337</v>
      </c>
      <c r="C4106" s="204" t="s">
        <v>1</v>
      </c>
      <c r="D4106" s="205">
        <v>21.7</v>
      </c>
      <c r="E4106" s="206"/>
    </row>
    <row r="4107" spans="1:5" ht="40.5">
      <c r="A4107" s="202">
        <v>94695</v>
      </c>
      <c r="B4107" s="203" t="s">
        <v>5338</v>
      </c>
      <c r="C4107" s="204" t="s">
        <v>1</v>
      </c>
      <c r="D4107" s="205">
        <v>29.34</v>
      </c>
      <c r="E4107" s="206"/>
    </row>
    <row r="4108" spans="1:5" ht="40.5">
      <c r="A4108" s="202">
        <v>94696</v>
      </c>
      <c r="B4108" s="203" t="s">
        <v>5339</v>
      </c>
      <c r="C4108" s="204" t="s">
        <v>1</v>
      </c>
      <c r="D4108" s="205">
        <v>51.48</v>
      </c>
      <c r="E4108" s="206"/>
    </row>
    <row r="4109" spans="1:5" ht="40.5">
      <c r="A4109" s="202">
        <v>94697</v>
      </c>
      <c r="B4109" s="203" t="s">
        <v>5340</v>
      </c>
      <c r="C4109" s="204" t="s">
        <v>1</v>
      </c>
      <c r="D4109" s="205">
        <v>81.09</v>
      </c>
      <c r="E4109" s="206"/>
    </row>
    <row r="4110" spans="1:5" ht="40.5">
      <c r="A4110" s="202">
        <v>94698</v>
      </c>
      <c r="B4110" s="203" t="s">
        <v>5341</v>
      </c>
      <c r="C4110" s="204" t="s">
        <v>1</v>
      </c>
      <c r="D4110" s="205">
        <v>70.680000000000007</v>
      </c>
      <c r="E4110" s="206"/>
    </row>
    <row r="4111" spans="1:5" ht="40.5">
      <c r="A4111" s="202">
        <v>94699</v>
      </c>
      <c r="B4111" s="203" t="s">
        <v>5342</v>
      </c>
      <c r="C4111" s="204" t="s">
        <v>1</v>
      </c>
      <c r="D4111" s="205">
        <v>136.58000000000001</v>
      </c>
      <c r="E4111" s="206"/>
    </row>
    <row r="4112" spans="1:5" ht="40.5">
      <c r="A4112" s="202">
        <v>94700</v>
      </c>
      <c r="B4112" s="203" t="s">
        <v>5343</v>
      </c>
      <c r="C4112" s="204" t="s">
        <v>1</v>
      </c>
      <c r="D4112" s="205">
        <v>115.28</v>
      </c>
      <c r="E4112" s="206"/>
    </row>
    <row r="4113" spans="1:5" ht="40.5">
      <c r="A4113" s="202">
        <v>94701</v>
      </c>
      <c r="B4113" s="203" t="s">
        <v>5344</v>
      </c>
      <c r="C4113" s="204" t="s">
        <v>1</v>
      </c>
      <c r="D4113" s="205">
        <v>204.15</v>
      </c>
      <c r="E4113" s="206"/>
    </row>
    <row r="4114" spans="1:5" ht="40.5">
      <c r="A4114" s="202">
        <v>94702</v>
      </c>
      <c r="B4114" s="203" t="s">
        <v>5345</v>
      </c>
      <c r="C4114" s="204" t="s">
        <v>1</v>
      </c>
      <c r="D4114" s="205">
        <v>193.25</v>
      </c>
      <c r="E4114" s="206"/>
    </row>
    <row r="4115" spans="1:5" ht="40.5">
      <c r="A4115" s="202">
        <v>94703</v>
      </c>
      <c r="B4115" s="203" t="s">
        <v>5346</v>
      </c>
      <c r="C4115" s="204" t="s">
        <v>1</v>
      </c>
      <c r="D4115" s="205">
        <v>17.16</v>
      </c>
      <c r="E4115" s="206"/>
    </row>
    <row r="4116" spans="1:5" ht="40.5">
      <c r="A4116" s="202">
        <v>94704</v>
      </c>
      <c r="B4116" s="203" t="s">
        <v>5347</v>
      </c>
      <c r="C4116" s="204" t="s">
        <v>1</v>
      </c>
      <c r="D4116" s="205">
        <v>20.440000000000001</v>
      </c>
      <c r="E4116" s="206"/>
    </row>
    <row r="4117" spans="1:5" ht="40.5">
      <c r="A4117" s="202">
        <v>94705</v>
      </c>
      <c r="B4117" s="203" t="s">
        <v>5348</v>
      </c>
      <c r="C4117" s="204" t="s">
        <v>1</v>
      </c>
      <c r="D4117" s="205">
        <v>25.39</v>
      </c>
      <c r="E4117" s="206"/>
    </row>
    <row r="4118" spans="1:5" ht="40.5">
      <c r="A4118" s="202">
        <v>94706</v>
      </c>
      <c r="B4118" s="203" t="s">
        <v>5349</v>
      </c>
      <c r="C4118" s="204" t="s">
        <v>1</v>
      </c>
      <c r="D4118" s="205">
        <v>37.56</v>
      </c>
      <c r="E4118" s="206"/>
    </row>
    <row r="4119" spans="1:5" ht="40.5">
      <c r="A4119" s="202">
        <v>94707</v>
      </c>
      <c r="B4119" s="203" t="s">
        <v>5350</v>
      </c>
      <c r="C4119" s="204" t="s">
        <v>1</v>
      </c>
      <c r="D4119" s="205">
        <v>46.74</v>
      </c>
      <c r="E4119" s="206"/>
    </row>
    <row r="4120" spans="1:5" ht="40.5">
      <c r="A4120" s="202">
        <v>94708</v>
      </c>
      <c r="B4120" s="203" t="s">
        <v>5351</v>
      </c>
      <c r="C4120" s="204" t="s">
        <v>1</v>
      </c>
      <c r="D4120" s="205">
        <v>21.5</v>
      </c>
      <c r="E4120" s="206"/>
    </row>
    <row r="4121" spans="1:5" ht="40.5">
      <c r="A4121" s="202">
        <v>94709</v>
      </c>
      <c r="B4121" s="203" t="s">
        <v>5352</v>
      </c>
      <c r="C4121" s="204" t="s">
        <v>1</v>
      </c>
      <c r="D4121" s="205">
        <v>28.02</v>
      </c>
      <c r="E4121" s="206"/>
    </row>
    <row r="4122" spans="1:5" ht="40.5">
      <c r="A4122" s="202">
        <v>94710</v>
      </c>
      <c r="B4122" s="203" t="s">
        <v>5353</v>
      </c>
      <c r="C4122" s="204" t="s">
        <v>1</v>
      </c>
      <c r="D4122" s="205">
        <v>44.21</v>
      </c>
      <c r="E4122" s="206"/>
    </row>
    <row r="4123" spans="1:5" ht="40.5">
      <c r="A4123" s="202">
        <v>94711</v>
      </c>
      <c r="B4123" s="203" t="s">
        <v>5354</v>
      </c>
      <c r="C4123" s="204" t="s">
        <v>1</v>
      </c>
      <c r="D4123" s="205">
        <v>53.44</v>
      </c>
      <c r="E4123" s="206"/>
    </row>
    <row r="4124" spans="1:5" ht="40.5">
      <c r="A4124" s="202">
        <v>94712</v>
      </c>
      <c r="B4124" s="203" t="s">
        <v>5355</v>
      </c>
      <c r="C4124" s="204" t="s">
        <v>1</v>
      </c>
      <c r="D4124" s="205">
        <v>72.02</v>
      </c>
      <c r="E4124" s="206"/>
    </row>
    <row r="4125" spans="1:5" ht="40.5">
      <c r="A4125" s="202">
        <v>94713</v>
      </c>
      <c r="B4125" s="203" t="s">
        <v>5356</v>
      </c>
      <c r="C4125" s="204" t="s">
        <v>1</v>
      </c>
      <c r="D4125" s="205">
        <v>189.9</v>
      </c>
      <c r="E4125" s="206"/>
    </row>
    <row r="4126" spans="1:5" ht="40.5">
      <c r="A4126" s="202">
        <v>94714</v>
      </c>
      <c r="B4126" s="203" t="s">
        <v>5357</v>
      </c>
      <c r="C4126" s="204" t="s">
        <v>1</v>
      </c>
      <c r="D4126" s="205">
        <v>257.88</v>
      </c>
      <c r="E4126" s="206"/>
    </row>
    <row r="4127" spans="1:5" ht="40.5">
      <c r="A4127" s="202">
        <v>94715</v>
      </c>
      <c r="B4127" s="203" t="s">
        <v>5358</v>
      </c>
      <c r="C4127" s="204" t="s">
        <v>1</v>
      </c>
      <c r="D4127" s="205">
        <v>356.45</v>
      </c>
      <c r="E4127" s="206"/>
    </row>
    <row r="4128" spans="1:5" ht="40.5">
      <c r="A4128" s="202">
        <v>94724</v>
      </c>
      <c r="B4128" s="203" t="s">
        <v>5359</v>
      </c>
      <c r="C4128" s="204" t="s">
        <v>1</v>
      </c>
      <c r="D4128" s="205">
        <v>33.1</v>
      </c>
      <c r="E4128" s="206"/>
    </row>
    <row r="4129" spans="1:5" ht="40.5">
      <c r="A4129" s="202">
        <v>94725</v>
      </c>
      <c r="B4129" s="203" t="s">
        <v>5360</v>
      </c>
      <c r="C4129" s="204" t="s">
        <v>1</v>
      </c>
      <c r="D4129" s="205">
        <v>6.4</v>
      </c>
      <c r="E4129" s="206"/>
    </row>
    <row r="4130" spans="1:5" ht="40.5">
      <c r="A4130" s="202">
        <v>94726</v>
      </c>
      <c r="B4130" s="203" t="s">
        <v>5361</v>
      </c>
      <c r="C4130" s="204" t="s">
        <v>1</v>
      </c>
      <c r="D4130" s="205">
        <v>52.2</v>
      </c>
      <c r="E4130" s="206"/>
    </row>
    <row r="4131" spans="1:5" ht="40.5">
      <c r="A4131" s="202">
        <v>94727</v>
      </c>
      <c r="B4131" s="203" t="s">
        <v>5362</v>
      </c>
      <c r="C4131" s="204" t="s">
        <v>1</v>
      </c>
      <c r="D4131" s="205">
        <v>9.94</v>
      </c>
      <c r="E4131" s="206"/>
    </row>
    <row r="4132" spans="1:5" ht="40.5">
      <c r="A4132" s="202">
        <v>94728</v>
      </c>
      <c r="B4132" s="203" t="s">
        <v>5363</v>
      </c>
      <c r="C4132" s="204" t="s">
        <v>1</v>
      </c>
      <c r="D4132" s="205">
        <v>202.4</v>
      </c>
      <c r="E4132" s="206"/>
    </row>
    <row r="4133" spans="1:5" ht="40.5">
      <c r="A4133" s="202">
        <v>94729</v>
      </c>
      <c r="B4133" s="203" t="s">
        <v>5364</v>
      </c>
      <c r="C4133" s="204" t="s">
        <v>1</v>
      </c>
      <c r="D4133" s="205">
        <v>18.41</v>
      </c>
      <c r="E4133" s="206"/>
    </row>
    <row r="4134" spans="1:5" ht="40.5">
      <c r="A4134" s="202">
        <v>94730</v>
      </c>
      <c r="B4134" s="203" t="s">
        <v>5365</v>
      </c>
      <c r="C4134" s="204" t="s">
        <v>1</v>
      </c>
      <c r="D4134" s="205">
        <v>246.45</v>
      </c>
      <c r="E4134" s="206"/>
    </row>
    <row r="4135" spans="1:5" ht="40.5">
      <c r="A4135" s="202">
        <v>94731</v>
      </c>
      <c r="B4135" s="203" t="s">
        <v>5366</v>
      </c>
      <c r="C4135" s="204" t="s">
        <v>1</v>
      </c>
      <c r="D4135" s="205">
        <v>23.78</v>
      </c>
      <c r="E4135" s="206"/>
    </row>
    <row r="4136" spans="1:5" ht="40.5">
      <c r="A4136" s="202">
        <v>94733</v>
      </c>
      <c r="B4136" s="203" t="s">
        <v>5367</v>
      </c>
      <c r="C4136" s="204" t="s">
        <v>1</v>
      </c>
      <c r="D4136" s="205">
        <v>46.69</v>
      </c>
      <c r="E4136" s="206"/>
    </row>
    <row r="4137" spans="1:5" ht="40.5">
      <c r="A4137" s="202">
        <v>94737</v>
      </c>
      <c r="B4137" s="203" t="s">
        <v>5368</v>
      </c>
      <c r="C4137" s="204" t="s">
        <v>1</v>
      </c>
      <c r="D4137" s="205">
        <v>205.21</v>
      </c>
      <c r="E4137" s="206"/>
    </row>
    <row r="4138" spans="1:5" ht="40.5">
      <c r="A4138" s="202">
        <v>94740</v>
      </c>
      <c r="B4138" s="203" t="s">
        <v>5369</v>
      </c>
      <c r="C4138" s="204" t="s">
        <v>1</v>
      </c>
      <c r="D4138" s="205">
        <v>10.27</v>
      </c>
      <c r="E4138" s="206"/>
    </row>
    <row r="4139" spans="1:5" ht="40.5">
      <c r="A4139" s="202">
        <v>94741</v>
      </c>
      <c r="B4139" s="203" t="s">
        <v>5370</v>
      </c>
      <c r="C4139" s="204" t="s">
        <v>1</v>
      </c>
      <c r="D4139" s="205">
        <v>13.5</v>
      </c>
      <c r="E4139" s="206"/>
    </row>
    <row r="4140" spans="1:5" ht="40.5">
      <c r="A4140" s="202">
        <v>94742</v>
      </c>
      <c r="B4140" s="203" t="s">
        <v>5371</v>
      </c>
      <c r="C4140" s="204" t="s">
        <v>1</v>
      </c>
      <c r="D4140" s="205">
        <v>17.11</v>
      </c>
      <c r="E4140" s="206"/>
    </row>
    <row r="4141" spans="1:5" ht="40.5">
      <c r="A4141" s="202">
        <v>94743</v>
      </c>
      <c r="B4141" s="203" t="s">
        <v>5372</v>
      </c>
      <c r="C4141" s="204" t="s">
        <v>1</v>
      </c>
      <c r="D4141" s="205">
        <v>19.14</v>
      </c>
      <c r="E4141" s="206"/>
    </row>
    <row r="4142" spans="1:5" ht="40.5">
      <c r="A4142" s="202">
        <v>94744</v>
      </c>
      <c r="B4142" s="203" t="s">
        <v>5373</v>
      </c>
      <c r="C4142" s="204" t="s">
        <v>1</v>
      </c>
      <c r="D4142" s="205">
        <v>28.15</v>
      </c>
      <c r="E4142" s="206"/>
    </row>
    <row r="4143" spans="1:5" ht="40.5">
      <c r="A4143" s="202">
        <v>94746</v>
      </c>
      <c r="B4143" s="203" t="s">
        <v>5374</v>
      </c>
      <c r="C4143" s="204" t="s">
        <v>1</v>
      </c>
      <c r="D4143" s="205">
        <v>41.75</v>
      </c>
      <c r="E4143" s="206"/>
    </row>
    <row r="4144" spans="1:5" ht="40.5">
      <c r="A4144" s="202">
        <v>94748</v>
      </c>
      <c r="B4144" s="203" t="s">
        <v>5375</v>
      </c>
      <c r="C4144" s="204" t="s">
        <v>1</v>
      </c>
      <c r="D4144" s="205">
        <v>87.31</v>
      </c>
      <c r="E4144" s="206"/>
    </row>
    <row r="4145" spans="1:5" ht="40.5">
      <c r="A4145" s="202">
        <v>94750</v>
      </c>
      <c r="B4145" s="203" t="s">
        <v>5376</v>
      </c>
      <c r="C4145" s="204" t="s">
        <v>1</v>
      </c>
      <c r="D4145" s="205">
        <v>215.92</v>
      </c>
      <c r="E4145" s="206"/>
    </row>
    <row r="4146" spans="1:5" ht="40.5">
      <c r="A4146" s="202">
        <v>94752</v>
      </c>
      <c r="B4146" s="203" t="s">
        <v>5377</v>
      </c>
      <c r="C4146" s="204" t="s">
        <v>1</v>
      </c>
      <c r="D4146" s="205">
        <v>258.07</v>
      </c>
      <c r="E4146" s="206"/>
    </row>
    <row r="4147" spans="1:5" ht="40.5">
      <c r="A4147" s="202">
        <v>94756</v>
      </c>
      <c r="B4147" s="203" t="s">
        <v>5378</v>
      </c>
      <c r="C4147" s="204" t="s">
        <v>1</v>
      </c>
      <c r="D4147" s="205">
        <v>12.81</v>
      </c>
      <c r="E4147" s="206"/>
    </row>
    <row r="4148" spans="1:5" ht="40.5">
      <c r="A4148" s="202">
        <v>94757</v>
      </c>
      <c r="B4148" s="203" t="s">
        <v>5379</v>
      </c>
      <c r="C4148" s="204" t="s">
        <v>1</v>
      </c>
      <c r="D4148" s="205">
        <v>18.91</v>
      </c>
      <c r="E4148" s="206"/>
    </row>
    <row r="4149" spans="1:5" ht="40.5">
      <c r="A4149" s="202">
        <v>94758</v>
      </c>
      <c r="B4149" s="203" t="s">
        <v>5380</v>
      </c>
      <c r="C4149" s="204" t="s">
        <v>1</v>
      </c>
      <c r="D4149" s="205">
        <v>53.12</v>
      </c>
      <c r="E4149" s="206"/>
    </row>
    <row r="4150" spans="1:5" ht="40.5">
      <c r="A4150" s="202">
        <v>94759</v>
      </c>
      <c r="B4150" s="203" t="s">
        <v>5381</v>
      </c>
      <c r="C4150" s="204" t="s">
        <v>1</v>
      </c>
      <c r="D4150" s="205">
        <v>66.69</v>
      </c>
      <c r="E4150" s="206"/>
    </row>
    <row r="4151" spans="1:5" ht="40.5">
      <c r="A4151" s="202">
        <v>94760</v>
      </c>
      <c r="B4151" s="203" t="s">
        <v>5382</v>
      </c>
      <c r="C4151" s="204" t="s">
        <v>1</v>
      </c>
      <c r="D4151" s="205">
        <v>109.05</v>
      </c>
      <c r="E4151" s="206"/>
    </row>
    <row r="4152" spans="1:5" ht="40.5">
      <c r="A4152" s="202">
        <v>94761</v>
      </c>
      <c r="B4152" s="203" t="s">
        <v>5383</v>
      </c>
      <c r="C4152" s="204" t="s">
        <v>1</v>
      </c>
      <c r="D4152" s="205">
        <v>244.99</v>
      </c>
      <c r="E4152" s="206"/>
    </row>
    <row r="4153" spans="1:5" ht="40.5">
      <c r="A4153" s="202">
        <v>94762</v>
      </c>
      <c r="B4153" s="203" t="s">
        <v>5384</v>
      </c>
      <c r="C4153" s="204" t="s">
        <v>1</v>
      </c>
      <c r="D4153" s="205">
        <v>307.04000000000002</v>
      </c>
      <c r="E4153" s="206"/>
    </row>
    <row r="4154" spans="1:5" ht="40.5">
      <c r="A4154" s="202">
        <v>94783</v>
      </c>
      <c r="B4154" s="203" t="s">
        <v>5385</v>
      </c>
      <c r="C4154" s="204" t="s">
        <v>1</v>
      </c>
      <c r="D4154" s="205">
        <v>15.74</v>
      </c>
      <c r="E4154" s="206"/>
    </row>
    <row r="4155" spans="1:5" ht="40.5">
      <c r="A4155" s="202">
        <v>94785</v>
      </c>
      <c r="B4155" s="203" t="s">
        <v>5386</v>
      </c>
      <c r="C4155" s="204" t="s">
        <v>1</v>
      </c>
      <c r="D4155" s="205">
        <v>28.49</v>
      </c>
      <c r="E4155" s="206"/>
    </row>
    <row r="4156" spans="1:5" ht="40.5">
      <c r="A4156" s="202">
        <v>94786</v>
      </c>
      <c r="B4156" s="203" t="s">
        <v>5387</v>
      </c>
      <c r="C4156" s="204" t="s">
        <v>1</v>
      </c>
      <c r="D4156" s="205">
        <v>37.729999999999997</v>
      </c>
      <c r="E4156" s="206"/>
    </row>
    <row r="4157" spans="1:5" ht="40.5">
      <c r="A4157" s="202">
        <v>94787</v>
      </c>
      <c r="B4157" s="203" t="s">
        <v>5388</v>
      </c>
      <c r="C4157" s="204" t="s">
        <v>1</v>
      </c>
      <c r="D4157" s="205">
        <v>51</v>
      </c>
      <c r="E4157" s="206"/>
    </row>
    <row r="4158" spans="1:5" ht="40.5">
      <c r="A4158" s="202">
        <v>94788</v>
      </c>
      <c r="B4158" s="203" t="s">
        <v>5389</v>
      </c>
      <c r="C4158" s="204" t="s">
        <v>1</v>
      </c>
      <c r="D4158" s="205">
        <v>74.23</v>
      </c>
      <c r="E4158" s="206"/>
    </row>
    <row r="4159" spans="1:5" ht="40.5">
      <c r="A4159" s="202">
        <v>94789</v>
      </c>
      <c r="B4159" s="203" t="s">
        <v>5390</v>
      </c>
      <c r="C4159" s="204" t="s">
        <v>1</v>
      </c>
      <c r="D4159" s="205">
        <v>235.46</v>
      </c>
      <c r="E4159" s="206"/>
    </row>
    <row r="4160" spans="1:5" ht="40.5">
      <c r="A4160" s="202">
        <v>94790</v>
      </c>
      <c r="B4160" s="203" t="s">
        <v>5391</v>
      </c>
      <c r="C4160" s="204" t="s">
        <v>1</v>
      </c>
      <c r="D4160" s="205">
        <v>272.55</v>
      </c>
      <c r="E4160" s="206"/>
    </row>
    <row r="4161" spans="1:5" ht="40.5">
      <c r="A4161" s="202">
        <v>94791</v>
      </c>
      <c r="B4161" s="203" t="s">
        <v>5392</v>
      </c>
      <c r="C4161" s="204" t="s">
        <v>1</v>
      </c>
      <c r="D4161" s="205">
        <v>382.27</v>
      </c>
      <c r="E4161" s="206"/>
    </row>
    <row r="4162" spans="1:5" ht="40.5">
      <c r="A4162" s="202">
        <v>94863</v>
      </c>
      <c r="B4162" s="203" t="s">
        <v>5393</v>
      </c>
      <c r="C4162" s="204" t="s">
        <v>1</v>
      </c>
      <c r="D4162" s="205">
        <v>178.01</v>
      </c>
      <c r="E4162" s="206"/>
    </row>
    <row r="4163" spans="1:5" ht="40.5">
      <c r="A4163" s="202">
        <v>95141</v>
      </c>
      <c r="B4163" s="203" t="s">
        <v>5394</v>
      </c>
      <c r="C4163" s="204" t="s">
        <v>1</v>
      </c>
      <c r="D4163" s="205">
        <v>26.48</v>
      </c>
      <c r="E4163" s="206"/>
    </row>
    <row r="4164" spans="1:5" ht="27">
      <c r="A4164" s="202">
        <v>95237</v>
      </c>
      <c r="B4164" s="203" t="s">
        <v>5395</v>
      </c>
      <c r="C4164" s="204" t="s">
        <v>1</v>
      </c>
      <c r="D4164" s="205">
        <v>21.82</v>
      </c>
      <c r="E4164" s="206"/>
    </row>
    <row r="4165" spans="1:5" ht="40.5">
      <c r="A4165" s="202">
        <v>95693</v>
      </c>
      <c r="B4165" s="203" t="s">
        <v>5396</v>
      </c>
      <c r="C4165" s="204" t="s">
        <v>1</v>
      </c>
      <c r="D4165" s="205">
        <v>51.79</v>
      </c>
      <c r="E4165" s="206"/>
    </row>
    <row r="4166" spans="1:5" ht="27">
      <c r="A4166" s="202">
        <v>95694</v>
      </c>
      <c r="B4166" s="203" t="s">
        <v>5397</v>
      </c>
      <c r="C4166" s="204" t="s">
        <v>1</v>
      </c>
      <c r="D4166" s="205">
        <v>62.73</v>
      </c>
      <c r="E4166" s="206"/>
    </row>
    <row r="4167" spans="1:5" ht="40.5">
      <c r="A4167" s="202">
        <v>95695</v>
      </c>
      <c r="B4167" s="203" t="s">
        <v>5398</v>
      </c>
      <c r="C4167" s="204" t="s">
        <v>1</v>
      </c>
      <c r="D4167" s="205">
        <v>61.48</v>
      </c>
      <c r="E4167" s="206"/>
    </row>
    <row r="4168" spans="1:5" ht="27">
      <c r="A4168" s="202">
        <v>95696</v>
      </c>
      <c r="B4168" s="203" t="s">
        <v>5399</v>
      </c>
      <c r="C4168" s="204" t="s">
        <v>1</v>
      </c>
      <c r="D4168" s="205">
        <v>37.97</v>
      </c>
      <c r="E4168" s="206"/>
    </row>
    <row r="4169" spans="1:5" ht="27">
      <c r="A4169" s="202">
        <v>96637</v>
      </c>
      <c r="B4169" s="203" t="s">
        <v>5400</v>
      </c>
      <c r="C4169" s="204" t="s">
        <v>1</v>
      </c>
      <c r="D4169" s="205">
        <v>10.57</v>
      </c>
      <c r="E4169" s="206"/>
    </row>
    <row r="4170" spans="1:5" ht="27">
      <c r="A4170" s="202">
        <v>96638</v>
      </c>
      <c r="B4170" s="203" t="s">
        <v>5401</v>
      </c>
      <c r="C4170" s="204" t="s">
        <v>1</v>
      </c>
      <c r="D4170" s="205">
        <v>9.9700000000000006</v>
      </c>
      <c r="E4170" s="206"/>
    </row>
    <row r="4171" spans="1:5" ht="27">
      <c r="A4171" s="202">
        <v>96639</v>
      </c>
      <c r="B4171" s="203" t="s">
        <v>5402</v>
      </c>
      <c r="C4171" s="204" t="s">
        <v>1</v>
      </c>
      <c r="D4171" s="205">
        <v>7.54</v>
      </c>
      <c r="E4171" s="206"/>
    </row>
    <row r="4172" spans="1:5" ht="27">
      <c r="A4172" s="202">
        <v>96640</v>
      </c>
      <c r="B4172" s="203" t="s">
        <v>5403</v>
      </c>
      <c r="C4172" s="204" t="s">
        <v>1</v>
      </c>
      <c r="D4172" s="205">
        <v>24.11</v>
      </c>
      <c r="E4172" s="206"/>
    </row>
    <row r="4173" spans="1:5" ht="27">
      <c r="A4173" s="202">
        <v>96641</v>
      </c>
      <c r="B4173" s="203" t="s">
        <v>5404</v>
      </c>
      <c r="C4173" s="204" t="s">
        <v>1</v>
      </c>
      <c r="D4173" s="205">
        <v>18.190000000000001</v>
      </c>
      <c r="E4173" s="206"/>
    </row>
    <row r="4174" spans="1:5" ht="27">
      <c r="A4174" s="202">
        <v>96642</v>
      </c>
      <c r="B4174" s="203" t="s">
        <v>5405</v>
      </c>
      <c r="C4174" s="204" t="s">
        <v>1</v>
      </c>
      <c r="D4174" s="205">
        <v>13.93</v>
      </c>
      <c r="E4174" s="206"/>
    </row>
    <row r="4175" spans="1:5" ht="27">
      <c r="A4175" s="202">
        <v>96643</v>
      </c>
      <c r="B4175" s="203" t="s">
        <v>5406</v>
      </c>
      <c r="C4175" s="204" t="s">
        <v>1</v>
      </c>
      <c r="D4175" s="205">
        <v>48.64</v>
      </c>
      <c r="E4175" s="206"/>
    </row>
    <row r="4176" spans="1:5" ht="27">
      <c r="A4176" s="202">
        <v>96650</v>
      </c>
      <c r="B4176" s="203" t="s">
        <v>5407</v>
      </c>
      <c r="C4176" s="204" t="s">
        <v>1</v>
      </c>
      <c r="D4176" s="205">
        <v>8.1999999999999993</v>
      </c>
      <c r="E4176" s="206"/>
    </row>
    <row r="4177" spans="1:5" ht="27">
      <c r="A4177" s="202">
        <v>96651</v>
      </c>
      <c r="B4177" s="203" t="s">
        <v>5408</v>
      </c>
      <c r="C4177" s="204" t="s">
        <v>1</v>
      </c>
      <c r="D4177" s="205">
        <v>7.6</v>
      </c>
      <c r="E4177" s="206"/>
    </row>
    <row r="4178" spans="1:5" ht="27">
      <c r="A4178" s="202">
        <v>96652</v>
      </c>
      <c r="B4178" s="203" t="s">
        <v>5409</v>
      </c>
      <c r="C4178" s="204" t="s">
        <v>1</v>
      </c>
      <c r="D4178" s="205">
        <v>15.15</v>
      </c>
      <c r="E4178" s="206"/>
    </row>
    <row r="4179" spans="1:5" ht="27">
      <c r="A4179" s="202">
        <v>96653</v>
      </c>
      <c r="B4179" s="203" t="s">
        <v>5410</v>
      </c>
      <c r="C4179" s="204" t="s">
        <v>1</v>
      </c>
      <c r="D4179" s="205">
        <v>15.09</v>
      </c>
      <c r="E4179" s="206"/>
    </row>
    <row r="4180" spans="1:5" ht="27">
      <c r="A4180" s="202">
        <v>96654</v>
      </c>
      <c r="B4180" s="203" t="s">
        <v>5411</v>
      </c>
      <c r="C4180" s="204" t="s">
        <v>1</v>
      </c>
      <c r="D4180" s="205">
        <v>25.57</v>
      </c>
      <c r="E4180" s="206"/>
    </row>
    <row r="4181" spans="1:5" ht="27">
      <c r="A4181" s="202">
        <v>96655</v>
      </c>
      <c r="B4181" s="203" t="s">
        <v>5412</v>
      </c>
      <c r="C4181" s="204" t="s">
        <v>1</v>
      </c>
      <c r="D4181" s="205">
        <v>24.92</v>
      </c>
      <c r="E4181" s="206"/>
    </row>
    <row r="4182" spans="1:5" ht="27">
      <c r="A4182" s="202">
        <v>96656</v>
      </c>
      <c r="B4182" s="203" t="s">
        <v>5413</v>
      </c>
      <c r="C4182" s="204" t="s">
        <v>1</v>
      </c>
      <c r="D4182" s="205">
        <v>5.98</v>
      </c>
      <c r="E4182" s="206"/>
    </row>
    <row r="4183" spans="1:5" ht="27">
      <c r="A4183" s="202">
        <v>96657</v>
      </c>
      <c r="B4183" s="203" t="s">
        <v>5414</v>
      </c>
      <c r="C4183" s="204" t="s">
        <v>1</v>
      </c>
      <c r="D4183" s="205">
        <v>22.55</v>
      </c>
      <c r="E4183" s="206"/>
    </row>
    <row r="4184" spans="1:5" ht="27">
      <c r="A4184" s="202">
        <v>96658</v>
      </c>
      <c r="B4184" s="203" t="s">
        <v>5415</v>
      </c>
      <c r="C4184" s="204" t="s">
        <v>1</v>
      </c>
      <c r="D4184" s="205">
        <v>16.63</v>
      </c>
      <c r="E4184" s="206"/>
    </row>
    <row r="4185" spans="1:5" ht="27">
      <c r="A4185" s="202">
        <v>96659</v>
      </c>
      <c r="B4185" s="203" t="s">
        <v>5416</v>
      </c>
      <c r="C4185" s="204" t="s">
        <v>1</v>
      </c>
      <c r="D4185" s="205">
        <v>10.3</v>
      </c>
      <c r="E4185" s="206"/>
    </row>
    <row r="4186" spans="1:5" ht="27">
      <c r="A4186" s="202">
        <v>96660</v>
      </c>
      <c r="B4186" s="203" t="s">
        <v>5417</v>
      </c>
      <c r="C4186" s="204" t="s">
        <v>1</v>
      </c>
      <c r="D4186" s="205">
        <v>37.94</v>
      </c>
      <c r="E4186" s="206"/>
    </row>
    <row r="4187" spans="1:5" ht="27">
      <c r="A4187" s="202">
        <v>96661</v>
      </c>
      <c r="B4187" s="203" t="s">
        <v>5418</v>
      </c>
      <c r="C4187" s="204" t="s">
        <v>1</v>
      </c>
      <c r="D4187" s="205">
        <v>28.84</v>
      </c>
      <c r="E4187" s="206"/>
    </row>
    <row r="4188" spans="1:5" ht="27">
      <c r="A4188" s="202">
        <v>96662</v>
      </c>
      <c r="B4188" s="203" t="s">
        <v>5419</v>
      </c>
      <c r="C4188" s="204" t="s">
        <v>1</v>
      </c>
      <c r="D4188" s="205">
        <v>10.61</v>
      </c>
      <c r="E4188" s="206"/>
    </row>
    <row r="4189" spans="1:5" ht="27">
      <c r="A4189" s="202">
        <v>96663</v>
      </c>
      <c r="B4189" s="203" t="s">
        <v>5420</v>
      </c>
      <c r="C4189" s="204" t="s">
        <v>1</v>
      </c>
      <c r="D4189" s="205">
        <v>19.670000000000002</v>
      </c>
      <c r="E4189" s="206"/>
    </row>
    <row r="4190" spans="1:5" ht="27">
      <c r="A4190" s="202">
        <v>96664</v>
      </c>
      <c r="B4190" s="203" t="s">
        <v>5421</v>
      </c>
      <c r="C4190" s="204" t="s">
        <v>1</v>
      </c>
      <c r="D4190" s="205">
        <v>21.62</v>
      </c>
      <c r="E4190" s="206"/>
    </row>
    <row r="4191" spans="1:5" ht="27">
      <c r="A4191" s="202">
        <v>96665</v>
      </c>
      <c r="B4191" s="203" t="s">
        <v>5422</v>
      </c>
      <c r="C4191" s="204" t="s">
        <v>1</v>
      </c>
      <c r="D4191" s="205">
        <v>10.76</v>
      </c>
      <c r="E4191" s="206"/>
    </row>
    <row r="4192" spans="1:5" ht="27">
      <c r="A4192" s="202">
        <v>96666</v>
      </c>
      <c r="B4192" s="203" t="s">
        <v>5423</v>
      </c>
      <c r="C4192" s="204" t="s">
        <v>1</v>
      </c>
      <c r="D4192" s="205">
        <v>20.34</v>
      </c>
      <c r="E4192" s="206"/>
    </row>
    <row r="4193" spans="1:5" ht="27">
      <c r="A4193" s="202">
        <v>96667</v>
      </c>
      <c r="B4193" s="203" t="s">
        <v>5424</v>
      </c>
      <c r="C4193" s="204" t="s">
        <v>1</v>
      </c>
      <c r="D4193" s="205">
        <v>36.78</v>
      </c>
      <c r="E4193" s="206"/>
    </row>
    <row r="4194" spans="1:5" ht="27">
      <c r="A4194" s="202">
        <v>96684</v>
      </c>
      <c r="B4194" s="203" t="s">
        <v>5425</v>
      </c>
      <c r="C4194" s="204" t="s">
        <v>1</v>
      </c>
      <c r="D4194" s="205">
        <v>4.66</v>
      </c>
      <c r="E4194" s="206"/>
    </row>
    <row r="4195" spans="1:5" ht="27">
      <c r="A4195" s="202">
        <v>96685</v>
      </c>
      <c r="B4195" s="203" t="s">
        <v>5426</v>
      </c>
      <c r="C4195" s="204" t="s">
        <v>1</v>
      </c>
      <c r="D4195" s="205">
        <v>4.0599999999999996</v>
      </c>
      <c r="E4195" s="206"/>
    </row>
    <row r="4196" spans="1:5" ht="27">
      <c r="A4196" s="202">
        <v>96686</v>
      </c>
      <c r="B4196" s="203" t="s">
        <v>5427</v>
      </c>
      <c r="C4196" s="204" t="s">
        <v>1</v>
      </c>
      <c r="D4196" s="205">
        <v>7.02</v>
      </c>
      <c r="E4196" s="206"/>
    </row>
    <row r="4197" spans="1:5" ht="27">
      <c r="A4197" s="202">
        <v>96687</v>
      </c>
      <c r="B4197" s="203" t="s">
        <v>5428</v>
      </c>
      <c r="C4197" s="204" t="s">
        <v>1</v>
      </c>
      <c r="D4197" s="205">
        <v>6.96</v>
      </c>
      <c r="E4197" s="206"/>
    </row>
    <row r="4198" spans="1:5" ht="27">
      <c r="A4198" s="202">
        <v>96688</v>
      </c>
      <c r="B4198" s="203" t="s">
        <v>5429</v>
      </c>
      <c r="C4198" s="204" t="s">
        <v>1</v>
      </c>
      <c r="D4198" s="205">
        <v>12.44</v>
      </c>
      <c r="E4198" s="206"/>
    </row>
    <row r="4199" spans="1:5" ht="27">
      <c r="A4199" s="202">
        <v>96689</v>
      </c>
      <c r="B4199" s="203" t="s">
        <v>5430</v>
      </c>
      <c r="C4199" s="204" t="s">
        <v>1</v>
      </c>
      <c r="D4199" s="205">
        <v>11.79</v>
      </c>
      <c r="E4199" s="206"/>
    </row>
    <row r="4200" spans="1:5" ht="27">
      <c r="A4200" s="202">
        <v>96690</v>
      </c>
      <c r="B4200" s="203" t="s">
        <v>5431</v>
      </c>
      <c r="C4200" s="204" t="s">
        <v>1</v>
      </c>
      <c r="D4200" s="205">
        <v>23.92</v>
      </c>
      <c r="E4200" s="206"/>
    </row>
    <row r="4201" spans="1:5" ht="27">
      <c r="A4201" s="202">
        <v>96691</v>
      </c>
      <c r="B4201" s="203" t="s">
        <v>5432</v>
      </c>
      <c r="C4201" s="204" t="s">
        <v>1</v>
      </c>
      <c r="D4201" s="205">
        <v>24.8</v>
      </c>
      <c r="E4201" s="206"/>
    </row>
    <row r="4202" spans="1:5" ht="27">
      <c r="A4202" s="202">
        <v>96692</v>
      </c>
      <c r="B4202" s="203" t="s">
        <v>5433</v>
      </c>
      <c r="C4202" s="204" t="s">
        <v>1</v>
      </c>
      <c r="D4202" s="205">
        <v>36.07</v>
      </c>
      <c r="E4202" s="206"/>
    </row>
    <row r="4203" spans="1:5" ht="27">
      <c r="A4203" s="202">
        <v>96693</v>
      </c>
      <c r="B4203" s="203" t="s">
        <v>5434</v>
      </c>
      <c r="C4203" s="204" t="s">
        <v>1</v>
      </c>
      <c r="D4203" s="205">
        <v>33.9</v>
      </c>
      <c r="E4203" s="206"/>
    </row>
    <row r="4204" spans="1:5" ht="27">
      <c r="A4204" s="202">
        <v>96694</v>
      </c>
      <c r="B4204" s="203" t="s">
        <v>5435</v>
      </c>
      <c r="C4204" s="204" t="s">
        <v>1</v>
      </c>
      <c r="D4204" s="205">
        <v>83.28</v>
      </c>
      <c r="E4204" s="206"/>
    </row>
    <row r="4205" spans="1:5" ht="27">
      <c r="A4205" s="202">
        <v>96695</v>
      </c>
      <c r="B4205" s="203" t="s">
        <v>5436</v>
      </c>
      <c r="C4205" s="204" t="s">
        <v>1</v>
      </c>
      <c r="D4205" s="205">
        <v>80.72</v>
      </c>
      <c r="E4205" s="206"/>
    </row>
    <row r="4206" spans="1:5" ht="27">
      <c r="A4206" s="202">
        <v>96696</v>
      </c>
      <c r="B4206" s="203" t="s">
        <v>5437</v>
      </c>
      <c r="C4206" s="204" t="s">
        <v>1</v>
      </c>
      <c r="D4206" s="205">
        <v>125.96</v>
      </c>
      <c r="E4206" s="206"/>
    </row>
    <row r="4207" spans="1:5" ht="27">
      <c r="A4207" s="202">
        <v>96697</v>
      </c>
      <c r="B4207" s="203" t="s">
        <v>5438</v>
      </c>
      <c r="C4207" s="204" t="s">
        <v>1</v>
      </c>
      <c r="D4207" s="205">
        <v>188.62</v>
      </c>
      <c r="E4207" s="206"/>
    </row>
    <row r="4208" spans="1:5" ht="27">
      <c r="A4208" s="202">
        <v>96698</v>
      </c>
      <c r="B4208" s="203" t="s">
        <v>5439</v>
      </c>
      <c r="C4208" s="204" t="s">
        <v>1</v>
      </c>
      <c r="D4208" s="205">
        <v>3.61</v>
      </c>
      <c r="E4208" s="206"/>
    </row>
    <row r="4209" spans="1:5" ht="27">
      <c r="A4209" s="202">
        <v>96699</v>
      </c>
      <c r="B4209" s="203" t="s">
        <v>5440</v>
      </c>
      <c r="C4209" s="204" t="s">
        <v>1</v>
      </c>
      <c r="D4209" s="205">
        <v>20.18</v>
      </c>
      <c r="E4209" s="206"/>
    </row>
    <row r="4210" spans="1:5" ht="27">
      <c r="A4210" s="202">
        <v>96700</v>
      </c>
      <c r="B4210" s="203" t="s">
        <v>5441</v>
      </c>
      <c r="C4210" s="204" t="s">
        <v>1</v>
      </c>
      <c r="D4210" s="205">
        <v>14.26</v>
      </c>
      <c r="E4210" s="206"/>
    </row>
    <row r="4211" spans="1:5" ht="27">
      <c r="A4211" s="202">
        <v>96701</v>
      </c>
      <c r="B4211" s="203" t="s">
        <v>5442</v>
      </c>
      <c r="C4211" s="204" t="s">
        <v>1</v>
      </c>
      <c r="D4211" s="205">
        <v>4.88</v>
      </c>
      <c r="E4211" s="206"/>
    </row>
    <row r="4212" spans="1:5" ht="27">
      <c r="A4212" s="202">
        <v>96702</v>
      </c>
      <c r="B4212" s="203" t="s">
        <v>5443</v>
      </c>
      <c r="C4212" s="204" t="s">
        <v>1</v>
      </c>
      <c r="D4212" s="205">
        <v>5.19</v>
      </c>
      <c r="E4212" s="206"/>
    </row>
    <row r="4213" spans="1:5" ht="27">
      <c r="A4213" s="202">
        <v>96703</v>
      </c>
      <c r="B4213" s="203" t="s">
        <v>5444</v>
      </c>
      <c r="C4213" s="204" t="s">
        <v>1</v>
      </c>
      <c r="D4213" s="205">
        <v>10.89</v>
      </c>
      <c r="E4213" s="206"/>
    </row>
    <row r="4214" spans="1:5" ht="27">
      <c r="A4214" s="202">
        <v>96704</v>
      </c>
      <c r="B4214" s="203" t="s">
        <v>5445</v>
      </c>
      <c r="C4214" s="204" t="s">
        <v>1</v>
      </c>
      <c r="D4214" s="205">
        <v>12.84</v>
      </c>
      <c r="E4214" s="206"/>
    </row>
    <row r="4215" spans="1:5" ht="27">
      <c r="A4215" s="202">
        <v>96705</v>
      </c>
      <c r="B4215" s="203" t="s">
        <v>5446</v>
      </c>
      <c r="C4215" s="204" t="s">
        <v>1</v>
      </c>
      <c r="D4215" s="205">
        <v>16.43</v>
      </c>
      <c r="E4215" s="206"/>
    </row>
    <row r="4216" spans="1:5" ht="27">
      <c r="A4216" s="202">
        <v>96706</v>
      </c>
      <c r="B4216" s="203" t="s">
        <v>5447</v>
      </c>
      <c r="C4216" s="204" t="s">
        <v>1</v>
      </c>
      <c r="D4216" s="205">
        <v>24.6</v>
      </c>
      <c r="E4216" s="206"/>
    </row>
    <row r="4217" spans="1:5" ht="27">
      <c r="A4217" s="202">
        <v>96707</v>
      </c>
      <c r="B4217" s="203" t="s">
        <v>5448</v>
      </c>
      <c r="C4217" s="204" t="s">
        <v>1</v>
      </c>
      <c r="D4217" s="205">
        <v>53.36</v>
      </c>
      <c r="E4217" s="206"/>
    </row>
    <row r="4218" spans="1:5" ht="27">
      <c r="A4218" s="202">
        <v>96708</v>
      </c>
      <c r="B4218" s="203" t="s">
        <v>5449</v>
      </c>
      <c r="C4218" s="204" t="s">
        <v>1</v>
      </c>
      <c r="D4218" s="205">
        <v>84.87</v>
      </c>
      <c r="E4218" s="206"/>
    </row>
    <row r="4219" spans="1:5" ht="27">
      <c r="A4219" s="202">
        <v>96709</v>
      </c>
      <c r="B4219" s="203" t="s">
        <v>5450</v>
      </c>
      <c r="C4219" s="204" t="s">
        <v>1</v>
      </c>
      <c r="D4219" s="205">
        <v>134.69999999999999</v>
      </c>
      <c r="E4219" s="206"/>
    </row>
    <row r="4220" spans="1:5" ht="27">
      <c r="A4220" s="202">
        <v>96710</v>
      </c>
      <c r="B4220" s="203" t="s">
        <v>5451</v>
      </c>
      <c r="C4220" s="204" t="s">
        <v>1</v>
      </c>
      <c r="D4220" s="205">
        <v>6.05</v>
      </c>
      <c r="E4220" s="206"/>
    </row>
    <row r="4221" spans="1:5" ht="27">
      <c r="A4221" s="202">
        <v>96711</v>
      </c>
      <c r="B4221" s="203" t="s">
        <v>5452</v>
      </c>
      <c r="C4221" s="204" t="s">
        <v>1</v>
      </c>
      <c r="D4221" s="205">
        <v>9.5299999999999994</v>
      </c>
      <c r="E4221" s="206"/>
    </row>
    <row r="4222" spans="1:5" ht="27">
      <c r="A4222" s="202">
        <v>96712</v>
      </c>
      <c r="B4222" s="203" t="s">
        <v>5453</v>
      </c>
      <c r="C4222" s="204" t="s">
        <v>1</v>
      </c>
      <c r="D4222" s="205">
        <v>19.22</v>
      </c>
      <c r="E4222" s="206"/>
    </row>
    <row r="4223" spans="1:5" ht="27">
      <c r="A4223" s="202">
        <v>96713</v>
      </c>
      <c r="B4223" s="203" t="s">
        <v>5454</v>
      </c>
      <c r="C4223" s="204" t="s">
        <v>1</v>
      </c>
      <c r="D4223" s="205">
        <v>26.38</v>
      </c>
      <c r="E4223" s="206"/>
    </row>
    <row r="4224" spans="1:5" ht="27">
      <c r="A4224" s="202">
        <v>96714</v>
      </c>
      <c r="B4224" s="203" t="s">
        <v>5455</v>
      </c>
      <c r="C4224" s="204" t="s">
        <v>1</v>
      </c>
      <c r="D4224" s="205">
        <v>45.16</v>
      </c>
      <c r="E4224" s="206"/>
    </row>
    <row r="4225" spans="1:5" ht="27">
      <c r="A4225" s="202">
        <v>96715</v>
      </c>
      <c r="B4225" s="203" t="s">
        <v>5456</v>
      </c>
      <c r="C4225" s="204" t="s">
        <v>1</v>
      </c>
      <c r="D4225" s="205">
        <v>87.91</v>
      </c>
      <c r="E4225" s="206"/>
    </row>
    <row r="4226" spans="1:5" ht="27">
      <c r="A4226" s="202">
        <v>96716</v>
      </c>
      <c r="B4226" s="203" t="s">
        <v>5457</v>
      </c>
      <c r="C4226" s="204" t="s">
        <v>1</v>
      </c>
      <c r="D4226" s="205">
        <v>132.75</v>
      </c>
      <c r="E4226" s="206"/>
    </row>
    <row r="4227" spans="1:5" ht="27">
      <c r="A4227" s="202">
        <v>96717</v>
      </c>
      <c r="B4227" s="203" t="s">
        <v>5458</v>
      </c>
      <c r="C4227" s="204" t="s">
        <v>1</v>
      </c>
      <c r="D4227" s="205">
        <v>210.22</v>
      </c>
      <c r="E4227" s="206"/>
    </row>
    <row r="4228" spans="1:5" ht="40.5">
      <c r="A4228" s="202">
        <v>96736</v>
      </c>
      <c r="B4228" s="203" t="s">
        <v>5459</v>
      </c>
      <c r="C4228" s="204" t="s">
        <v>1</v>
      </c>
      <c r="D4228" s="205">
        <v>4.41</v>
      </c>
      <c r="E4228" s="206"/>
    </row>
    <row r="4229" spans="1:5" ht="40.5">
      <c r="A4229" s="202">
        <v>96737</v>
      </c>
      <c r="B4229" s="203" t="s">
        <v>5460</v>
      </c>
      <c r="C4229" s="204" t="s">
        <v>1</v>
      </c>
      <c r="D4229" s="205">
        <v>5.32</v>
      </c>
      <c r="E4229" s="206"/>
    </row>
    <row r="4230" spans="1:5" ht="40.5">
      <c r="A4230" s="202">
        <v>96738</v>
      </c>
      <c r="B4230" s="203" t="s">
        <v>5461</v>
      </c>
      <c r="C4230" s="204" t="s">
        <v>1</v>
      </c>
      <c r="D4230" s="205">
        <v>21.89</v>
      </c>
      <c r="E4230" s="206"/>
    </row>
    <row r="4231" spans="1:5" ht="40.5">
      <c r="A4231" s="202">
        <v>96739</v>
      </c>
      <c r="B4231" s="203" t="s">
        <v>5462</v>
      </c>
      <c r="C4231" s="204" t="s">
        <v>1</v>
      </c>
      <c r="D4231" s="205">
        <v>6.91</v>
      </c>
      <c r="E4231" s="206"/>
    </row>
    <row r="4232" spans="1:5" ht="40.5">
      <c r="A4232" s="202">
        <v>96740</v>
      </c>
      <c r="B4232" s="203" t="s">
        <v>5463</v>
      </c>
      <c r="C4232" s="204" t="s">
        <v>1</v>
      </c>
      <c r="D4232" s="205">
        <v>34.549999999999997</v>
      </c>
      <c r="E4232" s="206"/>
    </row>
    <row r="4233" spans="1:5" ht="40.5">
      <c r="A4233" s="202">
        <v>96741</v>
      </c>
      <c r="B4233" s="203" t="s">
        <v>5464</v>
      </c>
      <c r="C4233" s="204" t="s">
        <v>1</v>
      </c>
      <c r="D4233" s="205">
        <v>12.3</v>
      </c>
      <c r="E4233" s="206"/>
    </row>
    <row r="4234" spans="1:5" ht="40.5">
      <c r="A4234" s="202">
        <v>96742</v>
      </c>
      <c r="B4234" s="203" t="s">
        <v>5465</v>
      </c>
      <c r="C4234" s="204" t="s">
        <v>1</v>
      </c>
      <c r="D4234" s="205">
        <v>18.64</v>
      </c>
      <c r="E4234" s="206"/>
    </row>
    <row r="4235" spans="1:5" ht="40.5">
      <c r="A4235" s="202">
        <v>96743</v>
      </c>
      <c r="B4235" s="203" t="s">
        <v>5466</v>
      </c>
      <c r="C4235" s="204" t="s">
        <v>1</v>
      </c>
      <c r="D4235" s="205">
        <v>25.19</v>
      </c>
      <c r="E4235" s="206"/>
    </row>
    <row r="4236" spans="1:5" ht="40.5">
      <c r="A4236" s="202">
        <v>96744</v>
      </c>
      <c r="B4236" s="203" t="s">
        <v>5467</v>
      </c>
      <c r="C4236" s="204" t="s">
        <v>1</v>
      </c>
      <c r="D4236" s="205">
        <v>55.54</v>
      </c>
      <c r="E4236" s="206"/>
    </row>
    <row r="4237" spans="1:5" ht="40.5">
      <c r="A4237" s="202">
        <v>96745</v>
      </c>
      <c r="B4237" s="203" t="s">
        <v>5468</v>
      </c>
      <c r="C4237" s="204" t="s">
        <v>1</v>
      </c>
      <c r="D4237" s="205">
        <v>84.34</v>
      </c>
      <c r="E4237" s="206"/>
    </row>
    <row r="4238" spans="1:5" ht="40.5">
      <c r="A4238" s="202">
        <v>96746</v>
      </c>
      <c r="B4238" s="203" t="s">
        <v>5469</v>
      </c>
      <c r="C4238" s="204" t="s">
        <v>1</v>
      </c>
      <c r="D4238" s="205">
        <v>134.66999999999999</v>
      </c>
      <c r="E4238" s="206"/>
    </row>
    <row r="4239" spans="1:5" ht="40.5">
      <c r="A4239" s="202">
        <v>96747</v>
      </c>
      <c r="B4239" s="203" t="s">
        <v>5470</v>
      </c>
      <c r="C4239" s="204" t="s">
        <v>1</v>
      </c>
      <c r="D4239" s="205">
        <v>6.09</v>
      </c>
      <c r="E4239" s="206"/>
    </row>
    <row r="4240" spans="1:5" ht="40.5">
      <c r="A4240" s="202">
        <v>96748</v>
      </c>
      <c r="B4240" s="203" t="s">
        <v>5471</v>
      </c>
      <c r="C4240" s="204" t="s">
        <v>1</v>
      </c>
      <c r="D4240" s="205">
        <v>7.23</v>
      </c>
      <c r="E4240" s="206"/>
    </row>
    <row r="4241" spans="1:5" ht="40.5">
      <c r="A4241" s="202">
        <v>96749</v>
      </c>
      <c r="B4241" s="203" t="s">
        <v>5472</v>
      </c>
      <c r="C4241" s="204" t="s">
        <v>1</v>
      </c>
      <c r="D4241" s="205">
        <v>10.07</v>
      </c>
      <c r="E4241" s="206"/>
    </row>
    <row r="4242" spans="1:5" ht="40.5">
      <c r="A4242" s="202">
        <v>96750</v>
      </c>
      <c r="B4242" s="203" t="s">
        <v>5473</v>
      </c>
      <c r="C4242" s="204" t="s">
        <v>1</v>
      </c>
      <c r="D4242" s="205">
        <v>14.52</v>
      </c>
      <c r="E4242" s="206"/>
    </row>
    <row r="4243" spans="1:5" ht="40.5">
      <c r="A4243" s="202">
        <v>96751</v>
      </c>
      <c r="B4243" s="203" t="s">
        <v>5474</v>
      </c>
      <c r="C4243" s="204" t="s">
        <v>1</v>
      </c>
      <c r="D4243" s="205">
        <v>27.22</v>
      </c>
      <c r="E4243" s="206"/>
    </row>
    <row r="4244" spans="1:5" ht="40.5">
      <c r="A4244" s="202">
        <v>96752</v>
      </c>
      <c r="B4244" s="203" t="s">
        <v>5475</v>
      </c>
      <c r="C4244" s="204" t="s">
        <v>1</v>
      </c>
      <c r="D4244" s="205">
        <v>36.950000000000003</v>
      </c>
      <c r="E4244" s="206"/>
    </row>
    <row r="4245" spans="1:5" ht="40.5">
      <c r="A4245" s="202">
        <v>96753</v>
      </c>
      <c r="B4245" s="203" t="s">
        <v>5476</v>
      </c>
      <c r="C4245" s="204" t="s">
        <v>1</v>
      </c>
      <c r="D4245" s="205">
        <v>86.55</v>
      </c>
      <c r="E4245" s="206"/>
    </row>
    <row r="4246" spans="1:5" ht="40.5">
      <c r="A4246" s="202">
        <v>96754</v>
      </c>
      <c r="B4246" s="203" t="s">
        <v>5477</v>
      </c>
      <c r="C4246" s="204" t="s">
        <v>1</v>
      </c>
      <c r="D4246" s="205">
        <v>125.15</v>
      </c>
      <c r="E4246" s="206"/>
    </row>
    <row r="4247" spans="1:5" ht="40.5">
      <c r="A4247" s="202">
        <v>96755</v>
      </c>
      <c r="B4247" s="203" t="s">
        <v>5478</v>
      </c>
      <c r="C4247" s="204" t="s">
        <v>1</v>
      </c>
      <c r="D4247" s="205">
        <v>188.59</v>
      </c>
      <c r="E4247" s="206"/>
    </row>
    <row r="4248" spans="1:5" ht="40.5">
      <c r="A4248" s="202">
        <v>96756</v>
      </c>
      <c r="B4248" s="203" t="s">
        <v>5479</v>
      </c>
      <c r="C4248" s="204" t="s">
        <v>1</v>
      </c>
      <c r="D4248" s="205">
        <v>12.43</v>
      </c>
      <c r="E4248" s="206"/>
    </row>
    <row r="4249" spans="1:5" ht="40.5">
      <c r="A4249" s="202">
        <v>96757</v>
      </c>
      <c r="B4249" s="203" t="s">
        <v>5480</v>
      </c>
      <c r="C4249" s="204" t="s">
        <v>1</v>
      </c>
      <c r="D4249" s="205">
        <v>11.83</v>
      </c>
      <c r="E4249" s="206"/>
    </row>
    <row r="4250" spans="1:5" ht="40.5">
      <c r="A4250" s="202">
        <v>96758</v>
      </c>
      <c r="B4250" s="203" t="s">
        <v>5481</v>
      </c>
      <c r="C4250" s="204" t="s">
        <v>1</v>
      </c>
      <c r="D4250" s="205">
        <v>13.58</v>
      </c>
      <c r="E4250" s="206"/>
    </row>
    <row r="4251" spans="1:5" ht="40.5">
      <c r="A4251" s="202">
        <v>96759</v>
      </c>
      <c r="B4251" s="203" t="s">
        <v>5482</v>
      </c>
      <c r="C4251" s="204" t="s">
        <v>1</v>
      </c>
      <c r="D4251" s="205">
        <v>22.02</v>
      </c>
      <c r="E4251" s="206"/>
    </row>
    <row r="4252" spans="1:5" ht="40.5">
      <c r="A4252" s="202">
        <v>96760</v>
      </c>
      <c r="B4252" s="203" t="s">
        <v>5483</v>
      </c>
      <c r="C4252" s="204" t="s">
        <v>1</v>
      </c>
      <c r="D4252" s="205">
        <v>30.77</v>
      </c>
      <c r="E4252" s="206"/>
    </row>
    <row r="4253" spans="1:5" ht="40.5">
      <c r="A4253" s="202">
        <v>96761</v>
      </c>
      <c r="B4253" s="203" t="s">
        <v>5484</v>
      </c>
      <c r="C4253" s="204" t="s">
        <v>1</v>
      </c>
      <c r="D4253" s="205">
        <v>46.34</v>
      </c>
      <c r="E4253" s="206"/>
    </row>
    <row r="4254" spans="1:5" ht="40.5">
      <c r="A4254" s="202">
        <v>96762</v>
      </c>
      <c r="B4254" s="203" t="s">
        <v>5485</v>
      </c>
      <c r="C4254" s="204" t="s">
        <v>1</v>
      </c>
      <c r="D4254" s="205">
        <v>92.23</v>
      </c>
      <c r="E4254" s="206"/>
    </row>
    <row r="4255" spans="1:5" ht="40.5">
      <c r="A4255" s="202">
        <v>96763</v>
      </c>
      <c r="B4255" s="203" t="s">
        <v>5486</v>
      </c>
      <c r="C4255" s="204" t="s">
        <v>1</v>
      </c>
      <c r="D4255" s="205">
        <v>131.66</v>
      </c>
      <c r="E4255" s="206"/>
    </row>
    <row r="4256" spans="1:5" ht="40.5">
      <c r="A4256" s="202">
        <v>96764</v>
      </c>
      <c r="B4256" s="203" t="s">
        <v>5487</v>
      </c>
      <c r="C4256" s="204" t="s">
        <v>1</v>
      </c>
      <c r="D4256" s="205">
        <v>210.16</v>
      </c>
      <c r="E4256" s="206"/>
    </row>
    <row r="4257" spans="1:5" ht="27">
      <c r="A4257" s="202">
        <v>96802</v>
      </c>
      <c r="B4257" s="203" t="s">
        <v>5488</v>
      </c>
      <c r="C4257" s="204" t="s">
        <v>1</v>
      </c>
      <c r="D4257" s="205">
        <v>271.7</v>
      </c>
      <c r="E4257" s="206"/>
    </row>
    <row r="4258" spans="1:5" ht="27">
      <c r="A4258" s="202">
        <v>96803</v>
      </c>
      <c r="B4258" s="203" t="s">
        <v>5489</v>
      </c>
      <c r="C4258" s="204" t="s">
        <v>1</v>
      </c>
      <c r="D4258" s="205">
        <v>138.21</v>
      </c>
      <c r="E4258" s="206"/>
    </row>
    <row r="4259" spans="1:5" ht="40.5">
      <c r="A4259" s="202">
        <v>96804</v>
      </c>
      <c r="B4259" s="203" t="s">
        <v>5490</v>
      </c>
      <c r="C4259" s="204" t="s">
        <v>1</v>
      </c>
      <c r="D4259" s="205">
        <v>243.79</v>
      </c>
      <c r="E4259" s="206"/>
    </row>
    <row r="4260" spans="1:5" ht="27">
      <c r="A4260" s="202">
        <v>96805</v>
      </c>
      <c r="B4260" s="203" t="s">
        <v>5491</v>
      </c>
      <c r="C4260" s="204" t="s">
        <v>1</v>
      </c>
      <c r="D4260" s="205">
        <v>278.02999999999997</v>
      </c>
      <c r="E4260" s="206"/>
    </row>
    <row r="4261" spans="1:5" ht="27">
      <c r="A4261" s="202">
        <v>96806</v>
      </c>
      <c r="B4261" s="203" t="s">
        <v>5492</v>
      </c>
      <c r="C4261" s="204" t="s">
        <v>1</v>
      </c>
      <c r="D4261" s="205">
        <v>132.13</v>
      </c>
      <c r="E4261" s="206"/>
    </row>
    <row r="4262" spans="1:5" ht="40.5">
      <c r="A4262" s="202">
        <v>96807</v>
      </c>
      <c r="B4262" s="203" t="s">
        <v>5493</v>
      </c>
      <c r="C4262" s="204" t="s">
        <v>1</v>
      </c>
      <c r="D4262" s="205">
        <v>218.07</v>
      </c>
      <c r="E4262" s="206"/>
    </row>
    <row r="4263" spans="1:5" ht="27">
      <c r="A4263" s="202">
        <v>96808</v>
      </c>
      <c r="B4263" s="203" t="s">
        <v>5494</v>
      </c>
      <c r="C4263" s="204" t="s">
        <v>1</v>
      </c>
      <c r="D4263" s="205">
        <v>11.37</v>
      </c>
      <c r="E4263" s="206"/>
    </row>
    <row r="4264" spans="1:5" ht="27">
      <c r="A4264" s="202">
        <v>96809</v>
      </c>
      <c r="B4264" s="203" t="s">
        <v>5495</v>
      </c>
      <c r="C4264" s="204" t="s">
        <v>1</v>
      </c>
      <c r="D4264" s="205">
        <v>13.24</v>
      </c>
      <c r="E4264" s="206"/>
    </row>
    <row r="4265" spans="1:5" ht="27">
      <c r="A4265" s="202">
        <v>96810</v>
      </c>
      <c r="B4265" s="203" t="s">
        <v>5496</v>
      </c>
      <c r="C4265" s="204" t="s">
        <v>1</v>
      </c>
      <c r="D4265" s="205">
        <v>14.5</v>
      </c>
      <c r="E4265" s="206"/>
    </row>
    <row r="4266" spans="1:5" ht="27">
      <c r="A4266" s="202">
        <v>96811</v>
      </c>
      <c r="B4266" s="203" t="s">
        <v>5497</v>
      </c>
      <c r="C4266" s="204" t="s">
        <v>1</v>
      </c>
      <c r="D4266" s="205">
        <v>15.44</v>
      </c>
      <c r="E4266" s="206"/>
    </row>
    <row r="4267" spans="1:5" ht="27">
      <c r="A4267" s="202">
        <v>96812</v>
      </c>
      <c r="B4267" s="203" t="s">
        <v>5498</v>
      </c>
      <c r="C4267" s="204" t="s">
        <v>1</v>
      </c>
      <c r="D4267" s="205">
        <v>14.77</v>
      </c>
      <c r="E4267" s="206"/>
    </row>
    <row r="4268" spans="1:5" ht="27">
      <c r="A4268" s="202">
        <v>96813</v>
      </c>
      <c r="B4268" s="203" t="s">
        <v>5499</v>
      </c>
      <c r="C4268" s="204" t="s">
        <v>1</v>
      </c>
      <c r="D4268" s="205">
        <v>17.27</v>
      </c>
      <c r="E4268" s="206"/>
    </row>
    <row r="4269" spans="1:5" ht="27">
      <c r="A4269" s="202">
        <v>96814</v>
      </c>
      <c r="B4269" s="203" t="s">
        <v>5500</v>
      </c>
      <c r="C4269" s="204" t="s">
        <v>1</v>
      </c>
      <c r="D4269" s="205">
        <v>14.35</v>
      </c>
      <c r="E4269" s="206"/>
    </row>
    <row r="4270" spans="1:5" ht="27">
      <c r="A4270" s="202">
        <v>96815</v>
      </c>
      <c r="B4270" s="203" t="s">
        <v>5501</v>
      </c>
      <c r="C4270" s="204" t="s">
        <v>1</v>
      </c>
      <c r="D4270" s="205">
        <v>25</v>
      </c>
      <c r="E4270" s="206"/>
    </row>
    <row r="4271" spans="1:5" ht="27">
      <c r="A4271" s="202">
        <v>96816</v>
      </c>
      <c r="B4271" s="203" t="s">
        <v>5502</v>
      </c>
      <c r="C4271" s="204" t="s">
        <v>1</v>
      </c>
      <c r="D4271" s="205">
        <v>20.22</v>
      </c>
      <c r="E4271" s="206"/>
    </row>
    <row r="4272" spans="1:5" ht="27">
      <c r="A4272" s="202">
        <v>96817</v>
      </c>
      <c r="B4272" s="203" t="s">
        <v>5503</v>
      </c>
      <c r="C4272" s="204" t="s">
        <v>1</v>
      </c>
      <c r="D4272" s="205">
        <v>23.26</v>
      </c>
      <c r="E4272" s="206"/>
    </row>
    <row r="4273" spans="1:5" ht="27">
      <c r="A4273" s="202">
        <v>96818</v>
      </c>
      <c r="B4273" s="203" t="s">
        <v>5504</v>
      </c>
      <c r="C4273" s="204" t="s">
        <v>1</v>
      </c>
      <c r="D4273" s="205">
        <v>21.53</v>
      </c>
      <c r="E4273" s="206"/>
    </row>
    <row r="4274" spans="1:5" ht="27">
      <c r="A4274" s="202">
        <v>96819</v>
      </c>
      <c r="B4274" s="203" t="s">
        <v>5505</v>
      </c>
      <c r="C4274" s="204" t="s">
        <v>1</v>
      </c>
      <c r="D4274" s="205">
        <v>21.53</v>
      </c>
      <c r="E4274" s="206"/>
    </row>
    <row r="4275" spans="1:5" ht="27">
      <c r="A4275" s="202">
        <v>96820</v>
      </c>
      <c r="B4275" s="203" t="s">
        <v>5506</v>
      </c>
      <c r="C4275" s="204" t="s">
        <v>1</v>
      </c>
      <c r="D4275" s="205">
        <v>40.32</v>
      </c>
      <c r="E4275" s="206"/>
    </row>
    <row r="4276" spans="1:5" ht="27">
      <c r="A4276" s="202">
        <v>96821</v>
      </c>
      <c r="B4276" s="203" t="s">
        <v>5507</v>
      </c>
      <c r="C4276" s="204" t="s">
        <v>1</v>
      </c>
      <c r="D4276" s="205">
        <v>34</v>
      </c>
      <c r="E4276" s="206"/>
    </row>
    <row r="4277" spans="1:5" ht="27">
      <c r="A4277" s="202">
        <v>96822</v>
      </c>
      <c r="B4277" s="203" t="s">
        <v>5508</v>
      </c>
      <c r="C4277" s="204" t="s">
        <v>1</v>
      </c>
      <c r="D4277" s="205">
        <v>34.479999999999997</v>
      </c>
      <c r="E4277" s="206"/>
    </row>
    <row r="4278" spans="1:5" ht="27">
      <c r="A4278" s="202">
        <v>96823</v>
      </c>
      <c r="B4278" s="203" t="s">
        <v>5509</v>
      </c>
      <c r="C4278" s="204" t="s">
        <v>1</v>
      </c>
      <c r="D4278" s="205">
        <v>14.16</v>
      </c>
      <c r="E4278" s="206"/>
    </row>
    <row r="4279" spans="1:5" ht="27">
      <c r="A4279" s="202">
        <v>96824</v>
      </c>
      <c r="B4279" s="203" t="s">
        <v>5510</v>
      </c>
      <c r="C4279" s="204" t="s">
        <v>1</v>
      </c>
      <c r="D4279" s="205">
        <v>16.11</v>
      </c>
      <c r="E4279" s="206"/>
    </row>
    <row r="4280" spans="1:5" ht="27">
      <c r="A4280" s="202">
        <v>96825</v>
      </c>
      <c r="B4280" s="203" t="s">
        <v>5511</v>
      </c>
      <c r="C4280" s="204" t="s">
        <v>1</v>
      </c>
      <c r="D4280" s="205">
        <v>22.18</v>
      </c>
      <c r="E4280" s="206"/>
    </row>
    <row r="4281" spans="1:5" ht="27">
      <c r="A4281" s="202">
        <v>96826</v>
      </c>
      <c r="B4281" s="203" t="s">
        <v>5512</v>
      </c>
      <c r="C4281" s="204" t="s">
        <v>1</v>
      </c>
      <c r="D4281" s="205">
        <v>19.829999999999998</v>
      </c>
      <c r="E4281" s="206"/>
    </row>
    <row r="4282" spans="1:5" ht="27">
      <c r="A4282" s="202">
        <v>96827</v>
      </c>
      <c r="B4282" s="203" t="s">
        <v>5513</v>
      </c>
      <c r="C4282" s="204" t="s">
        <v>1</v>
      </c>
      <c r="D4282" s="205">
        <v>20.62</v>
      </c>
      <c r="E4282" s="206"/>
    </row>
    <row r="4283" spans="1:5" ht="27">
      <c r="A4283" s="202">
        <v>96828</v>
      </c>
      <c r="B4283" s="203" t="s">
        <v>5514</v>
      </c>
      <c r="C4283" s="204" t="s">
        <v>1</v>
      </c>
      <c r="D4283" s="205">
        <v>26.2</v>
      </c>
      <c r="E4283" s="206"/>
    </row>
    <row r="4284" spans="1:5" ht="27">
      <c r="A4284" s="202">
        <v>96829</v>
      </c>
      <c r="B4284" s="203" t="s">
        <v>5515</v>
      </c>
      <c r="C4284" s="204" t="s">
        <v>1</v>
      </c>
      <c r="D4284" s="205">
        <v>19.8</v>
      </c>
      <c r="E4284" s="206"/>
    </row>
    <row r="4285" spans="1:5" ht="27">
      <c r="A4285" s="202">
        <v>96830</v>
      </c>
      <c r="B4285" s="203" t="s">
        <v>5516</v>
      </c>
      <c r="C4285" s="204" t="s">
        <v>1</v>
      </c>
      <c r="D4285" s="205">
        <v>29.09</v>
      </c>
      <c r="E4285" s="206"/>
    </row>
    <row r="4286" spans="1:5" ht="27">
      <c r="A4286" s="202">
        <v>96831</v>
      </c>
      <c r="B4286" s="203" t="s">
        <v>5517</v>
      </c>
      <c r="C4286" s="204" t="s">
        <v>1</v>
      </c>
      <c r="D4286" s="205">
        <v>23.45</v>
      </c>
      <c r="E4286" s="206"/>
    </row>
    <row r="4287" spans="1:5" ht="27">
      <c r="A4287" s="202">
        <v>96832</v>
      </c>
      <c r="B4287" s="203" t="s">
        <v>5518</v>
      </c>
      <c r="C4287" s="204" t="s">
        <v>1</v>
      </c>
      <c r="D4287" s="205">
        <v>27.33</v>
      </c>
      <c r="E4287" s="206"/>
    </row>
    <row r="4288" spans="1:5" ht="27">
      <c r="A4288" s="202">
        <v>96833</v>
      </c>
      <c r="B4288" s="203" t="s">
        <v>5519</v>
      </c>
      <c r="C4288" s="204" t="s">
        <v>1</v>
      </c>
      <c r="D4288" s="205">
        <v>25.5</v>
      </c>
      <c r="E4288" s="206"/>
    </row>
    <row r="4289" spans="1:5" ht="27">
      <c r="A4289" s="202">
        <v>96834</v>
      </c>
      <c r="B4289" s="203" t="s">
        <v>5520</v>
      </c>
      <c r="C4289" s="204" t="s">
        <v>1</v>
      </c>
      <c r="D4289" s="205">
        <v>42.73</v>
      </c>
      <c r="E4289" s="206"/>
    </row>
    <row r="4290" spans="1:5" ht="27">
      <c r="A4290" s="202">
        <v>96835</v>
      </c>
      <c r="B4290" s="203" t="s">
        <v>5521</v>
      </c>
      <c r="C4290" s="204" t="s">
        <v>1</v>
      </c>
      <c r="D4290" s="205">
        <v>36.700000000000003</v>
      </c>
      <c r="E4290" s="206"/>
    </row>
    <row r="4291" spans="1:5" ht="27">
      <c r="A4291" s="202">
        <v>96836</v>
      </c>
      <c r="B4291" s="203" t="s">
        <v>5522</v>
      </c>
      <c r="C4291" s="204" t="s">
        <v>1</v>
      </c>
      <c r="D4291" s="205">
        <v>39.200000000000003</v>
      </c>
      <c r="E4291" s="206"/>
    </row>
    <row r="4292" spans="1:5" ht="27">
      <c r="A4292" s="202">
        <v>96837</v>
      </c>
      <c r="B4292" s="203" t="s">
        <v>5523</v>
      </c>
      <c r="C4292" s="204" t="s">
        <v>1</v>
      </c>
      <c r="D4292" s="205">
        <v>20.23</v>
      </c>
      <c r="E4292" s="206"/>
    </row>
    <row r="4293" spans="1:5" ht="40.5">
      <c r="A4293" s="202">
        <v>96838</v>
      </c>
      <c r="B4293" s="203" t="s">
        <v>5524</v>
      </c>
      <c r="C4293" s="204" t="s">
        <v>1</v>
      </c>
      <c r="D4293" s="205">
        <v>18.43</v>
      </c>
      <c r="E4293" s="206"/>
    </row>
    <row r="4294" spans="1:5" ht="40.5">
      <c r="A4294" s="202">
        <v>96839</v>
      </c>
      <c r="B4294" s="203" t="s">
        <v>5525</v>
      </c>
      <c r="C4294" s="204" t="s">
        <v>1</v>
      </c>
      <c r="D4294" s="205">
        <v>18.11</v>
      </c>
      <c r="E4294" s="206"/>
    </row>
    <row r="4295" spans="1:5" ht="27">
      <c r="A4295" s="202">
        <v>96840</v>
      </c>
      <c r="B4295" s="203" t="s">
        <v>5526</v>
      </c>
      <c r="C4295" s="204" t="s">
        <v>1</v>
      </c>
      <c r="D4295" s="205">
        <v>23.59</v>
      </c>
      <c r="E4295" s="206"/>
    </row>
    <row r="4296" spans="1:5" ht="40.5">
      <c r="A4296" s="202">
        <v>96841</v>
      </c>
      <c r="B4296" s="203" t="s">
        <v>5527</v>
      </c>
      <c r="C4296" s="204" t="s">
        <v>1</v>
      </c>
      <c r="D4296" s="205">
        <v>20.350000000000001</v>
      </c>
      <c r="E4296" s="206"/>
    </row>
    <row r="4297" spans="1:5" ht="40.5">
      <c r="A4297" s="202">
        <v>96842</v>
      </c>
      <c r="B4297" s="203" t="s">
        <v>5528</v>
      </c>
      <c r="C4297" s="204" t="s">
        <v>1</v>
      </c>
      <c r="D4297" s="205">
        <v>26.55</v>
      </c>
      <c r="E4297" s="206"/>
    </row>
    <row r="4298" spans="1:5" ht="40.5">
      <c r="A4298" s="202">
        <v>96843</v>
      </c>
      <c r="B4298" s="203" t="s">
        <v>5529</v>
      </c>
      <c r="C4298" s="204" t="s">
        <v>1</v>
      </c>
      <c r="D4298" s="205">
        <v>25.44</v>
      </c>
      <c r="E4298" s="206"/>
    </row>
    <row r="4299" spans="1:5" ht="27">
      <c r="A4299" s="202">
        <v>96844</v>
      </c>
      <c r="B4299" s="203" t="s">
        <v>5530</v>
      </c>
      <c r="C4299" s="204" t="s">
        <v>1</v>
      </c>
      <c r="D4299" s="205">
        <v>35.549999999999997</v>
      </c>
      <c r="E4299" s="206"/>
    </row>
    <row r="4300" spans="1:5" ht="27">
      <c r="A4300" s="202">
        <v>96845</v>
      </c>
      <c r="B4300" s="203" t="s">
        <v>5531</v>
      </c>
      <c r="C4300" s="204" t="s">
        <v>1</v>
      </c>
      <c r="D4300" s="205">
        <v>37.78</v>
      </c>
      <c r="E4300" s="206"/>
    </row>
    <row r="4301" spans="1:5" ht="40.5">
      <c r="A4301" s="202">
        <v>96846</v>
      </c>
      <c r="B4301" s="203" t="s">
        <v>5532</v>
      </c>
      <c r="C4301" s="204" t="s">
        <v>1</v>
      </c>
      <c r="D4301" s="205">
        <v>29.14</v>
      </c>
      <c r="E4301" s="206"/>
    </row>
    <row r="4302" spans="1:5" ht="40.5">
      <c r="A4302" s="202">
        <v>96847</v>
      </c>
      <c r="B4302" s="203" t="s">
        <v>5533</v>
      </c>
      <c r="C4302" s="204" t="s">
        <v>1</v>
      </c>
      <c r="D4302" s="205">
        <v>32.299999999999997</v>
      </c>
      <c r="E4302" s="206"/>
    </row>
    <row r="4303" spans="1:5" ht="27">
      <c r="A4303" s="202">
        <v>96848</v>
      </c>
      <c r="B4303" s="203" t="s">
        <v>5534</v>
      </c>
      <c r="C4303" s="204" t="s">
        <v>1</v>
      </c>
      <c r="D4303" s="205">
        <v>49.19</v>
      </c>
      <c r="E4303" s="206"/>
    </row>
    <row r="4304" spans="1:5" ht="27">
      <c r="A4304" s="202">
        <v>96849</v>
      </c>
      <c r="B4304" s="203" t="s">
        <v>5535</v>
      </c>
      <c r="C4304" s="204" t="s">
        <v>1</v>
      </c>
      <c r="D4304" s="205">
        <v>17.579999999999998</v>
      </c>
      <c r="E4304" s="206"/>
    </row>
    <row r="4305" spans="1:5" ht="27">
      <c r="A4305" s="202">
        <v>96850</v>
      </c>
      <c r="B4305" s="203" t="s">
        <v>5536</v>
      </c>
      <c r="C4305" s="204" t="s">
        <v>1</v>
      </c>
      <c r="D4305" s="205">
        <v>20.82</v>
      </c>
      <c r="E4305" s="206"/>
    </row>
    <row r="4306" spans="1:5" ht="27">
      <c r="A4306" s="202">
        <v>96851</v>
      </c>
      <c r="B4306" s="203" t="s">
        <v>5537</v>
      </c>
      <c r="C4306" s="204" t="s">
        <v>1</v>
      </c>
      <c r="D4306" s="205">
        <v>28.06</v>
      </c>
      <c r="E4306" s="206"/>
    </row>
    <row r="4307" spans="1:5" ht="27">
      <c r="A4307" s="202">
        <v>96852</v>
      </c>
      <c r="B4307" s="203" t="s">
        <v>5538</v>
      </c>
      <c r="C4307" s="204" t="s">
        <v>1</v>
      </c>
      <c r="D4307" s="205">
        <v>23.63</v>
      </c>
      <c r="E4307" s="206"/>
    </row>
    <row r="4308" spans="1:5" ht="27">
      <c r="A4308" s="202">
        <v>96853</v>
      </c>
      <c r="B4308" s="203" t="s">
        <v>5539</v>
      </c>
      <c r="C4308" s="204" t="s">
        <v>1</v>
      </c>
      <c r="D4308" s="205">
        <v>26.79</v>
      </c>
      <c r="E4308" s="206"/>
    </row>
    <row r="4309" spans="1:5" ht="27">
      <c r="A4309" s="202">
        <v>96854</v>
      </c>
      <c r="B4309" s="203" t="s">
        <v>5540</v>
      </c>
      <c r="C4309" s="204" t="s">
        <v>1</v>
      </c>
      <c r="D4309" s="205">
        <v>32.39</v>
      </c>
      <c r="E4309" s="206"/>
    </row>
    <row r="4310" spans="1:5" ht="27">
      <c r="A4310" s="202">
        <v>96855</v>
      </c>
      <c r="B4310" s="203" t="s">
        <v>5541</v>
      </c>
      <c r="C4310" s="204" t="s">
        <v>1</v>
      </c>
      <c r="D4310" s="205">
        <v>29.43</v>
      </c>
      <c r="E4310" s="206"/>
    </row>
    <row r="4311" spans="1:5" ht="27">
      <c r="A4311" s="202">
        <v>96856</v>
      </c>
      <c r="B4311" s="203" t="s">
        <v>5542</v>
      </c>
      <c r="C4311" s="204" t="s">
        <v>1</v>
      </c>
      <c r="D4311" s="205">
        <v>29.88</v>
      </c>
      <c r="E4311" s="206"/>
    </row>
    <row r="4312" spans="1:5" ht="27">
      <c r="A4312" s="202">
        <v>96857</v>
      </c>
      <c r="B4312" s="203" t="s">
        <v>5543</v>
      </c>
      <c r="C4312" s="204" t="s">
        <v>1</v>
      </c>
      <c r="D4312" s="205">
        <v>48.83</v>
      </c>
      <c r="E4312" s="206"/>
    </row>
    <row r="4313" spans="1:5" ht="27">
      <c r="A4313" s="202">
        <v>96858</v>
      </c>
      <c r="B4313" s="203" t="s">
        <v>5544</v>
      </c>
      <c r="C4313" s="204" t="s">
        <v>1</v>
      </c>
      <c r="D4313" s="205">
        <v>48.9</v>
      </c>
      <c r="E4313" s="206"/>
    </row>
    <row r="4314" spans="1:5" ht="27">
      <c r="A4314" s="202">
        <v>96859</v>
      </c>
      <c r="B4314" s="203" t="s">
        <v>5545</v>
      </c>
      <c r="C4314" s="204" t="s">
        <v>1</v>
      </c>
      <c r="D4314" s="205">
        <v>61.2</v>
      </c>
      <c r="E4314" s="206"/>
    </row>
    <row r="4315" spans="1:5" ht="27">
      <c r="A4315" s="202">
        <v>96860</v>
      </c>
      <c r="B4315" s="203" t="s">
        <v>5546</v>
      </c>
      <c r="C4315" s="204" t="s">
        <v>1</v>
      </c>
      <c r="D4315" s="205">
        <v>23.14</v>
      </c>
      <c r="E4315" s="206"/>
    </row>
    <row r="4316" spans="1:5" ht="27">
      <c r="A4316" s="202">
        <v>96861</v>
      </c>
      <c r="B4316" s="203" t="s">
        <v>5547</v>
      </c>
      <c r="C4316" s="204" t="s">
        <v>1</v>
      </c>
      <c r="D4316" s="205">
        <v>25.19</v>
      </c>
      <c r="E4316" s="206"/>
    </row>
    <row r="4317" spans="1:5" ht="27">
      <c r="A4317" s="202">
        <v>96862</v>
      </c>
      <c r="B4317" s="203" t="s">
        <v>5548</v>
      </c>
      <c r="C4317" s="204" t="s">
        <v>1</v>
      </c>
      <c r="D4317" s="205">
        <v>27.94</v>
      </c>
      <c r="E4317" s="206"/>
    </row>
    <row r="4318" spans="1:5" ht="27">
      <c r="A4318" s="202">
        <v>96863</v>
      </c>
      <c r="B4318" s="203" t="s">
        <v>5549</v>
      </c>
      <c r="C4318" s="204" t="s">
        <v>1</v>
      </c>
      <c r="D4318" s="205">
        <v>27.6</v>
      </c>
      <c r="E4318" s="206"/>
    </row>
    <row r="4319" spans="1:5" ht="27">
      <c r="A4319" s="202">
        <v>96864</v>
      </c>
      <c r="B4319" s="203" t="s">
        <v>5550</v>
      </c>
      <c r="C4319" s="204" t="s">
        <v>1</v>
      </c>
      <c r="D4319" s="205">
        <v>44.89</v>
      </c>
      <c r="E4319" s="206"/>
    </row>
    <row r="4320" spans="1:5" ht="27">
      <c r="A4320" s="202">
        <v>96865</v>
      </c>
      <c r="B4320" s="203" t="s">
        <v>5551</v>
      </c>
      <c r="C4320" s="204" t="s">
        <v>1</v>
      </c>
      <c r="D4320" s="205">
        <v>43.89</v>
      </c>
      <c r="E4320" s="206"/>
    </row>
    <row r="4321" spans="1:5" ht="27">
      <c r="A4321" s="202">
        <v>96866</v>
      </c>
      <c r="B4321" s="203" t="s">
        <v>5552</v>
      </c>
      <c r="C4321" s="204" t="s">
        <v>1</v>
      </c>
      <c r="D4321" s="205">
        <v>59.32</v>
      </c>
      <c r="E4321" s="206"/>
    </row>
    <row r="4322" spans="1:5" ht="27">
      <c r="A4322" s="202">
        <v>96867</v>
      </c>
      <c r="B4322" s="203" t="s">
        <v>5553</v>
      </c>
      <c r="C4322" s="204" t="s">
        <v>1</v>
      </c>
      <c r="D4322" s="205">
        <v>69.64</v>
      </c>
      <c r="E4322" s="206"/>
    </row>
    <row r="4323" spans="1:5" ht="27">
      <c r="A4323" s="202">
        <v>96868</v>
      </c>
      <c r="B4323" s="203" t="s">
        <v>5554</v>
      </c>
      <c r="C4323" s="204" t="s">
        <v>1</v>
      </c>
      <c r="D4323" s="205">
        <v>27.58</v>
      </c>
      <c r="E4323" s="206"/>
    </row>
    <row r="4324" spans="1:5" ht="27">
      <c r="A4324" s="202">
        <v>96869</v>
      </c>
      <c r="B4324" s="203" t="s">
        <v>5555</v>
      </c>
      <c r="C4324" s="204" t="s">
        <v>1</v>
      </c>
      <c r="D4324" s="205">
        <v>32.97</v>
      </c>
      <c r="E4324" s="206"/>
    </row>
    <row r="4325" spans="1:5" ht="27">
      <c r="A4325" s="202">
        <v>96870</v>
      </c>
      <c r="B4325" s="203" t="s">
        <v>5556</v>
      </c>
      <c r="C4325" s="204" t="s">
        <v>1</v>
      </c>
      <c r="D4325" s="205">
        <v>52.96</v>
      </c>
      <c r="E4325" s="206"/>
    </row>
    <row r="4326" spans="1:5" ht="27">
      <c r="A4326" s="202">
        <v>96871</v>
      </c>
      <c r="B4326" s="203" t="s">
        <v>5557</v>
      </c>
      <c r="C4326" s="204" t="s">
        <v>1</v>
      </c>
      <c r="D4326" s="205">
        <v>77.37</v>
      </c>
      <c r="E4326" s="206"/>
    </row>
    <row r="4327" spans="1:5" ht="40.5">
      <c r="A4327" s="202">
        <v>96872</v>
      </c>
      <c r="B4327" s="203" t="s">
        <v>5558</v>
      </c>
      <c r="C4327" s="204" t="s">
        <v>1</v>
      </c>
      <c r="D4327" s="205">
        <v>70.22</v>
      </c>
      <c r="E4327" s="206"/>
    </row>
    <row r="4328" spans="1:5" ht="40.5">
      <c r="A4328" s="202">
        <v>96873</v>
      </c>
      <c r="B4328" s="203" t="s">
        <v>5559</v>
      </c>
      <c r="C4328" s="204" t="s">
        <v>1</v>
      </c>
      <c r="D4328" s="205">
        <v>81.61</v>
      </c>
      <c r="E4328" s="206"/>
    </row>
    <row r="4329" spans="1:5" ht="40.5">
      <c r="A4329" s="202">
        <v>96874</v>
      </c>
      <c r="B4329" s="203" t="s">
        <v>5560</v>
      </c>
      <c r="C4329" s="204" t="s">
        <v>1</v>
      </c>
      <c r="D4329" s="205">
        <v>84.68</v>
      </c>
      <c r="E4329" s="206"/>
    </row>
    <row r="4330" spans="1:5" ht="40.5">
      <c r="A4330" s="202">
        <v>96875</v>
      </c>
      <c r="B4330" s="203" t="s">
        <v>5561</v>
      </c>
      <c r="C4330" s="204" t="s">
        <v>1</v>
      </c>
      <c r="D4330" s="205">
        <v>103</v>
      </c>
      <c r="E4330" s="206"/>
    </row>
    <row r="4331" spans="1:5" ht="40.5">
      <c r="A4331" s="202">
        <v>96876</v>
      </c>
      <c r="B4331" s="203" t="s">
        <v>5562</v>
      </c>
      <c r="C4331" s="204" t="s">
        <v>1</v>
      </c>
      <c r="D4331" s="205">
        <v>187.07</v>
      </c>
      <c r="E4331" s="206"/>
    </row>
    <row r="4332" spans="1:5" ht="40.5">
      <c r="A4332" s="202">
        <v>96877</v>
      </c>
      <c r="B4332" s="203" t="s">
        <v>5563</v>
      </c>
      <c r="C4332" s="204" t="s">
        <v>1</v>
      </c>
      <c r="D4332" s="205">
        <v>200.38</v>
      </c>
      <c r="E4332" s="206"/>
    </row>
    <row r="4333" spans="1:5" ht="40.5">
      <c r="A4333" s="202">
        <v>96878</v>
      </c>
      <c r="B4333" s="203" t="s">
        <v>5564</v>
      </c>
      <c r="C4333" s="204" t="s">
        <v>1</v>
      </c>
      <c r="D4333" s="205">
        <v>202.86</v>
      </c>
      <c r="E4333" s="206"/>
    </row>
    <row r="4334" spans="1:5" ht="40.5">
      <c r="A4334" s="202">
        <v>96879</v>
      </c>
      <c r="B4334" s="203" t="s">
        <v>5565</v>
      </c>
      <c r="C4334" s="204" t="s">
        <v>1</v>
      </c>
      <c r="D4334" s="205">
        <v>202.4</v>
      </c>
      <c r="E4334" s="206"/>
    </row>
    <row r="4335" spans="1:5" ht="40.5">
      <c r="A4335" s="202">
        <v>96880</v>
      </c>
      <c r="B4335" s="203" t="s">
        <v>5566</v>
      </c>
      <c r="C4335" s="204" t="s">
        <v>1</v>
      </c>
      <c r="D4335" s="205">
        <v>232.19</v>
      </c>
      <c r="E4335" s="206"/>
    </row>
    <row r="4336" spans="1:5" ht="40.5">
      <c r="A4336" s="202">
        <v>96881</v>
      </c>
      <c r="B4336" s="203" t="s">
        <v>5567</v>
      </c>
      <c r="C4336" s="204" t="s">
        <v>1</v>
      </c>
      <c r="D4336" s="205">
        <v>245.69</v>
      </c>
      <c r="E4336" s="206"/>
    </row>
    <row r="4337" spans="1:5" ht="40.5">
      <c r="A4337" s="202">
        <v>97425</v>
      </c>
      <c r="B4337" s="203" t="s">
        <v>5568</v>
      </c>
      <c r="C4337" s="204" t="s">
        <v>1</v>
      </c>
      <c r="D4337" s="205">
        <v>19.64</v>
      </c>
      <c r="E4337" s="206"/>
    </row>
    <row r="4338" spans="1:5" ht="40.5">
      <c r="A4338" s="202">
        <v>97426</v>
      </c>
      <c r="B4338" s="203" t="s">
        <v>5569</v>
      </c>
      <c r="C4338" s="204" t="s">
        <v>1</v>
      </c>
      <c r="D4338" s="205">
        <v>23.74</v>
      </c>
      <c r="E4338" s="206"/>
    </row>
    <row r="4339" spans="1:5" ht="40.5">
      <c r="A4339" s="202">
        <v>97427</v>
      </c>
      <c r="B4339" s="203" t="s">
        <v>5570</v>
      </c>
      <c r="C4339" s="204" t="s">
        <v>1</v>
      </c>
      <c r="D4339" s="205">
        <v>26.84</v>
      </c>
      <c r="E4339" s="206"/>
    </row>
    <row r="4340" spans="1:5" ht="40.5">
      <c r="A4340" s="202">
        <v>97428</v>
      </c>
      <c r="B4340" s="203" t="s">
        <v>5571</v>
      </c>
      <c r="C4340" s="204" t="s">
        <v>1</v>
      </c>
      <c r="D4340" s="205">
        <v>34.04</v>
      </c>
      <c r="E4340" s="206"/>
    </row>
    <row r="4341" spans="1:5" ht="40.5">
      <c r="A4341" s="202">
        <v>97429</v>
      </c>
      <c r="B4341" s="203" t="s">
        <v>5572</v>
      </c>
      <c r="C4341" s="204" t="s">
        <v>1</v>
      </c>
      <c r="D4341" s="205">
        <v>40.659999999999997</v>
      </c>
      <c r="E4341" s="206"/>
    </row>
    <row r="4342" spans="1:5" ht="27">
      <c r="A4342" s="202">
        <v>97430</v>
      </c>
      <c r="B4342" s="203" t="s">
        <v>5573</v>
      </c>
      <c r="C4342" s="204" t="s">
        <v>1</v>
      </c>
      <c r="D4342" s="205">
        <v>35.25</v>
      </c>
      <c r="E4342" s="206"/>
    </row>
    <row r="4343" spans="1:5" ht="27">
      <c r="A4343" s="202">
        <v>97431</v>
      </c>
      <c r="B4343" s="203" t="s">
        <v>5574</v>
      </c>
      <c r="C4343" s="204" t="s">
        <v>1</v>
      </c>
      <c r="D4343" s="205">
        <v>39.06</v>
      </c>
      <c r="E4343" s="206"/>
    </row>
    <row r="4344" spans="1:5" ht="27">
      <c r="A4344" s="202">
        <v>97432</v>
      </c>
      <c r="B4344" s="203" t="s">
        <v>5575</v>
      </c>
      <c r="C4344" s="204" t="s">
        <v>1</v>
      </c>
      <c r="D4344" s="205">
        <v>44.05</v>
      </c>
      <c r="E4344" s="206"/>
    </row>
    <row r="4345" spans="1:5" ht="27">
      <c r="A4345" s="202">
        <v>97433</v>
      </c>
      <c r="B4345" s="203" t="s">
        <v>5576</v>
      </c>
      <c r="C4345" s="204" t="s">
        <v>1</v>
      </c>
      <c r="D4345" s="205">
        <v>85.86</v>
      </c>
      <c r="E4345" s="206"/>
    </row>
    <row r="4346" spans="1:5" ht="27">
      <c r="A4346" s="202">
        <v>97434</v>
      </c>
      <c r="B4346" s="203" t="s">
        <v>5577</v>
      </c>
      <c r="C4346" s="204" t="s">
        <v>1</v>
      </c>
      <c r="D4346" s="205">
        <v>87.67</v>
      </c>
      <c r="E4346" s="206"/>
    </row>
    <row r="4347" spans="1:5" ht="27">
      <c r="A4347" s="202">
        <v>97435</v>
      </c>
      <c r="B4347" s="203" t="s">
        <v>5578</v>
      </c>
      <c r="C4347" s="204" t="s">
        <v>1</v>
      </c>
      <c r="D4347" s="205">
        <v>100.63</v>
      </c>
      <c r="E4347" s="206"/>
    </row>
    <row r="4348" spans="1:5" ht="27">
      <c r="A4348" s="202">
        <v>97436</v>
      </c>
      <c r="B4348" s="203" t="s">
        <v>5579</v>
      </c>
      <c r="C4348" s="204" t="s">
        <v>1</v>
      </c>
      <c r="D4348" s="205">
        <v>104.1</v>
      </c>
      <c r="E4348" s="206"/>
    </row>
    <row r="4349" spans="1:5" ht="27">
      <c r="A4349" s="202">
        <v>97437</v>
      </c>
      <c r="B4349" s="203" t="s">
        <v>5580</v>
      </c>
      <c r="C4349" s="204" t="s">
        <v>1</v>
      </c>
      <c r="D4349" s="205">
        <v>115.29</v>
      </c>
      <c r="E4349" s="206"/>
    </row>
    <row r="4350" spans="1:5" ht="27">
      <c r="A4350" s="202">
        <v>97438</v>
      </c>
      <c r="B4350" s="203" t="s">
        <v>5581</v>
      </c>
      <c r="C4350" s="204" t="s">
        <v>1</v>
      </c>
      <c r="D4350" s="205">
        <v>119</v>
      </c>
      <c r="E4350" s="206"/>
    </row>
    <row r="4351" spans="1:5" ht="27">
      <c r="A4351" s="202">
        <v>97439</v>
      </c>
      <c r="B4351" s="203" t="s">
        <v>5582</v>
      </c>
      <c r="C4351" s="204" t="s">
        <v>1</v>
      </c>
      <c r="D4351" s="205">
        <v>131.79</v>
      </c>
      <c r="E4351" s="206"/>
    </row>
    <row r="4352" spans="1:5" ht="27">
      <c r="A4352" s="202">
        <v>97440</v>
      </c>
      <c r="B4352" s="203" t="s">
        <v>5583</v>
      </c>
      <c r="C4352" s="204" t="s">
        <v>1</v>
      </c>
      <c r="D4352" s="205">
        <v>158.66999999999999</v>
      </c>
      <c r="E4352" s="206"/>
    </row>
    <row r="4353" spans="1:5" ht="27">
      <c r="A4353" s="202">
        <v>97442</v>
      </c>
      <c r="B4353" s="203" t="s">
        <v>5584</v>
      </c>
      <c r="C4353" s="204" t="s">
        <v>1</v>
      </c>
      <c r="D4353" s="205">
        <v>174.79</v>
      </c>
      <c r="E4353" s="206"/>
    </row>
    <row r="4354" spans="1:5" ht="27">
      <c r="A4354" s="202">
        <v>97443</v>
      </c>
      <c r="B4354" s="203" t="s">
        <v>5585</v>
      </c>
      <c r="C4354" s="204" t="s">
        <v>1</v>
      </c>
      <c r="D4354" s="205">
        <v>74.12</v>
      </c>
      <c r="E4354" s="206"/>
    </row>
    <row r="4355" spans="1:5" ht="27">
      <c r="A4355" s="202">
        <v>97444</v>
      </c>
      <c r="B4355" s="203" t="s">
        <v>5586</v>
      </c>
      <c r="C4355" s="204" t="s">
        <v>1</v>
      </c>
      <c r="D4355" s="205">
        <v>87.78</v>
      </c>
      <c r="E4355" s="206"/>
    </row>
    <row r="4356" spans="1:5" ht="27">
      <c r="A4356" s="202">
        <v>97446</v>
      </c>
      <c r="B4356" s="203" t="s">
        <v>5587</v>
      </c>
      <c r="C4356" s="204" t="s">
        <v>1</v>
      </c>
      <c r="D4356" s="205">
        <v>153.56</v>
      </c>
      <c r="E4356" s="206"/>
    </row>
    <row r="4357" spans="1:5" ht="27">
      <c r="A4357" s="202">
        <v>97447</v>
      </c>
      <c r="B4357" s="203" t="s">
        <v>5588</v>
      </c>
      <c r="C4357" s="204" t="s">
        <v>1</v>
      </c>
      <c r="D4357" s="205">
        <v>153.56</v>
      </c>
      <c r="E4357" s="206"/>
    </row>
    <row r="4358" spans="1:5" ht="27">
      <c r="A4358" s="202">
        <v>97449</v>
      </c>
      <c r="B4358" s="203" t="s">
        <v>5589</v>
      </c>
      <c r="C4358" s="204" t="s">
        <v>1</v>
      </c>
      <c r="D4358" s="205">
        <v>163.34</v>
      </c>
      <c r="E4358" s="206"/>
    </row>
    <row r="4359" spans="1:5" ht="27">
      <c r="A4359" s="202">
        <v>97450</v>
      </c>
      <c r="B4359" s="203" t="s">
        <v>5590</v>
      </c>
      <c r="C4359" s="204" t="s">
        <v>1</v>
      </c>
      <c r="D4359" s="205">
        <v>200.52</v>
      </c>
      <c r="E4359" s="206"/>
    </row>
    <row r="4360" spans="1:5" ht="27">
      <c r="A4360" s="202">
        <v>97452</v>
      </c>
      <c r="B4360" s="203" t="s">
        <v>5591</v>
      </c>
      <c r="C4360" s="204" t="s">
        <v>1</v>
      </c>
      <c r="D4360" s="205">
        <v>122.5</v>
      </c>
      <c r="E4360" s="206"/>
    </row>
    <row r="4361" spans="1:5" ht="27">
      <c r="A4361" s="202">
        <v>97453</v>
      </c>
      <c r="B4361" s="203" t="s">
        <v>5592</v>
      </c>
      <c r="C4361" s="204" t="s">
        <v>1</v>
      </c>
      <c r="D4361" s="205">
        <v>130.29</v>
      </c>
      <c r="E4361" s="206"/>
    </row>
    <row r="4362" spans="1:5" ht="27">
      <c r="A4362" s="202">
        <v>97454</v>
      </c>
      <c r="B4362" s="203" t="s">
        <v>5593</v>
      </c>
      <c r="C4362" s="204" t="s">
        <v>1</v>
      </c>
      <c r="D4362" s="205">
        <v>210.88</v>
      </c>
      <c r="E4362" s="206"/>
    </row>
    <row r="4363" spans="1:5" ht="27">
      <c r="A4363" s="202">
        <v>97455</v>
      </c>
      <c r="B4363" s="203" t="s">
        <v>5594</v>
      </c>
      <c r="C4363" s="204" t="s">
        <v>1</v>
      </c>
      <c r="D4363" s="205">
        <v>223.35</v>
      </c>
      <c r="E4363" s="206"/>
    </row>
    <row r="4364" spans="1:5" ht="27">
      <c r="A4364" s="202">
        <v>97456</v>
      </c>
      <c r="B4364" s="203" t="s">
        <v>5595</v>
      </c>
      <c r="C4364" s="204" t="s">
        <v>1</v>
      </c>
      <c r="D4364" s="205">
        <v>483.23</v>
      </c>
      <c r="E4364" s="206"/>
    </row>
    <row r="4365" spans="1:5" ht="27">
      <c r="A4365" s="202">
        <v>97457</v>
      </c>
      <c r="B4365" s="203" t="s">
        <v>5596</v>
      </c>
      <c r="C4365" s="204" t="s">
        <v>1</v>
      </c>
      <c r="D4365" s="205">
        <v>427.3</v>
      </c>
      <c r="E4365" s="206"/>
    </row>
    <row r="4366" spans="1:5" ht="27">
      <c r="A4366" s="202">
        <v>97458</v>
      </c>
      <c r="B4366" s="203" t="s">
        <v>5597</v>
      </c>
      <c r="C4366" s="204" t="s">
        <v>1</v>
      </c>
      <c r="D4366" s="205">
        <v>194.61</v>
      </c>
      <c r="E4366" s="206"/>
    </row>
    <row r="4367" spans="1:5" ht="27">
      <c r="A4367" s="202">
        <v>97459</v>
      </c>
      <c r="B4367" s="203" t="s">
        <v>5598</v>
      </c>
      <c r="C4367" s="204" t="s">
        <v>1</v>
      </c>
      <c r="D4367" s="205">
        <v>337.09</v>
      </c>
      <c r="E4367" s="206"/>
    </row>
    <row r="4368" spans="1:5" ht="27">
      <c r="A4368" s="202">
        <v>97460</v>
      </c>
      <c r="B4368" s="203" t="s">
        <v>5599</v>
      </c>
      <c r="C4368" s="204" t="s">
        <v>1</v>
      </c>
      <c r="D4368" s="205">
        <v>520.83000000000004</v>
      </c>
      <c r="E4368" s="206"/>
    </row>
    <row r="4369" spans="1:5" ht="27">
      <c r="A4369" s="202">
        <v>97461</v>
      </c>
      <c r="B4369" s="203" t="s">
        <v>5600</v>
      </c>
      <c r="C4369" s="204" t="s">
        <v>1</v>
      </c>
      <c r="D4369" s="205">
        <v>23.38</v>
      </c>
      <c r="E4369" s="206"/>
    </row>
    <row r="4370" spans="1:5" ht="40.5">
      <c r="A4370" s="202">
        <v>97462</v>
      </c>
      <c r="B4370" s="203" t="s">
        <v>5601</v>
      </c>
      <c r="C4370" s="204" t="s">
        <v>1</v>
      </c>
      <c r="D4370" s="205">
        <v>19.38</v>
      </c>
      <c r="E4370" s="206"/>
    </row>
    <row r="4371" spans="1:5" ht="27">
      <c r="A4371" s="202">
        <v>97464</v>
      </c>
      <c r="B4371" s="203" t="s">
        <v>5602</v>
      </c>
      <c r="C4371" s="204" t="s">
        <v>1</v>
      </c>
      <c r="D4371" s="205">
        <v>33.82</v>
      </c>
      <c r="E4371" s="206"/>
    </row>
    <row r="4372" spans="1:5" ht="40.5">
      <c r="A4372" s="202">
        <v>97465</v>
      </c>
      <c r="B4372" s="203" t="s">
        <v>5603</v>
      </c>
      <c r="C4372" s="204" t="s">
        <v>1</v>
      </c>
      <c r="D4372" s="205">
        <v>40.56</v>
      </c>
      <c r="E4372" s="206"/>
    </row>
    <row r="4373" spans="1:5" ht="27">
      <c r="A4373" s="202">
        <v>97467</v>
      </c>
      <c r="B4373" s="203" t="s">
        <v>5604</v>
      </c>
      <c r="C4373" s="204" t="s">
        <v>1</v>
      </c>
      <c r="D4373" s="205">
        <v>42.93</v>
      </c>
      <c r="E4373" s="206"/>
    </row>
    <row r="4374" spans="1:5" ht="40.5">
      <c r="A4374" s="202">
        <v>97468</v>
      </c>
      <c r="B4374" s="203" t="s">
        <v>5605</v>
      </c>
      <c r="C4374" s="204" t="s">
        <v>1</v>
      </c>
      <c r="D4374" s="205">
        <v>51.56</v>
      </c>
      <c r="E4374" s="206"/>
    </row>
    <row r="4375" spans="1:5" ht="27">
      <c r="A4375" s="202">
        <v>97470</v>
      </c>
      <c r="B4375" s="203" t="s">
        <v>5606</v>
      </c>
      <c r="C4375" s="204" t="s">
        <v>1</v>
      </c>
      <c r="D4375" s="205">
        <v>63.7</v>
      </c>
      <c r="E4375" s="206"/>
    </row>
    <row r="4376" spans="1:5" ht="40.5">
      <c r="A4376" s="202">
        <v>97471</v>
      </c>
      <c r="B4376" s="203" t="s">
        <v>5607</v>
      </c>
      <c r="C4376" s="204" t="s">
        <v>1</v>
      </c>
      <c r="D4376" s="205">
        <v>77.36</v>
      </c>
      <c r="E4376" s="206"/>
    </row>
    <row r="4377" spans="1:5" ht="27">
      <c r="A4377" s="202">
        <v>97474</v>
      </c>
      <c r="B4377" s="203" t="s">
        <v>5608</v>
      </c>
      <c r="C4377" s="204" t="s">
        <v>1</v>
      </c>
      <c r="D4377" s="205">
        <v>117.32</v>
      </c>
      <c r="E4377" s="206"/>
    </row>
    <row r="4378" spans="1:5" ht="40.5">
      <c r="A4378" s="202">
        <v>97475</v>
      </c>
      <c r="B4378" s="203" t="s">
        <v>5609</v>
      </c>
      <c r="C4378" s="204" t="s">
        <v>1</v>
      </c>
      <c r="D4378" s="205">
        <v>144.91999999999999</v>
      </c>
      <c r="E4378" s="206"/>
    </row>
    <row r="4379" spans="1:5" ht="27">
      <c r="A4379" s="202">
        <v>97477</v>
      </c>
      <c r="B4379" s="203" t="s">
        <v>5610</v>
      </c>
      <c r="C4379" s="204" t="s">
        <v>1</v>
      </c>
      <c r="D4379" s="205">
        <v>156.49</v>
      </c>
      <c r="E4379" s="206"/>
    </row>
    <row r="4380" spans="1:5" ht="40.5">
      <c r="A4380" s="202">
        <v>97478</v>
      </c>
      <c r="B4380" s="203" t="s">
        <v>5611</v>
      </c>
      <c r="C4380" s="204" t="s">
        <v>1</v>
      </c>
      <c r="D4380" s="205">
        <v>193.67</v>
      </c>
      <c r="E4380" s="206"/>
    </row>
    <row r="4381" spans="1:5" ht="27">
      <c r="A4381" s="202">
        <v>97479</v>
      </c>
      <c r="B4381" s="203" t="s">
        <v>5612</v>
      </c>
      <c r="C4381" s="204" t="s">
        <v>1</v>
      </c>
      <c r="D4381" s="205">
        <v>37.869999999999997</v>
      </c>
      <c r="E4381" s="206"/>
    </row>
    <row r="4382" spans="1:5" ht="27">
      <c r="A4382" s="202">
        <v>97480</v>
      </c>
      <c r="B4382" s="203" t="s">
        <v>5613</v>
      </c>
      <c r="C4382" s="204" t="s">
        <v>1</v>
      </c>
      <c r="D4382" s="205">
        <v>37.869999999999997</v>
      </c>
      <c r="E4382" s="206"/>
    </row>
    <row r="4383" spans="1:5" ht="40.5">
      <c r="A4383" s="202">
        <v>97481</v>
      </c>
      <c r="B4383" s="203" t="s">
        <v>5614</v>
      </c>
      <c r="C4383" s="204" t="s">
        <v>1</v>
      </c>
      <c r="D4383" s="205">
        <v>55.07</v>
      </c>
      <c r="E4383" s="206"/>
    </row>
    <row r="4384" spans="1:5" ht="40.5">
      <c r="A4384" s="202">
        <v>97482</v>
      </c>
      <c r="B4384" s="203" t="s">
        <v>5615</v>
      </c>
      <c r="C4384" s="204" t="s">
        <v>1</v>
      </c>
      <c r="D4384" s="205">
        <v>55.07</v>
      </c>
      <c r="E4384" s="206"/>
    </row>
    <row r="4385" spans="1:5" ht="40.5">
      <c r="A4385" s="202">
        <v>97483</v>
      </c>
      <c r="B4385" s="203" t="s">
        <v>5616</v>
      </c>
      <c r="C4385" s="204" t="s">
        <v>1</v>
      </c>
      <c r="D4385" s="205">
        <v>77.349999999999994</v>
      </c>
      <c r="E4385" s="206"/>
    </row>
    <row r="4386" spans="1:5" ht="40.5">
      <c r="A4386" s="202">
        <v>97484</v>
      </c>
      <c r="B4386" s="203" t="s">
        <v>5617</v>
      </c>
      <c r="C4386" s="204" t="s">
        <v>1</v>
      </c>
      <c r="D4386" s="205">
        <v>77.349999999999994</v>
      </c>
      <c r="E4386" s="206"/>
    </row>
    <row r="4387" spans="1:5" ht="27">
      <c r="A4387" s="202">
        <v>97485</v>
      </c>
      <c r="B4387" s="203" t="s">
        <v>5618</v>
      </c>
      <c r="C4387" s="204" t="s">
        <v>1</v>
      </c>
      <c r="D4387" s="205">
        <v>106.89</v>
      </c>
      <c r="E4387" s="206"/>
    </row>
    <row r="4388" spans="1:5" ht="27">
      <c r="A4388" s="202">
        <v>97486</v>
      </c>
      <c r="B4388" s="203" t="s">
        <v>5619</v>
      </c>
      <c r="C4388" s="204" t="s">
        <v>1</v>
      </c>
      <c r="D4388" s="205">
        <v>114.68</v>
      </c>
      <c r="E4388" s="206"/>
    </row>
    <row r="4389" spans="1:5" ht="40.5">
      <c r="A4389" s="202">
        <v>97487</v>
      </c>
      <c r="B4389" s="203" t="s">
        <v>5620</v>
      </c>
      <c r="C4389" s="204" t="s">
        <v>1</v>
      </c>
      <c r="D4389" s="205">
        <v>197.93</v>
      </c>
      <c r="E4389" s="206"/>
    </row>
    <row r="4390" spans="1:5" ht="40.5">
      <c r="A4390" s="202">
        <v>97488</v>
      </c>
      <c r="B4390" s="203" t="s">
        <v>5621</v>
      </c>
      <c r="C4390" s="204" t="s">
        <v>1</v>
      </c>
      <c r="D4390" s="205">
        <v>210.4</v>
      </c>
      <c r="E4390" s="206"/>
    </row>
    <row r="4391" spans="1:5" ht="27">
      <c r="A4391" s="202">
        <v>97489</v>
      </c>
      <c r="B4391" s="203" t="s">
        <v>5622</v>
      </c>
      <c r="C4391" s="204" t="s">
        <v>1</v>
      </c>
      <c r="D4391" s="205">
        <v>472.91</v>
      </c>
      <c r="E4391" s="206"/>
    </row>
    <row r="4392" spans="1:5" ht="27">
      <c r="A4392" s="202">
        <v>97490</v>
      </c>
      <c r="B4392" s="203" t="s">
        <v>5623</v>
      </c>
      <c r="C4392" s="204" t="s">
        <v>1</v>
      </c>
      <c r="D4392" s="205">
        <v>416.98</v>
      </c>
      <c r="E4392" s="206"/>
    </row>
    <row r="4393" spans="1:5" ht="27">
      <c r="A4393" s="202">
        <v>97491</v>
      </c>
      <c r="B4393" s="203" t="s">
        <v>5624</v>
      </c>
      <c r="C4393" s="204" t="s">
        <v>1</v>
      </c>
      <c r="D4393" s="205">
        <v>58.75</v>
      </c>
      <c r="E4393" s="206"/>
    </row>
    <row r="4394" spans="1:5" ht="27">
      <c r="A4394" s="202">
        <v>97492</v>
      </c>
      <c r="B4394" s="203" t="s">
        <v>5625</v>
      </c>
      <c r="C4394" s="204" t="s">
        <v>1</v>
      </c>
      <c r="D4394" s="205">
        <v>86.44</v>
      </c>
      <c r="E4394" s="206"/>
    </row>
    <row r="4395" spans="1:5" ht="27">
      <c r="A4395" s="202">
        <v>97493</v>
      </c>
      <c r="B4395" s="203" t="s">
        <v>5626</v>
      </c>
      <c r="C4395" s="204" t="s">
        <v>1</v>
      </c>
      <c r="D4395" s="205">
        <v>111.56</v>
      </c>
      <c r="E4395" s="206"/>
    </row>
    <row r="4396" spans="1:5" ht="27">
      <c r="A4396" s="202">
        <v>97494</v>
      </c>
      <c r="B4396" s="203" t="s">
        <v>5627</v>
      </c>
      <c r="C4396" s="204" t="s">
        <v>1</v>
      </c>
      <c r="D4396" s="205">
        <v>173.77</v>
      </c>
      <c r="E4396" s="206"/>
    </row>
    <row r="4397" spans="1:5" ht="27">
      <c r="A4397" s="202">
        <v>97495</v>
      </c>
      <c r="B4397" s="203" t="s">
        <v>5628</v>
      </c>
      <c r="C4397" s="204" t="s">
        <v>1</v>
      </c>
      <c r="D4397" s="205">
        <v>319.81</v>
      </c>
      <c r="E4397" s="206"/>
    </row>
    <row r="4398" spans="1:5" ht="27">
      <c r="A4398" s="202">
        <v>97496</v>
      </c>
      <c r="B4398" s="203" t="s">
        <v>5629</v>
      </c>
      <c r="C4398" s="204" t="s">
        <v>1</v>
      </c>
      <c r="D4398" s="205">
        <v>507.1</v>
      </c>
      <c r="E4398" s="206"/>
    </row>
    <row r="4399" spans="1:5" ht="27">
      <c r="A4399" s="202">
        <v>97499</v>
      </c>
      <c r="B4399" s="203" t="s">
        <v>5630</v>
      </c>
      <c r="C4399" s="204" t="s">
        <v>1</v>
      </c>
      <c r="D4399" s="205">
        <v>21.7</v>
      </c>
      <c r="E4399" s="206"/>
    </row>
    <row r="4400" spans="1:5" ht="40.5">
      <c r="A4400" s="202">
        <v>97500</v>
      </c>
      <c r="B4400" s="203" t="s">
        <v>5631</v>
      </c>
      <c r="C4400" s="204" t="s">
        <v>1</v>
      </c>
      <c r="D4400" s="205">
        <v>17.7</v>
      </c>
      <c r="E4400" s="206"/>
    </row>
    <row r="4401" spans="1:5" ht="27">
      <c r="A4401" s="202">
        <v>97502</v>
      </c>
      <c r="B4401" s="203" t="s">
        <v>5632</v>
      </c>
      <c r="C4401" s="204" t="s">
        <v>1</v>
      </c>
      <c r="D4401" s="205">
        <v>30.69</v>
      </c>
      <c r="E4401" s="206"/>
    </row>
    <row r="4402" spans="1:5" ht="40.5">
      <c r="A4402" s="202">
        <v>97503</v>
      </c>
      <c r="B4402" s="203" t="s">
        <v>5633</v>
      </c>
      <c r="C4402" s="204" t="s">
        <v>1</v>
      </c>
      <c r="D4402" s="205">
        <v>37.590000000000003</v>
      </c>
      <c r="E4402" s="206"/>
    </row>
    <row r="4403" spans="1:5" ht="27">
      <c r="A4403" s="202">
        <v>97505</v>
      </c>
      <c r="B4403" s="203" t="s">
        <v>5634</v>
      </c>
      <c r="C4403" s="204" t="s">
        <v>1</v>
      </c>
      <c r="D4403" s="205">
        <v>38.54</v>
      </c>
      <c r="E4403" s="206"/>
    </row>
    <row r="4404" spans="1:5" ht="40.5">
      <c r="A4404" s="202">
        <v>97506</v>
      </c>
      <c r="B4404" s="203" t="s">
        <v>5635</v>
      </c>
      <c r="C4404" s="204" t="s">
        <v>1</v>
      </c>
      <c r="D4404" s="205">
        <v>47.17</v>
      </c>
      <c r="E4404" s="206"/>
    </row>
    <row r="4405" spans="1:5" ht="27">
      <c r="A4405" s="202">
        <v>97508</v>
      </c>
      <c r="B4405" s="203" t="s">
        <v>5636</v>
      </c>
      <c r="C4405" s="204" t="s">
        <v>1</v>
      </c>
      <c r="D4405" s="205">
        <v>57.48</v>
      </c>
      <c r="E4405" s="206"/>
    </row>
    <row r="4406" spans="1:5" ht="40.5">
      <c r="A4406" s="202">
        <v>97509</v>
      </c>
      <c r="B4406" s="203" t="s">
        <v>5637</v>
      </c>
      <c r="C4406" s="204" t="s">
        <v>1</v>
      </c>
      <c r="D4406" s="205">
        <v>71.14</v>
      </c>
      <c r="E4406" s="206"/>
    </row>
    <row r="4407" spans="1:5" ht="27">
      <c r="A4407" s="202">
        <v>97511</v>
      </c>
      <c r="B4407" s="203" t="s">
        <v>5638</v>
      </c>
      <c r="C4407" s="204" t="s">
        <v>1</v>
      </c>
      <c r="D4407" s="205">
        <v>108.39</v>
      </c>
      <c r="E4407" s="206"/>
    </row>
    <row r="4408" spans="1:5" ht="40.5">
      <c r="A4408" s="202">
        <v>97512</v>
      </c>
      <c r="B4408" s="203" t="s">
        <v>5639</v>
      </c>
      <c r="C4408" s="204" t="s">
        <v>1</v>
      </c>
      <c r="D4408" s="205">
        <v>135.99</v>
      </c>
      <c r="E4408" s="206"/>
    </row>
    <row r="4409" spans="1:5" ht="27">
      <c r="A4409" s="202">
        <v>97514</v>
      </c>
      <c r="B4409" s="203" t="s">
        <v>5640</v>
      </c>
      <c r="C4409" s="204" t="s">
        <v>1</v>
      </c>
      <c r="D4409" s="205">
        <v>144.74</v>
      </c>
      <c r="E4409" s="206"/>
    </row>
    <row r="4410" spans="1:5" ht="40.5">
      <c r="A4410" s="202">
        <v>97515</v>
      </c>
      <c r="B4410" s="203" t="s">
        <v>5641</v>
      </c>
      <c r="C4410" s="204" t="s">
        <v>1</v>
      </c>
      <c r="D4410" s="205">
        <v>181.92</v>
      </c>
      <c r="E4410" s="206"/>
    </row>
    <row r="4411" spans="1:5" ht="27">
      <c r="A4411" s="202">
        <v>97517</v>
      </c>
      <c r="B4411" s="203" t="s">
        <v>5642</v>
      </c>
      <c r="C4411" s="204" t="s">
        <v>1</v>
      </c>
      <c r="D4411" s="205">
        <v>35.35</v>
      </c>
      <c r="E4411" s="206"/>
    </row>
    <row r="4412" spans="1:5" ht="27">
      <c r="A4412" s="202">
        <v>97518</v>
      </c>
      <c r="B4412" s="203" t="s">
        <v>5643</v>
      </c>
      <c r="C4412" s="204" t="s">
        <v>1</v>
      </c>
      <c r="D4412" s="205">
        <v>35.35</v>
      </c>
      <c r="E4412" s="206"/>
    </row>
    <row r="4413" spans="1:5" ht="40.5">
      <c r="A4413" s="202">
        <v>97519</v>
      </c>
      <c r="B4413" s="203" t="s">
        <v>5644</v>
      </c>
      <c r="C4413" s="204" t="s">
        <v>1</v>
      </c>
      <c r="D4413" s="205">
        <v>50.62</v>
      </c>
      <c r="E4413" s="206"/>
    </row>
    <row r="4414" spans="1:5" ht="40.5">
      <c r="A4414" s="202">
        <v>97520</v>
      </c>
      <c r="B4414" s="203" t="s">
        <v>5645</v>
      </c>
      <c r="C4414" s="204" t="s">
        <v>1</v>
      </c>
      <c r="D4414" s="205">
        <v>50.62</v>
      </c>
      <c r="E4414" s="206"/>
    </row>
    <row r="4415" spans="1:5" ht="40.5">
      <c r="A4415" s="202">
        <v>97521</v>
      </c>
      <c r="B4415" s="203" t="s">
        <v>5646</v>
      </c>
      <c r="C4415" s="204" t="s">
        <v>1</v>
      </c>
      <c r="D4415" s="205">
        <v>70.739999999999995</v>
      </c>
      <c r="E4415" s="206"/>
    </row>
    <row r="4416" spans="1:5" ht="40.5">
      <c r="A4416" s="202">
        <v>97522</v>
      </c>
      <c r="B4416" s="203" t="s">
        <v>5647</v>
      </c>
      <c r="C4416" s="204" t="s">
        <v>1</v>
      </c>
      <c r="D4416" s="205">
        <v>70.739999999999995</v>
      </c>
      <c r="E4416" s="206"/>
    </row>
    <row r="4417" spans="1:5" ht="27">
      <c r="A4417" s="202">
        <v>97523</v>
      </c>
      <c r="B4417" s="203" t="s">
        <v>5648</v>
      </c>
      <c r="C4417" s="204" t="s">
        <v>1</v>
      </c>
      <c r="D4417" s="205">
        <v>97.56</v>
      </c>
      <c r="E4417" s="206"/>
    </row>
    <row r="4418" spans="1:5" ht="27">
      <c r="A4418" s="202">
        <v>97524</v>
      </c>
      <c r="B4418" s="203" t="s">
        <v>5649</v>
      </c>
      <c r="C4418" s="204" t="s">
        <v>1</v>
      </c>
      <c r="D4418" s="205">
        <v>105.35</v>
      </c>
      <c r="E4418" s="206"/>
    </row>
    <row r="4419" spans="1:5" ht="40.5">
      <c r="A4419" s="202">
        <v>97525</v>
      </c>
      <c r="B4419" s="203" t="s">
        <v>5650</v>
      </c>
      <c r="C4419" s="204" t="s">
        <v>1</v>
      </c>
      <c r="D4419" s="205">
        <v>184.45</v>
      </c>
      <c r="E4419" s="206"/>
    </row>
    <row r="4420" spans="1:5" ht="40.5">
      <c r="A4420" s="202">
        <v>97526</v>
      </c>
      <c r="B4420" s="203" t="s">
        <v>5651</v>
      </c>
      <c r="C4420" s="204" t="s">
        <v>1</v>
      </c>
      <c r="D4420" s="205">
        <v>196.92</v>
      </c>
      <c r="E4420" s="206"/>
    </row>
    <row r="4421" spans="1:5" ht="27">
      <c r="A4421" s="202">
        <v>97527</v>
      </c>
      <c r="B4421" s="203" t="s">
        <v>5652</v>
      </c>
      <c r="C4421" s="204" t="s">
        <v>1</v>
      </c>
      <c r="D4421" s="205">
        <v>455.33</v>
      </c>
      <c r="E4421" s="206"/>
    </row>
    <row r="4422" spans="1:5" ht="27">
      <c r="A4422" s="202">
        <v>97528</v>
      </c>
      <c r="B4422" s="203" t="s">
        <v>5653</v>
      </c>
      <c r="C4422" s="204" t="s">
        <v>1</v>
      </c>
      <c r="D4422" s="205">
        <v>399.4</v>
      </c>
      <c r="E4422" s="206"/>
    </row>
    <row r="4423" spans="1:5" ht="27">
      <c r="A4423" s="202">
        <v>97529</v>
      </c>
      <c r="B4423" s="203" t="s">
        <v>5654</v>
      </c>
      <c r="C4423" s="204" t="s">
        <v>1</v>
      </c>
      <c r="D4423" s="205">
        <v>55.43</v>
      </c>
      <c r="E4423" s="206"/>
    </row>
    <row r="4424" spans="1:5" ht="27">
      <c r="A4424" s="202">
        <v>97530</v>
      </c>
      <c r="B4424" s="203" t="s">
        <v>5655</v>
      </c>
      <c r="C4424" s="204" t="s">
        <v>1</v>
      </c>
      <c r="D4424" s="205">
        <v>80.510000000000005</v>
      </c>
      <c r="E4424" s="206"/>
    </row>
    <row r="4425" spans="1:5" ht="27">
      <c r="A4425" s="202">
        <v>97531</v>
      </c>
      <c r="B4425" s="203" t="s">
        <v>5656</v>
      </c>
      <c r="C4425" s="204" t="s">
        <v>1</v>
      </c>
      <c r="D4425" s="205">
        <v>102.72</v>
      </c>
      <c r="E4425" s="206"/>
    </row>
    <row r="4426" spans="1:5" ht="27">
      <c r="A4426" s="202">
        <v>97532</v>
      </c>
      <c r="B4426" s="203" t="s">
        <v>5657</v>
      </c>
      <c r="C4426" s="204" t="s">
        <v>1</v>
      </c>
      <c r="D4426" s="205">
        <v>161.33000000000001</v>
      </c>
      <c r="E4426" s="206"/>
    </row>
    <row r="4427" spans="1:5" ht="27">
      <c r="A4427" s="202">
        <v>97533</v>
      </c>
      <c r="B4427" s="203" t="s">
        <v>5658</v>
      </c>
      <c r="C4427" s="204" t="s">
        <v>1</v>
      </c>
      <c r="D4427" s="205">
        <v>304.5</v>
      </c>
      <c r="E4427" s="206"/>
    </row>
    <row r="4428" spans="1:5" ht="27">
      <c r="A4428" s="202">
        <v>97534</v>
      </c>
      <c r="B4428" s="203" t="s">
        <v>5659</v>
      </c>
      <c r="C4428" s="204" t="s">
        <v>1</v>
      </c>
      <c r="D4428" s="205">
        <v>483.66</v>
      </c>
      <c r="E4428" s="206"/>
    </row>
    <row r="4429" spans="1:5" ht="27">
      <c r="A4429" s="202">
        <v>97537</v>
      </c>
      <c r="B4429" s="203" t="s">
        <v>5660</v>
      </c>
      <c r="C4429" s="204" t="s">
        <v>1</v>
      </c>
      <c r="D4429" s="205">
        <v>16.18</v>
      </c>
      <c r="E4429" s="206"/>
    </row>
    <row r="4430" spans="1:5" ht="27">
      <c r="A4430" s="202">
        <v>97540</v>
      </c>
      <c r="B4430" s="203" t="s">
        <v>5661</v>
      </c>
      <c r="C4430" s="204" t="s">
        <v>1</v>
      </c>
      <c r="D4430" s="205">
        <v>21.56</v>
      </c>
      <c r="E4430" s="206"/>
    </row>
    <row r="4431" spans="1:5" ht="40.5">
      <c r="A4431" s="202">
        <v>97541</v>
      </c>
      <c r="B4431" s="203" t="s">
        <v>5662</v>
      </c>
      <c r="C4431" s="204" t="s">
        <v>1</v>
      </c>
      <c r="D4431" s="205">
        <v>18.239999999999998</v>
      </c>
      <c r="E4431" s="206"/>
    </row>
    <row r="4432" spans="1:5" ht="27">
      <c r="A4432" s="202">
        <v>97543</v>
      </c>
      <c r="B4432" s="203" t="s">
        <v>5663</v>
      </c>
      <c r="C4432" s="204" t="s">
        <v>1</v>
      </c>
      <c r="D4432" s="205">
        <v>34.78</v>
      </c>
      <c r="E4432" s="206"/>
    </row>
    <row r="4433" spans="1:5" ht="40.5">
      <c r="A4433" s="202">
        <v>97544</v>
      </c>
      <c r="B4433" s="203" t="s">
        <v>5664</v>
      </c>
      <c r="C4433" s="204" t="s">
        <v>1</v>
      </c>
      <c r="D4433" s="205">
        <v>30.78</v>
      </c>
      <c r="E4433" s="206"/>
    </row>
    <row r="4434" spans="1:5" ht="27">
      <c r="A4434" s="202">
        <v>97546</v>
      </c>
      <c r="B4434" s="203" t="s">
        <v>5665</v>
      </c>
      <c r="C4434" s="204" t="s">
        <v>1</v>
      </c>
      <c r="D4434" s="205">
        <v>22.6</v>
      </c>
      <c r="E4434" s="206"/>
    </row>
    <row r="4435" spans="1:5" ht="27">
      <c r="A4435" s="202">
        <v>97547</v>
      </c>
      <c r="B4435" s="203" t="s">
        <v>5666</v>
      </c>
      <c r="C4435" s="204" t="s">
        <v>1</v>
      </c>
      <c r="D4435" s="205">
        <v>22.6</v>
      </c>
      <c r="E4435" s="206"/>
    </row>
    <row r="4436" spans="1:5" ht="27">
      <c r="A4436" s="202">
        <v>97548</v>
      </c>
      <c r="B4436" s="203" t="s">
        <v>5667</v>
      </c>
      <c r="C4436" s="204" t="s">
        <v>1</v>
      </c>
      <c r="D4436" s="205">
        <v>33.36</v>
      </c>
      <c r="E4436" s="206"/>
    </row>
    <row r="4437" spans="1:5" ht="27">
      <c r="A4437" s="202">
        <v>97549</v>
      </c>
      <c r="B4437" s="203" t="s">
        <v>5668</v>
      </c>
      <c r="C4437" s="204" t="s">
        <v>1</v>
      </c>
      <c r="D4437" s="205">
        <v>33.36</v>
      </c>
      <c r="E4437" s="206"/>
    </row>
    <row r="4438" spans="1:5" ht="27">
      <c r="A4438" s="202">
        <v>97550</v>
      </c>
      <c r="B4438" s="203" t="s">
        <v>5669</v>
      </c>
      <c r="C4438" s="204" t="s">
        <v>1</v>
      </c>
      <c r="D4438" s="205">
        <v>55.01</v>
      </c>
      <c r="E4438" s="206"/>
    </row>
    <row r="4439" spans="1:5" ht="27">
      <c r="A4439" s="202">
        <v>97551</v>
      </c>
      <c r="B4439" s="203" t="s">
        <v>5670</v>
      </c>
      <c r="C4439" s="204" t="s">
        <v>1</v>
      </c>
      <c r="D4439" s="205">
        <v>55.01</v>
      </c>
      <c r="E4439" s="206"/>
    </row>
    <row r="4440" spans="1:5" ht="27">
      <c r="A4440" s="202">
        <v>97552</v>
      </c>
      <c r="B4440" s="203" t="s">
        <v>5671</v>
      </c>
      <c r="C4440" s="204" t="s">
        <v>1</v>
      </c>
      <c r="D4440" s="205">
        <v>33.03</v>
      </c>
      <c r="E4440" s="206"/>
    </row>
    <row r="4441" spans="1:5" ht="27">
      <c r="A4441" s="202">
        <v>97553</v>
      </c>
      <c r="B4441" s="203" t="s">
        <v>5672</v>
      </c>
      <c r="C4441" s="204" t="s">
        <v>1</v>
      </c>
      <c r="D4441" s="205">
        <v>47.36</v>
      </c>
      <c r="E4441" s="206"/>
    </row>
    <row r="4442" spans="1:5" ht="27">
      <c r="A4442" s="202">
        <v>97554</v>
      </c>
      <c r="B4442" s="203" t="s">
        <v>5673</v>
      </c>
      <c r="C4442" s="204" t="s">
        <v>1</v>
      </c>
      <c r="D4442" s="205">
        <v>81.650000000000006</v>
      </c>
      <c r="E4442" s="206"/>
    </row>
    <row r="4443" spans="1:5" ht="27">
      <c r="A4443" s="202">
        <v>98602</v>
      </c>
      <c r="B4443" s="203" t="s">
        <v>5674</v>
      </c>
      <c r="C4443" s="204" t="s">
        <v>1</v>
      </c>
      <c r="D4443" s="205">
        <v>16.100000000000001</v>
      </c>
      <c r="E4443" s="206"/>
    </row>
    <row r="4444" spans="1:5" ht="15">
      <c r="A4444" s="202">
        <v>88503</v>
      </c>
      <c r="B4444" s="203" t="s">
        <v>5675</v>
      </c>
      <c r="C4444" s="204" t="s">
        <v>1</v>
      </c>
      <c r="D4444" s="205">
        <v>767.91</v>
      </c>
      <c r="E4444" s="206"/>
    </row>
    <row r="4445" spans="1:5" ht="15">
      <c r="A4445" s="202">
        <v>88504</v>
      </c>
      <c r="B4445" s="203" t="s">
        <v>5676</v>
      </c>
      <c r="C4445" s="204" t="s">
        <v>1</v>
      </c>
      <c r="D4445" s="205">
        <v>601.87</v>
      </c>
      <c r="E4445" s="206"/>
    </row>
    <row r="4446" spans="1:5" ht="27">
      <c r="A4446" s="202">
        <v>97895</v>
      </c>
      <c r="B4446" s="203" t="s">
        <v>5677</v>
      </c>
      <c r="C4446" s="204" t="s">
        <v>1</v>
      </c>
      <c r="D4446" s="205">
        <v>175.62</v>
      </c>
      <c r="E4446" s="206"/>
    </row>
    <row r="4447" spans="1:5" ht="27">
      <c r="A4447" s="202">
        <v>97896</v>
      </c>
      <c r="B4447" s="203" t="s">
        <v>5678</v>
      </c>
      <c r="C4447" s="204" t="s">
        <v>1</v>
      </c>
      <c r="D4447" s="205">
        <v>312.62</v>
      </c>
      <c r="E4447" s="206"/>
    </row>
    <row r="4448" spans="1:5" ht="27">
      <c r="A4448" s="202">
        <v>97897</v>
      </c>
      <c r="B4448" s="203" t="s">
        <v>5679</v>
      </c>
      <c r="C4448" s="204" t="s">
        <v>1</v>
      </c>
      <c r="D4448" s="205">
        <v>422.86</v>
      </c>
      <c r="E4448" s="206"/>
    </row>
    <row r="4449" spans="1:5" ht="27">
      <c r="A4449" s="202">
        <v>97898</v>
      </c>
      <c r="B4449" s="203" t="s">
        <v>5680</v>
      </c>
      <c r="C4449" s="204" t="s">
        <v>1</v>
      </c>
      <c r="D4449" s="205">
        <v>690.29</v>
      </c>
      <c r="E4449" s="206"/>
    </row>
    <row r="4450" spans="1:5" ht="40.5">
      <c r="A4450" s="202">
        <v>97900</v>
      </c>
      <c r="B4450" s="203" t="s">
        <v>5681</v>
      </c>
      <c r="C4450" s="204" t="s">
        <v>1</v>
      </c>
      <c r="D4450" s="205">
        <v>155.77000000000001</v>
      </c>
      <c r="E4450" s="206"/>
    </row>
    <row r="4451" spans="1:5" ht="40.5">
      <c r="A4451" s="202">
        <v>97901</v>
      </c>
      <c r="B4451" s="203" t="s">
        <v>5682</v>
      </c>
      <c r="C4451" s="204" t="s">
        <v>1</v>
      </c>
      <c r="D4451" s="205">
        <v>247.97</v>
      </c>
      <c r="E4451" s="206"/>
    </row>
    <row r="4452" spans="1:5" ht="40.5">
      <c r="A4452" s="202">
        <v>97902</v>
      </c>
      <c r="B4452" s="203" t="s">
        <v>5683</v>
      </c>
      <c r="C4452" s="204" t="s">
        <v>1</v>
      </c>
      <c r="D4452" s="205">
        <v>494.64</v>
      </c>
      <c r="E4452" s="206"/>
    </row>
    <row r="4453" spans="1:5" ht="40.5">
      <c r="A4453" s="202">
        <v>97903</v>
      </c>
      <c r="B4453" s="203" t="s">
        <v>5684</v>
      </c>
      <c r="C4453" s="204" t="s">
        <v>1</v>
      </c>
      <c r="D4453" s="205">
        <v>678.86</v>
      </c>
      <c r="E4453" s="206"/>
    </row>
    <row r="4454" spans="1:5" ht="27">
      <c r="A4454" s="202">
        <v>97904</v>
      </c>
      <c r="B4454" s="203" t="s">
        <v>5685</v>
      </c>
      <c r="C4454" s="204" t="s">
        <v>1</v>
      </c>
      <c r="D4454" s="205">
        <v>815.12</v>
      </c>
      <c r="E4454" s="206"/>
    </row>
    <row r="4455" spans="1:5" ht="40.5">
      <c r="A4455" s="202">
        <v>97905</v>
      </c>
      <c r="B4455" s="203" t="s">
        <v>5686</v>
      </c>
      <c r="C4455" s="204" t="s">
        <v>1</v>
      </c>
      <c r="D4455" s="205">
        <v>180.65</v>
      </c>
      <c r="E4455" s="206"/>
    </row>
    <row r="4456" spans="1:5" ht="40.5">
      <c r="A4456" s="202">
        <v>97906</v>
      </c>
      <c r="B4456" s="203" t="s">
        <v>5687</v>
      </c>
      <c r="C4456" s="204" t="s">
        <v>1</v>
      </c>
      <c r="D4456" s="205">
        <v>338.33</v>
      </c>
      <c r="E4456" s="206"/>
    </row>
    <row r="4457" spans="1:5" ht="40.5">
      <c r="A4457" s="202">
        <v>97907</v>
      </c>
      <c r="B4457" s="203" t="s">
        <v>5688</v>
      </c>
      <c r="C4457" s="204" t="s">
        <v>1</v>
      </c>
      <c r="D4457" s="205">
        <v>479.39</v>
      </c>
      <c r="E4457" s="206"/>
    </row>
    <row r="4458" spans="1:5" ht="27">
      <c r="A4458" s="202">
        <v>97908</v>
      </c>
      <c r="B4458" s="203" t="s">
        <v>5689</v>
      </c>
      <c r="C4458" s="204" t="s">
        <v>1</v>
      </c>
      <c r="D4458" s="205">
        <v>579.09</v>
      </c>
      <c r="E4458" s="206"/>
    </row>
    <row r="4459" spans="1:5" ht="27">
      <c r="A4459" s="202">
        <v>98102</v>
      </c>
      <c r="B4459" s="203" t="s">
        <v>5690</v>
      </c>
      <c r="C4459" s="204" t="s">
        <v>1</v>
      </c>
      <c r="D4459" s="205">
        <v>143.09</v>
      </c>
      <c r="E4459" s="206"/>
    </row>
    <row r="4460" spans="1:5" ht="40.5">
      <c r="A4460" s="202">
        <v>98104</v>
      </c>
      <c r="B4460" s="203" t="s">
        <v>5691</v>
      </c>
      <c r="C4460" s="204" t="s">
        <v>1</v>
      </c>
      <c r="D4460" s="205">
        <v>336.37</v>
      </c>
      <c r="E4460" s="206"/>
    </row>
    <row r="4461" spans="1:5" ht="40.5">
      <c r="A4461" s="202">
        <v>98105</v>
      </c>
      <c r="B4461" s="203" t="s">
        <v>5692</v>
      </c>
      <c r="C4461" s="204" t="s">
        <v>1</v>
      </c>
      <c r="D4461" s="205">
        <v>576.29</v>
      </c>
      <c r="E4461" s="206"/>
    </row>
    <row r="4462" spans="1:5" ht="54">
      <c r="A4462" s="202">
        <v>98106</v>
      </c>
      <c r="B4462" s="203" t="s">
        <v>5693</v>
      </c>
      <c r="C4462" s="204" t="s">
        <v>1</v>
      </c>
      <c r="D4462" s="205">
        <v>956.17</v>
      </c>
      <c r="E4462" s="206"/>
    </row>
    <row r="4463" spans="1:5" ht="40.5">
      <c r="A4463" s="202">
        <v>98107</v>
      </c>
      <c r="B4463" s="203" t="s">
        <v>5694</v>
      </c>
      <c r="C4463" s="204" t="s">
        <v>1</v>
      </c>
      <c r="D4463" s="205">
        <v>214.71</v>
      </c>
      <c r="E4463" s="206"/>
    </row>
    <row r="4464" spans="1:5" ht="40.5">
      <c r="A4464" s="202">
        <v>98108</v>
      </c>
      <c r="B4464" s="203" t="s">
        <v>5695</v>
      </c>
      <c r="C4464" s="204" t="s">
        <v>1</v>
      </c>
      <c r="D4464" s="205">
        <v>380.19</v>
      </c>
      <c r="E4464" s="206"/>
    </row>
    <row r="4465" spans="1:5" ht="40.5">
      <c r="A4465" s="202">
        <v>99250</v>
      </c>
      <c r="B4465" s="203" t="s">
        <v>5696</v>
      </c>
      <c r="C4465" s="204" t="s">
        <v>1</v>
      </c>
      <c r="D4465" s="205">
        <v>152.38999999999999</v>
      </c>
      <c r="E4465" s="206"/>
    </row>
    <row r="4466" spans="1:5" ht="40.5">
      <c r="A4466" s="202">
        <v>99251</v>
      </c>
      <c r="B4466" s="203" t="s">
        <v>5697</v>
      </c>
      <c r="C4466" s="204" t="s">
        <v>1</v>
      </c>
      <c r="D4466" s="205">
        <v>242.17</v>
      </c>
      <c r="E4466" s="206"/>
    </row>
    <row r="4467" spans="1:5" ht="40.5">
      <c r="A4467" s="202">
        <v>99253</v>
      </c>
      <c r="B4467" s="203" t="s">
        <v>5698</v>
      </c>
      <c r="C4467" s="204" t="s">
        <v>1</v>
      </c>
      <c r="D4467" s="205">
        <v>481.62</v>
      </c>
      <c r="E4467" s="206"/>
    </row>
    <row r="4468" spans="1:5" ht="40.5">
      <c r="A4468" s="202">
        <v>99255</v>
      </c>
      <c r="B4468" s="203" t="s">
        <v>5699</v>
      </c>
      <c r="C4468" s="204" t="s">
        <v>1</v>
      </c>
      <c r="D4468" s="205">
        <v>661.01</v>
      </c>
      <c r="E4468" s="206"/>
    </row>
    <row r="4469" spans="1:5" ht="27">
      <c r="A4469" s="202">
        <v>99257</v>
      </c>
      <c r="B4469" s="203" t="s">
        <v>5700</v>
      </c>
      <c r="C4469" s="204" t="s">
        <v>1</v>
      </c>
      <c r="D4469" s="205">
        <v>792.03</v>
      </c>
      <c r="E4469" s="206"/>
    </row>
    <row r="4470" spans="1:5" ht="40.5">
      <c r="A4470" s="202">
        <v>99258</v>
      </c>
      <c r="B4470" s="203" t="s">
        <v>5701</v>
      </c>
      <c r="C4470" s="204" t="s">
        <v>1</v>
      </c>
      <c r="D4470" s="205">
        <v>175.87</v>
      </c>
      <c r="E4470" s="206"/>
    </row>
    <row r="4471" spans="1:5" ht="40.5">
      <c r="A4471" s="202">
        <v>99260</v>
      </c>
      <c r="B4471" s="203" t="s">
        <v>5702</v>
      </c>
      <c r="C4471" s="204" t="s">
        <v>1</v>
      </c>
      <c r="D4471" s="205">
        <v>330.12</v>
      </c>
      <c r="E4471" s="206"/>
    </row>
    <row r="4472" spans="1:5" ht="40.5">
      <c r="A4472" s="202">
        <v>99262</v>
      </c>
      <c r="B4472" s="203" t="s">
        <v>5703</v>
      </c>
      <c r="C4472" s="204" t="s">
        <v>1</v>
      </c>
      <c r="D4472" s="205">
        <v>467.68</v>
      </c>
      <c r="E4472" s="206"/>
    </row>
    <row r="4473" spans="1:5" ht="40.5">
      <c r="A4473" s="202">
        <v>99264</v>
      </c>
      <c r="B4473" s="203" t="s">
        <v>5704</v>
      </c>
      <c r="C4473" s="204" t="s">
        <v>1</v>
      </c>
      <c r="D4473" s="205">
        <v>563.28</v>
      </c>
      <c r="E4473" s="206"/>
    </row>
    <row r="4474" spans="1:5" ht="27">
      <c r="A4474" s="202">
        <v>89482</v>
      </c>
      <c r="B4474" s="203" t="s">
        <v>5705</v>
      </c>
      <c r="C4474" s="204" t="s">
        <v>1</v>
      </c>
      <c r="D4474" s="205">
        <v>24.82</v>
      </c>
      <c r="E4474" s="206"/>
    </row>
    <row r="4475" spans="1:5" ht="27">
      <c r="A4475" s="202">
        <v>89491</v>
      </c>
      <c r="B4475" s="203" t="s">
        <v>5706</v>
      </c>
      <c r="C4475" s="204" t="s">
        <v>1</v>
      </c>
      <c r="D4475" s="205">
        <v>61.22</v>
      </c>
      <c r="E4475" s="206"/>
    </row>
    <row r="4476" spans="1:5" ht="27">
      <c r="A4476" s="202">
        <v>89495</v>
      </c>
      <c r="B4476" s="203" t="s">
        <v>5707</v>
      </c>
      <c r="C4476" s="204" t="s">
        <v>1</v>
      </c>
      <c r="D4476" s="205">
        <v>9.64</v>
      </c>
      <c r="E4476" s="206"/>
    </row>
    <row r="4477" spans="1:5" ht="40.5">
      <c r="A4477" s="202">
        <v>89707</v>
      </c>
      <c r="B4477" s="203" t="s">
        <v>5708</v>
      </c>
      <c r="C4477" s="204" t="s">
        <v>1</v>
      </c>
      <c r="D4477" s="205">
        <v>28.77</v>
      </c>
      <c r="E4477" s="206"/>
    </row>
    <row r="4478" spans="1:5" ht="40.5">
      <c r="A4478" s="202">
        <v>89708</v>
      </c>
      <c r="B4478" s="203" t="s">
        <v>5709</v>
      </c>
      <c r="C4478" s="204" t="s">
        <v>1</v>
      </c>
      <c r="D4478" s="205">
        <v>66.02</v>
      </c>
      <c r="E4478" s="206"/>
    </row>
    <row r="4479" spans="1:5" ht="40.5">
      <c r="A4479" s="202">
        <v>89709</v>
      </c>
      <c r="B4479" s="203" t="s">
        <v>5710</v>
      </c>
      <c r="C4479" s="204" t="s">
        <v>1</v>
      </c>
      <c r="D4479" s="205">
        <v>10.74</v>
      </c>
      <c r="E4479" s="206"/>
    </row>
    <row r="4480" spans="1:5" ht="27">
      <c r="A4480" s="202">
        <v>89710</v>
      </c>
      <c r="B4480" s="203" t="s">
        <v>5711</v>
      </c>
      <c r="C4480" s="204" t="s">
        <v>1</v>
      </c>
      <c r="D4480" s="205">
        <v>10.51</v>
      </c>
      <c r="E4480" s="206"/>
    </row>
    <row r="4481" spans="1:5" ht="27">
      <c r="A4481" s="202">
        <v>86872</v>
      </c>
      <c r="B4481" s="203" t="s">
        <v>5712</v>
      </c>
      <c r="C4481" s="204" t="s">
        <v>1</v>
      </c>
      <c r="D4481" s="205">
        <v>613.54999999999995</v>
      </c>
      <c r="E4481" s="206"/>
    </row>
    <row r="4482" spans="1:5" ht="27">
      <c r="A4482" s="202">
        <v>86874</v>
      </c>
      <c r="B4482" s="203" t="s">
        <v>5713</v>
      </c>
      <c r="C4482" s="204" t="s">
        <v>1</v>
      </c>
      <c r="D4482" s="205">
        <v>376.27</v>
      </c>
      <c r="E4482" s="206"/>
    </row>
    <row r="4483" spans="1:5" ht="27">
      <c r="A4483" s="202">
        <v>86875</v>
      </c>
      <c r="B4483" s="203" t="s">
        <v>5714</v>
      </c>
      <c r="C4483" s="204" t="s">
        <v>1</v>
      </c>
      <c r="D4483" s="205">
        <v>372.36</v>
      </c>
      <c r="E4483" s="206"/>
    </row>
    <row r="4484" spans="1:5" ht="27">
      <c r="A4484" s="202">
        <v>86876</v>
      </c>
      <c r="B4484" s="203" t="s">
        <v>5715</v>
      </c>
      <c r="C4484" s="204" t="s">
        <v>1</v>
      </c>
      <c r="D4484" s="205">
        <v>209.94</v>
      </c>
      <c r="E4484" s="206"/>
    </row>
    <row r="4485" spans="1:5" ht="27">
      <c r="A4485" s="202">
        <v>86877</v>
      </c>
      <c r="B4485" s="203" t="s">
        <v>5716</v>
      </c>
      <c r="C4485" s="204" t="s">
        <v>1</v>
      </c>
      <c r="D4485" s="205">
        <v>26.2</v>
      </c>
      <c r="E4485" s="206"/>
    </row>
    <row r="4486" spans="1:5" ht="27">
      <c r="A4486" s="202">
        <v>86878</v>
      </c>
      <c r="B4486" s="203" t="s">
        <v>5717</v>
      </c>
      <c r="C4486" s="204" t="s">
        <v>1</v>
      </c>
      <c r="D4486" s="205">
        <v>58.36</v>
      </c>
      <c r="E4486" s="206"/>
    </row>
    <row r="4487" spans="1:5" ht="27">
      <c r="A4487" s="202">
        <v>86879</v>
      </c>
      <c r="B4487" s="203" t="s">
        <v>5718</v>
      </c>
      <c r="C4487" s="204" t="s">
        <v>1</v>
      </c>
      <c r="D4487" s="205">
        <v>5.97</v>
      </c>
      <c r="E4487" s="206"/>
    </row>
    <row r="4488" spans="1:5" ht="27">
      <c r="A4488" s="202">
        <v>86880</v>
      </c>
      <c r="B4488" s="203" t="s">
        <v>5719</v>
      </c>
      <c r="C4488" s="204" t="s">
        <v>1</v>
      </c>
      <c r="D4488" s="205">
        <v>18.22</v>
      </c>
      <c r="E4488" s="206"/>
    </row>
    <row r="4489" spans="1:5" ht="27">
      <c r="A4489" s="202">
        <v>86881</v>
      </c>
      <c r="B4489" s="203" t="s">
        <v>5720</v>
      </c>
      <c r="C4489" s="204" t="s">
        <v>1</v>
      </c>
      <c r="D4489" s="205">
        <v>165.18</v>
      </c>
      <c r="E4489" s="206"/>
    </row>
    <row r="4490" spans="1:5" ht="27">
      <c r="A4490" s="202">
        <v>86882</v>
      </c>
      <c r="B4490" s="203" t="s">
        <v>5721</v>
      </c>
      <c r="C4490" s="204" t="s">
        <v>1</v>
      </c>
      <c r="D4490" s="205">
        <v>18.61</v>
      </c>
      <c r="E4490" s="206"/>
    </row>
    <row r="4491" spans="1:5" ht="27">
      <c r="A4491" s="202">
        <v>86883</v>
      </c>
      <c r="B4491" s="203" t="s">
        <v>5722</v>
      </c>
      <c r="C4491" s="204" t="s">
        <v>1</v>
      </c>
      <c r="D4491" s="205">
        <v>10.62</v>
      </c>
      <c r="E4491" s="206"/>
    </row>
    <row r="4492" spans="1:5" ht="27">
      <c r="A4492" s="202">
        <v>86884</v>
      </c>
      <c r="B4492" s="203" t="s">
        <v>5723</v>
      </c>
      <c r="C4492" s="204" t="s">
        <v>1</v>
      </c>
      <c r="D4492" s="205">
        <v>7.33</v>
      </c>
      <c r="E4492" s="206"/>
    </row>
    <row r="4493" spans="1:5" ht="27">
      <c r="A4493" s="202">
        <v>86885</v>
      </c>
      <c r="B4493" s="203" t="s">
        <v>5724</v>
      </c>
      <c r="C4493" s="204" t="s">
        <v>1</v>
      </c>
      <c r="D4493" s="205">
        <v>9.93</v>
      </c>
      <c r="E4493" s="206"/>
    </row>
    <row r="4494" spans="1:5" ht="27">
      <c r="A4494" s="202">
        <v>86886</v>
      </c>
      <c r="B4494" s="203" t="s">
        <v>5725</v>
      </c>
      <c r="C4494" s="204" t="s">
        <v>1</v>
      </c>
      <c r="D4494" s="205">
        <v>39.92</v>
      </c>
      <c r="E4494" s="206"/>
    </row>
    <row r="4495" spans="1:5" ht="27">
      <c r="A4495" s="202">
        <v>86887</v>
      </c>
      <c r="B4495" s="203" t="s">
        <v>5726</v>
      </c>
      <c r="C4495" s="204" t="s">
        <v>1</v>
      </c>
      <c r="D4495" s="205">
        <v>43.37</v>
      </c>
      <c r="E4495" s="206"/>
    </row>
    <row r="4496" spans="1:5" ht="27">
      <c r="A4496" s="202">
        <v>86888</v>
      </c>
      <c r="B4496" s="203" t="s">
        <v>5727</v>
      </c>
      <c r="C4496" s="204" t="s">
        <v>1</v>
      </c>
      <c r="D4496" s="205">
        <v>367.96</v>
      </c>
      <c r="E4496" s="206"/>
    </row>
    <row r="4497" spans="1:5" ht="27">
      <c r="A4497" s="202">
        <v>86889</v>
      </c>
      <c r="B4497" s="203" t="s">
        <v>5728</v>
      </c>
      <c r="C4497" s="204" t="s">
        <v>1</v>
      </c>
      <c r="D4497" s="205">
        <v>535.03</v>
      </c>
      <c r="E4497" s="206"/>
    </row>
    <row r="4498" spans="1:5" ht="27">
      <c r="A4498" s="202">
        <v>86893</v>
      </c>
      <c r="B4498" s="203" t="s">
        <v>5729</v>
      </c>
      <c r="C4498" s="204" t="s">
        <v>1</v>
      </c>
      <c r="D4498" s="205">
        <v>527.33000000000004</v>
      </c>
      <c r="E4498" s="206"/>
    </row>
    <row r="4499" spans="1:5" ht="27">
      <c r="A4499" s="202">
        <v>86894</v>
      </c>
      <c r="B4499" s="203" t="s">
        <v>5730</v>
      </c>
      <c r="C4499" s="204" t="s">
        <v>1</v>
      </c>
      <c r="D4499" s="205">
        <v>239.05</v>
      </c>
      <c r="E4499" s="206"/>
    </row>
    <row r="4500" spans="1:5" ht="27">
      <c r="A4500" s="202">
        <v>86895</v>
      </c>
      <c r="B4500" s="203" t="s">
        <v>5731</v>
      </c>
      <c r="C4500" s="204" t="s">
        <v>1</v>
      </c>
      <c r="D4500" s="205">
        <v>264.02999999999997</v>
      </c>
      <c r="E4500" s="206"/>
    </row>
    <row r="4501" spans="1:5" ht="27">
      <c r="A4501" s="202">
        <v>86899</v>
      </c>
      <c r="B4501" s="203" t="s">
        <v>5732</v>
      </c>
      <c r="C4501" s="204" t="s">
        <v>1</v>
      </c>
      <c r="D4501" s="205">
        <v>261.14</v>
      </c>
      <c r="E4501" s="206"/>
    </row>
    <row r="4502" spans="1:5" ht="27">
      <c r="A4502" s="202">
        <v>86900</v>
      </c>
      <c r="B4502" s="203" t="s">
        <v>5733</v>
      </c>
      <c r="C4502" s="204" t="s">
        <v>1</v>
      </c>
      <c r="D4502" s="205">
        <v>202.29</v>
      </c>
      <c r="E4502" s="206"/>
    </row>
    <row r="4503" spans="1:5" ht="27">
      <c r="A4503" s="202">
        <v>86901</v>
      </c>
      <c r="B4503" s="203" t="s">
        <v>5734</v>
      </c>
      <c r="C4503" s="204" t="s">
        <v>1</v>
      </c>
      <c r="D4503" s="205">
        <v>114.51</v>
      </c>
      <c r="E4503" s="206"/>
    </row>
    <row r="4504" spans="1:5" ht="27">
      <c r="A4504" s="202">
        <v>86902</v>
      </c>
      <c r="B4504" s="203" t="s">
        <v>5735</v>
      </c>
      <c r="C4504" s="204" t="s">
        <v>1</v>
      </c>
      <c r="D4504" s="205">
        <v>201.57</v>
      </c>
      <c r="E4504" s="206"/>
    </row>
    <row r="4505" spans="1:5" ht="27">
      <c r="A4505" s="202">
        <v>86903</v>
      </c>
      <c r="B4505" s="203" t="s">
        <v>5736</v>
      </c>
      <c r="C4505" s="204" t="s">
        <v>1</v>
      </c>
      <c r="D4505" s="205">
        <v>269.14</v>
      </c>
      <c r="E4505" s="206"/>
    </row>
    <row r="4506" spans="1:5" ht="27">
      <c r="A4506" s="202">
        <v>86904</v>
      </c>
      <c r="B4506" s="203" t="s">
        <v>5737</v>
      </c>
      <c r="C4506" s="204" t="s">
        <v>1</v>
      </c>
      <c r="D4506" s="205">
        <v>106.41</v>
      </c>
      <c r="E4506" s="206"/>
    </row>
    <row r="4507" spans="1:5" ht="27">
      <c r="A4507" s="202">
        <v>86905</v>
      </c>
      <c r="B4507" s="203" t="s">
        <v>5738</v>
      </c>
      <c r="C4507" s="204" t="s">
        <v>1</v>
      </c>
      <c r="D4507" s="205">
        <v>219.13</v>
      </c>
      <c r="E4507" s="206"/>
    </row>
    <row r="4508" spans="1:5" ht="27">
      <c r="A4508" s="202">
        <v>86906</v>
      </c>
      <c r="B4508" s="203" t="s">
        <v>5739</v>
      </c>
      <c r="C4508" s="204" t="s">
        <v>1</v>
      </c>
      <c r="D4508" s="205">
        <v>51.21</v>
      </c>
      <c r="E4508" s="206"/>
    </row>
    <row r="4509" spans="1:5" ht="27">
      <c r="A4509" s="202">
        <v>86908</v>
      </c>
      <c r="B4509" s="203" t="s">
        <v>5740</v>
      </c>
      <c r="C4509" s="204" t="s">
        <v>1</v>
      </c>
      <c r="D4509" s="205">
        <v>264.08</v>
      </c>
      <c r="E4509" s="206"/>
    </row>
    <row r="4510" spans="1:5" ht="27">
      <c r="A4510" s="202">
        <v>86909</v>
      </c>
      <c r="B4510" s="203" t="s">
        <v>5741</v>
      </c>
      <c r="C4510" s="204" t="s">
        <v>1</v>
      </c>
      <c r="D4510" s="205">
        <v>102.57</v>
      </c>
      <c r="E4510" s="206"/>
    </row>
    <row r="4511" spans="1:5" ht="27">
      <c r="A4511" s="202">
        <v>86910</v>
      </c>
      <c r="B4511" s="203" t="s">
        <v>5742</v>
      </c>
      <c r="C4511" s="204" t="s">
        <v>1</v>
      </c>
      <c r="D4511" s="205">
        <v>96.98</v>
      </c>
      <c r="E4511" s="206"/>
    </row>
    <row r="4512" spans="1:5" ht="27">
      <c r="A4512" s="202">
        <v>86911</v>
      </c>
      <c r="B4512" s="203" t="s">
        <v>5743</v>
      </c>
      <c r="C4512" s="204" t="s">
        <v>1</v>
      </c>
      <c r="D4512" s="205">
        <v>43.24</v>
      </c>
      <c r="E4512" s="206"/>
    </row>
    <row r="4513" spans="1:5" ht="27">
      <c r="A4513" s="202">
        <v>86913</v>
      </c>
      <c r="B4513" s="203" t="s">
        <v>5744</v>
      </c>
      <c r="C4513" s="204" t="s">
        <v>1</v>
      </c>
      <c r="D4513" s="205">
        <v>18.96</v>
      </c>
      <c r="E4513" s="206"/>
    </row>
    <row r="4514" spans="1:5" ht="27">
      <c r="A4514" s="202">
        <v>86914</v>
      </c>
      <c r="B4514" s="203" t="s">
        <v>5745</v>
      </c>
      <c r="C4514" s="204" t="s">
        <v>1</v>
      </c>
      <c r="D4514" s="205">
        <v>39.25</v>
      </c>
      <c r="E4514" s="206"/>
    </row>
    <row r="4515" spans="1:5" ht="27">
      <c r="A4515" s="202">
        <v>86915</v>
      </c>
      <c r="B4515" s="203" t="s">
        <v>5746</v>
      </c>
      <c r="C4515" s="204" t="s">
        <v>1</v>
      </c>
      <c r="D4515" s="205">
        <v>86.5</v>
      </c>
      <c r="E4515" s="206"/>
    </row>
    <row r="4516" spans="1:5" ht="27">
      <c r="A4516" s="202">
        <v>86916</v>
      </c>
      <c r="B4516" s="203" t="s">
        <v>5747</v>
      </c>
      <c r="C4516" s="204" t="s">
        <v>1</v>
      </c>
      <c r="D4516" s="205">
        <v>32.17</v>
      </c>
      <c r="E4516" s="206"/>
    </row>
    <row r="4517" spans="1:5" ht="40.5">
      <c r="A4517" s="202">
        <v>86919</v>
      </c>
      <c r="B4517" s="203" t="s">
        <v>5748</v>
      </c>
      <c r="C4517" s="204" t="s">
        <v>1</v>
      </c>
      <c r="D4517" s="205">
        <v>689.62</v>
      </c>
      <c r="E4517" s="206"/>
    </row>
    <row r="4518" spans="1:5" ht="40.5">
      <c r="A4518" s="202">
        <v>86920</v>
      </c>
      <c r="B4518" s="203" t="s">
        <v>5749</v>
      </c>
      <c r="C4518" s="204" t="s">
        <v>1</v>
      </c>
      <c r="D4518" s="205">
        <v>649.1</v>
      </c>
      <c r="E4518" s="206"/>
    </row>
    <row r="4519" spans="1:5" ht="40.5">
      <c r="A4519" s="202">
        <v>86921</v>
      </c>
      <c r="B4519" s="203" t="s">
        <v>5750</v>
      </c>
      <c r="C4519" s="204" t="s">
        <v>1</v>
      </c>
      <c r="D4519" s="205">
        <v>662.31</v>
      </c>
      <c r="E4519" s="206"/>
    </row>
    <row r="4520" spans="1:5" ht="40.5">
      <c r="A4520" s="202">
        <v>86922</v>
      </c>
      <c r="B4520" s="203" t="s">
        <v>5751</v>
      </c>
      <c r="C4520" s="204" t="s">
        <v>1</v>
      </c>
      <c r="D4520" s="205">
        <v>606.9</v>
      </c>
      <c r="E4520" s="206"/>
    </row>
    <row r="4521" spans="1:5" ht="40.5">
      <c r="A4521" s="202">
        <v>86923</v>
      </c>
      <c r="B4521" s="203" t="s">
        <v>5752</v>
      </c>
      <c r="C4521" s="204" t="s">
        <v>1</v>
      </c>
      <c r="D4521" s="205">
        <v>419.81</v>
      </c>
      <c r="E4521" s="206"/>
    </row>
    <row r="4522" spans="1:5" ht="40.5">
      <c r="A4522" s="202">
        <v>86924</v>
      </c>
      <c r="B4522" s="203" t="s">
        <v>5753</v>
      </c>
      <c r="C4522" s="204" t="s">
        <v>1</v>
      </c>
      <c r="D4522" s="205">
        <v>433.02</v>
      </c>
      <c r="E4522" s="206"/>
    </row>
    <row r="4523" spans="1:5" ht="40.5">
      <c r="A4523" s="202">
        <v>86925</v>
      </c>
      <c r="B4523" s="203" t="s">
        <v>5754</v>
      </c>
      <c r="C4523" s="204" t="s">
        <v>1</v>
      </c>
      <c r="D4523" s="205">
        <v>407.91</v>
      </c>
      <c r="E4523" s="206"/>
    </row>
    <row r="4524" spans="1:5" ht="40.5">
      <c r="A4524" s="202">
        <v>86926</v>
      </c>
      <c r="B4524" s="203" t="s">
        <v>5755</v>
      </c>
      <c r="C4524" s="204" t="s">
        <v>1</v>
      </c>
      <c r="D4524" s="205">
        <v>421.12</v>
      </c>
      <c r="E4524" s="206"/>
    </row>
    <row r="4525" spans="1:5" ht="40.5">
      <c r="A4525" s="202">
        <v>86927</v>
      </c>
      <c r="B4525" s="203" t="s">
        <v>5756</v>
      </c>
      <c r="C4525" s="204" t="s">
        <v>1</v>
      </c>
      <c r="D4525" s="205">
        <v>253.48</v>
      </c>
      <c r="E4525" s="206"/>
    </row>
    <row r="4526" spans="1:5" ht="40.5">
      <c r="A4526" s="202">
        <v>86928</v>
      </c>
      <c r="B4526" s="203" t="s">
        <v>5757</v>
      </c>
      <c r="C4526" s="204" t="s">
        <v>1</v>
      </c>
      <c r="D4526" s="205">
        <v>266.69</v>
      </c>
      <c r="E4526" s="206"/>
    </row>
    <row r="4527" spans="1:5" ht="40.5">
      <c r="A4527" s="202">
        <v>86929</v>
      </c>
      <c r="B4527" s="203" t="s">
        <v>5758</v>
      </c>
      <c r="C4527" s="204" t="s">
        <v>1</v>
      </c>
      <c r="D4527" s="205">
        <v>245.49</v>
      </c>
      <c r="E4527" s="206"/>
    </row>
    <row r="4528" spans="1:5" ht="40.5">
      <c r="A4528" s="202">
        <v>86930</v>
      </c>
      <c r="B4528" s="203" t="s">
        <v>5759</v>
      </c>
      <c r="C4528" s="204" t="s">
        <v>1</v>
      </c>
      <c r="D4528" s="205">
        <v>258.7</v>
      </c>
      <c r="E4528" s="206"/>
    </row>
    <row r="4529" spans="1:5" ht="40.5">
      <c r="A4529" s="202">
        <v>86931</v>
      </c>
      <c r="B4529" s="203" t="s">
        <v>5760</v>
      </c>
      <c r="C4529" s="204" t="s">
        <v>1</v>
      </c>
      <c r="D4529" s="205">
        <v>377.89</v>
      </c>
      <c r="E4529" s="206"/>
    </row>
    <row r="4530" spans="1:5" ht="40.5">
      <c r="A4530" s="202">
        <v>86932</v>
      </c>
      <c r="B4530" s="203" t="s">
        <v>5761</v>
      </c>
      <c r="C4530" s="204" t="s">
        <v>1</v>
      </c>
      <c r="D4530" s="205">
        <v>411.33</v>
      </c>
      <c r="E4530" s="206"/>
    </row>
    <row r="4531" spans="1:5" ht="54">
      <c r="A4531" s="202">
        <v>86933</v>
      </c>
      <c r="B4531" s="203" t="s">
        <v>5762</v>
      </c>
      <c r="C4531" s="204" t="s">
        <v>1</v>
      </c>
      <c r="D4531" s="205">
        <v>319.12</v>
      </c>
      <c r="E4531" s="206"/>
    </row>
    <row r="4532" spans="1:5" ht="54">
      <c r="A4532" s="202">
        <v>86934</v>
      </c>
      <c r="B4532" s="203" t="s">
        <v>5763</v>
      </c>
      <c r="C4532" s="204" t="s">
        <v>1</v>
      </c>
      <c r="D4532" s="205">
        <v>311.13</v>
      </c>
      <c r="E4532" s="206"/>
    </row>
    <row r="4533" spans="1:5" ht="40.5">
      <c r="A4533" s="202">
        <v>86935</v>
      </c>
      <c r="B4533" s="203" t="s">
        <v>5764</v>
      </c>
      <c r="C4533" s="204" t="s">
        <v>1</v>
      </c>
      <c r="D4533" s="205">
        <v>271.27</v>
      </c>
      <c r="E4533" s="206"/>
    </row>
    <row r="4534" spans="1:5" ht="40.5">
      <c r="A4534" s="202">
        <v>86936</v>
      </c>
      <c r="B4534" s="203" t="s">
        <v>5765</v>
      </c>
      <c r="C4534" s="204" t="s">
        <v>1</v>
      </c>
      <c r="D4534" s="205">
        <v>425.83</v>
      </c>
      <c r="E4534" s="206"/>
    </row>
    <row r="4535" spans="1:5" ht="40.5">
      <c r="A4535" s="202">
        <v>86937</v>
      </c>
      <c r="B4535" s="203" t="s">
        <v>5766</v>
      </c>
      <c r="C4535" s="204" t="s">
        <v>1</v>
      </c>
      <c r="D4535" s="205">
        <v>151.33000000000001</v>
      </c>
      <c r="E4535" s="206"/>
    </row>
    <row r="4536" spans="1:5" ht="40.5">
      <c r="A4536" s="202">
        <v>86938</v>
      </c>
      <c r="B4536" s="203" t="s">
        <v>5767</v>
      </c>
      <c r="C4536" s="204" t="s">
        <v>1</v>
      </c>
      <c r="D4536" s="205">
        <v>305.89</v>
      </c>
      <c r="E4536" s="206"/>
    </row>
    <row r="4537" spans="1:5" ht="54">
      <c r="A4537" s="202">
        <v>86939</v>
      </c>
      <c r="B4537" s="203" t="s">
        <v>5768</v>
      </c>
      <c r="C4537" s="204" t="s">
        <v>1</v>
      </c>
      <c r="D4537" s="205">
        <v>276.7</v>
      </c>
      <c r="E4537" s="206"/>
    </row>
    <row r="4538" spans="1:5" ht="54">
      <c r="A4538" s="202">
        <v>86940</v>
      </c>
      <c r="B4538" s="203" t="s">
        <v>5769</v>
      </c>
      <c r="C4538" s="204" t="s">
        <v>1</v>
      </c>
      <c r="D4538" s="205">
        <v>766.39</v>
      </c>
      <c r="E4538" s="206"/>
    </row>
    <row r="4539" spans="1:5" ht="54">
      <c r="A4539" s="202">
        <v>86941</v>
      </c>
      <c r="B4539" s="203" t="s">
        <v>5770</v>
      </c>
      <c r="C4539" s="204" t="s">
        <v>1</v>
      </c>
      <c r="D4539" s="205">
        <v>590.39</v>
      </c>
      <c r="E4539" s="206"/>
    </row>
    <row r="4540" spans="1:5" ht="54">
      <c r="A4540" s="202">
        <v>86942</v>
      </c>
      <c r="B4540" s="203" t="s">
        <v>5771</v>
      </c>
      <c r="C4540" s="204" t="s">
        <v>1</v>
      </c>
      <c r="D4540" s="205">
        <v>189.53</v>
      </c>
      <c r="E4540" s="206"/>
    </row>
    <row r="4541" spans="1:5" ht="54">
      <c r="A4541" s="202">
        <v>86943</v>
      </c>
      <c r="B4541" s="203" t="s">
        <v>5772</v>
      </c>
      <c r="C4541" s="204" t="s">
        <v>1</v>
      </c>
      <c r="D4541" s="205">
        <v>181.54</v>
      </c>
      <c r="E4541" s="206"/>
    </row>
    <row r="4542" spans="1:5" ht="54">
      <c r="A4542" s="202">
        <v>86947</v>
      </c>
      <c r="B4542" s="203" t="s">
        <v>5773</v>
      </c>
      <c r="C4542" s="204" t="s">
        <v>1</v>
      </c>
      <c r="D4542" s="205">
        <v>872.9</v>
      </c>
      <c r="E4542" s="206"/>
    </row>
    <row r="4543" spans="1:5" ht="54">
      <c r="A4543" s="202">
        <v>93396</v>
      </c>
      <c r="B4543" s="203" t="s">
        <v>5774</v>
      </c>
      <c r="C4543" s="204" t="s">
        <v>1</v>
      </c>
      <c r="D4543" s="205">
        <v>473.9</v>
      </c>
      <c r="E4543" s="206"/>
    </row>
    <row r="4544" spans="1:5" ht="54">
      <c r="A4544" s="202">
        <v>93441</v>
      </c>
      <c r="B4544" s="203" t="s">
        <v>5775</v>
      </c>
      <c r="C4544" s="204" t="s">
        <v>1</v>
      </c>
      <c r="D4544" s="205">
        <v>856.87</v>
      </c>
      <c r="E4544" s="206"/>
    </row>
    <row r="4545" spans="1:5" ht="54">
      <c r="A4545" s="202">
        <v>93442</v>
      </c>
      <c r="B4545" s="203" t="s">
        <v>5776</v>
      </c>
      <c r="C4545" s="204" t="s">
        <v>1</v>
      </c>
      <c r="D4545" s="205">
        <v>1063.06</v>
      </c>
      <c r="E4545" s="206"/>
    </row>
    <row r="4546" spans="1:5" ht="27">
      <c r="A4546" s="202">
        <v>95469</v>
      </c>
      <c r="B4546" s="203" t="s">
        <v>5777</v>
      </c>
      <c r="C4546" s="204" t="s">
        <v>1</v>
      </c>
      <c r="D4546" s="205">
        <v>165.52</v>
      </c>
      <c r="E4546" s="206"/>
    </row>
    <row r="4547" spans="1:5" ht="40.5">
      <c r="A4547" s="202">
        <v>95470</v>
      </c>
      <c r="B4547" s="203" t="s">
        <v>5778</v>
      </c>
      <c r="C4547" s="204" t="s">
        <v>1</v>
      </c>
      <c r="D4547" s="205">
        <v>173.08</v>
      </c>
      <c r="E4547" s="206"/>
    </row>
    <row r="4548" spans="1:5" ht="27">
      <c r="A4548" s="202">
        <v>95471</v>
      </c>
      <c r="B4548" s="203" t="s">
        <v>5779</v>
      </c>
      <c r="C4548" s="204" t="s">
        <v>1</v>
      </c>
      <c r="D4548" s="205">
        <v>648.91999999999996</v>
      </c>
      <c r="E4548" s="206"/>
    </row>
    <row r="4549" spans="1:5" ht="40.5">
      <c r="A4549" s="202">
        <v>95472</v>
      </c>
      <c r="B4549" s="203" t="s">
        <v>5780</v>
      </c>
      <c r="C4549" s="204" t="s">
        <v>1</v>
      </c>
      <c r="D4549" s="205">
        <v>656.48</v>
      </c>
      <c r="E4549" s="206"/>
    </row>
    <row r="4550" spans="1:5" ht="27">
      <c r="A4550" s="202">
        <v>95542</v>
      </c>
      <c r="B4550" s="203" t="s">
        <v>5781</v>
      </c>
      <c r="C4550" s="204" t="s">
        <v>1</v>
      </c>
      <c r="D4550" s="205">
        <v>27.73</v>
      </c>
      <c r="E4550" s="206"/>
    </row>
    <row r="4551" spans="1:5" ht="27">
      <c r="A4551" s="202">
        <v>95543</v>
      </c>
      <c r="B4551" s="203" t="s">
        <v>5782</v>
      </c>
      <c r="C4551" s="204" t="s">
        <v>1</v>
      </c>
      <c r="D4551" s="205">
        <v>46.29</v>
      </c>
      <c r="E4551" s="206"/>
    </row>
    <row r="4552" spans="1:5" ht="27">
      <c r="A4552" s="202">
        <v>95544</v>
      </c>
      <c r="B4552" s="203" t="s">
        <v>5783</v>
      </c>
      <c r="C4552" s="204" t="s">
        <v>1</v>
      </c>
      <c r="D4552" s="205">
        <v>34.15</v>
      </c>
      <c r="E4552" s="206"/>
    </row>
    <row r="4553" spans="1:5" ht="15">
      <c r="A4553" s="202">
        <v>95545</v>
      </c>
      <c r="B4553" s="203" t="s">
        <v>5784</v>
      </c>
      <c r="C4553" s="204" t="s">
        <v>1</v>
      </c>
      <c r="D4553" s="205">
        <v>33.47</v>
      </c>
      <c r="E4553" s="206"/>
    </row>
    <row r="4554" spans="1:5" ht="27">
      <c r="A4554" s="202">
        <v>95546</v>
      </c>
      <c r="B4554" s="203" t="s">
        <v>5785</v>
      </c>
      <c r="C4554" s="204" t="s">
        <v>1</v>
      </c>
      <c r="D4554" s="205">
        <v>111.73</v>
      </c>
      <c r="E4554" s="206"/>
    </row>
    <row r="4555" spans="1:5" ht="27">
      <c r="A4555" s="202">
        <v>95547</v>
      </c>
      <c r="B4555" s="203" t="s">
        <v>5786</v>
      </c>
      <c r="C4555" s="204" t="s">
        <v>1</v>
      </c>
      <c r="D4555" s="205">
        <v>89.42</v>
      </c>
      <c r="E4555" s="206"/>
    </row>
    <row r="4556" spans="1:5" ht="27">
      <c r="A4556" s="202">
        <v>100848</v>
      </c>
      <c r="B4556" s="203" t="s">
        <v>5787</v>
      </c>
      <c r="C4556" s="204" t="s">
        <v>1</v>
      </c>
      <c r="D4556" s="205">
        <v>312.98</v>
      </c>
      <c r="E4556" s="206"/>
    </row>
    <row r="4557" spans="1:5" ht="15">
      <c r="A4557" s="202">
        <v>100849</v>
      </c>
      <c r="B4557" s="203" t="s">
        <v>5788</v>
      </c>
      <c r="C4557" s="204" t="s">
        <v>1</v>
      </c>
      <c r="D4557" s="205">
        <v>36.33</v>
      </c>
      <c r="E4557" s="206"/>
    </row>
    <row r="4558" spans="1:5" ht="15">
      <c r="A4558" s="202">
        <v>100851</v>
      </c>
      <c r="B4558" s="203" t="s">
        <v>5789</v>
      </c>
      <c r="C4558" s="204" t="s">
        <v>1</v>
      </c>
      <c r="D4558" s="205">
        <v>73.5</v>
      </c>
      <c r="E4558" s="206"/>
    </row>
    <row r="4559" spans="1:5" ht="27">
      <c r="A4559" s="202">
        <v>100852</v>
      </c>
      <c r="B4559" s="203" t="s">
        <v>5790</v>
      </c>
      <c r="C4559" s="204" t="s">
        <v>1</v>
      </c>
      <c r="D4559" s="205">
        <v>222.07</v>
      </c>
      <c r="E4559" s="206"/>
    </row>
    <row r="4560" spans="1:5" ht="27">
      <c r="A4560" s="202">
        <v>100854</v>
      </c>
      <c r="B4560" s="203" t="s">
        <v>5791</v>
      </c>
      <c r="C4560" s="204" t="s">
        <v>1</v>
      </c>
      <c r="D4560" s="205">
        <v>649.79</v>
      </c>
      <c r="E4560" s="206"/>
    </row>
    <row r="4561" spans="1:5" ht="27">
      <c r="A4561" s="202">
        <v>100855</v>
      </c>
      <c r="B4561" s="203" t="s">
        <v>5792</v>
      </c>
      <c r="C4561" s="204" t="s">
        <v>1</v>
      </c>
      <c r="D4561" s="205">
        <v>33.47</v>
      </c>
      <c r="E4561" s="206"/>
    </row>
    <row r="4562" spans="1:5" ht="23.25" customHeight="1">
      <c r="A4562" s="202">
        <v>100856</v>
      </c>
      <c r="B4562" s="203" t="s">
        <v>5793</v>
      </c>
      <c r="C4562" s="204" t="s">
        <v>1</v>
      </c>
      <c r="D4562" s="205">
        <v>24.23</v>
      </c>
      <c r="E4562" s="206"/>
    </row>
    <row r="4563" spans="1:5" ht="27">
      <c r="A4563" s="202">
        <v>100857</v>
      </c>
      <c r="B4563" s="203" t="s">
        <v>5794</v>
      </c>
      <c r="C4563" s="204" t="s">
        <v>1</v>
      </c>
      <c r="D4563" s="205">
        <v>243.06</v>
      </c>
      <c r="E4563" s="206"/>
    </row>
    <row r="4564" spans="1:5" ht="27">
      <c r="A4564" s="202">
        <v>100858</v>
      </c>
      <c r="B4564" s="203" t="s">
        <v>5795</v>
      </c>
      <c r="C4564" s="204" t="s">
        <v>1</v>
      </c>
      <c r="D4564" s="205">
        <v>438.69</v>
      </c>
      <c r="E4564" s="206"/>
    </row>
    <row r="4565" spans="1:5" ht="27">
      <c r="A4565" s="202">
        <v>100860</v>
      </c>
      <c r="B4565" s="203" t="s">
        <v>5796</v>
      </c>
      <c r="C4565" s="204" t="s">
        <v>1</v>
      </c>
      <c r="D4565" s="205">
        <v>79.900000000000006</v>
      </c>
      <c r="E4565" s="206"/>
    </row>
    <row r="4566" spans="1:5" ht="27">
      <c r="A4566" s="202">
        <v>100861</v>
      </c>
      <c r="B4566" s="203" t="s">
        <v>5797</v>
      </c>
      <c r="C4566" s="204" t="s">
        <v>1</v>
      </c>
      <c r="D4566" s="205">
        <v>30.65</v>
      </c>
      <c r="E4566" s="206"/>
    </row>
    <row r="4567" spans="1:5" ht="27">
      <c r="A4567" s="202">
        <v>100862</v>
      </c>
      <c r="B4567" s="203" t="s">
        <v>5798</v>
      </c>
      <c r="C4567" s="204" t="s">
        <v>1</v>
      </c>
      <c r="D4567" s="205">
        <v>34.32</v>
      </c>
      <c r="E4567" s="206"/>
    </row>
    <row r="4568" spans="1:5" ht="27">
      <c r="A4568" s="202">
        <v>100863</v>
      </c>
      <c r="B4568" s="203" t="s">
        <v>5799</v>
      </c>
      <c r="C4568" s="204" t="s">
        <v>1</v>
      </c>
      <c r="D4568" s="205">
        <v>545.65</v>
      </c>
      <c r="E4568" s="206"/>
    </row>
    <row r="4569" spans="1:5" ht="27">
      <c r="A4569" s="202">
        <v>100864</v>
      </c>
      <c r="B4569" s="203" t="s">
        <v>5800</v>
      </c>
      <c r="C4569" s="204" t="s">
        <v>1</v>
      </c>
      <c r="D4569" s="205">
        <v>610.22</v>
      </c>
      <c r="E4569" s="206"/>
    </row>
    <row r="4570" spans="1:5" ht="27">
      <c r="A4570" s="202">
        <v>100865</v>
      </c>
      <c r="B4570" s="203" t="s">
        <v>5801</v>
      </c>
      <c r="C4570" s="204" t="s">
        <v>1</v>
      </c>
      <c r="D4570" s="205">
        <v>591.16</v>
      </c>
      <c r="E4570" s="206"/>
    </row>
    <row r="4571" spans="1:5" ht="27">
      <c r="A4571" s="202">
        <v>100866</v>
      </c>
      <c r="B4571" s="203" t="s">
        <v>5802</v>
      </c>
      <c r="C4571" s="204" t="s">
        <v>1</v>
      </c>
      <c r="D4571" s="205">
        <v>264.76</v>
      </c>
      <c r="E4571" s="206"/>
    </row>
    <row r="4572" spans="1:5" ht="27">
      <c r="A4572" s="202">
        <v>100867</v>
      </c>
      <c r="B4572" s="203" t="s">
        <v>5803</v>
      </c>
      <c r="C4572" s="204" t="s">
        <v>1</v>
      </c>
      <c r="D4572" s="205">
        <v>286.05</v>
      </c>
      <c r="E4572" s="206"/>
    </row>
    <row r="4573" spans="1:5" ht="27">
      <c r="A4573" s="202">
        <v>100868</v>
      </c>
      <c r="B4573" s="203" t="s">
        <v>5804</v>
      </c>
      <c r="C4573" s="204" t="s">
        <v>1</v>
      </c>
      <c r="D4573" s="205">
        <v>300.22000000000003</v>
      </c>
      <c r="E4573" s="206"/>
    </row>
    <row r="4574" spans="1:5" ht="27">
      <c r="A4574" s="202">
        <v>100869</v>
      </c>
      <c r="B4574" s="203" t="s">
        <v>5805</v>
      </c>
      <c r="C4574" s="204" t="s">
        <v>1</v>
      </c>
      <c r="D4574" s="205">
        <v>311.08999999999997</v>
      </c>
      <c r="E4574" s="206"/>
    </row>
    <row r="4575" spans="1:5" ht="27">
      <c r="A4575" s="202">
        <v>100870</v>
      </c>
      <c r="B4575" s="203" t="s">
        <v>5806</v>
      </c>
      <c r="C4575" s="204" t="s">
        <v>1</v>
      </c>
      <c r="D4575" s="205">
        <v>192.32</v>
      </c>
      <c r="E4575" s="206"/>
    </row>
    <row r="4576" spans="1:5" ht="27">
      <c r="A4576" s="202">
        <v>100871</v>
      </c>
      <c r="B4576" s="203" t="s">
        <v>5807</v>
      </c>
      <c r="C4576" s="204" t="s">
        <v>1</v>
      </c>
      <c r="D4576" s="205">
        <v>209.93</v>
      </c>
      <c r="E4576" s="206"/>
    </row>
    <row r="4577" spans="1:5" ht="27">
      <c r="A4577" s="202">
        <v>100872</v>
      </c>
      <c r="B4577" s="203" t="s">
        <v>5808</v>
      </c>
      <c r="C4577" s="204" t="s">
        <v>1</v>
      </c>
      <c r="D4577" s="205">
        <v>221.18</v>
      </c>
      <c r="E4577" s="206"/>
    </row>
    <row r="4578" spans="1:5" ht="27">
      <c r="A4578" s="202">
        <v>100873</v>
      </c>
      <c r="B4578" s="203" t="s">
        <v>5809</v>
      </c>
      <c r="C4578" s="204" t="s">
        <v>1</v>
      </c>
      <c r="D4578" s="205">
        <v>228.2</v>
      </c>
      <c r="E4578" s="206"/>
    </row>
    <row r="4579" spans="1:5" ht="27">
      <c r="A4579" s="202">
        <v>100874</v>
      </c>
      <c r="B4579" s="203" t="s">
        <v>5810</v>
      </c>
      <c r="C4579" s="204" t="s">
        <v>1</v>
      </c>
      <c r="D4579" s="205">
        <v>264.76</v>
      </c>
      <c r="E4579" s="206"/>
    </row>
    <row r="4580" spans="1:5" ht="27">
      <c r="A4580" s="202">
        <v>100875</v>
      </c>
      <c r="B4580" s="203" t="s">
        <v>5811</v>
      </c>
      <c r="C4580" s="204" t="s">
        <v>1</v>
      </c>
      <c r="D4580" s="205">
        <v>1083.6099999999999</v>
      </c>
      <c r="E4580" s="206"/>
    </row>
    <row r="4581" spans="1:5" ht="40.5">
      <c r="A4581" s="202">
        <v>98052</v>
      </c>
      <c r="B4581" s="203" t="s">
        <v>5812</v>
      </c>
      <c r="C4581" s="204" t="s">
        <v>1</v>
      </c>
      <c r="D4581" s="205">
        <v>1739.98</v>
      </c>
      <c r="E4581" s="206"/>
    </row>
    <row r="4582" spans="1:5" ht="40.5">
      <c r="A4582" s="202">
        <v>98053</v>
      </c>
      <c r="B4582" s="203" t="s">
        <v>5813</v>
      </c>
      <c r="C4582" s="204" t="s">
        <v>1</v>
      </c>
      <c r="D4582" s="205">
        <v>2386.0700000000002</v>
      </c>
      <c r="E4582" s="206"/>
    </row>
    <row r="4583" spans="1:5" ht="40.5">
      <c r="A4583" s="202">
        <v>98054</v>
      </c>
      <c r="B4583" s="203" t="s">
        <v>5814</v>
      </c>
      <c r="C4583" s="204" t="s">
        <v>1</v>
      </c>
      <c r="D4583" s="205">
        <v>3902.91</v>
      </c>
      <c r="E4583" s="206"/>
    </row>
    <row r="4584" spans="1:5" ht="40.5">
      <c r="A4584" s="202">
        <v>98055</v>
      </c>
      <c r="B4584" s="203" t="s">
        <v>5815</v>
      </c>
      <c r="C4584" s="204" t="s">
        <v>1</v>
      </c>
      <c r="D4584" s="205">
        <v>5285.42</v>
      </c>
      <c r="E4584" s="206"/>
    </row>
    <row r="4585" spans="1:5" ht="40.5">
      <c r="A4585" s="202">
        <v>98056</v>
      </c>
      <c r="B4585" s="203" t="s">
        <v>5816</v>
      </c>
      <c r="C4585" s="204" t="s">
        <v>1</v>
      </c>
      <c r="D4585" s="205">
        <v>6178.95</v>
      </c>
      <c r="E4585" s="206"/>
    </row>
    <row r="4586" spans="1:5" ht="40.5">
      <c r="A4586" s="202">
        <v>98057</v>
      </c>
      <c r="B4586" s="203" t="s">
        <v>5817</v>
      </c>
      <c r="C4586" s="204" t="s">
        <v>1</v>
      </c>
      <c r="D4586" s="205">
        <v>7301.8</v>
      </c>
      <c r="E4586" s="206"/>
    </row>
    <row r="4587" spans="1:5" ht="40.5">
      <c r="A4587" s="202">
        <v>98058</v>
      </c>
      <c r="B4587" s="203" t="s">
        <v>5818</v>
      </c>
      <c r="C4587" s="204" t="s">
        <v>1</v>
      </c>
      <c r="D4587" s="205">
        <v>1458.33</v>
      </c>
      <c r="E4587" s="206"/>
    </row>
    <row r="4588" spans="1:5" ht="40.5">
      <c r="A4588" s="202">
        <v>98059</v>
      </c>
      <c r="B4588" s="203" t="s">
        <v>5819</v>
      </c>
      <c r="C4588" s="204" t="s">
        <v>1</v>
      </c>
      <c r="D4588" s="205">
        <v>3175.71</v>
      </c>
      <c r="E4588" s="206"/>
    </row>
    <row r="4589" spans="1:5" ht="40.5">
      <c r="A4589" s="202">
        <v>98060</v>
      </c>
      <c r="B4589" s="203" t="s">
        <v>5820</v>
      </c>
      <c r="C4589" s="204" t="s">
        <v>1</v>
      </c>
      <c r="D4589" s="205">
        <v>4408.42</v>
      </c>
      <c r="E4589" s="206"/>
    </row>
    <row r="4590" spans="1:5" ht="40.5">
      <c r="A4590" s="202">
        <v>98061</v>
      </c>
      <c r="B4590" s="203" t="s">
        <v>5821</v>
      </c>
      <c r="C4590" s="204" t="s">
        <v>1</v>
      </c>
      <c r="D4590" s="205">
        <v>6113.25</v>
      </c>
      <c r="E4590" s="206"/>
    </row>
    <row r="4591" spans="1:5" ht="40.5">
      <c r="A4591" s="202">
        <v>98062</v>
      </c>
      <c r="B4591" s="203" t="s">
        <v>5822</v>
      </c>
      <c r="C4591" s="204" t="s">
        <v>1</v>
      </c>
      <c r="D4591" s="205">
        <v>2468.0700000000002</v>
      </c>
      <c r="E4591" s="206"/>
    </row>
    <row r="4592" spans="1:5" ht="40.5">
      <c r="A4592" s="202">
        <v>98063</v>
      </c>
      <c r="B4592" s="203" t="s">
        <v>5823</v>
      </c>
      <c r="C4592" s="204" t="s">
        <v>1</v>
      </c>
      <c r="D4592" s="205">
        <v>3765.8</v>
      </c>
      <c r="E4592" s="206"/>
    </row>
    <row r="4593" spans="1:5" ht="40.5">
      <c r="A4593" s="202">
        <v>98064</v>
      </c>
      <c r="B4593" s="203" t="s">
        <v>5824</v>
      </c>
      <c r="C4593" s="204" t="s">
        <v>1</v>
      </c>
      <c r="D4593" s="205">
        <v>4358.57</v>
      </c>
      <c r="E4593" s="206"/>
    </row>
    <row r="4594" spans="1:5" ht="40.5">
      <c r="A4594" s="202">
        <v>98065</v>
      </c>
      <c r="B4594" s="203" t="s">
        <v>5825</v>
      </c>
      <c r="C4594" s="204" t="s">
        <v>1</v>
      </c>
      <c r="D4594" s="205">
        <v>6053.52</v>
      </c>
      <c r="E4594" s="206"/>
    </row>
    <row r="4595" spans="1:5" ht="40.5">
      <c r="A4595" s="202">
        <v>98066</v>
      </c>
      <c r="B4595" s="203" t="s">
        <v>5826</v>
      </c>
      <c r="C4595" s="204" t="s">
        <v>1</v>
      </c>
      <c r="D4595" s="205">
        <v>4639.16</v>
      </c>
      <c r="E4595" s="206"/>
    </row>
    <row r="4596" spans="1:5" ht="40.5">
      <c r="A4596" s="202">
        <v>98067</v>
      </c>
      <c r="B4596" s="203" t="s">
        <v>5827</v>
      </c>
      <c r="C4596" s="204" t="s">
        <v>1</v>
      </c>
      <c r="D4596" s="205">
        <v>6201.22</v>
      </c>
      <c r="E4596" s="206"/>
    </row>
    <row r="4597" spans="1:5" ht="40.5">
      <c r="A4597" s="202">
        <v>98068</v>
      </c>
      <c r="B4597" s="203" t="s">
        <v>5828</v>
      </c>
      <c r="C4597" s="204" t="s">
        <v>1</v>
      </c>
      <c r="D4597" s="205">
        <v>8761.4599999999991</v>
      </c>
      <c r="E4597" s="206"/>
    </row>
    <row r="4598" spans="1:5" ht="40.5">
      <c r="A4598" s="202">
        <v>98069</v>
      </c>
      <c r="B4598" s="203" t="s">
        <v>5829</v>
      </c>
      <c r="C4598" s="204" t="s">
        <v>1</v>
      </c>
      <c r="D4598" s="205">
        <v>11684.13</v>
      </c>
      <c r="E4598" s="206"/>
    </row>
    <row r="4599" spans="1:5" ht="40.5">
      <c r="A4599" s="202">
        <v>98070</v>
      </c>
      <c r="B4599" s="203" t="s">
        <v>5830</v>
      </c>
      <c r="C4599" s="204" t="s">
        <v>1</v>
      </c>
      <c r="D4599" s="205">
        <v>13432.79</v>
      </c>
      <c r="E4599" s="206"/>
    </row>
    <row r="4600" spans="1:5" ht="40.5">
      <c r="A4600" s="202">
        <v>98071</v>
      </c>
      <c r="B4600" s="203" t="s">
        <v>5831</v>
      </c>
      <c r="C4600" s="204" t="s">
        <v>1</v>
      </c>
      <c r="D4600" s="205">
        <v>14842.58</v>
      </c>
      <c r="E4600" s="206"/>
    </row>
    <row r="4601" spans="1:5" ht="40.5">
      <c r="A4601" s="202">
        <v>98072</v>
      </c>
      <c r="B4601" s="203" t="s">
        <v>5832</v>
      </c>
      <c r="C4601" s="204" t="s">
        <v>1</v>
      </c>
      <c r="D4601" s="205">
        <v>3812.95</v>
      </c>
      <c r="E4601" s="206"/>
    </row>
    <row r="4602" spans="1:5" ht="40.5">
      <c r="A4602" s="202">
        <v>98073</v>
      </c>
      <c r="B4602" s="203" t="s">
        <v>5833</v>
      </c>
      <c r="C4602" s="204" t="s">
        <v>1</v>
      </c>
      <c r="D4602" s="205">
        <v>5879.17</v>
      </c>
      <c r="E4602" s="206"/>
    </row>
    <row r="4603" spans="1:5" ht="40.5">
      <c r="A4603" s="202">
        <v>98074</v>
      </c>
      <c r="B4603" s="203" t="s">
        <v>5834</v>
      </c>
      <c r="C4603" s="204" t="s">
        <v>1</v>
      </c>
      <c r="D4603" s="205">
        <v>9016.33</v>
      </c>
      <c r="E4603" s="206"/>
    </row>
    <row r="4604" spans="1:5" ht="40.5">
      <c r="A4604" s="202">
        <v>98075</v>
      </c>
      <c r="B4604" s="203" t="s">
        <v>5835</v>
      </c>
      <c r="C4604" s="204" t="s">
        <v>1</v>
      </c>
      <c r="D4604" s="205">
        <v>11666.94</v>
      </c>
      <c r="E4604" s="206"/>
    </row>
    <row r="4605" spans="1:5" ht="40.5">
      <c r="A4605" s="202">
        <v>98076</v>
      </c>
      <c r="B4605" s="203" t="s">
        <v>5836</v>
      </c>
      <c r="C4605" s="204" t="s">
        <v>1</v>
      </c>
      <c r="D4605" s="205">
        <v>13375.24</v>
      </c>
      <c r="E4605" s="206"/>
    </row>
    <row r="4606" spans="1:5" ht="40.5">
      <c r="A4606" s="202">
        <v>98077</v>
      </c>
      <c r="B4606" s="203" t="s">
        <v>5837</v>
      </c>
      <c r="C4606" s="204" t="s">
        <v>1</v>
      </c>
      <c r="D4606" s="205">
        <v>15706.8</v>
      </c>
      <c r="E4606" s="206"/>
    </row>
    <row r="4607" spans="1:5" ht="40.5">
      <c r="A4607" s="202">
        <v>98078</v>
      </c>
      <c r="B4607" s="203" t="s">
        <v>5838</v>
      </c>
      <c r="C4607" s="204" t="s">
        <v>1</v>
      </c>
      <c r="D4607" s="205">
        <v>4148.3500000000004</v>
      </c>
      <c r="E4607" s="206"/>
    </row>
    <row r="4608" spans="1:5" ht="40.5">
      <c r="A4608" s="202">
        <v>98079</v>
      </c>
      <c r="B4608" s="203" t="s">
        <v>5839</v>
      </c>
      <c r="C4608" s="204" t="s">
        <v>1</v>
      </c>
      <c r="D4608" s="205">
        <v>7223.68</v>
      </c>
      <c r="E4608" s="206"/>
    </row>
    <row r="4609" spans="1:5" ht="40.5">
      <c r="A4609" s="202">
        <v>98080</v>
      </c>
      <c r="B4609" s="203" t="s">
        <v>5840</v>
      </c>
      <c r="C4609" s="204" t="s">
        <v>1</v>
      </c>
      <c r="D4609" s="205">
        <v>9209.93</v>
      </c>
      <c r="E4609" s="206"/>
    </row>
    <row r="4610" spans="1:5" ht="40.5">
      <c r="A4610" s="202">
        <v>98081</v>
      </c>
      <c r="B4610" s="203" t="s">
        <v>5841</v>
      </c>
      <c r="C4610" s="204" t="s">
        <v>1</v>
      </c>
      <c r="D4610" s="205">
        <v>13582.84</v>
      </c>
      <c r="E4610" s="206"/>
    </row>
    <row r="4611" spans="1:5" ht="40.5">
      <c r="A4611" s="202">
        <v>98082</v>
      </c>
      <c r="B4611" s="203" t="s">
        <v>5842</v>
      </c>
      <c r="C4611" s="204" t="s">
        <v>1</v>
      </c>
      <c r="D4611" s="205">
        <v>3174.85</v>
      </c>
      <c r="E4611" s="206"/>
    </row>
    <row r="4612" spans="1:5" ht="40.5">
      <c r="A4612" s="202">
        <v>98083</v>
      </c>
      <c r="B4612" s="203" t="s">
        <v>5843</v>
      </c>
      <c r="C4612" s="204" t="s">
        <v>1</v>
      </c>
      <c r="D4612" s="205">
        <v>4185.57</v>
      </c>
      <c r="E4612" s="206"/>
    </row>
    <row r="4613" spans="1:5" ht="40.5">
      <c r="A4613" s="202">
        <v>98084</v>
      </c>
      <c r="B4613" s="203" t="s">
        <v>5844</v>
      </c>
      <c r="C4613" s="204" t="s">
        <v>1</v>
      </c>
      <c r="D4613" s="205">
        <v>5865.46</v>
      </c>
      <c r="E4613" s="206"/>
    </row>
    <row r="4614" spans="1:5" ht="40.5">
      <c r="A4614" s="202">
        <v>98085</v>
      </c>
      <c r="B4614" s="203" t="s">
        <v>5845</v>
      </c>
      <c r="C4614" s="204" t="s">
        <v>1</v>
      </c>
      <c r="D4614" s="205">
        <v>7945.19</v>
      </c>
      <c r="E4614" s="206"/>
    </row>
    <row r="4615" spans="1:5" ht="40.5">
      <c r="A4615" s="202">
        <v>98086</v>
      </c>
      <c r="B4615" s="203" t="s">
        <v>5846</v>
      </c>
      <c r="C4615" s="204" t="s">
        <v>1</v>
      </c>
      <c r="D4615" s="205">
        <v>8970.85</v>
      </c>
      <c r="E4615" s="206"/>
    </row>
    <row r="4616" spans="1:5" ht="40.5">
      <c r="A4616" s="202">
        <v>98087</v>
      </c>
      <c r="B4616" s="203" t="s">
        <v>5847</v>
      </c>
      <c r="C4616" s="204" t="s">
        <v>1</v>
      </c>
      <c r="D4616" s="205">
        <v>9582.2099999999991</v>
      </c>
      <c r="E4616" s="206"/>
    </row>
    <row r="4617" spans="1:5" ht="40.5">
      <c r="A4617" s="202">
        <v>98088</v>
      </c>
      <c r="B4617" s="203" t="s">
        <v>5848</v>
      </c>
      <c r="C4617" s="204" t="s">
        <v>1</v>
      </c>
      <c r="D4617" s="205">
        <v>2709.1</v>
      </c>
      <c r="E4617" s="206"/>
    </row>
    <row r="4618" spans="1:5" ht="40.5">
      <c r="A4618" s="202">
        <v>98089</v>
      </c>
      <c r="B4618" s="203" t="s">
        <v>5849</v>
      </c>
      <c r="C4618" s="204" t="s">
        <v>1</v>
      </c>
      <c r="D4618" s="205">
        <v>4263.2700000000004</v>
      </c>
      <c r="E4618" s="206"/>
    </row>
    <row r="4619" spans="1:5" ht="40.5">
      <c r="A4619" s="202">
        <v>98090</v>
      </c>
      <c r="B4619" s="203" t="s">
        <v>5850</v>
      </c>
      <c r="C4619" s="204" t="s">
        <v>1</v>
      </c>
      <c r="D4619" s="205">
        <v>6673.16</v>
      </c>
      <c r="E4619" s="206"/>
    </row>
    <row r="4620" spans="1:5" ht="40.5">
      <c r="A4620" s="202">
        <v>98091</v>
      </c>
      <c r="B4620" s="203" t="s">
        <v>5851</v>
      </c>
      <c r="C4620" s="204" t="s">
        <v>1</v>
      </c>
      <c r="D4620" s="205">
        <v>8619.84</v>
      </c>
      <c r="E4620" s="206"/>
    </row>
    <row r="4621" spans="1:5" ht="40.5">
      <c r="A4621" s="202">
        <v>98092</v>
      </c>
      <c r="B4621" s="203" t="s">
        <v>5852</v>
      </c>
      <c r="C4621" s="204" t="s">
        <v>1</v>
      </c>
      <c r="D4621" s="205">
        <v>10097.6</v>
      </c>
      <c r="E4621" s="206"/>
    </row>
    <row r="4622" spans="1:5" ht="40.5">
      <c r="A4622" s="202">
        <v>98093</v>
      </c>
      <c r="B4622" s="203" t="s">
        <v>5853</v>
      </c>
      <c r="C4622" s="204" t="s">
        <v>1</v>
      </c>
      <c r="D4622" s="205">
        <v>11911.09</v>
      </c>
      <c r="E4622" s="206"/>
    </row>
    <row r="4623" spans="1:5" ht="40.5">
      <c r="A4623" s="202">
        <v>98094</v>
      </c>
      <c r="B4623" s="203" t="s">
        <v>5854</v>
      </c>
      <c r="C4623" s="204" t="s">
        <v>1</v>
      </c>
      <c r="D4623" s="205">
        <v>2221.3000000000002</v>
      </c>
      <c r="E4623" s="206"/>
    </row>
    <row r="4624" spans="1:5" ht="40.5">
      <c r="A4624" s="202">
        <v>98099</v>
      </c>
      <c r="B4624" s="203" t="s">
        <v>5855</v>
      </c>
      <c r="C4624" s="204" t="s">
        <v>1</v>
      </c>
      <c r="D4624" s="205">
        <v>3789.21</v>
      </c>
      <c r="E4624" s="206"/>
    </row>
    <row r="4625" spans="1:5" ht="40.5">
      <c r="A4625" s="202">
        <v>98100</v>
      </c>
      <c r="B4625" s="203" t="s">
        <v>5856</v>
      </c>
      <c r="C4625" s="204" t="s">
        <v>1</v>
      </c>
      <c r="D4625" s="205">
        <v>4937.99</v>
      </c>
      <c r="E4625" s="206"/>
    </row>
    <row r="4626" spans="1:5" ht="40.5">
      <c r="A4626" s="202">
        <v>98101</v>
      </c>
      <c r="B4626" s="203" t="s">
        <v>5857</v>
      </c>
      <c r="C4626" s="204" t="s">
        <v>1</v>
      </c>
      <c r="D4626" s="205">
        <v>7283.99</v>
      </c>
      <c r="E4626" s="206"/>
    </row>
    <row r="4627" spans="1:5" ht="40.5">
      <c r="A4627" s="202">
        <v>98109</v>
      </c>
      <c r="B4627" s="203" t="s">
        <v>5858</v>
      </c>
      <c r="C4627" s="204" t="s">
        <v>1</v>
      </c>
      <c r="D4627" s="205">
        <v>617.79</v>
      </c>
      <c r="E4627" s="206"/>
    </row>
    <row r="4628" spans="1:5" ht="30.75" customHeight="1">
      <c r="A4628" s="202">
        <v>98110</v>
      </c>
      <c r="B4628" s="203" t="s">
        <v>5859</v>
      </c>
      <c r="C4628" s="204" t="s">
        <v>1</v>
      </c>
      <c r="D4628" s="205">
        <v>500.19</v>
      </c>
      <c r="E4628" s="206"/>
    </row>
    <row r="4629" spans="1:5" ht="27">
      <c r="A4629" s="202">
        <v>98111</v>
      </c>
      <c r="B4629" s="203" t="s">
        <v>5860</v>
      </c>
      <c r="C4629" s="204" t="s">
        <v>1</v>
      </c>
      <c r="D4629" s="205">
        <v>23.4</v>
      </c>
      <c r="E4629" s="206"/>
    </row>
    <row r="4630" spans="1:5" ht="27">
      <c r="A4630" s="202">
        <v>98112</v>
      </c>
      <c r="B4630" s="203" t="s">
        <v>5861</v>
      </c>
      <c r="C4630" s="204" t="s">
        <v>1</v>
      </c>
      <c r="D4630" s="205">
        <v>108.93</v>
      </c>
      <c r="E4630" s="206"/>
    </row>
    <row r="4631" spans="1:5" ht="27">
      <c r="A4631" s="202">
        <v>98114</v>
      </c>
      <c r="B4631" s="203" t="s">
        <v>5862</v>
      </c>
      <c r="C4631" s="204" t="s">
        <v>1</v>
      </c>
      <c r="D4631" s="205">
        <v>714.66</v>
      </c>
      <c r="E4631" s="206"/>
    </row>
    <row r="4632" spans="1:5" ht="27">
      <c r="A4632" s="202">
        <v>98115</v>
      </c>
      <c r="B4632" s="203" t="s">
        <v>5863</v>
      </c>
      <c r="C4632" s="204" t="s">
        <v>1</v>
      </c>
      <c r="D4632" s="205">
        <v>88.18</v>
      </c>
      <c r="E4632" s="206"/>
    </row>
    <row r="4633" spans="1:5" ht="40.5">
      <c r="A4633" s="202">
        <v>89957</v>
      </c>
      <c r="B4633" s="203" t="s">
        <v>5864</v>
      </c>
      <c r="C4633" s="204" t="s">
        <v>1</v>
      </c>
      <c r="D4633" s="205">
        <v>100.91</v>
      </c>
      <c r="E4633" s="206"/>
    </row>
    <row r="4634" spans="1:5" ht="40.5">
      <c r="A4634" s="202">
        <v>89959</v>
      </c>
      <c r="B4634" s="203" t="s">
        <v>5865</v>
      </c>
      <c r="C4634" s="204" t="s">
        <v>1</v>
      </c>
      <c r="D4634" s="205">
        <v>190.47</v>
      </c>
      <c r="E4634" s="206"/>
    </row>
    <row r="4635" spans="1:5" ht="27">
      <c r="A4635" s="202">
        <v>89349</v>
      </c>
      <c r="B4635" s="203" t="s">
        <v>5866</v>
      </c>
      <c r="C4635" s="204" t="s">
        <v>1</v>
      </c>
      <c r="D4635" s="205">
        <v>18.13</v>
      </c>
      <c r="E4635" s="206"/>
    </row>
    <row r="4636" spans="1:5" ht="27">
      <c r="A4636" s="202">
        <v>89351</v>
      </c>
      <c r="B4636" s="203" t="s">
        <v>5867</v>
      </c>
      <c r="C4636" s="204" t="s">
        <v>1</v>
      </c>
      <c r="D4636" s="205">
        <v>20.39</v>
      </c>
      <c r="E4636" s="206"/>
    </row>
    <row r="4637" spans="1:5" ht="27">
      <c r="A4637" s="202">
        <v>89352</v>
      </c>
      <c r="B4637" s="203" t="s">
        <v>5868</v>
      </c>
      <c r="C4637" s="204" t="s">
        <v>1</v>
      </c>
      <c r="D4637" s="205">
        <v>22.93</v>
      </c>
      <c r="E4637" s="206"/>
    </row>
    <row r="4638" spans="1:5" ht="27">
      <c r="A4638" s="202">
        <v>89353</v>
      </c>
      <c r="B4638" s="203" t="s">
        <v>5869</v>
      </c>
      <c r="C4638" s="204" t="s">
        <v>1</v>
      </c>
      <c r="D4638" s="205">
        <v>23.83</v>
      </c>
      <c r="E4638" s="206"/>
    </row>
    <row r="4639" spans="1:5" ht="27">
      <c r="A4639" s="202">
        <v>89354</v>
      </c>
      <c r="B4639" s="203" t="s">
        <v>5870</v>
      </c>
      <c r="C4639" s="204" t="s">
        <v>1</v>
      </c>
      <c r="D4639" s="205">
        <v>248.27</v>
      </c>
      <c r="E4639" s="206"/>
    </row>
    <row r="4640" spans="1:5" ht="40.5">
      <c r="A4640" s="202">
        <v>89969</v>
      </c>
      <c r="B4640" s="203" t="s">
        <v>5871</v>
      </c>
      <c r="C4640" s="204" t="s">
        <v>1</v>
      </c>
      <c r="D4640" s="205">
        <v>30.07</v>
      </c>
      <c r="E4640" s="206"/>
    </row>
    <row r="4641" spans="1:5" ht="40.5">
      <c r="A4641" s="202">
        <v>89970</v>
      </c>
      <c r="B4641" s="203" t="s">
        <v>5872</v>
      </c>
      <c r="C4641" s="204" t="s">
        <v>1</v>
      </c>
      <c r="D4641" s="205">
        <v>31.49</v>
      </c>
      <c r="E4641" s="206"/>
    </row>
    <row r="4642" spans="1:5" ht="40.5">
      <c r="A4642" s="202">
        <v>89971</v>
      </c>
      <c r="B4642" s="203" t="s">
        <v>5873</v>
      </c>
      <c r="C4642" s="204" t="s">
        <v>1</v>
      </c>
      <c r="D4642" s="205">
        <v>31.63</v>
      </c>
      <c r="E4642" s="206"/>
    </row>
    <row r="4643" spans="1:5" ht="40.5">
      <c r="A4643" s="202">
        <v>89972</v>
      </c>
      <c r="B4643" s="203" t="s">
        <v>5874</v>
      </c>
      <c r="C4643" s="204" t="s">
        <v>1</v>
      </c>
      <c r="D4643" s="205">
        <v>34.19</v>
      </c>
      <c r="E4643" s="206"/>
    </row>
    <row r="4644" spans="1:5" ht="40.5">
      <c r="A4644" s="202">
        <v>89973</v>
      </c>
      <c r="B4644" s="203" t="s">
        <v>5875</v>
      </c>
      <c r="C4644" s="204" t="s">
        <v>1</v>
      </c>
      <c r="D4644" s="205">
        <v>462.21</v>
      </c>
      <c r="E4644" s="206"/>
    </row>
    <row r="4645" spans="1:5" ht="40.5">
      <c r="A4645" s="202">
        <v>89974</v>
      </c>
      <c r="B4645" s="203" t="s">
        <v>5876</v>
      </c>
      <c r="C4645" s="204" t="s">
        <v>1</v>
      </c>
      <c r="D4645" s="205">
        <v>274.23</v>
      </c>
      <c r="E4645" s="206"/>
    </row>
    <row r="4646" spans="1:5" ht="27">
      <c r="A4646" s="202">
        <v>89984</v>
      </c>
      <c r="B4646" s="203" t="s">
        <v>5877</v>
      </c>
      <c r="C4646" s="204" t="s">
        <v>1</v>
      </c>
      <c r="D4646" s="205">
        <v>47.32</v>
      </c>
      <c r="E4646" s="206"/>
    </row>
    <row r="4647" spans="1:5" ht="27">
      <c r="A4647" s="202">
        <v>89985</v>
      </c>
      <c r="B4647" s="203" t="s">
        <v>5878</v>
      </c>
      <c r="C4647" s="204" t="s">
        <v>1</v>
      </c>
      <c r="D4647" s="205">
        <v>48.63</v>
      </c>
      <c r="E4647" s="206"/>
    </row>
    <row r="4648" spans="1:5" ht="27">
      <c r="A4648" s="202">
        <v>89986</v>
      </c>
      <c r="B4648" s="203" t="s">
        <v>5879</v>
      </c>
      <c r="C4648" s="204" t="s">
        <v>1</v>
      </c>
      <c r="D4648" s="205">
        <v>46.22</v>
      </c>
      <c r="E4648" s="206"/>
    </row>
    <row r="4649" spans="1:5" ht="27">
      <c r="A4649" s="202">
        <v>89987</v>
      </c>
      <c r="B4649" s="203" t="s">
        <v>5880</v>
      </c>
      <c r="C4649" s="204" t="s">
        <v>1</v>
      </c>
      <c r="D4649" s="205">
        <v>51.04</v>
      </c>
      <c r="E4649" s="206"/>
    </row>
    <row r="4650" spans="1:5" ht="27">
      <c r="A4650" s="202">
        <v>90371</v>
      </c>
      <c r="B4650" s="203" t="s">
        <v>5881</v>
      </c>
      <c r="C4650" s="204" t="s">
        <v>1</v>
      </c>
      <c r="D4650" s="205">
        <v>17.47</v>
      </c>
      <c r="E4650" s="206"/>
    </row>
    <row r="4651" spans="1:5" ht="40.5">
      <c r="A4651" s="202">
        <v>94489</v>
      </c>
      <c r="B4651" s="203" t="s">
        <v>5882</v>
      </c>
      <c r="C4651" s="204" t="s">
        <v>1</v>
      </c>
      <c r="D4651" s="205">
        <v>15.37</v>
      </c>
      <c r="E4651" s="206"/>
    </row>
    <row r="4652" spans="1:5" ht="40.5">
      <c r="A4652" s="202">
        <v>94490</v>
      </c>
      <c r="B4652" s="203" t="s">
        <v>5883</v>
      </c>
      <c r="C4652" s="204" t="s">
        <v>1</v>
      </c>
      <c r="D4652" s="205">
        <v>25.25</v>
      </c>
      <c r="E4652" s="206"/>
    </row>
    <row r="4653" spans="1:5" ht="40.5">
      <c r="A4653" s="202">
        <v>94491</v>
      </c>
      <c r="B4653" s="203" t="s">
        <v>5884</v>
      </c>
      <c r="C4653" s="204" t="s">
        <v>1</v>
      </c>
      <c r="D4653" s="205">
        <v>35.49</v>
      </c>
      <c r="E4653" s="206"/>
    </row>
    <row r="4654" spans="1:5" ht="40.5">
      <c r="A4654" s="202">
        <v>94492</v>
      </c>
      <c r="B4654" s="203" t="s">
        <v>5885</v>
      </c>
      <c r="C4654" s="204" t="s">
        <v>1</v>
      </c>
      <c r="D4654" s="205">
        <v>36.270000000000003</v>
      </c>
      <c r="E4654" s="206"/>
    </row>
    <row r="4655" spans="1:5" ht="40.5">
      <c r="A4655" s="202">
        <v>94493</v>
      </c>
      <c r="B4655" s="203" t="s">
        <v>5886</v>
      </c>
      <c r="C4655" s="204" t="s">
        <v>1</v>
      </c>
      <c r="D4655" s="205">
        <v>66.760000000000005</v>
      </c>
      <c r="E4655" s="206"/>
    </row>
    <row r="4656" spans="1:5" ht="40.5">
      <c r="A4656" s="202">
        <v>94494</v>
      </c>
      <c r="B4656" s="203" t="s">
        <v>5887</v>
      </c>
      <c r="C4656" s="204" t="s">
        <v>1</v>
      </c>
      <c r="D4656" s="205">
        <v>41.66</v>
      </c>
      <c r="E4656" s="206"/>
    </row>
    <row r="4657" spans="1:5" ht="40.5">
      <c r="A4657" s="202">
        <v>94495</v>
      </c>
      <c r="B4657" s="203" t="s">
        <v>5888</v>
      </c>
      <c r="C4657" s="204" t="s">
        <v>1</v>
      </c>
      <c r="D4657" s="205">
        <v>51.72</v>
      </c>
      <c r="E4657" s="206"/>
    </row>
    <row r="4658" spans="1:5" ht="40.5">
      <c r="A4658" s="202">
        <v>94496</v>
      </c>
      <c r="B4658" s="203" t="s">
        <v>5889</v>
      </c>
      <c r="C4658" s="204" t="s">
        <v>1</v>
      </c>
      <c r="D4658" s="205">
        <v>62.3</v>
      </c>
      <c r="E4658" s="206"/>
    </row>
    <row r="4659" spans="1:5" ht="40.5">
      <c r="A4659" s="202">
        <v>94497</v>
      </c>
      <c r="B4659" s="203" t="s">
        <v>5890</v>
      </c>
      <c r="C4659" s="204" t="s">
        <v>1</v>
      </c>
      <c r="D4659" s="205">
        <v>72.12</v>
      </c>
      <c r="E4659" s="206"/>
    </row>
    <row r="4660" spans="1:5" ht="40.5">
      <c r="A4660" s="202">
        <v>94498</v>
      </c>
      <c r="B4660" s="203" t="s">
        <v>5891</v>
      </c>
      <c r="C4660" s="204" t="s">
        <v>1</v>
      </c>
      <c r="D4660" s="205">
        <v>91.92</v>
      </c>
      <c r="E4660" s="206"/>
    </row>
    <row r="4661" spans="1:5" ht="40.5">
      <c r="A4661" s="202">
        <v>94499</v>
      </c>
      <c r="B4661" s="203" t="s">
        <v>5892</v>
      </c>
      <c r="C4661" s="204" t="s">
        <v>1</v>
      </c>
      <c r="D4661" s="205">
        <v>162.56</v>
      </c>
      <c r="E4661" s="206"/>
    </row>
    <row r="4662" spans="1:5" ht="40.5">
      <c r="A4662" s="202">
        <v>94500</v>
      </c>
      <c r="B4662" s="203" t="s">
        <v>5893</v>
      </c>
      <c r="C4662" s="204" t="s">
        <v>1</v>
      </c>
      <c r="D4662" s="205">
        <v>192.55</v>
      </c>
      <c r="E4662" s="206"/>
    </row>
    <row r="4663" spans="1:5" ht="40.5">
      <c r="A4663" s="202">
        <v>94501</v>
      </c>
      <c r="B4663" s="203" t="s">
        <v>5894</v>
      </c>
      <c r="C4663" s="204" t="s">
        <v>1</v>
      </c>
      <c r="D4663" s="205">
        <v>371.52</v>
      </c>
      <c r="E4663" s="206"/>
    </row>
    <row r="4664" spans="1:5" ht="54">
      <c r="A4664" s="202">
        <v>94792</v>
      </c>
      <c r="B4664" s="203" t="s">
        <v>5895</v>
      </c>
      <c r="C4664" s="204" t="s">
        <v>1</v>
      </c>
      <c r="D4664" s="205">
        <v>76.2</v>
      </c>
      <c r="E4664" s="206"/>
    </row>
    <row r="4665" spans="1:5" ht="54">
      <c r="A4665" s="202">
        <v>94793</v>
      </c>
      <c r="B4665" s="203" t="s">
        <v>5896</v>
      </c>
      <c r="C4665" s="204" t="s">
        <v>1</v>
      </c>
      <c r="D4665" s="205">
        <v>97.09</v>
      </c>
      <c r="E4665" s="206"/>
    </row>
    <row r="4666" spans="1:5" ht="54">
      <c r="A4666" s="202">
        <v>94794</v>
      </c>
      <c r="B4666" s="203" t="s">
        <v>5897</v>
      </c>
      <c r="C4666" s="204" t="s">
        <v>1</v>
      </c>
      <c r="D4666" s="205">
        <v>100.41</v>
      </c>
      <c r="E4666" s="206"/>
    </row>
    <row r="4667" spans="1:5" ht="27">
      <c r="A4667" s="202">
        <v>94795</v>
      </c>
      <c r="B4667" s="203" t="s">
        <v>5898</v>
      </c>
      <c r="C4667" s="204" t="s">
        <v>1</v>
      </c>
      <c r="D4667" s="205">
        <v>25.66</v>
      </c>
      <c r="E4667" s="206"/>
    </row>
    <row r="4668" spans="1:5" ht="27">
      <c r="A4668" s="202">
        <v>94796</v>
      </c>
      <c r="B4668" s="203" t="s">
        <v>5899</v>
      </c>
      <c r="C4668" s="204" t="s">
        <v>1</v>
      </c>
      <c r="D4668" s="205">
        <v>29.53</v>
      </c>
      <c r="E4668" s="206"/>
    </row>
    <row r="4669" spans="1:5" ht="27">
      <c r="A4669" s="202">
        <v>94797</v>
      </c>
      <c r="B4669" s="203" t="s">
        <v>5900</v>
      </c>
      <c r="C4669" s="204" t="s">
        <v>1</v>
      </c>
      <c r="D4669" s="205">
        <v>45.25</v>
      </c>
      <c r="E4669" s="206"/>
    </row>
    <row r="4670" spans="1:5" ht="27">
      <c r="A4670" s="202">
        <v>94798</v>
      </c>
      <c r="B4670" s="203" t="s">
        <v>5901</v>
      </c>
      <c r="C4670" s="204" t="s">
        <v>1</v>
      </c>
      <c r="D4670" s="205">
        <v>99.99</v>
      </c>
      <c r="E4670" s="206"/>
    </row>
    <row r="4671" spans="1:5" ht="27">
      <c r="A4671" s="202">
        <v>94799</v>
      </c>
      <c r="B4671" s="203" t="s">
        <v>5902</v>
      </c>
      <c r="C4671" s="204" t="s">
        <v>1</v>
      </c>
      <c r="D4671" s="205">
        <v>96.43</v>
      </c>
      <c r="E4671" s="206"/>
    </row>
    <row r="4672" spans="1:5" ht="27">
      <c r="A4672" s="202">
        <v>94800</v>
      </c>
      <c r="B4672" s="203" t="s">
        <v>5903</v>
      </c>
      <c r="C4672" s="204" t="s">
        <v>1</v>
      </c>
      <c r="D4672" s="205">
        <v>165.35</v>
      </c>
      <c r="E4672" s="206"/>
    </row>
    <row r="4673" spans="1:5" ht="40.5">
      <c r="A4673" s="202">
        <v>95248</v>
      </c>
      <c r="B4673" s="203" t="s">
        <v>5904</v>
      </c>
      <c r="C4673" s="204" t="s">
        <v>1</v>
      </c>
      <c r="D4673" s="205">
        <v>48.99</v>
      </c>
      <c r="E4673" s="206"/>
    </row>
    <row r="4674" spans="1:5" ht="40.5">
      <c r="A4674" s="202">
        <v>95249</v>
      </c>
      <c r="B4674" s="203" t="s">
        <v>5905</v>
      </c>
      <c r="C4674" s="204" t="s">
        <v>1</v>
      </c>
      <c r="D4674" s="205">
        <v>52.8</v>
      </c>
      <c r="E4674" s="206"/>
    </row>
    <row r="4675" spans="1:5" ht="40.5">
      <c r="A4675" s="202">
        <v>95250</v>
      </c>
      <c r="B4675" s="203" t="s">
        <v>5906</v>
      </c>
      <c r="C4675" s="204" t="s">
        <v>1</v>
      </c>
      <c r="D4675" s="205">
        <v>62.78</v>
      </c>
      <c r="E4675" s="206"/>
    </row>
    <row r="4676" spans="1:5" ht="40.5">
      <c r="A4676" s="202">
        <v>95251</v>
      </c>
      <c r="B4676" s="203" t="s">
        <v>5907</v>
      </c>
      <c r="C4676" s="204" t="s">
        <v>1</v>
      </c>
      <c r="D4676" s="205">
        <v>82.29</v>
      </c>
      <c r="E4676" s="206"/>
    </row>
    <row r="4677" spans="1:5" ht="40.5">
      <c r="A4677" s="202">
        <v>95252</v>
      </c>
      <c r="B4677" s="203" t="s">
        <v>5908</v>
      </c>
      <c r="C4677" s="204" t="s">
        <v>1</v>
      </c>
      <c r="D4677" s="205">
        <v>94.06</v>
      </c>
      <c r="E4677" s="206"/>
    </row>
    <row r="4678" spans="1:5" ht="40.5">
      <c r="A4678" s="202">
        <v>95253</v>
      </c>
      <c r="B4678" s="203" t="s">
        <v>5909</v>
      </c>
      <c r="C4678" s="204" t="s">
        <v>1</v>
      </c>
      <c r="D4678" s="205">
        <v>132.79</v>
      </c>
      <c r="E4678" s="206"/>
    </row>
    <row r="4679" spans="1:5" ht="27">
      <c r="A4679" s="202">
        <v>99619</v>
      </c>
      <c r="B4679" s="203" t="s">
        <v>5910</v>
      </c>
      <c r="C4679" s="204" t="s">
        <v>1</v>
      </c>
      <c r="D4679" s="205">
        <v>74.709999999999994</v>
      </c>
      <c r="E4679" s="206"/>
    </row>
    <row r="4680" spans="1:5" ht="27">
      <c r="A4680" s="202">
        <v>99620</v>
      </c>
      <c r="B4680" s="203" t="s">
        <v>5911</v>
      </c>
      <c r="C4680" s="204" t="s">
        <v>1</v>
      </c>
      <c r="D4680" s="205">
        <v>117.06</v>
      </c>
      <c r="E4680" s="206"/>
    </row>
    <row r="4681" spans="1:5" ht="27">
      <c r="A4681" s="202">
        <v>99621</v>
      </c>
      <c r="B4681" s="203" t="s">
        <v>5912</v>
      </c>
      <c r="C4681" s="204" t="s">
        <v>1</v>
      </c>
      <c r="D4681" s="205">
        <v>163.79</v>
      </c>
      <c r="E4681" s="206"/>
    </row>
    <row r="4682" spans="1:5" ht="27">
      <c r="A4682" s="202">
        <v>99622</v>
      </c>
      <c r="B4682" s="203" t="s">
        <v>5913</v>
      </c>
      <c r="C4682" s="204" t="s">
        <v>1</v>
      </c>
      <c r="D4682" s="205">
        <v>180.12</v>
      </c>
      <c r="E4682" s="206"/>
    </row>
    <row r="4683" spans="1:5" ht="27">
      <c r="A4683" s="202">
        <v>99623</v>
      </c>
      <c r="B4683" s="203" t="s">
        <v>5914</v>
      </c>
      <c r="C4683" s="204" t="s">
        <v>1</v>
      </c>
      <c r="D4683" s="205">
        <v>243.62</v>
      </c>
      <c r="E4683" s="206"/>
    </row>
    <row r="4684" spans="1:5" ht="27">
      <c r="A4684" s="202">
        <v>99624</v>
      </c>
      <c r="B4684" s="203" t="s">
        <v>5915</v>
      </c>
      <c r="C4684" s="204" t="s">
        <v>1</v>
      </c>
      <c r="D4684" s="205">
        <v>337.14</v>
      </c>
      <c r="E4684" s="206"/>
    </row>
    <row r="4685" spans="1:5" ht="27">
      <c r="A4685" s="202">
        <v>99625</v>
      </c>
      <c r="B4685" s="203" t="s">
        <v>5916</v>
      </c>
      <c r="C4685" s="204" t="s">
        <v>1</v>
      </c>
      <c r="D4685" s="205">
        <v>456.95</v>
      </c>
      <c r="E4685" s="206"/>
    </row>
    <row r="4686" spans="1:5" ht="27">
      <c r="A4686" s="202">
        <v>99626</v>
      </c>
      <c r="B4686" s="203" t="s">
        <v>5917</v>
      </c>
      <c r="C4686" s="204" t="s">
        <v>1</v>
      </c>
      <c r="D4686" s="205">
        <v>693.63</v>
      </c>
      <c r="E4686" s="206"/>
    </row>
    <row r="4687" spans="1:5" ht="27">
      <c r="A4687" s="202">
        <v>99627</v>
      </c>
      <c r="B4687" s="203" t="s">
        <v>5918</v>
      </c>
      <c r="C4687" s="204" t="s">
        <v>1</v>
      </c>
      <c r="D4687" s="205">
        <v>65.91</v>
      </c>
      <c r="E4687" s="206"/>
    </row>
    <row r="4688" spans="1:5" ht="27">
      <c r="A4688" s="202">
        <v>99628</v>
      </c>
      <c r="B4688" s="203" t="s">
        <v>5919</v>
      </c>
      <c r="C4688" s="204" t="s">
        <v>1</v>
      </c>
      <c r="D4688" s="205">
        <v>50.21</v>
      </c>
      <c r="E4688" s="206"/>
    </row>
    <row r="4689" spans="1:5" ht="27">
      <c r="A4689" s="202">
        <v>99629</v>
      </c>
      <c r="B4689" s="203" t="s">
        <v>5920</v>
      </c>
      <c r="C4689" s="204" t="s">
        <v>1</v>
      </c>
      <c r="D4689" s="205">
        <v>72.09</v>
      </c>
      <c r="E4689" s="206"/>
    </row>
    <row r="4690" spans="1:5" ht="27">
      <c r="A4690" s="202">
        <v>99630</v>
      </c>
      <c r="B4690" s="203" t="s">
        <v>5921</v>
      </c>
      <c r="C4690" s="204" t="s">
        <v>1</v>
      </c>
      <c r="D4690" s="205">
        <v>96.63</v>
      </c>
      <c r="E4690" s="206"/>
    </row>
    <row r="4691" spans="1:5" ht="27">
      <c r="A4691" s="202">
        <v>99631</v>
      </c>
      <c r="B4691" s="203" t="s">
        <v>5922</v>
      </c>
      <c r="C4691" s="204" t="s">
        <v>1</v>
      </c>
      <c r="D4691" s="205">
        <v>107.54</v>
      </c>
      <c r="E4691" s="206"/>
    </row>
    <row r="4692" spans="1:5" ht="27">
      <c r="A4692" s="202">
        <v>99632</v>
      </c>
      <c r="B4692" s="203" t="s">
        <v>5923</v>
      </c>
      <c r="C4692" s="204" t="s">
        <v>1</v>
      </c>
      <c r="D4692" s="205">
        <v>146.56</v>
      </c>
      <c r="E4692" s="206"/>
    </row>
    <row r="4693" spans="1:5" ht="27">
      <c r="A4693" s="202">
        <v>99633</v>
      </c>
      <c r="B4693" s="203" t="s">
        <v>5924</v>
      </c>
      <c r="C4693" s="204" t="s">
        <v>1</v>
      </c>
      <c r="D4693" s="205">
        <v>290.87</v>
      </c>
      <c r="E4693" s="206"/>
    </row>
    <row r="4694" spans="1:5" ht="27">
      <c r="A4694" s="202">
        <v>99634</v>
      </c>
      <c r="B4694" s="203" t="s">
        <v>5925</v>
      </c>
      <c r="C4694" s="204" t="s">
        <v>1</v>
      </c>
      <c r="D4694" s="205">
        <v>484.68</v>
      </c>
      <c r="E4694" s="206"/>
    </row>
    <row r="4695" spans="1:5" ht="36" customHeight="1">
      <c r="A4695" s="202">
        <v>99635</v>
      </c>
      <c r="B4695" s="203" t="s">
        <v>5926</v>
      </c>
      <c r="C4695" s="204" t="s">
        <v>1</v>
      </c>
      <c r="D4695" s="205">
        <v>168.84</v>
      </c>
      <c r="E4695" s="206"/>
    </row>
    <row r="4696" spans="1:5" ht="40.5">
      <c r="A4696" s="202">
        <v>95634</v>
      </c>
      <c r="B4696" s="203" t="s">
        <v>5927</v>
      </c>
      <c r="C4696" s="204" t="s">
        <v>1</v>
      </c>
      <c r="D4696" s="205">
        <v>133.26</v>
      </c>
      <c r="E4696" s="206"/>
    </row>
    <row r="4697" spans="1:5" ht="40.5">
      <c r="A4697" s="202">
        <v>95635</v>
      </c>
      <c r="B4697" s="203" t="s">
        <v>5928</v>
      </c>
      <c r="C4697" s="204" t="s">
        <v>1</v>
      </c>
      <c r="D4697" s="205">
        <v>143.01</v>
      </c>
      <c r="E4697" s="206"/>
    </row>
    <row r="4698" spans="1:5" ht="40.5">
      <c r="A4698" s="202">
        <v>95636</v>
      </c>
      <c r="B4698" s="203" t="s">
        <v>5929</v>
      </c>
      <c r="C4698" s="204" t="s">
        <v>1</v>
      </c>
      <c r="D4698" s="205">
        <v>245.96</v>
      </c>
      <c r="E4698" s="206"/>
    </row>
    <row r="4699" spans="1:5" ht="40.5">
      <c r="A4699" s="202">
        <v>95637</v>
      </c>
      <c r="B4699" s="203" t="s">
        <v>5930</v>
      </c>
      <c r="C4699" s="204" t="s">
        <v>1</v>
      </c>
      <c r="D4699" s="205">
        <v>377.23</v>
      </c>
      <c r="E4699" s="206"/>
    </row>
    <row r="4700" spans="1:5" ht="40.5">
      <c r="A4700" s="202">
        <v>95638</v>
      </c>
      <c r="B4700" s="203" t="s">
        <v>5931</v>
      </c>
      <c r="C4700" s="204" t="s">
        <v>1</v>
      </c>
      <c r="D4700" s="205">
        <v>456.13</v>
      </c>
      <c r="E4700" s="206"/>
    </row>
    <row r="4701" spans="1:5" ht="40.5">
      <c r="A4701" s="202">
        <v>95639</v>
      </c>
      <c r="B4701" s="203" t="s">
        <v>5932</v>
      </c>
      <c r="C4701" s="204" t="s">
        <v>1</v>
      </c>
      <c r="D4701" s="205">
        <v>585.52</v>
      </c>
      <c r="E4701" s="206"/>
    </row>
    <row r="4702" spans="1:5" ht="40.5">
      <c r="A4702" s="202">
        <v>95641</v>
      </c>
      <c r="B4702" s="203" t="s">
        <v>5933</v>
      </c>
      <c r="C4702" s="204" t="s">
        <v>1</v>
      </c>
      <c r="D4702" s="205">
        <v>222.49</v>
      </c>
      <c r="E4702" s="206"/>
    </row>
    <row r="4703" spans="1:5" ht="40.5">
      <c r="A4703" s="202">
        <v>95642</v>
      </c>
      <c r="B4703" s="203" t="s">
        <v>5934</v>
      </c>
      <c r="C4703" s="204" t="s">
        <v>1</v>
      </c>
      <c r="D4703" s="205">
        <v>328.38</v>
      </c>
      <c r="E4703" s="206"/>
    </row>
    <row r="4704" spans="1:5" ht="40.5">
      <c r="A4704" s="202">
        <v>95643</v>
      </c>
      <c r="B4704" s="203" t="s">
        <v>5935</v>
      </c>
      <c r="C4704" s="204" t="s">
        <v>1</v>
      </c>
      <c r="D4704" s="205">
        <v>429.43</v>
      </c>
      <c r="E4704" s="206"/>
    </row>
    <row r="4705" spans="1:5" ht="40.5">
      <c r="A4705" s="202">
        <v>95644</v>
      </c>
      <c r="B4705" s="203" t="s">
        <v>5936</v>
      </c>
      <c r="C4705" s="204" t="s">
        <v>1</v>
      </c>
      <c r="D4705" s="205">
        <v>162.69999999999999</v>
      </c>
      <c r="E4705" s="206"/>
    </row>
    <row r="4706" spans="1:5" ht="40.5">
      <c r="A4706" s="202">
        <v>95645</v>
      </c>
      <c r="B4706" s="203" t="s">
        <v>5937</v>
      </c>
      <c r="C4706" s="204" t="s">
        <v>1</v>
      </c>
      <c r="D4706" s="205">
        <v>296.81</v>
      </c>
      <c r="E4706" s="206"/>
    </row>
    <row r="4707" spans="1:5" ht="40.5">
      <c r="A4707" s="202">
        <v>95646</v>
      </c>
      <c r="B4707" s="203" t="s">
        <v>5938</v>
      </c>
      <c r="C4707" s="204" t="s">
        <v>1</v>
      </c>
      <c r="D4707" s="205">
        <v>442</v>
      </c>
      <c r="E4707" s="206"/>
    </row>
    <row r="4708" spans="1:5" ht="40.5">
      <c r="A4708" s="202">
        <v>95647</v>
      </c>
      <c r="B4708" s="203" t="s">
        <v>5939</v>
      </c>
      <c r="C4708" s="204" t="s">
        <v>1</v>
      </c>
      <c r="D4708" s="205">
        <v>579.20000000000005</v>
      </c>
      <c r="E4708" s="206"/>
    </row>
    <row r="4709" spans="1:5" ht="15">
      <c r="A4709" s="202">
        <v>95673</v>
      </c>
      <c r="B4709" s="203" t="s">
        <v>5940</v>
      </c>
      <c r="C4709" s="204" t="s">
        <v>1</v>
      </c>
      <c r="D4709" s="205">
        <v>98.75</v>
      </c>
      <c r="E4709" s="206"/>
    </row>
    <row r="4710" spans="1:5" ht="15">
      <c r="A4710" s="202">
        <v>95674</v>
      </c>
      <c r="B4710" s="203" t="s">
        <v>5941</v>
      </c>
      <c r="C4710" s="204" t="s">
        <v>1</v>
      </c>
      <c r="D4710" s="205">
        <v>104.94</v>
      </c>
      <c r="E4710" s="206"/>
    </row>
    <row r="4711" spans="1:5" ht="15">
      <c r="A4711" s="202">
        <v>95675</v>
      </c>
      <c r="B4711" s="203" t="s">
        <v>5942</v>
      </c>
      <c r="C4711" s="204" t="s">
        <v>1</v>
      </c>
      <c r="D4711" s="205">
        <v>128.31</v>
      </c>
      <c r="E4711" s="206"/>
    </row>
    <row r="4712" spans="1:5" ht="27">
      <c r="A4712" s="202">
        <v>95676</v>
      </c>
      <c r="B4712" s="203" t="s">
        <v>5943</v>
      </c>
      <c r="C4712" s="204" t="s">
        <v>1</v>
      </c>
      <c r="D4712" s="205">
        <v>103.63</v>
      </c>
      <c r="E4712" s="206"/>
    </row>
    <row r="4713" spans="1:5" ht="40.5">
      <c r="A4713" s="202">
        <v>97741</v>
      </c>
      <c r="B4713" s="203" t="s">
        <v>5944</v>
      </c>
      <c r="C4713" s="204" t="s">
        <v>1</v>
      </c>
      <c r="D4713" s="205">
        <v>125.11</v>
      </c>
      <c r="E4713" s="206"/>
    </row>
    <row r="4714" spans="1:5" ht="15">
      <c r="A4714" s="202">
        <v>90436</v>
      </c>
      <c r="B4714" s="203" t="s">
        <v>5945</v>
      </c>
      <c r="C4714" s="204" t="s">
        <v>1</v>
      </c>
      <c r="D4714" s="205">
        <v>9.75</v>
      </c>
      <c r="E4714" s="206"/>
    </row>
    <row r="4715" spans="1:5" ht="27">
      <c r="A4715" s="202">
        <v>90437</v>
      </c>
      <c r="B4715" s="203" t="s">
        <v>5946</v>
      </c>
      <c r="C4715" s="204" t="s">
        <v>1</v>
      </c>
      <c r="D4715" s="205">
        <v>23.71</v>
      </c>
      <c r="E4715" s="206"/>
    </row>
    <row r="4716" spans="1:5" ht="15">
      <c r="A4716" s="202">
        <v>90438</v>
      </c>
      <c r="B4716" s="203" t="s">
        <v>5947</v>
      </c>
      <c r="C4716" s="204" t="s">
        <v>1</v>
      </c>
      <c r="D4716" s="205">
        <v>33.97</v>
      </c>
      <c r="E4716" s="206"/>
    </row>
    <row r="4717" spans="1:5" ht="15">
      <c r="A4717" s="202">
        <v>90439</v>
      </c>
      <c r="B4717" s="203" t="s">
        <v>5948</v>
      </c>
      <c r="C4717" s="204" t="s">
        <v>1</v>
      </c>
      <c r="D4717" s="205">
        <v>38.99</v>
      </c>
      <c r="E4717" s="206"/>
    </row>
    <row r="4718" spans="1:5" ht="27">
      <c r="A4718" s="202">
        <v>90440</v>
      </c>
      <c r="B4718" s="203" t="s">
        <v>5949</v>
      </c>
      <c r="C4718" s="204" t="s">
        <v>1</v>
      </c>
      <c r="D4718" s="205">
        <v>62.45</v>
      </c>
      <c r="E4718" s="206"/>
    </row>
    <row r="4719" spans="1:5" ht="15">
      <c r="A4719" s="202">
        <v>90441</v>
      </c>
      <c r="B4719" s="203" t="s">
        <v>5950</v>
      </c>
      <c r="C4719" s="204" t="s">
        <v>1</v>
      </c>
      <c r="D4719" s="205">
        <v>79.790000000000006</v>
      </c>
      <c r="E4719" s="206"/>
    </row>
    <row r="4720" spans="1:5" ht="27">
      <c r="A4720" s="202">
        <v>90443</v>
      </c>
      <c r="B4720" s="203" t="s">
        <v>5951</v>
      </c>
      <c r="C4720" s="204" t="s">
        <v>0</v>
      </c>
      <c r="D4720" s="205">
        <v>8.86</v>
      </c>
      <c r="E4720" s="206"/>
    </row>
    <row r="4721" spans="1:5" ht="27">
      <c r="A4721" s="202">
        <v>90444</v>
      </c>
      <c r="B4721" s="203" t="s">
        <v>5952</v>
      </c>
      <c r="C4721" s="204" t="s">
        <v>0</v>
      </c>
      <c r="D4721" s="205">
        <v>16.73</v>
      </c>
      <c r="E4721" s="206"/>
    </row>
    <row r="4722" spans="1:5" ht="27">
      <c r="A4722" s="202">
        <v>90445</v>
      </c>
      <c r="B4722" s="203" t="s">
        <v>5953</v>
      </c>
      <c r="C4722" s="204" t="s">
        <v>0</v>
      </c>
      <c r="D4722" s="205">
        <v>17.86</v>
      </c>
      <c r="E4722" s="206"/>
    </row>
    <row r="4723" spans="1:5" ht="27">
      <c r="A4723" s="202">
        <v>90446</v>
      </c>
      <c r="B4723" s="203" t="s">
        <v>5954</v>
      </c>
      <c r="C4723" s="204" t="s">
        <v>0</v>
      </c>
      <c r="D4723" s="205">
        <v>19.399999999999999</v>
      </c>
      <c r="E4723" s="206"/>
    </row>
    <row r="4724" spans="1:5" ht="27">
      <c r="A4724" s="202">
        <v>90447</v>
      </c>
      <c r="B4724" s="203" t="s">
        <v>5955</v>
      </c>
      <c r="C4724" s="204" t="s">
        <v>0</v>
      </c>
      <c r="D4724" s="205">
        <v>4.42</v>
      </c>
      <c r="E4724" s="206"/>
    </row>
    <row r="4725" spans="1:5" ht="27">
      <c r="A4725" s="202">
        <v>90451</v>
      </c>
      <c r="B4725" s="203" t="s">
        <v>5956</v>
      </c>
      <c r="C4725" s="204" t="s">
        <v>1</v>
      </c>
      <c r="D4725" s="205">
        <v>3.28</v>
      </c>
      <c r="E4725" s="206"/>
    </row>
    <row r="4726" spans="1:5" ht="27">
      <c r="A4726" s="202">
        <v>90452</v>
      </c>
      <c r="B4726" s="203" t="s">
        <v>5957</v>
      </c>
      <c r="C4726" s="204" t="s">
        <v>1</v>
      </c>
      <c r="D4726" s="205">
        <v>16.61</v>
      </c>
      <c r="E4726" s="206"/>
    </row>
    <row r="4727" spans="1:5" ht="27">
      <c r="A4727" s="202">
        <v>90453</v>
      </c>
      <c r="B4727" s="203" t="s">
        <v>5958</v>
      </c>
      <c r="C4727" s="204" t="s">
        <v>1</v>
      </c>
      <c r="D4727" s="205">
        <v>2.1</v>
      </c>
      <c r="E4727" s="206"/>
    </row>
    <row r="4728" spans="1:5" ht="27">
      <c r="A4728" s="202">
        <v>90454</v>
      </c>
      <c r="B4728" s="203" t="s">
        <v>5959</v>
      </c>
      <c r="C4728" s="204" t="s">
        <v>1</v>
      </c>
      <c r="D4728" s="205">
        <v>3.85</v>
      </c>
      <c r="E4728" s="206"/>
    </row>
    <row r="4729" spans="1:5" ht="27">
      <c r="A4729" s="202">
        <v>90455</v>
      </c>
      <c r="B4729" s="203" t="s">
        <v>5960</v>
      </c>
      <c r="C4729" s="204" t="s">
        <v>1</v>
      </c>
      <c r="D4729" s="205">
        <v>4.9800000000000004</v>
      </c>
      <c r="E4729" s="206"/>
    </row>
    <row r="4730" spans="1:5" ht="27">
      <c r="A4730" s="202">
        <v>90456</v>
      </c>
      <c r="B4730" s="203" t="s">
        <v>5961</v>
      </c>
      <c r="C4730" s="204" t="s">
        <v>1</v>
      </c>
      <c r="D4730" s="205">
        <v>2.85</v>
      </c>
      <c r="E4730" s="206"/>
    </row>
    <row r="4731" spans="1:5" ht="27">
      <c r="A4731" s="202">
        <v>90457</v>
      </c>
      <c r="B4731" s="203" t="s">
        <v>5962</v>
      </c>
      <c r="C4731" s="204" t="s">
        <v>1</v>
      </c>
      <c r="D4731" s="205">
        <v>6.49</v>
      </c>
      <c r="E4731" s="206"/>
    </row>
    <row r="4732" spans="1:5" ht="27">
      <c r="A4732" s="202">
        <v>90458</v>
      </c>
      <c r="B4732" s="203" t="s">
        <v>5963</v>
      </c>
      <c r="C4732" s="204" t="s">
        <v>1</v>
      </c>
      <c r="D4732" s="205">
        <v>18.41</v>
      </c>
      <c r="E4732" s="206"/>
    </row>
    <row r="4733" spans="1:5" ht="27">
      <c r="A4733" s="202">
        <v>90459</v>
      </c>
      <c r="B4733" s="203" t="s">
        <v>5964</v>
      </c>
      <c r="C4733" s="204" t="s">
        <v>1</v>
      </c>
      <c r="D4733" s="205">
        <v>25.98</v>
      </c>
      <c r="E4733" s="206"/>
    </row>
    <row r="4734" spans="1:5" ht="27">
      <c r="A4734" s="202">
        <v>90460</v>
      </c>
      <c r="B4734" s="203" t="s">
        <v>5965</v>
      </c>
      <c r="C4734" s="204" t="s">
        <v>0</v>
      </c>
      <c r="D4734" s="205">
        <v>7.03</v>
      </c>
      <c r="E4734" s="206"/>
    </row>
    <row r="4735" spans="1:5" ht="27">
      <c r="A4735" s="202">
        <v>90461</v>
      </c>
      <c r="B4735" s="203" t="s">
        <v>5966</v>
      </c>
      <c r="C4735" s="204" t="s">
        <v>0</v>
      </c>
      <c r="D4735" s="205">
        <v>4.63</v>
      </c>
      <c r="E4735" s="206"/>
    </row>
    <row r="4736" spans="1:5" ht="27">
      <c r="A4736" s="202">
        <v>90462</v>
      </c>
      <c r="B4736" s="203" t="s">
        <v>5967</v>
      </c>
      <c r="C4736" s="204" t="s">
        <v>0</v>
      </c>
      <c r="D4736" s="205">
        <v>0.94</v>
      </c>
      <c r="E4736" s="206"/>
    </row>
    <row r="4737" spans="1:5" ht="27">
      <c r="A4737" s="202">
        <v>90463</v>
      </c>
      <c r="B4737" s="203" t="s">
        <v>5968</v>
      </c>
      <c r="C4737" s="204" t="s">
        <v>0</v>
      </c>
      <c r="D4737" s="205">
        <v>0.84</v>
      </c>
      <c r="E4737" s="206"/>
    </row>
    <row r="4738" spans="1:5" ht="27">
      <c r="A4738" s="202">
        <v>90466</v>
      </c>
      <c r="B4738" s="203" t="s">
        <v>5969</v>
      </c>
      <c r="C4738" s="204" t="s">
        <v>0</v>
      </c>
      <c r="D4738" s="205">
        <v>9.1</v>
      </c>
      <c r="E4738" s="206"/>
    </row>
    <row r="4739" spans="1:5" ht="27">
      <c r="A4739" s="202">
        <v>90467</v>
      </c>
      <c r="B4739" s="203" t="s">
        <v>5970</v>
      </c>
      <c r="C4739" s="204" t="s">
        <v>0</v>
      </c>
      <c r="D4739" s="205">
        <v>14.41</v>
      </c>
      <c r="E4739" s="206"/>
    </row>
    <row r="4740" spans="1:5" ht="27">
      <c r="A4740" s="202">
        <v>90468</v>
      </c>
      <c r="B4740" s="203" t="s">
        <v>5971</v>
      </c>
      <c r="C4740" s="204" t="s">
        <v>0</v>
      </c>
      <c r="D4740" s="205">
        <v>4.12</v>
      </c>
      <c r="E4740" s="206"/>
    </row>
    <row r="4741" spans="1:5" ht="27">
      <c r="A4741" s="202">
        <v>90469</v>
      </c>
      <c r="B4741" s="203" t="s">
        <v>5972</v>
      </c>
      <c r="C4741" s="204" t="s">
        <v>0</v>
      </c>
      <c r="D4741" s="205">
        <v>6.63</v>
      </c>
      <c r="E4741" s="206"/>
    </row>
    <row r="4742" spans="1:5" ht="27">
      <c r="A4742" s="202">
        <v>90470</v>
      </c>
      <c r="B4742" s="203" t="s">
        <v>5973</v>
      </c>
      <c r="C4742" s="204" t="s">
        <v>0</v>
      </c>
      <c r="D4742" s="205">
        <v>9.2200000000000006</v>
      </c>
      <c r="E4742" s="206"/>
    </row>
    <row r="4743" spans="1:5" ht="27">
      <c r="A4743" s="202">
        <v>91166</v>
      </c>
      <c r="B4743" s="203" t="s">
        <v>5974</v>
      </c>
      <c r="C4743" s="204" t="s">
        <v>0</v>
      </c>
      <c r="D4743" s="205">
        <v>3.21</v>
      </c>
      <c r="E4743" s="206"/>
    </row>
    <row r="4744" spans="1:5" ht="40.5">
      <c r="A4744" s="202">
        <v>91167</v>
      </c>
      <c r="B4744" s="203" t="s">
        <v>5975</v>
      </c>
      <c r="C4744" s="204" t="s">
        <v>0</v>
      </c>
      <c r="D4744" s="205">
        <v>8.98</v>
      </c>
      <c r="E4744" s="206"/>
    </row>
    <row r="4745" spans="1:5" ht="40.5">
      <c r="A4745" s="202">
        <v>91168</v>
      </c>
      <c r="B4745" s="203" t="s">
        <v>5976</v>
      </c>
      <c r="C4745" s="204" t="s">
        <v>0</v>
      </c>
      <c r="D4745" s="205">
        <v>6.83</v>
      </c>
      <c r="E4745" s="206"/>
    </row>
    <row r="4746" spans="1:5" ht="40.5">
      <c r="A4746" s="202">
        <v>91169</v>
      </c>
      <c r="B4746" s="203" t="s">
        <v>5977</v>
      </c>
      <c r="C4746" s="204" t="s">
        <v>0</v>
      </c>
      <c r="D4746" s="205">
        <v>8.09</v>
      </c>
      <c r="E4746" s="206"/>
    </row>
    <row r="4747" spans="1:5" ht="40.5">
      <c r="A4747" s="202">
        <v>91170</v>
      </c>
      <c r="B4747" s="203" t="s">
        <v>5978</v>
      </c>
      <c r="C4747" s="204" t="s">
        <v>0</v>
      </c>
      <c r="D4747" s="205">
        <v>2.2999999999999998</v>
      </c>
      <c r="E4747" s="206"/>
    </row>
    <row r="4748" spans="1:5" ht="40.5">
      <c r="A4748" s="202">
        <v>91171</v>
      </c>
      <c r="B4748" s="203" t="s">
        <v>5979</v>
      </c>
      <c r="C4748" s="204" t="s">
        <v>0</v>
      </c>
      <c r="D4748" s="205">
        <v>2.91</v>
      </c>
      <c r="E4748" s="206"/>
    </row>
    <row r="4749" spans="1:5" ht="40.5">
      <c r="A4749" s="202">
        <v>91172</v>
      </c>
      <c r="B4749" s="203" t="s">
        <v>5980</v>
      </c>
      <c r="C4749" s="204" t="s">
        <v>0</v>
      </c>
      <c r="D4749" s="205">
        <v>4.26</v>
      </c>
      <c r="E4749" s="206"/>
    </row>
    <row r="4750" spans="1:5" ht="40.5">
      <c r="A4750" s="202">
        <v>91173</v>
      </c>
      <c r="B4750" s="203" t="s">
        <v>5981</v>
      </c>
      <c r="C4750" s="204" t="s">
        <v>0</v>
      </c>
      <c r="D4750" s="205">
        <v>1.1599999999999999</v>
      </c>
      <c r="E4750" s="206"/>
    </row>
    <row r="4751" spans="1:5" ht="40.5">
      <c r="A4751" s="202">
        <v>91174</v>
      </c>
      <c r="B4751" s="203" t="s">
        <v>5982</v>
      </c>
      <c r="C4751" s="204" t="s">
        <v>0</v>
      </c>
      <c r="D4751" s="205">
        <v>2.31</v>
      </c>
      <c r="E4751" s="206"/>
    </row>
    <row r="4752" spans="1:5" ht="40.5">
      <c r="A4752" s="202">
        <v>91175</v>
      </c>
      <c r="B4752" s="203" t="s">
        <v>5983</v>
      </c>
      <c r="C4752" s="204" t="s">
        <v>0</v>
      </c>
      <c r="D4752" s="205">
        <v>3.76</v>
      </c>
      <c r="E4752" s="206"/>
    </row>
    <row r="4753" spans="1:5" ht="40.5">
      <c r="A4753" s="202">
        <v>91176</v>
      </c>
      <c r="B4753" s="203" t="s">
        <v>5984</v>
      </c>
      <c r="C4753" s="204" t="s">
        <v>0</v>
      </c>
      <c r="D4753" s="205">
        <v>18.760000000000002</v>
      </c>
      <c r="E4753" s="206"/>
    </row>
    <row r="4754" spans="1:5" ht="40.5">
      <c r="A4754" s="202">
        <v>91177</v>
      </c>
      <c r="B4754" s="203" t="s">
        <v>5985</v>
      </c>
      <c r="C4754" s="204" t="s">
        <v>0</v>
      </c>
      <c r="D4754" s="205">
        <v>9.07</v>
      </c>
      <c r="E4754" s="206"/>
    </row>
    <row r="4755" spans="1:5" ht="40.5">
      <c r="A4755" s="202">
        <v>91178</v>
      </c>
      <c r="B4755" s="203" t="s">
        <v>5986</v>
      </c>
      <c r="C4755" s="204" t="s">
        <v>0</v>
      </c>
      <c r="D4755" s="205">
        <v>10.84</v>
      </c>
      <c r="E4755" s="206"/>
    </row>
    <row r="4756" spans="1:5" ht="40.5">
      <c r="A4756" s="202">
        <v>91179</v>
      </c>
      <c r="B4756" s="203" t="s">
        <v>5987</v>
      </c>
      <c r="C4756" s="204" t="s">
        <v>0</v>
      </c>
      <c r="D4756" s="205">
        <v>4.8</v>
      </c>
      <c r="E4756" s="206"/>
    </row>
    <row r="4757" spans="1:5" ht="40.5">
      <c r="A4757" s="202">
        <v>91180</v>
      </c>
      <c r="B4757" s="203" t="s">
        <v>5988</v>
      </c>
      <c r="C4757" s="204" t="s">
        <v>0</v>
      </c>
      <c r="D4757" s="205">
        <v>4.5</v>
      </c>
      <c r="E4757" s="206"/>
    </row>
    <row r="4758" spans="1:5" ht="40.5">
      <c r="A4758" s="202">
        <v>91181</v>
      </c>
      <c r="B4758" s="203" t="s">
        <v>5989</v>
      </c>
      <c r="C4758" s="204" t="s">
        <v>0</v>
      </c>
      <c r="D4758" s="205">
        <v>5.03</v>
      </c>
      <c r="E4758" s="206"/>
    </row>
    <row r="4759" spans="1:5" ht="40.5">
      <c r="A4759" s="202">
        <v>91182</v>
      </c>
      <c r="B4759" s="203" t="s">
        <v>5990</v>
      </c>
      <c r="C4759" s="204" t="s">
        <v>0</v>
      </c>
      <c r="D4759" s="205">
        <v>18.64</v>
      </c>
      <c r="E4759" s="206"/>
    </row>
    <row r="4760" spans="1:5" ht="40.5">
      <c r="A4760" s="202">
        <v>91183</v>
      </c>
      <c r="B4760" s="203" t="s">
        <v>5991</v>
      </c>
      <c r="C4760" s="204" t="s">
        <v>0</v>
      </c>
      <c r="D4760" s="205">
        <v>9.23</v>
      </c>
      <c r="E4760" s="206"/>
    </row>
    <row r="4761" spans="1:5" ht="40.5">
      <c r="A4761" s="202">
        <v>91184</v>
      </c>
      <c r="B4761" s="203" t="s">
        <v>5992</v>
      </c>
      <c r="C4761" s="204" t="s">
        <v>0</v>
      </c>
      <c r="D4761" s="205">
        <v>8.6300000000000008</v>
      </c>
      <c r="E4761" s="206"/>
    </row>
    <row r="4762" spans="1:5" ht="40.5">
      <c r="A4762" s="202">
        <v>91185</v>
      </c>
      <c r="B4762" s="203" t="s">
        <v>5993</v>
      </c>
      <c r="C4762" s="204" t="s">
        <v>0</v>
      </c>
      <c r="D4762" s="205">
        <v>4.78</v>
      </c>
      <c r="E4762" s="206"/>
    </row>
    <row r="4763" spans="1:5" ht="40.5">
      <c r="A4763" s="202">
        <v>91186</v>
      </c>
      <c r="B4763" s="203" t="s">
        <v>5994</v>
      </c>
      <c r="C4763" s="204" t="s">
        <v>0</v>
      </c>
      <c r="D4763" s="205">
        <v>3.94</v>
      </c>
      <c r="E4763" s="206"/>
    </row>
    <row r="4764" spans="1:5" ht="40.5">
      <c r="A4764" s="202">
        <v>91187</v>
      </c>
      <c r="B4764" s="203" t="s">
        <v>5995</v>
      </c>
      <c r="C4764" s="204" t="s">
        <v>0</v>
      </c>
      <c r="D4764" s="205">
        <v>4.5599999999999996</v>
      </c>
      <c r="E4764" s="206"/>
    </row>
    <row r="4765" spans="1:5" ht="27">
      <c r="A4765" s="202">
        <v>91188</v>
      </c>
      <c r="B4765" s="203" t="s">
        <v>5996</v>
      </c>
      <c r="C4765" s="204" t="s">
        <v>1</v>
      </c>
      <c r="D4765" s="205">
        <v>4.9800000000000004</v>
      </c>
      <c r="E4765" s="206"/>
    </row>
    <row r="4766" spans="1:5" ht="27">
      <c r="A4766" s="202">
        <v>91189</v>
      </c>
      <c r="B4766" s="203" t="s">
        <v>5997</v>
      </c>
      <c r="C4766" s="204" t="s">
        <v>1</v>
      </c>
      <c r="D4766" s="205">
        <v>35.43</v>
      </c>
      <c r="E4766" s="206"/>
    </row>
    <row r="4767" spans="1:5" ht="27">
      <c r="A4767" s="202">
        <v>91190</v>
      </c>
      <c r="B4767" s="203" t="s">
        <v>5998</v>
      </c>
      <c r="C4767" s="204" t="s">
        <v>1</v>
      </c>
      <c r="D4767" s="205">
        <v>3.5</v>
      </c>
      <c r="E4767" s="206"/>
    </row>
    <row r="4768" spans="1:5" ht="27">
      <c r="A4768" s="202">
        <v>91191</v>
      </c>
      <c r="B4768" s="203" t="s">
        <v>5999</v>
      </c>
      <c r="C4768" s="204" t="s">
        <v>1</v>
      </c>
      <c r="D4768" s="205">
        <v>3.72</v>
      </c>
      <c r="E4768" s="206"/>
    </row>
    <row r="4769" spans="1:5" ht="27">
      <c r="A4769" s="202">
        <v>91192</v>
      </c>
      <c r="B4769" s="203" t="s">
        <v>6000</v>
      </c>
      <c r="C4769" s="204" t="s">
        <v>1</v>
      </c>
      <c r="D4769" s="205">
        <v>4.1100000000000003</v>
      </c>
      <c r="E4769" s="206"/>
    </row>
    <row r="4770" spans="1:5" ht="27">
      <c r="A4770" s="202">
        <v>91222</v>
      </c>
      <c r="B4770" s="203" t="s">
        <v>6001</v>
      </c>
      <c r="C4770" s="204" t="s">
        <v>0</v>
      </c>
      <c r="D4770" s="205">
        <v>9.5399999999999991</v>
      </c>
      <c r="E4770" s="206"/>
    </row>
    <row r="4771" spans="1:5" ht="40.5">
      <c r="A4771" s="202">
        <v>94480</v>
      </c>
      <c r="B4771" s="203" t="s">
        <v>6002</v>
      </c>
      <c r="C4771" s="204" t="s">
        <v>1</v>
      </c>
      <c r="D4771" s="205">
        <v>1738.67</v>
      </c>
      <c r="E4771" s="206"/>
    </row>
    <row r="4772" spans="1:5" ht="40.5">
      <c r="A4772" s="202">
        <v>94481</v>
      </c>
      <c r="B4772" s="203" t="s">
        <v>6003</v>
      </c>
      <c r="C4772" s="204" t="s">
        <v>1</v>
      </c>
      <c r="D4772" s="205">
        <v>1232.27</v>
      </c>
      <c r="E4772" s="206"/>
    </row>
    <row r="4773" spans="1:5" ht="40.5">
      <c r="A4773" s="202">
        <v>94482</v>
      </c>
      <c r="B4773" s="203" t="s">
        <v>6004</v>
      </c>
      <c r="C4773" s="204" t="s">
        <v>1</v>
      </c>
      <c r="D4773" s="205">
        <v>976.12</v>
      </c>
      <c r="E4773" s="206"/>
    </row>
    <row r="4774" spans="1:5" ht="40.5">
      <c r="A4774" s="202">
        <v>94483</v>
      </c>
      <c r="B4774" s="203" t="s">
        <v>6005</v>
      </c>
      <c r="C4774" s="204" t="s">
        <v>1</v>
      </c>
      <c r="D4774" s="205">
        <v>823.87</v>
      </c>
      <c r="E4774" s="206"/>
    </row>
    <row r="4775" spans="1:5" ht="27">
      <c r="A4775" s="202">
        <v>95541</v>
      </c>
      <c r="B4775" s="203" t="s">
        <v>6006</v>
      </c>
      <c r="C4775" s="204" t="s">
        <v>1</v>
      </c>
      <c r="D4775" s="205">
        <v>3.16</v>
      </c>
      <c r="E4775" s="206"/>
    </row>
    <row r="4776" spans="1:5" ht="27">
      <c r="A4776" s="202">
        <v>96559</v>
      </c>
      <c r="B4776" s="203" t="s">
        <v>6007</v>
      </c>
      <c r="C4776" s="204" t="s">
        <v>2</v>
      </c>
      <c r="D4776" s="205">
        <v>19.489999999999998</v>
      </c>
      <c r="E4776" s="206"/>
    </row>
    <row r="4777" spans="1:5" ht="27">
      <c r="A4777" s="202">
        <v>96560</v>
      </c>
      <c r="B4777" s="203" t="s">
        <v>6008</v>
      </c>
      <c r="C4777" s="204" t="s">
        <v>2</v>
      </c>
      <c r="D4777" s="205">
        <v>13.62</v>
      </c>
      <c r="E4777" s="206"/>
    </row>
    <row r="4778" spans="1:5" ht="27">
      <c r="A4778" s="202">
        <v>96561</v>
      </c>
      <c r="B4778" s="203" t="s">
        <v>6009</v>
      </c>
      <c r="C4778" s="204" t="s">
        <v>2</v>
      </c>
      <c r="D4778" s="205">
        <v>10.23</v>
      </c>
      <c r="E4778" s="206"/>
    </row>
    <row r="4779" spans="1:5" ht="40.5">
      <c r="A4779" s="202">
        <v>96562</v>
      </c>
      <c r="B4779" s="203" t="s">
        <v>6010</v>
      </c>
      <c r="C4779" s="204" t="s">
        <v>0</v>
      </c>
      <c r="D4779" s="205">
        <v>12.52</v>
      </c>
      <c r="E4779" s="206"/>
    </row>
    <row r="4780" spans="1:5" ht="40.5">
      <c r="A4780" s="202">
        <v>96563</v>
      </c>
      <c r="B4780" s="203" t="s">
        <v>6011</v>
      </c>
      <c r="C4780" s="204" t="s">
        <v>0</v>
      </c>
      <c r="D4780" s="205">
        <v>16.13</v>
      </c>
      <c r="E4780" s="206"/>
    </row>
    <row r="4781" spans="1:5" ht="40.5">
      <c r="A4781" s="202">
        <v>101802</v>
      </c>
      <c r="B4781" s="203" t="s">
        <v>6012</v>
      </c>
      <c r="C4781" s="204" t="s">
        <v>1</v>
      </c>
      <c r="D4781" s="205">
        <v>1210.44</v>
      </c>
      <c r="E4781" s="206"/>
    </row>
    <row r="4782" spans="1:5" ht="40.5">
      <c r="A4782" s="202">
        <v>101803</v>
      </c>
      <c r="B4782" s="203" t="s">
        <v>6013</v>
      </c>
      <c r="C4782" s="204" t="s">
        <v>1</v>
      </c>
      <c r="D4782" s="205">
        <v>736.35</v>
      </c>
      <c r="E4782" s="206"/>
    </row>
    <row r="4783" spans="1:5" ht="40.5">
      <c r="A4783" s="202">
        <v>101804</v>
      </c>
      <c r="B4783" s="203" t="s">
        <v>6014</v>
      </c>
      <c r="C4783" s="204" t="s">
        <v>1</v>
      </c>
      <c r="D4783" s="205">
        <v>937.3</v>
      </c>
      <c r="E4783" s="206"/>
    </row>
    <row r="4784" spans="1:5" ht="40.5">
      <c r="A4784" s="202">
        <v>101805</v>
      </c>
      <c r="B4784" s="203" t="s">
        <v>6015</v>
      </c>
      <c r="C4784" s="204" t="s">
        <v>1</v>
      </c>
      <c r="D4784" s="205">
        <v>1198.08</v>
      </c>
      <c r="E4784" s="206"/>
    </row>
    <row r="4785" spans="1:5" ht="27">
      <c r="A4785" s="202">
        <v>102111</v>
      </c>
      <c r="B4785" s="203" t="s">
        <v>6016</v>
      </c>
      <c r="C4785" s="204" t="s">
        <v>1</v>
      </c>
      <c r="D4785" s="205">
        <v>788.58</v>
      </c>
      <c r="E4785" s="206"/>
    </row>
    <row r="4786" spans="1:5" ht="27">
      <c r="A4786" s="202">
        <v>102112</v>
      </c>
      <c r="B4786" s="203" t="s">
        <v>6017</v>
      </c>
      <c r="C4786" s="204" t="s">
        <v>1</v>
      </c>
      <c r="D4786" s="205">
        <v>87.84</v>
      </c>
      <c r="E4786" s="206"/>
    </row>
    <row r="4787" spans="1:5" ht="27">
      <c r="A4787" s="202">
        <v>102113</v>
      </c>
      <c r="B4787" s="203" t="s">
        <v>6018</v>
      </c>
      <c r="C4787" s="204" t="s">
        <v>1</v>
      </c>
      <c r="D4787" s="205">
        <v>1271.29</v>
      </c>
      <c r="E4787" s="206"/>
    </row>
    <row r="4788" spans="1:5" ht="27">
      <c r="A4788" s="202">
        <v>102114</v>
      </c>
      <c r="B4788" s="203" t="s">
        <v>6019</v>
      </c>
      <c r="C4788" s="204" t="s">
        <v>1</v>
      </c>
      <c r="D4788" s="205">
        <v>90.08</v>
      </c>
      <c r="E4788" s="206"/>
    </row>
    <row r="4789" spans="1:5" ht="27">
      <c r="A4789" s="202">
        <v>102115</v>
      </c>
      <c r="B4789" s="203" t="s">
        <v>6020</v>
      </c>
      <c r="C4789" s="204" t="s">
        <v>1</v>
      </c>
      <c r="D4789" s="205">
        <v>2227.96</v>
      </c>
      <c r="E4789" s="206"/>
    </row>
    <row r="4790" spans="1:5" ht="27">
      <c r="A4790" s="202">
        <v>102116</v>
      </c>
      <c r="B4790" s="203" t="s">
        <v>6021</v>
      </c>
      <c r="C4790" s="204" t="s">
        <v>1</v>
      </c>
      <c r="D4790" s="205">
        <v>1359.05</v>
      </c>
      <c r="E4790" s="206"/>
    </row>
    <row r="4791" spans="1:5" ht="27">
      <c r="A4791" s="202">
        <v>102117</v>
      </c>
      <c r="B4791" s="203" t="s">
        <v>6022</v>
      </c>
      <c r="C4791" s="204" t="s">
        <v>1</v>
      </c>
      <c r="D4791" s="205">
        <v>92.8</v>
      </c>
      <c r="E4791" s="206"/>
    </row>
    <row r="4792" spans="1:5" ht="27">
      <c r="A4792" s="202">
        <v>102118</v>
      </c>
      <c r="B4792" s="203" t="s">
        <v>6023</v>
      </c>
      <c r="C4792" s="204" t="s">
        <v>1</v>
      </c>
      <c r="D4792" s="205">
        <v>1861.96</v>
      </c>
      <c r="E4792" s="206"/>
    </row>
    <row r="4793" spans="1:5" ht="27">
      <c r="A4793" s="202">
        <v>102119</v>
      </c>
      <c r="B4793" s="203" t="s">
        <v>6024</v>
      </c>
      <c r="C4793" s="204" t="s">
        <v>1</v>
      </c>
      <c r="D4793" s="205">
        <v>95.14</v>
      </c>
      <c r="E4793" s="206"/>
    </row>
    <row r="4794" spans="1:5" ht="27">
      <c r="A4794" s="202">
        <v>102121</v>
      </c>
      <c r="B4794" s="203" t="s">
        <v>6025</v>
      </c>
      <c r="C4794" s="204" t="s">
        <v>1</v>
      </c>
      <c r="D4794" s="205">
        <v>119.67</v>
      </c>
      <c r="E4794" s="206"/>
    </row>
    <row r="4795" spans="1:5" ht="27">
      <c r="A4795" s="202">
        <v>102122</v>
      </c>
      <c r="B4795" s="203" t="s">
        <v>6026</v>
      </c>
      <c r="C4795" s="204" t="s">
        <v>1</v>
      </c>
      <c r="D4795" s="205">
        <v>6357.98</v>
      </c>
      <c r="E4795" s="206"/>
    </row>
    <row r="4796" spans="1:5" ht="27">
      <c r="A4796" s="202">
        <v>102123</v>
      </c>
      <c r="B4796" s="203" t="s">
        <v>6027</v>
      </c>
      <c r="C4796" s="204" t="s">
        <v>1</v>
      </c>
      <c r="D4796" s="205">
        <v>126.65</v>
      </c>
      <c r="E4796" s="206"/>
    </row>
    <row r="4797" spans="1:5" ht="27">
      <c r="A4797" s="202">
        <v>102136</v>
      </c>
      <c r="B4797" s="203" t="s">
        <v>6028</v>
      </c>
      <c r="C4797" s="204" t="s">
        <v>1</v>
      </c>
      <c r="D4797" s="205">
        <v>46.21</v>
      </c>
      <c r="E4797" s="206"/>
    </row>
    <row r="4798" spans="1:5" ht="27">
      <c r="A4798" s="202">
        <v>102137</v>
      </c>
      <c r="B4798" s="203" t="s">
        <v>6029</v>
      </c>
      <c r="C4798" s="204" t="s">
        <v>1</v>
      </c>
      <c r="D4798" s="205">
        <v>59.34</v>
      </c>
      <c r="E4798" s="206"/>
    </row>
    <row r="4799" spans="1:5" ht="27">
      <c r="A4799" s="202">
        <v>102138</v>
      </c>
      <c r="B4799" s="203" t="s">
        <v>6030</v>
      </c>
      <c r="C4799" s="204" t="s">
        <v>1</v>
      </c>
      <c r="D4799" s="205">
        <v>138.02000000000001</v>
      </c>
      <c r="E4799" s="206"/>
    </row>
    <row r="4800" spans="1:5" ht="67.5">
      <c r="A4800" s="202">
        <v>93350</v>
      </c>
      <c r="B4800" s="203" t="s">
        <v>6031</v>
      </c>
      <c r="C4800" s="204" t="s">
        <v>1</v>
      </c>
      <c r="D4800" s="205">
        <v>930.06</v>
      </c>
      <c r="E4800" s="206"/>
    </row>
    <row r="4801" spans="1:5" ht="54">
      <c r="A4801" s="202">
        <v>93351</v>
      </c>
      <c r="B4801" s="203" t="s">
        <v>6032</v>
      </c>
      <c r="C4801" s="204" t="s">
        <v>1</v>
      </c>
      <c r="D4801" s="205">
        <v>763.52</v>
      </c>
      <c r="E4801" s="206"/>
    </row>
    <row r="4802" spans="1:5" ht="54">
      <c r="A4802" s="202">
        <v>93352</v>
      </c>
      <c r="B4802" s="203" t="s">
        <v>6033</v>
      </c>
      <c r="C4802" s="204" t="s">
        <v>1</v>
      </c>
      <c r="D4802" s="205">
        <v>597.07000000000005</v>
      </c>
      <c r="E4802" s="206"/>
    </row>
    <row r="4803" spans="1:5" ht="54">
      <c r="A4803" s="202">
        <v>93353</v>
      </c>
      <c r="B4803" s="203" t="s">
        <v>6034</v>
      </c>
      <c r="C4803" s="204" t="s">
        <v>1</v>
      </c>
      <c r="D4803" s="205">
        <v>434.44</v>
      </c>
      <c r="E4803" s="206"/>
    </row>
    <row r="4804" spans="1:5" ht="67.5">
      <c r="A4804" s="202">
        <v>93354</v>
      </c>
      <c r="B4804" s="203" t="s">
        <v>6035</v>
      </c>
      <c r="C4804" s="204" t="s">
        <v>1</v>
      </c>
      <c r="D4804" s="205">
        <v>687.94</v>
      </c>
      <c r="E4804" s="206"/>
    </row>
    <row r="4805" spans="1:5" ht="54">
      <c r="A4805" s="202">
        <v>93355</v>
      </c>
      <c r="B4805" s="203" t="s">
        <v>6036</v>
      </c>
      <c r="C4805" s="204" t="s">
        <v>1</v>
      </c>
      <c r="D4805" s="205">
        <v>572.67999999999995</v>
      </c>
      <c r="E4805" s="206"/>
    </row>
    <row r="4806" spans="1:5" ht="54">
      <c r="A4806" s="202">
        <v>93356</v>
      </c>
      <c r="B4806" s="203" t="s">
        <v>6037</v>
      </c>
      <c r="C4806" s="204" t="s">
        <v>1</v>
      </c>
      <c r="D4806" s="205">
        <v>456.08</v>
      </c>
      <c r="E4806" s="206"/>
    </row>
    <row r="4807" spans="1:5" ht="54">
      <c r="A4807" s="202">
        <v>93357</v>
      </c>
      <c r="B4807" s="203" t="s">
        <v>6038</v>
      </c>
      <c r="C4807" s="204" t="s">
        <v>1</v>
      </c>
      <c r="D4807" s="205">
        <v>341.88</v>
      </c>
      <c r="E4807" s="206"/>
    </row>
    <row r="4808" spans="1:5" ht="27">
      <c r="A4808" s="202">
        <v>96520</v>
      </c>
      <c r="B4808" s="203" t="s">
        <v>6039</v>
      </c>
      <c r="C4808" s="204" t="s">
        <v>4</v>
      </c>
      <c r="D4808" s="205">
        <v>67.19</v>
      </c>
      <c r="E4808" s="206"/>
    </row>
    <row r="4809" spans="1:5" ht="27">
      <c r="A4809" s="202">
        <v>96521</v>
      </c>
      <c r="B4809" s="203" t="s">
        <v>6040</v>
      </c>
      <c r="C4809" s="204" t="s">
        <v>4</v>
      </c>
      <c r="D4809" s="205">
        <v>29.4</v>
      </c>
      <c r="E4809" s="206"/>
    </row>
    <row r="4810" spans="1:5" ht="27">
      <c r="A4810" s="202">
        <v>96522</v>
      </c>
      <c r="B4810" s="203" t="s">
        <v>6041</v>
      </c>
      <c r="C4810" s="204" t="s">
        <v>4</v>
      </c>
      <c r="D4810" s="205">
        <v>99.85</v>
      </c>
      <c r="E4810" s="206"/>
    </row>
    <row r="4811" spans="1:5" ht="27">
      <c r="A4811" s="202">
        <v>96523</v>
      </c>
      <c r="B4811" s="203" t="s">
        <v>6042</v>
      </c>
      <c r="C4811" s="204" t="s">
        <v>4</v>
      </c>
      <c r="D4811" s="205">
        <v>63.8</v>
      </c>
      <c r="E4811" s="206"/>
    </row>
    <row r="4812" spans="1:5" ht="27">
      <c r="A4812" s="202">
        <v>96524</v>
      </c>
      <c r="B4812" s="203" t="s">
        <v>6043</v>
      </c>
      <c r="C4812" s="204" t="s">
        <v>4</v>
      </c>
      <c r="D4812" s="205">
        <v>119.57</v>
      </c>
      <c r="E4812" s="206"/>
    </row>
    <row r="4813" spans="1:5" ht="27">
      <c r="A4813" s="202">
        <v>96525</v>
      </c>
      <c r="B4813" s="203" t="s">
        <v>6044</v>
      </c>
      <c r="C4813" s="204" t="s">
        <v>4</v>
      </c>
      <c r="D4813" s="205">
        <v>26.13</v>
      </c>
      <c r="E4813" s="206"/>
    </row>
    <row r="4814" spans="1:5" ht="27">
      <c r="A4814" s="202">
        <v>96526</v>
      </c>
      <c r="B4814" s="203" t="s">
        <v>6045</v>
      </c>
      <c r="C4814" s="204" t="s">
        <v>4</v>
      </c>
      <c r="D4814" s="205">
        <v>201.54</v>
      </c>
      <c r="E4814" s="206"/>
    </row>
    <row r="4815" spans="1:5" ht="27">
      <c r="A4815" s="202">
        <v>96527</v>
      </c>
      <c r="B4815" s="203" t="s">
        <v>6046</v>
      </c>
      <c r="C4815" s="204" t="s">
        <v>4</v>
      </c>
      <c r="D4815" s="205">
        <v>83.79</v>
      </c>
      <c r="E4815" s="206"/>
    </row>
    <row r="4816" spans="1:5" ht="27">
      <c r="A4816" s="202">
        <v>96528</v>
      </c>
      <c r="B4816" s="203" t="s">
        <v>6047</v>
      </c>
      <c r="C4816" s="204" t="s">
        <v>2</v>
      </c>
      <c r="D4816" s="205">
        <v>120.3</v>
      </c>
      <c r="E4816" s="206"/>
    </row>
    <row r="4817" spans="1:5" ht="27">
      <c r="A4817" s="202">
        <v>101114</v>
      </c>
      <c r="B4817" s="203" t="s">
        <v>6048</v>
      </c>
      <c r="C4817" s="204" t="s">
        <v>4</v>
      </c>
      <c r="D4817" s="205">
        <v>2.7</v>
      </c>
      <c r="E4817" s="206"/>
    </row>
    <row r="4818" spans="1:5" ht="27">
      <c r="A4818" s="202">
        <v>101115</v>
      </c>
      <c r="B4818" s="203" t="s">
        <v>6049</v>
      </c>
      <c r="C4818" s="204" t="s">
        <v>4</v>
      </c>
      <c r="D4818" s="205">
        <v>2.2999999999999998</v>
      </c>
      <c r="E4818" s="206"/>
    </row>
    <row r="4819" spans="1:5" ht="27">
      <c r="A4819" s="202">
        <v>101116</v>
      </c>
      <c r="B4819" s="203" t="s">
        <v>6050</v>
      </c>
      <c r="C4819" s="204" t="s">
        <v>4</v>
      </c>
      <c r="D4819" s="205">
        <v>1.44</v>
      </c>
      <c r="E4819" s="206"/>
    </row>
    <row r="4820" spans="1:5" ht="27">
      <c r="A4820" s="202">
        <v>101117</v>
      </c>
      <c r="B4820" s="203" t="s">
        <v>6051</v>
      </c>
      <c r="C4820" s="204" t="s">
        <v>4</v>
      </c>
      <c r="D4820" s="205">
        <v>2.08</v>
      </c>
      <c r="E4820" s="206"/>
    </row>
    <row r="4821" spans="1:5" ht="27">
      <c r="A4821" s="202">
        <v>101118</v>
      </c>
      <c r="B4821" s="203" t="s">
        <v>6052</v>
      </c>
      <c r="C4821" s="204" t="s">
        <v>4</v>
      </c>
      <c r="D4821" s="205">
        <v>2.35</v>
      </c>
      <c r="E4821" s="206"/>
    </row>
    <row r="4822" spans="1:5" ht="27">
      <c r="A4822" s="202">
        <v>101119</v>
      </c>
      <c r="B4822" s="203" t="s">
        <v>6053</v>
      </c>
      <c r="C4822" s="204" t="s">
        <v>4</v>
      </c>
      <c r="D4822" s="205">
        <v>5.16</v>
      </c>
      <c r="E4822" s="206"/>
    </row>
    <row r="4823" spans="1:5" ht="27">
      <c r="A4823" s="202">
        <v>101120</v>
      </c>
      <c r="B4823" s="203" t="s">
        <v>6054</v>
      </c>
      <c r="C4823" s="204" t="s">
        <v>4</v>
      </c>
      <c r="D4823" s="205">
        <v>4.42</v>
      </c>
      <c r="E4823" s="206"/>
    </row>
    <row r="4824" spans="1:5" ht="27">
      <c r="A4824" s="202">
        <v>101121</v>
      </c>
      <c r="B4824" s="203" t="s">
        <v>6055</v>
      </c>
      <c r="C4824" s="204" t="s">
        <v>4</v>
      </c>
      <c r="D4824" s="205">
        <v>2.77</v>
      </c>
      <c r="E4824" s="206"/>
    </row>
    <row r="4825" spans="1:5" ht="27">
      <c r="A4825" s="202">
        <v>101122</v>
      </c>
      <c r="B4825" s="203" t="s">
        <v>6056</v>
      </c>
      <c r="C4825" s="204" t="s">
        <v>4</v>
      </c>
      <c r="D4825" s="205">
        <v>3.98</v>
      </c>
      <c r="E4825" s="206"/>
    </row>
    <row r="4826" spans="1:5" ht="27">
      <c r="A4826" s="202">
        <v>101123</v>
      </c>
      <c r="B4826" s="203" t="s">
        <v>6057</v>
      </c>
      <c r="C4826" s="204" t="s">
        <v>4</v>
      </c>
      <c r="D4826" s="205">
        <v>4.4800000000000004</v>
      </c>
      <c r="E4826" s="206"/>
    </row>
    <row r="4827" spans="1:5" ht="27">
      <c r="A4827" s="202">
        <v>101124</v>
      </c>
      <c r="B4827" s="203" t="s">
        <v>6058</v>
      </c>
      <c r="C4827" s="204" t="s">
        <v>4</v>
      </c>
      <c r="D4827" s="205">
        <v>9.51</v>
      </c>
      <c r="E4827" s="206"/>
    </row>
    <row r="4828" spans="1:5" ht="27">
      <c r="A4828" s="202">
        <v>101125</v>
      </c>
      <c r="B4828" s="203" t="s">
        <v>6059</v>
      </c>
      <c r="C4828" s="204" t="s">
        <v>4</v>
      </c>
      <c r="D4828" s="205">
        <v>9.11</v>
      </c>
      <c r="E4828" s="206"/>
    </row>
    <row r="4829" spans="1:5" ht="27">
      <c r="A4829" s="202">
        <v>101126</v>
      </c>
      <c r="B4829" s="203" t="s">
        <v>6060</v>
      </c>
      <c r="C4829" s="204" t="s">
        <v>4</v>
      </c>
      <c r="D4829" s="205">
        <v>8.25</v>
      </c>
      <c r="E4829" s="206"/>
    </row>
    <row r="4830" spans="1:5" ht="27">
      <c r="A4830" s="202">
        <v>101127</v>
      </c>
      <c r="B4830" s="203" t="s">
        <v>6061</v>
      </c>
      <c r="C4830" s="204" t="s">
        <v>4</v>
      </c>
      <c r="D4830" s="205">
        <v>8.89</v>
      </c>
      <c r="E4830" s="206"/>
    </row>
    <row r="4831" spans="1:5" ht="27">
      <c r="A4831" s="202">
        <v>101128</v>
      </c>
      <c r="B4831" s="203" t="s">
        <v>6062</v>
      </c>
      <c r="C4831" s="204" t="s">
        <v>4</v>
      </c>
      <c r="D4831" s="205">
        <v>9.16</v>
      </c>
      <c r="E4831" s="206"/>
    </row>
    <row r="4832" spans="1:5" ht="40.5">
      <c r="A4832" s="202">
        <v>101129</v>
      </c>
      <c r="B4832" s="203" t="s">
        <v>6063</v>
      </c>
      <c r="C4832" s="204" t="s">
        <v>4</v>
      </c>
      <c r="D4832" s="205">
        <v>12.24</v>
      </c>
      <c r="E4832" s="206"/>
    </row>
    <row r="4833" spans="1:5" ht="40.5">
      <c r="A4833" s="202">
        <v>101130</v>
      </c>
      <c r="B4833" s="203" t="s">
        <v>6064</v>
      </c>
      <c r="C4833" s="204" t="s">
        <v>4</v>
      </c>
      <c r="D4833" s="205">
        <v>11.5</v>
      </c>
      <c r="E4833" s="206"/>
    </row>
    <row r="4834" spans="1:5" ht="40.5">
      <c r="A4834" s="202">
        <v>101131</v>
      </c>
      <c r="B4834" s="203" t="s">
        <v>6065</v>
      </c>
      <c r="C4834" s="204" t="s">
        <v>4</v>
      </c>
      <c r="D4834" s="205">
        <v>9.85</v>
      </c>
      <c r="E4834" s="206"/>
    </row>
    <row r="4835" spans="1:5" ht="40.5">
      <c r="A4835" s="202">
        <v>101132</v>
      </c>
      <c r="B4835" s="203" t="s">
        <v>6066</v>
      </c>
      <c r="C4835" s="204" t="s">
        <v>4</v>
      </c>
      <c r="D4835" s="205">
        <v>11.06</v>
      </c>
      <c r="E4835" s="206"/>
    </row>
    <row r="4836" spans="1:5" ht="40.5">
      <c r="A4836" s="202">
        <v>101133</v>
      </c>
      <c r="B4836" s="203" t="s">
        <v>6067</v>
      </c>
      <c r="C4836" s="204" t="s">
        <v>4</v>
      </c>
      <c r="D4836" s="205">
        <v>11.56</v>
      </c>
      <c r="E4836" s="206"/>
    </row>
    <row r="4837" spans="1:5" ht="40.5">
      <c r="A4837" s="202">
        <v>101134</v>
      </c>
      <c r="B4837" s="203" t="s">
        <v>6068</v>
      </c>
      <c r="C4837" s="204" t="s">
        <v>4</v>
      </c>
      <c r="D4837" s="205">
        <v>9.93</v>
      </c>
      <c r="E4837" s="206"/>
    </row>
    <row r="4838" spans="1:5" ht="40.5">
      <c r="A4838" s="202">
        <v>101135</v>
      </c>
      <c r="B4838" s="203" t="s">
        <v>6069</v>
      </c>
      <c r="C4838" s="204" t="s">
        <v>4</v>
      </c>
      <c r="D4838" s="205">
        <v>9.5299999999999994</v>
      </c>
      <c r="E4838" s="206"/>
    </row>
    <row r="4839" spans="1:5" ht="40.5">
      <c r="A4839" s="202">
        <v>101136</v>
      </c>
      <c r="B4839" s="203" t="s">
        <v>6070</v>
      </c>
      <c r="C4839" s="204" t="s">
        <v>4</v>
      </c>
      <c r="D4839" s="205">
        <v>8.67</v>
      </c>
      <c r="E4839" s="206"/>
    </row>
    <row r="4840" spans="1:5" ht="40.5">
      <c r="A4840" s="202">
        <v>101137</v>
      </c>
      <c r="B4840" s="203" t="s">
        <v>6071</v>
      </c>
      <c r="C4840" s="204" t="s">
        <v>4</v>
      </c>
      <c r="D4840" s="205">
        <v>9.31</v>
      </c>
      <c r="E4840" s="206"/>
    </row>
    <row r="4841" spans="1:5" ht="40.5">
      <c r="A4841" s="202">
        <v>101138</v>
      </c>
      <c r="B4841" s="203" t="s">
        <v>6072</v>
      </c>
      <c r="C4841" s="204" t="s">
        <v>4</v>
      </c>
      <c r="D4841" s="205">
        <v>9.58</v>
      </c>
      <c r="E4841" s="206"/>
    </row>
    <row r="4842" spans="1:5" ht="40.5">
      <c r="A4842" s="202">
        <v>101139</v>
      </c>
      <c r="B4842" s="203" t="s">
        <v>6073</v>
      </c>
      <c r="C4842" s="204" t="s">
        <v>4</v>
      </c>
      <c r="D4842" s="205">
        <v>12.68</v>
      </c>
      <c r="E4842" s="206"/>
    </row>
    <row r="4843" spans="1:5" ht="40.5">
      <c r="A4843" s="202">
        <v>101140</v>
      </c>
      <c r="B4843" s="203" t="s">
        <v>6074</v>
      </c>
      <c r="C4843" s="204" t="s">
        <v>4</v>
      </c>
      <c r="D4843" s="205">
        <v>11.94</v>
      </c>
      <c r="E4843" s="206"/>
    </row>
    <row r="4844" spans="1:5" ht="40.5">
      <c r="A4844" s="202">
        <v>101141</v>
      </c>
      <c r="B4844" s="203" t="s">
        <v>6075</v>
      </c>
      <c r="C4844" s="204" t="s">
        <v>4</v>
      </c>
      <c r="D4844" s="205">
        <v>10.29</v>
      </c>
      <c r="E4844" s="206"/>
    </row>
    <row r="4845" spans="1:5" ht="40.5">
      <c r="A4845" s="202">
        <v>101142</v>
      </c>
      <c r="B4845" s="203" t="s">
        <v>6076</v>
      </c>
      <c r="C4845" s="204" t="s">
        <v>4</v>
      </c>
      <c r="D4845" s="205">
        <v>11.5</v>
      </c>
      <c r="E4845" s="206"/>
    </row>
    <row r="4846" spans="1:5" ht="40.5">
      <c r="A4846" s="202">
        <v>101143</v>
      </c>
      <c r="B4846" s="203" t="s">
        <v>6077</v>
      </c>
      <c r="C4846" s="204" t="s">
        <v>4</v>
      </c>
      <c r="D4846" s="205">
        <v>12</v>
      </c>
      <c r="E4846" s="206"/>
    </row>
    <row r="4847" spans="1:5" ht="40.5">
      <c r="A4847" s="202">
        <v>101144</v>
      </c>
      <c r="B4847" s="203" t="s">
        <v>6078</v>
      </c>
      <c r="C4847" s="204" t="s">
        <v>4</v>
      </c>
      <c r="D4847" s="205">
        <v>10.17</v>
      </c>
      <c r="E4847" s="206"/>
    </row>
    <row r="4848" spans="1:5" ht="40.5">
      <c r="A4848" s="202">
        <v>101145</v>
      </c>
      <c r="B4848" s="203" t="s">
        <v>6079</v>
      </c>
      <c r="C4848" s="204" t="s">
        <v>4</v>
      </c>
      <c r="D4848" s="205">
        <v>9.77</v>
      </c>
      <c r="E4848" s="206"/>
    </row>
    <row r="4849" spans="1:5" ht="40.5">
      <c r="A4849" s="202">
        <v>101146</v>
      </c>
      <c r="B4849" s="203" t="s">
        <v>6080</v>
      </c>
      <c r="C4849" s="204" t="s">
        <v>4</v>
      </c>
      <c r="D4849" s="205">
        <v>8.91</v>
      </c>
      <c r="E4849" s="206"/>
    </row>
    <row r="4850" spans="1:5" ht="40.5">
      <c r="A4850" s="202">
        <v>101147</v>
      </c>
      <c r="B4850" s="203" t="s">
        <v>6081</v>
      </c>
      <c r="C4850" s="204" t="s">
        <v>4</v>
      </c>
      <c r="D4850" s="205">
        <v>9.5500000000000007</v>
      </c>
      <c r="E4850" s="206"/>
    </row>
    <row r="4851" spans="1:5" ht="40.5">
      <c r="A4851" s="202">
        <v>101148</v>
      </c>
      <c r="B4851" s="203" t="s">
        <v>6082</v>
      </c>
      <c r="C4851" s="204" t="s">
        <v>4</v>
      </c>
      <c r="D4851" s="205">
        <v>9.82</v>
      </c>
      <c r="E4851" s="206"/>
    </row>
    <row r="4852" spans="1:5" ht="40.5">
      <c r="A4852" s="202">
        <v>101149</v>
      </c>
      <c r="B4852" s="203" t="s">
        <v>6083</v>
      </c>
      <c r="C4852" s="204" t="s">
        <v>4</v>
      </c>
      <c r="D4852" s="205">
        <v>12.93</v>
      </c>
      <c r="E4852" s="206"/>
    </row>
    <row r="4853" spans="1:5" ht="40.5">
      <c r="A4853" s="202">
        <v>101150</v>
      </c>
      <c r="B4853" s="203" t="s">
        <v>6084</v>
      </c>
      <c r="C4853" s="204" t="s">
        <v>4</v>
      </c>
      <c r="D4853" s="205">
        <v>12.19</v>
      </c>
      <c r="E4853" s="206"/>
    </row>
    <row r="4854" spans="1:5" ht="40.5">
      <c r="A4854" s="202">
        <v>101151</v>
      </c>
      <c r="B4854" s="203" t="s">
        <v>6085</v>
      </c>
      <c r="C4854" s="204" t="s">
        <v>4</v>
      </c>
      <c r="D4854" s="205">
        <v>10.54</v>
      </c>
      <c r="E4854" s="206"/>
    </row>
    <row r="4855" spans="1:5" ht="40.5">
      <c r="A4855" s="202">
        <v>101152</v>
      </c>
      <c r="B4855" s="203" t="s">
        <v>6086</v>
      </c>
      <c r="C4855" s="204" t="s">
        <v>4</v>
      </c>
      <c r="D4855" s="205">
        <v>11.75</v>
      </c>
      <c r="E4855" s="206"/>
    </row>
    <row r="4856" spans="1:5" ht="40.5">
      <c r="A4856" s="202">
        <v>101153</v>
      </c>
      <c r="B4856" s="203" t="s">
        <v>6087</v>
      </c>
      <c r="C4856" s="204" t="s">
        <v>4</v>
      </c>
      <c r="D4856" s="205">
        <v>12.25</v>
      </c>
      <c r="E4856" s="206"/>
    </row>
    <row r="4857" spans="1:5" ht="54">
      <c r="A4857" s="202">
        <v>101206</v>
      </c>
      <c r="B4857" s="203" t="s">
        <v>6088</v>
      </c>
      <c r="C4857" s="204" t="s">
        <v>4</v>
      </c>
      <c r="D4857" s="205">
        <v>8.14</v>
      </c>
      <c r="E4857" s="206"/>
    </row>
    <row r="4858" spans="1:5" ht="54">
      <c r="A4858" s="202">
        <v>101207</v>
      </c>
      <c r="B4858" s="203" t="s">
        <v>6089</v>
      </c>
      <c r="C4858" s="204" t="s">
        <v>4</v>
      </c>
      <c r="D4858" s="205">
        <v>7.17</v>
      </c>
      <c r="E4858" s="206"/>
    </row>
    <row r="4859" spans="1:5" ht="54">
      <c r="A4859" s="202">
        <v>101208</v>
      </c>
      <c r="B4859" s="203" t="s">
        <v>6090</v>
      </c>
      <c r="C4859" s="204" t="s">
        <v>4</v>
      </c>
      <c r="D4859" s="205">
        <v>6.96</v>
      </c>
      <c r="E4859" s="206"/>
    </row>
    <row r="4860" spans="1:5" ht="54">
      <c r="A4860" s="202">
        <v>101209</v>
      </c>
      <c r="B4860" s="203" t="s">
        <v>6091</v>
      </c>
      <c r="C4860" s="204" t="s">
        <v>4</v>
      </c>
      <c r="D4860" s="205">
        <v>6.45</v>
      </c>
      <c r="E4860" s="206"/>
    </row>
    <row r="4861" spans="1:5" ht="54">
      <c r="A4861" s="202">
        <v>101210</v>
      </c>
      <c r="B4861" s="203" t="s">
        <v>6092</v>
      </c>
      <c r="C4861" s="204" t="s">
        <v>4</v>
      </c>
      <c r="D4861" s="205">
        <v>11.64</v>
      </c>
      <c r="E4861" s="206"/>
    </row>
    <row r="4862" spans="1:5" ht="54">
      <c r="A4862" s="202">
        <v>101211</v>
      </c>
      <c r="B4862" s="203" t="s">
        <v>6093</v>
      </c>
      <c r="C4862" s="204" t="s">
        <v>4</v>
      </c>
      <c r="D4862" s="205">
        <v>12.52</v>
      </c>
      <c r="E4862" s="206"/>
    </row>
    <row r="4863" spans="1:5" ht="54">
      <c r="A4863" s="202">
        <v>101212</v>
      </c>
      <c r="B4863" s="203" t="s">
        <v>6094</v>
      </c>
      <c r="C4863" s="204" t="s">
        <v>4</v>
      </c>
      <c r="D4863" s="205">
        <v>14.58</v>
      </c>
      <c r="E4863" s="206"/>
    </row>
    <row r="4864" spans="1:5" ht="54">
      <c r="A4864" s="202">
        <v>101213</v>
      </c>
      <c r="B4864" s="203" t="s">
        <v>6095</v>
      </c>
      <c r="C4864" s="204" t="s">
        <v>4</v>
      </c>
      <c r="D4864" s="205">
        <v>16.25</v>
      </c>
      <c r="E4864" s="206"/>
    </row>
    <row r="4865" spans="1:5" ht="54">
      <c r="A4865" s="202">
        <v>101214</v>
      </c>
      <c r="B4865" s="203" t="s">
        <v>6096</v>
      </c>
      <c r="C4865" s="204" t="s">
        <v>4</v>
      </c>
      <c r="D4865" s="205">
        <v>19.78</v>
      </c>
      <c r="E4865" s="206"/>
    </row>
    <row r="4866" spans="1:5" ht="54">
      <c r="A4866" s="202">
        <v>101215</v>
      </c>
      <c r="B4866" s="203" t="s">
        <v>6097</v>
      </c>
      <c r="C4866" s="204" t="s">
        <v>4</v>
      </c>
      <c r="D4866" s="205">
        <v>11.11</v>
      </c>
      <c r="E4866" s="206"/>
    </row>
    <row r="4867" spans="1:5" ht="54">
      <c r="A4867" s="202">
        <v>101216</v>
      </c>
      <c r="B4867" s="203" t="s">
        <v>6098</v>
      </c>
      <c r="C4867" s="204" t="s">
        <v>4</v>
      </c>
      <c r="D4867" s="205">
        <v>11.71</v>
      </c>
      <c r="E4867" s="206"/>
    </row>
    <row r="4868" spans="1:5" ht="54">
      <c r="A4868" s="202">
        <v>101217</v>
      </c>
      <c r="B4868" s="203" t="s">
        <v>6099</v>
      </c>
      <c r="C4868" s="204" t="s">
        <v>4</v>
      </c>
      <c r="D4868" s="205">
        <v>13.61</v>
      </c>
      <c r="E4868" s="206"/>
    </row>
    <row r="4869" spans="1:5" ht="54">
      <c r="A4869" s="202">
        <v>101218</v>
      </c>
      <c r="B4869" s="203" t="s">
        <v>6100</v>
      </c>
      <c r="C4869" s="204" t="s">
        <v>4</v>
      </c>
      <c r="D4869" s="205">
        <v>14.49</v>
      </c>
      <c r="E4869" s="206"/>
    </row>
    <row r="4870" spans="1:5" ht="54">
      <c r="A4870" s="202">
        <v>101219</v>
      </c>
      <c r="B4870" s="203" t="s">
        <v>6101</v>
      </c>
      <c r="C4870" s="204" t="s">
        <v>4</v>
      </c>
      <c r="D4870" s="205">
        <v>17.66</v>
      </c>
      <c r="E4870" s="206"/>
    </row>
    <row r="4871" spans="1:5" ht="54">
      <c r="A4871" s="202">
        <v>101220</v>
      </c>
      <c r="B4871" s="203" t="s">
        <v>6102</v>
      </c>
      <c r="C4871" s="204" t="s">
        <v>4</v>
      </c>
      <c r="D4871" s="205">
        <v>10.96</v>
      </c>
      <c r="E4871" s="206"/>
    </row>
    <row r="4872" spans="1:5" ht="54">
      <c r="A4872" s="202">
        <v>101221</v>
      </c>
      <c r="B4872" s="203" t="s">
        <v>6103</v>
      </c>
      <c r="C4872" s="204" t="s">
        <v>4</v>
      </c>
      <c r="D4872" s="205">
        <v>11.65</v>
      </c>
      <c r="E4872" s="206"/>
    </row>
    <row r="4873" spans="1:5" ht="54">
      <c r="A4873" s="202">
        <v>101222</v>
      </c>
      <c r="B4873" s="203" t="s">
        <v>6104</v>
      </c>
      <c r="C4873" s="204" t="s">
        <v>4</v>
      </c>
      <c r="D4873" s="205">
        <v>13.56</v>
      </c>
      <c r="E4873" s="206"/>
    </row>
    <row r="4874" spans="1:5" ht="54">
      <c r="A4874" s="202">
        <v>101223</v>
      </c>
      <c r="B4874" s="203" t="s">
        <v>6105</v>
      </c>
      <c r="C4874" s="204" t="s">
        <v>4</v>
      </c>
      <c r="D4874" s="205">
        <v>15.06</v>
      </c>
      <c r="E4874" s="206"/>
    </row>
    <row r="4875" spans="1:5" ht="54">
      <c r="A4875" s="202">
        <v>101224</v>
      </c>
      <c r="B4875" s="203" t="s">
        <v>6106</v>
      </c>
      <c r="C4875" s="204" t="s">
        <v>4</v>
      </c>
      <c r="D4875" s="205">
        <v>18.920000000000002</v>
      </c>
      <c r="E4875" s="206"/>
    </row>
    <row r="4876" spans="1:5" ht="54">
      <c r="A4876" s="202">
        <v>101225</v>
      </c>
      <c r="B4876" s="203" t="s">
        <v>6107</v>
      </c>
      <c r="C4876" s="204" t="s">
        <v>4</v>
      </c>
      <c r="D4876" s="205">
        <v>10.029999999999999</v>
      </c>
      <c r="E4876" s="206"/>
    </row>
    <row r="4877" spans="1:5" ht="54">
      <c r="A4877" s="202">
        <v>101226</v>
      </c>
      <c r="B4877" s="203" t="s">
        <v>6108</v>
      </c>
      <c r="C4877" s="204" t="s">
        <v>4</v>
      </c>
      <c r="D4877" s="205">
        <v>10.64</v>
      </c>
      <c r="E4877" s="206"/>
    </row>
    <row r="4878" spans="1:5" ht="54">
      <c r="A4878" s="202">
        <v>101227</v>
      </c>
      <c r="B4878" s="203" t="s">
        <v>6109</v>
      </c>
      <c r="C4878" s="204" t="s">
        <v>4</v>
      </c>
      <c r="D4878" s="205">
        <v>12.35</v>
      </c>
      <c r="E4878" s="206"/>
    </row>
    <row r="4879" spans="1:5" ht="54">
      <c r="A4879" s="202">
        <v>101228</v>
      </c>
      <c r="B4879" s="203" t="s">
        <v>6110</v>
      </c>
      <c r="C4879" s="204" t="s">
        <v>4</v>
      </c>
      <c r="D4879" s="205">
        <v>13.26</v>
      </c>
      <c r="E4879" s="206"/>
    </row>
    <row r="4880" spans="1:5" ht="54">
      <c r="A4880" s="202">
        <v>101229</v>
      </c>
      <c r="B4880" s="203" t="s">
        <v>6111</v>
      </c>
      <c r="C4880" s="204" t="s">
        <v>4</v>
      </c>
      <c r="D4880" s="205">
        <v>16.71</v>
      </c>
      <c r="E4880" s="206"/>
    </row>
    <row r="4881" spans="1:5" ht="54">
      <c r="A4881" s="202">
        <v>101230</v>
      </c>
      <c r="B4881" s="203" t="s">
        <v>6112</v>
      </c>
      <c r="C4881" s="204" t="s">
        <v>4</v>
      </c>
      <c r="D4881" s="205">
        <v>7.21</v>
      </c>
      <c r="E4881" s="206"/>
    </row>
    <row r="4882" spans="1:5" ht="54">
      <c r="A4882" s="202">
        <v>101231</v>
      </c>
      <c r="B4882" s="203" t="s">
        <v>6113</v>
      </c>
      <c r="C4882" s="204" t="s">
        <v>4</v>
      </c>
      <c r="D4882" s="205">
        <v>6.86</v>
      </c>
      <c r="E4882" s="206"/>
    </row>
    <row r="4883" spans="1:5" ht="54">
      <c r="A4883" s="202">
        <v>101232</v>
      </c>
      <c r="B4883" s="203" t="s">
        <v>6114</v>
      </c>
      <c r="C4883" s="204" t="s">
        <v>4</v>
      </c>
      <c r="D4883" s="205">
        <v>6.24</v>
      </c>
      <c r="E4883" s="206"/>
    </row>
    <row r="4884" spans="1:5" ht="54">
      <c r="A4884" s="202">
        <v>101233</v>
      </c>
      <c r="B4884" s="203" t="s">
        <v>6115</v>
      </c>
      <c r="C4884" s="204" t="s">
        <v>4</v>
      </c>
      <c r="D4884" s="205">
        <v>5.76</v>
      </c>
      <c r="E4884" s="206"/>
    </row>
    <row r="4885" spans="1:5" ht="54">
      <c r="A4885" s="202">
        <v>101234</v>
      </c>
      <c r="B4885" s="203" t="s">
        <v>6116</v>
      </c>
      <c r="C4885" s="204" t="s">
        <v>4</v>
      </c>
      <c r="D4885" s="205">
        <v>11.32</v>
      </c>
      <c r="E4885" s="206"/>
    </row>
    <row r="4886" spans="1:5" ht="54">
      <c r="A4886" s="202">
        <v>101235</v>
      </c>
      <c r="B4886" s="203" t="s">
        <v>6117</v>
      </c>
      <c r="C4886" s="204" t="s">
        <v>4</v>
      </c>
      <c r="D4886" s="205">
        <v>12</v>
      </c>
      <c r="E4886" s="206"/>
    </row>
    <row r="4887" spans="1:5" ht="54">
      <c r="A4887" s="202">
        <v>101236</v>
      </c>
      <c r="B4887" s="203" t="s">
        <v>6118</v>
      </c>
      <c r="C4887" s="204" t="s">
        <v>4</v>
      </c>
      <c r="D4887" s="205">
        <v>13.98</v>
      </c>
      <c r="E4887" s="206"/>
    </row>
    <row r="4888" spans="1:5" ht="54">
      <c r="A4888" s="202">
        <v>101237</v>
      </c>
      <c r="B4888" s="203" t="s">
        <v>6119</v>
      </c>
      <c r="C4888" s="204" t="s">
        <v>4</v>
      </c>
      <c r="D4888" s="205">
        <v>15</v>
      </c>
      <c r="E4888" s="206"/>
    </row>
    <row r="4889" spans="1:5" ht="54">
      <c r="A4889" s="202">
        <v>101238</v>
      </c>
      <c r="B4889" s="203" t="s">
        <v>6120</v>
      </c>
      <c r="C4889" s="204" t="s">
        <v>4</v>
      </c>
      <c r="D4889" s="205">
        <v>18.97</v>
      </c>
      <c r="E4889" s="206"/>
    </row>
    <row r="4890" spans="1:5" ht="54">
      <c r="A4890" s="202">
        <v>101239</v>
      </c>
      <c r="B4890" s="203" t="s">
        <v>6121</v>
      </c>
      <c r="C4890" s="204" t="s">
        <v>4</v>
      </c>
      <c r="D4890" s="205">
        <v>10.039999999999999</v>
      </c>
      <c r="E4890" s="206"/>
    </row>
    <row r="4891" spans="1:5" ht="54">
      <c r="A4891" s="202">
        <v>101240</v>
      </c>
      <c r="B4891" s="203" t="s">
        <v>6122</v>
      </c>
      <c r="C4891" s="204" t="s">
        <v>4</v>
      </c>
      <c r="D4891" s="205">
        <v>10.66</v>
      </c>
      <c r="E4891" s="206"/>
    </row>
    <row r="4892" spans="1:5" ht="54">
      <c r="A4892" s="202">
        <v>101241</v>
      </c>
      <c r="B4892" s="203" t="s">
        <v>6123</v>
      </c>
      <c r="C4892" s="204" t="s">
        <v>4</v>
      </c>
      <c r="D4892" s="205">
        <v>12.44</v>
      </c>
      <c r="E4892" s="206"/>
    </row>
    <row r="4893" spans="1:5" ht="54">
      <c r="A4893" s="202">
        <v>101242</v>
      </c>
      <c r="B4893" s="203" t="s">
        <v>6124</v>
      </c>
      <c r="C4893" s="204" t="s">
        <v>4</v>
      </c>
      <c r="D4893" s="205">
        <v>13.85</v>
      </c>
      <c r="E4893" s="206"/>
    </row>
    <row r="4894" spans="1:5" ht="54">
      <c r="A4894" s="202">
        <v>101243</v>
      </c>
      <c r="B4894" s="203" t="s">
        <v>6125</v>
      </c>
      <c r="C4894" s="204" t="s">
        <v>4</v>
      </c>
      <c r="D4894" s="205">
        <v>16.91</v>
      </c>
      <c r="E4894" s="206"/>
    </row>
    <row r="4895" spans="1:5" ht="54">
      <c r="A4895" s="202">
        <v>101244</v>
      </c>
      <c r="B4895" s="203" t="s">
        <v>6126</v>
      </c>
      <c r="C4895" s="204" t="s">
        <v>4</v>
      </c>
      <c r="D4895" s="205">
        <v>10.51</v>
      </c>
      <c r="E4895" s="206"/>
    </row>
    <row r="4896" spans="1:5" ht="54">
      <c r="A4896" s="202">
        <v>101245</v>
      </c>
      <c r="B4896" s="203" t="s">
        <v>6127</v>
      </c>
      <c r="C4896" s="204" t="s">
        <v>4</v>
      </c>
      <c r="D4896" s="205">
        <v>11.19</v>
      </c>
      <c r="E4896" s="206"/>
    </row>
    <row r="4897" spans="1:5" ht="54">
      <c r="A4897" s="202">
        <v>101246</v>
      </c>
      <c r="B4897" s="203" t="s">
        <v>6128</v>
      </c>
      <c r="C4897" s="204" t="s">
        <v>4</v>
      </c>
      <c r="D4897" s="205">
        <v>13.04</v>
      </c>
      <c r="E4897" s="206"/>
    </row>
    <row r="4898" spans="1:5" ht="54">
      <c r="A4898" s="202">
        <v>101247</v>
      </c>
      <c r="B4898" s="203" t="s">
        <v>6129</v>
      </c>
      <c r="C4898" s="204" t="s">
        <v>4</v>
      </c>
      <c r="D4898" s="205">
        <v>14.46</v>
      </c>
      <c r="E4898" s="206"/>
    </row>
    <row r="4899" spans="1:5" ht="54">
      <c r="A4899" s="202">
        <v>101248</v>
      </c>
      <c r="B4899" s="203" t="s">
        <v>6130</v>
      </c>
      <c r="C4899" s="204" t="s">
        <v>4</v>
      </c>
      <c r="D4899" s="205">
        <v>18.170000000000002</v>
      </c>
      <c r="E4899" s="206"/>
    </row>
    <row r="4900" spans="1:5" ht="54">
      <c r="A4900" s="202">
        <v>101249</v>
      </c>
      <c r="B4900" s="203" t="s">
        <v>6131</v>
      </c>
      <c r="C4900" s="204" t="s">
        <v>4</v>
      </c>
      <c r="D4900" s="205">
        <v>9.2200000000000006</v>
      </c>
      <c r="E4900" s="206"/>
    </row>
    <row r="4901" spans="1:5" ht="54">
      <c r="A4901" s="202">
        <v>101250</v>
      </c>
      <c r="B4901" s="203" t="s">
        <v>6132</v>
      </c>
      <c r="C4901" s="204" t="s">
        <v>4</v>
      </c>
      <c r="D4901" s="205">
        <v>10.19</v>
      </c>
      <c r="E4901" s="206"/>
    </row>
    <row r="4902" spans="1:5" ht="54">
      <c r="A4902" s="202">
        <v>101251</v>
      </c>
      <c r="B4902" s="203" t="s">
        <v>6133</v>
      </c>
      <c r="C4902" s="204" t="s">
        <v>4</v>
      </c>
      <c r="D4902" s="205">
        <v>11.68</v>
      </c>
      <c r="E4902" s="206"/>
    </row>
    <row r="4903" spans="1:5" ht="54">
      <c r="A4903" s="202">
        <v>101252</v>
      </c>
      <c r="B4903" s="203" t="s">
        <v>6134</v>
      </c>
      <c r="C4903" s="204" t="s">
        <v>4</v>
      </c>
      <c r="D4903" s="205">
        <v>12.72</v>
      </c>
      <c r="E4903" s="206"/>
    </row>
    <row r="4904" spans="1:5" ht="54">
      <c r="A4904" s="202">
        <v>101253</v>
      </c>
      <c r="B4904" s="203" t="s">
        <v>6135</v>
      </c>
      <c r="C4904" s="204" t="s">
        <v>4</v>
      </c>
      <c r="D4904" s="205">
        <v>16.05</v>
      </c>
      <c r="E4904" s="206"/>
    </row>
    <row r="4905" spans="1:5" ht="54">
      <c r="A4905" s="202">
        <v>101254</v>
      </c>
      <c r="B4905" s="203" t="s">
        <v>6136</v>
      </c>
      <c r="C4905" s="204" t="s">
        <v>4</v>
      </c>
      <c r="D4905" s="205">
        <v>8.08</v>
      </c>
      <c r="E4905" s="206"/>
    </row>
    <row r="4906" spans="1:5" ht="54">
      <c r="A4906" s="202">
        <v>101255</v>
      </c>
      <c r="B4906" s="203" t="s">
        <v>6137</v>
      </c>
      <c r="C4906" s="204" t="s">
        <v>4</v>
      </c>
      <c r="D4906" s="205">
        <v>7.22</v>
      </c>
      <c r="E4906" s="206"/>
    </row>
    <row r="4907" spans="1:5" ht="54">
      <c r="A4907" s="202">
        <v>101256</v>
      </c>
      <c r="B4907" s="203" t="s">
        <v>6138</v>
      </c>
      <c r="C4907" s="204" t="s">
        <v>4</v>
      </c>
      <c r="D4907" s="205">
        <v>12.55</v>
      </c>
      <c r="E4907" s="206"/>
    </row>
    <row r="4908" spans="1:5" ht="54">
      <c r="A4908" s="202">
        <v>101257</v>
      </c>
      <c r="B4908" s="203" t="s">
        <v>6139</v>
      </c>
      <c r="C4908" s="204" t="s">
        <v>4</v>
      </c>
      <c r="D4908" s="205">
        <v>13.32</v>
      </c>
      <c r="E4908" s="206"/>
    </row>
    <row r="4909" spans="1:5" ht="54">
      <c r="A4909" s="202">
        <v>101258</v>
      </c>
      <c r="B4909" s="203" t="s">
        <v>6140</v>
      </c>
      <c r="C4909" s="204" t="s">
        <v>4</v>
      </c>
      <c r="D4909" s="205">
        <v>15.45</v>
      </c>
      <c r="E4909" s="206"/>
    </row>
    <row r="4910" spans="1:5" ht="54">
      <c r="A4910" s="202">
        <v>101259</v>
      </c>
      <c r="B4910" s="203" t="s">
        <v>6141</v>
      </c>
      <c r="C4910" s="204" t="s">
        <v>4</v>
      </c>
      <c r="D4910" s="205">
        <v>17.13</v>
      </c>
      <c r="E4910" s="206"/>
    </row>
    <row r="4911" spans="1:5" ht="54">
      <c r="A4911" s="202">
        <v>101260</v>
      </c>
      <c r="B4911" s="203" t="s">
        <v>6142</v>
      </c>
      <c r="C4911" s="204" t="s">
        <v>4</v>
      </c>
      <c r="D4911" s="205">
        <v>21.43</v>
      </c>
      <c r="E4911" s="206"/>
    </row>
    <row r="4912" spans="1:5" ht="54">
      <c r="A4912" s="202">
        <v>101261</v>
      </c>
      <c r="B4912" s="203" t="s">
        <v>6143</v>
      </c>
      <c r="C4912" s="204" t="s">
        <v>4</v>
      </c>
      <c r="D4912" s="205">
        <v>11.91</v>
      </c>
      <c r="E4912" s="206"/>
    </row>
    <row r="4913" spans="1:5" ht="54">
      <c r="A4913" s="202">
        <v>101262</v>
      </c>
      <c r="B4913" s="203" t="s">
        <v>6144</v>
      </c>
      <c r="C4913" s="204" t="s">
        <v>4</v>
      </c>
      <c r="D4913" s="205">
        <v>12.66</v>
      </c>
      <c r="E4913" s="206"/>
    </row>
    <row r="4914" spans="1:5" ht="54">
      <c r="A4914" s="202">
        <v>101263</v>
      </c>
      <c r="B4914" s="203" t="s">
        <v>6145</v>
      </c>
      <c r="C4914" s="204" t="s">
        <v>4</v>
      </c>
      <c r="D4914" s="205">
        <v>14.67</v>
      </c>
      <c r="E4914" s="206"/>
    </row>
    <row r="4915" spans="1:5" ht="54">
      <c r="A4915" s="202">
        <v>101264</v>
      </c>
      <c r="B4915" s="203" t="s">
        <v>6146</v>
      </c>
      <c r="C4915" s="204" t="s">
        <v>4</v>
      </c>
      <c r="D4915" s="205">
        <v>16.239999999999998</v>
      </c>
      <c r="E4915" s="206"/>
    </row>
    <row r="4916" spans="1:5" ht="54">
      <c r="A4916" s="202">
        <v>101265</v>
      </c>
      <c r="B4916" s="203" t="s">
        <v>6147</v>
      </c>
      <c r="C4916" s="204" t="s">
        <v>4</v>
      </c>
      <c r="D4916" s="205">
        <v>20.32</v>
      </c>
      <c r="E4916" s="206"/>
    </row>
    <row r="4917" spans="1:5" ht="54">
      <c r="A4917" s="202">
        <v>101266</v>
      </c>
      <c r="B4917" s="203" t="s">
        <v>6148</v>
      </c>
      <c r="C4917" s="204" t="s">
        <v>4</v>
      </c>
      <c r="D4917" s="205">
        <v>7.22</v>
      </c>
      <c r="E4917" s="206"/>
    </row>
    <row r="4918" spans="1:5" ht="54">
      <c r="A4918" s="202">
        <v>101267</v>
      </c>
      <c r="B4918" s="203" t="s">
        <v>6149</v>
      </c>
      <c r="C4918" s="204" t="s">
        <v>4</v>
      </c>
      <c r="D4918" s="205">
        <v>6.92</v>
      </c>
      <c r="E4918" s="206"/>
    </row>
    <row r="4919" spans="1:5" ht="54">
      <c r="A4919" s="202">
        <v>101268</v>
      </c>
      <c r="B4919" s="203" t="s">
        <v>6150</v>
      </c>
      <c r="C4919" s="204" t="s">
        <v>4</v>
      </c>
      <c r="D4919" s="205">
        <v>11.5</v>
      </c>
      <c r="E4919" s="206"/>
    </row>
    <row r="4920" spans="1:5" ht="54">
      <c r="A4920" s="202">
        <v>101269</v>
      </c>
      <c r="B4920" s="203" t="s">
        <v>6151</v>
      </c>
      <c r="C4920" s="204" t="s">
        <v>4</v>
      </c>
      <c r="D4920" s="205">
        <v>12.75</v>
      </c>
      <c r="E4920" s="206"/>
    </row>
    <row r="4921" spans="1:5" ht="54">
      <c r="A4921" s="202">
        <v>101270</v>
      </c>
      <c r="B4921" s="203" t="s">
        <v>6152</v>
      </c>
      <c r="C4921" s="204" t="s">
        <v>4</v>
      </c>
      <c r="D4921" s="205">
        <v>14.8</v>
      </c>
      <c r="E4921" s="206"/>
    </row>
    <row r="4922" spans="1:5" ht="54">
      <c r="A4922" s="202">
        <v>101271</v>
      </c>
      <c r="B4922" s="203" t="s">
        <v>6153</v>
      </c>
      <c r="C4922" s="204" t="s">
        <v>4</v>
      </c>
      <c r="D4922" s="205">
        <v>16.399999999999999</v>
      </c>
      <c r="E4922" s="206"/>
    </row>
    <row r="4923" spans="1:5" ht="54">
      <c r="A4923" s="202">
        <v>101272</v>
      </c>
      <c r="B4923" s="203" t="s">
        <v>6154</v>
      </c>
      <c r="C4923" s="204" t="s">
        <v>4</v>
      </c>
      <c r="D4923" s="205">
        <v>20.53</v>
      </c>
      <c r="E4923" s="206"/>
    </row>
    <row r="4924" spans="1:5" ht="54">
      <c r="A4924" s="202">
        <v>101273</v>
      </c>
      <c r="B4924" s="203" t="s">
        <v>6155</v>
      </c>
      <c r="C4924" s="204" t="s">
        <v>4</v>
      </c>
      <c r="D4924" s="205">
        <v>11.02</v>
      </c>
      <c r="E4924" s="206"/>
    </row>
    <row r="4925" spans="1:5" ht="54">
      <c r="A4925" s="202">
        <v>101274</v>
      </c>
      <c r="B4925" s="203" t="s">
        <v>6156</v>
      </c>
      <c r="C4925" s="204" t="s">
        <v>4</v>
      </c>
      <c r="D4925" s="205">
        <v>12.16</v>
      </c>
      <c r="E4925" s="206"/>
    </row>
    <row r="4926" spans="1:5" ht="54">
      <c r="A4926" s="202">
        <v>101275</v>
      </c>
      <c r="B4926" s="203" t="s">
        <v>6157</v>
      </c>
      <c r="C4926" s="204" t="s">
        <v>4</v>
      </c>
      <c r="D4926" s="205">
        <v>14.13</v>
      </c>
      <c r="E4926" s="206"/>
    </row>
    <row r="4927" spans="1:5" ht="54">
      <c r="A4927" s="202">
        <v>101276</v>
      </c>
      <c r="B4927" s="203" t="s">
        <v>6158</v>
      </c>
      <c r="C4927" s="204" t="s">
        <v>4</v>
      </c>
      <c r="D4927" s="205">
        <v>15.62</v>
      </c>
      <c r="E4927" s="206"/>
    </row>
    <row r="4928" spans="1:5" ht="54">
      <c r="A4928" s="202">
        <v>101277</v>
      </c>
      <c r="B4928" s="203" t="s">
        <v>6159</v>
      </c>
      <c r="C4928" s="204" t="s">
        <v>4</v>
      </c>
      <c r="D4928" s="205">
        <v>19.940000000000001</v>
      </c>
      <c r="E4928" s="206"/>
    </row>
    <row r="4929" spans="1:5" ht="27">
      <c r="A4929" s="202">
        <v>102354</v>
      </c>
      <c r="B4929" s="203" t="s">
        <v>6160</v>
      </c>
      <c r="C4929" s="204" t="s">
        <v>4</v>
      </c>
      <c r="D4929" s="205">
        <v>95.75</v>
      </c>
      <c r="E4929" s="206"/>
    </row>
    <row r="4930" spans="1:5" ht="40.5">
      <c r="A4930" s="202">
        <v>102355</v>
      </c>
      <c r="B4930" s="203" t="s">
        <v>6161</v>
      </c>
      <c r="C4930" s="204" t="s">
        <v>4</v>
      </c>
      <c r="D4930" s="205">
        <v>109.41</v>
      </c>
      <c r="E4930" s="206"/>
    </row>
    <row r="4931" spans="1:5" ht="27">
      <c r="A4931" s="202">
        <v>102360</v>
      </c>
      <c r="B4931" s="203" t="s">
        <v>6162</v>
      </c>
      <c r="C4931" s="204" t="s">
        <v>4</v>
      </c>
      <c r="D4931" s="205">
        <v>13.67</v>
      </c>
      <c r="E4931" s="206"/>
    </row>
    <row r="4932" spans="1:5" ht="27">
      <c r="A4932" s="202">
        <v>102361</v>
      </c>
      <c r="B4932" s="203" t="s">
        <v>6163</v>
      </c>
      <c r="C4932" s="204" t="s">
        <v>4</v>
      </c>
      <c r="D4932" s="205">
        <v>21.49</v>
      </c>
      <c r="E4932" s="206"/>
    </row>
    <row r="4933" spans="1:5" ht="54">
      <c r="A4933" s="202">
        <v>90082</v>
      </c>
      <c r="B4933" s="203" t="s">
        <v>6164</v>
      </c>
      <c r="C4933" s="204" t="s">
        <v>4</v>
      </c>
      <c r="D4933" s="205">
        <v>6.87</v>
      </c>
      <c r="E4933" s="206"/>
    </row>
    <row r="4934" spans="1:5" ht="54">
      <c r="A4934" s="202">
        <v>90084</v>
      </c>
      <c r="B4934" s="203" t="s">
        <v>6165</v>
      </c>
      <c r="C4934" s="204" t="s">
        <v>4</v>
      </c>
      <c r="D4934" s="205">
        <v>6.65</v>
      </c>
      <c r="E4934" s="206"/>
    </row>
    <row r="4935" spans="1:5" ht="54">
      <c r="A4935" s="202">
        <v>90086</v>
      </c>
      <c r="B4935" s="203" t="s">
        <v>6166</v>
      </c>
      <c r="C4935" s="204" t="s">
        <v>4</v>
      </c>
      <c r="D4935" s="205">
        <v>6.29</v>
      </c>
      <c r="E4935" s="206"/>
    </row>
    <row r="4936" spans="1:5" ht="54">
      <c r="A4936" s="202">
        <v>90087</v>
      </c>
      <c r="B4936" s="203" t="s">
        <v>6167</v>
      </c>
      <c r="C4936" s="204" t="s">
        <v>4</v>
      </c>
      <c r="D4936" s="205">
        <v>5.79</v>
      </c>
      <c r="E4936" s="206"/>
    </row>
    <row r="4937" spans="1:5" ht="54">
      <c r="A4937" s="202">
        <v>90090</v>
      </c>
      <c r="B4937" s="203" t="s">
        <v>6168</v>
      </c>
      <c r="C4937" s="204" t="s">
        <v>4</v>
      </c>
      <c r="D4937" s="205">
        <v>5.67</v>
      </c>
      <c r="E4937" s="206"/>
    </row>
    <row r="4938" spans="1:5" ht="54">
      <c r="A4938" s="202">
        <v>90091</v>
      </c>
      <c r="B4938" s="203" t="s">
        <v>6169</v>
      </c>
      <c r="C4938" s="204" t="s">
        <v>4</v>
      </c>
      <c r="D4938" s="205">
        <v>3.71</v>
      </c>
      <c r="E4938" s="206"/>
    </row>
    <row r="4939" spans="1:5" ht="54">
      <c r="A4939" s="202">
        <v>90092</v>
      </c>
      <c r="B4939" s="203" t="s">
        <v>6170</v>
      </c>
      <c r="C4939" s="204" t="s">
        <v>4</v>
      </c>
      <c r="D4939" s="205">
        <v>3.66</v>
      </c>
      <c r="E4939" s="206"/>
    </row>
    <row r="4940" spans="1:5" ht="54">
      <c r="A4940" s="202">
        <v>90094</v>
      </c>
      <c r="B4940" s="203" t="s">
        <v>6171</v>
      </c>
      <c r="C4940" s="204" t="s">
        <v>4</v>
      </c>
      <c r="D4940" s="205">
        <v>3.46</v>
      </c>
      <c r="E4940" s="206"/>
    </row>
    <row r="4941" spans="1:5" ht="54">
      <c r="A4941" s="202">
        <v>90095</v>
      </c>
      <c r="B4941" s="203" t="s">
        <v>6172</v>
      </c>
      <c r="C4941" s="204" t="s">
        <v>4</v>
      </c>
      <c r="D4941" s="205">
        <v>3.19</v>
      </c>
      <c r="E4941" s="206"/>
    </row>
    <row r="4942" spans="1:5" ht="54">
      <c r="A4942" s="202">
        <v>90098</v>
      </c>
      <c r="B4942" s="203" t="s">
        <v>6173</v>
      </c>
      <c r="C4942" s="204" t="s">
        <v>4</v>
      </c>
      <c r="D4942" s="205">
        <v>3.13</v>
      </c>
      <c r="E4942" s="206"/>
    </row>
    <row r="4943" spans="1:5" ht="54">
      <c r="A4943" s="202">
        <v>90099</v>
      </c>
      <c r="B4943" s="203" t="s">
        <v>6174</v>
      </c>
      <c r="C4943" s="204" t="s">
        <v>4</v>
      </c>
      <c r="D4943" s="205">
        <v>10.039999999999999</v>
      </c>
      <c r="E4943" s="206"/>
    </row>
    <row r="4944" spans="1:5" ht="54">
      <c r="A4944" s="202">
        <v>90100</v>
      </c>
      <c r="B4944" s="203" t="s">
        <v>6175</v>
      </c>
      <c r="C4944" s="204" t="s">
        <v>4</v>
      </c>
      <c r="D4944" s="205">
        <v>8.5299999999999994</v>
      </c>
      <c r="E4944" s="206"/>
    </row>
    <row r="4945" spans="1:5" ht="54">
      <c r="A4945" s="202">
        <v>90101</v>
      </c>
      <c r="B4945" s="203" t="s">
        <v>6176</v>
      </c>
      <c r="C4945" s="204" t="s">
        <v>4</v>
      </c>
      <c r="D4945" s="205">
        <v>8.42</v>
      </c>
      <c r="E4945" s="206"/>
    </row>
    <row r="4946" spans="1:5" ht="67.5">
      <c r="A4946" s="202">
        <v>90102</v>
      </c>
      <c r="B4946" s="203" t="s">
        <v>6177</v>
      </c>
      <c r="C4946" s="204" t="s">
        <v>4</v>
      </c>
      <c r="D4946" s="205">
        <v>7.66</v>
      </c>
      <c r="E4946" s="206"/>
    </row>
    <row r="4947" spans="1:5" ht="67.5">
      <c r="A4947" s="202">
        <v>90105</v>
      </c>
      <c r="B4947" s="203" t="s">
        <v>6178</v>
      </c>
      <c r="C4947" s="204" t="s">
        <v>4</v>
      </c>
      <c r="D4947" s="205">
        <v>5.53</v>
      </c>
      <c r="E4947" s="206"/>
    </row>
    <row r="4948" spans="1:5" ht="67.5">
      <c r="A4948" s="202">
        <v>90106</v>
      </c>
      <c r="B4948" s="203" t="s">
        <v>6179</v>
      </c>
      <c r="C4948" s="204" t="s">
        <v>4</v>
      </c>
      <c r="D4948" s="205">
        <v>4.71</v>
      </c>
      <c r="E4948" s="206"/>
    </row>
    <row r="4949" spans="1:5" ht="67.5">
      <c r="A4949" s="202">
        <v>90107</v>
      </c>
      <c r="B4949" s="203" t="s">
        <v>6180</v>
      </c>
      <c r="C4949" s="204" t="s">
        <v>4</v>
      </c>
      <c r="D4949" s="205">
        <v>4.6399999999999997</v>
      </c>
      <c r="E4949" s="206"/>
    </row>
    <row r="4950" spans="1:5" ht="67.5">
      <c r="A4950" s="202">
        <v>90108</v>
      </c>
      <c r="B4950" s="203" t="s">
        <v>6181</v>
      </c>
      <c r="C4950" s="204" t="s">
        <v>4</v>
      </c>
      <c r="D4950" s="205">
        <v>4.2300000000000004</v>
      </c>
      <c r="E4950" s="206"/>
    </row>
    <row r="4951" spans="1:5" ht="27">
      <c r="A4951" s="202">
        <v>93358</v>
      </c>
      <c r="B4951" s="203" t="s">
        <v>6182</v>
      </c>
      <c r="C4951" s="204" t="s">
        <v>4</v>
      </c>
      <c r="D4951" s="205">
        <v>55.46</v>
      </c>
      <c r="E4951" s="206"/>
    </row>
    <row r="4952" spans="1:5" ht="54">
      <c r="A4952" s="202">
        <v>102276</v>
      </c>
      <c r="B4952" s="203" t="s">
        <v>6183</v>
      </c>
      <c r="C4952" s="204" t="s">
        <v>4</v>
      </c>
      <c r="D4952" s="205">
        <v>7.72</v>
      </c>
      <c r="E4952" s="206"/>
    </row>
    <row r="4953" spans="1:5" ht="54">
      <c r="A4953" s="202">
        <v>102277</v>
      </c>
      <c r="B4953" s="203" t="s">
        <v>6184</v>
      </c>
      <c r="C4953" s="204" t="s">
        <v>4</v>
      </c>
      <c r="D4953" s="205">
        <v>6.09</v>
      </c>
      <c r="E4953" s="206"/>
    </row>
    <row r="4954" spans="1:5" ht="54">
      <c r="A4954" s="202">
        <v>102278</v>
      </c>
      <c r="B4954" s="203" t="s">
        <v>6185</v>
      </c>
      <c r="C4954" s="204" t="s">
        <v>4</v>
      </c>
      <c r="D4954" s="205">
        <v>6.04</v>
      </c>
      <c r="E4954" s="206"/>
    </row>
    <row r="4955" spans="1:5" ht="54">
      <c r="A4955" s="202">
        <v>102279</v>
      </c>
      <c r="B4955" s="203" t="s">
        <v>6186</v>
      </c>
      <c r="C4955" s="204" t="s">
        <v>4</v>
      </c>
      <c r="D4955" s="205">
        <v>4.26</v>
      </c>
      <c r="E4955" s="206"/>
    </row>
    <row r="4956" spans="1:5" ht="54">
      <c r="A4956" s="202">
        <v>102280</v>
      </c>
      <c r="B4956" s="203" t="s">
        <v>6187</v>
      </c>
      <c r="C4956" s="204" t="s">
        <v>4</v>
      </c>
      <c r="D4956" s="205">
        <v>3.37</v>
      </c>
      <c r="E4956" s="206"/>
    </row>
    <row r="4957" spans="1:5" ht="54">
      <c r="A4957" s="202">
        <v>102281</v>
      </c>
      <c r="B4957" s="203" t="s">
        <v>6188</v>
      </c>
      <c r="C4957" s="204" t="s">
        <v>4</v>
      </c>
      <c r="D4957" s="205">
        <v>3.33</v>
      </c>
      <c r="E4957" s="206"/>
    </row>
    <row r="4958" spans="1:5" ht="54">
      <c r="A4958" s="202">
        <v>102282</v>
      </c>
      <c r="B4958" s="203" t="s">
        <v>6189</v>
      </c>
      <c r="C4958" s="204" t="s">
        <v>4</v>
      </c>
      <c r="D4958" s="205">
        <v>8.57</v>
      </c>
      <c r="E4958" s="206"/>
    </row>
    <row r="4959" spans="1:5" ht="54">
      <c r="A4959" s="202">
        <v>102283</v>
      </c>
      <c r="B4959" s="203" t="s">
        <v>6190</v>
      </c>
      <c r="C4959" s="204" t="s">
        <v>4</v>
      </c>
      <c r="D4959" s="205">
        <v>7.62</v>
      </c>
      <c r="E4959" s="206"/>
    </row>
    <row r="4960" spans="1:5" ht="54">
      <c r="A4960" s="202">
        <v>102284</v>
      </c>
      <c r="B4960" s="203" t="s">
        <v>6191</v>
      </c>
      <c r="C4960" s="204" t="s">
        <v>4</v>
      </c>
      <c r="D4960" s="205">
        <v>7.38</v>
      </c>
      <c r="E4960" s="206"/>
    </row>
    <row r="4961" spans="1:5" ht="54">
      <c r="A4961" s="202">
        <v>102285</v>
      </c>
      <c r="B4961" s="203" t="s">
        <v>6192</v>
      </c>
      <c r="C4961" s="204" t="s">
        <v>4</v>
      </c>
      <c r="D4961" s="205">
        <v>6.97</v>
      </c>
      <c r="E4961" s="206"/>
    </row>
    <row r="4962" spans="1:5" ht="54">
      <c r="A4962" s="202">
        <v>102286</v>
      </c>
      <c r="B4962" s="203" t="s">
        <v>6193</v>
      </c>
      <c r="C4962" s="204" t="s">
        <v>4</v>
      </c>
      <c r="D4962" s="205">
        <v>6.78</v>
      </c>
      <c r="E4962" s="206"/>
    </row>
    <row r="4963" spans="1:5" ht="54">
      <c r="A4963" s="202">
        <v>102287</v>
      </c>
      <c r="B4963" s="203" t="s">
        <v>6194</v>
      </c>
      <c r="C4963" s="204" t="s">
        <v>4</v>
      </c>
      <c r="D4963" s="205">
        <v>6.72</v>
      </c>
      <c r="E4963" s="206"/>
    </row>
    <row r="4964" spans="1:5" ht="54">
      <c r="A4964" s="202">
        <v>102288</v>
      </c>
      <c r="B4964" s="203" t="s">
        <v>6195</v>
      </c>
      <c r="C4964" s="204" t="s">
        <v>4</v>
      </c>
      <c r="D4964" s="205">
        <v>6.45</v>
      </c>
      <c r="E4964" s="206"/>
    </row>
    <row r="4965" spans="1:5" ht="54">
      <c r="A4965" s="202">
        <v>102289</v>
      </c>
      <c r="B4965" s="203" t="s">
        <v>6196</v>
      </c>
      <c r="C4965" s="204" t="s">
        <v>4</v>
      </c>
      <c r="D4965" s="205">
        <v>6.31</v>
      </c>
      <c r="E4965" s="206"/>
    </row>
    <row r="4966" spans="1:5" ht="54">
      <c r="A4966" s="202">
        <v>102290</v>
      </c>
      <c r="B4966" s="203" t="s">
        <v>6197</v>
      </c>
      <c r="C4966" s="204" t="s">
        <v>4</v>
      </c>
      <c r="D4966" s="205">
        <v>4.7300000000000004</v>
      </c>
      <c r="E4966" s="206"/>
    </row>
    <row r="4967" spans="1:5" ht="54">
      <c r="A4967" s="202">
        <v>102291</v>
      </c>
      <c r="B4967" s="203" t="s">
        <v>6198</v>
      </c>
      <c r="C4967" s="204" t="s">
        <v>4</v>
      </c>
      <c r="D4967" s="205">
        <v>4.2</v>
      </c>
      <c r="E4967" s="206"/>
    </row>
    <row r="4968" spans="1:5" ht="54">
      <c r="A4968" s="202">
        <v>102292</v>
      </c>
      <c r="B4968" s="203" t="s">
        <v>6199</v>
      </c>
      <c r="C4968" s="204" t="s">
        <v>4</v>
      </c>
      <c r="D4968" s="205">
        <v>4.0599999999999996</v>
      </c>
      <c r="E4968" s="206"/>
    </row>
    <row r="4969" spans="1:5" ht="54">
      <c r="A4969" s="202">
        <v>102293</v>
      </c>
      <c r="B4969" s="203" t="s">
        <v>6200</v>
      </c>
      <c r="C4969" s="204" t="s">
        <v>4</v>
      </c>
      <c r="D4969" s="205">
        <v>3.85</v>
      </c>
      <c r="E4969" s="206"/>
    </row>
    <row r="4970" spans="1:5" ht="54">
      <c r="A4970" s="202">
        <v>102294</v>
      </c>
      <c r="B4970" s="203" t="s">
        <v>6201</v>
      </c>
      <c r="C4970" s="204" t="s">
        <v>4</v>
      </c>
      <c r="D4970" s="205">
        <v>3.74</v>
      </c>
      <c r="E4970" s="206"/>
    </row>
    <row r="4971" spans="1:5" ht="54">
      <c r="A4971" s="202">
        <v>102295</v>
      </c>
      <c r="B4971" s="203" t="s">
        <v>6202</v>
      </c>
      <c r="C4971" s="204" t="s">
        <v>4</v>
      </c>
      <c r="D4971" s="205">
        <v>3.7</v>
      </c>
      <c r="E4971" s="206"/>
    </row>
    <row r="4972" spans="1:5" ht="54">
      <c r="A4972" s="202">
        <v>102296</v>
      </c>
      <c r="B4972" s="203" t="s">
        <v>6203</v>
      </c>
      <c r="C4972" s="204" t="s">
        <v>4</v>
      </c>
      <c r="D4972" s="205">
        <v>3.55</v>
      </c>
      <c r="E4972" s="206"/>
    </row>
    <row r="4973" spans="1:5" ht="54">
      <c r="A4973" s="202">
        <v>102297</v>
      </c>
      <c r="B4973" s="203" t="s">
        <v>6204</v>
      </c>
      <c r="C4973" s="204" t="s">
        <v>4</v>
      </c>
      <c r="D4973" s="205">
        <v>3.47</v>
      </c>
      <c r="E4973" s="206"/>
    </row>
    <row r="4974" spans="1:5" ht="54">
      <c r="A4974" s="202">
        <v>102298</v>
      </c>
      <c r="B4974" s="203" t="s">
        <v>6205</v>
      </c>
      <c r="C4974" s="204" t="s">
        <v>4</v>
      </c>
      <c r="D4974" s="205">
        <v>11.16</v>
      </c>
      <c r="E4974" s="206"/>
    </row>
    <row r="4975" spans="1:5" ht="54">
      <c r="A4975" s="202">
        <v>102299</v>
      </c>
      <c r="B4975" s="203" t="s">
        <v>6206</v>
      </c>
      <c r="C4975" s="204" t="s">
        <v>4</v>
      </c>
      <c r="D4975" s="205">
        <v>9.48</v>
      </c>
      <c r="E4975" s="206"/>
    </row>
    <row r="4976" spans="1:5" ht="54">
      <c r="A4976" s="202">
        <v>102300</v>
      </c>
      <c r="B4976" s="203" t="s">
        <v>6207</v>
      </c>
      <c r="C4976" s="204" t="s">
        <v>4</v>
      </c>
      <c r="D4976" s="205">
        <v>57.14</v>
      </c>
      <c r="E4976" s="206"/>
    </row>
    <row r="4977" spans="1:5" ht="54">
      <c r="A4977" s="202">
        <v>102301</v>
      </c>
      <c r="B4977" s="203" t="s">
        <v>6208</v>
      </c>
      <c r="C4977" s="204" t="s">
        <v>4</v>
      </c>
      <c r="D4977" s="205">
        <v>8.51</v>
      </c>
      <c r="E4977" s="206"/>
    </row>
    <row r="4978" spans="1:5" ht="54">
      <c r="A4978" s="202">
        <v>102302</v>
      </c>
      <c r="B4978" s="203" t="s">
        <v>6209</v>
      </c>
      <c r="C4978" s="204" t="s">
        <v>4</v>
      </c>
      <c r="D4978" s="205">
        <v>6.15</v>
      </c>
      <c r="E4978" s="206"/>
    </row>
    <row r="4979" spans="1:5" ht="54">
      <c r="A4979" s="202">
        <v>102303</v>
      </c>
      <c r="B4979" s="203" t="s">
        <v>6210</v>
      </c>
      <c r="C4979" s="204" t="s">
        <v>4</v>
      </c>
      <c r="D4979" s="205">
        <v>5.22</v>
      </c>
      <c r="E4979" s="206"/>
    </row>
    <row r="4980" spans="1:5" ht="54">
      <c r="A4980" s="202">
        <v>102304</v>
      </c>
      <c r="B4980" s="203" t="s">
        <v>6211</v>
      </c>
      <c r="C4980" s="204" t="s">
        <v>4</v>
      </c>
      <c r="D4980" s="205">
        <v>5.15</v>
      </c>
      <c r="E4980" s="206"/>
    </row>
    <row r="4981" spans="1:5" ht="54">
      <c r="A4981" s="202">
        <v>102305</v>
      </c>
      <c r="B4981" s="203" t="s">
        <v>6212</v>
      </c>
      <c r="C4981" s="204" t="s">
        <v>4</v>
      </c>
      <c r="D4981" s="205">
        <v>4.7</v>
      </c>
      <c r="E4981" s="206"/>
    </row>
    <row r="4982" spans="1:5" ht="54">
      <c r="A4982" s="202">
        <v>102306</v>
      </c>
      <c r="B4982" s="203" t="s">
        <v>6213</v>
      </c>
      <c r="C4982" s="204" t="s">
        <v>4</v>
      </c>
      <c r="D4982" s="205">
        <v>9.66</v>
      </c>
      <c r="E4982" s="206"/>
    </row>
    <row r="4983" spans="1:5" ht="54">
      <c r="A4983" s="202">
        <v>102307</v>
      </c>
      <c r="B4983" s="203" t="s">
        <v>6214</v>
      </c>
      <c r="C4983" s="204" t="s">
        <v>4</v>
      </c>
      <c r="D4983" s="205">
        <v>8.57</v>
      </c>
      <c r="E4983" s="206"/>
    </row>
    <row r="4984" spans="1:5" ht="54">
      <c r="A4984" s="202">
        <v>102308</v>
      </c>
      <c r="B4984" s="203" t="s">
        <v>6215</v>
      </c>
      <c r="C4984" s="204" t="s">
        <v>4</v>
      </c>
      <c r="D4984" s="205">
        <v>8.31</v>
      </c>
      <c r="E4984" s="206"/>
    </row>
    <row r="4985" spans="1:5" ht="54">
      <c r="A4985" s="202">
        <v>102309</v>
      </c>
      <c r="B4985" s="203" t="s">
        <v>6216</v>
      </c>
      <c r="C4985" s="204" t="s">
        <v>4</v>
      </c>
      <c r="D4985" s="205">
        <v>7.87</v>
      </c>
      <c r="E4985" s="206"/>
    </row>
    <row r="4986" spans="1:5" ht="54">
      <c r="A4986" s="202">
        <v>102310</v>
      </c>
      <c r="B4986" s="203" t="s">
        <v>6217</v>
      </c>
      <c r="C4986" s="204" t="s">
        <v>4</v>
      </c>
      <c r="D4986" s="205">
        <v>7.63</v>
      </c>
      <c r="E4986" s="206"/>
    </row>
    <row r="4987" spans="1:5" ht="54">
      <c r="A4987" s="202">
        <v>102311</v>
      </c>
      <c r="B4987" s="203" t="s">
        <v>6218</v>
      </c>
      <c r="C4987" s="204" t="s">
        <v>4</v>
      </c>
      <c r="D4987" s="205">
        <v>7.55</v>
      </c>
      <c r="E4987" s="206"/>
    </row>
    <row r="4988" spans="1:5" ht="54">
      <c r="A4988" s="202">
        <v>102312</v>
      </c>
      <c r="B4988" s="203" t="s">
        <v>6219</v>
      </c>
      <c r="C4988" s="204" t="s">
        <v>4</v>
      </c>
      <c r="D4988" s="205">
        <v>7.26</v>
      </c>
      <c r="E4988" s="206"/>
    </row>
    <row r="4989" spans="1:5" ht="54">
      <c r="A4989" s="202">
        <v>102313</v>
      </c>
      <c r="B4989" s="203" t="s">
        <v>6220</v>
      </c>
      <c r="C4989" s="204" t="s">
        <v>4</v>
      </c>
      <c r="D4989" s="205">
        <v>7.1</v>
      </c>
      <c r="E4989" s="206"/>
    </row>
    <row r="4990" spans="1:5" ht="54">
      <c r="A4990" s="202">
        <v>102314</v>
      </c>
      <c r="B4990" s="203" t="s">
        <v>6221</v>
      </c>
      <c r="C4990" s="204" t="s">
        <v>4</v>
      </c>
      <c r="D4990" s="205">
        <v>5.33</v>
      </c>
      <c r="E4990" s="206"/>
    </row>
    <row r="4991" spans="1:5" ht="54">
      <c r="A4991" s="202">
        <v>102315</v>
      </c>
      <c r="B4991" s="203" t="s">
        <v>6222</v>
      </c>
      <c r="C4991" s="204" t="s">
        <v>4</v>
      </c>
      <c r="D4991" s="205">
        <v>4.72</v>
      </c>
      <c r="E4991" s="206"/>
    </row>
    <row r="4992" spans="1:5" ht="54">
      <c r="A4992" s="202">
        <v>102316</v>
      </c>
      <c r="B4992" s="203" t="s">
        <v>6223</v>
      </c>
      <c r="C4992" s="204" t="s">
        <v>4</v>
      </c>
      <c r="D4992" s="205">
        <v>4.58</v>
      </c>
      <c r="E4992" s="206"/>
    </row>
    <row r="4993" spans="1:5" ht="54">
      <c r="A4993" s="202">
        <v>102317</v>
      </c>
      <c r="B4993" s="203" t="s">
        <v>6224</v>
      </c>
      <c r="C4993" s="204" t="s">
        <v>4</v>
      </c>
      <c r="D4993" s="205">
        <v>4.33</v>
      </c>
      <c r="E4993" s="206"/>
    </row>
    <row r="4994" spans="1:5" ht="54">
      <c r="A4994" s="202">
        <v>102318</v>
      </c>
      <c r="B4994" s="203" t="s">
        <v>6225</v>
      </c>
      <c r="C4994" s="204" t="s">
        <v>4</v>
      </c>
      <c r="D4994" s="205">
        <v>4.21</v>
      </c>
      <c r="E4994" s="206"/>
    </row>
    <row r="4995" spans="1:5" ht="54">
      <c r="A4995" s="202">
        <v>102319</v>
      </c>
      <c r="B4995" s="203" t="s">
        <v>6226</v>
      </c>
      <c r="C4995" s="204" t="s">
        <v>4</v>
      </c>
      <c r="D4995" s="205">
        <v>4.16</v>
      </c>
      <c r="E4995" s="206"/>
    </row>
    <row r="4996" spans="1:5" ht="54">
      <c r="A4996" s="202">
        <v>102320</v>
      </c>
      <c r="B4996" s="203" t="s">
        <v>6227</v>
      </c>
      <c r="C4996" s="204" t="s">
        <v>4</v>
      </c>
      <c r="D4996" s="205">
        <v>4</v>
      </c>
      <c r="E4996" s="206"/>
    </row>
    <row r="4997" spans="1:5" ht="54">
      <c r="A4997" s="202">
        <v>102321</v>
      </c>
      <c r="B4997" s="203" t="s">
        <v>6228</v>
      </c>
      <c r="C4997" s="204" t="s">
        <v>4</v>
      </c>
      <c r="D4997" s="205">
        <v>3.92</v>
      </c>
      <c r="E4997" s="206"/>
    </row>
    <row r="4998" spans="1:5" ht="54">
      <c r="A4998" s="202">
        <v>102322</v>
      </c>
      <c r="B4998" s="203" t="s">
        <v>6229</v>
      </c>
      <c r="C4998" s="204" t="s">
        <v>4</v>
      </c>
      <c r="D4998" s="205">
        <v>12.56</v>
      </c>
      <c r="E4998" s="206"/>
    </row>
    <row r="4999" spans="1:5" ht="54">
      <c r="A4999" s="202">
        <v>102323</v>
      </c>
      <c r="B4999" s="203" t="s">
        <v>6230</v>
      </c>
      <c r="C4999" s="204" t="s">
        <v>4</v>
      </c>
      <c r="D4999" s="205">
        <v>10.67</v>
      </c>
      <c r="E4999" s="206"/>
    </row>
    <row r="5000" spans="1:5" ht="54">
      <c r="A5000" s="202">
        <v>102324</v>
      </c>
      <c r="B5000" s="203" t="s">
        <v>6231</v>
      </c>
      <c r="C5000" s="204" t="s">
        <v>4</v>
      </c>
      <c r="D5000" s="205">
        <v>10.52</v>
      </c>
      <c r="E5000" s="206"/>
    </row>
    <row r="5001" spans="1:5" ht="54">
      <c r="A5001" s="202">
        <v>102325</v>
      </c>
      <c r="B5001" s="203" t="s">
        <v>6232</v>
      </c>
      <c r="C5001" s="204" t="s">
        <v>4</v>
      </c>
      <c r="D5001" s="205">
        <v>9.58</v>
      </c>
      <c r="E5001" s="206"/>
    </row>
    <row r="5002" spans="1:5" ht="54">
      <c r="A5002" s="202">
        <v>102326</v>
      </c>
      <c r="B5002" s="203" t="s">
        <v>6233</v>
      </c>
      <c r="C5002" s="204" t="s">
        <v>4</v>
      </c>
      <c r="D5002" s="205">
        <v>6.93</v>
      </c>
      <c r="E5002" s="206"/>
    </row>
    <row r="5003" spans="1:5" ht="54">
      <c r="A5003" s="202">
        <v>102327</v>
      </c>
      <c r="B5003" s="203" t="s">
        <v>6234</v>
      </c>
      <c r="C5003" s="204" t="s">
        <v>4</v>
      </c>
      <c r="D5003" s="205">
        <v>5.89</v>
      </c>
      <c r="E5003" s="206"/>
    </row>
    <row r="5004" spans="1:5" ht="54">
      <c r="A5004" s="202">
        <v>102328</v>
      </c>
      <c r="B5004" s="203" t="s">
        <v>6235</v>
      </c>
      <c r="C5004" s="204" t="s">
        <v>4</v>
      </c>
      <c r="D5004" s="205">
        <v>5.81</v>
      </c>
      <c r="E5004" s="206"/>
    </row>
    <row r="5005" spans="1:5" ht="54">
      <c r="A5005" s="202">
        <v>102329</v>
      </c>
      <c r="B5005" s="203" t="s">
        <v>6236</v>
      </c>
      <c r="C5005" s="204" t="s">
        <v>4</v>
      </c>
      <c r="D5005" s="205">
        <v>5.29</v>
      </c>
      <c r="E5005" s="206"/>
    </row>
    <row r="5006" spans="1:5" ht="40.5">
      <c r="A5006" s="202">
        <v>94304</v>
      </c>
      <c r="B5006" s="203" t="s">
        <v>6237</v>
      </c>
      <c r="C5006" s="204" t="s">
        <v>4</v>
      </c>
      <c r="D5006" s="205">
        <v>24.51</v>
      </c>
      <c r="E5006" s="206"/>
    </row>
    <row r="5007" spans="1:5" ht="40.5">
      <c r="A5007" s="202">
        <v>94305</v>
      </c>
      <c r="B5007" s="203" t="s">
        <v>6238</v>
      </c>
      <c r="C5007" s="204" t="s">
        <v>4</v>
      </c>
      <c r="D5007" s="205">
        <v>22.17</v>
      </c>
      <c r="E5007" s="206"/>
    </row>
    <row r="5008" spans="1:5" ht="40.5">
      <c r="A5008" s="202">
        <v>94306</v>
      </c>
      <c r="B5008" s="203" t="s">
        <v>6239</v>
      </c>
      <c r="C5008" s="204" t="s">
        <v>4</v>
      </c>
      <c r="D5008" s="205">
        <v>19.23</v>
      </c>
      <c r="E5008" s="206"/>
    </row>
    <row r="5009" spans="1:5" ht="40.5">
      <c r="A5009" s="202">
        <v>94307</v>
      </c>
      <c r="B5009" s="203" t="s">
        <v>6240</v>
      </c>
      <c r="C5009" s="204" t="s">
        <v>4</v>
      </c>
      <c r="D5009" s="205">
        <v>19.91</v>
      </c>
      <c r="E5009" s="206"/>
    </row>
    <row r="5010" spans="1:5" ht="40.5">
      <c r="A5010" s="202">
        <v>94308</v>
      </c>
      <c r="B5010" s="203" t="s">
        <v>6241</v>
      </c>
      <c r="C5010" s="204" t="s">
        <v>4</v>
      </c>
      <c r="D5010" s="205">
        <v>18.07</v>
      </c>
      <c r="E5010" s="206"/>
    </row>
    <row r="5011" spans="1:5" ht="40.5">
      <c r="A5011" s="202">
        <v>94309</v>
      </c>
      <c r="B5011" s="203" t="s">
        <v>6242</v>
      </c>
      <c r="C5011" s="204" t="s">
        <v>4</v>
      </c>
      <c r="D5011" s="205">
        <v>18.920000000000002</v>
      </c>
      <c r="E5011" s="206"/>
    </row>
    <row r="5012" spans="1:5" ht="40.5">
      <c r="A5012" s="202">
        <v>94310</v>
      </c>
      <c r="B5012" s="203" t="s">
        <v>6243</v>
      </c>
      <c r="C5012" s="204" t="s">
        <v>4</v>
      </c>
      <c r="D5012" s="205">
        <v>17.489999999999998</v>
      </c>
      <c r="E5012" s="206"/>
    </row>
    <row r="5013" spans="1:5" ht="40.5">
      <c r="A5013" s="202">
        <v>94315</v>
      </c>
      <c r="B5013" s="203" t="s">
        <v>6244</v>
      </c>
      <c r="C5013" s="204" t="s">
        <v>4</v>
      </c>
      <c r="D5013" s="205">
        <v>28.92</v>
      </c>
      <c r="E5013" s="206"/>
    </row>
    <row r="5014" spans="1:5" ht="40.5">
      <c r="A5014" s="202">
        <v>94316</v>
      </c>
      <c r="B5014" s="203" t="s">
        <v>6245</v>
      </c>
      <c r="C5014" s="204" t="s">
        <v>4</v>
      </c>
      <c r="D5014" s="205">
        <v>23.57</v>
      </c>
      <c r="E5014" s="206"/>
    </row>
    <row r="5015" spans="1:5" ht="40.5">
      <c r="A5015" s="202">
        <v>94317</v>
      </c>
      <c r="B5015" s="203" t="s">
        <v>6246</v>
      </c>
      <c r="C5015" s="204" t="s">
        <v>4</v>
      </c>
      <c r="D5015" s="205">
        <v>21.22</v>
      </c>
      <c r="E5015" s="206"/>
    </row>
    <row r="5016" spans="1:5" ht="40.5">
      <c r="A5016" s="202">
        <v>94318</v>
      </c>
      <c r="B5016" s="203" t="s">
        <v>6247</v>
      </c>
      <c r="C5016" s="204" t="s">
        <v>4</v>
      </c>
      <c r="D5016" s="205">
        <v>18.170000000000002</v>
      </c>
      <c r="E5016" s="206"/>
    </row>
    <row r="5017" spans="1:5" ht="27">
      <c r="A5017" s="202">
        <v>94319</v>
      </c>
      <c r="B5017" s="203" t="s">
        <v>6</v>
      </c>
      <c r="C5017" s="204" t="s">
        <v>4</v>
      </c>
      <c r="D5017" s="205">
        <v>31.53</v>
      </c>
      <c r="E5017" s="206"/>
    </row>
    <row r="5018" spans="1:5" ht="40.5">
      <c r="A5018" s="202">
        <v>94327</v>
      </c>
      <c r="B5018" s="203" t="s">
        <v>6248</v>
      </c>
      <c r="C5018" s="204" t="s">
        <v>4</v>
      </c>
      <c r="D5018" s="205">
        <v>84.49</v>
      </c>
      <c r="E5018" s="206"/>
    </row>
    <row r="5019" spans="1:5" ht="40.5">
      <c r="A5019" s="202">
        <v>94328</v>
      </c>
      <c r="B5019" s="203" t="s">
        <v>6249</v>
      </c>
      <c r="C5019" s="204" t="s">
        <v>4</v>
      </c>
      <c r="D5019" s="205">
        <v>82.15</v>
      </c>
      <c r="E5019" s="206"/>
    </row>
    <row r="5020" spans="1:5" ht="40.5">
      <c r="A5020" s="202">
        <v>94329</v>
      </c>
      <c r="B5020" s="203" t="s">
        <v>6250</v>
      </c>
      <c r="C5020" s="204" t="s">
        <v>4</v>
      </c>
      <c r="D5020" s="205">
        <v>79.209999999999994</v>
      </c>
      <c r="E5020" s="206"/>
    </row>
    <row r="5021" spans="1:5" ht="40.5">
      <c r="A5021" s="202">
        <v>94330</v>
      </c>
      <c r="B5021" s="203" t="s">
        <v>6251</v>
      </c>
      <c r="C5021" s="204" t="s">
        <v>4</v>
      </c>
      <c r="D5021" s="205">
        <v>79.89</v>
      </c>
      <c r="E5021" s="206"/>
    </row>
    <row r="5022" spans="1:5" ht="40.5">
      <c r="A5022" s="202">
        <v>94331</v>
      </c>
      <c r="B5022" s="203" t="s">
        <v>6252</v>
      </c>
      <c r="C5022" s="204" t="s">
        <v>4</v>
      </c>
      <c r="D5022" s="205">
        <v>78.05</v>
      </c>
      <c r="E5022" s="206"/>
    </row>
    <row r="5023" spans="1:5" ht="40.5">
      <c r="A5023" s="202">
        <v>94332</v>
      </c>
      <c r="B5023" s="203" t="s">
        <v>6253</v>
      </c>
      <c r="C5023" s="204" t="s">
        <v>4</v>
      </c>
      <c r="D5023" s="205">
        <v>78.900000000000006</v>
      </c>
      <c r="E5023" s="206"/>
    </row>
    <row r="5024" spans="1:5" ht="40.5">
      <c r="A5024" s="202">
        <v>94333</v>
      </c>
      <c r="B5024" s="203" t="s">
        <v>6254</v>
      </c>
      <c r="C5024" s="204" t="s">
        <v>4</v>
      </c>
      <c r="D5024" s="205">
        <v>77.47</v>
      </c>
      <c r="E5024" s="206"/>
    </row>
    <row r="5025" spans="1:5" ht="40.5">
      <c r="A5025" s="202">
        <v>94338</v>
      </c>
      <c r="B5025" s="203" t="s">
        <v>6255</v>
      </c>
      <c r="C5025" s="204" t="s">
        <v>4</v>
      </c>
      <c r="D5025" s="205">
        <v>88.9</v>
      </c>
      <c r="E5025" s="206"/>
    </row>
    <row r="5026" spans="1:5" ht="40.5">
      <c r="A5026" s="202">
        <v>94339</v>
      </c>
      <c r="B5026" s="203" t="s">
        <v>6256</v>
      </c>
      <c r="C5026" s="204" t="s">
        <v>4</v>
      </c>
      <c r="D5026" s="205">
        <v>83.55</v>
      </c>
      <c r="E5026" s="206"/>
    </row>
    <row r="5027" spans="1:5" ht="40.5">
      <c r="A5027" s="202">
        <v>94340</v>
      </c>
      <c r="B5027" s="203" t="s">
        <v>6257</v>
      </c>
      <c r="C5027" s="204" t="s">
        <v>4</v>
      </c>
      <c r="D5027" s="205">
        <v>81.2</v>
      </c>
      <c r="E5027" s="206"/>
    </row>
    <row r="5028" spans="1:5" ht="40.5">
      <c r="A5028" s="202">
        <v>94341</v>
      </c>
      <c r="B5028" s="203" t="s">
        <v>6258</v>
      </c>
      <c r="C5028" s="204" t="s">
        <v>4</v>
      </c>
      <c r="D5028" s="205">
        <v>78.150000000000006</v>
      </c>
      <c r="E5028" s="206"/>
    </row>
    <row r="5029" spans="1:5" ht="27">
      <c r="A5029" s="202">
        <v>94342</v>
      </c>
      <c r="B5029" s="203" t="s">
        <v>6259</v>
      </c>
      <c r="C5029" s="204" t="s">
        <v>4</v>
      </c>
      <c r="D5029" s="205">
        <v>91.51</v>
      </c>
      <c r="E5029" s="206"/>
    </row>
    <row r="5030" spans="1:5" ht="27">
      <c r="A5030" s="202">
        <v>96385</v>
      </c>
      <c r="B5030" s="203" t="s">
        <v>6260</v>
      </c>
      <c r="C5030" s="204" t="s">
        <v>4</v>
      </c>
      <c r="D5030" s="205">
        <v>6.77</v>
      </c>
      <c r="E5030" s="206"/>
    </row>
    <row r="5031" spans="1:5" ht="27">
      <c r="A5031" s="202">
        <v>96386</v>
      </c>
      <c r="B5031" s="203" t="s">
        <v>6261</v>
      </c>
      <c r="C5031" s="204" t="s">
        <v>4</v>
      </c>
      <c r="D5031" s="205">
        <v>4.92</v>
      </c>
      <c r="E5031" s="206"/>
    </row>
    <row r="5032" spans="1:5" ht="54">
      <c r="A5032" s="202">
        <v>93360</v>
      </c>
      <c r="B5032" s="203" t="s">
        <v>6262</v>
      </c>
      <c r="C5032" s="204" t="s">
        <v>4</v>
      </c>
      <c r="D5032" s="205">
        <v>13.67</v>
      </c>
      <c r="E5032" s="206"/>
    </row>
    <row r="5033" spans="1:5" ht="54">
      <c r="A5033" s="202">
        <v>93361</v>
      </c>
      <c r="B5033" s="203" t="s">
        <v>6263</v>
      </c>
      <c r="C5033" s="204" t="s">
        <v>4</v>
      </c>
      <c r="D5033" s="205">
        <v>11.41</v>
      </c>
      <c r="E5033" s="206"/>
    </row>
    <row r="5034" spans="1:5" ht="54">
      <c r="A5034" s="202">
        <v>93362</v>
      </c>
      <c r="B5034" s="203" t="s">
        <v>6264</v>
      </c>
      <c r="C5034" s="204" t="s">
        <v>4</v>
      </c>
      <c r="D5034" s="205">
        <v>8.4</v>
      </c>
      <c r="E5034" s="206"/>
    </row>
    <row r="5035" spans="1:5" ht="54">
      <c r="A5035" s="202">
        <v>93363</v>
      </c>
      <c r="B5035" s="203" t="s">
        <v>6265</v>
      </c>
      <c r="C5035" s="204" t="s">
        <v>4</v>
      </c>
      <c r="D5035" s="205">
        <v>9.06</v>
      </c>
      <c r="E5035" s="206"/>
    </row>
    <row r="5036" spans="1:5" ht="54">
      <c r="A5036" s="202">
        <v>93364</v>
      </c>
      <c r="B5036" s="203" t="s">
        <v>6266</v>
      </c>
      <c r="C5036" s="204" t="s">
        <v>4</v>
      </c>
      <c r="D5036" s="205">
        <v>7.22</v>
      </c>
      <c r="E5036" s="206"/>
    </row>
    <row r="5037" spans="1:5" ht="54">
      <c r="A5037" s="202">
        <v>93365</v>
      </c>
      <c r="B5037" s="203" t="s">
        <v>6267</v>
      </c>
      <c r="C5037" s="204" t="s">
        <v>4</v>
      </c>
      <c r="D5037" s="205">
        <v>8.02</v>
      </c>
      <c r="E5037" s="206"/>
    </row>
    <row r="5038" spans="1:5" ht="54">
      <c r="A5038" s="202">
        <v>93366</v>
      </c>
      <c r="B5038" s="203" t="s">
        <v>6268</v>
      </c>
      <c r="C5038" s="204" t="s">
        <v>4</v>
      </c>
      <c r="D5038" s="205">
        <v>6.66</v>
      </c>
      <c r="E5038" s="206"/>
    </row>
    <row r="5039" spans="1:5" ht="54">
      <c r="A5039" s="202">
        <v>93367</v>
      </c>
      <c r="B5039" s="203" t="s">
        <v>6269</v>
      </c>
      <c r="C5039" s="204" t="s">
        <v>4</v>
      </c>
      <c r="D5039" s="205">
        <v>12.76</v>
      </c>
      <c r="E5039" s="206"/>
    </row>
    <row r="5040" spans="1:5" ht="54">
      <c r="A5040" s="202">
        <v>93368</v>
      </c>
      <c r="B5040" s="203" t="s">
        <v>6270</v>
      </c>
      <c r="C5040" s="204" t="s">
        <v>4</v>
      </c>
      <c r="D5040" s="205">
        <v>10.44</v>
      </c>
      <c r="E5040" s="206"/>
    </row>
    <row r="5041" spans="1:5" ht="54">
      <c r="A5041" s="202">
        <v>93369</v>
      </c>
      <c r="B5041" s="203" t="s">
        <v>6271</v>
      </c>
      <c r="C5041" s="204" t="s">
        <v>4</v>
      </c>
      <c r="D5041" s="205">
        <v>7.5</v>
      </c>
      <c r="E5041" s="206"/>
    </row>
    <row r="5042" spans="1:5" ht="54">
      <c r="A5042" s="202">
        <v>93370</v>
      </c>
      <c r="B5042" s="203" t="s">
        <v>6272</v>
      </c>
      <c r="C5042" s="204" t="s">
        <v>4</v>
      </c>
      <c r="D5042" s="205">
        <v>8.17</v>
      </c>
      <c r="E5042" s="206"/>
    </row>
    <row r="5043" spans="1:5" ht="54">
      <c r="A5043" s="202">
        <v>93371</v>
      </c>
      <c r="B5043" s="203" t="s">
        <v>6273</v>
      </c>
      <c r="C5043" s="204" t="s">
        <v>4</v>
      </c>
      <c r="D5043" s="205">
        <v>6.33</v>
      </c>
      <c r="E5043" s="206"/>
    </row>
    <row r="5044" spans="1:5" ht="54">
      <c r="A5044" s="202">
        <v>93372</v>
      </c>
      <c r="B5044" s="203" t="s">
        <v>6274</v>
      </c>
      <c r="C5044" s="204" t="s">
        <v>4</v>
      </c>
      <c r="D5044" s="205">
        <v>7.18</v>
      </c>
      <c r="E5044" s="206"/>
    </row>
    <row r="5045" spans="1:5" ht="54">
      <c r="A5045" s="202">
        <v>93373</v>
      </c>
      <c r="B5045" s="203" t="s">
        <v>6275</v>
      </c>
      <c r="C5045" s="204" t="s">
        <v>4</v>
      </c>
      <c r="D5045" s="205">
        <v>5.77</v>
      </c>
      <c r="E5045" s="206"/>
    </row>
    <row r="5046" spans="1:5" ht="54">
      <c r="A5046" s="202">
        <v>93374</v>
      </c>
      <c r="B5046" s="203" t="s">
        <v>6276</v>
      </c>
      <c r="C5046" s="204" t="s">
        <v>4</v>
      </c>
      <c r="D5046" s="205">
        <v>15.93</v>
      </c>
      <c r="E5046" s="206"/>
    </row>
    <row r="5047" spans="1:5" ht="54">
      <c r="A5047" s="202">
        <v>93375</v>
      </c>
      <c r="B5047" s="203" t="s">
        <v>6277</v>
      </c>
      <c r="C5047" s="204" t="s">
        <v>4</v>
      </c>
      <c r="D5047" s="205">
        <v>12.29</v>
      </c>
      <c r="E5047" s="206"/>
    </row>
    <row r="5048" spans="1:5" ht="54">
      <c r="A5048" s="202">
        <v>93376</v>
      </c>
      <c r="B5048" s="203" t="s">
        <v>6278</v>
      </c>
      <c r="C5048" s="204" t="s">
        <v>4</v>
      </c>
      <c r="D5048" s="205">
        <v>10.1</v>
      </c>
      <c r="E5048" s="206"/>
    </row>
    <row r="5049" spans="1:5" ht="54">
      <c r="A5049" s="202">
        <v>93377</v>
      </c>
      <c r="B5049" s="203" t="s">
        <v>6279</v>
      </c>
      <c r="C5049" s="204" t="s">
        <v>4</v>
      </c>
      <c r="D5049" s="205">
        <v>6.89</v>
      </c>
      <c r="E5049" s="206"/>
    </row>
    <row r="5050" spans="1:5" ht="54">
      <c r="A5050" s="202">
        <v>93378</v>
      </c>
      <c r="B5050" s="203" t="s">
        <v>6280</v>
      </c>
      <c r="C5050" s="204" t="s">
        <v>4</v>
      </c>
      <c r="D5050" s="205">
        <v>14.85</v>
      </c>
      <c r="E5050" s="206"/>
    </row>
    <row r="5051" spans="1:5" ht="54">
      <c r="A5051" s="202">
        <v>93379</v>
      </c>
      <c r="B5051" s="203" t="s">
        <v>6281</v>
      </c>
      <c r="C5051" s="204" t="s">
        <v>4</v>
      </c>
      <c r="D5051" s="205">
        <v>11.47</v>
      </c>
      <c r="E5051" s="206"/>
    </row>
    <row r="5052" spans="1:5" ht="54">
      <c r="A5052" s="202">
        <v>93380</v>
      </c>
      <c r="B5052" s="203" t="s">
        <v>6282</v>
      </c>
      <c r="C5052" s="204" t="s">
        <v>4</v>
      </c>
      <c r="D5052" s="205">
        <v>9.4700000000000006</v>
      </c>
      <c r="E5052" s="206"/>
    </row>
    <row r="5053" spans="1:5" ht="54">
      <c r="A5053" s="202">
        <v>93381</v>
      </c>
      <c r="B5053" s="203" t="s">
        <v>6283</v>
      </c>
      <c r="C5053" s="204" t="s">
        <v>4</v>
      </c>
      <c r="D5053" s="205">
        <v>6.43</v>
      </c>
      <c r="E5053" s="206"/>
    </row>
    <row r="5054" spans="1:5" ht="15">
      <c r="A5054" s="202">
        <v>93382</v>
      </c>
      <c r="B5054" s="203" t="s">
        <v>6284</v>
      </c>
      <c r="C5054" s="204" t="s">
        <v>4</v>
      </c>
      <c r="D5054" s="205">
        <v>19.8</v>
      </c>
      <c r="E5054" s="206"/>
    </row>
    <row r="5055" spans="1:5" ht="15">
      <c r="A5055" s="202">
        <v>96995</v>
      </c>
      <c r="B5055" s="203" t="s">
        <v>6285</v>
      </c>
      <c r="C5055" s="204" t="s">
        <v>4</v>
      </c>
      <c r="D5055" s="205">
        <v>33.619999999999997</v>
      </c>
      <c r="E5055" s="206"/>
    </row>
    <row r="5056" spans="1:5" ht="27">
      <c r="A5056" s="202">
        <v>97916</v>
      </c>
      <c r="B5056" s="203" t="s">
        <v>6286</v>
      </c>
      <c r="C5056" s="204" t="s">
        <v>6287</v>
      </c>
      <c r="D5056" s="205">
        <v>1.58</v>
      </c>
      <c r="E5056" s="206"/>
    </row>
    <row r="5057" spans="1:5" ht="27">
      <c r="A5057" s="202">
        <v>97917</v>
      </c>
      <c r="B5057" s="203" t="s">
        <v>6288</v>
      </c>
      <c r="C5057" s="204" t="s">
        <v>6287</v>
      </c>
      <c r="D5057" s="205">
        <v>1.35</v>
      </c>
      <c r="E5057" s="206"/>
    </row>
    <row r="5058" spans="1:5" ht="27">
      <c r="A5058" s="202">
        <v>97918</v>
      </c>
      <c r="B5058" s="203" t="s">
        <v>6289</v>
      </c>
      <c r="C5058" s="204" t="s">
        <v>6287</v>
      </c>
      <c r="D5058" s="205">
        <v>1.25</v>
      </c>
      <c r="E5058" s="206"/>
    </row>
    <row r="5059" spans="1:5" ht="27">
      <c r="A5059" s="202">
        <v>97919</v>
      </c>
      <c r="B5059" s="203" t="s">
        <v>6290</v>
      </c>
      <c r="C5059" s="204" t="s">
        <v>6287</v>
      </c>
      <c r="D5059" s="205">
        <v>0.49</v>
      </c>
      <c r="E5059" s="206"/>
    </row>
    <row r="5060" spans="1:5" ht="27">
      <c r="A5060" s="202">
        <v>101616</v>
      </c>
      <c r="B5060" s="203" t="s">
        <v>6291</v>
      </c>
      <c r="C5060" s="204" t="s">
        <v>2</v>
      </c>
      <c r="D5060" s="205">
        <v>4.0599999999999996</v>
      </c>
      <c r="E5060" s="206"/>
    </row>
    <row r="5061" spans="1:5" ht="27">
      <c r="A5061" s="202">
        <v>101617</v>
      </c>
      <c r="B5061" s="203" t="s">
        <v>6292</v>
      </c>
      <c r="C5061" s="204" t="s">
        <v>2</v>
      </c>
      <c r="D5061" s="205">
        <v>2</v>
      </c>
      <c r="E5061" s="206"/>
    </row>
    <row r="5062" spans="1:5" ht="27">
      <c r="A5062" s="202">
        <v>101618</v>
      </c>
      <c r="B5062" s="203" t="s">
        <v>6293</v>
      </c>
      <c r="C5062" s="204" t="s">
        <v>4</v>
      </c>
      <c r="D5062" s="205">
        <v>162.22999999999999</v>
      </c>
      <c r="E5062" s="206"/>
    </row>
    <row r="5063" spans="1:5" ht="27">
      <c r="A5063" s="202">
        <v>101619</v>
      </c>
      <c r="B5063" s="203" t="s">
        <v>6294</v>
      </c>
      <c r="C5063" s="204" t="s">
        <v>4</v>
      </c>
      <c r="D5063" s="205">
        <v>196.62</v>
      </c>
      <c r="E5063" s="206"/>
    </row>
    <row r="5064" spans="1:5" ht="27">
      <c r="A5064" s="202">
        <v>101620</v>
      </c>
      <c r="B5064" s="203" t="s">
        <v>6295</v>
      </c>
      <c r="C5064" s="204" t="s">
        <v>4</v>
      </c>
      <c r="D5064" s="205">
        <v>146.02000000000001</v>
      </c>
      <c r="E5064" s="206"/>
    </row>
    <row r="5065" spans="1:5" ht="27">
      <c r="A5065" s="202">
        <v>101621</v>
      </c>
      <c r="B5065" s="203" t="s">
        <v>6296</v>
      </c>
      <c r="C5065" s="204" t="s">
        <v>4</v>
      </c>
      <c r="D5065" s="205">
        <v>180.4</v>
      </c>
      <c r="E5065" s="206"/>
    </row>
    <row r="5066" spans="1:5" ht="27">
      <c r="A5066" s="202">
        <v>101622</v>
      </c>
      <c r="B5066" s="203" t="s">
        <v>6297</v>
      </c>
      <c r="C5066" s="204" t="s">
        <v>4</v>
      </c>
      <c r="D5066" s="205">
        <v>141.5</v>
      </c>
      <c r="E5066" s="206"/>
    </row>
    <row r="5067" spans="1:5" ht="27">
      <c r="A5067" s="202">
        <v>101623</v>
      </c>
      <c r="B5067" s="203" t="s">
        <v>6298</v>
      </c>
      <c r="C5067" s="204" t="s">
        <v>4</v>
      </c>
      <c r="D5067" s="205">
        <v>171.07</v>
      </c>
      <c r="E5067" s="206"/>
    </row>
    <row r="5068" spans="1:5" ht="27">
      <c r="A5068" s="202">
        <v>101624</v>
      </c>
      <c r="B5068" s="203" t="s">
        <v>6299</v>
      </c>
      <c r="C5068" s="204" t="s">
        <v>4</v>
      </c>
      <c r="D5068" s="205">
        <v>142.83000000000001</v>
      </c>
      <c r="E5068" s="206"/>
    </row>
    <row r="5069" spans="1:5" ht="27">
      <c r="A5069" s="202">
        <v>101625</v>
      </c>
      <c r="B5069" s="203" t="s">
        <v>6300</v>
      </c>
      <c r="C5069" s="204" t="s">
        <v>4</v>
      </c>
      <c r="D5069" s="205">
        <v>116.84</v>
      </c>
      <c r="E5069" s="206"/>
    </row>
    <row r="5070" spans="1:5" ht="15">
      <c r="A5070" s="202">
        <v>95606</v>
      </c>
      <c r="B5070" s="203" t="s">
        <v>6301</v>
      </c>
      <c r="C5070" s="204" t="s">
        <v>4</v>
      </c>
      <c r="D5070" s="205">
        <v>1.46</v>
      </c>
      <c r="E5070" s="206"/>
    </row>
    <row r="5071" spans="1:5" ht="40.5">
      <c r="A5071" s="202">
        <v>87471</v>
      </c>
      <c r="B5071" s="203" t="s">
        <v>6302</v>
      </c>
      <c r="C5071" s="204" t="s">
        <v>2</v>
      </c>
      <c r="D5071" s="205">
        <v>51.51</v>
      </c>
      <c r="E5071" s="206"/>
    </row>
    <row r="5072" spans="1:5" ht="40.5">
      <c r="A5072" s="202">
        <v>87472</v>
      </c>
      <c r="B5072" s="203" t="s">
        <v>6303</v>
      </c>
      <c r="C5072" s="204" t="s">
        <v>2</v>
      </c>
      <c r="D5072" s="205">
        <v>52.45</v>
      </c>
      <c r="E5072" s="206"/>
    </row>
    <row r="5073" spans="1:5" ht="54">
      <c r="A5073" s="202">
        <v>87473</v>
      </c>
      <c r="B5073" s="203" t="s">
        <v>6304</v>
      </c>
      <c r="C5073" s="204" t="s">
        <v>2</v>
      </c>
      <c r="D5073" s="205">
        <v>68.52</v>
      </c>
      <c r="E5073" s="206"/>
    </row>
    <row r="5074" spans="1:5" ht="40.5">
      <c r="A5074" s="202">
        <v>87474</v>
      </c>
      <c r="B5074" s="203" t="s">
        <v>6305</v>
      </c>
      <c r="C5074" s="204" t="s">
        <v>2</v>
      </c>
      <c r="D5074" s="205">
        <v>69.59</v>
      </c>
      <c r="E5074" s="206"/>
    </row>
    <row r="5075" spans="1:5" ht="54">
      <c r="A5075" s="202">
        <v>87475</v>
      </c>
      <c r="B5075" s="203" t="s">
        <v>6306</v>
      </c>
      <c r="C5075" s="204" t="s">
        <v>2</v>
      </c>
      <c r="D5075" s="205">
        <v>84.38</v>
      </c>
      <c r="E5075" s="206"/>
    </row>
    <row r="5076" spans="1:5" ht="40.5">
      <c r="A5076" s="202">
        <v>87476</v>
      </c>
      <c r="B5076" s="203" t="s">
        <v>6307</v>
      </c>
      <c r="C5076" s="204" t="s">
        <v>2</v>
      </c>
      <c r="D5076" s="205">
        <v>85.62</v>
      </c>
      <c r="E5076" s="206"/>
    </row>
    <row r="5077" spans="1:5" ht="54">
      <c r="A5077" s="202">
        <v>87477</v>
      </c>
      <c r="B5077" s="203" t="s">
        <v>6308</v>
      </c>
      <c r="C5077" s="204" t="s">
        <v>2</v>
      </c>
      <c r="D5077" s="205">
        <v>47.47</v>
      </c>
      <c r="E5077" s="206"/>
    </row>
    <row r="5078" spans="1:5" ht="40.5">
      <c r="A5078" s="202">
        <v>87478</v>
      </c>
      <c r="B5078" s="203" t="s">
        <v>6309</v>
      </c>
      <c r="C5078" s="204" t="s">
        <v>2</v>
      </c>
      <c r="D5078" s="205">
        <v>48.41</v>
      </c>
      <c r="E5078" s="206"/>
    </row>
    <row r="5079" spans="1:5" ht="54">
      <c r="A5079" s="202">
        <v>87479</v>
      </c>
      <c r="B5079" s="203" t="s">
        <v>6310</v>
      </c>
      <c r="C5079" s="204" t="s">
        <v>2</v>
      </c>
      <c r="D5079" s="205">
        <v>63.65</v>
      </c>
      <c r="E5079" s="206"/>
    </row>
    <row r="5080" spans="1:5" ht="40.5">
      <c r="A5080" s="202">
        <v>87480</v>
      </c>
      <c r="B5080" s="203" t="s">
        <v>6311</v>
      </c>
      <c r="C5080" s="204" t="s">
        <v>2</v>
      </c>
      <c r="D5080" s="205">
        <v>64.72</v>
      </c>
      <c r="E5080" s="206"/>
    </row>
    <row r="5081" spans="1:5" ht="54">
      <c r="A5081" s="202">
        <v>87481</v>
      </c>
      <c r="B5081" s="203" t="s">
        <v>6312</v>
      </c>
      <c r="C5081" s="204" t="s">
        <v>2</v>
      </c>
      <c r="D5081" s="205">
        <v>78.33</v>
      </c>
      <c r="E5081" s="206"/>
    </row>
    <row r="5082" spans="1:5" ht="40.5">
      <c r="A5082" s="202">
        <v>87482</v>
      </c>
      <c r="B5082" s="203" t="s">
        <v>6313</v>
      </c>
      <c r="C5082" s="204" t="s">
        <v>2</v>
      </c>
      <c r="D5082" s="205">
        <v>79.569999999999993</v>
      </c>
      <c r="E5082" s="206"/>
    </row>
    <row r="5083" spans="1:5" ht="40.5">
      <c r="A5083" s="202">
        <v>87483</v>
      </c>
      <c r="B5083" s="203" t="s">
        <v>6314</v>
      </c>
      <c r="C5083" s="204" t="s">
        <v>2</v>
      </c>
      <c r="D5083" s="205">
        <v>57.01</v>
      </c>
      <c r="E5083" s="206"/>
    </row>
    <row r="5084" spans="1:5" ht="40.5">
      <c r="A5084" s="202">
        <v>87484</v>
      </c>
      <c r="B5084" s="203" t="s">
        <v>6315</v>
      </c>
      <c r="C5084" s="204" t="s">
        <v>2</v>
      </c>
      <c r="D5084" s="205">
        <v>57.95</v>
      </c>
      <c r="E5084" s="206"/>
    </row>
    <row r="5085" spans="1:5" ht="54">
      <c r="A5085" s="202">
        <v>87485</v>
      </c>
      <c r="B5085" s="203" t="s">
        <v>6316</v>
      </c>
      <c r="C5085" s="204" t="s">
        <v>2</v>
      </c>
      <c r="D5085" s="205">
        <v>74.19</v>
      </c>
      <c r="E5085" s="206"/>
    </row>
    <row r="5086" spans="1:5" ht="54">
      <c r="A5086" s="202">
        <v>87487</v>
      </c>
      <c r="B5086" s="203" t="s">
        <v>6317</v>
      </c>
      <c r="C5086" s="204" t="s">
        <v>2</v>
      </c>
      <c r="D5086" s="205">
        <v>89.97</v>
      </c>
      <c r="E5086" s="206"/>
    </row>
    <row r="5087" spans="1:5" ht="40.5">
      <c r="A5087" s="202">
        <v>87488</v>
      </c>
      <c r="B5087" s="203" t="s">
        <v>6318</v>
      </c>
      <c r="C5087" s="204" t="s">
        <v>2</v>
      </c>
      <c r="D5087" s="205">
        <v>91.21</v>
      </c>
      <c r="E5087" s="206"/>
    </row>
    <row r="5088" spans="1:5" ht="54">
      <c r="A5088" s="202">
        <v>87489</v>
      </c>
      <c r="B5088" s="203" t="s">
        <v>6319</v>
      </c>
      <c r="C5088" s="204" t="s">
        <v>2</v>
      </c>
      <c r="D5088" s="205">
        <v>50.75</v>
      </c>
      <c r="E5088" s="206"/>
    </row>
    <row r="5089" spans="1:5" ht="40.5">
      <c r="A5089" s="202">
        <v>87490</v>
      </c>
      <c r="B5089" s="203" t="s">
        <v>6320</v>
      </c>
      <c r="C5089" s="204" t="s">
        <v>2</v>
      </c>
      <c r="D5089" s="205">
        <v>51.69</v>
      </c>
      <c r="E5089" s="206"/>
    </row>
    <row r="5090" spans="1:5" ht="54">
      <c r="A5090" s="202">
        <v>87491</v>
      </c>
      <c r="B5090" s="203" t="s">
        <v>6321</v>
      </c>
      <c r="C5090" s="204" t="s">
        <v>2</v>
      </c>
      <c r="D5090" s="205">
        <v>67.08</v>
      </c>
      <c r="E5090" s="206"/>
    </row>
    <row r="5091" spans="1:5" ht="40.5">
      <c r="A5091" s="202">
        <v>87492</v>
      </c>
      <c r="B5091" s="203" t="s">
        <v>6322</v>
      </c>
      <c r="C5091" s="204" t="s">
        <v>2</v>
      </c>
      <c r="D5091" s="205">
        <v>68.150000000000006</v>
      </c>
      <c r="E5091" s="206"/>
    </row>
    <row r="5092" spans="1:5" ht="54">
      <c r="A5092" s="202">
        <v>87493</v>
      </c>
      <c r="B5092" s="203" t="s">
        <v>6323</v>
      </c>
      <c r="C5092" s="204" t="s">
        <v>2</v>
      </c>
      <c r="D5092" s="205">
        <v>81.94</v>
      </c>
      <c r="E5092" s="206"/>
    </row>
    <row r="5093" spans="1:5" ht="40.5">
      <c r="A5093" s="202">
        <v>87494</v>
      </c>
      <c r="B5093" s="203" t="s">
        <v>6324</v>
      </c>
      <c r="C5093" s="204" t="s">
        <v>2</v>
      </c>
      <c r="D5093" s="205">
        <v>83.18</v>
      </c>
      <c r="E5093" s="206"/>
    </row>
    <row r="5094" spans="1:5" ht="40.5">
      <c r="A5094" s="202">
        <v>87495</v>
      </c>
      <c r="B5094" s="203" t="s">
        <v>6325</v>
      </c>
      <c r="C5094" s="204" t="s">
        <v>2</v>
      </c>
      <c r="D5094" s="205">
        <v>72.63</v>
      </c>
      <c r="E5094" s="206"/>
    </row>
    <row r="5095" spans="1:5" ht="40.5">
      <c r="A5095" s="202">
        <v>87496</v>
      </c>
      <c r="B5095" s="203" t="s">
        <v>6326</v>
      </c>
      <c r="C5095" s="204" t="s">
        <v>2</v>
      </c>
      <c r="D5095" s="205">
        <v>73.510000000000005</v>
      </c>
      <c r="E5095" s="206"/>
    </row>
    <row r="5096" spans="1:5" ht="54">
      <c r="A5096" s="202">
        <v>87497</v>
      </c>
      <c r="B5096" s="203" t="s">
        <v>6327</v>
      </c>
      <c r="C5096" s="204" t="s">
        <v>2</v>
      </c>
      <c r="D5096" s="205">
        <v>76.25</v>
      </c>
      <c r="E5096" s="206"/>
    </row>
    <row r="5097" spans="1:5" ht="40.5">
      <c r="A5097" s="202">
        <v>87498</v>
      </c>
      <c r="B5097" s="203" t="s">
        <v>6328</v>
      </c>
      <c r="C5097" s="204" t="s">
        <v>2</v>
      </c>
      <c r="D5097" s="205">
        <v>77.38</v>
      </c>
      <c r="E5097" s="206"/>
    </row>
    <row r="5098" spans="1:5" ht="40.5">
      <c r="A5098" s="202">
        <v>87499</v>
      </c>
      <c r="B5098" s="203" t="s">
        <v>6329</v>
      </c>
      <c r="C5098" s="204" t="s">
        <v>2</v>
      </c>
      <c r="D5098" s="205">
        <v>84.71</v>
      </c>
      <c r="E5098" s="206"/>
    </row>
    <row r="5099" spans="1:5" ht="40.5">
      <c r="A5099" s="202">
        <v>87500</v>
      </c>
      <c r="B5099" s="203" t="s">
        <v>6330</v>
      </c>
      <c r="C5099" s="204" t="s">
        <v>2</v>
      </c>
      <c r="D5099" s="205">
        <v>85.67</v>
      </c>
      <c r="E5099" s="206"/>
    </row>
    <row r="5100" spans="1:5" ht="54">
      <c r="A5100" s="202">
        <v>87501</v>
      </c>
      <c r="B5100" s="203" t="s">
        <v>6331</v>
      </c>
      <c r="C5100" s="204" t="s">
        <v>2</v>
      </c>
      <c r="D5100" s="205">
        <v>131.77000000000001</v>
      </c>
      <c r="E5100" s="206"/>
    </row>
    <row r="5101" spans="1:5" ht="54">
      <c r="A5101" s="202">
        <v>87502</v>
      </c>
      <c r="B5101" s="203" t="s">
        <v>6332</v>
      </c>
      <c r="C5101" s="204" t="s">
        <v>2</v>
      </c>
      <c r="D5101" s="205">
        <v>132.99</v>
      </c>
      <c r="E5101" s="206"/>
    </row>
    <row r="5102" spans="1:5" ht="54">
      <c r="A5102" s="202">
        <v>87503</v>
      </c>
      <c r="B5102" s="203" t="s">
        <v>6333</v>
      </c>
      <c r="C5102" s="204" t="s">
        <v>2</v>
      </c>
      <c r="D5102" s="205">
        <v>63.4</v>
      </c>
      <c r="E5102" s="206"/>
    </row>
    <row r="5103" spans="1:5" ht="40.5">
      <c r="A5103" s="202">
        <v>87504</v>
      </c>
      <c r="B5103" s="203" t="s">
        <v>6334</v>
      </c>
      <c r="C5103" s="204" t="s">
        <v>2</v>
      </c>
      <c r="D5103" s="205">
        <v>64.28</v>
      </c>
      <c r="E5103" s="206"/>
    </row>
    <row r="5104" spans="1:5" ht="54">
      <c r="A5104" s="202">
        <v>87505</v>
      </c>
      <c r="B5104" s="203" t="s">
        <v>6335</v>
      </c>
      <c r="C5104" s="204" t="s">
        <v>2</v>
      </c>
      <c r="D5104" s="205">
        <v>66.78</v>
      </c>
      <c r="E5104" s="206"/>
    </row>
    <row r="5105" spans="1:5" ht="54">
      <c r="A5105" s="202">
        <v>87506</v>
      </c>
      <c r="B5105" s="203" t="s">
        <v>6336</v>
      </c>
      <c r="C5105" s="204" t="s">
        <v>2</v>
      </c>
      <c r="D5105" s="205">
        <v>67.91</v>
      </c>
      <c r="E5105" s="206"/>
    </row>
    <row r="5106" spans="1:5" ht="54">
      <c r="A5106" s="202">
        <v>87507</v>
      </c>
      <c r="B5106" s="203" t="s">
        <v>6337</v>
      </c>
      <c r="C5106" s="204" t="s">
        <v>2</v>
      </c>
      <c r="D5106" s="205">
        <v>72.459999999999994</v>
      </c>
      <c r="E5106" s="206"/>
    </row>
    <row r="5107" spans="1:5" ht="40.5">
      <c r="A5107" s="202">
        <v>87508</v>
      </c>
      <c r="B5107" s="203" t="s">
        <v>6338</v>
      </c>
      <c r="C5107" s="204" t="s">
        <v>2</v>
      </c>
      <c r="D5107" s="205">
        <v>73.42</v>
      </c>
      <c r="E5107" s="206"/>
    </row>
    <row r="5108" spans="1:5" ht="54">
      <c r="A5108" s="202">
        <v>87509</v>
      </c>
      <c r="B5108" s="203" t="s">
        <v>6339</v>
      </c>
      <c r="C5108" s="204" t="s">
        <v>2</v>
      </c>
      <c r="D5108" s="205">
        <v>111.45</v>
      </c>
      <c r="E5108" s="206"/>
    </row>
    <row r="5109" spans="1:5" ht="54">
      <c r="A5109" s="202">
        <v>87510</v>
      </c>
      <c r="B5109" s="203" t="s">
        <v>6340</v>
      </c>
      <c r="C5109" s="204" t="s">
        <v>2</v>
      </c>
      <c r="D5109" s="205">
        <v>112.67</v>
      </c>
      <c r="E5109" s="206"/>
    </row>
    <row r="5110" spans="1:5" ht="40.5">
      <c r="A5110" s="202">
        <v>87511</v>
      </c>
      <c r="B5110" s="203" t="s">
        <v>6341</v>
      </c>
      <c r="C5110" s="204" t="s">
        <v>2</v>
      </c>
      <c r="D5110" s="205">
        <v>80.11</v>
      </c>
      <c r="E5110" s="206"/>
    </row>
    <row r="5111" spans="1:5" ht="40.5">
      <c r="A5111" s="202">
        <v>87512</v>
      </c>
      <c r="B5111" s="203" t="s">
        <v>6342</v>
      </c>
      <c r="C5111" s="204" t="s">
        <v>2</v>
      </c>
      <c r="D5111" s="205">
        <v>80.989999999999995</v>
      </c>
      <c r="E5111" s="206"/>
    </row>
    <row r="5112" spans="1:5" ht="54">
      <c r="A5112" s="202">
        <v>87513</v>
      </c>
      <c r="B5112" s="203" t="s">
        <v>6343</v>
      </c>
      <c r="C5112" s="204" t="s">
        <v>2</v>
      </c>
      <c r="D5112" s="205">
        <v>84.09</v>
      </c>
      <c r="E5112" s="206"/>
    </row>
    <row r="5113" spans="1:5" ht="40.5">
      <c r="A5113" s="202">
        <v>87514</v>
      </c>
      <c r="B5113" s="203" t="s">
        <v>6344</v>
      </c>
      <c r="C5113" s="204" t="s">
        <v>2</v>
      </c>
      <c r="D5113" s="205">
        <v>85.22</v>
      </c>
      <c r="E5113" s="206"/>
    </row>
    <row r="5114" spans="1:5" ht="40.5">
      <c r="A5114" s="202">
        <v>87515</v>
      </c>
      <c r="B5114" s="203" t="s">
        <v>6345</v>
      </c>
      <c r="C5114" s="204" t="s">
        <v>2</v>
      </c>
      <c r="D5114" s="205">
        <v>95.14</v>
      </c>
      <c r="E5114" s="206"/>
    </row>
    <row r="5115" spans="1:5" ht="40.5">
      <c r="A5115" s="202">
        <v>87516</v>
      </c>
      <c r="B5115" s="203" t="s">
        <v>6346</v>
      </c>
      <c r="C5115" s="204" t="s">
        <v>2</v>
      </c>
      <c r="D5115" s="205">
        <v>96.1</v>
      </c>
      <c r="E5115" s="206"/>
    </row>
    <row r="5116" spans="1:5" ht="54">
      <c r="A5116" s="202">
        <v>87517</v>
      </c>
      <c r="B5116" s="203" t="s">
        <v>6347</v>
      </c>
      <c r="C5116" s="204" t="s">
        <v>2</v>
      </c>
      <c r="D5116" s="205">
        <v>148</v>
      </c>
      <c r="E5116" s="206"/>
    </row>
    <row r="5117" spans="1:5" ht="54">
      <c r="A5117" s="202">
        <v>87518</v>
      </c>
      <c r="B5117" s="203" t="s">
        <v>6348</v>
      </c>
      <c r="C5117" s="204" t="s">
        <v>2</v>
      </c>
      <c r="D5117" s="205">
        <v>149.22</v>
      </c>
      <c r="E5117" s="206"/>
    </row>
    <row r="5118" spans="1:5" ht="54">
      <c r="A5118" s="202">
        <v>87519</v>
      </c>
      <c r="B5118" s="203" t="s">
        <v>6349</v>
      </c>
      <c r="C5118" s="204" t="s">
        <v>2</v>
      </c>
      <c r="D5118" s="205">
        <v>68.17</v>
      </c>
      <c r="E5118" s="206"/>
    </row>
    <row r="5119" spans="1:5" ht="40.5">
      <c r="A5119" s="202">
        <v>87520</v>
      </c>
      <c r="B5119" s="203" t="s">
        <v>6350</v>
      </c>
      <c r="C5119" s="204" t="s">
        <v>2</v>
      </c>
      <c r="D5119" s="205">
        <v>69.05</v>
      </c>
      <c r="E5119" s="206"/>
    </row>
    <row r="5120" spans="1:5" ht="54">
      <c r="A5120" s="202">
        <v>87521</v>
      </c>
      <c r="B5120" s="203" t="s">
        <v>6351</v>
      </c>
      <c r="C5120" s="204" t="s">
        <v>2</v>
      </c>
      <c r="D5120" s="205">
        <v>71.66</v>
      </c>
      <c r="E5120" s="206"/>
    </row>
    <row r="5121" spans="1:5" ht="54">
      <c r="A5121" s="202">
        <v>87522</v>
      </c>
      <c r="B5121" s="203" t="s">
        <v>6352</v>
      </c>
      <c r="C5121" s="204" t="s">
        <v>2</v>
      </c>
      <c r="D5121" s="205">
        <v>72.790000000000006</v>
      </c>
      <c r="E5121" s="206"/>
    </row>
    <row r="5122" spans="1:5" ht="54">
      <c r="A5122" s="202">
        <v>87523</v>
      </c>
      <c r="B5122" s="203" t="s">
        <v>6353</v>
      </c>
      <c r="C5122" s="204" t="s">
        <v>2</v>
      </c>
      <c r="D5122" s="205">
        <v>78.91</v>
      </c>
      <c r="E5122" s="206"/>
    </row>
    <row r="5123" spans="1:5" ht="40.5">
      <c r="A5123" s="202">
        <v>87524</v>
      </c>
      <c r="B5123" s="203" t="s">
        <v>6354</v>
      </c>
      <c r="C5123" s="204" t="s">
        <v>2</v>
      </c>
      <c r="D5123" s="205">
        <v>79.87</v>
      </c>
      <c r="E5123" s="206"/>
    </row>
    <row r="5124" spans="1:5" ht="54">
      <c r="A5124" s="202">
        <v>87525</v>
      </c>
      <c r="B5124" s="203" t="s">
        <v>6355</v>
      </c>
      <c r="C5124" s="204" t="s">
        <v>2</v>
      </c>
      <c r="D5124" s="205">
        <v>121.42</v>
      </c>
      <c r="E5124" s="206"/>
    </row>
    <row r="5125" spans="1:5" ht="54">
      <c r="A5125" s="202">
        <v>87526</v>
      </c>
      <c r="B5125" s="203" t="s">
        <v>6356</v>
      </c>
      <c r="C5125" s="204" t="s">
        <v>2</v>
      </c>
      <c r="D5125" s="205">
        <v>122.64</v>
      </c>
      <c r="E5125" s="206"/>
    </row>
    <row r="5126" spans="1:5" ht="40.5">
      <c r="A5126" s="202">
        <v>89043</v>
      </c>
      <c r="B5126" s="203" t="s">
        <v>6357</v>
      </c>
      <c r="C5126" s="204" t="s">
        <v>2</v>
      </c>
      <c r="D5126" s="205">
        <v>69.38</v>
      </c>
      <c r="E5126" s="206"/>
    </row>
    <row r="5127" spans="1:5" ht="40.5">
      <c r="A5127" s="202">
        <v>89168</v>
      </c>
      <c r="B5127" s="203" t="s">
        <v>6358</v>
      </c>
      <c r="C5127" s="204" t="s">
        <v>2</v>
      </c>
      <c r="D5127" s="205">
        <v>71.17</v>
      </c>
      <c r="E5127" s="206"/>
    </row>
    <row r="5128" spans="1:5" ht="54">
      <c r="A5128" s="202">
        <v>89977</v>
      </c>
      <c r="B5128" s="203" t="s">
        <v>6359</v>
      </c>
      <c r="C5128" s="204" t="s">
        <v>2</v>
      </c>
      <c r="D5128" s="205">
        <v>128.36000000000001</v>
      </c>
      <c r="E5128" s="206"/>
    </row>
    <row r="5129" spans="1:5" ht="40.5">
      <c r="A5129" s="202">
        <v>90112</v>
      </c>
      <c r="B5129" s="203" t="s">
        <v>6360</v>
      </c>
      <c r="C5129" s="204" t="s">
        <v>2</v>
      </c>
      <c r="D5129" s="205">
        <v>75.260000000000005</v>
      </c>
      <c r="E5129" s="206"/>
    </row>
    <row r="5130" spans="1:5" ht="27">
      <c r="A5130" s="202">
        <v>101159</v>
      </c>
      <c r="B5130" s="203" t="s">
        <v>6361</v>
      </c>
      <c r="C5130" s="204" t="s">
        <v>2</v>
      </c>
      <c r="D5130" s="205">
        <v>113.99</v>
      </c>
      <c r="E5130" s="206"/>
    </row>
    <row r="5131" spans="1:5" ht="40.5">
      <c r="A5131" s="202">
        <v>89282</v>
      </c>
      <c r="B5131" s="203" t="s">
        <v>6362</v>
      </c>
      <c r="C5131" s="204" t="s">
        <v>2</v>
      </c>
      <c r="D5131" s="205">
        <v>68.16</v>
      </c>
      <c r="E5131" s="206"/>
    </row>
    <row r="5132" spans="1:5" ht="40.5">
      <c r="A5132" s="202">
        <v>89283</v>
      </c>
      <c r="B5132" s="203" t="s">
        <v>6363</v>
      </c>
      <c r="C5132" s="204" t="s">
        <v>2</v>
      </c>
      <c r="D5132" s="205">
        <v>69.25</v>
      </c>
      <c r="E5132" s="206"/>
    </row>
    <row r="5133" spans="1:5" ht="54">
      <c r="A5133" s="202">
        <v>89284</v>
      </c>
      <c r="B5133" s="203" t="s">
        <v>6364</v>
      </c>
      <c r="C5133" s="204" t="s">
        <v>2</v>
      </c>
      <c r="D5133" s="205">
        <v>62.73</v>
      </c>
      <c r="E5133" s="206"/>
    </row>
    <row r="5134" spans="1:5" ht="54">
      <c r="A5134" s="202">
        <v>89285</v>
      </c>
      <c r="B5134" s="203" t="s">
        <v>6365</v>
      </c>
      <c r="C5134" s="204" t="s">
        <v>2</v>
      </c>
      <c r="D5134" s="205">
        <v>63.82</v>
      </c>
      <c r="E5134" s="206"/>
    </row>
    <row r="5135" spans="1:5" ht="40.5">
      <c r="A5135" s="202">
        <v>89286</v>
      </c>
      <c r="B5135" s="203" t="s">
        <v>6366</v>
      </c>
      <c r="C5135" s="204" t="s">
        <v>2</v>
      </c>
      <c r="D5135" s="205">
        <v>72.180000000000007</v>
      </c>
      <c r="E5135" s="206"/>
    </row>
    <row r="5136" spans="1:5" ht="40.5">
      <c r="A5136" s="202">
        <v>89287</v>
      </c>
      <c r="B5136" s="203" t="s">
        <v>6367</v>
      </c>
      <c r="C5136" s="204" t="s">
        <v>2</v>
      </c>
      <c r="D5136" s="205">
        <v>73.27</v>
      </c>
      <c r="E5136" s="206"/>
    </row>
    <row r="5137" spans="1:5" ht="40.5">
      <c r="A5137" s="202">
        <v>89288</v>
      </c>
      <c r="B5137" s="203" t="s">
        <v>6368</v>
      </c>
      <c r="C5137" s="204" t="s">
        <v>2</v>
      </c>
      <c r="D5137" s="205">
        <v>65</v>
      </c>
      <c r="E5137" s="206"/>
    </row>
    <row r="5138" spans="1:5" ht="40.5">
      <c r="A5138" s="202">
        <v>89289</v>
      </c>
      <c r="B5138" s="203" t="s">
        <v>6369</v>
      </c>
      <c r="C5138" s="204" t="s">
        <v>2</v>
      </c>
      <c r="D5138" s="205">
        <v>66.09</v>
      </c>
      <c r="E5138" s="206"/>
    </row>
    <row r="5139" spans="1:5" ht="40.5">
      <c r="A5139" s="202">
        <v>89290</v>
      </c>
      <c r="B5139" s="203" t="s">
        <v>6370</v>
      </c>
      <c r="C5139" s="204" t="s">
        <v>2</v>
      </c>
      <c r="D5139" s="205">
        <v>75.89</v>
      </c>
      <c r="E5139" s="206"/>
    </row>
    <row r="5140" spans="1:5" ht="40.5">
      <c r="A5140" s="202">
        <v>89291</v>
      </c>
      <c r="B5140" s="203" t="s">
        <v>6371</v>
      </c>
      <c r="C5140" s="204" t="s">
        <v>2</v>
      </c>
      <c r="D5140" s="205">
        <v>77.099999999999994</v>
      </c>
      <c r="E5140" s="206"/>
    </row>
    <row r="5141" spans="1:5" ht="40.5">
      <c r="A5141" s="202">
        <v>89292</v>
      </c>
      <c r="B5141" s="203" t="s">
        <v>6372</v>
      </c>
      <c r="C5141" s="204" t="s">
        <v>2</v>
      </c>
      <c r="D5141" s="205">
        <v>70.42</v>
      </c>
      <c r="E5141" s="206"/>
    </row>
    <row r="5142" spans="1:5" ht="40.5">
      <c r="A5142" s="202">
        <v>89293</v>
      </c>
      <c r="B5142" s="203" t="s">
        <v>6373</v>
      </c>
      <c r="C5142" s="204" t="s">
        <v>2</v>
      </c>
      <c r="D5142" s="205">
        <v>71.63</v>
      </c>
      <c r="E5142" s="206"/>
    </row>
    <row r="5143" spans="1:5" ht="40.5">
      <c r="A5143" s="202">
        <v>89294</v>
      </c>
      <c r="B5143" s="203" t="s">
        <v>6374</v>
      </c>
      <c r="C5143" s="204" t="s">
        <v>2</v>
      </c>
      <c r="D5143" s="205">
        <v>81.64</v>
      </c>
      <c r="E5143" s="206"/>
    </row>
    <row r="5144" spans="1:5" ht="40.5">
      <c r="A5144" s="202">
        <v>89295</v>
      </c>
      <c r="B5144" s="203" t="s">
        <v>6375</v>
      </c>
      <c r="C5144" s="204" t="s">
        <v>2</v>
      </c>
      <c r="D5144" s="205">
        <v>82.85</v>
      </c>
      <c r="E5144" s="206"/>
    </row>
    <row r="5145" spans="1:5" ht="40.5">
      <c r="A5145" s="202">
        <v>89296</v>
      </c>
      <c r="B5145" s="203" t="s">
        <v>6376</v>
      </c>
      <c r="C5145" s="204" t="s">
        <v>2</v>
      </c>
      <c r="D5145" s="205">
        <v>73.5</v>
      </c>
      <c r="E5145" s="206"/>
    </row>
    <row r="5146" spans="1:5" ht="40.5">
      <c r="A5146" s="202">
        <v>89297</v>
      </c>
      <c r="B5146" s="203" t="s">
        <v>6377</v>
      </c>
      <c r="C5146" s="204" t="s">
        <v>2</v>
      </c>
      <c r="D5146" s="205">
        <v>74.709999999999994</v>
      </c>
      <c r="E5146" s="206"/>
    </row>
    <row r="5147" spans="1:5" ht="54">
      <c r="A5147" s="202">
        <v>89298</v>
      </c>
      <c r="B5147" s="203" t="s">
        <v>6378</v>
      </c>
      <c r="C5147" s="204" t="s">
        <v>2</v>
      </c>
      <c r="D5147" s="205">
        <v>77.36</v>
      </c>
      <c r="E5147" s="206"/>
    </row>
    <row r="5148" spans="1:5" ht="40.5">
      <c r="A5148" s="202">
        <v>89299</v>
      </c>
      <c r="B5148" s="203" t="s">
        <v>6379</v>
      </c>
      <c r="C5148" s="204" t="s">
        <v>2</v>
      </c>
      <c r="D5148" s="205">
        <v>78.92</v>
      </c>
      <c r="E5148" s="206"/>
    </row>
    <row r="5149" spans="1:5" ht="54">
      <c r="A5149" s="202">
        <v>89300</v>
      </c>
      <c r="B5149" s="203" t="s">
        <v>6380</v>
      </c>
      <c r="C5149" s="204" t="s">
        <v>2</v>
      </c>
      <c r="D5149" s="205">
        <v>71.94</v>
      </c>
      <c r="E5149" s="206"/>
    </row>
    <row r="5150" spans="1:5" ht="54">
      <c r="A5150" s="202">
        <v>89301</v>
      </c>
      <c r="B5150" s="203" t="s">
        <v>6381</v>
      </c>
      <c r="C5150" s="204" t="s">
        <v>2</v>
      </c>
      <c r="D5150" s="205">
        <v>73.5</v>
      </c>
      <c r="E5150" s="206"/>
    </row>
    <row r="5151" spans="1:5" ht="54">
      <c r="A5151" s="202">
        <v>89302</v>
      </c>
      <c r="B5151" s="203" t="s">
        <v>6382</v>
      </c>
      <c r="C5151" s="204" t="s">
        <v>2</v>
      </c>
      <c r="D5151" s="205">
        <v>84</v>
      </c>
      <c r="E5151" s="206"/>
    </row>
    <row r="5152" spans="1:5" ht="40.5">
      <c r="A5152" s="202">
        <v>89303</v>
      </c>
      <c r="B5152" s="203" t="s">
        <v>6383</v>
      </c>
      <c r="C5152" s="204" t="s">
        <v>2</v>
      </c>
      <c r="D5152" s="205">
        <v>85.56</v>
      </c>
      <c r="E5152" s="206"/>
    </row>
    <row r="5153" spans="1:5" ht="54">
      <c r="A5153" s="202">
        <v>89304</v>
      </c>
      <c r="B5153" s="203" t="s">
        <v>6384</v>
      </c>
      <c r="C5153" s="204" t="s">
        <v>2</v>
      </c>
      <c r="D5153" s="205">
        <v>75.83</v>
      </c>
      <c r="E5153" s="206"/>
    </row>
    <row r="5154" spans="1:5" ht="54">
      <c r="A5154" s="202">
        <v>89305</v>
      </c>
      <c r="B5154" s="203" t="s">
        <v>6385</v>
      </c>
      <c r="C5154" s="204" t="s">
        <v>2</v>
      </c>
      <c r="D5154" s="205">
        <v>77.39</v>
      </c>
      <c r="E5154" s="206"/>
    </row>
    <row r="5155" spans="1:5" ht="54">
      <c r="A5155" s="202">
        <v>89306</v>
      </c>
      <c r="B5155" s="203" t="s">
        <v>6386</v>
      </c>
      <c r="C5155" s="204" t="s">
        <v>2</v>
      </c>
      <c r="D5155" s="205">
        <v>85.36</v>
      </c>
      <c r="E5155" s="206"/>
    </row>
    <row r="5156" spans="1:5" ht="40.5">
      <c r="A5156" s="202">
        <v>89307</v>
      </c>
      <c r="B5156" s="203" t="s">
        <v>6387</v>
      </c>
      <c r="C5156" s="204" t="s">
        <v>2</v>
      </c>
      <c r="D5156" s="205">
        <v>87.08</v>
      </c>
      <c r="E5156" s="206"/>
    </row>
    <row r="5157" spans="1:5" ht="54">
      <c r="A5157" s="202">
        <v>89308</v>
      </c>
      <c r="B5157" s="203" t="s">
        <v>6388</v>
      </c>
      <c r="C5157" s="204" t="s">
        <v>2</v>
      </c>
      <c r="D5157" s="205">
        <v>79.88</v>
      </c>
      <c r="E5157" s="206"/>
    </row>
    <row r="5158" spans="1:5" ht="54">
      <c r="A5158" s="202">
        <v>89309</v>
      </c>
      <c r="B5158" s="203" t="s">
        <v>6389</v>
      </c>
      <c r="C5158" s="204" t="s">
        <v>2</v>
      </c>
      <c r="D5158" s="205">
        <v>81.599999999999994</v>
      </c>
      <c r="E5158" s="206"/>
    </row>
    <row r="5159" spans="1:5" ht="54">
      <c r="A5159" s="202">
        <v>89310</v>
      </c>
      <c r="B5159" s="203" t="s">
        <v>6390</v>
      </c>
      <c r="C5159" s="204" t="s">
        <v>2</v>
      </c>
      <c r="D5159" s="205">
        <v>96.47</v>
      </c>
      <c r="E5159" s="206"/>
    </row>
    <row r="5160" spans="1:5" ht="40.5">
      <c r="A5160" s="202">
        <v>89311</v>
      </c>
      <c r="B5160" s="203" t="s">
        <v>6391</v>
      </c>
      <c r="C5160" s="204" t="s">
        <v>2</v>
      </c>
      <c r="D5160" s="205">
        <v>98.19</v>
      </c>
      <c r="E5160" s="206"/>
    </row>
    <row r="5161" spans="1:5" ht="54">
      <c r="A5161" s="202">
        <v>89312</v>
      </c>
      <c r="B5161" s="203" t="s">
        <v>6392</v>
      </c>
      <c r="C5161" s="204" t="s">
        <v>2</v>
      </c>
      <c r="D5161" s="205">
        <v>84.58</v>
      </c>
      <c r="E5161" s="206"/>
    </row>
    <row r="5162" spans="1:5" ht="54">
      <c r="A5162" s="202">
        <v>89313</v>
      </c>
      <c r="B5162" s="203" t="s">
        <v>6393</v>
      </c>
      <c r="C5162" s="204" t="s">
        <v>2</v>
      </c>
      <c r="D5162" s="205">
        <v>86.3</v>
      </c>
      <c r="E5162" s="206"/>
    </row>
    <row r="5163" spans="1:5" ht="40.5">
      <c r="A5163" s="202">
        <v>101162</v>
      </c>
      <c r="B5163" s="203" t="s">
        <v>6394</v>
      </c>
      <c r="C5163" s="204" t="s">
        <v>2</v>
      </c>
      <c r="D5163" s="205">
        <v>127.92</v>
      </c>
      <c r="E5163" s="206"/>
    </row>
    <row r="5164" spans="1:5" ht="40.5">
      <c r="A5164" s="202">
        <v>87447</v>
      </c>
      <c r="B5164" s="203" t="s">
        <v>6395</v>
      </c>
      <c r="C5164" s="204" t="s">
        <v>2</v>
      </c>
      <c r="D5164" s="205">
        <v>54.16</v>
      </c>
      <c r="E5164" s="206"/>
    </row>
    <row r="5165" spans="1:5" ht="40.5">
      <c r="A5165" s="202">
        <v>87448</v>
      </c>
      <c r="B5165" s="203" t="s">
        <v>6396</v>
      </c>
      <c r="C5165" s="204" t="s">
        <v>2</v>
      </c>
      <c r="D5165" s="205">
        <v>54.57</v>
      </c>
      <c r="E5165" s="206"/>
    </row>
    <row r="5166" spans="1:5" ht="40.5">
      <c r="A5166" s="202">
        <v>87449</v>
      </c>
      <c r="B5166" s="203" t="s">
        <v>6397</v>
      </c>
      <c r="C5166" s="204" t="s">
        <v>2</v>
      </c>
      <c r="D5166" s="205">
        <v>70.760000000000005</v>
      </c>
      <c r="E5166" s="206"/>
    </row>
    <row r="5167" spans="1:5" ht="40.5">
      <c r="A5167" s="202">
        <v>87450</v>
      </c>
      <c r="B5167" s="203" t="s">
        <v>6398</v>
      </c>
      <c r="C5167" s="204" t="s">
        <v>2</v>
      </c>
      <c r="D5167" s="205">
        <v>71.69</v>
      </c>
      <c r="E5167" s="206"/>
    </row>
    <row r="5168" spans="1:5" ht="40.5">
      <c r="A5168" s="202">
        <v>87451</v>
      </c>
      <c r="B5168" s="203" t="s">
        <v>6399</v>
      </c>
      <c r="C5168" s="204" t="s">
        <v>2</v>
      </c>
      <c r="D5168" s="205">
        <v>87.07</v>
      </c>
      <c r="E5168" s="206"/>
    </row>
    <row r="5169" spans="1:5" ht="40.5">
      <c r="A5169" s="202">
        <v>87452</v>
      </c>
      <c r="B5169" s="203" t="s">
        <v>6400</v>
      </c>
      <c r="C5169" s="204" t="s">
        <v>2</v>
      </c>
      <c r="D5169" s="205">
        <v>87.59</v>
      </c>
      <c r="E5169" s="206"/>
    </row>
    <row r="5170" spans="1:5" ht="40.5">
      <c r="A5170" s="202">
        <v>87453</v>
      </c>
      <c r="B5170" s="203" t="s">
        <v>6401</v>
      </c>
      <c r="C5170" s="204" t="s">
        <v>2</v>
      </c>
      <c r="D5170" s="205">
        <v>50.36</v>
      </c>
      <c r="E5170" s="206"/>
    </row>
    <row r="5171" spans="1:5" ht="40.5">
      <c r="A5171" s="202">
        <v>87454</v>
      </c>
      <c r="B5171" s="203" t="s">
        <v>6402</v>
      </c>
      <c r="C5171" s="204" t="s">
        <v>2</v>
      </c>
      <c r="D5171" s="205">
        <v>51.15</v>
      </c>
      <c r="E5171" s="206"/>
    </row>
    <row r="5172" spans="1:5" ht="40.5">
      <c r="A5172" s="202">
        <v>87455</v>
      </c>
      <c r="B5172" s="203" t="s">
        <v>6403</v>
      </c>
      <c r="C5172" s="204" t="s">
        <v>2</v>
      </c>
      <c r="D5172" s="205">
        <v>65.709999999999994</v>
      </c>
      <c r="E5172" s="206"/>
    </row>
    <row r="5173" spans="1:5" ht="40.5">
      <c r="A5173" s="202">
        <v>87456</v>
      </c>
      <c r="B5173" s="203" t="s">
        <v>6404</v>
      </c>
      <c r="C5173" s="204" t="s">
        <v>2</v>
      </c>
      <c r="D5173" s="205">
        <v>67.06</v>
      </c>
      <c r="E5173" s="206"/>
    </row>
    <row r="5174" spans="1:5" ht="40.5">
      <c r="A5174" s="202">
        <v>87457</v>
      </c>
      <c r="B5174" s="203" t="s">
        <v>6405</v>
      </c>
      <c r="C5174" s="204" t="s">
        <v>2</v>
      </c>
      <c r="D5174" s="205">
        <v>80.11</v>
      </c>
      <c r="E5174" s="206"/>
    </row>
    <row r="5175" spans="1:5" ht="40.5">
      <c r="A5175" s="202">
        <v>87458</v>
      </c>
      <c r="B5175" s="203" t="s">
        <v>6406</v>
      </c>
      <c r="C5175" s="204" t="s">
        <v>2</v>
      </c>
      <c r="D5175" s="205">
        <v>81.27</v>
      </c>
      <c r="E5175" s="206"/>
    </row>
    <row r="5176" spans="1:5" ht="40.5">
      <c r="A5176" s="202">
        <v>87459</v>
      </c>
      <c r="B5176" s="203" t="s">
        <v>6407</v>
      </c>
      <c r="C5176" s="204" t="s">
        <v>2</v>
      </c>
      <c r="D5176" s="205">
        <v>59.31</v>
      </c>
      <c r="E5176" s="206"/>
    </row>
    <row r="5177" spans="1:5" ht="40.5">
      <c r="A5177" s="202">
        <v>87460</v>
      </c>
      <c r="B5177" s="203" t="s">
        <v>6408</v>
      </c>
      <c r="C5177" s="204" t="s">
        <v>2</v>
      </c>
      <c r="D5177" s="205">
        <v>60.1</v>
      </c>
      <c r="E5177" s="206"/>
    </row>
    <row r="5178" spans="1:5" ht="40.5">
      <c r="A5178" s="202">
        <v>87461</v>
      </c>
      <c r="B5178" s="203" t="s">
        <v>6409</v>
      </c>
      <c r="C5178" s="204" t="s">
        <v>2</v>
      </c>
      <c r="D5178" s="205">
        <v>75.98</v>
      </c>
      <c r="E5178" s="206"/>
    </row>
    <row r="5179" spans="1:5" ht="40.5">
      <c r="A5179" s="202">
        <v>87462</v>
      </c>
      <c r="B5179" s="203" t="s">
        <v>6410</v>
      </c>
      <c r="C5179" s="204" t="s">
        <v>2</v>
      </c>
      <c r="D5179" s="205">
        <v>76.91</v>
      </c>
      <c r="E5179" s="206"/>
    </row>
    <row r="5180" spans="1:5" ht="40.5">
      <c r="A5180" s="202">
        <v>87463</v>
      </c>
      <c r="B5180" s="203" t="s">
        <v>6411</v>
      </c>
      <c r="C5180" s="204" t="s">
        <v>2</v>
      </c>
      <c r="D5180" s="205">
        <v>91.71</v>
      </c>
      <c r="E5180" s="206"/>
    </row>
    <row r="5181" spans="1:5" ht="40.5">
      <c r="A5181" s="202">
        <v>87464</v>
      </c>
      <c r="B5181" s="203" t="s">
        <v>6412</v>
      </c>
      <c r="C5181" s="204" t="s">
        <v>2</v>
      </c>
      <c r="D5181" s="205">
        <v>92.87</v>
      </c>
      <c r="E5181" s="206"/>
    </row>
    <row r="5182" spans="1:5" ht="40.5">
      <c r="A5182" s="202">
        <v>87465</v>
      </c>
      <c r="B5182" s="203" t="s">
        <v>6413</v>
      </c>
      <c r="C5182" s="204" t="s">
        <v>2</v>
      </c>
      <c r="D5182" s="205">
        <v>53.29</v>
      </c>
      <c r="E5182" s="206"/>
    </row>
    <row r="5183" spans="1:5" ht="40.5">
      <c r="A5183" s="202">
        <v>87466</v>
      </c>
      <c r="B5183" s="203" t="s">
        <v>6414</v>
      </c>
      <c r="C5183" s="204" t="s">
        <v>2</v>
      </c>
      <c r="D5183" s="205">
        <v>54.08</v>
      </c>
      <c r="E5183" s="206"/>
    </row>
    <row r="5184" spans="1:5" ht="40.5">
      <c r="A5184" s="202">
        <v>87467</v>
      </c>
      <c r="B5184" s="203" t="s">
        <v>6415</v>
      </c>
      <c r="C5184" s="204" t="s">
        <v>2</v>
      </c>
      <c r="D5184" s="205">
        <v>69.14</v>
      </c>
      <c r="E5184" s="206"/>
    </row>
    <row r="5185" spans="1:5" ht="40.5">
      <c r="A5185" s="202">
        <v>87468</v>
      </c>
      <c r="B5185" s="203" t="s">
        <v>6416</v>
      </c>
      <c r="C5185" s="204" t="s">
        <v>2</v>
      </c>
      <c r="D5185" s="205">
        <v>70.069999999999993</v>
      </c>
      <c r="E5185" s="206"/>
    </row>
    <row r="5186" spans="1:5" ht="40.5">
      <c r="A5186" s="202">
        <v>87469</v>
      </c>
      <c r="B5186" s="203" t="s">
        <v>6417</v>
      </c>
      <c r="C5186" s="204" t="s">
        <v>2</v>
      </c>
      <c r="D5186" s="205">
        <v>83.69</v>
      </c>
      <c r="E5186" s="206"/>
    </row>
    <row r="5187" spans="1:5" ht="40.5">
      <c r="A5187" s="202">
        <v>87470</v>
      </c>
      <c r="B5187" s="203" t="s">
        <v>6418</v>
      </c>
      <c r="C5187" s="204" t="s">
        <v>2</v>
      </c>
      <c r="D5187" s="205">
        <v>84.85</v>
      </c>
      <c r="E5187" s="206"/>
    </row>
    <row r="5188" spans="1:5" ht="40.5">
      <c r="A5188" s="202">
        <v>89044</v>
      </c>
      <c r="B5188" s="203" t="s">
        <v>6419</v>
      </c>
      <c r="C5188" s="204" t="s">
        <v>2</v>
      </c>
      <c r="D5188" s="205">
        <v>53.57</v>
      </c>
      <c r="E5188" s="206"/>
    </row>
    <row r="5189" spans="1:5" ht="40.5">
      <c r="A5189" s="202">
        <v>89169</v>
      </c>
      <c r="B5189" s="203" t="s">
        <v>6420</v>
      </c>
      <c r="C5189" s="204" t="s">
        <v>2</v>
      </c>
      <c r="D5189" s="205">
        <v>54.37</v>
      </c>
      <c r="E5189" s="206"/>
    </row>
    <row r="5190" spans="1:5" ht="40.5">
      <c r="A5190" s="202">
        <v>89978</v>
      </c>
      <c r="B5190" s="203" t="s">
        <v>6421</v>
      </c>
      <c r="C5190" s="204" t="s">
        <v>2</v>
      </c>
      <c r="D5190" s="205">
        <v>70.489999999999995</v>
      </c>
      <c r="E5190" s="206"/>
    </row>
    <row r="5191" spans="1:5" ht="40.5">
      <c r="A5191" s="202">
        <v>89453</v>
      </c>
      <c r="B5191" s="203" t="s">
        <v>6422</v>
      </c>
      <c r="C5191" s="204" t="s">
        <v>2</v>
      </c>
      <c r="D5191" s="205">
        <v>64.88</v>
      </c>
      <c r="E5191" s="206"/>
    </row>
    <row r="5192" spans="1:5" ht="40.5">
      <c r="A5192" s="202">
        <v>89454</v>
      </c>
      <c r="B5192" s="203" t="s">
        <v>6423</v>
      </c>
      <c r="C5192" s="204" t="s">
        <v>2</v>
      </c>
      <c r="D5192" s="205">
        <v>61.36</v>
      </c>
      <c r="E5192" s="206"/>
    </row>
    <row r="5193" spans="1:5" ht="40.5">
      <c r="A5193" s="202">
        <v>89455</v>
      </c>
      <c r="B5193" s="203" t="s">
        <v>6424</v>
      </c>
      <c r="C5193" s="204" t="s">
        <v>2</v>
      </c>
      <c r="D5193" s="205">
        <v>80.45</v>
      </c>
      <c r="E5193" s="206"/>
    </row>
    <row r="5194" spans="1:5" ht="40.5">
      <c r="A5194" s="202">
        <v>89456</v>
      </c>
      <c r="B5194" s="203" t="s">
        <v>6425</v>
      </c>
      <c r="C5194" s="204" t="s">
        <v>2</v>
      </c>
      <c r="D5194" s="205">
        <v>76.540000000000006</v>
      </c>
      <c r="E5194" s="206"/>
    </row>
    <row r="5195" spans="1:5" ht="40.5">
      <c r="A5195" s="202">
        <v>89457</v>
      </c>
      <c r="B5195" s="203" t="s">
        <v>6426</v>
      </c>
      <c r="C5195" s="204" t="s">
        <v>2</v>
      </c>
      <c r="D5195" s="205">
        <v>68.36</v>
      </c>
      <c r="E5195" s="206"/>
    </row>
    <row r="5196" spans="1:5" ht="40.5">
      <c r="A5196" s="202">
        <v>89458</v>
      </c>
      <c r="B5196" s="203" t="s">
        <v>6427</v>
      </c>
      <c r="C5196" s="204" t="s">
        <v>2</v>
      </c>
      <c r="D5196" s="205">
        <v>63.37</v>
      </c>
      <c r="E5196" s="206"/>
    </row>
    <row r="5197" spans="1:5" ht="40.5">
      <c r="A5197" s="202">
        <v>89459</v>
      </c>
      <c r="B5197" s="203" t="s">
        <v>6428</v>
      </c>
      <c r="C5197" s="204" t="s">
        <v>2</v>
      </c>
      <c r="D5197" s="205">
        <v>84.21</v>
      </c>
      <c r="E5197" s="206"/>
    </row>
    <row r="5198" spans="1:5" ht="40.5">
      <c r="A5198" s="202">
        <v>89460</v>
      </c>
      <c r="B5198" s="203" t="s">
        <v>6429</v>
      </c>
      <c r="C5198" s="204" t="s">
        <v>2</v>
      </c>
      <c r="D5198" s="205">
        <v>78.790000000000006</v>
      </c>
      <c r="E5198" s="206"/>
    </row>
    <row r="5199" spans="1:5" ht="40.5">
      <c r="A5199" s="202">
        <v>89462</v>
      </c>
      <c r="B5199" s="203" t="s">
        <v>6430</v>
      </c>
      <c r="C5199" s="204" t="s">
        <v>2</v>
      </c>
      <c r="D5199" s="205">
        <v>77.56</v>
      </c>
      <c r="E5199" s="206"/>
    </row>
    <row r="5200" spans="1:5" ht="40.5">
      <c r="A5200" s="202">
        <v>89463</v>
      </c>
      <c r="B5200" s="203" t="s">
        <v>6431</v>
      </c>
      <c r="C5200" s="204" t="s">
        <v>2</v>
      </c>
      <c r="D5200" s="205">
        <v>73.989999999999995</v>
      </c>
      <c r="E5200" s="206"/>
    </row>
    <row r="5201" spans="1:5" ht="40.5">
      <c r="A5201" s="202">
        <v>89464</v>
      </c>
      <c r="B5201" s="203" t="s">
        <v>6432</v>
      </c>
      <c r="C5201" s="204" t="s">
        <v>2</v>
      </c>
      <c r="D5201" s="205">
        <v>93.2</v>
      </c>
      <c r="E5201" s="206"/>
    </row>
    <row r="5202" spans="1:5" ht="40.5">
      <c r="A5202" s="202">
        <v>89465</v>
      </c>
      <c r="B5202" s="203" t="s">
        <v>6433</v>
      </c>
      <c r="C5202" s="204" t="s">
        <v>2</v>
      </c>
      <c r="D5202" s="205">
        <v>89.36</v>
      </c>
      <c r="E5202" s="206"/>
    </row>
    <row r="5203" spans="1:5" ht="40.5">
      <c r="A5203" s="202">
        <v>89466</v>
      </c>
      <c r="B5203" s="203" t="s">
        <v>6434</v>
      </c>
      <c r="C5203" s="204" t="s">
        <v>2</v>
      </c>
      <c r="D5203" s="205">
        <v>82.41</v>
      </c>
      <c r="E5203" s="206"/>
    </row>
    <row r="5204" spans="1:5" ht="40.5">
      <c r="A5204" s="202">
        <v>89467</v>
      </c>
      <c r="B5204" s="203" t="s">
        <v>6435</v>
      </c>
      <c r="C5204" s="204" t="s">
        <v>2</v>
      </c>
      <c r="D5204" s="205">
        <v>76.86</v>
      </c>
      <c r="E5204" s="206"/>
    </row>
    <row r="5205" spans="1:5" ht="40.5">
      <c r="A5205" s="202">
        <v>89468</v>
      </c>
      <c r="B5205" s="203" t="s">
        <v>6436</v>
      </c>
      <c r="C5205" s="204" t="s">
        <v>2</v>
      </c>
      <c r="D5205" s="205">
        <v>98.26</v>
      </c>
      <c r="E5205" s="206"/>
    </row>
    <row r="5206" spans="1:5" ht="40.5">
      <c r="A5206" s="202">
        <v>89469</v>
      </c>
      <c r="B5206" s="203" t="s">
        <v>6437</v>
      </c>
      <c r="C5206" s="204" t="s">
        <v>2</v>
      </c>
      <c r="D5206" s="205">
        <v>92.42</v>
      </c>
      <c r="E5206" s="206"/>
    </row>
    <row r="5207" spans="1:5" ht="40.5">
      <c r="A5207" s="202">
        <v>89470</v>
      </c>
      <c r="B5207" s="203" t="s">
        <v>6438</v>
      </c>
      <c r="C5207" s="204" t="s">
        <v>2</v>
      </c>
      <c r="D5207" s="205">
        <v>75.5</v>
      </c>
      <c r="E5207" s="206"/>
    </row>
    <row r="5208" spans="1:5" ht="40.5">
      <c r="A5208" s="202">
        <v>89471</v>
      </c>
      <c r="B5208" s="203" t="s">
        <v>6439</v>
      </c>
      <c r="C5208" s="204" t="s">
        <v>2</v>
      </c>
      <c r="D5208" s="205">
        <v>71.98</v>
      </c>
      <c r="E5208" s="206"/>
    </row>
    <row r="5209" spans="1:5" ht="40.5">
      <c r="A5209" s="202">
        <v>89472</v>
      </c>
      <c r="B5209" s="203" t="s">
        <v>6440</v>
      </c>
      <c r="C5209" s="204" t="s">
        <v>2</v>
      </c>
      <c r="D5209" s="205">
        <v>91.04</v>
      </c>
      <c r="E5209" s="206"/>
    </row>
    <row r="5210" spans="1:5" ht="40.5">
      <c r="A5210" s="202">
        <v>89473</v>
      </c>
      <c r="B5210" s="203" t="s">
        <v>6441</v>
      </c>
      <c r="C5210" s="204" t="s">
        <v>2</v>
      </c>
      <c r="D5210" s="205">
        <v>87.31</v>
      </c>
      <c r="E5210" s="206"/>
    </row>
    <row r="5211" spans="1:5" ht="40.5">
      <c r="A5211" s="202">
        <v>89474</v>
      </c>
      <c r="B5211" s="203" t="s">
        <v>6442</v>
      </c>
      <c r="C5211" s="204" t="s">
        <v>2</v>
      </c>
      <c r="D5211" s="205">
        <v>81.86</v>
      </c>
      <c r="E5211" s="206"/>
    </row>
    <row r="5212" spans="1:5" ht="40.5">
      <c r="A5212" s="202">
        <v>89475</v>
      </c>
      <c r="B5212" s="203" t="s">
        <v>6443</v>
      </c>
      <c r="C5212" s="204" t="s">
        <v>2</v>
      </c>
      <c r="D5212" s="205">
        <v>75.569999999999993</v>
      </c>
      <c r="E5212" s="206"/>
    </row>
    <row r="5213" spans="1:5" ht="40.5">
      <c r="A5213" s="202">
        <v>89476</v>
      </c>
      <c r="B5213" s="203" t="s">
        <v>6444</v>
      </c>
      <c r="C5213" s="204" t="s">
        <v>2</v>
      </c>
      <c r="D5213" s="205">
        <v>97.86</v>
      </c>
      <c r="E5213" s="206"/>
    </row>
    <row r="5214" spans="1:5" ht="40.5">
      <c r="A5214" s="202">
        <v>89477</v>
      </c>
      <c r="B5214" s="203" t="s">
        <v>6445</v>
      </c>
      <c r="C5214" s="204" t="s">
        <v>2</v>
      </c>
      <c r="D5214" s="205">
        <v>91.32</v>
      </c>
      <c r="E5214" s="206"/>
    </row>
    <row r="5215" spans="1:5" ht="40.5">
      <c r="A5215" s="202">
        <v>89478</v>
      </c>
      <c r="B5215" s="203" t="s">
        <v>6446</v>
      </c>
      <c r="C5215" s="204" t="s">
        <v>2</v>
      </c>
      <c r="D5215" s="205">
        <v>88.41</v>
      </c>
      <c r="E5215" s="206"/>
    </row>
    <row r="5216" spans="1:5" ht="40.5">
      <c r="A5216" s="202">
        <v>89479</v>
      </c>
      <c r="B5216" s="203" t="s">
        <v>6447</v>
      </c>
      <c r="C5216" s="204" t="s">
        <v>2</v>
      </c>
      <c r="D5216" s="205">
        <v>84.84</v>
      </c>
      <c r="E5216" s="206"/>
    </row>
    <row r="5217" spans="1:5" ht="40.5">
      <c r="A5217" s="202">
        <v>89480</v>
      </c>
      <c r="B5217" s="203" t="s">
        <v>6448</v>
      </c>
      <c r="C5217" s="204" t="s">
        <v>2</v>
      </c>
      <c r="D5217" s="205">
        <v>104.02</v>
      </c>
      <c r="E5217" s="206"/>
    </row>
    <row r="5218" spans="1:5" ht="40.5">
      <c r="A5218" s="202">
        <v>89483</v>
      </c>
      <c r="B5218" s="203" t="s">
        <v>6449</v>
      </c>
      <c r="C5218" s="204" t="s">
        <v>2</v>
      </c>
      <c r="D5218" s="205">
        <v>100.35</v>
      </c>
      <c r="E5218" s="206"/>
    </row>
    <row r="5219" spans="1:5" ht="40.5">
      <c r="A5219" s="202">
        <v>89484</v>
      </c>
      <c r="B5219" s="203" t="s">
        <v>6450</v>
      </c>
      <c r="C5219" s="204" t="s">
        <v>2</v>
      </c>
      <c r="D5219" s="205">
        <v>96.14</v>
      </c>
      <c r="E5219" s="206"/>
    </row>
    <row r="5220" spans="1:5" ht="40.5">
      <c r="A5220" s="202">
        <v>89486</v>
      </c>
      <c r="B5220" s="203" t="s">
        <v>6451</v>
      </c>
      <c r="C5220" s="204" t="s">
        <v>2</v>
      </c>
      <c r="D5220" s="205">
        <v>89.47</v>
      </c>
      <c r="E5220" s="206"/>
    </row>
    <row r="5221" spans="1:5" ht="40.5">
      <c r="A5221" s="202">
        <v>89487</v>
      </c>
      <c r="B5221" s="203" t="s">
        <v>6452</v>
      </c>
      <c r="C5221" s="204" t="s">
        <v>2</v>
      </c>
      <c r="D5221" s="205">
        <v>112.14</v>
      </c>
      <c r="E5221" s="206"/>
    </row>
    <row r="5222" spans="1:5" ht="40.5">
      <c r="A5222" s="202">
        <v>89488</v>
      </c>
      <c r="B5222" s="203" t="s">
        <v>6453</v>
      </c>
      <c r="C5222" s="204" t="s">
        <v>2</v>
      </c>
      <c r="D5222" s="205">
        <v>105.17</v>
      </c>
      <c r="E5222" s="206"/>
    </row>
    <row r="5223" spans="1:5" ht="40.5">
      <c r="A5223" s="202">
        <v>91815</v>
      </c>
      <c r="B5223" s="203" t="s">
        <v>6454</v>
      </c>
      <c r="C5223" s="204" t="s">
        <v>2</v>
      </c>
      <c r="D5223" s="205">
        <v>64.41</v>
      </c>
      <c r="E5223" s="206"/>
    </row>
    <row r="5224" spans="1:5" ht="40.5">
      <c r="A5224" s="202">
        <v>91816</v>
      </c>
      <c r="B5224" s="203" t="s">
        <v>6455</v>
      </c>
      <c r="C5224" s="204" t="s">
        <v>2</v>
      </c>
      <c r="D5224" s="205">
        <v>77.540000000000006</v>
      </c>
      <c r="E5224" s="206"/>
    </row>
    <row r="5225" spans="1:5" ht="40.5">
      <c r="A5225" s="202">
        <v>101161</v>
      </c>
      <c r="B5225" s="203" t="s">
        <v>6456</v>
      </c>
      <c r="C5225" s="204" t="s">
        <v>2</v>
      </c>
      <c r="D5225" s="205">
        <v>158.19999999999999</v>
      </c>
      <c r="E5225" s="206"/>
    </row>
    <row r="5226" spans="1:5" ht="40.5">
      <c r="A5226" s="202">
        <v>101163</v>
      </c>
      <c r="B5226" s="203" t="s">
        <v>6457</v>
      </c>
      <c r="C5226" s="204" t="s">
        <v>2</v>
      </c>
      <c r="D5226" s="205">
        <v>972.95</v>
      </c>
      <c r="E5226" s="206"/>
    </row>
    <row r="5227" spans="1:5" ht="27">
      <c r="A5227" s="202">
        <v>101164</v>
      </c>
      <c r="B5227" s="203" t="s">
        <v>6458</v>
      </c>
      <c r="C5227" s="204" t="s">
        <v>2</v>
      </c>
      <c r="D5227" s="205">
        <v>693.22</v>
      </c>
      <c r="E5227" s="206"/>
    </row>
    <row r="5228" spans="1:5" ht="40.5">
      <c r="A5228" s="202">
        <v>96358</v>
      </c>
      <c r="B5228" s="203" t="s">
        <v>6459</v>
      </c>
      <c r="C5228" s="204" t="s">
        <v>2</v>
      </c>
      <c r="D5228" s="205">
        <v>76.27</v>
      </c>
      <c r="E5228" s="206"/>
    </row>
    <row r="5229" spans="1:5" ht="40.5">
      <c r="A5229" s="202">
        <v>96359</v>
      </c>
      <c r="B5229" s="203" t="s">
        <v>6460</v>
      </c>
      <c r="C5229" s="204" t="s">
        <v>2</v>
      </c>
      <c r="D5229" s="205">
        <v>85.61</v>
      </c>
      <c r="E5229" s="206"/>
    </row>
    <row r="5230" spans="1:5" ht="40.5">
      <c r="A5230" s="202">
        <v>96360</v>
      </c>
      <c r="B5230" s="203" t="s">
        <v>6461</v>
      </c>
      <c r="C5230" s="204" t="s">
        <v>2</v>
      </c>
      <c r="D5230" s="205">
        <v>101.26</v>
      </c>
      <c r="E5230" s="206"/>
    </row>
    <row r="5231" spans="1:5" ht="40.5">
      <c r="A5231" s="202">
        <v>96361</v>
      </c>
      <c r="B5231" s="203" t="s">
        <v>6462</v>
      </c>
      <c r="C5231" s="204" t="s">
        <v>2</v>
      </c>
      <c r="D5231" s="205">
        <v>119.58</v>
      </c>
      <c r="E5231" s="206"/>
    </row>
    <row r="5232" spans="1:5" ht="40.5">
      <c r="A5232" s="202">
        <v>96362</v>
      </c>
      <c r="B5232" s="203" t="s">
        <v>6463</v>
      </c>
      <c r="C5232" s="204" t="s">
        <v>2</v>
      </c>
      <c r="D5232" s="205">
        <v>98.63</v>
      </c>
      <c r="E5232" s="206"/>
    </row>
    <row r="5233" spans="1:5" ht="40.5">
      <c r="A5233" s="202">
        <v>96363</v>
      </c>
      <c r="B5233" s="203" t="s">
        <v>6464</v>
      </c>
      <c r="C5233" s="204" t="s">
        <v>2</v>
      </c>
      <c r="D5233" s="205">
        <v>108.19</v>
      </c>
      <c r="E5233" s="206"/>
    </row>
    <row r="5234" spans="1:5" ht="40.5">
      <c r="A5234" s="202">
        <v>96364</v>
      </c>
      <c r="B5234" s="203" t="s">
        <v>6465</v>
      </c>
      <c r="C5234" s="204" t="s">
        <v>2</v>
      </c>
      <c r="D5234" s="205">
        <v>123.62</v>
      </c>
      <c r="E5234" s="206"/>
    </row>
    <row r="5235" spans="1:5" ht="40.5">
      <c r="A5235" s="202">
        <v>96365</v>
      </c>
      <c r="B5235" s="203" t="s">
        <v>6466</v>
      </c>
      <c r="C5235" s="204" t="s">
        <v>2</v>
      </c>
      <c r="D5235" s="205">
        <v>142.16</v>
      </c>
      <c r="E5235" s="206"/>
    </row>
    <row r="5236" spans="1:5" ht="40.5">
      <c r="A5236" s="202">
        <v>96366</v>
      </c>
      <c r="B5236" s="203" t="s">
        <v>6467</v>
      </c>
      <c r="C5236" s="204" t="s">
        <v>2</v>
      </c>
      <c r="D5236" s="205">
        <v>120.98</v>
      </c>
      <c r="E5236" s="206"/>
    </row>
    <row r="5237" spans="1:5" ht="40.5">
      <c r="A5237" s="202">
        <v>96367</v>
      </c>
      <c r="B5237" s="203" t="s">
        <v>6468</v>
      </c>
      <c r="C5237" s="204" t="s">
        <v>2</v>
      </c>
      <c r="D5237" s="205">
        <v>130.74</v>
      </c>
      <c r="E5237" s="206"/>
    </row>
    <row r="5238" spans="1:5" ht="40.5">
      <c r="A5238" s="202">
        <v>96368</v>
      </c>
      <c r="B5238" s="203" t="s">
        <v>6469</v>
      </c>
      <c r="C5238" s="204" t="s">
        <v>2</v>
      </c>
      <c r="D5238" s="205">
        <v>145.97</v>
      </c>
      <c r="E5238" s="206"/>
    </row>
    <row r="5239" spans="1:5" ht="40.5">
      <c r="A5239" s="202">
        <v>96369</v>
      </c>
      <c r="B5239" s="203" t="s">
        <v>6470</v>
      </c>
      <c r="C5239" s="204" t="s">
        <v>2</v>
      </c>
      <c r="D5239" s="205">
        <v>164.73</v>
      </c>
      <c r="E5239" s="206"/>
    </row>
    <row r="5240" spans="1:5" ht="40.5">
      <c r="A5240" s="202">
        <v>96370</v>
      </c>
      <c r="B5240" s="203" t="s">
        <v>6471</v>
      </c>
      <c r="C5240" s="204" t="s">
        <v>2</v>
      </c>
      <c r="D5240" s="205">
        <v>50.97</v>
      </c>
      <c r="E5240" s="206"/>
    </row>
    <row r="5241" spans="1:5" ht="40.5">
      <c r="A5241" s="202">
        <v>96371</v>
      </c>
      <c r="B5241" s="203" t="s">
        <v>6472</v>
      </c>
      <c r="C5241" s="204" t="s">
        <v>2</v>
      </c>
      <c r="D5241" s="205">
        <v>60.16</v>
      </c>
      <c r="E5241" s="206"/>
    </row>
    <row r="5242" spans="1:5" ht="15">
      <c r="A5242" s="202">
        <v>96372</v>
      </c>
      <c r="B5242" s="203" t="s">
        <v>6473</v>
      </c>
      <c r="C5242" s="204" t="s">
        <v>2</v>
      </c>
      <c r="D5242" s="205">
        <v>30.35</v>
      </c>
      <c r="E5242" s="206"/>
    </row>
    <row r="5243" spans="1:5" ht="15">
      <c r="A5243" s="202">
        <v>96373</v>
      </c>
      <c r="B5243" s="203" t="s">
        <v>6474</v>
      </c>
      <c r="C5243" s="204" t="s">
        <v>0</v>
      </c>
      <c r="D5243" s="205">
        <v>8.5500000000000007</v>
      </c>
      <c r="E5243" s="206"/>
    </row>
    <row r="5244" spans="1:5" ht="15">
      <c r="A5244" s="202">
        <v>96374</v>
      </c>
      <c r="B5244" s="203" t="s">
        <v>6475</v>
      </c>
      <c r="C5244" s="204" t="s">
        <v>0</v>
      </c>
      <c r="D5244" s="205">
        <v>13.79</v>
      </c>
      <c r="E5244" s="206"/>
    </row>
    <row r="5245" spans="1:5" ht="15">
      <c r="A5245" s="202">
        <v>102235</v>
      </c>
      <c r="B5245" s="203" t="s">
        <v>6476</v>
      </c>
      <c r="C5245" s="204" t="s">
        <v>2</v>
      </c>
      <c r="D5245" s="205">
        <v>385.96</v>
      </c>
      <c r="E5245" s="206"/>
    </row>
    <row r="5246" spans="1:5" ht="40.5">
      <c r="A5246" s="202">
        <v>102253</v>
      </c>
      <c r="B5246" s="203" t="s">
        <v>6477</v>
      </c>
      <c r="C5246" s="204" t="s">
        <v>2</v>
      </c>
      <c r="D5246" s="205">
        <v>567.07000000000005</v>
      </c>
      <c r="E5246" s="206"/>
    </row>
    <row r="5247" spans="1:5" ht="40.5">
      <c r="A5247" s="202">
        <v>102254</v>
      </c>
      <c r="B5247" s="203" t="s">
        <v>6478</v>
      </c>
      <c r="C5247" s="204" t="s">
        <v>2</v>
      </c>
      <c r="D5247" s="205">
        <v>627.4</v>
      </c>
      <c r="E5247" s="206"/>
    </row>
    <row r="5248" spans="1:5" ht="27">
      <c r="A5248" s="202">
        <v>102255</v>
      </c>
      <c r="B5248" s="203" t="s">
        <v>6479</v>
      </c>
      <c r="C5248" s="204" t="s">
        <v>2</v>
      </c>
      <c r="D5248" s="205">
        <v>575.77</v>
      </c>
      <c r="E5248" s="206"/>
    </row>
    <row r="5249" spans="1:5" ht="27">
      <c r="A5249" s="202">
        <v>102256</v>
      </c>
      <c r="B5249" s="203" t="s">
        <v>6480</v>
      </c>
      <c r="C5249" s="204" t="s">
        <v>2</v>
      </c>
      <c r="D5249" s="205">
        <v>720.56</v>
      </c>
      <c r="E5249" s="206"/>
    </row>
    <row r="5250" spans="1:5" ht="40.5">
      <c r="A5250" s="202">
        <v>102257</v>
      </c>
      <c r="B5250" s="203" t="s">
        <v>6481</v>
      </c>
      <c r="C5250" s="204" t="s">
        <v>2</v>
      </c>
      <c r="D5250" s="205">
        <v>244.5</v>
      </c>
      <c r="E5250" s="206"/>
    </row>
    <row r="5251" spans="1:5" ht="27">
      <c r="A5251" s="202">
        <v>102258</v>
      </c>
      <c r="B5251" s="203" t="s">
        <v>6482</v>
      </c>
      <c r="C5251" s="204" t="s">
        <v>2</v>
      </c>
      <c r="D5251" s="205">
        <v>264.01</v>
      </c>
      <c r="E5251" s="206"/>
    </row>
    <row r="5252" spans="1:5" ht="40.5">
      <c r="A5252" s="202">
        <v>101154</v>
      </c>
      <c r="B5252" s="203" t="s">
        <v>6483</v>
      </c>
      <c r="C5252" s="204" t="s">
        <v>2</v>
      </c>
      <c r="D5252" s="205">
        <v>90.48</v>
      </c>
      <c r="E5252" s="206"/>
    </row>
    <row r="5253" spans="1:5" ht="40.5">
      <c r="A5253" s="202">
        <v>101155</v>
      </c>
      <c r="B5253" s="203" t="s">
        <v>6484</v>
      </c>
      <c r="C5253" s="204" t="s">
        <v>2</v>
      </c>
      <c r="D5253" s="205">
        <v>127.55</v>
      </c>
      <c r="E5253" s="206"/>
    </row>
    <row r="5254" spans="1:5" ht="40.5">
      <c r="A5254" s="202">
        <v>101156</v>
      </c>
      <c r="B5254" s="203" t="s">
        <v>6485</v>
      </c>
      <c r="C5254" s="204" t="s">
        <v>2</v>
      </c>
      <c r="D5254" s="205">
        <v>187.93</v>
      </c>
      <c r="E5254" s="206"/>
    </row>
    <row r="5255" spans="1:5" ht="27">
      <c r="A5255" s="202">
        <v>101810</v>
      </c>
      <c r="B5255" s="203" t="s">
        <v>6486</v>
      </c>
      <c r="C5255" s="204" t="s">
        <v>4</v>
      </c>
      <c r="D5255" s="205">
        <v>1130.8399999999999</v>
      </c>
      <c r="E5255" s="206"/>
    </row>
    <row r="5256" spans="1:5" ht="27">
      <c r="A5256" s="202">
        <v>101811</v>
      </c>
      <c r="B5256" s="203" t="s">
        <v>6487</v>
      </c>
      <c r="C5256" s="204" t="s">
        <v>4</v>
      </c>
      <c r="D5256" s="205">
        <v>1093.55</v>
      </c>
      <c r="E5256" s="206"/>
    </row>
    <row r="5257" spans="1:5" ht="27">
      <c r="A5257" s="202">
        <v>101812</v>
      </c>
      <c r="B5257" s="203" t="s">
        <v>6488</v>
      </c>
      <c r="C5257" s="204" t="s">
        <v>4</v>
      </c>
      <c r="D5257" s="205">
        <v>1190.02</v>
      </c>
      <c r="E5257" s="206"/>
    </row>
    <row r="5258" spans="1:5" ht="27">
      <c r="A5258" s="202">
        <v>101813</v>
      </c>
      <c r="B5258" s="203" t="s">
        <v>6489</v>
      </c>
      <c r="C5258" s="204" t="s">
        <v>4</v>
      </c>
      <c r="D5258" s="205">
        <v>1152.73</v>
      </c>
      <c r="E5258" s="206"/>
    </row>
    <row r="5259" spans="1:5" ht="40.5">
      <c r="A5259" s="202">
        <v>101814</v>
      </c>
      <c r="B5259" s="203" t="s">
        <v>6490</v>
      </c>
      <c r="C5259" s="204" t="s">
        <v>2</v>
      </c>
      <c r="D5259" s="205">
        <v>31.72</v>
      </c>
      <c r="E5259" s="206"/>
    </row>
    <row r="5260" spans="1:5" ht="40.5">
      <c r="A5260" s="202">
        <v>101815</v>
      </c>
      <c r="B5260" s="203" t="s">
        <v>6491</v>
      </c>
      <c r="C5260" s="204" t="s">
        <v>2</v>
      </c>
      <c r="D5260" s="205">
        <v>56.78</v>
      </c>
      <c r="E5260" s="206"/>
    </row>
    <row r="5261" spans="1:5" ht="40.5">
      <c r="A5261" s="202">
        <v>101816</v>
      </c>
      <c r="B5261" s="203" t="s">
        <v>6492</v>
      </c>
      <c r="C5261" s="204" t="s">
        <v>2</v>
      </c>
      <c r="D5261" s="205">
        <v>49.68</v>
      </c>
      <c r="E5261" s="206"/>
    </row>
    <row r="5262" spans="1:5" ht="40.5">
      <c r="A5262" s="202">
        <v>101817</v>
      </c>
      <c r="B5262" s="203" t="s">
        <v>6493</v>
      </c>
      <c r="C5262" s="204" t="s">
        <v>2</v>
      </c>
      <c r="D5262" s="205">
        <v>34.299999999999997</v>
      </c>
      <c r="E5262" s="206"/>
    </row>
    <row r="5263" spans="1:5" ht="40.5">
      <c r="A5263" s="202">
        <v>101818</v>
      </c>
      <c r="B5263" s="203" t="s">
        <v>6494</v>
      </c>
      <c r="C5263" s="204" t="s">
        <v>2</v>
      </c>
      <c r="D5263" s="205">
        <v>46.88</v>
      </c>
      <c r="E5263" s="206"/>
    </row>
    <row r="5264" spans="1:5" ht="40.5">
      <c r="A5264" s="202">
        <v>101819</v>
      </c>
      <c r="B5264" s="203" t="s">
        <v>6495</v>
      </c>
      <c r="C5264" s="204" t="s">
        <v>2</v>
      </c>
      <c r="D5264" s="205">
        <v>44.16</v>
      </c>
      <c r="E5264" s="206"/>
    </row>
    <row r="5265" spans="1:5" ht="40.5">
      <c r="A5265" s="202">
        <v>101820</v>
      </c>
      <c r="B5265" s="203" t="s">
        <v>6496</v>
      </c>
      <c r="C5265" s="204" t="s">
        <v>2</v>
      </c>
      <c r="D5265" s="205">
        <v>27.75</v>
      </c>
      <c r="E5265" s="206"/>
    </row>
    <row r="5266" spans="1:5" ht="27">
      <c r="A5266" s="202">
        <v>101821</v>
      </c>
      <c r="B5266" s="203" t="s">
        <v>6497</v>
      </c>
      <c r="C5266" s="204" t="s">
        <v>4</v>
      </c>
      <c r="D5266" s="205">
        <v>36.79</v>
      </c>
      <c r="E5266" s="206"/>
    </row>
    <row r="5267" spans="1:5" ht="27">
      <c r="A5267" s="202">
        <v>101822</v>
      </c>
      <c r="B5267" s="203" t="s">
        <v>6498</v>
      </c>
      <c r="C5267" s="204" t="s">
        <v>4</v>
      </c>
      <c r="D5267" s="205">
        <v>75.069999999999993</v>
      </c>
      <c r="E5267" s="206"/>
    </row>
    <row r="5268" spans="1:5" ht="27">
      <c r="A5268" s="202">
        <v>101823</v>
      </c>
      <c r="B5268" s="203" t="s">
        <v>6499</v>
      </c>
      <c r="C5268" s="204" t="s">
        <v>4</v>
      </c>
      <c r="D5268" s="205">
        <v>103.97</v>
      </c>
      <c r="E5268" s="206"/>
    </row>
    <row r="5269" spans="1:5" ht="27">
      <c r="A5269" s="202">
        <v>101824</v>
      </c>
      <c r="B5269" s="203" t="s">
        <v>6500</v>
      </c>
      <c r="C5269" s="204" t="s">
        <v>4</v>
      </c>
      <c r="D5269" s="205">
        <v>130.88</v>
      </c>
      <c r="E5269" s="206"/>
    </row>
    <row r="5270" spans="1:5" ht="27">
      <c r="A5270" s="202">
        <v>101825</v>
      </c>
      <c r="B5270" s="203" t="s">
        <v>6501</v>
      </c>
      <c r="C5270" s="204" t="s">
        <v>4</v>
      </c>
      <c r="D5270" s="205">
        <v>157.06</v>
      </c>
      <c r="E5270" s="206"/>
    </row>
    <row r="5271" spans="1:5" ht="27">
      <c r="A5271" s="202">
        <v>101826</v>
      </c>
      <c r="B5271" s="203" t="s">
        <v>6502</v>
      </c>
      <c r="C5271" s="204" t="s">
        <v>4</v>
      </c>
      <c r="D5271" s="205">
        <v>182.9</v>
      </c>
      <c r="E5271" s="206"/>
    </row>
    <row r="5272" spans="1:5" ht="27">
      <c r="A5272" s="202">
        <v>101827</v>
      </c>
      <c r="B5272" s="203" t="s">
        <v>6503</v>
      </c>
      <c r="C5272" s="204" t="s">
        <v>4</v>
      </c>
      <c r="D5272" s="205">
        <v>138.56</v>
      </c>
      <c r="E5272" s="206"/>
    </row>
    <row r="5273" spans="1:5" ht="27">
      <c r="A5273" s="202">
        <v>101828</v>
      </c>
      <c r="B5273" s="203" t="s">
        <v>6504</v>
      </c>
      <c r="C5273" s="204" t="s">
        <v>4</v>
      </c>
      <c r="D5273" s="205">
        <v>127.98</v>
      </c>
      <c r="E5273" s="206"/>
    </row>
    <row r="5274" spans="1:5" ht="27">
      <c r="A5274" s="202">
        <v>101829</v>
      </c>
      <c r="B5274" s="203" t="s">
        <v>6505</v>
      </c>
      <c r="C5274" s="204" t="s">
        <v>4</v>
      </c>
      <c r="D5274" s="205">
        <v>191.83</v>
      </c>
      <c r="E5274" s="206"/>
    </row>
    <row r="5275" spans="1:5" ht="27">
      <c r="A5275" s="202">
        <v>101830</v>
      </c>
      <c r="B5275" s="203" t="s">
        <v>6506</v>
      </c>
      <c r="C5275" s="204" t="s">
        <v>4</v>
      </c>
      <c r="D5275" s="205">
        <v>216.74</v>
      </c>
      <c r="E5275" s="206"/>
    </row>
    <row r="5276" spans="1:5" ht="27">
      <c r="A5276" s="202">
        <v>101831</v>
      </c>
      <c r="B5276" s="203" t="s">
        <v>6507</v>
      </c>
      <c r="C5276" s="204" t="s">
        <v>4</v>
      </c>
      <c r="D5276" s="205">
        <v>241.31</v>
      </c>
      <c r="E5276" s="206"/>
    </row>
    <row r="5277" spans="1:5" ht="27">
      <c r="A5277" s="202">
        <v>101832</v>
      </c>
      <c r="B5277" s="203" t="s">
        <v>6508</v>
      </c>
      <c r="C5277" s="204" t="s">
        <v>4</v>
      </c>
      <c r="D5277" s="205">
        <v>181.67</v>
      </c>
      <c r="E5277" s="206"/>
    </row>
    <row r="5278" spans="1:5" ht="27">
      <c r="A5278" s="202">
        <v>101833</v>
      </c>
      <c r="B5278" s="203" t="s">
        <v>6509</v>
      </c>
      <c r="C5278" s="204" t="s">
        <v>4</v>
      </c>
      <c r="D5278" s="205">
        <v>206.79</v>
      </c>
      <c r="E5278" s="206"/>
    </row>
    <row r="5279" spans="1:5" ht="27">
      <c r="A5279" s="202">
        <v>101834</v>
      </c>
      <c r="B5279" s="203" t="s">
        <v>6510</v>
      </c>
      <c r="C5279" s="204" t="s">
        <v>4</v>
      </c>
      <c r="D5279" s="205">
        <v>231.57</v>
      </c>
      <c r="E5279" s="206"/>
    </row>
    <row r="5280" spans="1:5" ht="27">
      <c r="A5280" s="202">
        <v>101835</v>
      </c>
      <c r="B5280" s="203" t="s">
        <v>6511</v>
      </c>
      <c r="C5280" s="204" t="s">
        <v>4</v>
      </c>
      <c r="D5280" s="205">
        <v>197.81</v>
      </c>
      <c r="E5280" s="206"/>
    </row>
    <row r="5281" spans="1:5" ht="27">
      <c r="A5281" s="202">
        <v>101836</v>
      </c>
      <c r="B5281" s="203" t="s">
        <v>6512</v>
      </c>
      <c r="C5281" s="204" t="s">
        <v>4</v>
      </c>
      <c r="D5281" s="205">
        <v>15.85</v>
      </c>
      <c r="E5281" s="206"/>
    </row>
    <row r="5282" spans="1:5" ht="27">
      <c r="A5282" s="202">
        <v>101837</v>
      </c>
      <c r="B5282" s="203" t="s">
        <v>6513</v>
      </c>
      <c r="C5282" s="204" t="s">
        <v>4</v>
      </c>
      <c r="D5282" s="205">
        <v>44.75</v>
      </c>
      <c r="E5282" s="206"/>
    </row>
    <row r="5283" spans="1:5" ht="27">
      <c r="A5283" s="202">
        <v>101838</v>
      </c>
      <c r="B5283" s="203" t="s">
        <v>6514</v>
      </c>
      <c r="C5283" s="204" t="s">
        <v>4</v>
      </c>
      <c r="D5283" s="205">
        <v>71.66</v>
      </c>
      <c r="E5283" s="206"/>
    </row>
    <row r="5284" spans="1:5" ht="27">
      <c r="A5284" s="202">
        <v>101839</v>
      </c>
      <c r="B5284" s="203" t="s">
        <v>6515</v>
      </c>
      <c r="C5284" s="204" t="s">
        <v>4</v>
      </c>
      <c r="D5284" s="205">
        <v>97.84</v>
      </c>
      <c r="E5284" s="206"/>
    </row>
    <row r="5285" spans="1:5" ht="27">
      <c r="A5285" s="202">
        <v>101840</v>
      </c>
      <c r="B5285" s="203" t="s">
        <v>6516</v>
      </c>
      <c r="C5285" s="204" t="s">
        <v>4</v>
      </c>
      <c r="D5285" s="205">
        <v>151.19</v>
      </c>
      <c r="E5285" s="206"/>
    </row>
    <row r="5286" spans="1:5" ht="27">
      <c r="A5286" s="202">
        <v>101841</v>
      </c>
      <c r="B5286" s="203" t="s">
        <v>6517</v>
      </c>
      <c r="C5286" s="204" t="s">
        <v>4</v>
      </c>
      <c r="D5286" s="205">
        <v>79.34</v>
      </c>
      <c r="E5286" s="206"/>
    </row>
    <row r="5287" spans="1:5" ht="27">
      <c r="A5287" s="202">
        <v>101842</v>
      </c>
      <c r="B5287" s="203" t="s">
        <v>6518</v>
      </c>
      <c r="C5287" s="204" t="s">
        <v>4</v>
      </c>
      <c r="D5287" s="205">
        <v>68.760000000000005</v>
      </c>
      <c r="E5287" s="206"/>
    </row>
    <row r="5288" spans="1:5" ht="27">
      <c r="A5288" s="202">
        <v>101843</v>
      </c>
      <c r="B5288" s="203" t="s">
        <v>6519</v>
      </c>
      <c r="C5288" s="204" t="s">
        <v>4</v>
      </c>
      <c r="D5288" s="205">
        <v>132.61000000000001</v>
      </c>
      <c r="E5288" s="206"/>
    </row>
    <row r="5289" spans="1:5" ht="27">
      <c r="A5289" s="202">
        <v>101844</v>
      </c>
      <c r="B5289" s="203" t="s">
        <v>6520</v>
      </c>
      <c r="C5289" s="204" t="s">
        <v>4</v>
      </c>
      <c r="D5289" s="205">
        <v>157.52000000000001</v>
      </c>
      <c r="E5289" s="206"/>
    </row>
    <row r="5290" spans="1:5" ht="27">
      <c r="A5290" s="202">
        <v>101845</v>
      </c>
      <c r="B5290" s="203" t="s">
        <v>6521</v>
      </c>
      <c r="C5290" s="204" t="s">
        <v>4</v>
      </c>
      <c r="D5290" s="205">
        <v>182.09</v>
      </c>
      <c r="E5290" s="206"/>
    </row>
    <row r="5291" spans="1:5" ht="27">
      <c r="A5291" s="202">
        <v>101846</v>
      </c>
      <c r="B5291" s="203" t="s">
        <v>6522</v>
      </c>
      <c r="C5291" s="204" t="s">
        <v>4</v>
      </c>
      <c r="D5291" s="205">
        <v>122.45</v>
      </c>
      <c r="E5291" s="206"/>
    </row>
    <row r="5292" spans="1:5" ht="27">
      <c r="A5292" s="202">
        <v>101847</v>
      </c>
      <c r="B5292" s="203" t="s">
        <v>6523</v>
      </c>
      <c r="C5292" s="204" t="s">
        <v>4</v>
      </c>
      <c r="D5292" s="205">
        <v>147.57</v>
      </c>
      <c r="E5292" s="206"/>
    </row>
    <row r="5293" spans="1:5" ht="27">
      <c r="A5293" s="202">
        <v>101848</v>
      </c>
      <c r="B5293" s="203" t="s">
        <v>6524</v>
      </c>
      <c r="C5293" s="204" t="s">
        <v>4</v>
      </c>
      <c r="D5293" s="205">
        <v>172.35</v>
      </c>
      <c r="E5293" s="206"/>
    </row>
    <row r="5294" spans="1:5" ht="27">
      <c r="A5294" s="202">
        <v>101849</v>
      </c>
      <c r="B5294" s="203" t="s">
        <v>6525</v>
      </c>
      <c r="C5294" s="204" t="s">
        <v>4</v>
      </c>
      <c r="D5294" s="205">
        <v>138.59</v>
      </c>
      <c r="E5294" s="206"/>
    </row>
    <row r="5295" spans="1:5" ht="27">
      <c r="A5295" s="202">
        <v>101850</v>
      </c>
      <c r="B5295" s="203" t="s">
        <v>6526</v>
      </c>
      <c r="C5295" s="204" t="s">
        <v>2</v>
      </c>
      <c r="D5295" s="205">
        <v>39.5</v>
      </c>
      <c r="E5295" s="206"/>
    </row>
    <row r="5296" spans="1:5" ht="27">
      <c r="A5296" s="202">
        <v>101851</v>
      </c>
      <c r="B5296" s="203" t="s">
        <v>6527</v>
      </c>
      <c r="C5296" s="204" t="s">
        <v>2</v>
      </c>
      <c r="D5296" s="205">
        <v>93.58</v>
      </c>
      <c r="E5296" s="206"/>
    </row>
    <row r="5297" spans="1:5" ht="27">
      <c r="A5297" s="202">
        <v>101852</v>
      </c>
      <c r="B5297" s="203" t="s">
        <v>6528</v>
      </c>
      <c r="C5297" s="204" t="s">
        <v>2</v>
      </c>
      <c r="D5297" s="205">
        <v>49.54</v>
      </c>
      <c r="E5297" s="206"/>
    </row>
    <row r="5298" spans="1:5" ht="27">
      <c r="A5298" s="202">
        <v>101853</v>
      </c>
      <c r="B5298" s="203" t="s">
        <v>6529</v>
      </c>
      <c r="C5298" s="204" t="s">
        <v>2</v>
      </c>
      <c r="D5298" s="205">
        <v>35.840000000000003</v>
      </c>
      <c r="E5298" s="206"/>
    </row>
    <row r="5299" spans="1:5" ht="40.5">
      <c r="A5299" s="202">
        <v>101854</v>
      </c>
      <c r="B5299" s="203" t="s">
        <v>6530</v>
      </c>
      <c r="C5299" s="204" t="s">
        <v>2</v>
      </c>
      <c r="D5299" s="205">
        <v>95.23</v>
      </c>
      <c r="E5299" s="206"/>
    </row>
    <row r="5300" spans="1:5" ht="27">
      <c r="A5300" s="202">
        <v>101855</v>
      </c>
      <c r="B5300" s="203" t="s">
        <v>6531</v>
      </c>
      <c r="C5300" s="204" t="s">
        <v>2</v>
      </c>
      <c r="D5300" s="205">
        <v>53.89</v>
      </c>
      <c r="E5300" s="206"/>
    </row>
    <row r="5301" spans="1:5" ht="27">
      <c r="A5301" s="202">
        <v>101856</v>
      </c>
      <c r="B5301" s="203" t="s">
        <v>6532</v>
      </c>
      <c r="C5301" s="204" t="s">
        <v>2</v>
      </c>
      <c r="D5301" s="205">
        <v>17.75</v>
      </c>
      <c r="E5301" s="206"/>
    </row>
    <row r="5302" spans="1:5" ht="27">
      <c r="A5302" s="202">
        <v>101857</v>
      </c>
      <c r="B5302" s="203" t="s">
        <v>6533</v>
      </c>
      <c r="C5302" s="204" t="s">
        <v>2</v>
      </c>
      <c r="D5302" s="205">
        <v>22.15</v>
      </c>
      <c r="E5302" s="206"/>
    </row>
    <row r="5303" spans="1:5" ht="40.5">
      <c r="A5303" s="202">
        <v>101858</v>
      </c>
      <c r="B5303" s="203" t="s">
        <v>6534</v>
      </c>
      <c r="C5303" s="204" t="s">
        <v>2</v>
      </c>
      <c r="D5303" s="205">
        <v>18.12</v>
      </c>
      <c r="E5303" s="206"/>
    </row>
    <row r="5304" spans="1:5" ht="40.5">
      <c r="A5304" s="202">
        <v>101859</v>
      </c>
      <c r="B5304" s="203" t="s">
        <v>6535</v>
      </c>
      <c r="C5304" s="204" t="s">
        <v>2</v>
      </c>
      <c r="D5304" s="205">
        <v>20.010000000000002</v>
      </c>
      <c r="E5304" s="206"/>
    </row>
    <row r="5305" spans="1:5" ht="40.5">
      <c r="A5305" s="202">
        <v>101860</v>
      </c>
      <c r="B5305" s="203" t="s">
        <v>6536</v>
      </c>
      <c r="C5305" s="204" t="s">
        <v>2</v>
      </c>
      <c r="D5305" s="205">
        <v>23</v>
      </c>
      <c r="E5305" s="206"/>
    </row>
    <row r="5306" spans="1:5" ht="40.5">
      <c r="A5306" s="202">
        <v>101861</v>
      </c>
      <c r="B5306" s="203" t="s">
        <v>6537</v>
      </c>
      <c r="C5306" s="204" t="s">
        <v>2</v>
      </c>
      <c r="D5306" s="205">
        <v>21.51</v>
      </c>
      <c r="E5306" s="206"/>
    </row>
    <row r="5307" spans="1:5" ht="27">
      <c r="A5307" s="202">
        <v>101862</v>
      </c>
      <c r="B5307" s="203" t="s">
        <v>6538</v>
      </c>
      <c r="C5307" s="204" t="s">
        <v>2</v>
      </c>
      <c r="D5307" s="205">
        <v>23.43</v>
      </c>
      <c r="E5307" s="206"/>
    </row>
    <row r="5308" spans="1:5" ht="40.5">
      <c r="A5308" s="202">
        <v>101863</v>
      </c>
      <c r="B5308" s="203" t="s">
        <v>6539</v>
      </c>
      <c r="C5308" s="204" t="s">
        <v>2</v>
      </c>
      <c r="D5308" s="205">
        <v>18.38</v>
      </c>
      <c r="E5308" s="206"/>
    </row>
    <row r="5309" spans="1:5" ht="40.5">
      <c r="A5309" s="202">
        <v>101864</v>
      </c>
      <c r="B5309" s="203" t="s">
        <v>6540</v>
      </c>
      <c r="C5309" s="204" t="s">
        <v>2</v>
      </c>
      <c r="D5309" s="205">
        <v>21.37</v>
      </c>
      <c r="E5309" s="206"/>
    </row>
    <row r="5310" spans="1:5" ht="40.5">
      <c r="A5310" s="202">
        <v>101865</v>
      </c>
      <c r="B5310" s="203" t="s">
        <v>6541</v>
      </c>
      <c r="C5310" s="204" t="s">
        <v>2</v>
      </c>
      <c r="D5310" s="205">
        <v>24.35</v>
      </c>
      <c r="E5310" s="206"/>
    </row>
    <row r="5311" spans="1:5" ht="27">
      <c r="A5311" s="202">
        <v>101866</v>
      </c>
      <c r="B5311" s="203" t="s">
        <v>6542</v>
      </c>
      <c r="C5311" s="204" t="s">
        <v>2</v>
      </c>
      <c r="D5311" s="205">
        <v>21.66</v>
      </c>
      <c r="E5311" s="206"/>
    </row>
    <row r="5312" spans="1:5" ht="27">
      <c r="A5312" s="202">
        <v>101867</v>
      </c>
      <c r="B5312" s="203" t="s">
        <v>6543</v>
      </c>
      <c r="C5312" s="204" t="s">
        <v>2</v>
      </c>
      <c r="D5312" s="205">
        <v>24.63</v>
      </c>
      <c r="E5312" s="206"/>
    </row>
    <row r="5313" spans="1:5" ht="40.5">
      <c r="A5313" s="202">
        <v>101868</v>
      </c>
      <c r="B5313" s="203" t="s">
        <v>6544</v>
      </c>
      <c r="C5313" s="204" t="s">
        <v>2</v>
      </c>
      <c r="D5313" s="205">
        <v>19.579999999999998</v>
      </c>
      <c r="E5313" s="206"/>
    </row>
    <row r="5314" spans="1:5" ht="40.5">
      <c r="A5314" s="202">
        <v>101869</v>
      </c>
      <c r="B5314" s="203" t="s">
        <v>6545</v>
      </c>
      <c r="C5314" s="204" t="s">
        <v>2</v>
      </c>
      <c r="D5314" s="205">
        <v>22.56</v>
      </c>
      <c r="E5314" s="206"/>
    </row>
    <row r="5315" spans="1:5" ht="40.5">
      <c r="A5315" s="202">
        <v>101870</v>
      </c>
      <c r="B5315" s="203" t="s">
        <v>6546</v>
      </c>
      <c r="C5315" s="204" t="s">
        <v>2</v>
      </c>
      <c r="D5315" s="205">
        <v>25.54</v>
      </c>
      <c r="E5315" s="206"/>
    </row>
    <row r="5316" spans="1:5" ht="27">
      <c r="A5316" s="202">
        <v>102096</v>
      </c>
      <c r="B5316" s="203" t="s">
        <v>6547</v>
      </c>
      <c r="C5316" s="204" t="s">
        <v>4</v>
      </c>
      <c r="D5316" s="205">
        <v>1162.1600000000001</v>
      </c>
      <c r="E5316" s="206"/>
    </row>
    <row r="5317" spans="1:5" ht="27">
      <c r="A5317" s="202">
        <v>102098</v>
      </c>
      <c r="B5317" s="203" t="s">
        <v>6548</v>
      </c>
      <c r="C5317" s="204" t="s">
        <v>4</v>
      </c>
      <c r="D5317" s="205">
        <v>1221.3399999999999</v>
      </c>
      <c r="E5317" s="206"/>
    </row>
    <row r="5318" spans="1:5" ht="27">
      <c r="A5318" s="202">
        <v>102100</v>
      </c>
      <c r="B5318" s="203" t="s">
        <v>6549</v>
      </c>
      <c r="C5318" s="204" t="s">
        <v>2</v>
      </c>
      <c r="D5318" s="205">
        <v>7.69</v>
      </c>
      <c r="E5318" s="206"/>
    </row>
    <row r="5319" spans="1:5" ht="27">
      <c r="A5319" s="202">
        <v>102101</v>
      </c>
      <c r="B5319" s="203" t="s">
        <v>6550</v>
      </c>
      <c r="C5319" s="204" t="s">
        <v>2</v>
      </c>
      <c r="D5319" s="205">
        <v>2.5499999999999998</v>
      </c>
      <c r="E5319" s="206"/>
    </row>
    <row r="5320" spans="1:5" ht="27">
      <c r="A5320" s="202">
        <v>100576</v>
      </c>
      <c r="B5320" s="203" t="s">
        <v>6551</v>
      </c>
      <c r="C5320" s="204" t="s">
        <v>2</v>
      </c>
      <c r="D5320" s="205">
        <v>1.44</v>
      </c>
      <c r="E5320" s="206"/>
    </row>
    <row r="5321" spans="1:5" ht="27">
      <c r="A5321" s="202">
        <v>100577</v>
      </c>
      <c r="B5321" s="203" t="s">
        <v>6552</v>
      </c>
      <c r="C5321" s="204" t="s">
        <v>2</v>
      </c>
      <c r="D5321" s="205">
        <v>0.68</v>
      </c>
      <c r="E5321" s="206"/>
    </row>
    <row r="5322" spans="1:5" ht="40.5">
      <c r="A5322" s="202">
        <v>96388</v>
      </c>
      <c r="B5322" s="203" t="s">
        <v>6553</v>
      </c>
      <c r="C5322" s="204" t="s">
        <v>4</v>
      </c>
      <c r="D5322" s="205">
        <v>6.92</v>
      </c>
      <c r="E5322" s="206"/>
    </row>
    <row r="5323" spans="1:5" ht="40.5">
      <c r="A5323" s="202">
        <v>96389</v>
      </c>
      <c r="B5323" s="203" t="s">
        <v>6554</v>
      </c>
      <c r="C5323" s="204" t="s">
        <v>4</v>
      </c>
      <c r="D5323" s="205">
        <v>39.28</v>
      </c>
      <c r="E5323" s="206"/>
    </row>
    <row r="5324" spans="1:5" ht="40.5">
      <c r="A5324" s="202">
        <v>96390</v>
      </c>
      <c r="B5324" s="203" t="s">
        <v>6555</v>
      </c>
      <c r="C5324" s="204" t="s">
        <v>4</v>
      </c>
      <c r="D5324" s="205">
        <v>64.91</v>
      </c>
      <c r="E5324" s="206"/>
    </row>
    <row r="5325" spans="1:5" ht="40.5">
      <c r="A5325" s="202">
        <v>96391</v>
      </c>
      <c r="B5325" s="203" t="s">
        <v>6556</v>
      </c>
      <c r="C5325" s="204" t="s">
        <v>4</v>
      </c>
      <c r="D5325" s="205">
        <v>91.58</v>
      </c>
      <c r="E5325" s="206"/>
    </row>
    <row r="5326" spans="1:5" ht="40.5">
      <c r="A5326" s="202">
        <v>96392</v>
      </c>
      <c r="B5326" s="203" t="s">
        <v>6557</v>
      </c>
      <c r="C5326" s="204" t="s">
        <v>4</v>
      </c>
      <c r="D5326" s="205">
        <v>117.42</v>
      </c>
      <c r="E5326" s="206"/>
    </row>
    <row r="5327" spans="1:5" ht="27">
      <c r="A5327" s="202">
        <v>96396</v>
      </c>
      <c r="B5327" s="203" t="s">
        <v>6558</v>
      </c>
      <c r="C5327" s="204" t="s">
        <v>4</v>
      </c>
      <c r="D5327" s="205">
        <v>130.4</v>
      </c>
      <c r="E5327" s="206"/>
    </row>
    <row r="5328" spans="1:5" ht="40.5">
      <c r="A5328" s="202">
        <v>96397</v>
      </c>
      <c r="B5328" s="203" t="s">
        <v>6559</v>
      </c>
      <c r="C5328" s="204" t="s">
        <v>4</v>
      </c>
      <c r="D5328" s="205">
        <v>179.4</v>
      </c>
      <c r="E5328" s="206"/>
    </row>
    <row r="5329" spans="1:5" ht="27">
      <c r="A5329" s="202">
        <v>96398</v>
      </c>
      <c r="B5329" s="203" t="s">
        <v>6560</v>
      </c>
      <c r="C5329" s="204" t="s">
        <v>4</v>
      </c>
      <c r="D5329" s="205">
        <v>246.08</v>
      </c>
      <c r="E5329" s="206"/>
    </row>
    <row r="5330" spans="1:5" ht="27">
      <c r="A5330" s="202">
        <v>96399</v>
      </c>
      <c r="B5330" s="203" t="s">
        <v>6561</v>
      </c>
      <c r="C5330" s="204" t="s">
        <v>4</v>
      </c>
      <c r="D5330" s="205">
        <v>88.17</v>
      </c>
      <c r="E5330" s="206"/>
    </row>
    <row r="5331" spans="1:5" ht="27">
      <c r="A5331" s="202">
        <v>96400</v>
      </c>
      <c r="B5331" s="203" t="s">
        <v>6562</v>
      </c>
      <c r="C5331" s="204" t="s">
        <v>4</v>
      </c>
      <c r="D5331" s="205">
        <v>114.22</v>
      </c>
      <c r="E5331" s="206"/>
    </row>
    <row r="5332" spans="1:5" ht="15">
      <c r="A5332" s="202">
        <v>96401</v>
      </c>
      <c r="B5332" s="203" t="s">
        <v>6563</v>
      </c>
      <c r="C5332" s="204" t="s">
        <v>2</v>
      </c>
      <c r="D5332" s="205">
        <v>6.77</v>
      </c>
      <c r="E5332" s="206"/>
    </row>
    <row r="5333" spans="1:5" ht="15">
      <c r="A5333" s="202">
        <v>96402</v>
      </c>
      <c r="B5333" s="203" t="s">
        <v>6564</v>
      </c>
      <c r="C5333" s="204" t="s">
        <v>2</v>
      </c>
      <c r="D5333" s="205">
        <v>1.82</v>
      </c>
      <c r="E5333" s="206"/>
    </row>
    <row r="5334" spans="1:5" ht="40.5">
      <c r="A5334" s="202">
        <v>100564</v>
      </c>
      <c r="B5334" s="203" t="s">
        <v>6565</v>
      </c>
      <c r="C5334" s="204" t="s">
        <v>4</v>
      </c>
      <c r="D5334" s="205">
        <v>77.14</v>
      </c>
      <c r="E5334" s="206"/>
    </row>
    <row r="5335" spans="1:5" ht="40.5">
      <c r="A5335" s="202">
        <v>100565</v>
      </c>
      <c r="B5335" s="203" t="s">
        <v>6566</v>
      </c>
      <c r="C5335" s="204" t="s">
        <v>4</v>
      </c>
      <c r="D5335" s="205">
        <v>66.599999999999994</v>
      </c>
      <c r="E5335" s="206"/>
    </row>
    <row r="5336" spans="1:5" ht="40.5">
      <c r="A5336" s="202">
        <v>100566</v>
      </c>
      <c r="B5336" s="203" t="s">
        <v>6567</v>
      </c>
      <c r="C5336" s="204" t="s">
        <v>4</v>
      </c>
      <c r="D5336" s="205">
        <v>130.41</v>
      </c>
      <c r="E5336" s="206"/>
    </row>
    <row r="5337" spans="1:5" ht="40.5">
      <c r="A5337" s="202">
        <v>100567</v>
      </c>
      <c r="B5337" s="203" t="s">
        <v>6568</v>
      </c>
      <c r="C5337" s="204" t="s">
        <v>4</v>
      </c>
      <c r="D5337" s="205">
        <v>155.36000000000001</v>
      </c>
      <c r="E5337" s="206"/>
    </row>
    <row r="5338" spans="1:5" ht="40.5">
      <c r="A5338" s="202">
        <v>100568</v>
      </c>
      <c r="B5338" s="203" t="s">
        <v>6569</v>
      </c>
      <c r="C5338" s="204" t="s">
        <v>4</v>
      </c>
      <c r="D5338" s="205">
        <v>179.89</v>
      </c>
      <c r="E5338" s="206"/>
    </row>
    <row r="5339" spans="1:5" ht="40.5">
      <c r="A5339" s="202">
        <v>100569</v>
      </c>
      <c r="B5339" s="203" t="s">
        <v>6570</v>
      </c>
      <c r="C5339" s="204" t="s">
        <v>4</v>
      </c>
      <c r="D5339" s="205">
        <v>120.26</v>
      </c>
      <c r="E5339" s="206"/>
    </row>
    <row r="5340" spans="1:5" ht="40.5">
      <c r="A5340" s="202">
        <v>100570</v>
      </c>
      <c r="B5340" s="203" t="s">
        <v>6571</v>
      </c>
      <c r="C5340" s="204" t="s">
        <v>4</v>
      </c>
      <c r="D5340" s="205">
        <v>146.86000000000001</v>
      </c>
      <c r="E5340" s="206"/>
    </row>
    <row r="5341" spans="1:5" ht="40.5">
      <c r="A5341" s="202">
        <v>100571</v>
      </c>
      <c r="B5341" s="203" t="s">
        <v>6572</v>
      </c>
      <c r="C5341" s="204" t="s">
        <v>4</v>
      </c>
      <c r="D5341" s="205">
        <v>170.2</v>
      </c>
      <c r="E5341" s="206"/>
    </row>
    <row r="5342" spans="1:5" ht="40.5">
      <c r="A5342" s="202">
        <v>100572</v>
      </c>
      <c r="B5342" s="203" t="s">
        <v>6573</v>
      </c>
      <c r="C5342" s="204" t="s">
        <v>4</v>
      </c>
      <c r="D5342" s="205">
        <v>80.239999999999995</v>
      </c>
      <c r="E5342" s="206"/>
    </row>
    <row r="5343" spans="1:5" ht="40.5">
      <c r="A5343" s="202">
        <v>100573</v>
      </c>
      <c r="B5343" s="203" t="s">
        <v>6574</v>
      </c>
      <c r="C5343" s="204" t="s">
        <v>4</v>
      </c>
      <c r="D5343" s="205">
        <v>69.7</v>
      </c>
      <c r="E5343" s="206"/>
    </row>
    <row r="5344" spans="1:5" ht="15">
      <c r="A5344" s="202">
        <v>100574</v>
      </c>
      <c r="B5344" s="203" t="s">
        <v>6575</v>
      </c>
      <c r="C5344" s="204" t="s">
        <v>4</v>
      </c>
      <c r="D5344" s="205">
        <v>0.92</v>
      </c>
      <c r="E5344" s="206"/>
    </row>
    <row r="5345" spans="1:5" ht="15">
      <c r="A5345" s="202">
        <v>100575</v>
      </c>
      <c r="B5345" s="203" t="s">
        <v>6576</v>
      </c>
      <c r="C5345" s="204" t="s">
        <v>2</v>
      </c>
      <c r="D5345" s="205">
        <v>7.0000000000000007E-2</v>
      </c>
      <c r="E5345" s="206"/>
    </row>
    <row r="5346" spans="1:5" ht="40.5">
      <c r="A5346" s="202">
        <v>101767</v>
      </c>
      <c r="B5346" s="203" t="s">
        <v>6577</v>
      </c>
      <c r="C5346" s="204" t="s">
        <v>4</v>
      </c>
      <c r="D5346" s="205">
        <v>16.75</v>
      </c>
      <c r="E5346" s="206"/>
    </row>
    <row r="5347" spans="1:5" ht="40.5">
      <c r="A5347" s="202">
        <v>101768</v>
      </c>
      <c r="B5347" s="203" t="s">
        <v>6578</v>
      </c>
      <c r="C5347" s="204" t="s">
        <v>4</v>
      </c>
      <c r="D5347" s="205">
        <v>26.99</v>
      </c>
      <c r="E5347" s="206"/>
    </row>
    <row r="5348" spans="1:5" ht="27">
      <c r="A5348" s="202">
        <v>92391</v>
      </c>
      <c r="B5348" s="203" t="s">
        <v>6579</v>
      </c>
      <c r="C5348" s="204" t="s">
        <v>2</v>
      </c>
      <c r="D5348" s="205">
        <v>54.15</v>
      </c>
      <c r="E5348" s="206"/>
    </row>
    <row r="5349" spans="1:5" ht="27">
      <c r="A5349" s="202">
        <v>92392</v>
      </c>
      <c r="B5349" s="203" t="s">
        <v>6580</v>
      </c>
      <c r="C5349" s="204" t="s">
        <v>2</v>
      </c>
      <c r="D5349" s="205">
        <v>112.71</v>
      </c>
      <c r="E5349" s="206"/>
    </row>
    <row r="5350" spans="1:5" ht="27">
      <c r="A5350" s="202">
        <v>92393</v>
      </c>
      <c r="B5350" s="203" t="s">
        <v>6581</v>
      </c>
      <c r="C5350" s="204" t="s">
        <v>2</v>
      </c>
      <c r="D5350" s="205">
        <v>53.77</v>
      </c>
      <c r="E5350" s="206"/>
    </row>
    <row r="5351" spans="1:5" ht="27">
      <c r="A5351" s="202">
        <v>92394</v>
      </c>
      <c r="B5351" s="203" t="s">
        <v>6582</v>
      </c>
      <c r="C5351" s="204" t="s">
        <v>2</v>
      </c>
      <c r="D5351" s="205">
        <v>67.31</v>
      </c>
      <c r="E5351" s="206"/>
    </row>
    <row r="5352" spans="1:5" ht="27">
      <c r="A5352" s="202">
        <v>92395</v>
      </c>
      <c r="B5352" s="203" t="s">
        <v>6583</v>
      </c>
      <c r="C5352" s="204" t="s">
        <v>2</v>
      </c>
      <c r="D5352" s="205">
        <v>81.63</v>
      </c>
      <c r="E5352" s="206"/>
    </row>
    <row r="5353" spans="1:5" ht="27">
      <c r="A5353" s="202">
        <v>92396</v>
      </c>
      <c r="B5353" s="203" t="s">
        <v>6584</v>
      </c>
      <c r="C5353" s="204" t="s">
        <v>2</v>
      </c>
      <c r="D5353" s="205">
        <v>64.239999999999995</v>
      </c>
      <c r="E5353" s="206"/>
    </row>
    <row r="5354" spans="1:5" ht="27">
      <c r="A5354" s="202">
        <v>92397</v>
      </c>
      <c r="B5354" s="203" t="s">
        <v>6585</v>
      </c>
      <c r="C5354" s="204" t="s">
        <v>2</v>
      </c>
      <c r="D5354" s="205">
        <v>53.72</v>
      </c>
      <c r="E5354" s="206"/>
    </row>
    <row r="5355" spans="1:5" ht="27">
      <c r="A5355" s="202">
        <v>92398</v>
      </c>
      <c r="B5355" s="203" t="s">
        <v>6586</v>
      </c>
      <c r="C5355" s="204" t="s">
        <v>2</v>
      </c>
      <c r="D5355" s="205">
        <v>68.45</v>
      </c>
      <c r="E5355" s="206"/>
    </row>
    <row r="5356" spans="1:5" ht="27">
      <c r="A5356" s="202">
        <v>92399</v>
      </c>
      <c r="B5356" s="203" t="s">
        <v>6587</v>
      </c>
      <c r="C5356" s="204" t="s">
        <v>2</v>
      </c>
      <c r="D5356" s="205">
        <v>69.739999999999995</v>
      </c>
      <c r="E5356" s="206"/>
    </row>
    <row r="5357" spans="1:5" ht="27">
      <c r="A5357" s="202">
        <v>92400</v>
      </c>
      <c r="B5357" s="203" t="s">
        <v>6588</v>
      </c>
      <c r="C5357" s="204" t="s">
        <v>2</v>
      </c>
      <c r="D5357" s="205">
        <v>81.55</v>
      </c>
      <c r="E5357" s="206"/>
    </row>
    <row r="5358" spans="1:5" ht="27">
      <c r="A5358" s="202">
        <v>92401</v>
      </c>
      <c r="B5358" s="203" t="s">
        <v>6589</v>
      </c>
      <c r="C5358" s="204" t="s">
        <v>2</v>
      </c>
      <c r="D5358" s="205">
        <v>82.95</v>
      </c>
      <c r="E5358" s="206"/>
    </row>
    <row r="5359" spans="1:5" ht="27">
      <c r="A5359" s="202">
        <v>92402</v>
      </c>
      <c r="B5359" s="203" t="s">
        <v>6590</v>
      </c>
      <c r="C5359" s="204" t="s">
        <v>2</v>
      </c>
      <c r="D5359" s="205">
        <v>65.64</v>
      </c>
      <c r="E5359" s="206"/>
    </row>
    <row r="5360" spans="1:5" ht="27">
      <c r="A5360" s="202">
        <v>92403</v>
      </c>
      <c r="B5360" s="203" t="s">
        <v>6591</v>
      </c>
      <c r="C5360" s="204" t="s">
        <v>2</v>
      </c>
      <c r="D5360" s="205">
        <v>55</v>
      </c>
      <c r="E5360" s="206"/>
    </row>
    <row r="5361" spans="1:5" ht="27">
      <c r="A5361" s="202">
        <v>92404</v>
      </c>
      <c r="B5361" s="203" t="s">
        <v>6592</v>
      </c>
      <c r="C5361" s="204" t="s">
        <v>2</v>
      </c>
      <c r="D5361" s="205">
        <v>69.75</v>
      </c>
      <c r="E5361" s="206"/>
    </row>
    <row r="5362" spans="1:5" ht="27">
      <c r="A5362" s="202">
        <v>92405</v>
      </c>
      <c r="B5362" s="203" t="s">
        <v>6593</v>
      </c>
      <c r="C5362" s="204" t="s">
        <v>2</v>
      </c>
      <c r="D5362" s="205">
        <v>71.010000000000005</v>
      </c>
      <c r="E5362" s="206"/>
    </row>
    <row r="5363" spans="1:5" ht="27">
      <c r="A5363" s="202">
        <v>92406</v>
      </c>
      <c r="B5363" s="203" t="s">
        <v>6594</v>
      </c>
      <c r="C5363" s="204" t="s">
        <v>2</v>
      </c>
      <c r="D5363" s="205">
        <v>82.85</v>
      </c>
      <c r="E5363" s="206"/>
    </row>
    <row r="5364" spans="1:5" ht="27">
      <c r="A5364" s="202">
        <v>92407</v>
      </c>
      <c r="B5364" s="203" t="s">
        <v>6595</v>
      </c>
      <c r="C5364" s="204" t="s">
        <v>2</v>
      </c>
      <c r="D5364" s="205">
        <v>84.23</v>
      </c>
      <c r="E5364" s="206"/>
    </row>
    <row r="5365" spans="1:5" ht="27">
      <c r="A5365" s="202">
        <v>93679</v>
      </c>
      <c r="B5365" s="203" t="s">
        <v>6596</v>
      </c>
      <c r="C5365" s="204" t="s">
        <v>2</v>
      </c>
      <c r="D5365" s="205">
        <v>71.510000000000005</v>
      </c>
      <c r="E5365" s="206"/>
    </row>
    <row r="5366" spans="1:5" ht="27">
      <c r="A5366" s="202">
        <v>93680</v>
      </c>
      <c r="B5366" s="203" t="s">
        <v>6597</v>
      </c>
      <c r="C5366" s="204" t="s">
        <v>2</v>
      </c>
      <c r="D5366" s="205">
        <v>60.67</v>
      </c>
      <c r="E5366" s="206"/>
    </row>
    <row r="5367" spans="1:5" ht="27">
      <c r="A5367" s="202">
        <v>93681</v>
      </c>
      <c r="B5367" s="203" t="s">
        <v>6598</v>
      </c>
      <c r="C5367" s="204" t="s">
        <v>2</v>
      </c>
      <c r="D5367" s="205">
        <v>74</v>
      </c>
      <c r="E5367" s="206"/>
    </row>
    <row r="5368" spans="1:5" ht="27">
      <c r="A5368" s="202">
        <v>93682</v>
      </c>
      <c r="B5368" s="203" t="s">
        <v>6599</v>
      </c>
      <c r="C5368" s="204" t="s">
        <v>2</v>
      </c>
      <c r="D5368" s="205">
        <v>75.349999999999994</v>
      </c>
      <c r="E5368" s="206"/>
    </row>
    <row r="5369" spans="1:5" ht="27">
      <c r="A5369" s="202">
        <v>97104</v>
      </c>
      <c r="B5369" s="203" t="s">
        <v>6600</v>
      </c>
      <c r="C5369" s="204" t="s">
        <v>2</v>
      </c>
      <c r="D5369" s="205">
        <v>116.05</v>
      </c>
      <c r="E5369" s="206"/>
    </row>
    <row r="5370" spans="1:5" ht="27">
      <c r="A5370" s="202">
        <v>97105</v>
      </c>
      <c r="B5370" s="203" t="s">
        <v>6601</v>
      </c>
      <c r="C5370" s="204" t="s">
        <v>2</v>
      </c>
      <c r="D5370" s="205">
        <v>137.5</v>
      </c>
      <c r="E5370" s="206"/>
    </row>
    <row r="5371" spans="1:5" ht="27">
      <c r="A5371" s="202">
        <v>97106</v>
      </c>
      <c r="B5371" s="203" t="s">
        <v>6602</v>
      </c>
      <c r="C5371" s="204" t="s">
        <v>2</v>
      </c>
      <c r="D5371" s="205">
        <v>150.88999999999999</v>
      </c>
      <c r="E5371" s="206"/>
    </row>
    <row r="5372" spans="1:5" ht="27">
      <c r="A5372" s="202">
        <v>97107</v>
      </c>
      <c r="B5372" s="203" t="s">
        <v>6603</v>
      </c>
      <c r="C5372" s="204" t="s">
        <v>2</v>
      </c>
      <c r="D5372" s="205">
        <v>164.26</v>
      </c>
      <c r="E5372" s="206"/>
    </row>
    <row r="5373" spans="1:5" ht="27">
      <c r="A5373" s="202">
        <v>97108</v>
      </c>
      <c r="B5373" s="203" t="s">
        <v>6604</v>
      </c>
      <c r="C5373" s="204" t="s">
        <v>2</v>
      </c>
      <c r="D5373" s="205">
        <v>193.94</v>
      </c>
      <c r="E5373" s="206"/>
    </row>
    <row r="5374" spans="1:5" ht="27">
      <c r="A5374" s="202">
        <v>97109</v>
      </c>
      <c r="B5374" s="203" t="s">
        <v>6605</v>
      </c>
      <c r="C5374" s="204" t="s">
        <v>2</v>
      </c>
      <c r="D5374" s="205">
        <v>207.26</v>
      </c>
      <c r="E5374" s="206"/>
    </row>
    <row r="5375" spans="1:5" ht="27">
      <c r="A5375" s="202">
        <v>97110</v>
      </c>
      <c r="B5375" s="203" t="s">
        <v>6606</v>
      </c>
      <c r="C5375" s="204" t="s">
        <v>2</v>
      </c>
      <c r="D5375" s="205">
        <v>162.1</v>
      </c>
      <c r="E5375" s="206"/>
    </row>
    <row r="5376" spans="1:5" ht="27">
      <c r="A5376" s="202">
        <v>97111</v>
      </c>
      <c r="B5376" s="203" t="s">
        <v>6607</v>
      </c>
      <c r="C5376" s="204" t="s">
        <v>2</v>
      </c>
      <c r="D5376" s="205">
        <v>186.75</v>
      </c>
      <c r="E5376" s="206"/>
    </row>
    <row r="5377" spans="1:5" ht="27">
      <c r="A5377" s="202">
        <v>97112</v>
      </c>
      <c r="B5377" s="203" t="s">
        <v>6608</v>
      </c>
      <c r="C5377" s="204" t="s">
        <v>2</v>
      </c>
      <c r="D5377" s="205">
        <v>202.9</v>
      </c>
      <c r="E5377" s="206"/>
    </row>
    <row r="5378" spans="1:5" ht="27">
      <c r="A5378" s="202">
        <v>97113</v>
      </c>
      <c r="B5378" s="203" t="s">
        <v>6609</v>
      </c>
      <c r="C5378" s="204" t="s">
        <v>2</v>
      </c>
      <c r="D5378" s="205">
        <v>2.17</v>
      </c>
      <c r="E5378" s="206"/>
    </row>
    <row r="5379" spans="1:5" ht="15">
      <c r="A5379" s="202">
        <v>97114</v>
      </c>
      <c r="B5379" s="203" t="s">
        <v>6610</v>
      </c>
      <c r="C5379" s="204" t="s">
        <v>0</v>
      </c>
      <c r="D5379" s="205">
        <v>0.35</v>
      </c>
      <c r="E5379" s="206"/>
    </row>
    <row r="5380" spans="1:5" ht="27">
      <c r="A5380" s="202">
        <v>97115</v>
      </c>
      <c r="B5380" s="203" t="s">
        <v>6611</v>
      </c>
      <c r="C5380" s="204" t="s">
        <v>1200</v>
      </c>
      <c r="D5380" s="205">
        <v>33.799999999999997</v>
      </c>
      <c r="E5380" s="206"/>
    </row>
    <row r="5381" spans="1:5" ht="27">
      <c r="A5381" s="202">
        <v>97116</v>
      </c>
      <c r="B5381" s="203" t="s">
        <v>6612</v>
      </c>
      <c r="C5381" s="204" t="s">
        <v>1200</v>
      </c>
      <c r="D5381" s="205">
        <v>20.52</v>
      </c>
      <c r="E5381" s="206"/>
    </row>
    <row r="5382" spans="1:5" ht="27">
      <c r="A5382" s="202">
        <v>97117</v>
      </c>
      <c r="B5382" s="203" t="s">
        <v>6613</v>
      </c>
      <c r="C5382" s="204" t="s">
        <v>1200</v>
      </c>
      <c r="D5382" s="205">
        <v>21.39</v>
      </c>
      <c r="E5382" s="206"/>
    </row>
    <row r="5383" spans="1:5" ht="27">
      <c r="A5383" s="202">
        <v>97118</v>
      </c>
      <c r="B5383" s="203" t="s">
        <v>6614</v>
      </c>
      <c r="C5383" s="204" t="s">
        <v>1200</v>
      </c>
      <c r="D5383" s="205">
        <v>19.54</v>
      </c>
      <c r="E5383" s="206"/>
    </row>
    <row r="5384" spans="1:5" ht="27">
      <c r="A5384" s="202">
        <v>97119</v>
      </c>
      <c r="B5384" s="203" t="s">
        <v>6615</v>
      </c>
      <c r="C5384" s="204" t="s">
        <v>1200</v>
      </c>
      <c r="D5384" s="205">
        <v>19.36</v>
      </c>
      <c r="E5384" s="206"/>
    </row>
    <row r="5385" spans="1:5" ht="27">
      <c r="A5385" s="202">
        <v>97120</v>
      </c>
      <c r="B5385" s="203" t="s">
        <v>6616</v>
      </c>
      <c r="C5385" s="204" t="s">
        <v>1200</v>
      </c>
      <c r="D5385" s="205">
        <v>14.31</v>
      </c>
      <c r="E5385" s="206"/>
    </row>
    <row r="5386" spans="1:5" ht="27">
      <c r="A5386" s="202">
        <v>97802</v>
      </c>
      <c r="B5386" s="203" t="s">
        <v>6617</v>
      </c>
      <c r="C5386" s="204" t="s">
        <v>2</v>
      </c>
      <c r="D5386" s="205">
        <v>4.9000000000000004</v>
      </c>
      <c r="E5386" s="206"/>
    </row>
    <row r="5387" spans="1:5" ht="27">
      <c r="A5387" s="202">
        <v>97803</v>
      </c>
      <c r="B5387" s="203" t="s">
        <v>6618</v>
      </c>
      <c r="C5387" s="204" t="s">
        <v>2</v>
      </c>
      <c r="D5387" s="205">
        <v>7.35</v>
      </c>
      <c r="E5387" s="206"/>
    </row>
    <row r="5388" spans="1:5" ht="27">
      <c r="A5388" s="202">
        <v>97805</v>
      </c>
      <c r="B5388" s="203" t="s">
        <v>6619</v>
      </c>
      <c r="C5388" s="204" t="s">
        <v>2</v>
      </c>
      <c r="D5388" s="205">
        <v>12.37</v>
      </c>
      <c r="E5388" s="206"/>
    </row>
    <row r="5389" spans="1:5" ht="27">
      <c r="A5389" s="202">
        <v>97806</v>
      </c>
      <c r="B5389" s="203" t="s">
        <v>6620</v>
      </c>
      <c r="C5389" s="204" t="s">
        <v>2</v>
      </c>
      <c r="D5389" s="205">
        <v>14.8</v>
      </c>
      <c r="E5389" s="206"/>
    </row>
    <row r="5390" spans="1:5" ht="27">
      <c r="A5390" s="202">
        <v>97807</v>
      </c>
      <c r="B5390" s="203" t="s">
        <v>6621</v>
      </c>
      <c r="C5390" s="204" t="s">
        <v>2</v>
      </c>
      <c r="D5390" s="205">
        <v>16.88</v>
      </c>
      <c r="E5390" s="206"/>
    </row>
    <row r="5391" spans="1:5" ht="27">
      <c r="A5391" s="202">
        <v>97809</v>
      </c>
      <c r="B5391" s="203" t="s">
        <v>6622</v>
      </c>
      <c r="C5391" s="204" t="s">
        <v>2</v>
      </c>
      <c r="D5391" s="205">
        <v>13.88</v>
      </c>
      <c r="E5391" s="206"/>
    </row>
    <row r="5392" spans="1:5" ht="27">
      <c r="A5392" s="202">
        <v>97810</v>
      </c>
      <c r="B5392" s="203" t="s">
        <v>6623</v>
      </c>
      <c r="C5392" s="204" t="s">
        <v>2</v>
      </c>
      <c r="D5392" s="205">
        <v>15.04</v>
      </c>
      <c r="E5392" s="206"/>
    </row>
    <row r="5393" spans="1:5" ht="27">
      <c r="A5393" s="202">
        <v>97811</v>
      </c>
      <c r="B5393" s="203" t="s">
        <v>6624</v>
      </c>
      <c r="C5393" s="204" t="s">
        <v>2</v>
      </c>
      <c r="D5393" s="205">
        <v>17.18</v>
      </c>
      <c r="E5393" s="206"/>
    </row>
    <row r="5394" spans="1:5" ht="27">
      <c r="A5394" s="202">
        <v>101167</v>
      </c>
      <c r="B5394" s="203" t="s">
        <v>6625</v>
      </c>
      <c r="C5394" s="204" t="s">
        <v>2</v>
      </c>
      <c r="D5394" s="205">
        <v>149.09</v>
      </c>
      <c r="E5394" s="206"/>
    </row>
    <row r="5395" spans="1:5" ht="27">
      <c r="A5395" s="202">
        <v>101168</v>
      </c>
      <c r="B5395" s="203" t="s">
        <v>6626</v>
      </c>
      <c r="C5395" s="204" t="s">
        <v>2</v>
      </c>
      <c r="D5395" s="205">
        <v>183.33</v>
      </c>
      <c r="E5395" s="206"/>
    </row>
    <row r="5396" spans="1:5" ht="27">
      <c r="A5396" s="202">
        <v>101169</v>
      </c>
      <c r="B5396" s="203" t="s">
        <v>6627</v>
      </c>
      <c r="C5396" s="204" t="s">
        <v>2</v>
      </c>
      <c r="D5396" s="205">
        <v>159.16999999999999</v>
      </c>
      <c r="E5396" s="206"/>
    </row>
    <row r="5397" spans="1:5" ht="27">
      <c r="A5397" s="202">
        <v>101170</v>
      </c>
      <c r="B5397" s="203" t="s">
        <v>6628</v>
      </c>
      <c r="C5397" s="204" t="s">
        <v>2</v>
      </c>
      <c r="D5397" s="205">
        <v>30.15</v>
      </c>
      <c r="E5397" s="206"/>
    </row>
    <row r="5398" spans="1:5" ht="27">
      <c r="A5398" s="202">
        <v>101171</v>
      </c>
      <c r="B5398" s="203" t="s">
        <v>6629</v>
      </c>
      <c r="C5398" s="204" t="s">
        <v>2</v>
      </c>
      <c r="D5398" s="205">
        <v>72.849999999999994</v>
      </c>
      <c r="E5398" s="206"/>
    </row>
    <row r="5399" spans="1:5" ht="27">
      <c r="A5399" s="202">
        <v>101172</v>
      </c>
      <c r="B5399" s="203" t="s">
        <v>6630</v>
      </c>
      <c r="C5399" s="204" t="s">
        <v>2</v>
      </c>
      <c r="D5399" s="205">
        <v>48.31</v>
      </c>
      <c r="E5399" s="206"/>
    </row>
    <row r="5400" spans="1:5" ht="27">
      <c r="A5400" s="202">
        <v>72947</v>
      </c>
      <c r="B5400" s="203" t="s">
        <v>6631</v>
      </c>
      <c r="C5400" s="204" t="s">
        <v>2</v>
      </c>
      <c r="D5400" s="205">
        <v>12.69</v>
      </c>
      <c r="E5400" s="206"/>
    </row>
    <row r="5401" spans="1:5" ht="15">
      <c r="A5401" s="202">
        <v>83693</v>
      </c>
      <c r="B5401" s="203" t="s">
        <v>8</v>
      </c>
      <c r="C5401" s="204" t="s">
        <v>2</v>
      </c>
      <c r="D5401" s="205">
        <v>3.27</v>
      </c>
      <c r="E5401" s="206"/>
    </row>
    <row r="5402" spans="1:5" ht="27">
      <c r="A5402" s="202">
        <v>95995</v>
      </c>
      <c r="B5402" s="203" t="s">
        <v>6632</v>
      </c>
      <c r="C5402" s="204" t="s">
        <v>4</v>
      </c>
      <c r="D5402" s="205">
        <v>981.05</v>
      </c>
      <c r="E5402" s="206"/>
    </row>
    <row r="5403" spans="1:5" ht="27">
      <c r="A5403" s="202">
        <v>95996</v>
      </c>
      <c r="B5403" s="203" t="s">
        <v>6633</v>
      </c>
      <c r="C5403" s="204" t="s">
        <v>4</v>
      </c>
      <c r="D5403" s="205">
        <v>932.56</v>
      </c>
      <c r="E5403" s="206"/>
    </row>
    <row r="5404" spans="1:5" ht="27">
      <c r="A5404" s="202">
        <v>96001</v>
      </c>
      <c r="B5404" s="203" t="s">
        <v>6634</v>
      </c>
      <c r="C5404" s="204" t="s">
        <v>2</v>
      </c>
      <c r="D5404" s="205">
        <v>4.87</v>
      </c>
      <c r="E5404" s="206"/>
    </row>
    <row r="5405" spans="1:5" ht="15">
      <c r="A5405" s="202">
        <v>96393</v>
      </c>
      <c r="B5405" s="203" t="s">
        <v>6635</v>
      </c>
      <c r="C5405" s="204" t="s">
        <v>4</v>
      </c>
      <c r="D5405" s="205">
        <v>122.74</v>
      </c>
      <c r="E5405" s="206"/>
    </row>
    <row r="5406" spans="1:5" ht="15">
      <c r="A5406" s="202">
        <v>96394</v>
      </c>
      <c r="B5406" s="203" t="s">
        <v>6636</v>
      </c>
      <c r="C5406" s="204" t="s">
        <v>4</v>
      </c>
      <c r="D5406" s="205">
        <v>170.74</v>
      </c>
      <c r="E5406" s="206"/>
    </row>
    <row r="5407" spans="1:5" ht="15">
      <c r="A5407" s="202">
        <v>96395</v>
      </c>
      <c r="B5407" s="203" t="s">
        <v>6637</v>
      </c>
      <c r="C5407" s="204" t="s">
        <v>4</v>
      </c>
      <c r="D5407" s="205">
        <v>238.42</v>
      </c>
      <c r="E5407" s="206"/>
    </row>
    <row r="5408" spans="1:5" ht="27">
      <c r="A5408" s="202">
        <v>100624</v>
      </c>
      <c r="B5408" s="203" t="s">
        <v>6638</v>
      </c>
      <c r="C5408" s="204" t="s">
        <v>4</v>
      </c>
      <c r="D5408" s="205">
        <v>884.32</v>
      </c>
      <c r="E5408" s="206"/>
    </row>
    <row r="5409" spans="1:5" ht="27">
      <c r="A5409" s="202">
        <v>100625</v>
      </c>
      <c r="B5409" s="203" t="s">
        <v>6639</v>
      </c>
      <c r="C5409" s="204" t="s">
        <v>4</v>
      </c>
      <c r="D5409" s="205">
        <v>794.55</v>
      </c>
      <c r="E5409" s="206"/>
    </row>
    <row r="5410" spans="1:5" ht="40.5">
      <c r="A5410" s="202">
        <v>101020</v>
      </c>
      <c r="B5410" s="203" t="s">
        <v>6640</v>
      </c>
      <c r="C5410" s="204" t="s">
        <v>6641</v>
      </c>
      <c r="D5410" s="205">
        <v>379.84</v>
      </c>
      <c r="E5410" s="206"/>
    </row>
    <row r="5411" spans="1:5" ht="40.5">
      <c r="A5411" s="202">
        <v>101021</v>
      </c>
      <c r="B5411" s="203" t="s">
        <v>6642</v>
      </c>
      <c r="C5411" s="204" t="s">
        <v>6641</v>
      </c>
      <c r="D5411" s="205">
        <v>385.92</v>
      </c>
      <c r="E5411" s="206"/>
    </row>
    <row r="5412" spans="1:5" ht="40.5">
      <c r="A5412" s="202">
        <v>101022</v>
      </c>
      <c r="B5412" s="203" t="s">
        <v>6643</v>
      </c>
      <c r="C5412" s="204" t="s">
        <v>6641</v>
      </c>
      <c r="D5412" s="205">
        <v>335.55</v>
      </c>
      <c r="E5412" s="206"/>
    </row>
    <row r="5413" spans="1:5" ht="40.5">
      <c r="A5413" s="202">
        <v>101023</v>
      </c>
      <c r="B5413" s="203" t="s">
        <v>6644</v>
      </c>
      <c r="C5413" s="204" t="s">
        <v>6641</v>
      </c>
      <c r="D5413" s="205">
        <v>342.74</v>
      </c>
      <c r="E5413" s="206"/>
    </row>
    <row r="5414" spans="1:5" ht="40.5">
      <c r="A5414" s="202">
        <v>101024</v>
      </c>
      <c r="B5414" s="203" t="s">
        <v>6645</v>
      </c>
      <c r="C5414" s="204" t="s">
        <v>6641</v>
      </c>
      <c r="D5414" s="205">
        <v>339.81</v>
      </c>
      <c r="E5414" s="206"/>
    </row>
    <row r="5415" spans="1:5" ht="40.5">
      <c r="A5415" s="202">
        <v>101025</v>
      </c>
      <c r="B5415" s="203" t="s">
        <v>6646</v>
      </c>
      <c r="C5415" s="204" t="s">
        <v>6641</v>
      </c>
      <c r="D5415" s="205">
        <v>345.89</v>
      </c>
      <c r="E5415" s="206"/>
    </row>
    <row r="5416" spans="1:5" ht="27">
      <c r="A5416" s="202">
        <v>101026</v>
      </c>
      <c r="B5416" s="203" t="s">
        <v>6647</v>
      </c>
      <c r="C5416" s="204" t="s">
        <v>6641</v>
      </c>
      <c r="D5416" s="205">
        <v>310.76</v>
      </c>
      <c r="E5416" s="206"/>
    </row>
    <row r="5417" spans="1:5" ht="27">
      <c r="A5417" s="202">
        <v>101027</v>
      </c>
      <c r="B5417" s="203" t="s">
        <v>6648</v>
      </c>
      <c r="C5417" s="204" t="s">
        <v>6641</v>
      </c>
      <c r="D5417" s="205">
        <v>342.42</v>
      </c>
      <c r="E5417" s="206"/>
    </row>
    <row r="5418" spans="1:5" ht="27">
      <c r="A5418" s="202">
        <v>88411</v>
      </c>
      <c r="B5418" s="203" t="s">
        <v>6649</v>
      </c>
      <c r="C5418" s="204" t="s">
        <v>2</v>
      </c>
      <c r="D5418" s="205">
        <v>1.69</v>
      </c>
      <c r="E5418" s="206"/>
    </row>
    <row r="5419" spans="1:5" ht="27">
      <c r="A5419" s="202">
        <v>88412</v>
      </c>
      <c r="B5419" s="203" t="s">
        <v>6650</v>
      </c>
      <c r="C5419" s="204" t="s">
        <v>2</v>
      </c>
      <c r="D5419" s="205">
        <v>1.2</v>
      </c>
      <c r="E5419" s="206"/>
    </row>
    <row r="5420" spans="1:5" ht="27">
      <c r="A5420" s="202">
        <v>88413</v>
      </c>
      <c r="B5420" s="203" t="s">
        <v>6651</v>
      </c>
      <c r="C5420" s="204" t="s">
        <v>2</v>
      </c>
      <c r="D5420" s="205">
        <v>2.69</v>
      </c>
      <c r="E5420" s="206"/>
    </row>
    <row r="5421" spans="1:5" ht="27">
      <c r="A5421" s="202">
        <v>88414</v>
      </c>
      <c r="B5421" s="203" t="s">
        <v>6652</v>
      </c>
      <c r="C5421" s="204" t="s">
        <v>2</v>
      </c>
      <c r="D5421" s="205">
        <v>3.01</v>
      </c>
      <c r="E5421" s="206"/>
    </row>
    <row r="5422" spans="1:5" ht="27">
      <c r="A5422" s="202">
        <v>88415</v>
      </c>
      <c r="B5422" s="203" t="s">
        <v>9</v>
      </c>
      <c r="C5422" s="204" t="s">
        <v>2</v>
      </c>
      <c r="D5422" s="205">
        <v>1.85</v>
      </c>
      <c r="E5422" s="206"/>
    </row>
    <row r="5423" spans="1:5" ht="40.5">
      <c r="A5423" s="202">
        <v>88416</v>
      </c>
      <c r="B5423" s="203" t="s">
        <v>6653</v>
      </c>
      <c r="C5423" s="204" t="s">
        <v>2</v>
      </c>
      <c r="D5423" s="205">
        <v>16</v>
      </c>
      <c r="E5423" s="206"/>
    </row>
    <row r="5424" spans="1:5" ht="40.5">
      <c r="A5424" s="202">
        <v>88417</v>
      </c>
      <c r="B5424" s="203" t="s">
        <v>6654</v>
      </c>
      <c r="C5424" s="204" t="s">
        <v>2</v>
      </c>
      <c r="D5424" s="205">
        <v>14.24</v>
      </c>
      <c r="E5424" s="206"/>
    </row>
    <row r="5425" spans="1:5" ht="40.5">
      <c r="A5425" s="202">
        <v>88420</v>
      </c>
      <c r="B5425" s="203" t="s">
        <v>6655</v>
      </c>
      <c r="C5425" s="204" t="s">
        <v>2</v>
      </c>
      <c r="D5425" s="205">
        <v>19.54</v>
      </c>
      <c r="E5425" s="206"/>
    </row>
    <row r="5426" spans="1:5" ht="40.5">
      <c r="A5426" s="202">
        <v>88421</v>
      </c>
      <c r="B5426" s="203" t="s">
        <v>6656</v>
      </c>
      <c r="C5426" s="204" t="s">
        <v>2</v>
      </c>
      <c r="D5426" s="205">
        <v>20.67</v>
      </c>
      <c r="E5426" s="206"/>
    </row>
    <row r="5427" spans="1:5" ht="27">
      <c r="A5427" s="202">
        <v>88423</v>
      </c>
      <c r="B5427" s="203" t="s">
        <v>6657</v>
      </c>
      <c r="C5427" s="204" t="s">
        <v>2</v>
      </c>
      <c r="D5427" s="205">
        <v>16.54</v>
      </c>
      <c r="E5427" s="206"/>
    </row>
    <row r="5428" spans="1:5" ht="40.5">
      <c r="A5428" s="202">
        <v>88424</v>
      </c>
      <c r="B5428" s="203" t="s">
        <v>6658</v>
      </c>
      <c r="C5428" s="204" t="s">
        <v>2</v>
      </c>
      <c r="D5428" s="205">
        <v>18.41</v>
      </c>
      <c r="E5428" s="206"/>
    </row>
    <row r="5429" spans="1:5" ht="40.5">
      <c r="A5429" s="202">
        <v>88426</v>
      </c>
      <c r="B5429" s="203" t="s">
        <v>6659</v>
      </c>
      <c r="C5429" s="204" t="s">
        <v>2</v>
      </c>
      <c r="D5429" s="205">
        <v>15.37</v>
      </c>
      <c r="E5429" s="206"/>
    </row>
    <row r="5430" spans="1:5" ht="40.5">
      <c r="A5430" s="202">
        <v>88428</v>
      </c>
      <c r="B5430" s="203" t="s">
        <v>6660</v>
      </c>
      <c r="C5430" s="204" t="s">
        <v>2</v>
      </c>
      <c r="D5430" s="205">
        <v>24.51</v>
      </c>
      <c r="E5430" s="206"/>
    </row>
    <row r="5431" spans="1:5" ht="40.5">
      <c r="A5431" s="202">
        <v>88429</v>
      </c>
      <c r="B5431" s="203" t="s">
        <v>6661</v>
      </c>
      <c r="C5431" s="204" t="s">
        <v>2</v>
      </c>
      <c r="D5431" s="205">
        <v>26.46</v>
      </c>
      <c r="E5431" s="206"/>
    </row>
    <row r="5432" spans="1:5" ht="27">
      <c r="A5432" s="202">
        <v>88431</v>
      </c>
      <c r="B5432" s="203" t="s">
        <v>6662</v>
      </c>
      <c r="C5432" s="204" t="s">
        <v>2</v>
      </c>
      <c r="D5432" s="205">
        <v>19.37</v>
      </c>
      <c r="E5432" s="206"/>
    </row>
    <row r="5433" spans="1:5" ht="27">
      <c r="A5433" s="202">
        <v>88432</v>
      </c>
      <c r="B5433" s="203" t="s">
        <v>6663</v>
      </c>
      <c r="C5433" s="204" t="s">
        <v>2</v>
      </c>
      <c r="D5433" s="205">
        <v>13.38</v>
      </c>
      <c r="E5433" s="206"/>
    </row>
    <row r="5434" spans="1:5" ht="15">
      <c r="A5434" s="202">
        <v>88484</v>
      </c>
      <c r="B5434" s="203" t="s">
        <v>6664</v>
      </c>
      <c r="C5434" s="204" t="s">
        <v>2</v>
      </c>
      <c r="D5434" s="205">
        <v>1.87</v>
      </c>
      <c r="E5434" s="206"/>
    </row>
    <row r="5435" spans="1:5" ht="15">
      <c r="A5435" s="202">
        <v>88485</v>
      </c>
      <c r="B5435" s="203" t="s">
        <v>6665</v>
      </c>
      <c r="C5435" s="204" t="s">
        <v>2</v>
      </c>
      <c r="D5435" s="205">
        <v>1.57</v>
      </c>
      <c r="E5435" s="206"/>
    </row>
    <row r="5436" spans="1:5" ht="32.25" customHeight="1">
      <c r="A5436" s="202">
        <v>88488</v>
      </c>
      <c r="B5436" s="203" t="s">
        <v>6666</v>
      </c>
      <c r="C5436" s="204" t="s">
        <v>2</v>
      </c>
      <c r="D5436" s="205">
        <v>12.78</v>
      </c>
      <c r="E5436" s="206"/>
    </row>
    <row r="5437" spans="1:5" ht="27">
      <c r="A5437" s="202">
        <v>88489</v>
      </c>
      <c r="B5437" s="203" t="s">
        <v>10</v>
      </c>
      <c r="C5437" s="204" t="s">
        <v>2</v>
      </c>
      <c r="D5437" s="205">
        <v>11.44</v>
      </c>
      <c r="E5437" s="206"/>
    </row>
    <row r="5438" spans="1:5" ht="27">
      <c r="A5438" s="202">
        <v>88492</v>
      </c>
      <c r="B5438" s="203" t="s">
        <v>6667</v>
      </c>
      <c r="C5438" s="204" t="s">
        <v>2</v>
      </c>
      <c r="D5438" s="205">
        <v>9.26</v>
      </c>
      <c r="E5438" s="206"/>
    </row>
    <row r="5439" spans="1:5" ht="27">
      <c r="A5439" s="202">
        <v>88493</v>
      </c>
      <c r="B5439" s="203" t="s">
        <v>6668</v>
      </c>
      <c r="C5439" s="204" t="s">
        <v>2</v>
      </c>
      <c r="D5439" s="205">
        <v>8.93</v>
      </c>
      <c r="E5439" s="206"/>
    </row>
    <row r="5440" spans="1:5" ht="15">
      <c r="A5440" s="202">
        <v>88494</v>
      </c>
      <c r="B5440" s="203" t="s">
        <v>6669</v>
      </c>
      <c r="C5440" s="204" t="s">
        <v>2</v>
      </c>
      <c r="D5440" s="205">
        <v>14.48</v>
      </c>
      <c r="E5440" s="206"/>
    </row>
    <row r="5441" spans="1:5" ht="15">
      <c r="A5441" s="202">
        <v>88495</v>
      </c>
      <c r="B5441" s="203" t="s">
        <v>6670</v>
      </c>
      <c r="C5441" s="204" t="s">
        <v>2</v>
      </c>
      <c r="D5441" s="205">
        <v>8.0500000000000007</v>
      </c>
      <c r="E5441" s="206"/>
    </row>
    <row r="5442" spans="1:5" ht="15">
      <c r="A5442" s="202">
        <v>88496</v>
      </c>
      <c r="B5442" s="203" t="s">
        <v>6671</v>
      </c>
      <c r="C5442" s="204" t="s">
        <v>2</v>
      </c>
      <c r="D5442" s="205">
        <v>19.73</v>
      </c>
      <c r="E5442" s="206"/>
    </row>
    <row r="5443" spans="1:5" ht="15">
      <c r="A5443" s="202">
        <v>88497</v>
      </c>
      <c r="B5443" s="203" t="s">
        <v>6672</v>
      </c>
      <c r="C5443" s="204" t="s">
        <v>2</v>
      </c>
      <c r="D5443" s="205">
        <v>11.13</v>
      </c>
      <c r="E5443" s="206"/>
    </row>
    <row r="5444" spans="1:5" ht="15">
      <c r="A5444" s="202">
        <v>95305</v>
      </c>
      <c r="B5444" s="203" t="s">
        <v>6673</v>
      </c>
      <c r="C5444" s="204" t="s">
        <v>2</v>
      </c>
      <c r="D5444" s="205">
        <v>11.91</v>
      </c>
      <c r="E5444" s="206"/>
    </row>
    <row r="5445" spans="1:5" ht="15">
      <c r="A5445" s="202">
        <v>95306</v>
      </c>
      <c r="B5445" s="203" t="s">
        <v>6674</v>
      </c>
      <c r="C5445" s="204" t="s">
        <v>2</v>
      </c>
      <c r="D5445" s="205">
        <v>13.61</v>
      </c>
      <c r="E5445" s="206"/>
    </row>
    <row r="5446" spans="1:5" ht="27">
      <c r="A5446" s="202">
        <v>95622</v>
      </c>
      <c r="B5446" s="203" t="s">
        <v>6675</v>
      </c>
      <c r="C5446" s="204" t="s">
        <v>2</v>
      </c>
      <c r="D5446" s="205">
        <v>11.08</v>
      </c>
      <c r="E5446" s="206"/>
    </row>
    <row r="5447" spans="1:5" ht="27">
      <c r="A5447" s="202">
        <v>95623</v>
      </c>
      <c r="B5447" s="203" t="s">
        <v>6676</v>
      </c>
      <c r="C5447" s="204" t="s">
        <v>2</v>
      </c>
      <c r="D5447" s="205">
        <v>8.69</v>
      </c>
      <c r="E5447" s="206"/>
    </row>
    <row r="5448" spans="1:5" ht="27">
      <c r="A5448" s="202">
        <v>95624</v>
      </c>
      <c r="B5448" s="203" t="s">
        <v>6677</v>
      </c>
      <c r="C5448" s="204" t="s">
        <v>2</v>
      </c>
      <c r="D5448" s="205">
        <v>15.97</v>
      </c>
      <c r="E5448" s="206"/>
    </row>
    <row r="5449" spans="1:5" ht="27">
      <c r="A5449" s="202">
        <v>95625</v>
      </c>
      <c r="B5449" s="203" t="s">
        <v>6678</v>
      </c>
      <c r="C5449" s="204" t="s">
        <v>2</v>
      </c>
      <c r="D5449" s="205">
        <v>17.510000000000002</v>
      </c>
      <c r="E5449" s="206"/>
    </row>
    <row r="5450" spans="1:5" ht="27">
      <c r="A5450" s="202">
        <v>95626</v>
      </c>
      <c r="B5450" s="203" t="s">
        <v>6679</v>
      </c>
      <c r="C5450" s="204" t="s">
        <v>2</v>
      </c>
      <c r="D5450" s="205">
        <v>11.86</v>
      </c>
      <c r="E5450" s="206"/>
    </row>
    <row r="5451" spans="1:5" ht="27">
      <c r="A5451" s="202">
        <v>96126</v>
      </c>
      <c r="B5451" s="203" t="s">
        <v>6680</v>
      </c>
      <c r="C5451" s="204" t="s">
        <v>2</v>
      </c>
      <c r="D5451" s="205">
        <v>13.51</v>
      </c>
      <c r="E5451" s="206"/>
    </row>
    <row r="5452" spans="1:5" ht="27">
      <c r="A5452" s="202">
        <v>96127</v>
      </c>
      <c r="B5452" s="203" t="s">
        <v>6681</v>
      </c>
      <c r="C5452" s="204" t="s">
        <v>2</v>
      </c>
      <c r="D5452" s="205">
        <v>10.51</v>
      </c>
      <c r="E5452" s="206"/>
    </row>
    <row r="5453" spans="1:5" ht="27">
      <c r="A5453" s="202">
        <v>96128</v>
      </c>
      <c r="B5453" s="203" t="s">
        <v>6682</v>
      </c>
      <c r="C5453" s="204" t="s">
        <v>2</v>
      </c>
      <c r="D5453" s="205">
        <v>19.579999999999998</v>
      </c>
      <c r="E5453" s="206"/>
    </row>
    <row r="5454" spans="1:5" ht="27">
      <c r="A5454" s="202">
        <v>96129</v>
      </c>
      <c r="B5454" s="203" t="s">
        <v>6683</v>
      </c>
      <c r="C5454" s="204" t="s">
        <v>2</v>
      </c>
      <c r="D5454" s="205">
        <v>21.52</v>
      </c>
      <c r="E5454" s="206"/>
    </row>
    <row r="5455" spans="1:5" ht="27">
      <c r="A5455" s="202">
        <v>96130</v>
      </c>
      <c r="B5455" s="203" t="s">
        <v>6684</v>
      </c>
      <c r="C5455" s="204" t="s">
        <v>2</v>
      </c>
      <c r="D5455" s="205">
        <v>14.46</v>
      </c>
      <c r="E5455" s="206"/>
    </row>
    <row r="5456" spans="1:5" ht="27">
      <c r="A5456" s="202">
        <v>96131</v>
      </c>
      <c r="B5456" s="203" t="s">
        <v>6685</v>
      </c>
      <c r="C5456" s="204" t="s">
        <v>2</v>
      </c>
      <c r="D5456" s="205">
        <v>18.77</v>
      </c>
      <c r="E5456" s="206"/>
    </row>
    <row r="5457" spans="1:5" ht="27">
      <c r="A5457" s="202">
        <v>96132</v>
      </c>
      <c r="B5457" s="203" t="s">
        <v>6686</v>
      </c>
      <c r="C5457" s="204" t="s">
        <v>2</v>
      </c>
      <c r="D5457" s="205">
        <v>14.77</v>
      </c>
      <c r="E5457" s="206"/>
    </row>
    <row r="5458" spans="1:5" ht="27">
      <c r="A5458" s="202">
        <v>96133</v>
      </c>
      <c r="B5458" s="203" t="s">
        <v>6687</v>
      </c>
      <c r="C5458" s="204" t="s">
        <v>2</v>
      </c>
      <c r="D5458" s="205">
        <v>26.85</v>
      </c>
      <c r="E5458" s="206"/>
    </row>
    <row r="5459" spans="1:5" ht="27">
      <c r="A5459" s="202">
        <v>96134</v>
      </c>
      <c r="B5459" s="203" t="s">
        <v>6688</v>
      </c>
      <c r="C5459" s="204" t="s">
        <v>2</v>
      </c>
      <c r="D5459" s="205">
        <v>29.41</v>
      </c>
      <c r="E5459" s="206"/>
    </row>
    <row r="5460" spans="1:5" ht="27">
      <c r="A5460" s="202">
        <v>96135</v>
      </c>
      <c r="B5460" s="203" t="s">
        <v>6689</v>
      </c>
      <c r="C5460" s="204" t="s">
        <v>2</v>
      </c>
      <c r="D5460" s="205">
        <v>20.04</v>
      </c>
      <c r="E5460" s="206"/>
    </row>
    <row r="5461" spans="1:5" ht="15">
      <c r="A5461" s="202">
        <v>102193</v>
      </c>
      <c r="B5461" s="203" t="s">
        <v>6690</v>
      </c>
      <c r="C5461" s="204" t="s">
        <v>2</v>
      </c>
      <c r="D5461" s="205">
        <v>1.27</v>
      </c>
      <c r="E5461" s="206"/>
    </row>
    <row r="5462" spans="1:5" ht="15">
      <c r="A5462" s="202">
        <v>102194</v>
      </c>
      <c r="B5462" s="203" t="s">
        <v>6691</v>
      </c>
      <c r="C5462" s="204" t="s">
        <v>2</v>
      </c>
      <c r="D5462" s="205">
        <v>5.18</v>
      </c>
      <c r="E5462" s="206"/>
    </row>
    <row r="5463" spans="1:5" ht="15">
      <c r="A5463" s="202">
        <v>102197</v>
      </c>
      <c r="B5463" s="203" t="s">
        <v>6692</v>
      </c>
      <c r="C5463" s="204" t="s">
        <v>2</v>
      </c>
      <c r="D5463" s="205">
        <v>16.03</v>
      </c>
      <c r="E5463" s="206"/>
    </row>
    <row r="5464" spans="1:5" ht="27">
      <c r="A5464" s="202">
        <v>102200</v>
      </c>
      <c r="B5464" s="203" t="s">
        <v>6693</v>
      </c>
      <c r="C5464" s="204" t="s">
        <v>2</v>
      </c>
      <c r="D5464" s="205">
        <v>13.13</v>
      </c>
      <c r="E5464" s="206"/>
    </row>
    <row r="5465" spans="1:5" ht="27">
      <c r="A5465" s="202">
        <v>102202</v>
      </c>
      <c r="B5465" s="203" t="s">
        <v>6694</v>
      </c>
      <c r="C5465" s="204" t="s">
        <v>2</v>
      </c>
      <c r="D5465" s="205">
        <v>33.04</v>
      </c>
      <c r="E5465" s="206"/>
    </row>
    <row r="5466" spans="1:5" ht="27">
      <c r="A5466" s="202">
        <v>102203</v>
      </c>
      <c r="B5466" s="203" t="s">
        <v>6695</v>
      </c>
      <c r="C5466" s="204" t="s">
        <v>2</v>
      </c>
      <c r="D5466" s="205">
        <v>6.88</v>
      </c>
      <c r="E5466" s="206"/>
    </row>
    <row r="5467" spans="1:5" ht="27">
      <c r="A5467" s="202">
        <v>102204</v>
      </c>
      <c r="B5467" s="203" t="s">
        <v>6696</v>
      </c>
      <c r="C5467" s="204" t="s">
        <v>2</v>
      </c>
      <c r="D5467" s="205">
        <v>6.98</v>
      </c>
      <c r="E5467" s="206"/>
    </row>
    <row r="5468" spans="1:5" ht="27">
      <c r="A5468" s="202">
        <v>102205</v>
      </c>
      <c r="B5468" s="203" t="s">
        <v>6697</v>
      </c>
      <c r="C5468" s="204" t="s">
        <v>2</v>
      </c>
      <c r="D5468" s="205">
        <v>6.25</v>
      </c>
      <c r="E5468" s="206"/>
    </row>
    <row r="5469" spans="1:5" ht="27">
      <c r="A5469" s="202">
        <v>102207</v>
      </c>
      <c r="B5469" s="203" t="s">
        <v>6698</v>
      </c>
      <c r="C5469" s="204" t="s">
        <v>2</v>
      </c>
      <c r="D5469" s="205">
        <v>5.52</v>
      </c>
      <c r="E5469" s="206"/>
    </row>
    <row r="5470" spans="1:5" ht="27">
      <c r="A5470" s="202">
        <v>102208</v>
      </c>
      <c r="B5470" s="203" t="s">
        <v>6699</v>
      </c>
      <c r="C5470" s="204" t="s">
        <v>2</v>
      </c>
      <c r="D5470" s="205">
        <v>5.26</v>
      </c>
      <c r="E5470" s="206"/>
    </row>
    <row r="5471" spans="1:5" ht="27">
      <c r="A5471" s="202">
        <v>102209</v>
      </c>
      <c r="B5471" s="203" t="s">
        <v>6700</v>
      </c>
      <c r="C5471" s="204" t="s">
        <v>2</v>
      </c>
      <c r="D5471" s="205">
        <v>5.44</v>
      </c>
      <c r="E5471" s="206"/>
    </row>
    <row r="5472" spans="1:5" ht="27">
      <c r="A5472" s="202">
        <v>102210</v>
      </c>
      <c r="B5472" s="203" t="s">
        <v>6701</v>
      </c>
      <c r="C5472" s="204" t="s">
        <v>2</v>
      </c>
      <c r="D5472" s="205">
        <v>5.18</v>
      </c>
      <c r="E5472" s="206"/>
    </row>
    <row r="5473" spans="1:5" ht="27">
      <c r="A5473" s="202">
        <v>102213</v>
      </c>
      <c r="B5473" s="203" t="s">
        <v>6702</v>
      </c>
      <c r="C5473" s="204" t="s">
        <v>2</v>
      </c>
      <c r="D5473" s="205">
        <v>13.78</v>
      </c>
      <c r="E5473" s="206"/>
    </row>
    <row r="5474" spans="1:5" ht="27">
      <c r="A5474" s="202">
        <v>102214</v>
      </c>
      <c r="B5474" s="203" t="s">
        <v>6703</v>
      </c>
      <c r="C5474" s="204" t="s">
        <v>2</v>
      </c>
      <c r="D5474" s="205">
        <v>13.97</v>
      </c>
      <c r="E5474" s="206"/>
    </row>
    <row r="5475" spans="1:5" ht="27">
      <c r="A5475" s="202">
        <v>102215</v>
      </c>
      <c r="B5475" s="203" t="s">
        <v>6704</v>
      </c>
      <c r="C5475" s="204" t="s">
        <v>2</v>
      </c>
      <c r="D5475" s="205">
        <v>12.53</v>
      </c>
      <c r="E5475" s="206"/>
    </row>
    <row r="5476" spans="1:5" ht="27">
      <c r="A5476" s="202">
        <v>102217</v>
      </c>
      <c r="B5476" s="203" t="s">
        <v>6705</v>
      </c>
      <c r="C5476" s="204" t="s">
        <v>2</v>
      </c>
      <c r="D5476" s="205">
        <v>11.05</v>
      </c>
      <c r="E5476" s="206"/>
    </row>
    <row r="5477" spans="1:5" ht="27">
      <c r="A5477" s="202">
        <v>102218</v>
      </c>
      <c r="B5477" s="203" t="s">
        <v>6706</v>
      </c>
      <c r="C5477" s="204" t="s">
        <v>2</v>
      </c>
      <c r="D5477" s="205">
        <v>10.54</v>
      </c>
      <c r="E5477" s="206"/>
    </row>
    <row r="5478" spans="1:5" ht="27">
      <c r="A5478" s="202">
        <v>102219</v>
      </c>
      <c r="B5478" s="203" t="s">
        <v>6707</v>
      </c>
      <c r="C5478" s="204" t="s">
        <v>2</v>
      </c>
      <c r="D5478" s="205">
        <v>10.87</v>
      </c>
      <c r="E5478" s="206"/>
    </row>
    <row r="5479" spans="1:5" ht="27">
      <c r="A5479" s="202">
        <v>102220</v>
      </c>
      <c r="B5479" s="203" t="s">
        <v>6708</v>
      </c>
      <c r="C5479" s="204" t="s">
        <v>2</v>
      </c>
      <c r="D5479" s="205">
        <v>10.37</v>
      </c>
      <c r="E5479" s="206"/>
    </row>
    <row r="5480" spans="1:5" ht="27">
      <c r="A5480" s="202">
        <v>102223</v>
      </c>
      <c r="B5480" s="203" t="s">
        <v>6709</v>
      </c>
      <c r="C5480" s="204" t="s">
        <v>2</v>
      </c>
      <c r="D5480" s="205">
        <v>20.67</v>
      </c>
      <c r="E5480" s="206"/>
    </row>
    <row r="5481" spans="1:5" ht="27">
      <c r="A5481" s="202">
        <v>102224</v>
      </c>
      <c r="B5481" s="203" t="s">
        <v>6710</v>
      </c>
      <c r="C5481" s="204" t="s">
        <v>2</v>
      </c>
      <c r="D5481" s="205">
        <v>20.96</v>
      </c>
      <c r="E5481" s="206"/>
    </row>
    <row r="5482" spans="1:5" ht="27">
      <c r="A5482" s="202">
        <v>102225</v>
      </c>
      <c r="B5482" s="203" t="s">
        <v>6711</v>
      </c>
      <c r="C5482" s="204" t="s">
        <v>2</v>
      </c>
      <c r="D5482" s="205">
        <v>18.8</v>
      </c>
      <c r="E5482" s="206"/>
    </row>
    <row r="5483" spans="1:5" ht="27">
      <c r="A5483" s="202">
        <v>102227</v>
      </c>
      <c r="B5483" s="203" t="s">
        <v>6712</v>
      </c>
      <c r="C5483" s="204" t="s">
        <v>2</v>
      </c>
      <c r="D5483" s="205">
        <v>16.59</v>
      </c>
      <c r="E5483" s="206"/>
    </row>
    <row r="5484" spans="1:5" ht="27">
      <c r="A5484" s="202">
        <v>102228</v>
      </c>
      <c r="B5484" s="203" t="s">
        <v>6713</v>
      </c>
      <c r="C5484" s="204" t="s">
        <v>2</v>
      </c>
      <c r="D5484" s="205">
        <v>15.83</v>
      </c>
      <c r="E5484" s="206"/>
    </row>
    <row r="5485" spans="1:5" ht="27">
      <c r="A5485" s="202">
        <v>102229</v>
      </c>
      <c r="B5485" s="203" t="s">
        <v>6714</v>
      </c>
      <c r="C5485" s="204" t="s">
        <v>2</v>
      </c>
      <c r="D5485" s="205">
        <v>16.329999999999998</v>
      </c>
      <c r="E5485" s="206"/>
    </row>
    <row r="5486" spans="1:5" ht="27">
      <c r="A5486" s="202">
        <v>102230</v>
      </c>
      <c r="B5486" s="203" t="s">
        <v>6715</v>
      </c>
      <c r="C5486" s="204" t="s">
        <v>2</v>
      </c>
      <c r="D5486" s="205">
        <v>15.57</v>
      </c>
      <c r="E5486" s="206"/>
    </row>
    <row r="5487" spans="1:5" ht="15">
      <c r="A5487" s="202">
        <v>102233</v>
      </c>
      <c r="B5487" s="203" t="s">
        <v>6716</v>
      </c>
      <c r="C5487" s="204" t="s">
        <v>2</v>
      </c>
      <c r="D5487" s="205">
        <v>8.3800000000000008</v>
      </c>
      <c r="E5487" s="206"/>
    </row>
    <row r="5488" spans="1:5" ht="15">
      <c r="A5488" s="202">
        <v>102234</v>
      </c>
      <c r="B5488" s="203" t="s">
        <v>6717</v>
      </c>
      <c r="C5488" s="204" t="s">
        <v>2</v>
      </c>
      <c r="D5488" s="205">
        <v>16.77</v>
      </c>
      <c r="E5488" s="206"/>
    </row>
    <row r="5489" spans="1:5" ht="27">
      <c r="A5489" s="202">
        <v>100716</v>
      </c>
      <c r="B5489" s="203" t="s">
        <v>6718</v>
      </c>
      <c r="C5489" s="204" t="s">
        <v>2</v>
      </c>
      <c r="D5489" s="205">
        <v>23.2</v>
      </c>
      <c r="E5489" s="206"/>
    </row>
    <row r="5490" spans="1:5" ht="15">
      <c r="A5490" s="202">
        <v>100717</v>
      </c>
      <c r="B5490" s="203" t="s">
        <v>6719</v>
      </c>
      <c r="C5490" s="204" t="s">
        <v>2</v>
      </c>
      <c r="D5490" s="205">
        <v>6.39</v>
      </c>
      <c r="E5490" s="206"/>
    </row>
    <row r="5491" spans="1:5" ht="15">
      <c r="A5491" s="202">
        <v>100718</v>
      </c>
      <c r="B5491" s="203" t="s">
        <v>6720</v>
      </c>
      <c r="C5491" s="204" t="s">
        <v>0</v>
      </c>
      <c r="D5491" s="205">
        <v>0.94</v>
      </c>
      <c r="E5491" s="206"/>
    </row>
    <row r="5492" spans="1:5" ht="27">
      <c r="A5492" s="202">
        <v>100719</v>
      </c>
      <c r="B5492" s="203" t="s">
        <v>6721</v>
      </c>
      <c r="C5492" s="204" t="s">
        <v>2</v>
      </c>
      <c r="D5492" s="205">
        <v>7.02</v>
      </c>
      <c r="E5492" s="206"/>
    </row>
    <row r="5493" spans="1:5" ht="40.5">
      <c r="A5493" s="202">
        <v>100720</v>
      </c>
      <c r="B5493" s="203" t="s">
        <v>6722</v>
      </c>
      <c r="C5493" s="204" t="s">
        <v>2</v>
      </c>
      <c r="D5493" s="205">
        <v>6.98</v>
      </c>
      <c r="E5493" s="206"/>
    </row>
    <row r="5494" spans="1:5" ht="40.5">
      <c r="A5494" s="202">
        <v>100721</v>
      </c>
      <c r="B5494" s="203" t="s">
        <v>6723</v>
      </c>
      <c r="C5494" s="204" t="s">
        <v>2</v>
      </c>
      <c r="D5494" s="205">
        <v>16.399999999999999</v>
      </c>
      <c r="E5494" s="206"/>
    </row>
    <row r="5495" spans="1:5" ht="40.5">
      <c r="A5495" s="202">
        <v>100722</v>
      </c>
      <c r="B5495" s="203" t="s">
        <v>6724</v>
      </c>
      <c r="C5495" s="204" t="s">
        <v>2</v>
      </c>
      <c r="D5495" s="205">
        <v>15.74</v>
      </c>
      <c r="E5495" s="206"/>
    </row>
    <row r="5496" spans="1:5" ht="40.5">
      <c r="A5496" s="202">
        <v>100723</v>
      </c>
      <c r="B5496" s="203" t="s">
        <v>6725</v>
      </c>
      <c r="C5496" s="204" t="s">
        <v>2</v>
      </c>
      <c r="D5496" s="205">
        <v>7.54</v>
      </c>
      <c r="E5496" s="206"/>
    </row>
    <row r="5497" spans="1:5" ht="40.5">
      <c r="A5497" s="202">
        <v>100724</v>
      </c>
      <c r="B5497" s="203" t="s">
        <v>6726</v>
      </c>
      <c r="C5497" s="204" t="s">
        <v>2</v>
      </c>
      <c r="D5497" s="205">
        <v>9.08</v>
      </c>
      <c r="E5497" s="206"/>
    </row>
    <row r="5498" spans="1:5" ht="40.5">
      <c r="A5498" s="202">
        <v>100725</v>
      </c>
      <c r="B5498" s="203" t="s">
        <v>6727</v>
      </c>
      <c r="C5498" s="204" t="s">
        <v>2</v>
      </c>
      <c r="D5498" s="205">
        <v>16.559999999999999</v>
      </c>
      <c r="E5498" s="206"/>
    </row>
    <row r="5499" spans="1:5" ht="40.5">
      <c r="A5499" s="202">
        <v>100726</v>
      </c>
      <c r="B5499" s="203" t="s">
        <v>6728</v>
      </c>
      <c r="C5499" s="204" t="s">
        <v>2</v>
      </c>
      <c r="D5499" s="205">
        <v>17.77</v>
      </c>
      <c r="E5499" s="206"/>
    </row>
    <row r="5500" spans="1:5" ht="27">
      <c r="A5500" s="202">
        <v>100727</v>
      </c>
      <c r="B5500" s="203" t="s">
        <v>6729</v>
      </c>
      <c r="C5500" s="204" t="s">
        <v>2</v>
      </c>
      <c r="D5500" s="205">
        <v>11.62</v>
      </c>
      <c r="E5500" s="206"/>
    </row>
    <row r="5501" spans="1:5" ht="27">
      <c r="A5501" s="202">
        <v>100728</v>
      </c>
      <c r="B5501" s="203" t="s">
        <v>6730</v>
      </c>
      <c r="C5501" s="204" t="s">
        <v>2</v>
      </c>
      <c r="D5501" s="205">
        <v>11.63</v>
      </c>
      <c r="E5501" s="206"/>
    </row>
    <row r="5502" spans="1:5" ht="27">
      <c r="A5502" s="202">
        <v>100729</v>
      </c>
      <c r="B5502" s="203" t="s">
        <v>6731</v>
      </c>
      <c r="C5502" s="204" t="s">
        <v>2</v>
      </c>
      <c r="D5502" s="205">
        <v>13.42</v>
      </c>
      <c r="E5502" s="206"/>
    </row>
    <row r="5503" spans="1:5" ht="27">
      <c r="A5503" s="202">
        <v>100730</v>
      </c>
      <c r="B5503" s="203" t="s">
        <v>6732</v>
      </c>
      <c r="C5503" s="204" t="s">
        <v>2</v>
      </c>
      <c r="D5503" s="205">
        <v>15.7</v>
      </c>
      <c r="E5503" s="206"/>
    </row>
    <row r="5504" spans="1:5" ht="27">
      <c r="A5504" s="202">
        <v>100733</v>
      </c>
      <c r="B5504" s="203" t="s">
        <v>6733</v>
      </c>
      <c r="C5504" s="204" t="s">
        <v>2</v>
      </c>
      <c r="D5504" s="205">
        <v>7.25</v>
      </c>
      <c r="E5504" s="206"/>
    </row>
    <row r="5505" spans="1:5" ht="40.5">
      <c r="A5505" s="202">
        <v>100734</v>
      </c>
      <c r="B5505" s="203" t="s">
        <v>6734</v>
      </c>
      <c r="C5505" s="204" t="s">
        <v>2</v>
      </c>
      <c r="D5505" s="205">
        <v>9.56</v>
      </c>
      <c r="E5505" s="206"/>
    </row>
    <row r="5506" spans="1:5" ht="27">
      <c r="A5506" s="202">
        <v>100735</v>
      </c>
      <c r="B5506" s="203" t="s">
        <v>6735</v>
      </c>
      <c r="C5506" s="204" t="s">
        <v>2</v>
      </c>
      <c r="D5506" s="205">
        <v>7.02</v>
      </c>
      <c r="E5506" s="206"/>
    </row>
    <row r="5507" spans="1:5" ht="40.5">
      <c r="A5507" s="202">
        <v>100736</v>
      </c>
      <c r="B5507" s="203" t="s">
        <v>6736</v>
      </c>
      <c r="C5507" s="204" t="s">
        <v>2</v>
      </c>
      <c r="D5507" s="205">
        <v>9.32</v>
      </c>
      <c r="E5507" s="206"/>
    </row>
    <row r="5508" spans="1:5" ht="40.5">
      <c r="A5508" s="202">
        <v>100739</v>
      </c>
      <c r="B5508" s="203" t="s">
        <v>6737</v>
      </c>
      <c r="C5508" s="204" t="s">
        <v>2</v>
      </c>
      <c r="D5508" s="205">
        <v>6.91</v>
      </c>
      <c r="E5508" s="206"/>
    </row>
    <row r="5509" spans="1:5" ht="40.5">
      <c r="A5509" s="202">
        <v>100740</v>
      </c>
      <c r="B5509" s="203" t="s">
        <v>6738</v>
      </c>
      <c r="C5509" s="204" t="s">
        <v>2</v>
      </c>
      <c r="D5509" s="205">
        <v>7.35</v>
      </c>
      <c r="E5509" s="206"/>
    </row>
    <row r="5510" spans="1:5" ht="40.5">
      <c r="A5510" s="202">
        <v>100741</v>
      </c>
      <c r="B5510" s="203" t="s">
        <v>6739</v>
      </c>
      <c r="C5510" s="204" t="s">
        <v>2</v>
      </c>
      <c r="D5510" s="205">
        <v>16.16</v>
      </c>
      <c r="E5510" s="206"/>
    </row>
    <row r="5511" spans="1:5" ht="40.5">
      <c r="A5511" s="202">
        <v>100742</v>
      </c>
      <c r="B5511" s="203" t="s">
        <v>6740</v>
      </c>
      <c r="C5511" s="204" t="s">
        <v>2</v>
      </c>
      <c r="D5511" s="205">
        <v>16.09</v>
      </c>
      <c r="E5511" s="206"/>
    </row>
    <row r="5512" spans="1:5" ht="40.5">
      <c r="A5512" s="202">
        <v>100743</v>
      </c>
      <c r="B5512" s="203" t="s">
        <v>6741</v>
      </c>
      <c r="C5512" s="204" t="s">
        <v>2</v>
      </c>
      <c r="D5512" s="205">
        <v>6.75</v>
      </c>
      <c r="E5512" s="206"/>
    </row>
    <row r="5513" spans="1:5" ht="40.5">
      <c r="A5513" s="202">
        <v>100744</v>
      </c>
      <c r="B5513" s="203" t="s">
        <v>6742</v>
      </c>
      <c r="C5513" s="204" t="s">
        <v>2</v>
      </c>
      <c r="D5513" s="205">
        <v>7.25</v>
      </c>
      <c r="E5513" s="206"/>
    </row>
    <row r="5514" spans="1:5" ht="40.5">
      <c r="A5514" s="202">
        <v>100745</v>
      </c>
      <c r="B5514" s="203" t="s">
        <v>6743</v>
      </c>
      <c r="C5514" s="204" t="s">
        <v>2</v>
      </c>
      <c r="D5514" s="205">
        <v>15.99</v>
      </c>
      <c r="E5514" s="206"/>
    </row>
    <row r="5515" spans="1:5" ht="40.5">
      <c r="A5515" s="202">
        <v>100746</v>
      </c>
      <c r="B5515" s="203" t="s">
        <v>6744</v>
      </c>
      <c r="C5515" s="204" t="s">
        <v>2</v>
      </c>
      <c r="D5515" s="205">
        <v>15.99</v>
      </c>
      <c r="E5515" s="206"/>
    </row>
    <row r="5516" spans="1:5" ht="40.5">
      <c r="A5516" s="202">
        <v>100747</v>
      </c>
      <c r="B5516" s="203" t="s">
        <v>6745</v>
      </c>
      <c r="C5516" s="204" t="s">
        <v>2</v>
      </c>
      <c r="D5516" s="205">
        <v>6.82</v>
      </c>
      <c r="E5516" s="206"/>
    </row>
    <row r="5517" spans="1:5" ht="40.5">
      <c r="A5517" s="202">
        <v>100748</v>
      </c>
      <c r="B5517" s="203" t="s">
        <v>6746</v>
      </c>
      <c r="C5517" s="204" t="s">
        <v>2</v>
      </c>
      <c r="D5517" s="205">
        <v>7.29</v>
      </c>
      <c r="E5517" s="206"/>
    </row>
    <row r="5518" spans="1:5" ht="40.5">
      <c r="A5518" s="202">
        <v>100749</v>
      </c>
      <c r="B5518" s="203" t="s">
        <v>6747</v>
      </c>
      <c r="C5518" s="204" t="s">
        <v>2</v>
      </c>
      <c r="D5518" s="205">
        <v>16.059999999999999</v>
      </c>
      <c r="E5518" s="206"/>
    </row>
    <row r="5519" spans="1:5" ht="40.5">
      <c r="A5519" s="202">
        <v>100750</v>
      </c>
      <c r="B5519" s="203" t="s">
        <v>6748</v>
      </c>
      <c r="C5519" s="204" t="s">
        <v>2</v>
      </c>
      <c r="D5519" s="205">
        <v>16.03</v>
      </c>
      <c r="E5519" s="206"/>
    </row>
    <row r="5520" spans="1:5" ht="27">
      <c r="A5520" s="202">
        <v>100751</v>
      </c>
      <c r="B5520" s="203" t="s">
        <v>6749</v>
      </c>
      <c r="C5520" s="204" t="s">
        <v>2</v>
      </c>
      <c r="D5520" s="205">
        <v>26.87</v>
      </c>
      <c r="E5520" s="206"/>
    </row>
    <row r="5521" spans="1:5" ht="27">
      <c r="A5521" s="202">
        <v>100752</v>
      </c>
      <c r="B5521" s="203" t="s">
        <v>6750</v>
      </c>
      <c r="C5521" s="204" t="s">
        <v>2</v>
      </c>
      <c r="D5521" s="205">
        <v>31.42</v>
      </c>
      <c r="E5521" s="206"/>
    </row>
    <row r="5522" spans="1:5" ht="27">
      <c r="A5522" s="202">
        <v>100753</v>
      </c>
      <c r="B5522" s="203" t="s">
        <v>6751</v>
      </c>
      <c r="C5522" s="204" t="s">
        <v>2</v>
      </c>
      <c r="D5522" s="205">
        <v>14.06</v>
      </c>
      <c r="E5522" s="206"/>
    </row>
    <row r="5523" spans="1:5" ht="40.5">
      <c r="A5523" s="202">
        <v>100754</v>
      </c>
      <c r="B5523" s="203" t="s">
        <v>6752</v>
      </c>
      <c r="C5523" s="204" t="s">
        <v>2</v>
      </c>
      <c r="D5523" s="205">
        <v>18.66</v>
      </c>
      <c r="E5523" s="206"/>
    </row>
    <row r="5524" spans="1:5" ht="40.5">
      <c r="A5524" s="202">
        <v>100757</v>
      </c>
      <c r="B5524" s="203" t="s">
        <v>6753</v>
      </c>
      <c r="C5524" s="204" t="s">
        <v>2</v>
      </c>
      <c r="D5524" s="205">
        <v>32.340000000000003</v>
      </c>
      <c r="E5524" s="206"/>
    </row>
    <row r="5525" spans="1:5" ht="40.5">
      <c r="A5525" s="202">
        <v>100758</v>
      </c>
      <c r="B5525" s="203" t="s">
        <v>6754</v>
      </c>
      <c r="C5525" s="204" t="s">
        <v>2</v>
      </c>
      <c r="D5525" s="205">
        <v>32.19</v>
      </c>
      <c r="E5525" s="206"/>
    </row>
    <row r="5526" spans="1:5" ht="40.5">
      <c r="A5526" s="202">
        <v>100759</v>
      </c>
      <c r="B5526" s="203" t="s">
        <v>6755</v>
      </c>
      <c r="C5526" s="204" t="s">
        <v>2</v>
      </c>
      <c r="D5526" s="205">
        <v>32</v>
      </c>
      <c r="E5526" s="206"/>
    </row>
    <row r="5527" spans="1:5" ht="40.5">
      <c r="A5527" s="202">
        <v>100760</v>
      </c>
      <c r="B5527" s="203" t="s">
        <v>6756</v>
      </c>
      <c r="C5527" s="204" t="s">
        <v>2</v>
      </c>
      <c r="D5527" s="205">
        <v>31.98</v>
      </c>
      <c r="E5527" s="206"/>
    </row>
    <row r="5528" spans="1:5" ht="40.5">
      <c r="A5528" s="202">
        <v>100761</v>
      </c>
      <c r="B5528" s="203" t="s">
        <v>6757</v>
      </c>
      <c r="C5528" s="204" t="s">
        <v>2</v>
      </c>
      <c r="D5528" s="205">
        <v>32.14</v>
      </c>
      <c r="E5528" s="206"/>
    </row>
    <row r="5529" spans="1:5" ht="40.5">
      <c r="A5529" s="202">
        <v>100762</v>
      </c>
      <c r="B5529" s="203" t="s">
        <v>6758</v>
      </c>
      <c r="C5529" s="204" t="s">
        <v>2</v>
      </c>
      <c r="D5529" s="205">
        <v>32.07</v>
      </c>
      <c r="E5529" s="206"/>
    </row>
    <row r="5530" spans="1:5" ht="27">
      <c r="A5530" s="202">
        <v>41595</v>
      </c>
      <c r="B5530" s="203" t="s">
        <v>6759</v>
      </c>
      <c r="C5530" s="204" t="s">
        <v>0</v>
      </c>
      <c r="D5530" s="205">
        <v>9.4700000000000006</v>
      </c>
      <c r="E5530" s="206"/>
    </row>
    <row r="5531" spans="1:5" ht="15">
      <c r="A5531" s="202" t="s">
        <v>6760</v>
      </c>
      <c r="B5531" s="203" t="s">
        <v>6761</v>
      </c>
      <c r="C5531" s="204" t="s">
        <v>2</v>
      </c>
      <c r="D5531" s="205">
        <v>12.43</v>
      </c>
      <c r="E5531" s="206"/>
    </row>
    <row r="5532" spans="1:5" ht="27">
      <c r="A5532" s="202">
        <v>79467</v>
      </c>
      <c r="B5532" s="203" t="s">
        <v>6762</v>
      </c>
      <c r="C5532" s="204" t="s">
        <v>6763</v>
      </c>
      <c r="D5532" s="205">
        <v>12.31</v>
      </c>
      <c r="E5532" s="206"/>
    </row>
    <row r="5533" spans="1:5" ht="15">
      <c r="A5533" s="202" t="s">
        <v>6764</v>
      </c>
      <c r="B5533" s="203" t="s">
        <v>6765</v>
      </c>
      <c r="C5533" s="204" t="s">
        <v>2</v>
      </c>
      <c r="D5533" s="205">
        <v>17.48</v>
      </c>
      <c r="E5533" s="206"/>
    </row>
    <row r="5534" spans="1:5" ht="15">
      <c r="A5534" s="202">
        <v>84665</v>
      </c>
      <c r="B5534" s="203" t="s">
        <v>6766</v>
      </c>
      <c r="C5534" s="204" t="s">
        <v>2</v>
      </c>
      <c r="D5534" s="205">
        <v>16.62</v>
      </c>
      <c r="E5534" s="206"/>
    </row>
    <row r="5535" spans="1:5" ht="27">
      <c r="A5535" s="202">
        <v>101749</v>
      </c>
      <c r="B5535" s="203" t="s">
        <v>6767</v>
      </c>
      <c r="C5535" s="204" t="s">
        <v>2</v>
      </c>
      <c r="D5535" s="205">
        <v>38.270000000000003</v>
      </c>
      <c r="E5535" s="206"/>
    </row>
    <row r="5536" spans="1:5" ht="27">
      <c r="A5536" s="202">
        <v>101750</v>
      </c>
      <c r="B5536" s="203" t="s">
        <v>6768</v>
      </c>
      <c r="C5536" s="204" t="s">
        <v>2</v>
      </c>
      <c r="D5536" s="205">
        <v>36.58</v>
      </c>
      <c r="E5536" s="206"/>
    </row>
    <row r="5537" spans="1:5" ht="15">
      <c r="A5537" s="202">
        <v>101729</v>
      </c>
      <c r="B5537" s="203" t="s">
        <v>6769</v>
      </c>
      <c r="C5537" s="204" t="s">
        <v>2</v>
      </c>
      <c r="D5537" s="205">
        <v>152.46</v>
      </c>
      <c r="E5537" s="206"/>
    </row>
    <row r="5538" spans="1:5" ht="15">
      <c r="A5538" s="202">
        <v>101746</v>
      </c>
      <c r="B5538" s="203" t="s">
        <v>6770</v>
      </c>
      <c r="C5538" s="204" t="s">
        <v>2</v>
      </c>
      <c r="D5538" s="205">
        <v>241.14</v>
      </c>
      <c r="E5538" s="206"/>
    </row>
    <row r="5539" spans="1:5" ht="15">
      <c r="A5539" s="202">
        <v>101751</v>
      </c>
      <c r="B5539" s="203" t="s">
        <v>6771</v>
      </c>
      <c r="C5539" s="204" t="s">
        <v>2</v>
      </c>
      <c r="D5539" s="205">
        <v>157.19</v>
      </c>
      <c r="E5539" s="206"/>
    </row>
    <row r="5540" spans="1:5" ht="40.5">
      <c r="A5540" s="202">
        <v>87246</v>
      </c>
      <c r="B5540" s="203" t="s">
        <v>6772</v>
      </c>
      <c r="C5540" s="204" t="s">
        <v>2</v>
      </c>
      <c r="D5540" s="205">
        <v>43.44</v>
      </c>
      <c r="E5540" s="206"/>
    </row>
    <row r="5541" spans="1:5" ht="40.5">
      <c r="A5541" s="202">
        <v>87247</v>
      </c>
      <c r="B5541" s="203" t="s">
        <v>6773</v>
      </c>
      <c r="C5541" s="204" t="s">
        <v>2</v>
      </c>
      <c r="D5541" s="205">
        <v>38.46</v>
      </c>
      <c r="E5541" s="206"/>
    </row>
    <row r="5542" spans="1:5" ht="40.5">
      <c r="A5542" s="202">
        <v>87248</v>
      </c>
      <c r="B5542" s="203" t="s">
        <v>6774</v>
      </c>
      <c r="C5542" s="204" t="s">
        <v>2</v>
      </c>
      <c r="D5542" s="205">
        <v>34.409999999999997</v>
      </c>
      <c r="E5542" s="206"/>
    </row>
    <row r="5543" spans="1:5" ht="40.5">
      <c r="A5543" s="202">
        <v>87249</v>
      </c>
      <c r="B5543" s="203" t="s">
        <v>6775</v>
      </c>
      <c r="C5543" s="204" t="s">
        <v>2</v>
      </c>
      <c r="D5543" s="205">
        <v>48.54</v>
      </c>
      <c r="E5543" s="206"/>
    </row>
    <row r="5544" spans="1:5" ht="40.5">
      <c r="A5544" s="202">
        <v>87250</v>
      </c>
      <c r="B5544" s="203" t="s">
        <v>6776</v>
      </c>
      <c r="C5544" s="204" t="s">
        <v>2</v>
      </c>
      <c r="D5544" s="205">
        <v>40.67</v>
      </c>
      <c r="E5544" s="206"/>
    </row>
    <row r="5545" spans="1:5" ht="40.5">
      <c r="A5545" s="202">
        <v>87251</v>
      </c>
      <c r="B5545" s="203" t="s">
        <v>6777</v>
      </c>
      <c r="C5545" s="204" t="s">
        <v>2</v>
      </c>
      <c r="D5545" s="205">
        <v>35.56</v>
      </c>
      <c r="E5545" s="206"/>
    </row>
    <row r="5546" spans="1:5" ht="40.5">
      <c r="A5546" s="202">
        <v>87255</v>
      </c>
      <c r="B5546" s="203" t="s">
        <v>6778</v>
      </c>
      <c r="C5546" s="204" t="s">
        <v>2</v>
      </c>
      <c r="D5546" s="205">
        <v>78.42</v>
      </c>
      <c r="E5546" s="206"/>
    </row>
    <row r="5547" spans="1:5" ht="40.5">
      <c r="A5547" s="202">
        <v>87256</v>
      </c>
      <c r="B5547" s="203" t="s">
        <v>6779</v>
      </c>
      <c r="C5547" s="204" t="s">
        <v>2</v>
      </c>
      <c r="D5547" s="205">
        <v>68.900000000000006</v>
      </c>
      <c r="E5547" s="206"/>
    </row>
    <row r="5548" spans="1:5" ht="40.5">
      <c r="A5548" s="202">
        <v>87257</v>
      </c>
      <c r="B5548" s="203" t="s">
        <v>6780</v>
      </c>
      <c r="C5548" s="204" t="s">
        <v>2</v>
      </c>
      <c r="D5548" s="205">
        <v>62.89</v>
      </c>
      <c r="E5548" s="206"/>
    </row>
    <row r="5549" spans="1:5" ht="27">
      <c r="A5549" s="202">
        <v>87258</v>
      </c>
      <c r="B5549" s="203" t="s">
        <v>6781</v>
      </c>
      <c r="C5549" s="204" t="s">
        <v>2</v>
      </c>
      <c r="D5549" s="205">
        <v>108.92</v>
      </c>
      <c r="E5549" s="206"/>
    </row>
    <row r="5550" spans="1:5" ht="27">
      <c r="A5550" s="202">
        <v>87259</v>
      </c>
      <c r="B5550" s="203" t="s">
        <v>6782</v>
      </c>
      <c r="C5550" s="204" t="s">
        <v>2</v>
      </c>
      <c r="D5550" s="205">
        <v>99.9</v>
      </c>
      <c r="E5550" s="206"/>
    </row>
    <row r="5551" spans="1:5" ht="27">
      <c r="A5551" s="202">
        <v>87260</v>
      </c>
      <c r="B5551" s="203" t="s">
        <v>6783</v>
      </c>
      <c r="C5551" s="204" t="s">
        <v>2</v>
      </c>
      <c r="D5551" s="205">
        <v>94.59</v>
      </c>
      <c r="E5551" s="206"/>
    </row>
    <row r="5552" spans="1:5" ht="27">
      <c r="A5552" s="202">
        <v>87261</v>
      </c>
      <c r="B5552" s="203" t="s">
        <v>6784</v>
      </c>
      <c r="C5552" s="204" t="s">
        <v>2</v>
      </c>
      <c r="D5552" s="205">
        <v>124</v>
      </c>
      <c r="E5552" s="206"/>
    </row>
    <row r="5553" spans="1:5" ht="27">
      <c r="A5553" s="202">
        <v>87262</v>
      </c>
      <c r="B5553" s="203" t="s">
        <v>6785</v>
      </c>
      <c r="C5553" s="204" t="s">
        <v>2</v>
      </c>
      <c r="D5553" s="205">
        <v>113.46</v>
      </c>
      <c r="E5553" s="206"/>
    </row>
    <row r="5554" spans="1:5" ht="27">
      <c r="A5554" s="202">
        <v>87263</v>
      </c>
      <c r="B5554" s="203" t="s">
        <v>6786</v>
      </c>
      <c r="C5554" s="204" t="s">
        <v>2</v>
      </c>
      <c r="D5554" s="205">
        <v>107.2</v>
      </c>
      <c r="E5554" s="206"/>
    </row>
    <row r="5555" spans="1:5" ht="40.5">
      <c r="A5555" s="202">
        <v>89046</v>
      </c>
      <c r="B5555" s="203" t="s">
        <v>6787</v>
      </c>
      <c r="C5555" s="204" t="s">
        <v>2</v>
      </c>
      <c r="D5555" s="205">
        <v>38.24</v>
      </c>
      <c r="E5555" s="206"/>
    </row>
    <row r="5556" spans="1:5" ht="54">
      <c r="A5556" s="202">
        <v>89171</v>
      </c>
      <c r="B5556" s="203" t="s">
        <v>6788</v>
      </c>
      <c r="C5556" s="204" t="s">
        <v>2</v>
      </c>
      <c r="D5556" s="205">
        <v>36.26</v>
      </c>
      <c r="E5556" s="206"/>
    </row>
    <row r="5557" spans="1:5" ht="40.5">
      <c r="A5557" s="202">
        <v>93389</v>
      </c>
      <c r="B5557" s="203" t="s">
        <v>6789</v>
      </c>
      <c r="C5557" s="204" t="s">
        <v>2</v>
      </c>
      <c r="D5557" s="205">
        <v>39.42</v>
      </c>
      <c r="E5557" s="206"/>
    </row>
    <row r="5558" spans="1:5" ht="40.5">
      <c r="A5558" s="202">
        <v>93390</v>
      </c>
      <c r="B5558" s="203" t="s">
        <v>6790</v>
      </c>
      <c r="C5558" s="204" t="s">
        <v>2</v>
      </c>
      <c r="D5558" s="205">
        <v>34.520000000000003</v>
      </c>
      <c r="E5558" s="206"/>
    </row>
    <row r="5559" spans="1:5" ht="40.5">
      <c r="A5559" s="202">
        <v>93391</v>
      </c>
      <c r="B5559" s="203" t="s">
        <v>6791</v>
      </c>
      <c r="C5559" s="204" t="s">
        <v>2</v>
      </c>
      <c r="D5559" s="205">
        <v>30.47</v>
      </c>
      <c r="E5559" s="206"/>
    </row>
    <row r="5560" spans="1:5" ht="27">
      <c r="A5560" s="202">
        <v>98670</v>
      </c>
      <c r="B5560" s="203" t="s">
        <v>6792</v>
      </c>
      <c r="C5560" s="204" t="s">
        <v>2</v>
      </c>
      <c r="D5560" s="205">
        <v>135.87</v>
      </c>
      <c r="E5560" s="206"/>
    </row>
    <row r="5561" spans="1:5" ht="15">
      <c r="A5561" s="202">
        <v>98671</v>
      </c>
      <c r="B5561" s="203" t="s">
        <v>6793</v>
      </c>
      <c r="C5561" s="204" t="s">
        <v>2</v>
      </c>
      <c r="D5561" s="205">
        <v>296.56</v>
      </c>
      <c r="E5561" s="206"/>
    </row>
    <row r="5562" spans="1:5" ht="15">
      <c r="A5562" s="202">
        <v>98672</v>
      </c>
      <c r="B5562" s="203" t="s">
        <v>6794</v>
      </c>
      <c r="C5562" s="204" t="s">
        <v>2</v>
      </c>
      <c r="D5562" s="205">
        <v>451.63</v>
      </c>
      <c r="E5562" s="206"/>
    </row>
    <row r="5563" spans="1:5" ht="27">
      <c r="A5563" s="202">
        <v>98673</v>
      </c>
      <c r="B5563" s="203" t="s">
        <v>6795</v>
      </c>
      <c r="C5563" s="204" t="s">
        <v>2</v>
      </c>
      <c r="D5563" s="205">
        <v>161.56</v>
      </c>
      <c r="E5563" s="206"/>
    </row>
    <row r="5564" spans="1:5" ht="27">
      <c r="A5564" s="202">
        <v>98678</v>
      </c>
      <c r="B5564" s="203" t="s">
        <v>6796</v>
      </c>
      <c r="C5564" s="204" t="s">
        <v>2</v>
      </c>
      <c r="D5564" s="205">
        <v>354.05</v>
      </c>
      <c r="E5564" s="206"/>
    </row>
    <row r="5565" spans="1:5" ht="27">
      <c r="A5565" s="202">
        <v>98679</v>
      </c>
      <c r="B5565" s="203" t="s">
        <v>6797</v>
      </c>
      <c r="C5565" s="204" t="s">
        <v>2</v>
      </c>
      <c r="D5565" s="205">
        <v>25.75</v>
      </c>
      <c r="E5565" s="206"/>
    </row>
    <row r="5566" spans="1:5" ht="27">
      <c r="A5566" s="202">
        <v>98680</v>
      </c>
      <c r="B5566" s="203" t="s">
        <v>6798</v>
      </c>
      <c r="C5566" s="204" t="s">
        <v>2</v>
      </c>
      <c r="D5566" s="205">
        <v>32.630000000000003</v>
      </c>
      <c r="E5566" s="206"/>
    </row>
    <row r="5567" spans="1:5" ht="27">
      <c r="A5567" s="202">
        <v>98681</v>
      </c>
      <c r="B5567" s="203" t="s">
        <v>6799</v>
      </c>
      <c r="C5567" s="204" t="s">
        <v>2</v>
      </c>
      <c r="D5567" s="205">
        <v>24.06</v>
      </c>
      <c r="E5567" s="206"/>
    </row>
    <row r="5568" spans="1:5" ht="27">
      <c r="A5568" s="202">
        <v>98682</v>
      </c>
      <c r="B5568" s="203" t="s">
        <v>6800</v>
      </c>
      <c r="C5568" s="204" t="s">
        <v>2</v>
      </c>
      <c r="D5568" s="205">
        <v>30.95</v>
      </c>
      <c r="E5568" s="206"/>
    </row>
    <row r="5569" spans="1:5" ht="15">
      <c r="A5569" s="202">
        <v>98685</v>
      </c>
      <c r="B5569" s="203" t="s">
        <v>6801</v>
      </c>
      <c r="C5569" s="204" t="s">
        <v>0</v>
      </c>
      <c r="D5569" s="205">
        <v>53.45</v>
      </c>
      <c r="E5569" s="206"/>
    </row>
    <row r="5570" spans="1:5" ht="15">
      <c r="A5570" s="202">
        <v>98686</v>
      </c>
      <c r="B5570" s="203" t="s">
        <v>6802</v>
      </c>
      <c r="C5570" s="204" t="s">
        <v>0</v>
      </c>
      <c r="D5570" s="205">
        <v>29</v>
      </c>
      <c r="E5570" s="206"/>
    </row>
    <row r="5571" spans="1:5" ht="15">
      <c r="A5571" s="202">
        <v>98688</v>
      </c>
      <c r="B5571" s="203" t="s">
        <v>6803</v>
      </c>
      <c r="C5571" s="204" t="s">
        <v>0</v>
      </c>
      <c r="D5571" s="205">
        <v>40.39</v>
      </c>
      <c r="E5571" s="206"/>
    </row>
    <row r="5572" spans="1:5" ht="21" customHeight="1">
      <c r="A5572" s="202">
        <v>98689</v>
      </c>
      <c r="B5572" s="203" t="s">
        <v>6804</v>
      </c>
      <c r="C5572" s="204" t="s">
        <v>0</v>
      </c>
      <c r="D5572" s="205">
        <v>75.77</v>
      </c>
      <c r="E5572" s="206"/>
    </row>
    <row r="5573" spans="1:5" ht="27">
      <c r="A5573" s="202">
        <v>101090</v>
      </c>
      <c r="B5573" s="203" t="s">
        <v>6805</v>
      </c>
      <c r="C5573" s="204" t="s">
        <v>2</v>
      </c>
      <c r="D5573" s="205">
        <v>155.87</v>
      </c>
      <c r="E5573" s="206"/>
    </row>
    <row r="5574" spans="1:5" ht="15">
      <c r="A5574" s="202">
        <v>101091</v>
      </c>
      <c r="B5574" s="203" t="s">
        <v>6806</v>
      </c>
      <c r="C5574" s="204" t="s">
        <v>2</v>
      </c>
      <c r="D5574" s="205">
        <v>108.23</v>
      </c>
      <c r="E5574" s="206"/>
    </row>
    <row r="5575" spans="1:5" ht="27">
      <c r="A5575" s="202">
        <v>101725</v>
      </c>
      <c r="B5575" s="203" t="s">
        <v>6807</v>
      </c>
      <c r="C5575" s="204" t="s">
        <v>2</v>
      </c>
      <c r="D5575" s="205">
        <v>194.83</v>
      </c>
      <c r="E5575" s="206"/>
    </row>
    <row r="5576" spans="1:5" ht="27">
      <c r="A5576" s="202">
        <v>101726</v>
      </c>
      <c r="B5576" s="203" t="s">
        <v>6808</v>
      </c>
      <c r="C5576" s="204" t="s">
        <v>2</v>
      </c>
      <c r="D5576" s="205">
        <v>135.87</v>
      </c>
      <c r="E5576" s="206"/>
    </row>
    <row r="5577" spans="1:5" ht="27">
      <c r="A5577" s="202">
        <v>101731</v>
      </c>
      <c r="B5577" s="203" t="s">
        <v>6809</v>
      </c>
      <c r="C5577" s="204" t="s">
        <v>2</v>
      </c>
      <c r="D5577" s="205">
        <v>225.94</v>
      </c>
      <c r="E5577" s="206"/>
    </row>
    <row r="5578" spans="1:5" ht="27">
      <c r="A5578" s="202">
        <v>101732</v>
      </c>
      <c r="B5578" s="203" t="s">
        <v>6810</v>
      </c>
      <c r="C5578" s="204" t="s">
        <v>2</v>
      </c>
      <c r="D5578" s="205">
        <v>68.09</v>
      </c>
      <c r="E5578" s="206"/>
    </row>
    <row r="5579" spans="1:5" ht="27">
      <c r="A5579" s="202">
        <v>101752</v>
      </c>
      <c r="B5579" s="203" t="s">
        <v>6811</v>
      </c>
      <c r="C5579" s="204" t="s">
        <v>2</v>
      </c>
      <c r="D5579" s="205">
        <v>35.06</v>
      </c>
      <c r="E5579" s="206"/>
    </row>
    <row r="5580" spans="1:5" ht="27">
      <c r="A5580" s="202">
        <v>101094</v>
      </c>
      <c r="B5580" s="203" t="s">
        <v>6812</v>
      </c>
      <c r="C5580" s="204" t="s">
        <v>0</v>
      </c>
      <c r="D5580" s="205">
        <v>135.77000000000001</v>
      </c>
      <c r="E5580" s="206"/>
    </row>
    <row r="5581" spans="1:5" ht="27">
      <c r="A5581" s="202">
        <v>101727</v>
      </c>
      <c r="B5581" s="203" t="s">
        <v>6813</v>
      </c>
      <c r="C5581" s="204" t="s">
        <v>2</v>
      </c>
      <c r="D5581" s="205">
        <v>159.16999999999999</v>
      </c>
      <c r="E5581" s="206"/>
    </row>
    <row r="5582" spans="1:5" ht="27">
      <c r="A5582" s="202">
        <v>101733</v>
      </c>
      <c r="B5582" s="203" t="s">
        <v>6814</v>
      </c>
      <c r="C5582" s="204" t="s">
        <v>2</v>
      </c>
      <c r="D5582" s="205">
        <v>212.87</v>
      </c>
      <c r="E5582" s="206"/>
    </row>
    <row r="5583" spans="1:5" ht="27">
      <c r="A5583" s="202">
        <v>101734</v>
      </c>
      <c r="B5583" s="203" t="s">
        <v>6815</v>
      </c>
      <c r="C5583" s="204" t="s">
        <v>2</v>
      </c>
      <c r="D5583" s="205">
        <v>327.32</v>
      </c>
      <c r="E5583" s="206"/>
    </row>
    <row r="5584" spans="1:5" ht="27">
      <c r="A5584" s="202">
        <v>101735</v>
      </c>
      <c r="B5584" s="203" t="s">
        <v>6816</v>
      </c>
      <c r="C5584" s="204" t="s">
        <v>2</v>
      </c>
      <c r="D5584" s="205">
        <v>335.62</v>
      </c>
      <c r="E5584" s="206"/>
    </row>
    <row r="5585" spans="1:5" ht="27">
      <c r="A5585" s="202">
        <v>101736</v>
      </c>
      <c r="B5585" s="203" t="s">
        <v>6817</v>
      </c>
      <c r="C5585" s="204" t="s">
        <v>2</v>
      </c>
      <c r="D5585" s="205">
        <v>71.12</v>
      </c>
      <c r="E5585" s="206"/>
    </row>
    <row r="5586" spans="1:5" ht="27">
      <c r="A5586" s="202">
        <v>101737</v>
      </c>
      <c r="B5586" s="203" t="s">
        <v>6818</v>
      </c>
      <c r="C5586" s="204" t="s">
        <v>2</v>
      </c>
      <c r="D5586" s="205">
        <v>87.54</v>
      </c>
      <c r="E5586" s="206"/>
    </row>
    <row r="5587" spans="1:5" ht="15">
      <c r="A5587" s="202">
        <v>101748</v>
      </c>
      <c r="B5587" s="203" t="s">
        <v>6819</v>
      </c>
      <c r="C5587" s="204" t="s">
        <v>2</v>
      </c>
      <c r="D5587" s="205">
        <v>2.35</v>
      </c>
      <c r="E5587" s="206"/>
    </row>
    <row r="5588" spans="1:5" ht="15">
      <c r="A5588" s="202">
        <v>72815</v>
      </c>
      <c r="B5588" s="203" t="s">
        <v>6820</v>
      </c>
      <c r="C5588" s="204" t="s">
        <v>2</v>
      </c>
      <c r="D5588" s="205">
        <v>42.91</v>
      </c>
      <c r="E5588" s="206"/>
    </row>
    <row r="5589" spans="1:5" ht="15">
      <c r="A5589" s="202">
        <v>101092</v>
      </c>
      <c r="B5589" s="203" t="s">
        <v>6821</v>
      </c>
      <c r="C5589" s="204" t="s">
        <v>2</v>
      </c>
      <c r="D5589" s="205">
        <v>303.72000000000003</v>
      </c>
      <c r="E5589" s="206"/>
    </row>
    <row r="5590" spans="1:5" ht="15">
      <c r="A5590" s="202">
        <v>101093</v>
      </c>
      <c r="B5590" s="203" t="s">
        <v>6822</v>
      </c>
      <c r="C5590" s="204" t="s">
        <v>2</v>
      </c>
      <c r="D5590" s="205">
        <v>458.79</v>
      </c>
      <c r="E5590" s="206"/>
    </row>
    <row r="5591" spans="1:5" ht="15">
      <c r="A5591" s="202">
        <v>98695</v>
      </c>
      <c r="B5591" s="203" t="s">
        <v>6823</v>
      </c>
      <c r="C5591" s="204" t="s">
        <v>0</v>
      </c>
      <c r="D5591" s="205">
        <v>78.08</v>
      </c>
      <c r="E5591" s="206"/>
    </row>
    <row r="5592" spans="1:5" ht="15">
      <c r="A5592" s="202">
        <v>98697</v>
      </c>
      <c r="B5592" s="203" t="s">
        <v>6824</v>
      </c>
      <c r="C5592" s="204" t="s">
        <v>0</v>
      </c>
      <c r="D5592" s="205">
        <v>52.03</v>
      </c>
      <c r="E5592" s="206"/>
    </row>
    <row r="5593" spans="1:5" ht="15">
      <c r="A5593" s="202">
        <v>101738</v>
      </c>
      <c r="B5593" s="203" t="s">
        <v>6825</v>
      </c>
      <c r="C5593" s="204" t="s">
        <v>0</v>
      </c>
      <c r="D5593" s="205">
        <v>22.86</v>
      </c>
      <c r="E5593" s="206"/>
    </row>
    <row r="5594" spans="1:5" ht="15">
      <c r="A5594" s="202">
        <v>101739</v>
      </c>
      <c r="B5594" s="203" t="s">
        <v>6826</v>
      </c>
      <c r="C5594" s="204" t="s">
        <v>0</v>
      </c>
      <c r="D5594" s="205">
        <v>25.21</v>
      </c>
      <c r="E5594" s="206"/>
    </row>
    <row r="5595" spans="1:5" ht="27">
      <c r="A5595" s="202">
        <v>88648</v>
      </c>
      <c r="B5595" s="203" t="s">
        <v>6827</v>
      </c>
      <c r="C5595" s="204" t="s">
        <v>0</v>
      </c>
      <c r="D5595" s="205">
        <v>5.21</v>
      </c>
      <c r="E5595" s="206"/>
    </row>
    <row r="5596" spans="1:5" ht="27">
      <c r="A5596" s="202">
        <v>88649</v>
      </c>
      <c r="B5596" s="203" t="s">
        <v>6828</v>
      </c>
      <c r="C5596" s="204" t="s">
        <v>0</v>
      </c>
      <c r="D5596" s="205">
        <v>5.86</v>
      </c>
      <c r="E5596" s="206"/>
    </row>
    <row r="5597" spans="1:5" ht="27">
      <c r="A5597" s="202">
        <v>88650</v>
      </c>
      <c r="B5597" s="203" t="s">
        <v>6829</v>
      </c>
      <c r="C5597" s="204" t="s">
        <v>0</v>
      </c>
      <c r="D5597" s="205">
        <v>11.14</v>
      </c>
      <c r="E5597" s="206"/>
    </row>
    <row r="5598" spans="1:5" ht="27">
      <c r="A5598" s="202">
        <v>96467</v>
      </c>
      <c r="B5598" s="203" t="s">
        <v>6830</v>
      </c>
      <c r="C5598" s="204" t="s">
        <v>0</v>
      </c>
      <c r="D5598" s="205">
        <v>4.75</v>
      </c>
      <c r="E5598" s="206"/>
    </row>
    <row r="5599" spans="1:5" ht="15">
      <c r="A5599" s="202">
        <v>101740</v>
      </c>
      <c r="B5599" s="203" t="s">
        <v>6831</v>
      </c>
      <c r="C5599" s="204" t="s">
        <v>0</v>
      </c>
      <c r="D5599" s="205">
        <v>33.39</v>
      </c>
      <c r="E5599" s="206"/>
    </row>
    <row r="5600" spans="1:5" ht="15">
      <c r="A5600" s="202">
        <v>101741</v>
      </c>
      <c r="B5600" s="203" t="s">
        <v>6832</v>
      </c>
      <c r="C5600" s="204" t="s">
        <v>0</v>
      </c>
      <c r="D5600" s="205">
        <v>15.67</v>
      </c>
      <c r="E5600" s="206"/>
    </row>
    <row r="5601" spans="1:5" ht="27">
      <c r="A5601" s="202">
        <v>94990</v>
      </c>
      <c r="B5601" s="203" t="s">
        <v>6833</v>
      </c>
      <c r="C5601" s="204" t="s">
        <v>4</v>
      </c>
      <c r="D5601" s="205">
        <v>577.07000000000005</v>
      </c>
      <c r="E5601" s="206"/>
    </row>
    <row r="5602" spans="1:5" ht="27">
      <c r="A5602" s="202">
        <v>94991</v>
      </c>
      <c r="B5602" s="203" t="s">
        <v>6834</v>
      </c>
      <c r="C5602" s="204" t="s">
        <v>4</v>
      </c>
      <c r="D5602" s="205">
        <v>619.72</v>
      </c>
      <c r="E5602" s="206"/>
    </row>
    <row r="5603" spans="1:5" ht="40.5">
      <c r="A5603" s="202">
        <v>94992</v>
      </c>
      <c r="B5603" s="203" t="s">
        <v>6835</v>
      </c>
      <c r="C5603" s="204" t="s">
        <v>2</v>
      </c>
      <c r="D5603" s="205">
        <v>79.680000000000007</v>
      </c>
      <c r="E5603" s="206"/>
    </row>
    <row r="5604" spans="1:5" ht="40.5">
      <c r="A5604" s="202">
        <v>94993</v>
      </c>
      <c r="B5604" s="203" t="s">
        <v>6836</v>
      </c>
      <c r="C5604" s="204" t="s">
        <v>2</v>
      </c>
      <c r="D5604" s="205">
        <v>82.25</v>
      </c>
      <c r="E5604" s="206"/>
    </row>
    <row r="5605" spans="1:5" ht="40.5">
      <c r="A5605" s="202">
        <v>94994</v>
      </c>
      <c r="B5605" s="203" t="s">
        <v>6837</v>
      </c>
      <c r="C5605" s="204" t="s">
        <v>2</v>
      </c>
      <c r="D5605" s="205">
        <v>91.81</v>
      </c>
      <c r="E5605" s="206"/>
    </row>
    <row r="5606" spans="1:5" ht="40.5">
      <c r="A5606" s="202">
        <v>94995</v>
      </c>
      <c r="B5606" s="203" t="s">
        <v>6838</v>
      </c>
      <c r="C5606" s="204" t="s">
        <v>2</v>
      </c>
      <c r="D5606" s="205">
        <v>95.23</v>
      </c>
      <c r="E5606" s="206"/>
    </row>
    <row r="5607" spans="1:5" ht="40.5">
      <c r="A5607" s="202">
        <v>94996</v>
      </c>
      <c r="B5607" s="203" t="s">
        <v>6839</v>
      </c>
      <c r="C5607" s="204" t="s">
        <v>2</v>
      </c>
      <c r="D5607" s="205">
        <v>103.55</v>
      </c>
      <c r="E5607" s="206"/>
    </row>
    <row r="5608" spans="1:5" ht="40.5">
      <c r="A5608" s="202">
        <v>94997</v>
      </c>
      <c r="B5608" s="203" t="s">
        <v>6840</v>
      </c>
      <c r="C5608" s="204" t="s">
        <v>2</v>
      </c>
      <c r="D5608" s="205">
        <v>107.81</v>
      </c>
      <c r="E5608" s="206"/>
    </row>
    <row r="5609" spans="1:5" ht="40.5">
      <c r="A5609" s="202">
        <v>94998</v>
      </c>
      <c r="B5609" s="203" t="s">
        <v>6841</v>
      </c>
      <c r="C5609" s="204" t="s">
        <v>2</v>
      </c>
      <c r="D5609" s="205">
        <v>115.74</v>
      </c>
      <c r="E5609" s="206"/>
    </row>
    <row r="5610" spans="1:5" ht="40.5">
      <c r="A5610" s="202">
        <v>94999</v>
      </c>
      <c r="B5610" s="203" t="s">
        <v>6842</v>
      </c>
      <c r="C5610" s="204" t="s">
        <v>2</v>
      </c>
      <c r="D5610" s="205">
        <v>120.84</v>
      </c>
      <c r="E5610" s="206"/>
    </row>
    <row r="5611" spans="1:5" ht="15">
      <c r="A5611" s="202">
        <v>101747</v>
      </c>
      <c r="B5611" s="203" t="s">
        <v>6843</v>
      </c>
      <c r="C5611" s="204" t="s">
        <v>2</v>
      </c>
      <c r="D5611" s="205">
        <v>64.760000000000005</v>
      </c>
      <c r="E5611" s="206"/>
    </row>
    <row r="5612" spans="1:5" ht="15">
      <c r="A5612" s="202">
        <v>101743</v>
      </c>
      <c r="B5612" s="203" t="s">
        <v>6844</v>
      </c>
      <c r="C5612" s="204" t="s">
        <v>2</v>
      </c>
      <c r="D5612" s="205">
        <v>149.79</v>
      </c>
      <c r="E5612" s="206"/>
    </row>
    <row r="5613" spans="1:5" ht="15">
      <c r="A5613" s="202">
        <v>101744</v>
      </c>
      <c r="B5613" s="203" t="s">
        <v>6845</v>
      </c>
      <c r="C5613" s="204" t="s">
        <v>2</v>
      </c>
      <c r="D5613" s="205">
        <v>119.4</v>
      </c>
      <c r="E5613" s="206"/>
    </row>
    <row r="5614" spans="1:5" ht="15">
      <c r="A5614" s="202">
        <v>101745</v>
      </c>
      <c r="B5614" s="203" t="s">
        <v>6846</v>
      </c>
      <c r="C5614" s="204" t="s">
        <v>2</v>
      </c>
      <c r="D5614" s="205">
        <v>146.69</v>
      </c>
      <c r="E5614" s="206"/>
    </row>
    <row r="5615" spans="1:5" ht="40.5">
      <c r="A5615" s="202">
        <v>87620</v>
      </c>
      <c r="B5615" s="203" t="s">
        <v>6847</v>
      </c>
      <c r="C5615" s="204" t="s">
        <v>2</v>
      </c>
      <c r="D5615" s="205">
        <v>27.08</v>
      </c>
      <c r="E5615" s="206"/>
    </row>
    <row r="5616" spans="1:5" ht="27">
      <c r="A5616" s="202">
        <v>87622</v>
      </c>
      <c r="B5616" s="203" t="s">
        <v>6848</v>
      </c>
      <c r="C5616" s="204" t="s">
        <v>2</v>
      </c>
      <c r="D5616" s="205">
        <v>29.74</v>
      </c>
      <c r="E5616" s="206"/>
    </row>
    <row r="5617" spans="1:5" ht="27">
      <c r="A5617" s="202">
        <v>87623</v>
      </c>
      <c r="B5617" s="203" t="s">
        <v>6849</v>
      </c>
      <c r="C5617" s="204" t="s">
        <v>2</v>
      </c>
      <c r="D5617" s="205">
        <v>73.739999999999995</v>
      </c>
      <c r="E5617" s="206"/>
    </row>
    <row r="5618" spans="1:5" ht="27">
      <c r="A5618" s="202">
        <v>87624</v>
      </c>
      <c r="B5618" s="203" t="s">
        <v>6850</v>
      </c>
      <c r="C5618" s="204" t="s">
        <v>2</v>
      </c>
      <c r="D5618" s="205">
        <v>78.709999999999994</v>
      </c>
      <c r="E5618" s="206"/>
    </row>
    <row r="5619" spans="1:5" ht="40.5">
      <c r="A5619" s="202">
        <v>87630</v>
      </c>
      <c r="B5619" s="203" t="s">
        <v>6851</v>
      </c>
      <c r="C5619" s="204" t="s">
        <v>2</v>
      </c>
      <c r="D5619" s="205">
        <v>33.409999999999997</v>
      </c>
      <c r="E5619" s="206"/>
    </row>
    <row r="5620" spans="1:5" ht="27">
      <c r="A5620" s="202">
        <v>87632</v>
      </c>
      <c r="B5620" s="203" t="s">
        <v>6852</v>
      </c>
      <c r="C5620" s="204" t="s">
        <v>2</v>
      </c>
      <c r="D5620" s="205">
        <v>37.11</v>
      </c>
      <c r="E5620" s="206"/>
    </row>
    <row r="5621" spans="1:5" ht="27">
      <c r="A5621" s="202">
        <v>87633</v>
      </c>
      <c r="B5621" s="203" t="s">
        <v>6853</v>
      </c>
      <c r="C5621" s="204" t="s">
        <v>2</v>
      </c>
      <c r="D5621" s="205">
        <v>98.29</v>
      </c>
      <c r="E5621" s="206"/>
    </row>
    <row r="5622" spans="1:5" ht="27">
      <c r="A5622" s="202">
        <v>87634</v>
      </c>
      <c r="B5622" s="203" t="s">
        <v>6854</v>
      </c>
      <c r="C5622" s="204" t="s">
        <v>2</v>
      </c>
      <c r="D5622" s="205">
        <v>105.2</v>
      </c>
      <c r="E5622" s="206"/>
    </row>
    <row r="5623" spans="1:5" ht="40.5">
      <c r="A5623" s="202">
        <v>87640</v>
      </c>
      <c r="B5623" s="203" t="s">
        <v>6855</v>
      </c>
      <c r="C5623" s="204" t="s">
        <v>2</v>
      </c>
      <c r="D5623" s="205">
        <v>38.520000000000003</v>
      </c>
      <c r="E5623" s="206"/>
    </row>
    <row r="5624" spans="1:5" ht="27">
      <c r="A5624" s="202">
        <v>87642</v>
      </c>
      <c r="B5624" s="203" t="s">
        <v>6856</v>
      </c>
      <c r="C5624" s="204" t="s">
        <v>2</v>
      </c>
      <c r="D5624" s="205">
        <v>43.08</v>
      </c>
      <c r="E5624" s="206"/>
    </row>
    <row r="5625" spans="1:5" ht="27">
      <c r="A5625" s="202">
        <v>87643</v>
      </c>
      <c r="B5625" s="203" t="s">
        <v>6857</v>
      </c>
      <c r="C5625" s="204" t="s">
        <v>2</v>
      </c>
      <c r="D5625" s="205">
        <v>118.3</v>
      </c>
      <c r="E5625" s="206"/>
    </row>
    <row r="5626" spans="1:5" ht="27">
      <c r="A5626" s="202">
        <v>87644</v>
      </c>
      <c r="B5626" s="203" t="s">
        <v>6858</v>
      </c>
      <c r="C5626" s="204" t="s">
        <v>2</v>
      </c>
      <c r="D5626" s="205">
        <v>126.8</v>
      </c>
      <c r="E5626" s="206"/>
    </row>
    <row r="5627" spans="1:5" ht="40.5">
      <c r="A5627" s="202">
        <v>87680</v>
      </c>
      <c r="B5627" s="203" t="s">
        <v>6859</v>
      </c>
      <c r="C5627" s="204" t="s">
        <v>2</v>
      </c>
      <c r="D5627" s="205">
        <v>30.54</v>
      </c>
      <c r="E5627" s="206"/>
    </row>
    <row r="5628" spans="1:5" ht="40.5">
      <c r="A5628" s="202">
        <v>87682</v>
      </c>
      <c r="B5628" s="203" t="s">
        <v>6860</v>
      </c>
      <c r="C5628" s="204" t="s">
        <v>2</v>
      </c>
      <c r="D5628" s="205">
        <v>35.1</v>
      </c>
      <c r="E5628" s="206"/>
    </row>
    <row r="5629" spans="1:5" ht="40.5">
      <c r="A5629" s="202">
        <v>87683</v>
      </c>
      <c r="B5629" s="203" t="s">
        <v>6861</v>
      </c>
      <c r="C5629" s="204" t="s">
        <v>2</v>
      </c>
      <c r="D5629" s="205">
        <v>110.32</v>
      </c>
      <c r="E5629" s="206"/>
    </row>
    <row r="5630" spans="1:5" ht="27">
      <c r="A5630" s="202">
        <v>87684</v>
      </c>
      <c r="B5630" s="203" t="s">
        <v>6862</v>
      </c>
      <c r="C5630" s="204" t="s">
        <v>2</v>
      </c>
      <c r="D5630" s="205">
        <v>118.82</v>
      </c>
      <c r="E5630" s="206"/>
    </row>
    <row r="5631" spans="1:5" ht="40.5">
      <c r="A5631" s="202">
        <v>87690</v>
      </c>
      <c r="B5631" s="203" t="s">
        <v>6863</v>
      </c>
      <c r="C5631" s="204" t="s">
        <v>2</v>
      </c>
      <c r="D5631" s="205">
        <v>35.409999999999997</v>
      </c>
      <c r="E5631" s="206"/>
    </row>
    <row r="5632" spans="1:5" ht="40.5">
      <c r="A5632" s="202">
        <v>87692</v>
      </c>
      <c r="B5632" s="203" t="s">
        <v>6864</v>
      </c>
      <c r="C5632" s="204" t="s">
        <v>2</v>
      </c>
      <c r="D5632" s="205">
        <v>40.64</v>
      </c>
      <c r="E5632" s="206"/>
    </row>
    <row r="5633" spans="1:5" ht="40.5">
      <c r="A5633" s="202">
        <v>87693</v>
      </c>
      <c r="B5633" s="203" t="s">
        <v>6865</v>
      </c>
      <c r="C5633" s="204" t="s">
        <v>2</v>
      </c>
      <c r="D5633" s="205">
        <v>126.79</v>
      </c>
      <c r="E5633" s="206"/>
    </row>
    <row r="5634" spans="1:5" ht="27">
      <c r="A5634" s="202">
        <v>87694</v>
      </c>
      <c r="B5634" s="203" t="s">
        <v>6866</v>
      </c>
      <c r="C5634" s="204" t="s">
        <v>2</v>
      </c>
      <c r="D5634" s="205">
        <v>136.52000000000001</v>
      </c>
      <c r="E5634" s="206"/>
    </row>
    <row r="5635" spans="1:5" ht="40.5">
      <c r="A5635" s="202">
        <v>87700</v>
      </c>
      <c r="B5635" s="203" t="s">
        <v>6867</v>
      </c>
      <c r="C5635" s="204" t="s">
        <v>2</v>
      </c>
      <c r="D5635" s="205">
        <v>38.29</v>
      </c>
      <c r="E5635" s="206"/>
    </row>
    <row r="5636" spans="1:5" ht="40.5">
      <c r="A5636" s="202">
        <v>87702</v>
      </c>
      <c r="B5636" s="203" t="s">
        <v>6868</v>
      </c>
      <c r="C5636" s="204" t="s">
        <v>2</v>
      </c>
      <c r="D5636" s="205">
        <v>43.97</v>
      </c>
      <c r="E5636" s="206"/>
    </row>
    <row r="5637" spans="1:5" ht="40.5">
      <c r="A5637" s="202">
        <v>87703</v>
      </c>
      <c r="B5637" s="203" t="s">
        <v>6869</v>
      </c>
      <c r="C5637" s="204" t="s">
        <v>2</v>
      </c>
      <c r="D5637" s="205">
        <v>137.79</v>
      </c>
      <c r="E5637" s="206"/>
    </row>
    <row r="5638" spans="1:5" ht="27">
      <c r="A5638" s="202">
        <v>87704</v>
      </c>
      <c r="B5638" s="203" t="s">
        <v>6870</v>
      </c>
      <c r="C5638" s="204" t="s">
        <v>2</v>
      </c>
      <c r="D5638" s="205">
        <v>148.38999999999999</v>
      </c>
      <c r="E5638" s="206"/>
    </row>
    <row r="5639" spans="1:5" ht="40.5">
      <c r="A5639" s="202">
        <v>87735</v>
      </c>
      <c r="B5639" s="203" t="s">
        <v>6871</v>
      </c>
      <c r="C5639" s="204" t="s">
        <v>2</v>
      </c>
      <c r="D5639" s="205">
        <v>34.479999999999997</v>
      </c>
      <c r="E5639" s="206"/>
    </row>
    <row r="5640" spans="1:5" ht="40.5">
      <c r="A5640" s="202">
        <v>87737</v>
      </c>
      <c r="B5640" s="203" t="s">
        <v>6872</v>
      </c>
      <c r="C5640" s="204" t="s">
        <v>2</v>
      </c>
      <c r="D5640" s="205">
        <v>37.14</v>
      </c>
      <c r="E5640" s="206"/>
    </row>
    <row r="5641" spans="1:5" ht="40.5">
      <c r="A5641" s="202">
        <v>87738</v>
      </c>
      <c r="B5641" s="203" t="s">
        <v>6873</v>
      </c>
      <c r="C5641" s="204" t="s">
        <v>2</v>
      </c>
      <c r="D5641" s="205">
        <v>81.14</v>
      </c>
      <c r="E5641" s="206"/>
    </row>
    <row r="5642" spans="1:5" ht="27">
      <c r="A5642" s="202">
        <v>87739</v>
      </c>
      <c r="B5642" s="203" t="s">
        <v>6874</v>
      </c>
      <c r="C5642" s="204" t="s">
        <v>2</v>
      </c>
      <c r="D5642" s="205">
        <v>86.11</v>
      </c>
      <c r="E5642" s="206"/>
    </row>
    <row r="5643" spans="1:5" ht="40.5">
      <c r="A5643" s="202">
        <v>87745</v>
      </c>
      <c r="B5643" s="203" t="s">
        <v>6875</v>
      </c>
      <c r="C5643" s="204" t="s">
        <v>2</v>
      </c>
      <c r="D5643" s="205">
        <v>40.81</v>
      </c>
      <c r="E5643" s="206"/>
    </row>
    <row r="5644" spans="1:5" ht="40.5">
      <c r="A5644" s="202">
        <v>87747</v>
      </c>
      <c r="B5644" s="203" t="s">
        <v>6876</v>
      </c>
      <c r="C5644" s="204" t="s">
        <v>2</v>
      </c>
      <c r="D5644" s="205">
        <v>44.51</v>
      </c>
      <c r="E5644" s="206"/>
    </row>
    <row r="5645" spans="1:5" ht="40.5">
      <c r="A5645" s="202">
        <v>87748</v>
      </c>
      <c r="B5645" s="203" t="s">
        <v>6877</v>
      </c>
      <c r="C5645" s="204" t="s">
        <v>2</v>
      </c>
      <c r="D5645" s="205">
        <v>105.69</v>
      </c>
      <c r="E5645" s="206"/>
    </row>
    <row r="5646" spans="1:5" ht="27">
      <c r="A5646" s="202">
        <v>87749</v>
      </c>
      <c r="B5646" s="203" t="s">
        <v>6878</v>
      </c>
      <c r="C5646" s="204" t="s">
        <v>2</v>
      </c>
      <c r="D5646" s="205">
        <v>112.6</v>
      </c>
      <c r="E5646" s="206"/>
    </row>
    <row r="5647" spans="1:5" ht="40.5">
      <c r="A5647" s="202">
        <v>87755</v>
      </c>
      <c r="B5647" s="203" t="s">
        <v>6879</v>
      </c>
      <c r="C5647" s="204" t="s">
        <v>2</v>
      </c>
      <c r="D5647" s="205">
        <v>35.6</v>
      </c>
      <c r="E5647" s="206"/>
    </row>
    <row r="5648" spans="1:5" ht="40.5">
      <c r="A5648" s="202">
        <v>87757</v>
      </c>
      <c r="B5648" s="203" t="s">
        <v>6880</v>
      </c>
      <c r="C5648" s="204" t="s">
        <v>2</v>
      </c>
      <c r="D5648" s="205">
        <v>39.299999999999997</v>
      </c>
      <c r="E5648" s="206"/>
    </row>
    <row r="5649" spans="1:5" ht="40.5">
      <c r="A5649" s="202">
        <v>87758</v>
      </c>
      <c r="B5649" s="203" t="s">
        <v>6881</v>
      </c>
      <c r="C5649" s="204" t="s">
        <v>2</v>
      </c>
      <c r="D5649" s="205">
        <v>100.48</v>
      </c>
      <c r="E5649" s="206"/>
    </row>
    <row r="5650" spans="1:5" ht="27">
      <c r="A5650" s="202">
        <v>87759</v>
      </c>
      <c r="B5650" s="203" t="s">
        <v>6882</v>
      </c>
      <c r="C5650" s="204" t="s">
        <v>2</v>
      </c>
      <c r="D5650" s="205">
        <v>107.39</v>
      </c>
      <c r="E5650" s="206"/>
    </row>
    <row r="5651" spans="1:5" ht="40.5">
      <c r="A5651" s="202">
        <v>87765</v>
      </c>
      <c r="B5651" s="203" t="s">
        <v>6883</v>
      </c>
      <c r="C5651" s="204" t="s">
        <v>2</v>
      </c>
      <c r="D5651" s="205">
        <v>40.71</v>
      </c>
      <c r="E5651" s="206"/>
    </row>
    <row r="5652" spans="1:5" ht="40.5">
      <c r="A5652" s="202">
        <v>87767</v>
      </c>
      <c r="B5652" s="203" t="s">
        <v>6884</v>
      </c>
      <c r="C5652" s="204" t="s">
        <v>2</v>
      </c>
      <c r="D5652" s="205">
        <v>45.27</v>
      </c>
      <c r="E5652" s="206"/>
    </row>
    <row r="5653" spans="1:5" ht="40.5">
      <c r="A5653" s="202">
        <v>87768</v>
      </c>
      <c r="B5653" s="203" t="s">
        <v>6885</v>
      </c>
      <c r="C5653" s="204" t="s">
        <v>2</v>
      </c>
      <c r="D5653" s="205">
        <v>120.49</v>
      </c>
      <c r="E5653" s="206"/>
    </row>
    <row r="5654" spans="1:5" ht="27">
      <c r="A5654" s="202">
        <v>87769</v>
      </c>
      <c r="B5654" s="203" t="s">
        <v>6886</v>
      </c>
      <c r="C5654" s="204" t="s">
        <v>2</v>
      </c>
      <c r="D5654" s="205">
        <v>128.99</v>
      </c>
      <c r="E5654" s="206"/>
    </row>
    <row r="5655" spans="1:5" ht="27">
      <c r="A5655" s="202">
        <v>88470</v>
      </c>
      <c r="B5655" s="203" t="s">
        <v>6887</v>
      </c>
      <c r="C5655" s="204" t="s">
        <v>2</v>
      </c>
      <c r="D5655" s="205">
        <v>23.86</v>
      </c>
      <c r="E5655" s="206"/>
    </row>
    <row r="5656" spans="1:5" ht="27">
      <c r="A5656" s="202">
        <v>88471</v>
      </c>
      <c r="B5656" s="203" t="s">
        <v>6888</v>
      </c>
      <c r="C5656" s="204" t="s">
        <v>2</v>
      </c>
      <c r="D5656" s="205">
        <v>29.45</v>
      </c>
      <c r="E5656" s="206"/>
    </row>
    <row r="5657" spans="1:5" ht="27">
      <c r="A5657" s="202">
        <v>88472</v>
      </c>
      <c r="B5657" s="203" t="s">
        <v>6889</v>
      </c>
      <c r="C5657" s="204" t="s">
        <v>2</v>
      </c>
      <c r="D5657" s="205">
        <v>33.840000000000003</v>
      </c>
      <c r="E5657" s="206"/>
    </row>
    <row r="5658" spans="1:5" ht="27">
      <c r="A5658" s="202">
        <v>88476</v>
      </c>
      <c r="B5658" s="203" t="s">
        <v>6890</v>
      </c>
      <c r="C5658" s="204" t="s">
        <v>2</v>
      </c>
      <c r="D5658" s="205">
        <v>19.940000000000001</v>
      </c>
      <c r="E5658" s="206"/>
    </row>
    <row r="5659" spans="1:5" ht="27">
      <c r="A5659" s="202">
        <v>88477</v>
      </c>
      <c r="B5659" s="203" t="s">
        <v>6891</v>
      </c>
      <c r="C5659" s="204" t="s">
        <v>2</v>
      </c>
      <c r="D5659" s="205">
        <v>27.06</v>
      </c>
      <c r="E5659" s="206"/>
    </row>
    <row r="5660" spans="1:5" ht="27">
      <c r="A5660" s="202">
        <v>88478</v>
      </c>
      <c r="B5660" s="203" t="s">
        <v>6892</v>
      </c>
      <c r="C5660" s="204" t="s">
        <v>2</v>
      </c>
      <c r="D5660" s="205">
        <v>32.840000000000003</v>
      </c>
      <c r="E5660" s="206"/>
    </row>
    <row r="5661" spans="1:5" ht="40.5">
      <c r="A5661" s="202">
        <v>90900</v>
      </c>
      <c r="B5661" s="203" t="s">
        <v>6893</v>
      </c>
      <c r="C5661" s="204" t="s">
        <v>2</v>
      </c>
      <c r="D5661" s="205">
        <v>65.03</v>
      </c>
      <c r="E5661" s="206"/>
    </row>
    <row r="5662" spans="1:5" ht="40.5">
      <c r="A5662" s="202">
        <v>90902</v>
      </c>
      <c r="B5662" s="203" t="s">
        <v>6894</v>
      </c>
      <c r="C5662" s="204" t="s">
        <v>2</v>
      </c>
      <c r="D5662" s="205">
        <v>70.260000000000005</v>
      </c>
      <c r="E5662" s="206"/>
    </row>
    <row r="5663" spans="1:5" ht="40.5">
      <c r="A5663" s="202">
        <v>90903</v>
      </c>
      <c r="B5663" s="203" t="s">
        <v>6895</v>
      </c>
      <c r="C5663" s="204" t="s">
        <v>2</v>
      </c>
      <c r="D5663" s="205">
        <v>156.41</v>
      </c>
      <c r="E5663" s="206"/>
    </row>
    <row r="5664" spans="1:5" ht="27">
      <c r="A5664" s="202">
        <v>90904</v>
      </c>
      <c r="B5664" s="203" t="s">
        <v>6896</v>
      </c>
      <c r="C5664" s="204" t="s">
        <v>2</v>
      </c>
      <c r="D5664" s="205">
        <v>166.14</v>
      </c>
      <c r="E5664" s="206"/>
    </row>
    <row r="5665" spans="1:5" ht="40.5">
      <c r="A5665" s="202">
        <v>90910</v>
      </c>
      <c r="B5665" s="203" t="s">
        <v>6897</v>
      </c>
      <c r="C5665" s="204" t="s">
        <v>2</v>
      </c>
      <c r="D5665" s="205">
        <v>68.58</v>
      </c>
      <c r="E5665" s="206"/>
    </row>
    <row r="5666" spans="1:5" ht="40.5">
      <c r="A5666" s="202">
        <v>90912</v>
      </c>
      <c r="B5666" s="203" t="s">
        <v>6898</v>
      </c>
      <c r="C5666" s="204" t="s">
        <v>2</v>
      </c>
      <c r="D5666" s="205">
        <v>74.260000000000005</v>
      </c>
      <c r="E5666" s="206"/>
    </row>
    <row r="5667" spans="1:5" ht="40.5">
      <c r="A5667" s="202">
        <v>90913</v>
      </c>
      <c r="B5667" s="203" t="s">
        <v>6899</v>
      </c>
      <c r="C5667" s="204" t="s">
        <v>2</v>
      </c>
      <c r="D5667" s="205">
        <v>168.08</v>
      </c>
      <c r="E5667" s="206"/>
    </row>
    <row r="5668" spans="1:5" ht="27">
      <c r="A5668" s="202">
        <v>90914</v>
      </c>
      <c r="B5668" s="203" t="s">
        <v>6900</v>
      </c>
      <c r="C5668" s="204" t="s">
        <v>2</v>
      </c>
      <c r="D5668" s="205">
        <v>178.68</v>
      </c>
      <c r="E5668" s="206"/>
    </row>
    <row r="5669" spans="1:5" ht="40.5">
      <c r="A5669" s="202">
        <v>90920</v>
      </c>
      <c r="B5669" s="203" t="s">
        <v>6901</v>
      </c>
      <c r="C5669" s="204" t="s">
        <v>2</v>
      </c>
      <c r="D5669" s="205">
        <v>75.13</v>
      </c>
      <c r="E5669" s="206"/>
    </row>
    <row r="5670" spans="1:5" ht="40.5">
      <c r="A5670" s="202">
        <v>90922</v>
      </c>
      <c r="B5670" s="203" t="s">
        <v>6902</v>
      </c>
      <c r="C5670" s="204" t="s">
        <v>2</v>
      </c>
      <c r="D5670" s="205">
        <v>81.66</v>
      </c>
      <c r="E5670" s="206"/>
    </row>
    <row r="5671" spans="1:5" ht="40.5">
      <c r="A5671" s="202">
        <v>90923</v>
      </c>
      <c r="B5671" s="203" t="s">
        <v>6903</v>
      </c>
      <c r="C5671" s="204" t="s">
        <v>2</v>
      </c>
      <c r="D5671" s="205">
        <v>189.53</v>
      </c>
      <c r="E5671" s="206"/>
    </row>
    <row r="5672" spans="1:5" ht="27">
      <c r="A5672" s="202">
        <v>90924</v>
      </c>
      <c r="B5672" s="203" t="s">
        <v>6904</v>
      </c>
      <c r="C5672" s="204" t="s">
        <v>2</v>
      </c>
      <c r="D5672" s="205">
        <v>201.72</v>
      </c>
      <c r="E5672" s="206"/>
    </row>
    <row r="5673" spans="1:5" ht="40.5">
      <c r="A5673" s="202">
        <v>90930</v>
      </c>
      <c r="B5673" s="203" t="s">
        <v>6905</v>
      </c>
      <c r="C5673" s="204" t="s">
        <v>2</v>
      </c>
      <c r="D5673" s="205">
        <v>60.1</v>
      </c>
      <c r="E5673" s="206"/>
    </row>
    <row r="5674" spans="1:5" ht="40.5">
      <c r="A5674" s="202">
        <v>90932</v>
      </c>
      <c r="B5674" s="203" t="s">
        <v>6906</v>
      </c>
      <c r="C5674" s="204" t="s">
        <v>2</v>
      </c>
      <c r="D5674" s="205">
        <v>65.33</v>
      </c>
      <c r="E5674" s="206"/>
    </row>
    <row r="5675" spans="1:5" ht="40.5">
      <c r="A5675" s="202">
        <v>90933</v>
      </c>
      <c r="B5675" s="203" t="s">
        <v>6907</v>
      </c>
      <c r="C5675" s="204" t="s">
        <v>2</v>
      </c>
      <c r="D5675" s="205">
        <v>151.47999999999999</v>
      </c>
      <c r="E5675" s="206"/>
    </row>
    <row r="5676" spans="1:5" ht="27">
      <c r="A5676" s="202">
        <v>90934</v>
      </c>
      <c r="B5676" s="203" t="s">
        <v>6908</v>
      </c>
      <c r="C5676" s="204" t="s">
        <v>2</v>
      </c>
      <c r="D5676" s="205">
        <v>161.21</v>
      </c>
      <c r="E5676" s="206"/>
    </row>
    <row r="5677" spans="1:5" ht="40.5">
      <c r="A5677" s="202">
        <v>90940</v>
      </c>
      <c r="B5677" s="203" t="s">
        <v>6909</v>
      </c>
      <c r="C5677" s="204" t="s">
        <v>2</v>
      </c>
      <c r="D5677" s="205">
        <v>63.67</v>
      </c>
      <c r="E5677" s="206"/>
    </row>
    <row r="5678" spans="1:5" ht="40.5">
      <c r="A5678" s="202">
        <v>90942</v>
      </c>
      <c r="B5678" s="203" t="s">
        <v>6910</v>
      </c>
      <c r="C5678" s="204" t="s">
        <v>2</v>
      </c>
      <c r="D5678" s="205">
        <v>69.349999999999994</v>
      </c>
      <c r="E5678" s="206"/>
    </row>
    <row r="5679" spans="1:5" ht="40.5">
      <c r="A5679" s="202">
        <v>90943</v>
      </c>
      <c r="B5679" s="203" t="s">
        <v>6911</v>
      </c>
      <c r="C5679" s="204" t="s">
        <v>2</v>
      </c>
      <c r="D5679" s="205">
        <v>163.16999999999999</v>
      </c>
      <c r="E5679" s="206"/>
    </row>
    <row r="5680" spans="1:5" ht="27">
      <c r="A5680" s="202">
        <v>90944</v>
      </c>
      <c r="B5680" s="203" t="s">
        <v>6912</v>
      </c>
      <c r="C5680" s="204" t="s">
        <v>2</v>
      </c>
      <c r="D5680" s="205">
        <v>173.77</v>
      </c>
      <c r="E5680" s="206"/>
    </row>
    <row r="5681" spans="1:5" ht="40.5">
      <c r="A5681" s="202">
        <v>90950</v>
      </c>
      <c r="B5681" s="203" t="s">
        <v>6913</v>
      </c>
      <c r="C5681" s="204" t="s">
        <v>2</v>
      </c>
      <c r="D5681" s="205">
        <v>70.180000000000007</v>
      </c>
      <c r="E5681" s="206"/>
    </row>
    <row r="5682" spans="1:5" ht="40.5">
      <c r="A5682" s="202">
        <v>90952</v>
      </c>
      <c r="B5682" s="203" t="s">
        <v>6914</v>
      </c>
      <c r="C5682" s="204" t="s">
        <v>2</v>
      </c>
      <c r="D5682" s="205">
        <v>76.709999999999994</v>
      </c>
      <c r="E5682" s="206"/>
    </row>
    <row r="5683" spans="1:5" ht="40.5">
      <c r="A5683" s="202">
        <v>90953</v>
      </c>
      <c r="B5683" s="203" t="s">
        <v>6915</v>
      </c>
      <c r="C5683" s="204" t="s">
        <v>2</v>
      </c>
      <c r="D5683" s="205">
        <v>184.58</v>
      </c>
      <c r="E5683" s="206"/>
    </row>
    <row r="5684" spans="1:5" ht="27">
      <c r="A5684" s="202">
        <v>90954</v>
      </c>
      <c r="B5684" s="203" t="s">
        <v>6916</v>
      </c>
      <c r="C5684" s="204" t="s">
        <v>2</v>
      </c>
      <c r="D5684" s="205">
        <v>196.77</v>
      </c>
      <c r="E5684" s="206"/>
    </row>
    <row r="5685" spans="1:5" ht="54">
      <c r="A5685" s="202">
        <v>94438</v>
      </c>
      <c r="B5685" s="203" t="s">
        <v>6917</v>
      </c>
      <c r="C5685" s="204" t="s">
        <v>2</v>
      </c>
      <c r="D5685" s="205">
        <v>35.22</v>
      </c>
      <c r="E5685" s="206"/>
    </row>
    <row r="5686" spans="1:5" ht="67.5">
      <c r="A5686" s="202">
        <v>94439</v>
      </c>
      <c r="B5686" s="203" t="s">
        <v>6918</v>
      </c>
      <c r="C5686" s="204" t="s">
        <v>2</v>
      </c>
      <c r="D5686" s="205">
        <v>39.31</v>
      </c>
      <c r="E5686" s="206"/>
    </row>
    <row r="5687" spans="1:5" ht="54">
      <c r="A5687" s="202">
        <v>94779</v>
      </c>
      <c r="B5687" s="203" t="s">
        <v>6919</v>
      </c>
      <c r="C5687" s="204" t="s">
        <v>2</v>
      </c>
      <c r="D5687" s="205">
        <v>34.47</v>
      </c>
      <c r="E5687" s="206"/>
    </row>
    <row r="5688" spans="1:5" ht="54">
      <c r="A5688" s="202">
        <v>94782</v>
      </c>
      <c r="B5688" s="203" t="s">
        <v>6920</v>
      </c>
      <c r="C5688" s="204" t="s">
        <v>2</v>
      </c>
      <c r="D5688" s="205">
        <v>39</v>
      </c>
      <c r="E5688" s="206"/>
    </row>
    <row r="5689" spans="1:5" ht="27">
      <c r="A5689" s="202">
        <v>101742</v>
      </c>
      <c r="B5689" s="203" t="s">
        <v>6921</v>
      </c>
      <c r="C5689" s="204" t="s">
        <v>0</v>
      </c>
      <c r="D5689" s="205">
        <v>44.94</v>
      </c>
      <c r="E5689" s="206"/>
    </row>
    <row r="5690" spans="1:5" ht="40.5">
      <c r="A5690" s="202">
        <v>87871</v>
      </c>
      <c r="B5690" s="203" t="s">
        <v>6922</v>
      </c>
      <c r="C5690" s="204" t="s">
        <v>2</v>
      </c>
      <c r="D5690" s="205">
        <v>13.79</v>
      </c>
      <c r="E5690" s="206"/>
    </row>
    <row r="5691" spans="1:5" ht="40.5">
      <c r="A5691" s="202">
        <v>87872</v>
      </c>
      <c r="B5691" s="203" t="s">
        <v>6923</v>
      </c>
      <c r="C5691" s="204" t="s">
        <v>2</v>
      </c>
      <c r="D5691" s="205">
        <v>13.23</v>
      </c>
      <c r="E5691" s="206"/>
    </row>
    <row r="5692" spans="1:5" ht="40.5">
      <c r="A5692" s="202">
        <v>87873</v>
      </c>
      <c r="B5692" s="203" t="s">
        <v>6924</v>
      </c>
      <c r="C5692" s="204" t="s">
        <v>2</v>
      </c>
      <c r="D5692" s="205">
        <v>5.21</v>
      </c>
      <c r="E5692" s="206"/>
    </row>
    <row r="5693" spans="1:5" ht="40.5">
      <c r="A5693" s="202">
        <v>87874</v>
      </c>
      <c r="B5693" s="203" t="s">
        <v>6925</v>
      </c>
      <c r="C5693" s="204" t="s">
        <v>2</v>
      </c>
      <c r="D5693" s="205">
        <v>5.09</v>
      </c>
      <c r="E5693" s="206"/>
    </row>
    <row r="5694" spans="1:5" ht="40.5">
      <c r="A5694" s="202">
        <v>87876</v>
      </c>
      <c r="B5694" s="203" t="s">
        <v>6926</v>
      </c>
      <c r="C5694" s="204" t="s">
        <v>2</v>
      </c>
      <c r="D5694" s="205">
        <v>8.99</v>
      </c>
      <c r="E5694" s="206"/>
    </row>
    <row r="5695" spans="1:5" ht="40.5">
      <c r="A5695" s="202">
        <v>87877</v>
      </c>
      <c r="B5695" s="203" t="s">
        <v>6927</v>
      </c>
      <c r="C5695" s="204" t="s">
        <v>2</v>
      </c>
      <c r="D5695" s="205">
        <v>8.6999999999999993</v>
      </c>
      <c r="E5695" s="206"/>
    </row>
    <row r="5696" spans="1:5" ht="27">
      <c r="A5696" s="202">
        <v>87878</v>
      </c>
      <c r="B5696" s="203" t="s">
        <v>6928</v>
      </c>
      <c r="C5696" s="204" t="s">
        <v>2</v>
      </c>
      <c r="D5696" s="205">
        <v>3.33</v>
      </c>
      <c r="E5696" s="206"/>
    </row>
    <row r="5697" spans="1:5" ht="40.5">
      <c r="A5697" s="202">
        <v>87879</v>
      </c>
      <c r="B5697" s="203" t="s">
        <v>6929</v>
      </c>
      <c r="C5697" s="204" t="s">
        <v>2</v>
      </c>
      <c r="D5697" s="205">
        <v>2.94</v>
      </c>
      <c r="E5697" s="206"/>
    </row>
    <row r="5698" spans="1:5" ht="27">
      <c r="A5698" s="202">
        <v>87881</v>
      </c>
      <c r="B5698" s="203" t="s">
        <v>6930</v>
      </c>
      <c r="C5698" s="204" t="s">
        <v>2</v>
      </c>
      <c r="D5698" s="205">
        <v>5.14</v>
      </c>
      <c r="E5698" s="206"/>
    </row>
    <row r="5699" spans="1:5" ht="40.5">
      <c r="A5699" s="202">
        <v>87882</v>
      </c>
      <c r="B5699" s="203" t="s">
        <v>6931</v>
      </c>
      <c r="C5699" s="204" t="s">
        <v>2</v>
      </c>
      <c r="D5699" s="205">
        <v>5.0199999999999996</v>
      </c>
      <c r="E5699" s="206"/>
    </row>
    <row r="5700" spans="1:5" ht="27">
      <c r="A5700" s="202">
        <v>87884</v>
      </c>
      <c r="B5700" s="203" t="s">
        <v>6932</v>
      </c>
      <c r="C5700" s="204" t="s">
        <v>2</v>
      </c>
      <c r="D5700" s="205">
        <v>8.92</v>
      </c>
      <c r="E5700" s="206"/>
    </row>
    <row r="5701" spans="1:5" ht="27">
      <c r="A5701" s="202">
        <v>87885</v>
      </c>
      <c r="B5701" s="203" t="s">
        <v>6933</v>
      </c>
      <c r="C5701" s="204" t="s">
        <v>2</v>
      </c>
      <c r="D5701" s="205">
        <v>8.6300000000000008</v>
      </c>
      <c r="E5701" s="206"/>
    </row>
    <row r="5702" spans="1:5" ht="27">
      <c r="A5702" s="202">
        <v>87886</v>
      </c>
      <c r="B5702" s="203" t="s">
        <v>6934</v>
      </c>
      <c r="C5702" s="204" t="s">
        <v>2</v>
      </c>
      <c r="D5702" s="205">
        <v>18.420000000000002</v>
      </c>
      <c r="E5702" s="206"/>
    </row>
    <row r="5703" spans="1:5" ht="27">
      <c r="A5703" s="202">
        <v>87887</v>
      </c>
      <c r="B5703" s="203" t="s">
        <v>6935</v>
      </c>
      <c r="C5703" s="204" t="s">
        <v>2</v>
      </c>
      <c r="D5703" s="205">
        <v>17.86</v>
      </c>
      <c r="E5703" s="206"/>
    </row>
    <row r="5704" spans="1:5" ht="40.5">
      <c r="A5704" s="202">
        <v>87888</v>
      </c>
      <c r="B5704" s="203" t="s">
        <v>6936</v>
      </c>
      <c r="C5704" s="204" t="s">
        <v>2</v>
      </c>
      <c r="D5704" s="205">
        <v>6.2</v>
      </c>
      <c r="E5704" s="206"/>
    </row>
    <row r="5705" spans="1:5" ht="54">
      <c r="A5705" s="202">
        <v>87889</v>
      </c>
      <c r="B5705" s="203" t="s">
        <v>6937</v>
      </c>
      <c r="C5705" s="204" t="s">
        <v>2</v>
      </c>
      <c r="D5705" s="205">
        <v>6.08</v>
      </c>
      <c r="E5705" s="206"/>
    </row>
    <row r="5706" spans="1:5" ht="40.5">
      <c r="A5706" s="202">
        <v>87891</v>
      </c>
      <c r="B5706" s="203" t="s">
        <v>6938</v>
      </c>
      <c r="C5706" s="204" t="s">
        <v>2</v>
      </c>
      <c r="D5706" s="205">
        <v>9.98</v>
      </c>
      <c r="E5706" s="206"/>
    </row>
    <row r="5707" spans="1:5" ht="40.5">
      <c r="A5707" s="202">
        <v>87892</v>
      </c>
      <c r="B5707" s="203" t="s">
        <v>6939</v>
      </c>
      <c r="C5707" s="204" t="s">
        <v>2</v>
      </c>
      <c r="D5707" s="205">
        <v>9.69</v>
      </c>
      <c r="E5707" s="206"/>
    </row>
    <row r="5708" spans="1:5" ht="40.5">
      <c r="A5708" s="202">
        <v>87893</v>
      </c>
      <c r="B5708" s="203" t="s">
        <v>6940</v>
      </c>
      <c r="C5708" s="204" t="s">
        <v>2</v>
      </c>
      <c r="D5708" s="205">
        <v>5.0599999999999996</v>
      </c>
      <c r="E5708" s="206"/>
    </row>
    <row r="5709" spans="1:5" ht="40.5">
      <c r="A5709" s="202">
        <v>87894</v>
      </c>
      <c r="B5709" s="203" t="s">
        <v>6941</v>
      </c>
      <c r="C5709" s="204" t="s">
        <v>2</v>
      </c>
      <c r="D5709" s="205">
        <v>4.67</v>
      </c>
      <c r="E5709" s="206"/>
    </row>
    <row r="5710" spans="1:5" ht="40.5">
      <c r="A5710" s="202">
        <v>87896</v>
      </c>
      <c r="B5710" s="203" t="s">
        <v>6942</v>
      </c>
      <c r="C5710" s="204" t="s">
        <v>2</v>
      </c>
      <c r="D5710" s="205">
        <v>4.72</v>
      </c>
      <c r="E5710" s="206"/>
    </row>
    <row r="5711" spans="1:5" ht="40.5">
      <c r="A5711" s="202">
        <v>87897</v>
      </c>
      <c r="B5711" s="203" t="s">
        <v>6943</v>
      </c>
      <c r="C5711" s="204" t="s">
        <v>2</v>
      </c>
      <c r="D5711" s="205">
        <v>4.33</v>
      </c>
      <c r="E5711" s="206"/>
    </row>
    <row r="5712" spans="1:5" ht="40.5">
      <c r="A5712" s="202">
        <v>87899</v>
      </c>
      <c r="B5712" s="203" t="s">
        <v>6944</v>
      </c>
      <c r="C5712" s="204" t="s">
        <v>2</v>
      </c>
      <c r="D5712" s="205">
        <v>7.07</v>
      </c>
      <c r="E5712" s="206"/>
    </row>
    <row r="5713" spans="1:5" ht="54">
      <c r="A5713" s="202">
        <v>87900</v>
      </c>
      <c r="B5713" s="203" t="s">
        <v>6945</v>
      </c>
      <c r="C5713" s="204" t="s">
        <v>2</v>
      </c>
      <c r="D5713" s="205">
        <v>6.95</v>
      </c>
      <c r="E5713" s="206"/>
    </row>
    <row r="5714" spans="1:5" ht="40.5">
      <c r="A5714" s="202">
        <v>87902</v>
      </c>
      <c r="B5714" s="203" t="s">
        <v>6946</v>
      </c>
      <c r="C5714" s="204" t="s">
        <v>2</v>
      </c>
      <c r="D5714" s="205">
        <v>10.85</v>
      </c>
      <c r="E5714" s="206"/>
    </row>
    <row r="5715" spans="1:5" ht="40.5">
      <c r="A5715" s="202">
        <v>87903</v>
      </c>
      <c r="B5715" s="203" t="s">
        <v>6947</v>
      </c>
      <c r="C5715" s="204" t="s">
        <v>2</v>
      </c>
      <c r="D5715" s="205">
        <v>10.56</v>
      </c>
      <c r="E5715" s="206"/>
    </row>
    <row r="5716" spans="1:5" ht="40.5">
      <c r="A5716" s="202">
        <v>87904</v>
      </c>
      <c r="B5716" s="203" t="s">
        <v>6948</v>
      </c>
      <c r="C5716" s="204" t="s">
        <v>2</v>
      </c>
      <c r="D5716" s="205">
        <v>6.51</v>
      </c>
      <c r="E5716" s="206"/>
    </row>
    <row r="5717" spans="1:5" ht="40.5">
      <c r="A5717" s="202">
        <v>87905</v>
      </c>
      <c r="B5717" s="203" t="s">
        <v>6949</v>
      </c>
      <c r="C5717" s="204" t="s">
        <v>2</v>
      </c>
      <c r="D5717" s="205">
        <v>6.12</v>
      </c>
      <c r="E5717" s="206"/>
    </row>
    <row r="5718" spans="1:5" ht="40.5">
      <c r="A5718" s="202">
        <v>87907</v>
      </c>
      <c r="B5718" s="203" t="s">
        <v>6950</v>
      </c>
      <c r="C5718" s="204" t="s">
        <v>2</v>
      </c>
      <c r="D5718" s="205">
        <v>6.03</v>
      </c>
      <c r="E5718" s="206"/>
    </row>
    <row r="5719" spans="1:5" ht="40.5">
      <c r="A5719" s="202">
        <v>87908</v>
      </c>
      <c r="B5719" s="203" t="s">
        <v>6951</v>
      </c>
      <c r="C5719" s="204" t="s">
        <v>2</v>
      </c>
      <c r="D5719" s="205">
        <v>5.64</v>
      </c>
      <c r="E5719" s="206"/>
    </row>
    <row r="5720" spans="1:5" ht="40.5">
      <c r="A5720" s="202">
        <v>87910</v>
      </c>
      <c r="B5720" s="203" t="s">
        <v>6952</v>
      </c>
      <c r="C5720" s="204" t="s">
        <v>2</v>
      </c>
      <c r="D5720" s="205">
        <v>18.3</v>
      </c>
      <c r="E5720" s="206"/>
    </row>
    <row r="5721" spans="1:5" ht="40.5">
      <c r="A5721" s="202">
        <v>87911</v>
      </c>
      <c r="B5721" s="203" t="s">
        <v>6953</v>
      </c>
      <c r="C5721" s="204" t="s">
        <v>2</v>
      </c>
      <c r="D5721" s="205">
        <v>17.739999999999998</v>
      </c>
      <c r="E5721" s="206"/>
    </row>
    <row r="5722" spans="1:5" ht="27">
      <c r="A5722" s="202">
        <v>87411</v>
      </c>
      <c r="B5722" s="203" t="s">
        <v>6954</v>
      </c>
      <c r="C5722" s="204" t="s">
        <v>2</v>
      </c>
      <c r="D5722" s="205">
        <v>11.22</v>
      </c>
      <c r="E5722" s="206"/>
    </row>
    <row r="5723" spans="1:5" ht="27">
      <c r="A5723" s="202">
        <v>87412</v>
      </c>
      <c r="B5723" s="203" t="s">
        <v>6955</v>
      </c>
      <c r="C5723" s="204" t="s">
        <v>2</v>
      </c>
      <c r="D5723" s="205">
        <v>15.96</v>
      </c>
      <c r="E5723" s="206"/>
    </row>
    <row r="5724" spans="1:5" ht="27">
      <c r="A5724" s="202">
        <v>87413</v>
      </c>
      <c r="B5724" s="203" t="s">
        <v>6956</v>
      </c>
      <c r="C5724" s="204" t="s">
        <v>2</v>
      </c>
      <c r="D5724" s="205">
        <v>18.670000000000002</v>
      </c>
      <c r="E5724" s="206"/>
    </row>
    <row r="5725" spans="1:5" ht="27">
      <c r="A5725" s="202">
        <v>87414</v>
      </c>
      <c r="B5725" s="203" t="s">
        <v>6957</v>
      </c>
      <c r="C5725" s="204" t="s">
        <v>2</v>
      </c>
      <c r="D5725" s="205">
        <v>16.690000000000001</v>
      </c>
      <c r="E5725" s="206"/>
    </row>
    <row r="5726" spans="1:5" ht="27">
      <c r="A5726" s="202">
        <v>87415</v>
      </c>
      <c r="B5726" s="203" t="s">
        <v>6958</v>
      </c>
      <c r="C5726" s="204" t="s">
        <v>2</v>
      </c>
      <c r="D5726" s="205">
        <v>21.29</v>
      </c>
      <c r="E5726" s="206"/>
    </row>
    <row r="5727" spans="1:5" ht="27">
      <c r="A5727" s="202">
        <v>87416</v>
      </c>
      <c r="B5727" s="203" t="s">
        <v>6959</v>
      </c>
      <c r="C5727" s="204" t="s">
        <v>2</v>
      </c>
      <c r="D5727" s="205">
        <v>24.17</v>
      </c>
      <c r="E5727" s="206"/>
    </row>
    <row r="5728" spans="1:5" ht="27">
      <c r="A5728" s="202">
        <v>87417</v>
      </c>
      <c r="B5728" s="203" t="s">
        <v>6960</v>
      </c>
      <c r="C5728" s="204" t="s">
        <v>2</v>
      </c>
      <c r="D5728" s="205">
        <v>11.89</v>
      </c>
      <c r="E5728" s="206"/>
    </row>
    <row r="5729" spans="1:5" ht="27">
      <c r="A5729" s="202">
        <v>87418</v>
      </c>
      <c r="B5729" s="203" t="s">
        <v>6961</v>
      </c>
      <c r="C5729" s="204" t="s">
        <v>2</v>
      </c>
      <c r="D5729" s="205">
        <v>12.24</v>
      </c>
      <c r="E5729" s="206"/>
    </row>
    <row r="5730" spans="1:5" ht="27">
      <c r="A5730" s="202">
        <v>87419</v>
      </c>
      <c r="B5730" s="203" t="s">
        <v>6962</v>
      </c>
      <c r="C5730" s="204" t="s">
        <v>2</v>
      </c>
      <c r="D5730" s="205">
        <v>13.26</v>
      </c>
      <c r="E5730" s="206"/>
    </row>
    <row r="5731" spans="1:5" ht="27">
      <c r="A5731" s="202">
        <v>87420</v>
      </c>
      <c r="B5731" s="203" t="s">
        <v>6963</v>
      </c>
      <c r="C5731" s="204" t="s">
        <v>2</v>
      </c>
      <c r="D5731" s="205">
        <v>17.88</v>
      </c>
      <c r="E5731" s="206"/>
    </row>
    <row r="5732" spans="1:5" ht="27">
      <c r="A5732" s="202">
        <v>87421</v>
      </c>
      <c r="B5732" s="203" t="s">
        <v>6964</v>
      </c>
      <c r="C5732" s="204" t="s">
        <v>2</v>
      </c>
      <c r="D5732" s="205">
        <v>18.239999999999998</v>
      </c>
      <c r="E5732" s="206"/>
    </row>
    <row r="5733" spans="1:5" ht="27">
      <c r="A5733" s="202">
        <v>87422</v>
      </c>
      <c r="B5733" s="203" t="s">
        <v>6965</v>
      </c>
      <c r="C5733" s="204" t="s">
        <v>2</v>
      </c>
      <c r="D5733" s="205">
        <v>19.260000000000002</v>
      </c>
      <c r="E5733" s="206"/>
    </row>
    <row r="5734" spans="1:5" ht="27">
      <c r="A5734" s="202">
        <v>87423</v>
      </c>
      <c r="B5734" s="203" t="s">
        <v>6966</v>
      </c>
      <c r="C5734" s="204" t="s">
        <v>2</v>
      </c>
      <c r="D5734" s="205">
        <v>23.65</v>
      </c>
      <c r="E5734" s="206"/>
    </row>
    <row r="5735" spans="1:5" ht="27">
      <c r="A5735" s="202">
        <v>87424</v>
      </c>
      <c r="B5735" s="203" t="s">
        <v>6967</v>
      </c>
      <c r="C5735" s="204" t="s">
        <v>2</v>
      </c>
      <c r="D5735" s="205">
        <v>24.17</v>
      </c>
      <c r="E5735" s="206"/>
    </row>
    <row r="5736" spans="1:5" ht="27">
      <c r="A5736" s="202">
        <v>87425</v>
      </c>
      <c r="B5736" s="203" t="s">
        <v>6968</v>
      </c>
      <c r="C5736" s="204" t="s">
        <v>2</v>
      </c>
      <c r="D5736" s="205">
        <v>25.02</v>
      </c>
      <c r="E5736" s="206"/>
    </row>
    <row r="5737" spans="1:5" ht="27">
      <c r="A5737" s="202">
        <v>87426</v>
      </c>
      <c r="B5737" s="203" t="s">
        <v>6969</v>
      </c>
      <c r="C5737" s="204" t="s">
        <v>2</v>
      </c>
      <c r="D5737" s="205">
        <v>27.83</v>
      </c>
      <c r="E5737" s="206"/>
    </row>
    <row r="5738" spans="1:5" ht="27">
      <c r="A5738" s="202">
        <v>87427</v>
      </c>
      <c r="B5738" s="203" t="s">
        <v>6970</v>
      </c>
      <c r="C5738" s="204" t="s">
        <v>2</v>
      </c>
      <c r="D5738" s="205">
        <v>28.35</v>
      </c>
      <c r="E5738" s="206"/>
    </row>
    <row r="5739" spans="1:5" ht="27">
      <c r="A5739" s="202">
        <v>87428</v>
      </c>
      <c r="B5739" s="203" t="s">
        <v>6971</v>
      </c>
      <c r="C5739" s="204" t="s">
        <v>2</v>
      </c>
      <c r="D5739" s="205">
        <v>29.2</v>
      </c>
      <c r="E5739" s="206"/>
    </row>
    <row r="5740" spans="1:5" ht="40.5">
      <c r="A5740" s="202">
        <v>87429</v>
      </c>
      <c r="B5740" s="203" t="s">
        <v>6972</v>
      </c>
      <c r="C5740" s="204" t="s">
        <v>2</v>
      </c>
      <c r="D5740" s="205">
        <v>16.23</v>
      </c>
      <c r="E5740" s="206"/>
    </row>
    <row r="5741" spans="1:5" ht="40.5">
      <c r="A5741" s="202">
        <v>87430</v>
      </c>
      <c r="B5741" s="203" t="s">
        <v>6973</v>
      </c>
      <c r="C5741" s="204" t="s">
        <v>2</v>
      </c>
      <c r="D5741" s="205">
        <v>16.579999999999998</v>
      </c>
      <c r="E5741" s="206"/>
    </row>
    <row r="5742" spans="1:5" ht="40.5">
      <c r="A5742" s="202">
        <v>87431</v>
      </c>
      <c r="B5742" s="203" t="s">
        <v>6974</v>
      </c>
      <c r="C5742" s="204" t="s">
        <v>2</v>
      </c>
      <c r="D5742" s="205">
        <v>16.75</v>
      </c>
      <c r="E5742" s="206"/>
    </row>
    <row r="5743" spans="1:5" ht="40.5">
      <c r="A5743" s="202">
        <v>87432</v>
      </c>
      <c r="B5743" s="203" t="s">
        <v>6975</v>
      </c>
      <c r="C5743" s="204" t="s">
        <v>2</v>
      </c>
      <c r="D5743" s="205">
        <v>24.38</v>
      </c>
      <c r="E5743" s="206"/>
    </row>
    <row r="5744" spans="1:5" ht="40.5">
      <c r="A5744" s="202">
        <v>87433</v>
      </c>
      <c r="B5744" s="203" t="s">
        <v>6976</v>
      </c>
      <c r="C5744" s="204" t="s">
        <v>2</v>
      </c>
      <c r="D5744" s="205">
        <v>25.08</v>
      </c>
      <c r="E5744" s="206"/>
    </row>
    <row r="5745" spans="1:5" ht="40.5">
      <c r="A5745" s="202">
        <v>87434</v>
      </c>
      <c r="B5745" s="203" t="s">
        <v>6977</v>
      </c>
      <c r="C5745" s="204" t="s">
        <v>2</v>
      </c>
      <c r="D5745" s="205">
        <v>25.57</v>
      </c>
      <c r="E5745" s="206"/>
    </row>
    <row r="5746" spans="1:5" ht="40.5">
      <c r="A5746" s="202">
        <v>87435</v>
      </c>
      <c r="B5746" s="203" t="s">
        <v>6978</v>
      </c>
      <c r="C5746" s="204" t="s">
        <v>2</v>
      </c>
      <c r="D5746" s="205">
        <v>26.59</v>
      </c>
      <c r="E5746" s="206"/>
    </row>
    <row r="5747" spans="1:5" ht="40.5">
      <c r="A5747" s="202">
        <v>87436</v>
      </c>
      <c r="B5747" s="203" t="s">
        <v>6979</v>
      </c>
      <c r="C5747" s="204" t="s">
        <v>2</v>
      </c>
      <c r="D5747" s="205">
        <v>27.79</v>
      </c>
      <c r="E5747" s="206"/>
    </row>
    <row r="5748" spans="1:5" ht="40.5">
      <c r="A5748" s="202">
        <v>87437</v>
      </c>
      <c r="B5748" s="203" t="s">
        <v>6980</v>
      </c>
      <c r="C5748" s="204" t="s">
        <v>2</v>
      </c>
      <c r="D5748" s="205">
        <v>28.63</v>
      </c>
      <c r="E5748" s="206"/>
    </row>
    <row r="5749" spans="1:5" ht="40.5">
      <c r="A5749" s="202">
        <v>87438</v>
      </c>
      <c r="B5749" s="203" t="s">
        <v>6981</v>
      </c>
      <c r="C5749" s="204" t="s">
        <v>2</v>
      </c>
      <c r="D5749" s="205">
        <v>33.22</v>
      </c>
      <c r="E5749" s="206"/>
    </row>
    <row r="5750" spans="1:5" ht="40.5">
      <c r="A5750" s="202">
        <v>87439</v>
      </c>
      <c r="B5750" s="203" t="s">
        <v>6982</v>
      </c>
      <c r="C5750" s="204" t="s">
        <v>2</v>
      </c>
      <c r="D5750" s="205">
        <v>34.729999999999997</v>
      </c>
      <c r="E5750" s="206"/>
    </row>
    <row r="5751" spans="1:5" ht="40.5">
      <c r="A5751" s="202">
        <v>87440</v>
      </c>
      <c r="B5751" s="203" t="s">
        <v>6983</v>
      </c>
      <c r="C5751" s="204" t="s">
        <v>2</v>
      </c>
      <c r="D5751" s="205">
        <v>35.44</v>
      </c>
      <c r="E5751" s="206"/>
    </row>
    <row r="5752" spans="1:5" ht="54">
      <c r="A5752" s="202">
        <v>87527</v>
      </c>
      <c r="B5752" s="203" t="s">
        <v>6984</v>
      </c>
      <c r="C5752" s="204" t="s">
        <v>2</v>
      </c>
      <c r="D5752" s="205">
        <v>28</v>
      </c>
      <c r="E5752" s="206"/>
    </row>
    <row r="5753" spans="1:5" ht="54">
      <c r="A5753" s="202">
        <v>87528</v>
      </c>
      <c r="B5753" s="203" t="s">
        <v>6985</v>
      </c>
      <c r="C5753" s="204" t="s">
        <v>2</v>
      </c>
      <c r="D5753" s="205">
        <v>31.38</v>
      </c>
      <c r="E5753" s="206"/>
    </row>
    <row r="5754" spans="1:5" ht="54">
      <c r="A5754" s="202">
        <v>87529</v>
      </c>
      <c r="B5754" s="203" t="s">
        <v>6986</v>
      </c>
      <c r="C5754" s="204" t="s">
        <v>2</v>
      </c>
      <c r="D5754" s="205">
        <v>25.5</v>
      </c>
      <c r="E5754" s="206"/>
    </row>
    <row r="5755" spans="1:5" ht="40.5">
      <c r="A5755" s="202">
        <v>87530</v>
      </c>
      <c r="B5755" s="203" t="s">
        <v>6987</v>
      </c>
      <c r="C5755" s="204" t="s">
        <v>2</v>
      </c>
      <c r="D5755" s="205">
        <v>28.88</v>
      </c>
      <c r="E5755" s="206"/>
    </row>
    <row r="5756" spans="1:5" ht="54">
      <c r="A5756" s="202">
        <v>87531</v>
      </c>
      <c r="B5756" s="203" t="s">
        <v>6988</v>
      </c>
      <c r="C5756" s="204" t="s">
        <v>2</v>
      </c>
      <c r="D5756" s="205">
        <v>24.61</v>
      </c>
      <c r="E5756" s="206"/>
    </row>
    <row r="5757" spans="1:5" ht="54">
      <c r="A5757" s="202">
        <v>87532</v>
      </c>
      <c r="B5757" s="203" t="s">
        <v>6989</v>
      </c>
      <c r="C5757" s="204" t="s">
        <v>2</v>
      </c>
      <c r="D5757" s="205">
        <v>27.99</v>
      </c>
      <c r="E5757" s="206"/>
    </row>
    <row r="5758" spans="1:5" ht="54">
      <c r="A5758" s="202">
        <v>87535</v>
      </c>
      <c r="B5758" s="203" t="s">
        <v>6990</v>
      </c>
      <c r="C5758" s="204" t="s">
        <v>2</v>
      </c>
      <c r="D5758" s="205">
        <v>22.11</v>
      </c>
      <c r="E5758" s="206"/>
    </row>
    <row r="5759" spans="1:5" ht="54">
      <c r="A5759" s="202">
        <v>87536</v>
      </c>
      <c r="B5759" s="203" t="s">
        <v>6991</v>
      </c>
      <c r="C5759" s="204" t="s">
        <v>2</v>
      </c>
      <c r="D5759" s="205">
        <v>25.49</v>
      </c>
      <c r="E5759" s="206"/>
    </row>
    <row r="5760" spans="1:5" ht="54">
      <c r="A5760" s="202">
        <v>87537</v>
      </c>
      <c r="B5760" s="203" t="s">
        <v>6992</v>
      </c>
      <c r="C5760" s="204" t="s">
        <v>2</v>
      </c>
      <c r="D5760" s="205">
        <v>74.239999999999995</v>
      </c>
      <c r="E5760" s="206"/>
    </row>
    <row r="5761" spans="1:5" ht="54">
      <c r="A5761" s="202">
        <v>87538</v>
      </c>
      <c r="B5761" s="203" t="s">
        <v>6993</v>
      </c>
      <c r="C5761" s="204" t="s">
        <v>2</v>
      </c>
      <c r="D5761" s="205">
        <v>72.099999999999994</v>
      </c>
      <c r="E5761" s="206"/>
    </row>
    <row r="5762" spans="1:5" ht="67.5">
      <c r="A5762" s="202">
        <v>87539</v>
      </c>
      <c r="B5762" s="203" t="s">
        <v>6994</v>
      </c>
      <c r="C5762" s="204" t="s">
        <v>2</v>
      </c>
      <c r="D5762" s="205">
        <v>71.34</v>
      </c>
      <c r="E5762" s="206"/>
    </row>
    <row r="5763" spans="1:5" ht="54">
      <c r="A5763" s="202">
        <v>87541</v>
      </c>
      <c r="B5763" s="203" t="s">
        <v>6995</v>
      </c>
      <c r="C5763" s="204" t="s">
        <v>2</v>
      </c>
      <c r="D5763" s="205">
        <v>69.2</v>
      </c>
      <c r="E5763" s="206"/>
    </row>
    <row r="5764" spans="1:5" ht="54">
      <c r="A5764" s="202">
        <v>87543</v>
      </c>
      <c r="B5764" s="203" t="s">
        <v>6996</v>
      </c>
      <c r="C5764" s="204" t="s">
        <v>2</v>
      </c>
      <c r="D5764" s="205">
        <v>23.04</v>
      </c>
      <c r="E5764" s="206"/>
    </row>
    <row r="5765" spans="1:5" ht="54">
      <c r="A5765" s="202">
        <v>87545</v>
      </c>
      <c r="B5765" s="203" t="s">
        <v>6997</v>
      </c>
      <c r="C5765" s="204" t="s">
        <v>2</v>
      </c>
      <c r="D5765" s="205">
        <v>18.850000000000001</v>
      </c>
      <c r="E5765" s="206"/>
    </row>
    <row r="5766" spans="1:5" ht="54">
      <c r="A5766" s="202">
        <v>87546</v>
      </c>
      <c r="B5766" s="203" t="s">
        <v>6998</v>
      </c>
      <c r="C5766" s="204" t="s">
        <v>2</v>
      </c>
      <c r="D5766" s="205">
        <v>20.76</v>
      </c>
      <c r="E5766" s="206"/>
    </row>
    <row r="5767" spans="1:5" ht="54">
      <c r="A5767" s="202">
        <v>87547</v>
      </c>
      <c r="B5767" s="203" t="s">
        <v>6999</v>
      </c>
      <c r="C5767" s="204" t="s">
        <v>2</v>
      </c>
      <c r="D5767" s="205">
        <v>16.36</v>
      </c>
      <c r="E5767" s="206"/>
    </row>
    <row r="5768" spans="1:5" ht="40.5">
      <c r="A5768" s="202">
        <v>87548</v>
      </c>
      <c r="B5768" s="203" t="s">
        <v>7000</v>
      </c>
      <c r="C5768" s="204" t="s">
        <v>2</v>
      </c>
      <c r="D5768" s="205">
        <v>18.27</v>
      </c>
      <c r="E5768" s="206"/>
    </row>
    <row r="5769" spans="1:5" ht="54">
      <c r="A5769" s="202">
        <v>87549</v>
      </c>
      <c r="B5769" s="203" t="s">
        <v>7001</v>
      </c>
      <c r="C5769" s="204" t="s">
        <v>2</v>
      </c>
      <c r="D5769" s="205">
        <v>15.45</v>
      </c>
      <c r="E5769" s="206"/>
    </row>
    <row r="5770" spans="1:5" ht="54">
      <c r="A5770" s="202">
        <v>87550</v>
      </c>
      <c r="B5770" s="203" t="s">
        <v>7002</v>
      </c>
      <c r="C5770" s="204" t="s">
        <v>2</v>
      </c>
      <c r="D5770" s="205">
        <v>17.36</v>
      </c>
      <c r="E5770" s="206"/>
    </row>
    <row r="5771" spans="1:5" ht="54">
      <c r="A5771" s="202">
        <v>87553</v>
      </c>
      <c r="B5771" s="203" t="s">
        <v>7003</v>
      </c>
      <c r="C5771" s="204" t="s">
        <v>2</v>
      </c>
      <c r="D5771" s="205">
        <v>12.95</v>
      </c>
      <c r="E5771" s="206"/>
    </row>
    <row r="5772" spans="1:5" ht="54">
      <c r="A5772" s="202">
        <v>87554</v>
      </c>
      <c r="B5772" s="203" t="s">
        <v>7004</v>
      </c>
      <c r="C5772" s="204" t="s">
        <v>2</v>
      </c>
      <c r="D5772" s="205">
        <v>14.86</v>
      </c>
      <c r="E5772" s="206"/>
    </row>
    <row r="5773" spans="1:5" ht="54">
      <c r="A5773" s="202">
        <v>87555</v>
      </c>
      <c r="B5773" s="203" t="s">
        <v>7005</v>
      </c>
      <c r="C5773" s="204" t="s">
        <v>2</v>
      </c>
      <c r="D5773" s="205">
        <v>44.26</v>
      </c>
      <c r="E5773" s="206"/>
    </row>
    <row r="5774" spans="1:5" ht="54">
      <c r="A5774" s="202">
        <v>87556</v>
      </c>
      <c r="B5774" s="203" t="s">
        <v>7006</v>
      </c>
      <c r="C5774" s="204" t="s">
        <v>2</v>
      </c>
      <c r="D5774" s="205">
        <v>42.13</v>
      </c>
      <c r="E5774" s="206"/>
    </row>
    <row r="5775" spans="1:5" ht="67.5">
      <c r="A5775" s="202">
        <v>87557</v>
      </c>
      <c r="B5775" s="203" t="s">
        <v>7007</v>
      </c>
      <c r="C5775" s="204" t="s">
        <v>2</v>
      </c>
      <c r="D5775" s="205">
        <v>41.36</v>
      </c>
      <c r="E5775" s="206"/>
    </row>
    <row r="5776" spans="1:5" ht="54">
      <c r="A5776" s="202">
        <v>87559</v>
      </c>
      <c r="B5776" s="203" t="s">
        <v>7008</v>
      </c>
      <c r="C5776" s="204" t="s">
        <v>2</v>
      </c>
      <c r="D5776" s="205">
        <v>39.22</v>
      </c>
      <c r="E5776" s="206"/>
    </row>
    <row r="5777" spans="1:5" ht="54">
      <c r="A5777" s="202">
        <v>87561</v>
      </c>
      <c r="B5777" s="203" t="s">
        <v>7009</v>
      </c>
      <c r="C5777" s="204" t="s">
        <v>2</v>
      </c>
      <c r="D5777" s="205">
        <v>41.55</v>
      </c>
      <c r="E5777" s="206"/>
    </row>
    <row r="5778" spans="1:5" ht="40.5">
      <c r="A5778" s="202">
        <v>87775</v>
      </c>
      <c r="B5778" s="203" t="s">
        <v>7010</v>
      </c>
      <c r="C5778" s="204" t="s">
        <v>2</v>
      </c>
      <c r="D5778" s="205">
        <v>40.28</v>
      </c>
      <c r="E5778" s="206"/>
    </row>
    <row r="5779" spans="1:5" ht="40.5">
      <c r="A5779" s="202">
        <v>87777</v>
      </c>
      <c r="B5779" s="203" t="s">
        <v>7011</v>
      </c>
      <c r="C5779" s="204" t="s">
        <v>2</v>
      </c>
      <c r="D5779" s="205">
        <v>43.1</v>
      </c>
      <c r="E5779" s="206"/>
    </row>
    <row r="5780" spans="1:5" ht="40.5">
      <c r="A5780" s="202">
        <v>87778</v>
      </c>
      <c r="B5780" s="203" t="s">
        <v>7012</v>
      </c>
      <c r="C5780" s="204" t="s">
        <v>2</v>
      </c>
      <c r="D5780" s="205">
        <v>77.040000000000006</v>
      </c>
      <c r="E5780" s="206"/>
    </row>
    <row r="5781" spans="1:5" ht="40.5">
      <c r="A5781" s="202">
        <v>87779</v>
      </c>
      <c r="B5781" s="203" t="s">
        <v>7013</v>
      </c>
      <c r="C5781" s="204" t="s">
        <v>2</v>
      </c>
      <c r="D5781" s="205">
        <v>47.02</v>
      </c>
      <c r="E5781" s="206"/>
    </row>
    <row r="5782" spans="1:5" ht="40.5">
      <c r="A5782" s="202">
        <v>87781</v>
      </c>
      <c r="B5782" s="203" t="s">
        <v>7014</v>
      </c>
      <c r="C5782" s="204" t="s">
        <v>2</v>
      </c>
      <c r="D5782" s="205">
        <v>50.81</v>
      </c>
      <c r="E5782" s="206"/>
    </row>
    <row r="5783" spans="1:5" ht="40.5">
      <c r="A5783" s="202">
        <v>87783</v>
      </c>
      <c r="B5783" s="203" t="s">
        <v>7015</v>
      </c>
      <c r="C5783" s="204" t="s">
        <v>2</v>
      </c>
      <c r="D5783" s="205">
        <v>97.72</v>
      </c>
      <c r="E5783" s="206"/>
    </row>
    <row r="5784" spans="1:5" ht="40.5">
      <c r="A5784" s="202">
        <v>87784</v>
      </c>
      <c r="B5784" s="203" t="s">
        <v>7016</v>
      </c>
      <c r="C5784" s="204" t="s">
        <v>2</v>
      </c>
      <c r="D5784" s="205">
        <v>53.77</v>
      </c>
      <c r="E5784" s="206"/>
    </row>
    <row r="5785" spans="1:5" ht="40.5">
      <c r="A5785" s="202">
        <v>87786</v>
      </c>
      <c r="B5785" s="203" t="s">
        <v>7017</v>
      </c>
      <c r="C5785" s="204" t="s">
        <v>2</v>
      </c>
      <c r="D5785" s="205">
        <v>58.52</v>
      </c>
      <c r="E5785" s="206"/>
    </row>
    <row r="5786" spans="1:5" ht="40.5">
      <c r="A5786" s="202">
        <v>87787</v>
      </c>
      <c r="B5786" s="203" t="s">
        <v>7018</v>
      </c>
      <c r="C5786" s="204" t="s">
        <v>2</v>
      </c>
      <c r="D5786" s="205">
        <v>118.41</v>
      </c>
      <c r="E5786" s="206"/>
    </row>
    <row r="5787" spans="1:5" ht="40.5">
      <c r="A5787" s="202">
        <v>87788</v>
      </c>
      <c r="B5787" s="203" t="s">
        <v>7019</v>
      </c>
      <c r="C5787" s="204" t="s">
        <v>2</v>
      </c>
      <c r="D5787" s="205">
        <v>68.23</v>
      </c>
      <c r="E5787" s="206"/>
    </row>
    <row r="5788" spans="1:5" ht="40.5">
      <c r="A5788" s="202">
        <v>87790</v>
      </c>
      <c r="B5788" s="203" t="s">
        <v>7020</v>
      </c>
      <c r="C5788" s="204" t="s">
        <v>2</v>
      </c>
      <c r="D5788" s="205">
        <v>73.459999999999994</v>
      </c>
      <c r="E5788" s="206"/>
    </row>
    <row r="5789" spans="1:5" ht="54">
      <c r="A5789" s="202">
        <v>87791</v>
      </c>
      <c r="B5789" s="203" t="s">
        <v>7021</v>
      </c>
      <c r="C5789" s="204" t="s">
        <v>2</v>
      </c>
      <c r="D5789" s="205">
        <v>136.91</v>
      </c>
      <c r="E5789" s="206"/>
    </row>
    <row r="5790" spans="1:5" ht="40.5">
      <c r="A5790" s="202">
        <v>87792</v>
      </c>
      <c r="B5790" s="203" t="s">
        <v>7022</v>
      </c>
      <c r="C5790" s="204" t="s">
        <v>2</v>
      </c>
      <c r="D5790" s="205">
        <v>27.85</v>
      </c>
      <c r="E5790" s="206"/>
    </row>
    <row r="5791" spans="1:5" ht="40.5">
      <c r="A5791" s="202">
        <v>87794</v>
      </c>
      <c r="B5791" s="203" t="s">
        <v>7023</v>
      </c>
      <c r="C5791" s="204" t="s">
        <v>2</v>
      </c>
      <c r="D5791" s="205">
        <v>30.49</v>
      </c>
      <c r="E5791" s="206"/>
    </row>
    <row r="5792" spans="1:5" ht="54">
      <c r="A5792" s="202">
        <v>87795</v>
      </c>
      <c r="B5792" s="203" t="s">
        <v>7024</v>
      </c>
      <c r="C5792" s="204" t="s">
        <v>2</v>
      </c>
      <c r="D5792" s="205">
        <v>61.89</v>
      </c>
      <c r="E5792" s="206"/>
    </row>
    <row r="5793" spans="1:5" ht="40.5">
      <c r="A5793" s="202">
        <v>87797</v>
      </c>
      <c r="B5793" s="203" t="s">
        <v>7025</v>
      </c>
      <c r="C5793" s="204" t="s">
        <v>2</v>
      </c>
      <c r="D5793" s="205">
        <v>34.33</v>
      </c>
      <c r="E5793" s="206"/>
    </row>
    <row r="5794" spans="1:5" ht="40.5">
      <c r="A5794" s="202">
        <v>87799</v>
      </c>
      <c r="B5794" s="203" t="s">
        <v>7026</v>
      </c>
      <c r="C5794" s="204" t="s">
        <v>2</v>
      </c>
      <c r="D5794" s="205">
        <v>37.869999999999997</v>
      </c>
      <c r="E5794" s="206"/>
    </row>
    <row r="5795" spans="1:5" ht="54">
      <c r="A5795" s="202">
        <v>87800</v>
      </c>
      <c r="B5795" s="203" t="s">
        <v>7027</v>
      </c>
      <c r="C5795" s="204" t="s">
        <v>2</v>
      </c>
      <c r="D5795" s="205">
        <v>81.38</v>
      </c>
      <c r="E5795" s="206"/>
    </row>
    <row r="5796" spans="1:5" ht="40.5">
      <c r="A5796" s="202">
        <v>87801</v>
      </c>
      <c r="B5796" s="203" t="s">
        <v>7028</v>
      </c>
      <c r="C5796" s="204" t="s">
        <v>2</v>
      </c>
      <c r="D5796" s="205">
        <v>40.81</v>
      </c>
      <c r="E5796" s="206"/>
    </row>
    <row r="5797" spans="1:5" ht="40.5">
      <c r="A5797" s="202">
        <v>87803</v>
      </c>
      <c r="B5797" s="203" t="s">
        <v>7029</v>
      </c>
      <c r="C5797" s="204" t="s">
        <v>2</v>
      </c>
      <c r="D5797" s="205">
        <v>45.25</v>
      </c>
      <c r="E5797" s="206"/>
    </row>
    <row r="5798" spans="1:5" ht="54">
      <c r="A5798" s="202">
        <v>87804</v>
      </c>
      <c r="B5798" s="203" t="s">
        <v>7030</v>
      </c>
      <c r="C5798" s="204" t="s">
        <v>2</v>
      </c>
      <c r="D5798" s="205">
        <v>100.87</v>
      </c>
      <c r="E5798" s="206"/>
    </row>
    <row r="5799" spans="1:5" ht="40.5">
      <c r="A5799" s="202">
        <v>87805</v>
      </c>
      <c r="B5799" s="203" t="s">
        <v>7031</v>
      </c>
      <c r="C5799" s="204" t="s">
        <v>2</v>
      </c>
      <c r="D5799" s="205">
        <v>46.58</v>
      </c>
      <c r="E5799" s="206"/>
    </row>
    <row r="5800" spans="1:5" ht="40.5">
      <c r="A5800" s="202">
        <v>87807</v>
      </c>
      <c r="B5800" s="203" t="s">
        <v>7032</v>
      </c>
      <c r="C5800" s="204" t="s">
        <v>2</v>
      </c>
      <c r="D5800" s="205">
        <v>51.47</v>
      </c>
      <c r="E5800" s="206"/>
    </row>
    <row r="5801" spans="1:5" ht="54">
      <c r="A5801" s="202">
        <v>87808</v>
      </c>
      <c r="B5801" s="203" t="s">
        <v>7033</v>
      </c>
      <c r="C5801" s="204" t="s">
        <v>2</v>
      </c>
      <c r="D5801" s="205">
        <v>110.3</v>
      </c>
      <c r="E5801" s="206"/>
    </row>
    <row r="5802" spans="1:5" ht="54">
      <c r="A5802" s="202">
        <v>87809</v>
      </c>
      <c r="B5802" s="203" t="s">
        <v>7034</v>
      </c>
      <c r="C5802" s="204" t="s">
        <v>2</v>
      </c>
      <c r="D5802" s="205">
        <v>60.65</v>
      </c>
      <c r="E5802" s="206"/>
    </row>
    <row r="5803" spans="1:5" ht="40.5">
      <c r="A5803" s="202">
        <v>87811</v>
      </c>
      <c r="B5803" s="203" t="s">
        <v>7035</v>
      </c>
      <c r="C5803" s="204" t="s">
        <v>2</v>
      </c>
      <c r="D5803" s="205">
        <v>63.29</v>
      </c>
      <c r="E5803" s="206"/>
    </row>
    <row r="5804" spans="1:5" ht="54">
      <c r="A5804" s="202">
        <v>87812</v>
      </c>
      <c r="B5804" s="203" t="s">
        <v>7036</v>
      </c>
      <c r="C5804" s="204" t="s">
        <v>2</v>
      </c>
      <c r="D5804" s="205">
        <v>94.36</v>
      </c>
      <c r="E5804" s="206"/>
    </row>
    <row r="5805" spans="1:5" ht="54">
      <c r="A5805" s="202">
        <v>87813</v>
      </c>
      <c r="B5805" s="203" t="s">
        <v>7037</v>
      </c>
      <c r="C5805" s="204" t="s">
        <v>2</v>
      </c>
      <c r="D5805" s="205">
        <v>67.13</v>
      </c>
      <c r="E5805" s="206"/>
    </row>
    <row r="5806" spans="1:5" ht="40.5">
      <c r="A5806" s="202">
        <v>87815</v>
      </c>
      <c r="B5806" s="203" t="s">
        <v>7038</v>
      </c>
      <c r="C5806" s="204" t="s">
        <v>2</v>
      </c>
      <c r="D5806" s="205">
        <v>70.67</v>
      </c>
      <c r="E5806" s="206"/>
    </row>
    <row r="5807" spans="1:5" ht="54">
      <c r="A5807" s="202">
        <v>87816</v>
      </c>
      <c r="B5807" s="203" t="s">
        <v>7039</v>
      </c>
      <c r="C5807" s="204" t="s">
        <v>2</v>
      </c>
      <c r="D5807" s="205">
        <v>113.85</v>
      </c>
      <c r="E5807" s="206"/>
    </row>
    <row r="5808" spans="1:5" ht="54">
      <c r="A5808" s="202">
        <v>87817</v>
      </c>
      <c r="B5808" s="203" t="s">
        <v>7040</v>
      </c>
      <c r="C5808" s="204" t="s">
        <v>2</v>
      </c>
      <c r="D5808" s="205">
        <v>73.28</v>
      </c>
      <c r="E5808" s="206"/>
    </row>
    <row r="5809" spans="1:5" ht="40.5">
      <c r="A5809" s="202">
        <v>87819</v>
      </c>
      <c r="B5809" s="203" t="s">
        <v>7041</v>
      </c>
      <c r="C5809" s="204" t="s">
        <v>2</v>
      </c>
      <c r="D5809" s="205">
        <v>77.72</v>
      </c>
      <c r="E5809" s="206"/>
    </row>
    <row r="5810" spans="1:5" ht="54">
      <c r="A5810" s="202">
        <v>87820</v>
      </c>
      <c r="B5810" s="203" t="s">
        <v>7042</v>
      </c>
      <c r="C5810" s="204" t="s">
        <v>2</v>
      </c>
      <c r="D5810" s="205">
        <v>133.36000000000001</v>
      </c>
      <c r="E5810" s="206"/>
    </row>
    <row r="5811" spans="1:5" ht="54">
      <c r="A5811" s="202">
        <v>87821</v>
      </c>
      <c r="B5811" s="203" t="s">
        <v>7043</v>
      </c>
      <c r="C5811" s="204" t="s">
        <v>2</v>
      </c>
      <c r="D5811" s="205">
        <v>104.73</v>
      </c>
      <c r="E5811" s="206"/>
    </row>
    <row r="5812" spans="1:5" ht="54">
      <c r="A5812" s="202">
        <v>87823</v>
      </c>
      <c r="B5812" s="203" t="s">
        <v>7044</v>
      </c>
      <c r="C5812" s="204" t="s">
        <v>2</v>
      </c>
      <c r="D5812" s="205">
        <v>109.62</v>
      </c>
      <c r="E5812" s="206"/>
    </row>
    <row r="5813" spans="1:5" ht="54">
      <c r="A5813" s="202">
        <v>87824</v>
      </c>
      <c r="B5813" s="203" t="s">
        <v>7045</v>
      </c>
      <c r="C5813" s="204" t="s">
        <v>2</v>
      </c>
      <c r="D5813" s="205">
        <v>168.13</v>
      </c>
      <c r="E5813" s="206"/>
    </row>
    <row r="5814" spans="1:5" ht="54">
      <c r="A5814" s="202">
        <v>87825</v>
      </c>
      <c r="B5814" s="203" t="s">
        <v>7046</v>
      </c>
      <c r="C5814" s="204" t="s">
        <v>2</v>
      </c>
      <c r="D5814" s="205">
        <v>48.68</v>
      </c>
      <c r="E5814" s="206"/>
    </row>
    <row r="5815" spans="1:5" ht="40.5">
      <c r="A5815" s="202">
        <v>87827</v>
      </c>
      <c r="B5815" s="203" t="s">
        <v>7047</v>
      </c>
      <c r="C5815" s="204" t="s">
        <v>2</v>
      </c>
      <c r="D5815" s="205">
        <v>51.91</v>
      </c>
      <c r="E5815" s="206"/>
    </row>
    <row r="5816" spans="1:5" ht="54">
      <c r="A5816" s="202">
        <v>87828</v>
      </c>
      <c r="B5816" s="203" t="s">
        <v>7048</v>
      </c>
      <c r="C5816" s="204" t="s">
        <v>2</v>
      </c>
      <c r="D5816" s="205">
        <v>91.29</v>
      </c>
      <c r="E5816" s="206"/>
    </row>
    <row r="5817" spans="1:5" ht="54">
      <c r="A5817" s="202">
        <v>87829</v>
      </c>
      <c r="B5817" s="203" t="s">
        <v>7049</v>
      </c>
      <c r="C5817" s="204" t="s">
        <v>2</v>
      </c>
      <c r="D5817" s="205">
        <v>56.02</v>
      </c>
      <c r="E5817" s="206"/>
    </row>
    <row r="5818" spans="1:5" ht="40.5">
      <c r="A5818" s="202">
        <v>87831</v>
      </c>
      <c r="B5818" s="203" t="s">
        <v>7050</v>
      </c>
      <c r="C5818" s="204" t="s">
        <v>2</v>
      </c>
      <c r="D5818" s="205">
        <v>60.35</v>
      </c>
      <c r="E5818" s="206"/>
    </row>
    <row r="5819" spans="1:5" ht="54">
      <c r="A5819" s="202">
        <v>87832</v>
      </c>
      <c r="B5819" s="203" t="s">
        <v>7051</v>
      </c>
      <c r="C5819" s="204" t="s">
        <v>2</v>
      </c>
      <c r="D5819" s="205">
        <v>114.53</v>
      </c>
      <c r="E5819" s="206"/>
    </row>
    <row r="5820" spans="1:5" ht="40.5">
      <c r="A5820" s="202">
        <v>87834</v>
      </c>
      <c r="B5820" s="203" t="s">
        <v>7052</v>
      </c>
      <c r="C5820" s="204" t="s">
        <v>2</v>
      </c>
      <c r="D5820" s="205">
        <v>186.78</v>
      </c>
      <c r="E5820" s="206"/>
    </row>
    <row r="5821" spans="1:5" ht="40.5">
      <c r="A5821" s="202">
        <v>87835</v>
      </c>
      <c r="B5821" s="203" t="s">
        <v>7053</v>
      </c>
      <c r="C5821" s="204" t="s">
        <v>2</v>
      </c>
      <c r="D5821" s="205">
        <v>128.16999999999999</v>
      </c>
      <c r="E5821" s="206"/>
    </row>
    <row r="5822" spans="1:5" ht="40.5">
      <c r="A5822" s="202">
        <v>87836</v>
      </c>
      <c r="B5822" s="203" t="s">
        <v>7054</v>
      </c>
      <c r="C5822" s="204" t="s">
        <v>2</v>
      </c>
      <c r="D5822" s="205">
        <v>180.83</v>
      </c>
      <c r="E5822" s="206"/>
    </row>
    <row r="5823" spans="1:5" ht="40.5">
      <c r="A5823" s="202">
        <v>87837</v>
      </c>
      <c r="B5823" s="203" t="s">
        <v>7055</v>
      </c>
      <c r="C5823" s="204" t="s">
        <v>2</v>
      </c>
      <c r="D5823" s="205">
        <v>123.06</v>
      </c>
      <c r="E5823" s="206"/>
    </row>
    <row r="5824" spans="1:5" ht="40.5">
      <c r="A5824" s="202">
        <v>87838</v>
      </c>
      <c r="B5824" s="203" t="s">
        <v>7056</v>
      </c>
      <c r="C5824" s="204" t="s">
        <v>2</v>
      </c>
      <c r="D5824" s="205">
        <v>192.92</v>
      </c>
      <c r="E5824" s="206"/>
    </row>
    <row r="5825" spans="1:5" ht="40.5">
      <c r="A5825" s="202">
        <v>87839</v>
      </c>
      <c r="B5825" s="203" t="s">
        <v>7057</v>
      </c>
      <c r="C5825" s="204" t="s">
        <v>2</v>
      </c>
      <c r="D5825" s="205">
        <v>132.25</v>
      </c>
      <c r="E5825" s="206"/>
    </row>
    <row r="5826" spans="1:5" ht="40.5">
      <c r="A5826" s="202">
        <v>87840</v>
      </c>
      <c r="B5826" s="203" t="s">
        <v>7058</v>
      </c>
      <c r="C5826" s="204" t="s">
        <v>2</v>
      </c>
      <c r="D5826" s="205">
        <v>185.69</v>
      </c>
      <c r="E5826" s="206"/>
    </row>
    <row r="5827" spans="1:5" ht="40.5">
      <c r="A5827" s="202">
        <v>87841</v>
      </c>
      <c r="B5827" s="203" t="s">
        <v>7059</v>
      </c>
      <c r="C5827" s="204" t="s">
        <v>2</v>
      </c>
      <c r="D5827" s="205">
        <v>125.83</v>
      </c>
      <c r="E5827" s="206"/>
    </row>
    <row r="5828" spans="1:5" ht="40.5">
      <c r="A5828" s="202">
        <v>87842</v>
      </c>
      <c r="B5828" s="203" t="s">
        <v>7060</v>
      </c>
      <c r="C5828" s="204" t="s">
        <v>2</v>
      </c>
      <c r="D5828" s="205">
        <v>190</v>
      </c>
      <c r="E5828" s="206"/>
    </row>
    <row r="5829" spans="1:5" ht="40.5">
      <c r="A5829" s="202">
        <v>87843</v>
      </c>
      <c r="B5829" s="203" t="s">
        <v>7061</v>
      </c>
      <c r="C5829" s="204" t="s">
        <v>2</v>
      </c>
      <c r="D5829" s="205">
        <v>138.11000000000001</v>
      </c>
      <c r="E5829" s="206"/>
    </row>
    <row r="5830" spans="1:5" ht="40.5">
      <c r="A5830" s="202">
        <v>87844</v>
      </c>
      <c r="B5830" s="203" t="s">
        <v>7062</v>
      </c>
      <c r="C5830" s="204" t="s">
        <v>2</v>
      </c>
      <c r="D5830" s="205">
        <v>179.36</v>
      </c>
      <c r="E5830" s="206"/>
    </row>
    <row r="5831" spans="1:5" ht="40.5">
      <c r="A5831" s="202">
        <v>87845</v>
      </c>
      <c r="B5831" s="203" t="s">
        <v>7063</v>
      </c>
      <c r="C5831" s="204" t="s">
        <v>2</v>
      </c>
      <c r="D5831" s="205">
        <v>128.31</v>
      </c>
      <c r="E5831" s="206"/>
    </row>
    <row r="5832" spans="1:5" ht="40.5">
      <c r="A5832" s="202">
        <v>87846</v>
      </c>
      <c r="B5832" s="203" t="s">
        <v>7064</v>
      </c>
      <c r="C5832" s="204" t="s">
        <v>2</v>
      </c>
      <c r="D5832" s="205">
        <v>201.43</v>
      </c>
      <c r="E5832" s="206"/>
    </row>
    <row r="5833" spans="1:5" ht="40.5">
      <c r="A5833" s="202">
        <v>87847</v>
      </c>
      <c r="B5833" s="203" t="s">
        <v>7065</v>
      </c>
      <c r="C5833" s="204" t="s">
        <v>2</v>
      </c>
      <c r="D5833" s="205">
        <v>142.83000000000001</v>
      </c>
      <c r="E5833" s="206"/>
    </row>
    <row r="5834" spans="1:5" ht="40.5">
      <c r="A5834" s="202">
        <v>87848</v>
      </c>
      <c r="B5834" s="203" t="s">
        <v>7066</v>
      </c>
      <c r="C5834" s="204" t="s">
        <v>2</v>
      </c>
      <c r="D5834" s="205">
        <v>194.61</v>
      </c>
      <c r="E5834" s="206"/>
    </row>
    <row r="5835" spans="1:5" ht="40.5">
      <c r="A5835" s="202">
        <v>87849</v>
      </c>
      <c r="B5835" s="203" t="s">
        <v>7067</v>
      </c>
      <c r="C5835" s="204" t="s">
        <v>2</v>
      </c>
      <c r="D5835" s="205">
        <v>136.82</v>
      </c>
      <c r="E5835" s="206"/>
    </row>
    <row r="5836" spans="1:5" ht="40.5">
      <c r="A5836" s="202">
        <v>87850</v>
      </c>
      <c r="B5836" s="203" t="s">
        <v>7068</v>
      </c>
      <c r="C5836" s="204" t="s">
        <v>2</v>
      </c>
      <c r="D5836" s="205">
        <v>207.58</v>
      </c>
      <c r="E5836" s="206"/>
    </row>
    <row r="5837" spans="1:5" ht="40.5">
      <c r="A5837" s="202">
        <v>87851</v>
      </c>
      <c r="B5837" s="203" t="s">
        <v>7069</v>
      </c>
      <c r="C5837" s="204" t="s">
        <v>2</v>
      </c>
      <c r="D5837" s="205">
        <v>146.91999999999999</v>
      </c>
      <c r="E5837" s="206"/>
    </row>
    <row r="5838" spans="1:5" ht="40.5">
      <c r="A5838" s="202">
        <v>87852</v>
      </c>
      <c r="B5838" s="203" t="s">
        <v>7070</v>
      </c>
      <c r="C5838" s="204" t="s">
        <v>2</v>
      </c>
      <c r="D5838" s="205">
        <v>199.45</v>
      </c>
      <c r="E5838" s="206"/>
    </row>
    <row r="5839" spans="1:5" ht="40.5">
      <c r="A5839" s="202">
        <v>87853</v>
      </c>
      <c r="B5839" s="203" t="s">
        <v>7071</v>
      </c>
      <c r="C5839" s="204" t="s">
        <v>2</v>
      </c>
      <c r="D5839" s="205">
        <v>139.57</v>
      </c>
      <c r="E5839" s="206"/>
    </row>
    <row r="5840" spans="1:5" ht="40.5">
      <c r="A5840" s="202">
        <v>87854</v>
      </c>
      <c r="B5840" s="203" t="s">
        <v>7072</v>
      </c>
      <c r="C5840" s="204" t="s">
        <v>2</v>
      </c>
      <c r="D5840" s="205">
        <v>204.66</v>
      </c>
      <c r="E5840" s="206"/>
    </row>
    <row r="5841" spans="1:5" ht="40.5">
      <c r="A5841" s="202">
        <v>87855</v>
      </c>
      <c r="B5841" s="203" t="s">
        <v>7073</v>
      </c>
      <c r="C5841" s="204" t="s">
        <v>2</v>
      </c>
      <c r="D5841" s="205">
        <v>152.78</v>
      </c>
      <c r="E5841" s="206"/>
    </row>
    <row r="5842" spans="1:5" ht="40.5">
      <c r="A5842" s="202">
        <v>87856</v>
      </c>
      <c r="B5842" s="203" t="s">
        <v>7074</v>
      </c>
      <c r="C5842" s="204" t="s">
        <v>2</v>
      </c>
      <c r="D5842" s="205">
        <v>193.14</v>
      </c>
      <c r="E5842" s="206"/>
    </row>
    <row r="5843" spans="1:5" ht="40.5">
      <c r="A5843" s="202">
        <v>87857</v>
      </c>
      <c r="B5843" s="203" t="s">
        <v>7075</v>
      </c>
      <c r="C5843" s="204" t="s">
        <v>2</v>
      </c>
      <c r="D5843" s="205">
        <v>142.05000000000001</v>
      </c>
      <c r="E5843" s="206"/>
    </row>
    <row r="5844" spans="1:5" ht="27">
      <c r="A5844" s="202">
        <v>87858</v>
      </c>
      <c r="B5844" s="203" t="s">
        <v>7076</v>
      </c>
      <c r="C5844" s="204" t="s">
        <v>2</v>
      </c>
      <c r="D5844" s="205">
        <v>134.77000000000001</v>
      </c>
      <c r="E5844" s="206"/>
    </row>
    <row r="5845" spans="1:5" ht="27">
      <c r="A5845" s="202">
        <v>87859</v>
      </c>
      <c r="B5845" s="203" t="s">
        <v>7077</v>
      </c>
      <c r="C5845" s="204" t="s">
        <v>2</v>
      </c>
      <c r="D5845" s="205">
        <v>153.56</v>
      </c>
      <c r="E5845" s="206"/>
    </row>
    <row r="5846" spans="1:5" ht="54">
      <c r="A5846" s="202">
        <v>89048</v>
      </c>
      <c r="B5846" s="203" t="s">
        <v>7078</v>
      </c>
      <c r="C5846" s="204" t="s">
        <v>2</v>
      </c>
      <c r="D5846" s="205">
        <v>26.02</v>
      </c>
      <c r="E5846" s="206"/>
    </row>
    <row r="5847" spans="1:5" ht="40.5">
      <c r="A5847" s="202">
        <v>89049</v>
      </c>
      <c r="B5847" s="203" t="s">
        <v>7079</v>
      </c>
      <c r="C5847" s="204" t="s">
        <v>2</v>
      </c>
      <c r="D5847" s="205">
        <v>15.55</v>
      </c>
      <c r="E5847" s="206"/>
    </row>
    <row r="5848" spans="1:5" ht="54">
      <c r="A5848" s="202">
        <v>89173</v>
      </c>
      <c r="B5848" s="203" t="s">
        <v>7080</v>
      </c>
      <c r="C5848" s="204" t="s">
        <v>2</v>
      </c>
      <c r="D5848" s="205">
        <v>25.62</v>
      </c>
      <c r="E5848" s="206"/>
    </row>
    <row r="5849" spans="1:5" ht="40.5">
      <c r="A5849" s="202">
        <v>90406</v>
      </c>
      <c r="B5849" s="203" t="s">
        <v>7081</v>
      </c>
      <c r="C5849" s="204" t="s">
        <v>2</v>
      </c>
      <c r="D5849" s="205">
        <v>32.81</v>
      </c>
      <c r="E5849" s="206"/>
    </row>
    <row r="5850" spans="1:5" ht="40.5">
      <c r="A5850" s="202">
        <v>90407</v>
      </c>
      <c r="B5850" s="203" t="s">
        <v>7082</v>
      </c>
      <c r="C5850" s="204" t="s">
        <v>2</v>
      </c>
      <c r="D5850" s="205">
        <v>36.19</v>
      </c>
      <c r="E5850" s="206"/>
    </row>
    <row r="5851" spans="1:5" ht="40.5">
      <c r="A5851" s="202">
        <v>90408</v>
      </c>
      <c r="B5851" s="203" t="s">
        <v>7083</v>
      </c>
      <c r="C5851" s="204" t="s">
        <v>2</v>
      </c>
      <c r="D5851" s="205">
        <v>23.45</v>
      </c>
      <c r="E5851" s="206"/>
    </row>
    <row r="5852" spans="1:5" ht="40.5">
      <c r="A5852" s="202">
        <v>90409</v>
      </c>
      <c r="B5852" s="203" t="s">
        <v>7084</v>
      </c>
      <c r="C5852" s="204" t="s">
        <v>2</v>
      </c>
      <c r="D5852" s="205">
        <v>25.36</v>
      </c>
      <c r="E5852" s="206"/>
    </row>
    <row r="5853" spans="1:5" ht="40.5">
      <c r="A5853" s="202">
        <v>87242</v>
      </c>
      <c r="B5853" s="203" t="s">
        <v>7085</v>
      </c>
      <c r="C5853" s="204" t="s">
        <v>2</v>
      </c>
      <c r="D5853" s="205">
        <v>239.14</v>
      </c>
      <c r="E5853" s="206"/>
    </row>
    <row r="5854" spans="1:5" ht="40.5">
      <c r="A5854" s="202">
        <v>87243</v>
      </c>
      <c r="B5854" s="203" t="s">
        <v>7086</v>
      </c>
      <c r="C5854" s="204" t="s">
        <v>2</v>
      </c>
      <c r="D5854" s="205">
        <v>221.4</v>
      </c>
      <c r="E5854" s="206"/>
    </row>
    <row r="5855" spans="1:5" ht="40.5">
      <c r="A5855" s="202">
        <v>87244</v>
      </c>
      <c r="B5855" s="203" t="s">
        <v>7087</v>
      </c>
      <c r="C5855" s="204" t="s">
        <v>2</v>
      </c>
      <c r="D5855" s="205">
        <v>230.09</v>
      </c>
      <c r="E5855" s="206"/>
    </row>
    <row r="5856" spans="1:5" ht="40.5">
      <c r="A5856" s="202">
        <v>87245</v>
      </c>
      <c r="B5856" s="203" t="s">
        <v>7088</v>
      </c>
      <c r="C5856" s="204" t="s">
        <v>2</v>
      </c>
      <c r="D5856" s="205">
        <v>276.37</v>
      </c>
      <c r="E5856" s="206"/>
    </row>
    <row r="5857" spans="1:5" ht="40.5">
      <c r="A5857" s="202">
        <v>87264</v>
      </c>
      <c r="B5857" s="203" t="s">
        <v>7089</v>
      </c>
      <c r="C5857" s="204" t="s">
        <v>2</v>
      </c>
      <c r="D5857" s="205">
        <v>49.16</v>
      </c>
      <c r="E5857" s="206"/>
    </row>
    <row r="5858" spans="1:5" ht="40.5">
      <c r="A5858" s="202">
        <v>87265</v>
      </c>
      <c r="B5858" s="203" t="s">
        <v>7090</v>
      </c>
      <c r="C5858" s="204" t="s">
        <v>2</v>
      </c>
      <c r="D5858" s="205">
        <v>43.61</v>
      </c>
      <c r="E5858" s="206"/>
    </row>
    <row r="5859" spans="1:5" ht="40.5">
      <c r="A5859" s="202">
        <v>87266</v>
      </c>
      <c r="B5859" s="203" t="s">
        <v>7091</v>
      </c>
      <c r="C5859" s="204" t="s">
        <v>2</v>
      </c>
      <c r="D5859" s="205">
        <v>51.13</v>
      </c>
      <c r="E5859" s="206"/>
    </row>
    <row r="5860" spans="1:5" ht="40.5">
      <c r="A5860" s="202">
        <v>87267</v>
      </c>
      <c r="B5860" s="203" t="s">
        <v>7092</v>
      </c>
      <c r="C5860" s="204" t="s">
        <v>2</v>
      </c>
      <c r="D5860" s="205">
        <v>48.67</v>
      </c>
      <c r="E5860" s="206"/>
    </row>
    <row r="5861" spans="1:5" ht="40.5">
      <c r="A5861" s="202">
        <v>87268</v>
      </c>
      <c r="B5861" s="203" t="s">
        <v>7093</v>
      </c>
      <c r="C5861" s="204" t="s">
        <v>2</v>
      </c>
      <c r="D5861" s="205">
        <v>52.35</v>
      </c>
      <c r="E5861" s="206"/>
    </row>
    <row r="5862" spans="1:5" ht="40.5">
      <c r="A5862" s="202">
        <v>87269</v>
      </c>
      <c r="B5862" s="203" t="s">
        <v>7094</v>
      </c>
      <c r="C5862" s="204" t="s">
        <v>2</v>
      </c>
      <c r="D5862" s="205">
        <v>46.31</v>
      </c>
      <c r="E5862" s="206"/>
    </row>
    <row r="5863" spans="1:5" ht="40.5">
      <c r="A5863" s="202">
        <v>87270</v>
      </c>
      <c r="B5863" s="203" t="s">
        <v>7095</v>
      </c>
      <c r="C5863" s="204" t="s">
        <v>2</v>
      </c>
      <c r="D5863" s="205">
        <v>54</v>
      </c>
      <c r="E5863" s="206"/>
    </row>
    <row r="5864" spans="1:5" ht="40.5">
      <c r="A5864" s="202">
        <v>87271</v>
      </c>
      <c r="B5864" s="203" t="s">
        <v>7096</v>
      </c>
      <c r="C5864" s="204" t="s">
        <v>2</v>
      </c>
      <c r="D5864" s="205">
        <v>51.13</v>
      </c>
      <c r="E5864" s="206"/>
    </row>
    <row r="5865" spans="1:5" ht="40.5">
      <c r="A5865" s="202">
        <v>87272</v>
      </c>
      <c r="B5865" s="203" t="s">
        <v>7097</v>
      </c>
      <c r="C5865" s="204" t="s">
        <v>2</v>
      </c>
      <c r="D5865" s="205">
        <v>55.79</v>
      </c>
      <c r="E5865" s="206"/>
    </row>
    <row r="5866" spans="1:5" ht="40.5">
      <c r="A5866" s="202">
        <v>87273</v>
      </c>
      <c r="B5866" s="203" t="s">
        <v>7098</v>
      </c>
      <c r="C5866" s="204" t="s">
        <v>2</v>
      </c>
      <c r="D5866" s="205">
        <v>48.41</v>
      </c>
      <c r="E5866" s="206"/>
    </row>
    <row r="5867" spans="1:5" ht="40.5">
      <c r="A5867" s="202">
        <v>87274</v>
      </c>
      <c r="B5867" s="203" t="s">
        <v>7099</v>
      </c>
      <c r="C5867" s="204" t="s">
        <v>2</v>
      </c>
      <c r="D5867" s="205">
        <v>56.96</v>
      </c>
      <c r="E5867" s="206"/>
    </row>
    <row r="5868" spans="1:5" ht="40.5">
      <c r="A5868" s="202">
        <v>87275</v>
      </c>
      <c r="B5868" s="203" t="s">
        <v>7100</v>
      </c>
      <c r="C5868" s="204" t="s">
        <v>2</v>
      </c>
      <c r="D5868" s="205">
        <v>54.45</v>
      </c>
      <c r="E5868" s="206"/>
    </row>
    <row r="5869" spans="1:5" ht="40.5">
      <c r="A5869" s="202">
        <v>88786</v>
      </c>
      <c r="B5869" s="203" t="s">
        <v>7101</v>
      </c>
      <c r="C5869" s="204" t="s">
        <v>2</v>
      </c>
      <c r="D5869" s="205">
        <v>267.31</v>
      </c>
      <c r="E5869" s="206"/>
    </row>
    <row r="5870" spans="1:5" ht="40.5">
      <c r="A5870" s="202">
        <v>88787</v>
      </c>
      <c r="B5870" s="203" t="s">
        <v>7102</v>
      </c>
      <c r="C5870" s="204" t="s">
        <v>2</v>
      </c>
      <c r="D5870" s="205">
        <v>248.23</v>
      </c>
      <c r="E5870" s="206"/>
    </row>
    <row r="5871" spans="1:5" ht="40.5">
      <c r="A5871" s="202">
        <v>88788</v>
      </c>
      <c r="B5871" s="203" t="s">
        <v>7103</v>
      </c>
      <c r="C5871" s="204" t="s">
        <v>2</v>
      </c>
      <c r="D5871" s="205">
        <v>256.92</v>
      </c>
      <c r="E5871" s="206"/>
    </row>
    <row r="5872" spans="1:5" ht="40.5">
      <c r="A5872" s="202">
        <v>88789</v>
      </c>
      <c r="B5872" s="203" t="s">
        <v>7104</v>
      </c>
      <c r="C5872" s="204" t="s">
        <v>2</v>
      </c>
      <c r="D5872" s="205">
        <v>307.77999999999997</v>
      </c>
      <c r="E5872" s="206"/>
    </row>
    <row r="5873" spans="1:5" ht="54">
      <c r="A5873" s="202">
        <v>89045</v>
      </c>
      <c r="B5873" s="203" t="s">
        <v>7105</v>
      </c>
      <c r="C5873" s="204" t="s">
        <v>2</v>
      </c>
      <c r="D5873" s="205">
        <v>49.02</v>
      </c>
      <c r="E5873" s="206"/>
    </row>
    <row r="5874" spans="1:5" ht="54">
      <c r="A5874" s="202">
        <v>89170</v>
      </c>
      <c r="B5874" s="203" t="s">
        <v>7106</v>
      </c>
      <c r="C5874" s="204" t="s">
        <v>2</v>
      </c>
      <c r="D5874" s="205">
        <v>47.61</v>
      </c>
      <c r="E5874" s="206"/>
    </row>
    <row r="5875" spans="1:5" ht="54">
      <c r="A5875" s="202">
        <v>93392</v>
      </c>
      <c r="B5875" s="203" t="s">
        <v>7107</v>
      </c>
      <c r="C5875" s="204" t="s">
        <v>2</v>
      </c>
      <c r="D5875" s="205">
        <v>38.770000000000003</v>
      </c>
      <c r="E5875" s="206"/>
    </row>
    <row r="5876" spans="1:5" ht="54">
      <c r="A5876" s="202">
        <v>93393</v>
      </c>
      <c r="B5876" s="203" t="s">
        <v>7108</v>
      </c>
      <c r="C5876" s="204" t="s">
        <v>2</v>
      </c>
      <c r="D5876" s="205">
        <v>33.32</v>
      </c>
      <c r="E5876" s="206"/>
    </row>
    <row r="5877" spans="1:5" ht="40.5">
      <c r="A5877" s="202">
        <v>93394</v>
      </c>
      <c r="B5877" s="203" t="s">
        <v>7109</v>
      </c>
      <c r="C5877" s="204" t="s">
        <v>2</v>
      </c>
      <c r="D5877" s="205">
        <v>40.74</v>
      </c>
      <c r="E5877" s="206"/>
    </row>
    <row r="5878" spans="1:5" ht="40.5">
      <c r="A5878" s="202">
        <v>93395</v>
      </c>
      <c r="B5878" s="203" t="s">
        <v>7110</v>
      </c>
      <c r="C5878" s="204" t="s">
        <v>2</v>
      </c>
      <c r="D5878" s="205">
        <v>38.28</v>
      </c>
      <c r="E5878" s="206"/>
    </row>
    <row r="5879" spans="1:5" ht="54">
      <c r="A5879" s="202">
        <v>99194</v>
      </c>
      <c r="B5879" s="203" t="s">
        <v>7111</v>
      </c>
      <c r="C5879" s="204" t="s">
        <v>2</v>
      </c>
      <c r="D5879" s="205">
        <v>46.84</v>
      </c>
      <c r="E5879" s="206"/>
    </row>
    <row r="5880" spans="1:5" ht="54">
      <c r="A5880" s="202">
        <v>99195</v>
      </c>
      <c r="B5880" s="203" t="s">
        <v>7112</v>
      </c>
      <c r="C5880" s="204" t="s">
        <v>2</v>
      </c>
      <c r="D5880" s="205">
        <v>41.39</v>
      </c>
      <c r="E5880" s="206"/>
    </row>
    <row r="5881" spans="1:5" ht="54">
      <c r="A5881" s="202">
        <v>99196</v>
      </c>
      <c r="B5881" s="203" t="s">
        <v>7113</v>
      </c>
      <c r="C5881" s="204" t="s">
        <v>2</v>
      </c>
      <c r="D5881" s="205">
        <v>48.81</v>
      </c>
      <c r="E5881" s="206"/>
    </row>
    <row r="5882" spans="1:5" ht="54">
      <c r="A5882" s="202">
        <v>99198</v>
      </c>
      <c r="B5882" s="203" t="s">
        <v>7114</v>
      </c>
      <c r="C5882" s="204" t="s">
        <v>2</v>
      </c>
      <c r="D5882" s="205">
        <v>46.35</v>
      </c>
      <c r="E5882" s="206"/>
    </row>
    <row r="5883" spans="1:5" ht="27">
      <c r="A5883" s="202">
        <v>101965</v>
      </c>
      <c r="B5883" s="203" t="s">
        <v>7115</v>
      </c>
      <c r="C5883" s="204" t="s">
        <v>0</v>
      </c>
      <c r="D5883" s="205">
        <v>102.79</v>
      </c>
      <c r="E5883" s="206"/>
    </row>
    <row r="5884" spans="1:5" ht="27">
      <c r="A5884" s="202">
        <v>101966</v>
      </c>
      <c r="B5884" s="203" t="s">
        <v>7116</v>
      </c>
      <c r="C5884" s="204" t="s">
        <v>0</v>
      </c>
      <c r="D5884" s="205">
        <v>135.29</v>
      </c>
      <c r="E5884" s="206"/>
    </row>
    <row r="5885" spans="1:5" ht="21" customHeight="1">
      <c r="A5885" s="202">
        <v>101979</v>
      </c>
      <c r="B5885" s="203" t="s">
        <v>7117</v>
      </c>
      <c r="C5885" s="204" t="s">
        <v>0</v>
      </c>
      <c r="D5885" s="205">
        <v>40.18</v>
      </c>
      <c r="E5885" s="206"/>
    </row>
    <row r="5886" spans="1:5" ht="27">
      <c r="A5886" s="202">
        <v>96112</v>
      </c>
      <c r="B5886" s="203" t="s">
        <v>7118</v>
      </c>
      <c r="C5886" s="204" t="s">
        <v>2</v>
      </c>
      <c r="D5886" s="205">
        <v>90.32</v>
      </c>
      <c r="E5886" s="206"/>
    </row>
    <row r="5887" spans="1:5" ht="27">
      <c r="A5887" s="202">
        <v>96117</v>
      </c>
      <c r="B5887" s="203" t="s">
        <v>7119</v>
      </c>
      <c r="C5887" s="204" t="s">
        <v>2</v>
      </c>
      <c r="D5887" s="205">
        <v>104.56</v>
      </c>
      <c r="E5887" s="206"/>
    </row>
    <row r="5888" spans="1:5" ht="15">
      <c r="A5888" s="202">
        <v>96122</v>
      </c>
      <c r="B5888" s="203" t="s">
        <v>7120</v>
      </c>
      <c r="C5888" s="204" t="s">
        <v>0</v>
      </c>
      <c r="D5888" s="205">
        <v>23.36</v>
      </c>
      <c r="E5888" s="206"/>
    </row>
    <row r="5889" spans="1:5" ht="15">
      <c r="A5889" s="202">
        <v>96109</v>
      </c>
      <c r="B5889" s="203" t="s">
        <v>7121</v>
      </c>
      <c r="C5889" s="204" t="s">
        <v>2</v>
      </c>
      <c r="D5889" s="205">
        <v>33.869999999999997</v>
      </c>
      <c r="E5889" s="206"/>
    </row>
    <row r="5890" spans="1:5" ht="27">
      <c r="A5890" s="202">
        <v>96110</v>
      </c>
      <c r="B5890" s="203" t="s">
        <v>7122</v>
      </c>
      <c r="C5890" s="204" t="s">
        <v>2</v>
      </c>
      <c r="D5890" s="205">
        <v>55.62</v>
      </c>
      <c r="E5890" s="206"/>
    </row>
    <row r="5891" spans="1:5" ht="15">
      <c r="A5891" s="202">
        <v>96113</v>
      </c>
      <c r="B5891" s="203" t="s">
        <v>7123</v>
      </c>
      <c r="C5891" s="204" t="s">
        <v>2</v>
      </c>
      <c r="D5891" s="205">
        <v>30.34</v>
      </c>
      <c r="E5891" s="206"/>
    </row>
    <row r="5892" spans="1:5" ht="27">
      <c r="A5892" s="202">
        <v>96114</v>
      </c>
      <c r="B5892" s="203" t="s">
        <v>7124</v>
      </c>
      <c r="C5892" s="204" t="s">
        <v>2</v>
      </c>
      <c r="D5892" s="205">
        <v>58.5</v>
      </c>
      <c r="E5892" s="206"/>
    </row>
    <row r="5893" spans="1:5" ht="15">
      <c r="A5893" s="202">
        <v>96120</v>
      </c>
      <c r="B5893" s="203" t="s">
        <v>7125</v>
      </c>
      <c r="C5893" s="204" t="s">
        <v>0</v>
      </c>
      <c r="D5893" s="205">
        <v>2.35</v>
      </c>
      <c r="E5893" s="206"/>
    </row>
    <row r="5894" spans="1:5" ht="27">
      <c r="A5894" s="202">
        <v>96123</v>
      </c>
      <c r="B5894" s="203" t="s">
        <v>7126</v>
      </c>
      <c r="C5894" s="204" t="s">
        <v>0</v>
      </c>
      <c r="D5894" s="205">
        <v>24.26</v>
      </c>
      <c r="E5894" s="206"/>
    </row>
    <row r="5895" spans="1:5" ht="15">
      <c r="A5895" s="202">
        <v>99054</v>
      </c>
      <c r="B5895" s="203" t="s">
        <v>7127</v>
      </c>
      <c r="C5895" s="204" t="s">
        <v>2</v>
      </c>
      <c r="D5895" s="205">
        <v>41.31</v>
      </c>
      <c r="E5895" s="206"/>
    </row>
    <row r="5896" spans="1:5" ht="27">
      <c r="A5896" s="202">
        <v>96111</v>
      </c>
      <c r="B5896" s="203" t="s">
        <v>7128</v>
      </c>
      <c r="C5896" s="204" t="s">
        <v>2</v>
      </c>
      <c r="D5896" s="205">
        <v>47.26</v>
      </c>
      <c r="E5896" s="206"/>
    </row>
    <row r="5897" spans="1:5" ht="27">
      <c r="A5897" s="202">
        <v>96116</v>
      </c>
      <c r="B5897" s="203" t="s">
        <v>7129</v>
      </c>
      <c r="C5897" s="204" t="s">
        <v>2</v>
      </c>
      <c r="D5897" s="205">
        <v>52.56</v>
      </c>
      <c r="E5897" s="206"/>
    </row>
    <row r="5898" spans="1:5" ht="27">
      <c r="A5898" s="202">
        <v>96121</v>
      </c>
      <c r="B5898" s="203" t="s">
        <v>7130</v>
      </c>
      <c r="C5898" s="204" t="s">
        <v>0</v>
      </c>
      <c r="D5898" s="205">
        <v>7.83</v>
      </c>
      <c r="E5898" s="206"/>
    </row>
    <row r="5899" spans="1:5" ht="27">
      <c r="A5899" s="202">
        <v>96485</v>
      </c>
      <c r="B5899" s="203" t="s">
        <v>7131</v>
      </c>
      <c r="C5899" s="204" t="s">
        <v>2</v>
      </c>
      <c r="D5899" s="205">
        <v>55.95</v>
      </c>
      <c r="E5899" s="206"/>
    </row>
    <row r="5900" spans="1:5" ht="27">
      <c r="A5900" s="202">
        <v>96486</v>
      </c>
      <c r="B5900" s="203" t="s">
        <v>7132</v>
      </c>
      <c r="C5900" s="204" t="s">
        <v>2</v>
      </c>
      <c r="D5900" s="205">
        <v>61.77</v>
      </c>
      <c r="E5900" s="206"/>
    </row>
    <row r="5901" spans="1:5" ht="27">
      <c r="A5901" s="202">
        <v>91514</v>
      </c>
      <c r="B5901" s="203" t="s">
        <v>7133</v>
      </c>
      <c r="C5901" s="204" t="s">
        <v>2</v>
      </c>
      <c r="D5901" s="205">
        <v>4.67</v>
      </c>
      <c r="E5901" s="206"/>
    </row>
    <row r="5902" spans="1:5" ht="27">
      <c r="A5902" s="202">
        <v>91515</v>
      </c>
      <c r="B5902" s="203" t="s">
        <v>7134</v>
      </c>
      <c r="C5902" s="204" t="s">
        <v>2</v>
      </c>
      <c r="D5902" s="205">
        <v>6.18</v>
      </c>
      <c r="E5902" s="206"/>
    </row>
    <row r="5903" spans="1:5" ht="27">
      <c r="A5903" s="202">
        <v>91516</v>
      </c>
      <c r="B5903" s="203" t="s">
        <v>7135</v>
      </c>
      <c r="C5903" s="204" t="s">
        <v>2</v>
      </c>
      <c r="D5903" s="205">
        <v>9</v>
      </c>
      <c r="E5903" s="206"/>
    </row>
    <row r="5904" spans="1:5" ht="27">
      <c r="A5904" s="202">
        <v>91517</v>
      </c>
      <c r="B5904" s="203" t="s">
        <v>7136</v>
      </c>
      <c r="C5904" s="204" t="s">
        <v>2</v>
      </c>
      <c r="D5904" s="205">
        <v>10.02</v>
      </c>
      <c r="E5904" s="206"/>
    </row>
    <row r="5905" spans="1:5" ht="27">
      <c r="A5905" s="202">
        <v>91519</v>
      </c>
      <c r="B5905" s="203" t="s">
        <v>7137</v>
      </c>
      <c r="C5905" s="204" t="s">
        <v>2</v>
      </c>
      <c r="D5905" s="205">
        <v>11.5</v>
      </c>
      <c r="E5905" s="206"/>
    </row>
    <row r="5906" spans="1:5" ht="27">
      <c r="A5906" s="202">
        <v>91520</v>
      </c>
      <c r="B5906" s="203" t="s">
        <v>7138</v>
      </c>
      <c r="C5906" s="204" t="s">
        <v>2</v>
      </c>
      <c r="D5906" s="205">
        <v>1.72</v>
      </c>
      <c r="E5906" s="206"/>
    </row>
    <row r="5907" spans="1:5" ht="27">
      <c r="A5907" s="202">
        <v>91522</v>
      </c>
      <c r="B5907" s="203" t="s">
        <v>7139</v>
      </c>
      <c r="C5907" s="204" t="s">
        <v>2</v>
      </c>
      <c r="D5907" s="205">
        <v>2.06</v>
      </c>
      <c r="E5907" s="206"/>
    </row>
    <row r="5908" spans="1:5" ht="27">
      <c r="A5908" s="202">
        <v>91525</v>
      </c>
      <c r="B5908" s="203" t="s">
        <v>7140</v>
      </c>
      <c r="C5908" s="204" t="s">
        <v>2</v>
      </c>
      <c r="D5908" s="205">
        <v>3.96</v>
      </c>
      <c r="E5908" s="206"/>
    </row>
    <row r="5909" spans="1:5" ht="40.5">
      <c r="A5909" s="202">
        <v>87280</v>
      </c>
      <c r="B5909" s="203" t="s">
        <v>7141</v>
      </c>
      <c r="C5909" s="204" t="s">
        <v>4</v>
      </c>
      <c r="D5909" s="205">
        <v>309.05</v>
      </c>
      <c r="E5909" s="206"/>
    </row>
    <row r="5910" spans="1:5" ht="40.5">
      <c r="A5910" s="202">
        <v>87281</v>
      </c>
      <c r="B5910" s="203" t="s">
        <v>7142</v>
      </c>
      <c r="C5910" s="204" t="s">
        <v>4</v>
      </c>
      <c r="D5910" s="205">
        <v>307.44</v>
      </c>
      <c r="E5910" s="206"/>
    </row>
    <row r="5911" spans="1:5" ht="40.5">
      <c r="A5911" s="202">
        <v>87283</v>
      </c>
      <c r="B5911" s="203" t="s">
        <v>7143</v>
      </c>
      <c r="C5911" s="204" t="s">
        <v>4</v>
      </c>
      <c r="D5911" s="205">
        <v>324.08</v>
      </c>
      <c r="E5911" s="206"/>
    </row>
    <row r="5912" spans="1:5" ht="40.5">
      <c r="A5912" s="202">
        <v>87284</v>
      </c>
      <c r="B5912" s="203" t="s">
        <v>7144</v>
      </c>
      <c r="C5912" s="204" t="s">
        <v>4</v>
      </c>
      <c r="D5912" s="205">
        <v>320.95</v>
      </c>
      <c r="E5912" s="206"/>
    </row>
    <row r="5913" spans="1:5" ht="40.5">
      <c r="A5913" s="202">
        <v>87286</v>
      </c>
      <c r="B5913" s="203" t="s">
        <v>7145</v>
      </c>
      <c r="C5913" s="204" t="s">
        <v>4</v>
      </c>
      <c r="D5913" s="205">
        <v>401.61</v>
      </c>
      <c r="E5913" s="206"/>
    </row>
    <row r="5914" spans="1:5" ht="40.5">
      <c r="A5914" s="202">
        <v>87287</v>
      </c>
      <c r="B5914" s="203" t="s">
        <v>7146</v>
      </c>
      <c r="C5914" s="204" t="s">
        <v>4</v>
      </c>
      <c r="D5914" s="205">
        <v>393.94</v>
      </c>
      <c r="E5914" s="206"/>
    </row>
    <row r="5915" spans="1:5" ht="40.5">
      <c r="A5915" s="202">
        <v>87289</v>
      </c>
      <c r="B5915" s="203" t="s">
        <v>7147</v>
      </c>
      <c r="C5915" s="204" t="s">
        <v>4</v>
      </c>
      <c r="D5915" s="205">
        <v>385.11</v>
      </c>
      <c r="E5915" s="206"/>
    </row>
    <row r="5916" spans="1:5" ht="40.5">
      <c r="A5916" s="202">
        <v>87290</v>
      </c>
      <c r="B5916" s="203" t="s">
        <v>7148</v>
      </c>
      <c r="C5916" s="204" t="s">
        <v>4</v>
      </c>
      <c r="D5916" s="205">
        <v>381.71</v>
      </c>
      <c r="E5916" s="206"/>
    </row>
    <row r="5917" spans="1:5" ht="40.5">
      <c r="A5917" s="202">
        <v>87292</v>
      </c>
      <c r="B5917" s="203" t="s">
        <v>7149</v>
      </c>
      <c r="C5917" s="204" t="s">
        <v>4</v>
      </c>
      <c r="D5917" s="205">
        <v>394.02</v>
      </c>
      <c r="E5917" s="206"/>
    </row>
    <row r="5918" spans="1:5" ht="40.5">
      <c r="A5918" s="202">
        <v>87294</v>
      </c>
      <c r="B5918" s="203" t="s">
        <v>7150</v>
      </c>
      <c r="C5918" s="204" t="s">
        <v>4</v>
      </c>
      <c r="D5918" s="205">
        <v>376.38</v>
      </c>
      <c r="E5918" s="206"/>
    </row>
    <row r="5919" spans="1:5" ht="40.5">
      <c r="A5919" s="202">
        <v>87295</v>
      </c>
      <c r="B5919" s="203" t="s">
        <v>7151</v>
      </c>
      <c r="C5919" s="204" t="s">
        <v>4</v>
      </c>
      <c r="D5919" s="205">
        <v>378.24</v>
      </c>
      <c r="E5919" s="206"/>
    </row>
    <row r="5920" spans="1:5" ht="40.5">
      <c r="A5920" s="202">
        <v>87296</v>
      </c>
      <c r="B5920" s="203" t="s">
        <v>7152</v>
      </c>
      <c r="C5920" s="204" t="s">
        <v>4</v>
      </c>
      <c r="D5920" s="205">
        <v>364.22</v>
      </c>
      <c r="E5920" s="206"/>
    </row>
    <row r="5921" spans="1:5" ht="27">
      <c r="A5921" s="202">
        <v>87298</v>
      </c>
      <c r="B5921" s="203" t="s">
        <v>7153</v>
      </c>
      <c r="C5921" s="204" t="s">
        <v>4</v>
      </c>
      <c r="D5921" s="205">
        <v>497.19</v>
      </c>
      <c r="E5921" s="206"/>
    </row>
    <row r="5922" spans="1:5" ht="27">
      <c r="A5922" s="202">
        <v>87299</v>
      </c>
      <c r="B5922" s="203" t="s">
        <v>7154</v>
      </c>
      <c r="C5922" s="204" t="s">
        <v>4</v>
      </c>
      <c r="D5922" s="205">
        <v>317.63</v>
      </c>
      <c r="E5922" s="206"/>
    </row>
    <row r="5923" spans="1:5" ht="27">
      <c r="A5923" s="202">
        <v>87301</v>
      </c>
      <c r="B5923" s="203" t="s">
        <v>7155</v>
      </c>
      <c r="C5923" s="204" t="s">
        <v>4</v>
      </c>
      <c r="D5923" s="205">
        <v>441.35</v>
      </c>
      <c r="E5923" s="206"/>
    </row>
    <row r="5924" spans="1:5" ht="27">
      <c r="A5924" s="202">
        <v>87302</v>
      </c>
      <c r="B5924" s="203" t="s">
        <v>7156</v>
      </c>
      <c r="C5924" s="204" t="s">
        <v>4</v>
      </c>
      <c r="D5924" s="205">
        <v>438.14</v>
      </c>
      <c r="E5924" s="206"/>
    </row>
    <row r="5925" spans="1:5" ht="27">
      <c r="A5925" s="202">
        <v>87304</v>
      </c>
      <c r="B5925" s="203" t="s">
        <v>7157</v>
      </c>
      <c r="C5925" s="204" t="s">
        <v>4</v>
      </c>
      <c r="D5925" s="205">
        <v>396.96</v>
      </c>
      <c r="E5925" s="206"/>
    </row>
    <row r="5926" spans="1:5" ht="27">
      <c r="A5926" s="202">
        <v>87305</v>
      </c>
      <c r="B5926" s="203" t="s">
        <v>7158</v>
      </c>
      <c r="C5926" s="204" t="s">
        <v>4</v>
      </c>
      <c r="D5926" s="205">
        <v>400.35</v>
      </c>
      <c r="E5926" s="206"/>
    </row>
    <row r="5927" spans="1:5" ht="27">
      <c r="A5927" s="202">
        <v>87307</v>
      </c>
      <c r="B5927" s="203" t="s">
        <v>7159</v>
      </c>
      <c r="C5927" s="204" t="s">
        <v>4</v>
      </c>
      <c r="D5927" s="205">
        <v>373.77</v>
      </c>
      <c r="E5927" s="206"/>
    </row>
    <row r="5928" spans="1:5" ht="27">
      <c r="A5928" s="202">
        <v>87308</v>
      </c>
      <c r="B5928" s="203" t="s">
        <v>7160</v>
      </c>
      <c r="C5928" s="204" t="s">
        <v>4</v>
      </c>
      <c r="D5928" s="205">
        <v>369.65</v>
      </c>
      <c r="E5928" s="206"/>
    </row>
    <row r="5929" spans="1:5" ht="27">
      <c r="A5929" s="202">
        <v>87310</v>
      </c>
      <c r="B5929" s="203" t="s">
        <v>7161</v>
      </c>
      <c r="C5929" s="204" t="s">
        <v>4</v>
      </c>
      <c r="D5929" s="205">
        <v>312.68</v>
      </c>
      <c r="E5929" s="206"/>
    </row>
    <row r="5930" spans="1:5" ht="27">
      <c r="A5930" s="202">
        <v>87311</v>
      </c>
      <c r="B5930" s="203" t="s">
        <v>7162</v>
      </c>
      <c r="C5930" s="204" t="s">
        <v>4</v>
      </c>
      <c r="D5930" s="205">
        <v>308.39</v>
      </c>
      <c r="E5930" s="206"/>
    </row>
    <row r="5931" spans="1:5" ht="27">
      <c r="A5931" s="202">
        <v>87313</v>
      </c>
      <c r="B5931" s="203" t="s">
        <v>7163</v>
      </c>
      <c r="C5931" s="204" t="s">
        <v>4</v>
      </c>
      <c r="D5931" s="205">
        <v>386.07</v>
      </c>
      <c r="E5931" s="206"/>
    </row>
    <row r="5932" spans="1:5" ht="27">
      <c r="A5932" s="202">
        <v>87314</v>
      </c>
      <c r="B5932" s="203" t="s">
        <v>7164</v>
      </c>
      <c r="C5932" s="204" t="s">
        <v>4</v>
      </c>
      <c r="D5932" s="205">
        <v>383.24</v>
      </c>
      <c r="E5932" s="206"/>
    </row>
    <row r="5933" spans="1:5" ht="27">
      <c r="A5933" s="202">
        <v>87316</v>
      </c>
      <c r="B5933" s="203" t="s">
        <v>7165</v>
      </c>
      <c r="C5933" s="204" t="s">
        <v>4</v>
      </c>
      <c r="D5933" s="205">
        <v>345.91</v>
      </c>
      <c r="E5933" s="206"/>
    </row>
    <row r="5934" spans="1:5" ht="27">
      <c r="A5934" s="202">
        <v>87317</v>
      </c>
      <c r="B5934" s="203" t="s">
        <v>7166</v>
      </c>
      <c r="C5934" s="204" t="s">
        <v>4</v>
      </c>
      <c r="D5934" s="205">
        <v>338.99</v>
      </c>
      <c r="E5934" s="206"/>
    </row>
    <row r="5935" spans="1:5" ht="40.5">
      <c r="A5935" s="202">
        <v>87319</v>
      </c>
      <c r="B5935" s="203" t="s">
        <v>7167</v>
      </c>
      <c r="C5935" s="204" t="s">
        <v>4</v>
      </c>
      <c r="D5935" s="205">
        <v>2851.54</v>
      </c>
      <c r="E5935" s="206"/>
    </row>
    <row r="5936" spans="1:5" ht="40.5">
      <c r="A5936" s="202">
        <v>87320</v>
      </c>
      <c r="B5936" s="203" t="s">
        <v>7168</v>
      </c>
      <c r="C5936" s="204" t="s">
        <v>4</v>
      </c>
      <c r="D5936" s="205">
        <v>2859.5</v>
      </c>
      <c r="E5936" s="206"/>
    </row>
    <row r="5937" spans="1:5" ht="40.5">
      <c r="A5937" s="202">
        <v>87322</v>
      </c>
      <c r="B5937" s="203" t="s">
        <v>7169</v>
      </c>
      <c r="C5937" s="204" t="s">
        <v>4</v>
      </c>
      <c r="D5937" s="205">
        <v>2938.16</v>
      </c>
      <c r="E5937" s="206"/>
    </row>
    <row r="5938" spans="1:5" ht="40.5">
      <c r="A5938" s="202">
        <v>87323</v>
      </c>
      <c r="B5938" s="203" t="s">
        <v>7170</v>
      </c>
      <c r="C5938" s="204" t="s">
        <v>4</v>
      </c>
      <c r="D5938" s="205">
        <v>2942.7</v>
      </c>
      <c r="E5938" s="206"/>
    </row>
    <row r="5939" spans="1:5" ht="40.5">
      <c r="A5939" s="202">
        <v>87325</v>
      </c>
      <c r="B5939" s="203" t="s">
        <v>7171</v>
      </c>
      <c r="C5939" s="204" t="s">
        <v>4</v>
      </c>
      <c r="D5939" s="205">
        <v>2871.75</v>
      </c>
      <c r="E5939" s="206"/>
    </row>
    <row r="5940" spans="1:5" ht="40.5">
      <c r="A5940" s="202">
        <v>87326</v>
      </c>
      <c r="B5940" s="203" t="s">
        <v>7172</v>
      </c>
      <c r="C5940" s="204" t="s">
        <v>4</v>
      </c>
      <c r="D5940" s="205">
        <v>2886.03</v>
      </c>
      <c r="E5940" s="206"/>
    </row>
    <row r="5941" spans="1:5" ht="54">
      <c r="A5941" s="202">
        <v>87327</v>
      </c>
      <c r="B5941" s="203" t="s">
        <v>7173</v>
      </c>
      <c r="C5941" s="204" t="s">
        <v>4</v>
      </c>
      <c r="D5941" s="205">
        <v>323.11</v>
      </c>
      <c r="E5941" s="206"/>
    </row>
    <row r="5942" spans="1:5" ht="54">
      <c r="A5942" s="202">
        <v>87328</v>
      </c>
      <c r="B5942" s="203" t="s">
        <v>7174</v>
      </c>
      <c r="C5942" s="204" t="s">
        <v>4</v>
      </c>
      <c r="D5942" s="205">
        <v>289.5</v>
      </c>
      <c r="E5942" s="206"/>
    </row>
    <row r="5943" spans="1:5" ht="54">
      <c r="A5943" s="202">
        <v>87329</v>
      </c>
      <c r="B5943" s="203" t="s">
        <v>7175</v>
      </c>
      <c r="C5943" s="204" t="s">
        <v>4</v>
      </c>
      <c r="D5943" s="205">
        <v>347.84</v>
      </c>
      <c r="E5943" s="206"/>
    </row>
    <row r="5944" spans="1:5" ht="54">
      <c r="A5944" s="202">
        <v>87330</v>
      </c>
      <c r="B5944" s="203" t="s">
        <v>7176</v>
      </c>
      <c r="C5944" s="204" t="s">
        <v>4</v>
      </c>
      <c r="D5944" s="205">
        <v>309.54000000000002</v>
      </c>
      <c r="E5944" s="206"/>
    </row>
    <row r="5945" spans="1:5" ht="40.5">
      <c r="A5945" s="202">
        <v>87331</v>
      </c>
      <c r="B5945" s="203" t="s">
        <v>7177</v>
      </c>
      <c r="C5945" s="204" t="s">
        <v>4</v>
      </c>
      <c r="D5945" s="205">
        <v>414.92</v>
      </c>
      <c r="E5945" s="206"/>
    </row>
    <row r="5946" spans="1:5" ht="40.5">
      <c r="A5946" s="202">
        <v>87332</v>
      </c>
      <c r="B5946" s="203" t="s">
        <v>7178</v>
      </c>
      <c r="C5946" s="204" t="s">
        <v>4</v>
      </c>
      <c r="D5946" s="205">
        <v>380.2</v>
      </c>
      <c r="E5946" s="206"/>
    </row>
    <row r="5947" spans="1:5" ht="40.5">
      <c r="A5947" s="202">
        <v>87333</v>
      </c>
      <c r="B5947" s="203" t="s">
        <v>7179</v>
      </c>
      <c r="C5947" s="204" t="s">
        <v>4</v>
      </c>
      <c r="D5947" s="205">
        <v>387.39</v>
      </c>
      <c r="E5947" s="206"/>
    </row>
    <row r="5948" spans="1:5" ht="40.5">
      <c r="A5948" s="202">
        <v>87334</v>
      </c>
      <c r="B5948" s="203" t="s">
        <v>7180</v>
      </c>
      <c r="C5948" s="204" t="s">
        <v>4</v>
      </c>
      <c r="D5948" s="205">
        <v>366.65</v>
      </c>
      <c r="E5948" s="206"/>
    </row>
    <row r="5949" spans="1:5" ht="40.5">
      <c r="A5949" s="202">
        <v>87335</v>
      </c>
      <c r="B5949" s="203" t="s">
        <v>7181</v>
      </c>
      <c r="C5949" s="204" t="s">
        <v>4</v>
      </c>
      <c r="D5949" s="205">
        <v>383.38</v>
      </c>
      <c r="E5949" s="206"/>
    </row>
    <row r="5950" spans="1:5" ht="40.5">
      <c r="A5950" s="202">
        <v>87336</v>
      </c>
      <c r="B5950" s="203" t="s">
        <v>7182</v>
      </c>
      <c r="C5950" s="204" t="s">
        <v>4</v>
      </c>
      <c r="D5950" s="205">
        <v>378.23</v>
      </c>
      <c r="E5950" s="206"/>
    </row>
    <row r="5951" spans="1:5" ht="40.5">
      <c r="A5951" s="202">
        <v>87337</v>
      </c>
      <c r="B5951" s="203" t="s">
        <v>7183</v>
      </c>
      <c r="C5951" s="204" t="s">
        <v>4</v>
      </c>
      <c r="D5951" s="205">
        <v>376.02</v>
      </c>
      <c r="E5951" s="206"/>
    </row>
    <row r="5952" spans="1:5" ht="40.5">
      <c r="A5952" s="202">
        <v>87338</v>
      </c>
      <c r="B5952" s="203" t="s">
        <v>7184</v>
      </c>
      <c r="C5952" s="204" t="s">
        <v>4</v>
      </c>
      <c r="D5952" s="205">
        <v>362.06</v>
      </c>
      <c r="E5952" s="206"/>
    </row>
    <row r="5953" spans="1:5" ht="40.5">
      <c r="A5953" s="202">
        <v>87339</v>
      </c>
      <c r="B5953" s="203" t="s">
        <v>7185</v>
      </c>
      <c r="C5953" s="204" t="s">
        <v>4</v>
      </c>
      <c r="D5953" s="205">
        <v>566.26</v>
      </c>
      <c r="E5953" s="206"/>
    </row>
    <row r="5954" spans="1:5" ht="40.5">
      <c r="A5954" s="202">
        <v>87340</v>
      </c>
      <c r="B5954" s="203" t="s">
        <v>7186</v>
      </c>
      <c r="C5954" s="204" t="s">
        <v>4</v>
      </c>
      <c r="D5954" s="205">
        <v>494.44</v>
      </c>
      <c r="E5954" s="206"/>
    </row>
    <row r="5955" spans="1:5" ht="40.5">
      <c r="A5955" s="202">
        <v>87341</v>
      </c>
      <c r="B5955" s="203" t="s">
        <v>7187</v>
      </c>
      <c r="C5955" s="204" t="s">
        <v>4</v>
      </c>
      <c r="D5955" s="205">
        <v>477.38</v>
      </c>
      <c r="E5955" s="206"/>
    </row>
    <row r="5956" spans="1:5" ht="40.5">
      <c r="A5956" s="202">
        <v>87342</v>
      </c>
      <c r="B5956" s="203" t="s">
        <v>7188</v>
      </c>
      <c r="C5956" s="204" t="s">
        <v>4</v>
      </c>
      <c r="D5956" s="205">
        <v>481.69</v>
      </c>
      <c r="E5956" s="206"/>
    </row>
    <row r="5957" spans="1:5" ht="40.5">
      <c r="A5957" s="202">
        <v>87343</v>
      </c>
      <c r="B5957" s="203" t="s">
        <v>7189</v>
      </c>
      <c r="C5957" s="204" t="s">
        <v>4</v>
      </c>
      <c r="D5957" s="205">
        <v>441.21</v>
      </c>
      <c r="E5957" s="206"/>
    </row>
    <row r="5958" spans="1:5" ht="40.5">
      <c r="A5958" s="202">
        <v>87344</v>
      </c>
      <c r="B5958" s="203" t="s">
        <v>7190</v>
      </c>
      <c r="C5958" s="204" t="s">
        <v>4</v>
      </c>
      <c r="D5958" s="205">
        <v>419.99</v>
      </c>
      <c r="E5958" s="206"/>
    </row>
    <row r="5959" spans="1:5" ht="40.5">
      <c r="A5959" s="202">
        <v>87345</v>
      </c>
      <c r="B5959" s="203" t="s">
        <v>7191</v>
      </c>
      <c r="C5959" s="204" t="s">
        <v>4</v>
      </c>
      <c r="D5959" s="205">
        <v>430.54</v>
      </c>
      <c r="E5959" s="206"/>
    </row>
    <row r="5960" spans="1:5" ht="40.5">
      <c r="A5960" s="202">
        <v>87346</v>
      </c>
      <c r="B5960" s="203" t="s">
        <v>7192</v>
      </c>
      <c r="C5960" s="204" t="s">
        <v>4</v>
      </c>
      <c r="D5960" s="205">
        <v>397.32</v>
      </c>
      <c r="E5960" s="206"/>
    </row>
    <row r="5961" spans="1:5" ht="40.5">
      <c r="A5961" s="202">
        <v>87347</v>
      </c>
      <c r="B5961" s="203" t="s">
        <v>7193</v>
      </c>
      <c r="C5961" s="204" t="s">
        <v>4</v>
      </c>
      <c r="D5961" s="205">
        <v>380.4</v>
      </c>
      <c r="E5961" s="206"/>
    </row>
    <row r="5962" spans="1:5" ht="40.5">
      <c r="A5962" s="202">
        <v>87348</v>
      </c>
      <c r="B5962" s="203" t="s">
        <v>7194</v>
      </c>
      <c r="C5962" s="204" t="s">
        <v>4</v>
      </c>
      <c r="D5962" s="205">
        <v>392.64</v>
      </c>
      <c r="E5962" s="206"/>
    </row>
    <row r="5963" spans="1:5" ht="40.5">
      <c r="A5963" s="202">
        <v>87349</v>
      </c>
      <c r="B5963" s="203" t="s">
        <v>7195</v>
      </c>
      <c r="C5963" s="204" t="s">
        <v>4</v>
      </c>
      <c r="D5963" s="205">
        <v>350.15</v>
      </c>
      <c r="E5963" s="206"/>
    </row>
    <row r="5964" spans="1:5" ht="40.5">
      <c r="A5964" s="202">
        <v>87350</v>
      </c>
      <c r="B5964" s="203" t="s">
        <v>7196</v>
      </c>
      <c r="C5964" s="204" t="s">
        <v>4</v>
      </c>
      <c r="D5964" s="205">
        <v>339.54</v>
      </c>
      <c r="E5964" s="206"/>
    </row>
    <row r="5965" spans="1:5" ht="40.5">
      <c r="A5965" s="202">
        <v>87351</v>
      </c>
      <c r="B5965" s="203" t="s">
        <v>7197</v>
      </c>
      <c r="C5965" s="204" t="s">
        <v>4</v>
      </c>
      <c r="D5965" s="205">
        <v>298.11</v>
      </c>
      <c r="E5965" s="206"/>
    </row>
    <row r="5966" spans="1:5" ht="40.5">
      <c r="A5966" s="202">
        <v>87352</v>
      </c>
      <c r="B5966" s="203" t="s">
        <v>7198</v>
      </c>
      <c r="C5966" s="204" t="s">
        <v>4</v>
      </c>
      <c r="D5966" s="205">
        <v>432.66</v>
      </c>
      <c r="E5966" s="206"/>
    </row>
    <row r="5967" spans="1:5" ht="40.5">
      <c r="A5967" s="202">
        <v>87353</v>
      </c>
      <c r="B5967" s="203" t="s">
        <v>7199</v>
      </c>
      <c r="C5967" s="204" t="s">
        <v>4</v>
      </c>
      <c r="D5967" s="205">
        <v>387.96</v>
      </c>
      <c r="E5967" s="206"/>
    </row>
    <row r="5968" spans="1:5" ht="40.5">
      <c r="A5968" s="202">
        <v>87354</v>
      </c>
      <c r="B5968" s="203" t="s">
        <v>7200</v>
      </c>
      <c r="C5968" s="204" t="s">
        <v>4</v>
      </c>
      <c r="D5968" s="205">
        <v>369.28</v>
      </c>
      <c r="E5968" s="206"/>
    </row>
    <row r="5969" spans="1:5" ht="40.5">
      <c r="A5969" s="202">
        <v>87355</v>
      </c>
      <c r="B5969" s="203" t="s">
        <v>7201</v>
      </c>
      <c r="C5969" s="204" t="s">
        <v>4</v>
      </c>
      <c r="D5969" s="205">
        <v>367.55</v>
      </c>
      <c r="E5969" s="206"/>
    </row>
    <row r="5970" spans="1:5" ht="40.5">
      <c r="A5970" s="202">
        <v>87356</v>
      </c>
      <c r="B5970" s="203" t="s">
        <v>7202</v>
      </c>
      <c r="C5970" s="204" t="s">
        <v>4</v>
      </c>
      <c r="D5970" s="205">
        <v>337.86</v>
      </c>
      <c r="E5970" s="206"/>
    </row>
    <row r="5971" spans="1:5" ht="40.5">
      <c r="A5971" s="202">
        <v>87357</v>
      </c>
      <c r="B5971" s="203" t="s">
        <v>7203</v>
      </c>
      <c r="C5971" s="204" t="s">
        <v>4</v>
      </c>
      <c r="D5971" s="205">
        <v>324.17</v>
      </c>
      <c r="E5971" s="206"/>
    </row>
    <row r="5972" spans="1:5" ht="40.5">
      <c r="A5972" s="202">
        <v>87358</v>
      </c>
      <c r="B5972" s="203" t="s">
        <v>7204</v>
      </c>
      <c r="C5972" s="204" t="s">
        <v>4</v>
      </c>
      <c r="D5972" s="205">
        <v>2814.34</v>
      </c>
      <c r="E5972" s="206"/>
    </row>
    <row r="5973" spans="1:5" ht="40.5">
      <c r="A5973" s="202">
        <v>87359</v>
      </c>
      <c r="B5973" s="203" t="s">
        <v>7205</v>
      </c>
      <c r="C5973" s="204" t="s">
        <v>4</v>
      </c>
      <c r="D5973" s="205">
        <v>2801.78</v>
      </c>
      <c r="E5973" s="206"/>
    </row>
    <row r="5974" spans="1:5" ht="40.5">
      <c r="A5974" s="202">
        <v>87360</v>
      </c>
      <c r="B5974" s="203" t="s">
        <v>7206</v>
      </c>
      <c r="C5974" s="204" t="s">
        <v>4</v>
      </c>
      <c r="D5974" s="205">
        <v>2891.4</v>
      </c>
      <c r="E5974" s="206"/>
    </row>
    <row r="5975" spans="1:5" ht="40.5">
      <c r="A5975" s="202">
        <v>87361</v>
      </c>
      <c r="B5975" s="203" t="s">
        <v>7207</v>
      </c>
      <c r="C5975" s="204" t="s">
        <v>4</v>
      </c>
      <c r="D5975" s="205">
        <v>2870.61</v>
      </c>
      <c r="E5975" s="206"/>
    </row>
    <row r="5976" spans="1:5" ht="40.5">
      <c r="A5976" s="202">
        <v>87362</v>
      </c>
      <c r="B5976" s="203" t="s">
        <v>7208</v>
      </c>
      <c r="C5976" s="204" t="s">
        <v>4</v>
      </c>
      <c r="D5976" s="205">
        <v>2876.66</v>
      </c>
      <c r="E5976" s="206"/>
    </row>
    <row r="5977" spans="1:5" ht="40.5">
      <c r="A5977" s="202">
        <v>87363</v>
      </c>
      <c r="B5977" s="203" t="s">
        <v>7209</v>
      </c>
      <c r="C5977" s="204" t="s">
        <v>4</v>
      </c>
      <c r="D5977" s="205">
        <v>2841.65</v>
      </c>
      <c r="E5977" s="206"/>
    </row>
    <row r="5978" spans="1:5" ht="40.5">
      <c r="A5978" s="202">
        <v>87364</v>
      </c>
      <c r="B5978" s="203" t="s">
        <v>7210</v>
      </c>
      <c r="C5978" s="204" t="s">
        <v>4</v>
      </c>
      <c r="D5978" s="205">
        <v>2834.3</v>
      </c>
      <c r="E5978" s="206"/>
    </row>
    <row r="5979" spans="1:5" ht="40.5">
      <c r="A5979" s="202">
        <v>87365</v>
      </c>
      <c r="B5979" s="203" t="s">
        <v>7211</v>
      </c>
      <c r="C5979" s="204" t="s">
        <v>4</v>
      </c>
      <c r="D5979" s="205">
        <v>394.57</v>
      </c>
      <c r="E5979" s="206"/>
    </row>
    <row r="5980" spans="1:5" ht="40.5">
      <c r="A5980" s="202">
        <v>87366</v>
      </c>
      <c r="B5980" s="203" t="s">
        <v>7212</v>
      </c>
      <c r="C5980" s="204" t="s">
        <v>4</v>
      </c>
      <c r="D5980" s="205">
        <v>417.78</v>
      </c>
      <c r="E5980" s="206"/>
    </row>
    <row r="5981" spans="1:5" ht="40.5">
      <c r="A5981" s="202">
        <v>87367</v>
      </c>
      <c r="B5981" s="203" t="s">
        <v>7213</v>
      </c>
      <c r="C5981" s="204" t="s">
        <v>4</v>
      </c>
      <c r="D5981" s="205">
        <v>487.9</v>
      </c>
      <c r="E5981" s="206"/>
    </row>
    <row r="5982" spans="1:5" ht="40.5">
      <c r="A5982" s="202">
        <v>87368</v>
      </c>
      <c r="B5982" s="203" t="s">
        <v>7214</v>
      </c>
      <c r="C5982" s="204" t="s">
        <v>4</v>
      </c>
      <c r="D5982" s="205">
        <v>473.53</v>
      </c>
      <c r="E5982" s="206"/>
    </row>
    <row r="5983" spans="1:5" ht="40.5">
      <c r="A5983" s="202">
        <v>87369</v>
      </c>
      <c r="B5983" s="203" t="s">
        <v>7215</v>
      </c>
      <c r="C5983" s="204" t="s">
        <v>4</v>
      </c>
      <c r="D5983" s="205">
        <v>484.02</v>
      </c>
      <c r="E5983" s="206"/>
    </row>
    <row r="5984" spans="1:5" ht="40.5">
      <c r="A5984" s="202">
        <v>87370</v>
      </c>
      <c r="B5984" s="203" t="s">
        <v>7216</v>
      </c>
      <c r="C5984" s="204" t="s">
        <v>4</v>
      </c>
      <c r="D5984" s="205">
        <v>465.46</v>
      </c>
      <c r="E5984" s="206"/>
    </row>
    <row r="5985" spans="1:5" ht="40.5">
      <c r="A5985" s="202">
        <v>87371</v>
      </c>
      <c r="B5985" s="203" t="s">
        <v>7217</v>
      </c>
      <c r="C5985" s="204" t="s">
        <v>4</v>
      </c>
      <c r="D5985" s="205">
        <v>454.29</v>
      </c>
      <c r="E5985" s="206"/>
    </row>
    <row r="5986" spans="1:5" ht="27">
      <c r="A5986" s="202">
        <v>87372</v>
      </c>
      <c r="B5986" s="203" t="s">
        <v>7218</v>
      </c>
      <c r="C5986" s="204" t="s">
        <v>4</v>
      </c>
      <c r="D5986" s="205">
        <v>594.19000000000005</v>
      </c>
      <c r="E5986" s="206"/>
    </row>
    <row r="5987" spans="1:5" ht="27">
      <c r="A5987" s="202">
        <v>87373</v>
      </c>
      <c r="B5987" s="203" t="s">
        <v>7219</v>
      </c>
      <c r="C5987" s="204" t="s">
        <v>4</v>
      </c>
      <c r="D5987" s="205">
        <v>527.36</v>
      </c>
      <c r="E5987" s="206"/>
    </row>
    <row r="5988" spans="1:5" ht="27">
      <c r="A5988" s="202">
        <v>87374</v>
      </c>
      <c r="B5988" s="203" t="s">
        <v>7220</v>
      </c>
      <c r="C5988" s="204" t="s">
        <v>4</v>
      </c>
      <c r="D5988" s="205">
        <v>488.73</v>
      </c>
      <c r="E5988" s="206"/>
    </row>
    <row r="5989" spans="1:5" ht="27">
      <c r="A5989" s="202">
        <v>87375</v>
      </c>
      <c r="B5989" s="203" t="s">
        <v>7221</v>
      </c>
      <c r="C5989" s="204" t="s">
        <v>4</v>
      </c>
      <c r="D5989" s="205">
        <v>463.5</v>
      </c>
      <c r="E5989" s="206"/>
    </row>
    <row r="5990" spans="1:5" ht="27">
      <c r="A5990" s="202">
        <v>87376</v>
      </c>
      <c r="B5990" s="203" t="s">
        <v>7222</v>
      </c>
      <c r="C5990" s="204" t="s">
        <v>4</v>
      </c>
      <c r="D5990" s="205">
        <v>403.48</v>
      </c>
      <c r="E5990" s="206"/>
    </row>
    <row r="5991" spans="1:5" ht="27">
      <c r="A5991" s="202">
        <v>87377</v>
      </c>
      <c r="B5991" s="203" t="s">
        <v>7223</v>
      </c>
      <c r="C5991" s="204" t="s">
        <v>4</v>
      </c>
      <c r="D5991" s="205">
        <v>479.98</v>
      </c>
      <c r="E5991" s="206"/>
    </row>
    <row r="5992" spans="1:5" ht="27">
      <c r="A5992" s="202">
        <v>87378</v>
      </c>
      <c r="B5992" s="203" t="s">
        <v>7224</v>
      </c>
      <c r="C5992" s="204" t="s">
        <v>4</v>
      </c>
      <c r="D5992" s="205">
        <v>430.95</v>
      </c>
      <c r="E5992" s="206"/>
    </row>
    <row r="5993" spans="1:5" ht="40.5">
      <c r="A5993" s="202">
        <v>87379</v>
      </c>
      <c r="B5993" s="203" t="s">
        <v>7225</v>
      </c>
      <c r="C5993" s="204" t="s">
        <v>4</v>
      </c>
      <c r="D5993" s="205">
        <v>2925.21</v>
      </c>
      <c r="E5993" s="206"/>
    </row>
    <row r="5994" spans="1:5" ht="40.5">
      <c r="A5994" s="202">
        <v>87380</v>
      </c>
      <c r="B5994" s="203" t="s">
        <v>7226</v>
      </c>
      <c r="C5994" s="204" t="s">
        <v>4</v>
      </c>
      <c r="D5994" s="205">
        <v>3000.09</v>
      </c>
      <c r="E5994" s="206"/>
    </row>
    <row r="5995" spans="1:5" ht="40.5">
      <c r="A5995" s="202">
        <v>87381</v>
      </c>
      <c r="B5995" s="203" t="s">
        <v>7227</v>
      </c>
      <c r="C5995" s="204" t="s">
        <v>4</v>
      </c>
      <c r="D5995" s="205">
        <v>2951.87</v>
      </c>
      <c r="E5995" s="206"/>
    </row>
    <row r="5996" spans="1:5" ht="40.5">
      <c r="A5996" s="202">
        <v>87382</v>
      </c>
      <c r="B5996" s="203" t="s">
        <v>7228</v>
      </c>
      <c r="C5996" s="204" t="s">
        <v>4</v>
      </c>
      <c r="D5996" s="205">
        <v>1663.01</v>
      </c>
      <c r="E5996" s="206"/>
    </row>
    <row r="5997" spans="1:5" ht="40.5">
      <c r="A5997" s="202">
        <v>87383</v>
      </c>
      <c r="B5997" s="203" t="s">
        <v>7229</v>
      </c>
      <c r="C5997" s="204" t="s">
        <v>4</v>
      </c>
      <c r="D5997" s="205">
        <v>1666.84</v>
      </c>
      <c r="E5997" s="206"/>
    </row>
    <row r="5998" spans="1:5" ht="40.5">
      <c r="A5998" s="202">
        <v>87384</v>
      </c>
      <c r="B5998" s="203" t="s">
        <v>7230</v>
      </c>
      <c r="C5998" s="204" t="s">
        <v>4</v>
      </c>
      <c r="D5998" s="205">
        <v>1667</v>
      </c>
      <c r="E5998" s="206"/>
    </row>
    <row r="5999" spans="1:5" ht="27">
      <c r="A5999" s="202">
        <v>87385</v>
      </c>
      <c r="B5999" s="203" t="s">
        <v>7231</v>
      </c>
      <c r="C5999" s="204" t="s">
        <v>4</v>
      </c>
      <c r="D5999" s="205">
        <v>1944.73</v>
      </c>
      <c r="E5999" s="206"/>
    </row>
    <row r="6000" spans="1:5" ht="27">
      <c r="A6000" s="202">
        <v>87386</v>
      </c>
      <c r="B6000" s="203" t="s">
        <v>7232</v>
      </c>
      <c r="C6000" s="204" t="s">
        <v>4</v>
      </c>
      <c r="D6000" s="205">
        <v>1946.65</v>
      </c>
      <c r="E6000" s="206"/>
    </row>
    <row r="6001" spans="1:5" ht="27">
      <c r="A6001" s="202">
        <v>87387</v>
      </c>
      <c r="B6001" s="203" t="s">
        <v>7233</v>
      </c>
      <c r="C6001" s="204" t="s">
        <v>4</v>
      </c>
      <c r="D6001" s="205">
        <v>1949.64</v>
      </c>
      <c r="E6001" s="206"/>
    </row>
    <row r="6002" spans="1:5" ht="27">
      <c r="A6002" s="202">
        <v>87388</v>
      </c>
      <c r="B6002" s="203" t="s">
        <v>7234</v>
      </c>
      <c r="C6002" s="204" t="s">
        <v>4</v>
      </c>
      <c r="D6002" s="205">
        <v>4701.91</v>
      </c>
      <c r="E6002" s="206"/>
    </row>
    <row r="6003" spans="1:5" ht="27">
      <c r="A6003" s="202">
        <v>87389</v>
      </c>
      <c r="B6003" s="203" t="s">
        <v>7235</v>
      </c>
      <c r="C6003" s="204" t="s">
        <v>4</v>
      </c>
      <c r="D6003" s="205">
        <v>4727.8500000000004</v>
      </c>
      <c r="E6003" s="206"/>
    </row>
    <row r="6004" spans="1:5" ht="27">
      <c r="A6004" s="202">
        <v>87390</v>
      </c>
      <c r="B6004" s="203" t="s">
        <v>7236</v>
      </c>
      <c r="C6004" s="204" t="s">
        <v>4</v>
      </c>
      <c r="D6004" s="205">
        <v>4759.13</v>
      </c>
      <c r="E6004" s="206"/>
    </row>
    <row r="6005" spans="1:5" ht="27">
      <c r="A6005" s="202">
        <v>87391</v>
      </c>
      <c r="B6005" s="203" t="s">
        <v>7237</v>
      </c>
      <c r="C6005" s="204" t="s">
        <v>4</v>
      </c>
      <c r="D6005" s="205">
        <v>5223.17</v>
      </c>
      <c r="E6005" s="206"/>
    </row>
    <row r="6006" spans="1:5" ht="27">
      <c r="A6006" s="202">
        <v>87393</v>
      </c>
      <c r="B6006" s="203" t="s">
        <v>7238</v>
      </c>
      <c r="C6006" s="204" t="s">
        <v>4</v>
      </c>
      <c r="D6006" s="205">
        <v>5278.21</v>
      </c>
      <c r="E6006" s="206"/>
    </row>
    <row r="6007" spans="1:5" ht="27">
      <c r="A6007" s="202">
        <v>87394</v>
      </c>
      <c r="B6007" s="203" t="s">
        <v>7239</v>
      </c>
      <c r="C6007" s="204" t="s">
        <v>4</v>
      </c>
      <c r="D6007" s="205">
        <v>5332.93</v>
      </c>
      <c r="E6007" s="206"/>
    </row>
    <row r="6008" spans="1:5" ht="27">
      <c r="A6008" s="202">
        <v>87395</v>
      </c>
      <c r="B6008" s="203" t="s">
        <v>7240</v>
      </c>
      <c r="C6008" s="204" t="s">
        <v>4</v>
      </c>
      <c r="D6008" s="205">
        <v>3268.2</v>
      </c>
      <c r="E6008" s="206"/>
    </row>
    <row r="6009" spans="1:5" ht="27">
      <c r="A6009" s="202">
        <v>87396</v>
      </c>
      <c r="B6009" s="203" t="s">
        <v>7241</v>
      </c>
      <c r="C6009" s="204" t="s">
        <v>4</v>
      </c>
      <c r="D6009" s="205">
        <v>3296.98</v>
      </c>
      <c r="E6009" s="206"/>
    </row>
    <row r="6010" spans="1:5" ht="27">
      <c r="A6010" s="202">
        <v>87397</v>
      </c>
      <c r="B6010" s="203" t="s">
        <v>7242</v>
      </c>
      <c r="C6010" s="204" t="s">
        <v>4</v>
      </c>
      <c r="D6010" s="205">
        <v>3326.62</v>
      </c>
      <c r="E6010" s="206"/>
    </row>
    <row r="6011" spans="1:5" ht="27">
      <c r="A6011" s="202">
        <v>87398</v>
      </c>
      <c r="B6011" s="203" t="s">
        <v>7243</v>
      </c>
      <c r="C6011" s="204" t="s">
        <v>4</v>
      </c>
      <c r="D6011" s="205">
        <v>1820.81</v>
      </c>
      <c r="E6011" s="206"/>
    </row>
    <row r="6012" spans="1:5" ht="15">
      <c r="A6012" s="202">
        <v>87399</v>
      </c>
      <c r="B6012" s="203" t="s">
        <v>7244</v>
      </c>
      <c r="C6012" s="204" t="s">
        <v>4</v>
      </c>
      <c r="D6012" s="205">
        <v>2106.9899999999998</v>
      </c>
      <c r="E6012" s="206"/>
    </row>
    <row r="6013" spans="1:5" ht="27">
      <c r="A6013" s="202">
        <v>87401</v>
      </c>
      <c r="B6013" s="203" t="s">
        <v>7245</v>
      </c>
      <c r="C6013" s="204" t="s">
        <v>4</v>
      </c>
      <c r="D6013" s="205">
        <v>5468.08</v>
      </c>
      <c r="E6013" s="206"/>
    </row>
    <row r="6014" spans="1:5" ht="27">
      <c r="A6014" s="202">
        <v>87402</v>
      </c>
      <c r="B6014" s="203" t="s">
        <v>7246</v>
      </c>
      <c r="C6014" s="204" t="s">
        <v>4</v>
      </c>
      <c r="D6014" s="205">
        <v>3473.08</v>
      </c>
      <c r="E6014" s="206"/>
    </row>
    <row r="6015" spans="1:5" ht="27">
      <c r="A6015" s="202">
        <v>87404</v>
      </c>
      <c r="B6015" s="203" t="s">
        <v>7247</v>
      </c>
      <c r="C6015" s="204" t="s">
        <v>4</v>
      </c>
      <c r="D6015" s="205">
        <v>4868.82</v>
      </c>
      <c r="E6015" s="206"/>
    </row>
    <row r="6016" spans="1:5" ht="27">
      <c r="A6016" s="202">
        <v>87405</v>
      </c>
      <c r="B6016" s="203" t="s">
        <v>7248</v>
      </c>
      <c r="C6016" s="204" t="s">
        <v>4</v>
      </c>
      <c r="D6016" s="205">
        <v>4891.59</v>
      </c>
      <c r="E6016" s="206"/>
    </row>
    <row r="6017" spans="1:5" ht="27">
      <c r="A6017" s="202">
        <v>87407</v>
      </c>
      <c r="B6017" s="203" t="s">
        <v>7249</v>
      </c>
      <c r="C6017" s="204" t="s">
        <v>4</v>
      </c>
      <c r="D6017" s="205">
        <v>1696.06</v>
      </c>
      <c r="E6017" s="206"/>
    </row>
    <row r="6018" spans="1:5" ht="27">
      <c r="A6018" s="202">
        <v>87408</v>
      </c>
      <c r="B6018" s="203" t="s">
        <v>7250</v>
      </c>
      <c r="C6018" s="204" t="s">
        <v>4</v>
      </c>
      <c r="D6018" s="205">
        <v>1691.94</v>
      </c>
      <c r="E6018" s="206"/>
    </row>
    <row r="6019" spans="1:5" ht="27">
      <c r="A6019" s="202">
        <v>87410</v>
      </c>
      <c r="B6019" s="203" t="s">
        <v>7251</v>
      </c>
      <c r="C6019" s="204" t="s">
        <v>4</v>
      </c>
      <c r="D6019" s="205">
        <v>974.5</v>
      </c>
      <c r="E6019" s="206"/>
    </row>
    <row r="6020" spans="1:5" ht="27">
      <c r="A6020" s="202">
        <v>88626</v>
      </c>
      <c r="B6020" s="203" t="s">
        <v>7252</v>
      </c>
      <c r="C6020" s="204" t="s">
        <v>4</v>
      </c>
      <c r="D6020" s="205">
        <v>395.82</v>
      </c>
      <c r="E6020" s="206"/>
    </row>
    <row r="6021" spans="1:5" ht="27">
      <c r="A6021" s="202">
        <v>88627</v>
      </c>
      <c r="B6021" s="203" t="s">
        <v>7253</v>
      </c>
      <c r="C6021" s="204" t="s">
        <v>4</v>
      </c>
      <c r="D6021" s="205">
        <v>467.27</v>
      </c>
      <c r="E6021" s="206"/>
    </row>
    <row r="6022" spans="1:5" ht="27">
      <c r="A6022" s="202">
        <v>88628</v>
      </c>
      <c r="B6022" s="203" t="s">
        <v>7254</v>
      </c>
      <c r="C6022" s="204" t="s">
        <v>4</v>
      </c>
      <c r="D6022" s="205">
        <v>415.1</v>
      </c>
      <c r="E6022" s="206"/>
    </row>
    <row r="6023" spans="1:5" ht="27">
      <c r="A6023" s="202">
        <v>88629</v>
      </c>
      <c r="B6023" s="203" t="s">
        <v>7255</v>
      </c>
      <c r="C6023" s="204" t="s">
        <v>4</v>
      </c>
      <c r="D6023" s="205">
        <v>489.28</v>
      </c>
      <c r="E6023" s="206"/>
    </row>
    <row r="6024" spans="1:5" ht="27">
      <c r="A6024" s="202">
        <v>88630</v>
      </c>
      <c r="B6024" s="203" t="s">
        <v>7256</v>
      </c>
      <c r="C6024" s="204" t="s">
        <v>4</v>
      </c>
      <c r="D6024" s="205">
        <v>348.96</v>
      </c>
      <c r="E6024" s="206"/>
    </row>
    <row r="6025" spans="1:5" ht="27">
      <c r="A6025" s="202">
        <v>88631</v>
      </c>
      <c r="B6025" s="203" t="s">
        <v>7257</v>
      </c>
      <c r="C6025" s="204" t="s">
        <v>4</v>
      </c>
      <c r="D6025" s="205">
        <v>435.23</v>
      </c>
      <c r="E6025" s="206"/>
    </row>
    <row r="6026" spans="1:5" ht="40.5">
      <c r="A6026" s="202">
        <v>88715</v>
      </c>
      <c r="B6026" s="203" t="s">
        <v>7258</v>
      </c>
      <c r="C6026" s="204" t="s">
        <v>4</v>
      </c>
      <c r="D6026" s="205">
        <v>371.46</v>
      </c>
      <c r="E6026" s="206"/>
    </row>
    <row r="6027" spans="1:5" ht="40.5">
      <c r="A6027" s="202">
        <v>95563</v>
      </c>
      <c r="B6027" s="203" t="s">
        <v>7259</v>
      </c>
      <c r="C6027" s="204" t="s">
        <v>4</v>
      </c>
      <c r="D6027" s="205">
        <v>609.25</v>
      </c>
      <c r="E6027" s="206"/>
    </row>
    <row r="6028" spans="1:5" ht="40.5">
      <c r="A6028" s="202">
        <v>100464</v>
      </c>
      <c r="B6028" s="203" t="s">
        <v>7260</v>
      </c>
      <c r="C6028" s="204" t="s">
        <v>4</v>
      </c>
      <c r="D6028" s="205">
        <v>409.79</v>
      </c>
      <c r="E6028" s="206"/>
    </row>
    <row r="6029" spans="1:5" ht="40.5">
      <c r="A6029" s="202">
        <v>100465</v>
      </c>
      <c r="B6029" s="203" t="s">
        <v>7261</v>
      </c>
      <c r="C6029" s="204" t="s">
        <v>4</v>
      </c>
      <c r="D6029" s="205">
        <v>388.01</v>
      </c>
      <c r="E6029" s="206"/>
    </row>
    <row r="6030" spans="1:5" ht="40.5">
      <c r="A6030" s="202">
        <v>100466</v>
      </c>
      <c r="B6030" s="203" t="s">
        <v>7262</v>
      </c>
      <c r="C6030" s="204" t="s">
        <v>4</v>
      </c>
      <c r="D6030" s="205">
        <v>378.06</v>
      </c>
      <c r="E6030" s="206"/>
    </row>
    <row r="6031" spans="1:5" ht="27">
      <c r="A6031" s="202">
        <v>100468</v>
      </c>
      <c r="B6031" s="203" t="s">
        <v>7263</v>
      </c>
      <c r="C6031" s="204" t="s">
        <v>4</v>
      </c>
      <c r="D6031" s="205">
        <v>488.65</v>
      </c>
      <c r="E6031" s="206"/>
    </row>
    <row r="6032" spans="1:5" ht="27">
      <c r="A6032" s="202">
        <v>100469</v>
      </c>
      <c r="B6032" s="203" t="s">
        <v>7264</v>
      </c>
      <c r="C6032" s="204" t="s">
        <v>4</v>
      </c>
      <c r="D6032" s="205">
        <v>408.51</v>
      </c>
      <c r="E6032" s="206"/>
    </row>
    <row r="6033" spans="1:5" ht="27">
      <c r="A6033" s="202">
        <v>100470</v>
      </c>
      <c r="B6033" s="203" t="s">
        <v>7265</v>
      </c>
      <c r="C6033" s="204" t="s">
        <v>4</v>
      </c>
      <c r="D6033" s="205">
        <v>361.97</v>
      </c>
      <c r="E6033" s="206"/>
    </row>
    <row r="6034" spans="1:5" ht="27">
      <c r="A6034" s="202">
        <v>100472</v>
      </c>
      <c r="B6034" s="203" t="s">
        <v>7266</v>
      </c>
      <c r="C6034" s="204" t="s">
        <v>4</v>
      </c>
      <c r="D6034" s="205">
        <v>390.93</v>
      </c>
      <c r="E6034" s="206"/>
    </row>
    <row r="6035" spans="1:5" ht="27">
      <c r="A6035" s="202">
        <v>100473</v>
      </c>
      <c r="B6035" s="203" t="s">
        <v>7267</v>
      </c>
      <c r="C6035" s="204" t="s">
        <v>4</v>
      </c>
      <c r="D6035" s="205">
        <v>362.82</v>
      </c>
      <c r="E6035" s="206"/>
    </row>
    <row r="6036" spans="1:5" ht="27">
      <c r="A6036" s="202">
        <v>100474</v>
      </c>
      <c r="B6036" s="203" t="s">
        <v>7268</v>
      </c>
      <c r="C6036" s="204" t="s">
        <v>4</v>
      </c>
      <c r="D6036" s="205">
        <v>351.76</v>
      </c>
      <c r="E6036" s="206"/>
    </row>
    <row r="6037" spans="1:5" ht="40.5">
      <c r="A6037" s="202">
        <v>100475</v>
      </c>
      <c r="B6037" s="203" t="s">
        <v>7269</v>
      </c>
      <c r="C6037" s="204" t="s">
        <v>4</v>
      </c>
      <c r="D6037" s="205">
        <v>527.75</v>
      </c>
      <c r="E6037" s="206"/>
    </row>
    <row r="6038" spans="1:5" ht="40.5">
      <c r="A6038" s="202">
        <v>100477</v>
      </c>
      <c r="B6038" s="203" t="s">
        <v>7270</v>
      </c>
      <c r="C6038" s="204" t="s">
        <v>4</v>
      </c>
      <c r="D6038" s="205">
        <v>561.46</v>
      </c>
      <c r="E6038" s="206"/>
    </row>
    <row r="6039" spans="1:5" ht="40.5">
      <c r="A6039" s="202">
        <v>100478</v>
      </c>
      <c r="B6039" s="203" t="s">
        <v>7271</v>
      </c>
      <c r="C6039" s="204" t="s">
        <v>4</v>
      </c>
      <c r="D6039" s="205">
        <v>518.47</v>
      </c>
      <c r="E6039" s="206"/>
    </row>
    <row r="6040" spans="1:5" ht="40.5">
      <c r="A6040" s="202">
        <v>100479</v>
      </c>
      <c r="B6040" s="203" t="s">
        <v>7272</v>
      </c>
      <c r="C6040" s="204" t="s">
        <v>4</v>
      </c>
      <c r="D6040" s="205">
        <v>510.58</v>
      </c>
      <c r="E6040" s="206"/>
    </row>
    <row r="6041" spans="1:5" ht="27">
      <c r="A6041" s="202">
        <v>100480</v>
      </c>
      <c r="B6041" s="203" t="s">
        <v>7273</v>
      </c>
      <c r="C6041" s="204" t="s">
        <v>4</v>
      </c>
      <c r="D6041" s="205">
        <v>601.53</v>
      </c>
      <c r="E6041" s="206"/>
    </row>
    <row r="6042" spans="1:5" ht="40.5">
      <c r="A6042" s="202">
        <v>100481</v>
      </c>
      <c r="B6042" s="203" t="s">
        <v>7274</v>
      </c>
      <c r="C6042" s="204" t="s">
        <v>4</v>
      </c>
      <c r="D6042" s="205">
        <v>452.34</v>
      </c>
      <c r="E6042" s="206"/>
    </row>
    <row r="6043" spans="1:5" ht="40.5">
      <c r="A6043" s="202">
        <v>100483</v>
      </c>
      <c r="B6043" s="203" t="s">
        <v>7275</v>
      </c>
      <c r="C6043" s="204" t="s">
        <v>4</v>
      </c>
      <c r="D6043" s="205">
        <v>477.75</v>
      </c>
      <c r="E6043" s="206"/>
    </row>
    <row r="6044" spans="1:5" ht="40.5">
      <c r="A6044" s="202">
        <v>100484</v>
      </c>
      <c r="B6044" s="203" t="s">
        <v>7276</v>
      </c>
      <c r="C6044" s="204" t="s">
        <v>4</v>
      </c>
      <c r="D6044" s="205">
        <v>450.47</v>
      </c>
      <c r="E6044" s="206"/>
    </row>
    <row r="6045" spans="1:5" ht="40.5">
      <c r="A6045" s="202">
        <v>100485</v>
      </c>
      <c r="B6045" s="203" t="s">
        <v>7277</v>
      </c>
      <c r="C6045" s="204" t="s">
        <v>4</v>
      </c>
      <c r="D6045" s="205">
        <v>441.03</v>
      </c>
      <c r="E6045" s="206"/>
    </row>
    <row r="6046" spans="1:5" ht="27">
      <c r="A6046" s="202">
        <v>100486</v>
      </c>
      <c r="B6046" s="203" t="s">
        <v>7278</v>
      </c>
      <c r="C6046" s="204" t="s">
        <v>4</v>
      </c>
      <c r="D6046" s="205">
        <v>529.70000000000005</v>
      </c>
      <c r="E6046" s="206"/>
    </row>
    <row r="6047" spans="1:5" ht="40.5">
      <c r="A6047" s="202">
        <v>100487</v>
      </c>
      <c r="B6047" s="203" t="s">
        <v>7279</v>
      </c>
      <c r="C6047" s="204" t="s">
        <v>4</v>
      </c>
      <c r="D6047" s="205">
        <v>357.34</v>
      </c>
      <c r="E6047" s="206"/>
    </row>
    <row r="6048" spans="1:5" ht="27">
      <c r="A6048" s="202">
        <v>100488</v>
      </c>
      <c r="B6048" s="203" t="s">
        <v>7280</v>
      </c>
      <c r="C6048" s="204" t="s">
        <v>4</v>
      </c>
      <c r="D6048" s="205">
        <v>392.99</v>
      </c>
      <c r="E6048" s="206"/>
    </row>
    <row r="6049" spans="1:5" ht="27">
      <c r="A6049" s="202">
        <v>100489</v>
      </c>
      <c r="B6049" s="203" t="s">
        <v>7281</v>
      </c>
      <c r="C6049" s="204" t="s">
        <v>4</v>
      </c>
      <c r="D6049" s="205">
        <v>415.83</v>
      </c>
      <c r="E6049" s="206"/>
    </row>
    <row r="6050" spans="1:5" ht="27">
      <c r="A6050" s="202">
        <v>100490</v>
      </c>
      <c r="B6050" s="203" t="s">
        <v>7282</v>
      </c>
      <c r="C6050" s="204" t="s">
        <v>4</v>
      </c>
      <c r="D6050" s="205">
        <v>363.75</v>
      </c>
      <c r="E6050" s="206"/>
    </row>
    <row r="6051" spans="1:5" ht="40.5">
      <c r="A6051" s="202">
        <v>100491</v>
      </c>
      <c r="B6051" s="203" t="s">
        <v>7283</v>
      </c>
      <c r="C6051" s="204" t="s">
        <v>4</v>
      </c>
      <c r="D6051" s="205">
        <v>529.39</v>
      </c>
      <c r="E6051" s="206"/>
    </row>
    <row r="6052" spans="1:5" ht="40.5">
      <c r="A6052" s="202">
        <v>100492</v>
      </c>
      <c r="B6052" s="203" t="s">
        <v>7284</v>
      </c>
      <c r="C6052" s="204" t="s">
        <v>4</v>
      </c>
      <c r="D6052" s="205">
        <v>454.36</v>
      </c>
      <c r="E6052" s="206"/>
    </row>
    <row r="6053" spans="1:5" ht="15">
      <c r="A6053" s="202">
        <v>92121</v>
      </c>
      <c r="B6053" s="203" t="s">
        <v>7285</v>
      </c>
      <c r="C6053" s="204" t="s">
        <v>4</v>
      </c>
      <c r="D6053" s="205">
        <v>20.34</v>
      </c>
      <c r="E6053" s="206"/>
    </row>
    <row r="6054" spans="1:5" ht="15">
      <c r="A6054" s="202">
        <v>92122</v>
      </c>
      <c r="B6054" s="203" t="s">
        <v>7286</v>
      </c>
      <c r="C6054" s="204" t="s">
        <v>4</v>
      </c>
      <c r="D6054" s="205">
        <v>33.61</v>
      </c>
      <c r="E6054" s="206"/>
    </row>
    <row r="6055" spans="1:5" ht="15">
      <c r="A6055" s="202">
        <v>92123</v>
      </c>
      <c r="B6055" s="203" t="s">
        <v>7287</v>
      </c>
      <c r="C6055" s="204" t="s">
        <v>4</v>
      </c>
      <c r="D6055" s="205">
        <v>35.090000000000003</v>
      </c>
      <c r="E6055" s="206"/>
    </row>
    <row r="6056" spans="1:5" ht="27">
      <c r="A6056" s="202">
        <v>100195</v>
      </c>
      <c r="B6056" s="203" t="s">
        <v>7288</v>
      </c>
      <c r="C6056" s="204" t="s">
        <v>7289</v>
      </c>
      <c r="D6056" s="205">
        <v>0.51</v>
      </c>
      <c r="E6056" s="206"/>
    </row>
    <row r="6057" spans="1:5" ht="27">
      <c r="A6057" s="202">
        <v>100196</v>
      </c>
      <c r="B6057" s="203" t="s">
        <v>7290</v>
      </c>
      <c r="C6057" s="204" t="s">
        <v>7289</v>
      </c>
      <c r="D6057" s="205">
        <v>0.85</v>
      </c>
      <c r="E6057" s="206"/>
    </row>
    <row r="6058" spans="1:5" ht="27">
      <c r="A6058" s="202">
        <v>100197</v>
      </c>
      <c r="B6058" s="203" t="s">
        <v>7291</v>
      </c>
      <c r="C6058" s="204" t="s">
        <v>7289</v>
      </c>
      <c r="D6058" s="205">
        <v>1.28</v>
      </c>
      <c r="E6058" s="206"/>
    </row>
    <row r="6059" spans="1:5" ht="27">
      <c r="A6059" s="202">
        <v>100198</v>
      </c>
      <c r="B6059" s="203" t="s">
        <v>7292</v>
      </c>
      <c r="C6059" s="204" t="s">
        <v>7289</v>
      </c>
      <c r="D6059" s="205">
        <v>0.17</v>
      </c>
      <c r="E6059" s="206"/>
    </row>
    <row r="6060" spans="1:5" ht="27">
      <c r="A6060" s="202">
        <v>100199</v>
      </c>
      <c r="B6060" s="203" t="s">
        <v>7293</v>
      </c>
      <c r="C6060" s="204" t="s">
        <v>7289</v>
      </c>
      <c r="D6060" s="205">
        <v>0.21</v>
      </c>
      <c r="E6060" s="206"/>
    </row>
    <row r="6061" spans="1:5" ht="27">
      <c r="A6061" s="202">
        <v>100200</v>
      </c>
      <c r="B6061" s="203" t="s">
        <v>7294</v>
      </c>
      <c r="C6061" s="204" t="s">
        <v>7289</v>
      </c>
      <c r="D6061" s="205">
        <v>0.26</v>
      </c>
      <c r="E6061" s="206"/>
    </row>
    <row r="6062" spans="1:5" ht="27">
      <c r="A6062" s="202">
        <v>100201</v>
      </c>
      <c r="B6062" s="203" t="s">
        <v>7295</v>
      </c>
      <c r="C6062" s="204" t="s">
        <v>7289</v>
      </c>
      <c r="D6062" s="205">
        <v>0.52</v>
      </c>
      <c r="E6062" s="206"/>
    </row>
    <row r="6063" spans="1:5" ht="27">
      <c r="A6063" s="202">
        <v>100202</v>
      </c>
      <c r="B6063" s="203" t="s">
        <v>7296</v>
      </c>
      <c r="C6063" s="204" t="s">
        <v>7289</v>
      </c>
      <c r="D6063" s="205">
        <v>0.61</v>
      </c>
      <c r="E6063" s="206"/>
    </row>
    <row r="6064" spans="1:5" ht="27">
      <c r="A6064" s="202">
        <v>100203</v>
      </c>
      <c r="B6064" s="203" t="s">
        <v>7297</v>
      </c>
      <c r="C6064" s="204" t="s">
        <v>7289</v>
      </c>
      <c r="D6064" s="205">
        <v>0.72</v>
      </c>
      <c r="E6064" s="206"/>
    </row>
    <row r="6065" spans="1:5" ht="27">
      <c r="A6065" s="202">
        <v>100204</v>
      </c>
      <c r="B6065" s="203" t="s">
        <v>7298</v>
      </c>
      <c r="C6065" s="204" t="s">
        <v>7289</v>
      </c>
      <c r="D6065" s="205">
        <v>7.0000000000000007E-2</v>
      </c>
      <c r="E6065" s="206"/>
    </row>
    <row r="6066" spans="1:5" ht="27">
      <c r="A6066" s="202">
        <v>100205</v>
      </c>
      <c r="B6066" s="203" t="s">
        <v>7299</v>
      </c>
      <c r="C6066" s="204" t="s">
        <v>7</v>
      </c>
      <c r="D6066" s="205">
        <v>957.65</v>
      </c>
      <c r="E6066" s="206"/>
    </row>
    <row r="6067" spans="1:5" ht="27">
      <c r="A6067" s="202">
        <v>100206</v>
      </c>
      <c r="B6067" s="203" t="s">
        <v>7300</v>
      </c>
      <c r="C6067" s="204" t="s">
        <v>7</v>
      </c>
      <c r="D6067" s="205">
        <v>692.22</v>
      </c>
      <c r="E6067" s="206"/>
    </row>
    <row r="6068" spans="1:5" ht="27">
      <c r="A6068" s="202">
        <v>100207</v>
      </c>
      <c r="B6068" s="203" t="s">
        <v>7301</v>
      </c>
      <c r="C6068" s="204" t="s">
        <v>7</v>
      </c>
      <c r="D6068" s="205">
        <v>285.44</v>
      </c>
      <c r="E6068" s="206"/>
    </row>
    <row r="6069" spans="1:5" ht="27">
      <c r="A6069" s="202">
        <v>100208</v>
      </c>
      <c r="B6069" s="203" t="s">
        <v>7302</v>
      </c>
      <c r="C6069" s="204" t="s">
        <v>7303</v>
      </c>
      <c r="D6069" s="205">
        <v>12.66</v>
      </c>
      <c r="E6069" s="206"/>
    </row>
    <row r="6070" spans="1:5" ht="27">
      <c r="A6070" s="202">
        <v>100209</v>
      </c>
      <c r="B6070" s="203" t="s">
        <v>7304</v>
      </c>
      <c r="C6070" s="204" t="s">
        <v>7303</v>
      </c>
      <c r="D6070" s="205">
        <v>6.33</v>
      </c>
      <c r="E6070" s="206"/>
    </row>
    <row r="6071" spans="1:5" ht="27">
      <c r="A6071" s="202">
        <v>100210</v>
      </c>
      <c r="B6071" s="203" t="s">
        <v>7305</v>
      </c>
      <c r="C6071" s="204" t="s">
        <v>7303</v>
      </c>
      <c r="D6071" s="205">
        <v>11.67</v>
      </c>
      <c r="E6071" s="206"/>
    </row>
    <row r="6072" spans="1:5" ht="27">
      <c r="A6072" s="202">
        <v>100211</v>
      </c>
      <c r="B6072" s="203" t="s">
        <v>7306</v>
      </c>
      <c r="C6072" s="204" t="s">
        <v>7303</v>
      </c>
      <c r="D6072" s="205">
        <v>4.5</v>
      </c>
      <c r="E6072" s="206"/>
    </row>
    <row r="6073" spans="1:5" ht="27">
      <c r="A6073" s="202">
        <v>100212</v>
      </c>
      <c r="B6073" s="203" t="s">
        <v>7307</v>
      </c>
      <c r="C6073" s="204" t="s">
        <v>7303</v>
      </c>
      <c r="D6073" s="205">
        <v>4.97</v>
      </c>
      <c r="E6073" s="206"/>
    </row>
    <row r="6074" spans="1:5" ht="27">
      <c r="A6074" s="202">
        <v>100213</v>
      </c>
      <c r="B6074" s="203" t="s">
        <v>7308</v>
      </c>
      <c r="C6074" s="204" t="s">
        <v>7303</v>
      </c>
      <c r="D6074" s="205">
        <v>1.78</v>
      </c>
      <c r="E6074" s="206"/>
    </row>
    <row r="6075" spans="1:5" ht="27">
      <c r="A6075" s="202">
        <v>100214</v>
      </c>
      <c r="B6075" s="203" t="s">
        <v>7309</v>
      </c>
      <c r="C6075" s="204" t="s">
        <v>7303</v>
      </c>
      <c r="D6075" s="205">
        <v>2.74</v>
      </c>
      <c r="E6075" s="206"/>
    </row>
    <row r="6076" spans="1:5" ht="27">
      <c r="A6076" s="202">
        <v>100215</v>
      </c>
      <c r="B6076" s="203" t="s">
        <v>7310</v>
      </c>
      <c r="C6076" s="204" t="s">
        <v>7303</v>
      </c>
      <c r="D6076" s="205">
        <v>2.35</v>
      </c>
      <c r="E6076" s="206"/>
    </row>
    <row r="6077" spans="1:5" ht="27">
      <c r="A6077" s="202">
        <v>100216</v>
      </c>
      <c r="B6077" s="203" t="s">
        <v>7311</v>
      </c>
      <c r="C6077" s="204" t="s">
        <v>7303</v>
      </c>
      <c r="D6077" s="205">
        <v>0.63</v>
      </c>
      <c r="E6077" s="206"/>
    </row>
    <row r="6078" spans="1:5" ht="27">
      <c r="A6078" s="202">
        <v>100217</v>
      </c>
      <c r="B6078" s="203" t="s">
        <v>7312</v>
      </c>
      <c r="C6078" s="204" t="s">
        <v>7303</v>
      </c>
      <c r="D6078" s="205">
        <v>2.09</v>
      </c>
      <c r="E6078" s="206"/>
    </row>
    <row r="6079" spans="1:5" ht="27">
      <c r="A6079" s="202">
        <v>100218</v>
      </c>
      <c r="B6079" s="203" t="s">
        <v>7313</v>
      </c>
      <c r="C6079" s="204" t="s">
        <v>7303</v>
      </c>
      <c r="D6079" s="205">
        <v>1.43</v>
      </c>
      <c r="E6079" s="206"/>
    </row>
    <row r="6080" spans="1:5" ht="27">
      <c r="A6080" s="202">
        <v>100219</v>
      </c>
      <c r="B6080" s="203" t="s">
        <v>7314</v>
      </c>
      <c r="C6080" s="204" t="s">
        <v>7303</v>
      </c>
      <c r="D6080" s="205">
        <v>0.32</v>
      </c>
      <c r="E6080" s="206"/>
    </row>
    <row r="6081" spans="1:5" ht="27">
      <c r="A6081" s="202">
        <v>100220</v>
      </c>
      <c r="B6081" s="203" t="s">
        <v>7315</v>
      </c>
      <c r="C6081" s="204" t="s">
        <v>7316</v>
      </c>
      <c r="D6081" s="205">
        <v>18.2</v>
      </c>
      <c r="E6081" s="206"/>
    </row>
    <row r="6082" spans="1:5" ht="27">
      <c r="A6082" s="202">
        <v>100221</v>
      </c>
      <c r="B6082" s="203" t="s">
        <v>7317</v>
      </c>
      <c r="C6082" s="204" t="s">
        <v>7316</v>
      </c>
      <c r="D6082" s="205">
        <v>20.63</v>
      </c>
      <c r="E6082" s="206"/>
    </row>
    <row r="6083" spans="1:5" ht="27">
      <c r="A6083" s="202">
        <v>100222</v>
      </c>
      <c r="B6083" s="203" t="s">
        <v>7318</v>
      </c>
      <c r="C6083" s="204" t="s">
        <v>7316</v>
      </c>
      <c r="D6083" s="205">
        <v>7.81</v>
      </c>
      <c r="E6083" s="206"/>
    </row>
    <row r="6084" spans="1:5" ht="27">
      <c r="A6084" s="202">
        <v>100223</v>
      </c>
      <c r="B6084" s="203" t="s">
        <v>7319</v>
      </c>
      <c r="C6084" s="204" t="s">
        <v>7316</v>
      </c>
      <c r="D6084" s="205">
        <v>3.65</v>
      </c>
      <c r="E6084" s="206"/>
    </row>
    <row r="6085" spans="1:5" ht="27">
      <c r="A6085" s="202">
        <v>100224</v>
      </c>
      <c r="B6085" s="203" t="s">
        <v>7320</v>
      </c>
      <c r="C6085" s="204" t="s">
        <v>7316</v>
      </c>
      <c r="D6085" s="205">
        <v>2.09</v>
      </c>
      <c r="E6085" s="206"/>
    </row>
    <row r="6086" spans="1:5" ht="27">
      <c r="A6086" s="202">
        <v>100225</v>
      </c>
      <c r="B6086" s="203" t="s">
        <v>7321</v>
      </c>
      <c r="C6086" s="204" t="s">
        <v>7322</v>
      </c>
      <c r="D6086" s="205">
        <v>1.43</v>
      </c>
      <c r="E6086" s="206"/>
    </row>
    <row r="6087" spans="1:5" ht="27">
      <c r="A6087" s="202">
        <v>100226</v>
      </c>
      <c r="B6087" s="203" t="s">
        <v>7323</v>
      </c>
      <c r="C6087" s="204" t="s">
        <v>7322</v>
      </c>
      <c r="D6087" s="205">
        <v>0.45</v>
      </c>
      <c r="E6087" s="206"/>
    </row>
    <row r="6088" spans="1:5" ht="27">
      <c r="A6088" s="202">
        <v>100227</v>
      </c>
      <c r="B6088" s="203" t="s">
        <v>7324</v>
      </c>
      <c r="C6088" s="204" t="s">
        <v>7322</v>
      </c>
      <c r="D6088" s="205">
        <v>0.66</v>
      </c>
      <c r="E6088" s="206"/>
    </row>
    <row r="6089" spans="1:5" ht="27">
      <c r="A6089" s="202">
        <v>100228</v>
      </c>
      <c r="B6089" s="203" t="s">
        <v>7325</v>
      </c>
      <c r="C6089" s="204" t="s">
        <v>7322</v>
      </c>
      <c r="D6089" s="205">
        <v>0.2</v>
      </c>
      <c r="E6089" s="206"/>
    </row>
    <row r="6090" spans="1:5" ht="27">
      <c r="A6090" s="202">
        <v>100229</v>
      </c>
      <c r="B6090" s="203" t="s">
        <v>7326</v>
      </c>
      <c r="C6090" s="204" t="s">
        <v>1200</v>
      </c>
      <c r="D6090" s="205">
        <v>0</v>
      </c>
      <c r="E6090" s="206"/>
    </row>
    <row r="6091" spans="1:5" ht="27">
      <c r="A6091" s="202">
        <v>100230</v>
      </c>
      <c r="B6091" s="203" t="s">
        <v>7327</v>
      </c>
      <c r="C6091" s="204" t="s">
        <v>1200</v>
      </c>
      <c r="D6091" s="205">
        <v>0.01</v>
      </c>
      <c r="E6091" s="206"/>
    </row>
    <row r="6092" spans="1:5" ht="27">
      <c r="A6092" s="202">
        <v>100231</v>
      </c>
      <c r="B6092" s="203" t="s">
        <v>7328</v>
      </c>
      <c r="C6092" s="204" t="s">
        <v>1200</v>
      </c>
      <c r="D6092" s="205">
        <v>0.02</v>
      </c>
      <c r="E6092" s="206"/>
    </row>
    <row r="6093" spans="1:5" ht="27">
      <c r="A6093" s="202">
        <v>100232</v>
      </c>
      <c r="B6093" s="203" t="s">
        <v>7329</v>
      </c>
      <c r="C6093" s="204" t="s">
        <v>1</v>
      </c>
      <c r="D6093" s="205">
        <v>0.24</v>
      </c>
      <c r="E6093" s="206"/>
    </row>
    <row r="6094" spans="1:5" ht="27">
      <c r="A6094" s="202">
        <v>100233</v>
      </c>
      <c r="B6094" s="203" t="s">
        <v>7330</v>
      </c>
      <c r="C6094" s="204" t="s">
        <v>1</v>
      </c>
      <c r="D6094" s="205">
        <v>0.12</v>
      </c>
      <c r="E6094" s="206"/>
    </row>
    <row r="6095" spans="1:5" ht="27">
      <c r="A6095" s="202">
        <v>100234</v>
      </c>
      <c r="B6095" s="203" t="s">
        <v>7331</v>
      </c>
      <c r="C6095" s="204" t="s">
        <v>2</v>
      </c>
      <c r="D6095" s="205">
        <v>0.36</v>
      </c>
      <c r="E6095" s="206"/>
    </row>
    <row r="6096" spans="1:5" ht="27">
      <c r="A6096" s="202">
        <v>100235</v>
      </c>
      <c r="B6096" s="203" t="s">
        <v>7332</v>
      </c>
      <c r="C6096" s="204" t="s">
        <v>817</v>
      </c>
      <c r="D6096" s="205">
        <v>0.02</v>
      </c>
      <c r="E6096" s="206"/>
    </row>
    <row r="6097" spans="1:5" ht="27">
      <c r="A6097" s="202">
        <v>100236</v>
      </c>
      <c r="B6097" s="203" t="s">
        <v>7333</v>
      </c>
      <c r="C6097" s="204" t="s">
        <v>7334</v>
      </c>
      <c r="D6097" s="205">
        <v>1.81</v>
      </c>
      <c r="E6097" s="206"/>
    </row>
    <row r="6098" spans="1:5" ht="27">
      <c r="A6098" s="202">
        <v>100237</v>
      </c>
      <c r="B6098" s="203" t="s">
        <v>7335</v>
      </c>
      <c r="C6098" s="204" t="s">
        <v>7334</v>
      </c>
      <c r="D6098" s="205">
        <v>2.17</v>
      </c>
      <c r="E6098" s="206"/>
    </row>
    <row r="6099" spans="1:5" ht="27">
      <c r="A6099" s="202">
        <v>100238</v>
      </c>
      <c r="B6099" s="203" t="s">
        <v>7336</v>
      </c>
      <c r="C6099" s="204" t="s">
        <v>7334</v>
      </c>
      <c r="D6099" s="205">
        <v>3.48</v>
      </c>
      <c r="E6099" s="206"/>
    </row>
    <row r="6100" spans="1:5" ht="27">
      <c r="A6100" s="202">
        <v>100239</v>
      </c>
      <c r="B6100" s="203" t="s">
        <v>7337</v>
      </c>
      <c r="C6100" s="204" t="s">
        <v>7334</v>
      </c>
      <c r="D6100" s="205">
        <v>4.3499999999999996</v>
      </c>
      <c r="E6100" s="206"/>
    </row>
    <row r="6101" spans="1:5" ht="27">
      <c r="A6101" s="202">
        <v>100240</v>
      </c>
      <c r="B6101" s="203" t="s">
        <v>7338</v>
      </c>
      <c r="C6101" s="204" t="s">
        <v>7334</v>
      </c>
      <c r="D6101" s="205">
        <v>2.61</v>
      </c>
      <c r="E6101" s="206"/>
    </row>
    <row r="6102" spans="1:5" ht="40.5">
      <c r="A6102" s="202">
        <v>100241</v>
      </c>
      <c r="B6102" s="203" t="s">
        <v>7339</v>
      </c>
      <c r="C6102" s="204" t="s">
        <v>7334</v>
      </c>
      <c r="D6102" s="205">
        <v>4.3499999999999996</v>
      </c>
      <c r="E6102" s="206"/>
    </row>
    <row r="6103" spans="1:5" ht="40.5">
      <c r="A6103" s="202">
        <v>100242</v>
      </c>
      <c r="B6103" s="203" t="s">
        <v>7340</v>
      </c>
      <c r="C6103" s="204" t="s">
        <v>7334</v>
      </c>
      <c r="D6103" s="205">
        <v>12.86</v>
      </c>
      <c r="E6103" s="206"/>
    </row>
    <row r="6104" spans="1:5" ht="27">
      <c r="A6104" s="202">
        <v>100243</v>
      </c>
      <c r="B6104" s="203" t="s">
        <v>7341</v>
      </c>
      <c r="C6104" s="204" t="s">
        <v>7334</v>
      </c>
      <c r="D6104" s="205">
        <v>2.09</v>
      </c>
      <c r="E6104" s="206"/>
    </row>
    <row r="6105" spans="1:5" ht="27">
      <c r="A6105" s="202">
        <v>100244</v>
      </c>
      <c r="B6105" s="203" t="s">
        <v>7342</v>
      </c>
      <c r="C6105" s="204" t="s">
        <v>7334</v>
      </c>
      <c r="D6105" s="205">
        <v>2.61</v>
      </c>
      <c r="E6105" s="206"/>
    </row>
    <row r="6106" spans="1:5" ht="27">
      <c r="A6106" s="202">
        <v>100245</v>
      </c>
      <c r="B6106" s="203" t="s">
        <v>7343</v>
      </c>
      <c r="C6106" s="204" t="s">
        <v>7334</v>
      </c>
      <c r="D6106" s="205">
        <v>5.22</v>
      </c>
      <c r="E6106" s="206"/>
    </row>
    <row r="6107" spans="1:5" ht="40.5">
      <c r="A6107" s="202">
        <v>100246</v>
      </c>
      <c r="B6107" s="203" t="s">
        <v>7344</v>
      </c>
      <c r="C6107" s="204" t="s">
        <v>7334</v>
      </c>
      <c r="D6107" s="205">
        <v>1.74</v>
      </c>
      <c r="E6107" s="206"/>
    </row>
    <row r="6108" spans="1:5" ht="54">
      <c r="A6108" s="202">
        <v>100247</v>
      </c>
      <c r="B6108" s="203" t="s">
        <v>7345</v>
      </c>
      <c r="C6108" s="204" t="s">
        <v>7334</v>
      </c>
      <c r="D6108" s="205">
        <v>2.17</v>
      </c>
      <c r="E6108" s="206"/>
    </row>
    <row r="6109" spans="1:5" ht="54">
      <c r="A6109" s="202">
        <v>100248</v>
      </c>
      <c r="B6109" s="203" t="s">
        <v>7346</v>
      </c>
      <c r="C6109" s="204" t="s">
        <v>7334</v>
      </c>
      <c r="D6109" s="205">
        <v>8.57</v>
      </c>
      <c r="E6109" s="206"/>
    </row>
    <row r="6110" spans="1:5" ht="40.5">
      <c r="A6110" s="202">
        <v>100249</v>
      </c>
      <c r="B6110" s="203" t="s">
        <v>7347</v>
      </c>
      <c r="C6110" s="204" t="s">
        <v>7334</v>
      </c>
      <c r="D6110" s="205">
        <v>1.74</v>
      </c>
      <c r="E6110" s="206"/>
    </row>
    <row r="6111" spans="1:5" ht="40.5">
      <c r="A6111" s="202">
        <v>100250</v>
      </c>
      <c r="B6111" s="203" t="s">
        <v>7348</v>
      </c>
      <c r="C6111" s="204" t="s">
        <v>7334</v>
      </c>
      <c r="D6111" s="205">
        <v>2.9</v>
      </c>
      <c r="E6111" s="206"/>
    </row>
    <row r="6112" spans="1:5" ht="40.5">
      <c r="A6112" s="202">
        <v>100251</v>
      </c>
      <c r="B6112" s="203" t="s">
        <v>7349</v>
      </c>
      <c r="C6112" s="204" t="s">
        <v>7334</v>
      </c>
      <c r="D6112" s="205">
        <v>8.57</v>
      </c>
      <c r="E6112" s="206"/>
    </row>
    <row r="6113" spans="1:5" ht="40.5">
      <c r="A6113" s="202">
        <v>100252</v>
      </c>
      <c r="B6113" s="203" t="s">
        <v>7350</v>
      </c>
      <c r="C6113" s="204" t="s">
        <v>7334</v>
      </c>
      <c r="D6113" s="205">
        <v>12.86</v>
      </c>
      <c r="E6113" s="206"/>
    </row>
    <row r="6114" spans="1:5" ht="40.5">
      <c r="A6114" s="202">
        <v>100253</v>
      </c>
      <c r="B6114" s="203" t="s">
        <v>7351</v>
      </c>
      <c r="C6114" s="204" t="s">
        <v>7334</v>
      </c>
      <c r="D6114" s="205">
        <v>17.149999999999999</v>
      </c>
      <c r="E6114" s="206"/>
    </row>
    <row r="6115" spans="1:5" ht="40.5">
      <c r="A6115" s="202">
        <v>100254</v>
      </c>
      <c r="B6115" s="203" t="s">
        <v>7352</v>
      </c>
      <c r="C6115" s="204" t="s">
        <v>7334</v>
      </c>
      <c r="D6115" s="205">
        <v>25.73</v>
      </c>
      <c r="E6115" s="206"/>
    </row>
    <row r="6116" spans="1:5" ht="27">
      <c r="A6116" s="202">
        <v>100255</v>
      </c>
      <c r="B6116" s="203" t="s">
        <v>7353</v>
      </c>
      <c r="C6116" s="204" t="s">
        <v>7334</v>
      </c>
      <c r="D6116" s="205">
        <v>8.6999999999999993</v>
      </c>
      <c r="E6116" s="206"/>
    </row>
    <row r="6117" spans="1:5" ht="27">
      <c r="A6117" s="202">
        <v>100256</v>
      </c>
      <c r="B6117" s="203" t="s">
        <v>7354</v>
      </c>
      <c r="C6117" s="204" t="s">
        <v>7334</v>
      </c>
      <c r="D6117" s="205">
        <v>5.8</v>
      </c>
      <c r="E6117" s="206"/>
    </row>
    <row r="6118" spans="1:5" ht="27">
      <c r="A6118" s="202">
        <v>100257</v>
      </c>
      <c r="B6118" s="203" t="s">
        <v>7355</v>
      </c>
      <c r="C6118" s="204" t="s">
        <v>7334</v>
      </c>
      <c r="D6118" s="205">
        <v>3.48</v>
      </c>
      <c r="E6118" s="206"/>
    </row>
    <row r="6119" spans="1:5" ht="27">
      <c r="A6119" s="202">
        <v>100258</v>
      </c>
      <c r="B6119" s="203" t="s">
        <v>7356</v>
      </c>
      <c r="C6119" s="204" t="s">
        <v>7334</v>
      </c>
      <c r="D6119" s="205">
        <v>8.6999999999999993</v>
      </c>
      <c r="E6119" s="206"/>
    </row>
    <row r="6120" spans="1:5" ht="27">
      <c r="A6120" s="202">
        <v>100259</v>
      </c>
      <c r="B6120" s="203" t="s">
        <v>7357</v>
      </c>
      <c r="C6120" s="204" t="s">
        <v>7334</v>
      </c>
      <c r="D6120" s="205">
        <v>17.149999999999999</v>
      </c>
      <c r="E6120" s="206"/>
    </row>
    <row r="6121" spans="1:5" ht="27">
      <c r="A6121" s="202">
        <v>100260</v>
      </c>
      <c r="B6121" s="203" t="s">
        <v>7358</v>
      </c>
      <c r="C6121" s="204" t="s">
        <v>7289</v>
      </c>
      <c r="D6121" s="205">
        <v>5.65</v>
      </c>
      <c r="E6121" s="206"/>
    </row>
    <row r="6122" spans="1:5" ht="27">
      <c r="A6122" s="202">
        <v>100261</v>
      </c>
      <c r="B6122" s="203" t="s">
        <v>7359</v>
      </c>
      <c r="C6122" s="204" t="s">
        <v>7289</v>
      </c>
      <c r="D6122" s="205">
        <v>3.55</v>
      </c>
      <c r="E6122" s="206"/>
    </row>
    <row r="6123" spans="1:5" ht="27">
      <c r="A6123" s="202">
        <v>100262</v>
      </c>
      <c r="B6123" s="203" t="s">
        <v>7360</v>
      </c>
      <c r="C6123" s="204" t="s">
        <v>7289</v>
      </c>
      <c r="D6123" s="205">
        <v>2.2000000000000002</v>
      </c>
      <c r="E6123" s="206"/>
    </row>
    <row r="6124" spans="1:5" ht="27">
      <c r="A6124" s="202">
        <v>100263</v>
      </c>
      <c r="B6124" s="203" t="s">
        <v>7361</v>
      </c>
      <c r="C6124" s="204" t="s">
        <v>7289</v>
      </c>
      <c r="D6124" s="205">
        <v>1.41</v>
      </c>
      <c r="E6124" s="206"/>
    </row>
    <row r="6125" spans="1:5" ht="15">
      <c r="A6125" s="202">
        <v>100264</v>
      </c>
      <c r="B6125" s="203" t="s">
        <v>7362</v>
      </c>
      <c r="C6125" s="204" t="s">
        <v>7316</v>
      </c>
      <c r="D6125" s="205">
        <v>25.69</v>
      </c>
      <c r="E6125" s="206"/>
    </row>
    <row r="6126" spans="1:5" ht="27">
      <c r="A6126" s="202">
        <v>100265</v>
      </c>
      <c r="B6126" s="203" t="s">
        <v>7363</v>
      </c>
      <c r="C6126" s="204" t="s">
        <v>2</v>
      </c>
      <c r="D6126" s="205">
        <v>0.53</v>
      </c>
      <c r="E6126" s="206"/>
    </row>
    <row r="6127" spans="1:5" ht="15">
      <c r="A6127" s="202">
        <v>100266</v>
      </c>
      <c r="B6127" s="203" t="s">
        <v>7364</v>
      </c>
      <c r="C6127" s="204" t="s">
        <v>7303</v>
      </c>
      <c r="D6127" s="205">
        <v>54.6</v>
      </c>
      <c r="E6127" s="206"/>
    </row>
    <row r="6128" spans="1:5" ht="27">
      <c r="A6128" s="202">
        <v>100267</v>
      </c>
      <c r="B6128" s="203" t="s">
        <v>7365</v>
      </c>
      <c r="C6128" s="204" t="s">
        <v>1</v>
      </c>
      <c r="D6128" s="205">
        <v>1.08</v>
      </c>
      <c r="E6128" s="206"/>
    </row>
    <row r="6129" spans="1:5" ht="40.5">
      <c r="A6129" s="202">
        <v>100268</v>
      </c>
      <c r="B6129" s="203" t="s">
        <v>7366</v>
      </c>
      <c r="C6129" s="204" t="s">
        <v>7303</v>
      </c>
      <c r="D6129" s="205">
        <v>54.6</v>
      </c>
      <c r="E6129" s="206"/>
    </row>
    <row r="6130" spans="1:5" ht="40.5">
      <c r="A6130" s="202">
        <v>100269</v>
      </c>
      <c r="B6130" s="203" t="s">
        <v>7367</v>
      </c>
      <c r="C6130" s="204" t="s">
        <v>1</v>
      </c>
      <c r="D6130" s="205">
        <v>1.08</v>
      </c>
      <c r="E6130" s="206"/>
    </row>
    <row r="6131" spans="1:5" ht="40.5">
      <c r="A6131" s="202">
        <v>100270</v>
      </c>
      <c r="B6131" s="203" t="s">
        <v>7368</v>
      </c>
      <c r="C6131" s="204" t="s">
        <v>7303</v>
      </c>
      <c r="D6131" s="205">
        <v>40.92</v>
      </c>
      <c r="E6131" s="206"/>
    </row>
    <row r="6132" spans="1:5" ht="15">
      <c r="A6132" s="202">
        <v>100271</v>
      </c>
      <c r="B6132" s="203" t="s">
        <v>7369</v>
      </c>
      <c r="C6132" s="204" t="s">
        <v>7316</v>
      </c>
      <c r="D6132" s="205">
        <v>40.950000000000003</v>
      </c>
      <c r="E6132" s="206"/>
    </row>
    <row r="6133" spans="1:5" ht="27">
      <c r="A6133" s="202">
        <v>100272</v>
      </c>
      <c r="B6133" s="203" t="s">
        <v>7370</v>
      </c>
      <c r="C6133" s="204" t="s">
        <v>2</v>
      </c>
      <c r="D6133" s="205">
        <v>0.81</v>
      </c>
      <c r="E6133" s="206"/>
    </row>
    <row r="6134" spans="1:5" ht="27">
      <c r="A6134" s="202">
        <v>100273</v>
      </c>
      <c r="B6134" s="203" t="s">
        <v>7371</v>
      </c>
      <c r="C6134" s="204" t="s">
        <v>7289</v>
      </c>
      <c r="D6134" s="205">
        <v>2.13</v>
      </c>
      <c r="E6134" s="206"/>
    </row>
    <row r="6135" spans="1:5" ht="27">
      <c r="A6135" s="202">
        <v>100274</v>
      </c>
      <c r="B6135" s="203" t="s">
        <v>7372</v>
      </c>
      <c r="C6135" s="204" t="s">
        <v>7316</v>
      </c>
      <c r="D6135" s="205">
        <v>18.21</v>
      </c>
      <c r="E6135" s="206"/>
    </row>
    <row r="6136" spans="1:5" ht="27">
      <c r="A6136" s="202">
        <v>100275</v>
      </c>
      <c r="B6136" s="203" t="s">
        <v>7373</v>
      </c>
      <c r="C6136" s="204" t="s">
        <v>7316</v>
      </c>
      <c r="D6136" s="205">
        <v>11.77</v>
      </c>
      <c r="E6136" s="206"/>
    </row>
    <row r="6137" spans="1:5" ht="40.5">
      <c r="A6137" s="202">
        <v>100276</v>
      </c>
      <c r="B6137" s="203" t="s">
        <v>7374</v>
      </c>
      <c r="C6137" s="204" t="s">
        <v>7316</v>
      </c>
      <c r="D6137" s="205">
        <v>21.48</v>
      </c>
      <c r="E6137" s="206"/>
    </row>
    <row r="6138" spans="1:5" ht="40.5">
      <c r="A6138" s="202">
        <v>100277</v>
      </c>
      <c r="B6138" s="203" t="s">
        <v>7375</v>
      </c>
      <c r="C6138" s="204" t="s">
        <v>7316</v>
      </c>
      <c r="D6138" s="205">
        <v>1.33</v>
      </c>
      <c r="E6138" s="206"/>
    </row>
    <row r="6139" spans="1:5" ht="27">
      <c r="A6139" s="202">
        <v>100278</v>
      </c>
      <c r="B6139" s="203" t="s">
        <v>7376</v>
      </c>
      <c r="C6139" s="204" t="s">
        <v>7303</v>
      </c>
      <c r="D6139" s="205">
        <v>26.12</v>
      </c>
      <c r="E6139" s="206"/>
    </row>
    <row r="6140" spans="1:5" ht="27">
      <c r="A6140" s="202">
        <v>100279</v>
      </c>
      <c r="B6140" s="203" t="s">
        <v>7377</v>
      </c>
      <c r="C6140" s="204" t="s">
        <v>1</v>
      </c>
      <c r="D6140" s="205">
        <v>0.5</v>
      </c>
      <c r="E6140" s="206"/>
    </row>
    <row r="6141" spans="1:5" ht="27">
      <c r="A6141" s="202">
        <v>100280</v>
      </c>
      <c r="B6141" s="203" t="s">
        <v>7378</v>
      </c>
      <c r="C6141" s="204" t="s">
        <v>7303</v>
      </c>
      <c r="D6141" s="205">
        <v>11.99</v>
      </c>
      <c r="E6141" s="206"/>
    </row>
    <row r="6142" spans="1:5" ht="27">
      <c r="A6142" s="202">
        <v>100281</v>
      </c>
      <c r="B6142" s="203" t="s">
        <v>7379</v>
      </c>
      <c r="C6142" s="204" t="s">
        <v>7303</v>
      </c>
      <c r="D6142" s="205">
        <v>2.56</v>
      </c>
      <c r="E6142" s="206"/>
    </row>
    <row r="6143" spans="1:5" ht="27">
      <c r="A6143" s="202">
        <v>100282</v>
      </c>
      <c r="B6143" s="203" t="s">
        <v>7380</v>
      </c>
      <c r="C6143" s="204" t="s">
        <v>7316</v>
      </c>
      <c r="D6143" s="205">
        <v>102.29</v>
      </c>
      <c r="E6143" s="206"/>
    </row>
    <row r="6144" spans="1:5" ht="27">
      <c r="A6144" s="202">
        <v>100283</v>
      </c>
      <c r="B6144" s="203" t="s">
        <v>7381</v>
      </c>
      <c r="C6144" s="204" t="s">
        <v>7316</v>
      </c>
      <c r="D6144" s="205">
        <v>16.52</v>
      </c>
      <c r="E6144" s="206"/>
    </row>
    <row r="6145" spans="1:5" ht="27">
      <c r="A6145" s="202">
        <v>100284</v>
      </c>
      <c r="B6145" s="203" t="s">
        <v>7382</v>
      </c>
      <c r="C6145" s="204" t="s">
        <v>7316</v>
      </c>
      <c r="D6145" s="205">
        <v>7.51</v>
      </c>
      <c r="E6145" s="206"/>
    </row>
    <row r="6146" spans="1:5" ht="27">
      <c r="A6146" s="202">
        <v>100285</v>
      </c>
      <c r="B6146" s="203" t="s">
        <v>7383</v>
      </c>
      <c r="C6146" s="204" t="s">
        <v>7334</v>
      </c>
      <c r="D6146" s="205">
        <v>27.48</v>
      </c>
      <c r="E6146" s="206"/>
    </row>
    <row r="6147" spans="1:5" ht="27">
      <c r="A6147" s="202">
        <v>100286</v>
      </c>
      <c r="B6147" s="203" t="s">
        <v>7384</v>
      </c>
      <c r="C6147" s="204" t="s">
        <v>7334</v>
      </c>
      <c r="D6147" s="205">
        <v>8.9499999999999993</v>
      </c>
      <c r="E6147" s="206"/>
    </row>
    <row r="6148" spans="1:5" ht="27">
      <c r="A6148" s="202">
        <v>100287</v>
      </c>
      <c r="B6148" s="203" t="s">
        <v>7385</v>
      </c>
      <c r="C6148" s="204" t="s">
        <v>7334</v>
      </c>
      <c r="D6148" s="205">
        <v>8.57</v>
      </c>
      <c r="E6148" s="206"/>
    </row>
    <row r="6149" spans="1:5" ht="15">
      <c r="A6149" s="202">
        <v>99802</v>
      </c>
      <c r="B6149" s="203" t="s">
        <v>7386</v>
      </c>
      <c r="C6149" s="204" t="s">
        <v>2</v>
      </c>
      <c r="D6149" s="205">
        <v>0.35</v>
      </c>
      <c r="E6149" s="206"/>
    </row>
    <row r="6150" spans="1:5" ht="15">
      <c r="A6150" s="202">
        <v>99803</v>
      </c>
      <c r="B6150" s="203" t="s">
        <v>7387</v>
      </c>
      <c r="C6150" s="204" t="s">
        <v>2</v>
      </c>
      <c r="D6150" s="205">
        <v>1.35</v>
      </c>
      <c r="E6150" s="206"/>
    </row>
    <row r="6151" spans="1:5" ht="27">
      <c r="A6151" s="202">
        <v>99805</v>
      </c>
      <c r="B6151" s="203" t="s">
        <v>7388</v>
      </c>
      <c r="C6151" s="204" t="s">
        <v>2</v>
      </c>
      <c r="D6151" s="205">
        <v>7.12</v>
      </c>
      <c r="E6151" s="206"/>
    </row>
    <row r="6152" spans="1:5" ht="15">
      <c r="A6152" s="202">
        <v>99806</v>
      </c>
      <c r="B6152" s="203" t="s">
        <v>7389</v>
      </c>
      <c r="C6152" s="204" t="s">
        <v>2</v>
      </c>
      <c r="D6152" s="205">
        <v>0.56000000000000005</v>
      </c>
      <c r="E6152" s="206"/>
    </row>
    <row r="6153" spans="1:5" ht="27">
      <c r="A6153" s="202">
        <v>99808</v>
      </c>
      <c r="B6153" s="203" t="s">
        <v>7390</v>
      </c>
      <c r="C6153" s="204" t="s">
        <v>2</v>
      </c>
      <c r="D6153" s="205">
        <v>2.35</v>
      </c>
      <c r="E6153" s="206"/>
    </row>
    <row r="6154" spans="1:5" ht="15">
      <c r="A6154" s="202">
        <v>99809</v>
      </c>
      <c r="B6154" s="203" t="s">
        <v>7391</v>
      </c>
      <c r="C6154" s="204" t="s">
        <v>2</v>
      </c>
      <c r="D6154" s="205">
        <v>3.86</v>
      </c>
      <c r="E6154" s="206"/>
    </row>
    <row r="6155" spans="1:5" ht="15">
      <c r="A6155" s="202">
        <v>99811</v>
      </c>
      <c r="B6155" s="203" t="s">
        <v>7392</v>
      </c>
      <c r="C6155" s="204" t="s">
        <v>2</v>
      </c>
      <c r="D6155" s="205">
        <v>2.31</v>
      </c>
      <c r="E6155" s="206"/>
    </row>
    <row r="6156" spans="1:5" ht="15">
      <c r="A6156" s="202">
        <v>99812</v>
      </c>
      <c r="B6156" s="203" t="s">
        <v>7393</v>
      </c>
      <c r="C6156" s="204" t="s">
        <v>2</v>
      </c>
      <c r="D6156" s="205">
        <v>0.74</v>
      </c>
      <c r="E6156" s="206"/>
    </row>
    <row r="6157" spans="1:5" ht="15">
      <c r="A6157" s="202">
        <v>99814</v>
      </c>
      <c r="B6157" s="203" t="s">
        <v>7394</v>
      </c>
      <c r="C6157" s="204" t="s">
        <v>2</v>
      </c>
      <c r="D6157" s="205">
        <v>1.26</v>
      </c>
      <c r="E6157" s="206"/>
    </row>
    <row r="6158" spans="1:5" ht="15">
      <c r="A6158" s="202">
        <v>99822</v>
      </c>
      <c r="B6158" s="203" t="s">
        <v>7395</v>
      </c>
      <c r="C6158" s="204" t="s">
        <v>2</v>
      </c>
      <c r="D6158" s="205">
        <v>0.65</v>
      </c>
      <c r="E6158" s="206"/>
    </row>
    <row r="6159" spans="1:5" ht="15">
      <c r="A6159" s="202">
        <v>99826</v>
      </c>
      <c r="B6159" s="203" t="s">
        <v>7396</v>
      </c>
      <c r="C6159" s="204" t="s">
        <v>2</v>
      </c>
      <c r="D6159" s="205">
        <v>1</v>
      </c>
      <c r="E6159" s="206"/>
    </row>
    <row r="6160" spans="1:5" ht="15">
      <c r="A6160" s="202">
        <v>73361</v>
      </c>
      <c r="B6160" s="203" t="s">
        <v>7397</v>
      </c>
      <c r="C6160" s="204" t="s">
        <v>4</v>
      </c>
      <c r="D6160" s="205">
        <v>374.28</v>
      </c>
      <c r="E6160" s="206"/>
    </row>
    <row r="6161" spans="1:5" ht="40.5">
      <c r="A6161" s="202">
        <v>97010</v>
      </c>
      <c r="B6161" s="203" t="s">
        <v>7398</v>
      </c>
      <c r="C6161" s="204" t="s">
        <v>0</v>
      </c>
      <c r="D6161" s="205">
        <v>23.31</v>
      </c>
      <c r="E6161" s="206"/>
    </row>
    <row r="6162" spans="1:5" ht="40.5">
      <c r="A6162" s="202">
        <v>97011</v>
      </c>
      <c r="B6162" s="203" t="s">
        <v>7399</v>
      </c>
      <c r="C6162" s="204" t="s">
        <v>0</v>
      </c>
      <c r="D6162" s="205">
        <v>19.670000000000002</v>
      </c>
      <c r="E6162" s="206"/>
    </row>
    <row r="6163" spans="1:5" ht="40.5">
      <c r="A6163" s="202">
        <v>97012</v>
      </c>
      <c r="B6163" s="203" t="s">
        <v>7400</v>
      </c>
      <c r="C6163" s="204" t="s">
        <v>0</v>
      </c>
      <c r="D6163" s="205">
        <v>17.86</v>
      </c>
      <c r="E6163" s="206"/>
    </row>
    <row r="6164" spans="1:5" ht="40.5">
      <c r="A6164" s="202">
        <v>97013</v>
      </c>
      <c r="B6164" s="203" t="s">
        <v>7401</v>
      </c>
      <c r="C6164" s="204" t="s">
        <v>0</v>
      </c>
      <c r="D6164" s="205">
        <v>44.07</v>
      </c>
      <c r="E6164" s="206"/>
    </row>
    <row r="6165" spans="1:5" ht="40.5">
      <c r="A6165" s="202">
        <v>97014</v>
      </c>
      <c r="B6165" s="203" t="s">
        <v>7402</v>
      </c>
      <c r="C6165" s="204" t="s">
        <v>0</v>
      </c>
      <c r="D6165" s="205">
        <v>33.68</v>
      </c>
      <c r="E6165" s="206"/>
    </row>
    <row r="6166" spans="1:5" ht="40.5">
      <c r="A6166" s="202">
        <v>97015</v>
      </c>
      <c r="B6166" s="203" t="s">
        <v>7403</v>
      </c>
      <c r="C6166" s="204" t="s">
        <v>0</v>
      </c>
      <c r="D6166" s="205">
        <v>28.48</v>
      </c>
      <c r="E6166" s="206"/>
    </row>
    <row r="6167" spans="1:5" ht="40.5">
      <c r="A6167" s="202">
        <v>97016</v>
      </c>
      <c r="B6167" s="203" t="s">
        <v>7404</v>
      </c>
      <c r="C6167" s="204" t="s">
        <v>0</v>
      </c>
      <c r="D6167" s="205">
        <v>19.010000000000002</v>
      </c>
      <c r="E6167" s="206"/>
    </row>
    <row r="6168" spans="1:5" ht="40.5">
      <c r="A6168" s="202">
        <v>97017</v>
      </c>
      <c r="B6168" s="203" t="s">
        <v>7405</v>
      </c>
      <c r="C6168" s="204" t="s">
        <v>0</v>
      </c>
      <c r="D6168" s="205">
        <v>15.41</v>
      </c>
      <c r="E6168" s="206"/>
    </row>
    <row r="6169" spans="1:5" ht="40.5">
      <c r="A6169" s="202">
        <v>97018</v>
      </c>
      <c r="B6169" s="203" t="s">
        <v>7406</v>
      </c>
      <c r="C6169" s="204" t="s">
        <v>0</v>
      </c>
      <c r="D6169" s="205">
        <v>13.61</v>
      </c>
      <c r="E6169" s="206"/>
    </row>
    <row r="6170" spans="1:5" ht="54">
      <c r="A6170" s="202">
        <v>97031</v>
      </c>
      <c r="B6170" s="203" t="s">
        <v>7407</v>
      </c>
      <c r="C6170" s="204" t="s">
        <v>0</v>
      </c>
      <c r="D6170" s="205">
        <v>33.36</v>
      </c>
      <c r="E6170" s="206"/>
    </row>
    <row r="6171" spans="1:5" ht="54">
      <c r="A6171" s="202">
        <v>97032</v>
      </c>
      <c r="B6171" s="203" t="s">
        <v>7408</v>
      </c>
      <c r="C6171" s="204" t="s">
        <v>0</v>
      </c>
      <c r="D6171" s="205">
        <v>23.15</v>
      </c>
      <c r="E6171" s="206"/>
    </row>
    <row r="6172" spans="1:5" ht="54">
      <c r="A6172" s="202">
        <v>97033</v>
      </c>
      <c r="B6172" s="203" t="s">
        <v>7409</v>
      </c>
      <c r="C6172" s="204" t="s">
        <v>0</v>
      </c>
      <c r="D6172" s="205">
        <v>38.24</v>
      </c>
      <c r="E6172" s="206"/>
    </row>
    <row r="6173" spans="1:5" ht="54">
      <c r="A6173" s="202">
        <v>97034</v>
      </c>
      <c r="B6173" s="203" t="s">
        <v>7410</v>
      </c>
      <c r="C6173" s="204" t="s">
        <v>0</v>
      </c>
      <c r="D6173" s="205">
        <v>24.78</v>
      </c>
      <c r="E6173" s="206"/>
    </row>
    <row r="6174" spans="1:5" ht="27">
      <c r="A6174" s="202">
        <v>97039</v>
      </c>
      <c r="B6174" s="203" t="s">
        <v>7411</v>
      </c>
      <c r="C6174" s="204" t="s">
        <v>2</v>
      </c>
      <c r="D6174" s="205">
        <v>33.409999999999997</v>
      </c>
      <c r="E6174" s="206"/>
    </row>
    <row r="6175" spans="1:5" ht="27">
      <c r="A6175" s="202">
        <v>97040</v>
      </c>
      <c r="B6175" s="203" t="s">
        <v>7412</v>
      </c>
      <c r="C6175" s="204" t="s">
        <v>2</v>
      </c>
      <c r="D6175" s="205">
        <v>12.22</v>
      </c>
      <c r="E6175" s="206"/>
    </row>
    <row r="6176" spans="1:5" ht="27">
      <c r="A6176" s="202">
        <v>97041</v>
      </c>
      <c r="B6176" s="203" t="s">
        <v>7413</v>
      </c>
      <c r="C6176" s="204" t="s">
        <v>2</v>
      </c>
      <c r="D6176" s="205">
        <v>129.96</v>
      </c>
      <c r="E6176" s="206"/>
    </row>
    <row r="6177" spans="1:5" ht="15">
      <c r="A6177" s="202">
        <v>97046</v>
      </c>
      <c r="B6177" s="203" t="s">
        <v>7414</v>
      </c>
      <c r="C6177" s="204" t="s">
        <v>2</v>
      </c>
      <c r="D6177" s="205">
        <v>0.28999999999999998</v>
      </c>
      <c r="E6177" s="206"/>
    </row>
    <row r="6178" spans="1:5" ht="27">
      <c r="A6178" s="202">
        <v>97047</v>
      </c>
      <c r="B6178" s="203" t="s">
        <v>7415</v>
      </c>
      <c r="C6178" s="204" t="s">
        <v>2</v>
      </c>
      <c r="D6178" s="205">
        <v>0.11</v>
      </c>
      <c r="E6178" s="206"/>
    </row>
    <row r="6179" spans="1:5" ht="27">
      <c r="A6179" s="202">
        <v>97048</v>
      </c>
      <c r="B6179" s="203" t="s">
        <v>7416</v>
      </c>
      <c r="C6179" s="204" t="s">
        <v>2</v>
      </c>
      <c r="D6179" s="205">
        <v>0.08</v>
      </c>
      <c r="E6179" s="206"/>
    </row>
    <row r="6180" spans="1:5" ht="15">
      <c r="A6180" s="202">
        <v>97051</v>
      </c>
      <c r="B6180" s="203" t="s">
        <v>7417</v>
      </c>
      <c r="C6180" s="204" t="s">
        <v>0</v>
      </c>
      <c r="D6180" s="205">
        <v>2.73</v>
      </c>
      <c r="E6180" s="206"/>
    </row>
    <row r="6181" spans="1:5" ht="15">
      <c r="A6181" s="202">
        <v>97053</v>
      </c>
      <c r="B6181" s="203" t="s">
        <v>7418</v>
      </c>
      <c r="C6181" s="204" t="s">
        <v>0</v>
      </c>
      <c r="D6181" s="205">
        <v>7.63</v>
      </c>
      <c r="E6181" s="206"/>
    </row>
    <row r="6182" spans="1:5" ht="15">
      <c r="A6182" s="202">
        <v>97054</v>
      </c>
      <c r="B6182" s="203" t="s">
        <v>7419</v>
      </c>
      <c r="C6182" s="204" t="s">
        <v>1</v>
      </c>
      <c r="D6182" s="205">
        <v>28.08</v>
      </c>
      <c r="E6182" s="206"/>
    </row>
    <row r="6183" spans="1:5" ht="15">
      <c r="A6183" s="202">
        <v>97062</v>
      </c>
      <c r="B6183" s="203" t="s">
        <v>7420</v>
      </c>
      <c r="C6183" s="204" t="s">
        <v>2</v>
      </c>
      <c r="D6183" s="205">
        <v>4.82</v>
      </c>
      <c r="E6183" s="206"/>
    </row>
    <row r="6184" spans="1:5" ht="40.5">
      <c r="A6184" s="202">
        <v>97063</v>
      </c>
      <c r="B6184" s="203" t="s">
        <v>7421</v>
      </c>
      <c r="C6184" s="204" t="s">
        <v>2</v>
      </c>
      <c r="D6184" s="205">
        <v>5.98</v>
      </c>
      <c r="E6184" s="206"/>
    </row>
    <row r="6185" spans="1:5" ht="27">
      <c r="A6185" s="202">
        <v>97064</v>
      </c>
      <c r="B6185" s="203" t="s">
        <v>7422</v>
      </c>
      <c r="C6185" s="204" t="s">
        <v>0</v>
      </c>
      <c r="D6185" s="205">
        <v>11.17</v>
      </c>
      <c r="E6185" s="206"/>
    </row>
    <row r="6186" spans="1:5" ht="27">
      <c r="A6186" s="202">
        <v>97065</v>
      </c>
      <c r="B6186" s="203" t="s">
        <v>7423</v>
      </c>
      <c r="C6186" s="204" t="s">
        <v>4</v>
      </c>
      <c r="D6186" s="205">
        <v>3.98</v>
      </c>
      <c r="E6186" s="206"/>
    </row>
    <row r="6187" spans="1:5" ht="27">
      <c r="A6187" s="202">
        <v>97066</v>
      </c>
      <c r="B6187" s="203" t="s">
        <v>7424</v>
      </c>
      <c r="C6187" s="204" t="s">
        <v>2</v>
      </c>
      <c r="D6187" s="205">
        <v>52.66</v>
      </c>
      <c r="E6187" s="206"/>
    </row>
    <row r="6188" spans="1:5" ht="27">
      <c r="A6188" s="202">
        <v>97067</v>
      </c>
      <c r="B6188" s="203" t="s">
        <v>7425</v>
      </c>
      <c r="C6188" s="204" t="s">
        <v>0</v>
      </c>
      <c r="D6188" s="205">
        <v>379.76</v>
      </c>
      <c r="E6188" s="206"/>
    </row>
    <row r="6189" spans="1:5" ht="27">
      <c r="A6189" s="202">
        <v>97621</v>
      </c>
      <c r="B6189" s="203" t="s">
        <v>7426</v>
      </c>
      <c r="C6189" s="204" t="s">
        <v>4</v>
      </c>
      <c r="D6189" s="205">
        <v>75.02</v>
      </c>
      <c r="E6189" s="206"/>
    </row>
    <row r="6190" spans="1:5" ht="27">
      <c r="A6190" s="202">
        <v>97622</v>
      </c>
      <c r="B6190" s="203" t="s">
        <v>7427</v>
      </c>
      <c r="C6190" s="204" t="s">
        <v>4</v>
      </c>
      <c r="D6190" s="205">
        <v>36.56</v>
      </c>
      <c r="E6190" s="206"/>
    </row>
    <row r="6191" spans="1:5" ht="27">
      <c r="A6191" s="202">
        <v>97623</v>
      </c>
      <c r="B6191" s="203" t="s">
        <v>7428</v>
      </c>
      <c r="C6191" s="204" t="s">
        <v>4</v>
      </c>
      <c r="D6191" s="205">
        <v>112</v>
      </c>
      <c r="E6191" s="206"/>
    </row>
    <row r="6192" spans="1:5" ht="27">
      <c r="A6192" s="202">
        <v>97624</v>
      </c>
      <c r="B6192" s="203" t="s">
        <v>7429</v>
      </c>
      <c r="C6192" s="204" t="s">
        <v>4</v>
      </c>
      <c r="D6192" s="205">
        <v>68.739999999999995</v>
      </c>
      <c r="E6192" s="206"/>
    </row>
    <row r="6193" spans="1:5" ht="27">
      <c r="A6193" s="202">
        <v>97625</v>
      </c>
      <c r="B6193" s="203" t="s">
        <v>7430</v>
      </c>
      <c r="C6193" s="204" t="s">
        <v>4</v>
      </c>
      <c r="D6193" s="205">
        <v>36.909999999999997</v>
      </c>
      <c r="E6193" s="206"/>
    </row>
    <row r="6194" spans="1:5" ht="27">
      <c r="A6194" s="202">
        <v>97626</v>
      </c>
      <c r="B6194" s="203" t="s">
        <v>7431</v>
      </c>
      <c r="C6194" s="204" t="s">
        <v>4</v>
      </c>
      <c r="D6194" s="205">
        <v>393.79</v>
      </c>
      <c r="E6194" s="206"/>
    </row>
    <row r="6195" spans="1:5" ht="27">
      <c r="A6195" s="202">
        <v>97627</v>
      </c>
      <c r="B6195" s="203" t="s">
        <v>7432</v>
      </c>
      <c r="C6195" s="204" t="s">
        <v>4</v>
      </c>
      <c r="D6195" s="205">
        <v>180.38</v>
      </c>
      <c r="E6195" s="206"/>
    </row>
    <row r="6196" spans="1:5" ht="15">
      <c r="A6196" s="202">
        <v>97628</v>
      </c>
      <c r="B6196" s="203" t="s">
        <v>7433</v>
      </c>
      <c r="C6196" s="204" t="s">
        <v>4</v>
      </c>
      <c r="D6196" s="205">
        <v>180.7</v>
      </c>
      <c r="E6196" s="206"/>
    </row>
    <row r="6197" spans="1:5" ht="27">
      <c r="A6197" s="202">
        <v>97629</v>
      </c>
      <c r="B6197" s="203" t="s">
        <v>7434</v>
      </c>
      <c r="C6197" s="204" t="s">
        <v>4</v>
      </c>
      <c r="D6197" s="205">
        <v>78.42</v>
      </c>
      <c r="E6197" s="206"/>
    </row>
    <row r="6198" spans="1:5" ht="27">
      <c r="A6198" s="202">
        <v>97631</v>
      </c>
      <c r="B6198" s="203" t="s">
        <v>7435</v>
      </c>
      <c r="C6198" s="204" t="s">
        <v>2</v>
      </c>
      <c r="D6198" s="205">
        <v>2.13</v>
      </c>
      <c r="E6198" s="206"/>
    </row>
    <row r="6199" spans="1:5" ht="27">
      <c r="A6199" s="202">
        <v>97632</v>
      </c>
      <c r="B6199" s="203" t="s">
        <v>7436</v>
      </c>
      <c r="C6199" s="204" t="s">
        <v>0</v>
      </c>
      <c r="D6199" s="205">
        <v>1.66</v>
      </c>
      <c r="E6199" s="206"/>
    </row>
    <row r="6200" spans="1:5" ht="27">
      <c r="A6200" s="202">
        <v>97633</v>
      </c>
      <c r="B6200" s="203" t="s">
        <v>7437</v>
      </c>
      <c r="C6200" s="204" t="s">
        <v>2</v>
      </c>
      <c r="D6200" s="205">
        <v>14.57</v>
      </c>
      <c r="E6200" s="206"/>
    </row>
    <row r="6201" spans="1:5" ht="27">
      <c r="A6201" s="202">
        <v>97634</v>
      </c>
      <c r="B6201" s="203" t="s">
        <v>7438</v>
      </c>
      <c r="C6201" s="204" t="s">
        <v>2</v>
      </c>
      <c r="D6201" s="205">
        <v>7.66</v>
      </c>
      <c r="E6201" s="206"/>
    </row>
    <row r="6202" spans="1:5" ht="27">
      <c r="A6202" s="202">
        <v>97635</v>
      </c>
      <c r="B6202" s="203" t="s">
        <v>7439</v>
      </c>
      <c r="C6202" s="204" t="s">
        <v>2</v>
      </c>
      <c r="D6202" s="205">
        <v>10.199999999999999</v>
      </c>
      <c r="E6202" s="206"/>
    </row>
    <row r="6203" spans="1:5" ht="27">
      <c r="A6203" s="202">
        <v>97636</v>
      </c>
      <c r="B6203" s="203" t="s">
        <v>7440</v>
      </c>
      <c r="C6203" s="204" t="s">
        <v>2</v>
      </c>
      <c r="D6203" s="205">
        <v>11.58</v>
      </c>
      <c r="E6203" s="206"/>
    </row>
    <row r="6204" spans="1:5" ht="27">
      <c r="A6204" s="202">
        <v>97637</v>
      </c>
      <c r="B6204" s="203" t="s">
        <v>7441</v>
      </c>
      <c r="C6204" s="204" t="s">
        <v>2</v>
      </c>
      <c r="D6204" s="205">
        <v>1.63</v>
      </c>
      <c r="E6204" s="206"/>
    </row>
    <row r="6205" spans="1:5" ht="27">
      <c r="A6205" s="202">
        <v>97638</v>
      </c>
      <c r="B6205" s="203" t="s">
        <v>7442</v>
      </c>
      <c r="C6205" s="204" t="s">
        <v>2</v>
      </c>
      <c r="D6205" s="205">
        <v>4.76</v>
      </c>
      <c r="E6205" s="206"/>
    </row>
    <row r="6206" spans="1:5" ht="27">
      <c r="A6206" s="202">
        <v>97639</v>
      </c>
      <c r="B6206" s="203" t="s">
        <v>7443</v>
      </c>
      <c r="C6206" s="204" t="s">
        <v>2</v>
      </c>
      <c r="D6206" s="205">
        <v>12.85</v>
      </c>
      <c r="E6206" s="206"/>
    </row>
    <row r="6207" spans="1:5" ht="27">
      <c r="A6207" s="202">
        <v>97640</v>
      </c>
      <c r="B6207" s="203" t="s">
        <v>7444</v>
      </c>
      <c r="C6207" s="204" t="s">
        <v>2</v>
      </c>
      <c r="D6207" s="205">
        <v>1.03</v>
      </c>
      <c r="E6207" s="206"/>
    </row>
    <row r="6208" spans="1:5" ht="27">
      <c r="A6208" s="202">
        <v>97641</v>
      </c>
      <c r="B6208" s="203" t="s">
        <v>7445</v>
      </c>
      <c r="C6208" s="204" t="s">
        <v>2</v>
      </c>
      <c r="D6208" s="205">
        <v>3.21</v>
      </c>
      <c r="E6208" s="206"/>
    </row>
    <row r="6209" spans="1:5" ht="27">
      <c r="A6209" s="202">
        <v>97642</v>
      </c>
      <c r="B6209" s="203" t="s">
        <v>7446</v>
      </c>
      <c r="C6209" s="204" t="s">
        <v>2</v>
      </c>
      <c r="D6209" s="205">
        <v>1.84</v>
      </c>
      <c r="E6209" s="206"/>
    </row>
    <row r="6210" spans="1:5" ht="27">
      <c r="A6210" s="202">
        <v>97643</v>
      </c>
      <c r="B6210" s="203" t="s">
        <v>7447</v>
      </c>
      <c r="C6210" s="204" t="s">
        <v>2</v>
      </c>
      <c r="D6210" s="205">
        <v>15.76</v>
      </c>
      <c r="E6210" s="206"/>
    </row>
    <row r="6211" spans="1:5" ht="15">
      <c r="A6211" s="202">
        <v>97644</v>
      </c>
      <c r="B6211" s="203" t="s">
        <v>7448</v>
      </c>
      <c r="C6211" s="204" t="s">
        <v>2</v>
      </c>
      <c r="D6211" s="205">
        <v>5.93</v>
      </c>
      <c r="E6211" s="206"/>
    </row>
    <row r="6212" spans="1:5" ht="15">
      <c r="A6212" s="202">
        <v>97645</v>
      </c>
      <c r="B6212" s="203" t="s">
        <v>7449</v>
      </c>
      <c r="C6212" s="204" t="s">
        <v>2</v>
      </c>
      <c r="D6212" s="205">
        <v>22.28</v>
      </c>
      <c r="E6212" s="206"/>
    </row>
    <row r="6213" spans="1:5" ht="27">
      <c r="A6213" s="202">
        <v>97647</v>
      </c>
      <c r="B6213" s="203" t="s">
        <v>7450</v>
      </c>
      <c r="C6213" s="204" t="s">
        <v>2</v>
      </c>
      <c r="D6213" s="205">
        <v>2.2799999999999998</v>
      </c>
      <c r="E6213" s="206"/>
    </row>
    <row r="6214" spans="1:5" ht="27">
      <c r="A6214" s="202">
        <v>97648</v>
      </c>
      <c r="B6214" s="203" t="s">
        <v>7451</v>
      </c>
      <c r="C6214" s="204" t="s">
        <v>2</v>
      </c>
      <c r="D6214" s="205">
        <v>1.31</v>
      </c>
      <c r="E6214" s="206"/>
    </row>
    <row r="6215" spans="1:5" ht="27">
      <c r="A6215" s="202">
        <v>97649</v>
      </c>
      <c r="B6215" s="203" t="s">
        <v>7452</v>
      </c>
      <c r="C6215" s="204" t="s">
        <v>2</v>
      </c>
      <c r="D6215" s="205">
        <v>2.92</v>
      </c>
      <c r="E6215" s="206"/>
    </row>
    <row r="6216" spans="1:5" ht="27">
      <c r="A6216" s="202">
        <v>97650</v>
      </c>
      <c r="B6216" s="203" t="s">
        <v>7453</v>
      </c>
      <c r="C6216" s="204" t="s">
        <v>2</v>
      </c>
      <c r="D6216" s="205">
        <v>4.91</v>
      </c>
      <c r="E6216" s="206"/>
    </row>
    <row r="6217" spans="1:5" ht="27">
      <c r="A6217" s="202">
        <v>97651</v>
      </c>
      <c r="B6217" s="203" t="s">
        <v>7454</v>
      </c>
      <c r="C6217" s="204" t="s">
        <v>1</v>
      </c>
      <c r="D6217" s="205">
        <v>54.35</v>
      </c>
      <c r="E6217" s="206"/>
    </row>
    <row r="6218" spans="1:5" ht="27">
      <c r="A6218" s="202">
        <v>97652</v>
      </c>
      <c r="B6218" s="203" t="s">
        <v>7455</v>
      </c>
      <c r="C6218" s="204" t="s">
        <v>1</v>
      </c>
      <c r="D6218" s="205">
        <v>123.2</v>
      </c>
      <c r="E6218" s="206"/>
    </row>
    <row r="6219" spans="1:5" ht="27">
      <c r="A6219" s="202">
        <v>97653</v>
      </c>
      <c r="B6219" s="203" t="s">
        <v>7456</v>
      </c>
      <c r="C6219" s="204" t="s">
        <v>1</v>
      </c>
      <c r="D6219" s="205">
        <v>91.75</v>
      </c>
      <c r="E6219" s="206"/>
    </row>
    <row r="6220" spans="1:5" ht="27">
      <c r="A6220" s="202">
        <v>97654</v>
      </c>
      <c r="B6220" s="203" t="s">
        <v>7457</v>
      </c>
      <c r="C6220" s="204" t="s">
        <v>1</v>
      </c>
      <c r="D6220" s="205">
        <v>110.61</v>
      </c>
      <c r="E6220" s="206"/>
    </row>
    <row r="6221" spans="1:5" ht="27">
      <c r="A6221" s="202">
        <v>97655</v>
      </c>
      <c r="B6221" s="203" t="s">
        <v>7458</v>
      </c>
      <c r="C6221" s="204" t="s">
        <v>2</v>
      </c>
      <c r="D6221" s="205">
        <v>16.04</v>
      </c>
      <c r="E6221" s="206"/>
    </row>
    <row r="6222" spans="1:5" ht="27">
      <c r="A6222" s="202">
        <v>97656</v>
      </c>
      <c r="B6222" s="203" t="s">
        <v>7459</v>
      </c>
      <c r="C6222" s="204" t="s">
        <v>1</v>
      </c>
      <c r="D6222" s="205">
        <v>156.76</v>
      </c>
      <c r="E6222" s="206"/>
    </row>
    <row r="6223" spans="1:5" ht="27">
      <c r="A6223" s="202">
        <v>97657</v>
      </c>
      <c r="B6223" s="203" t="s">
        <v>7460</v>
      </c>
      <c r="C6223" s="204" t="s">
        <v>1</v>
      </c>
      <c r="D6223" s="205">
        <v>310.70999999999998</v>
      </c>
      <c r="E6223" s="206"/>
    </row>
    <row r="6224" spans="1:5" ht="27">
      <c r="A6224" s="202">
        <v>97658</v>
      </c>
      <c r="B6224" s="203" t="s">
        <v>7461</v>
      </c>
      <c r="C6224" s="204" t="s">
        <v>1</v>
      </c>
      <c r="D6224" s="205">
        <v>129.91999999999999</v>
      </c>
      <c r="E6224" s="206"/>
    </row>
    <row r="6225" spans="1:5" ht="27">
      <c r="A6225" s="202">
        <v>97659</v>
      </c>
      <c r="B6225" s="203" t="s">
        <v>7462</v>
      </c>
      <c r="C6225" s="204" t="s">
        <v>1</v>
      </c>
      <c r="D6225" s="205">
        <v>172.94</v>
      </c>
      <c r="E6225" s="206"/>
    </row>
    <row r="6226" spans="1:5" ht="27">
      <c r="A6226" s="202">
        <v>97660</v>
      </c>
      <c r="B6226" s="203" t="s">
        <v>7463</v>
      </c>
      <c r="C6226" s="204" t="s">
        <v>1</v>
      </c>
      <c r="D6226" s="205">
        <v>0.43</v>
      </c>
      <c r="E6226" s="206"/>
    </row>
    <row r="6227" spans="1:5" ht="27">
      <c r="A6227" s="202">
        <v>97661</v>
      </c>
      <c r="B6227" s="203" t="s">
        <v>7464</v>
      </c>
      <c r="C6227" s="204" t="s">
        <v>0</v>
      </c>
      <c r="D6227" s="205">
        <v>0.43</v>
      </c>
      <c r="E6227" s="206"/>
    </row>
    <row r="6228" spans="1:5" ht="27">
      <c r="A6228" s="202">
        <v>97662</v>
      </c>
      <c r="B6228" s="203" t="s">
        <v>7465</v>
      </c>
      <c r="C6228" s="204" t="s">
        <v>0</v>
      </c>
      <c r="D6228" s="205">
        <v>0.31</v>
      </c>
      <c r="E6228" s="206"/>
    </row>
    <row r="6229" spans="1:5" ht="15">
      <c r="A6229" s="202">
        <v>97663</v>
      </c>
      <c r="B6229" s="203" t="s">
        <v>7466</v>
      </c>
      <c r="C6229" s="204" t="s">
        <v>1</v>
      </c>
      <c r="D6229" s="205">
        <v>7.92</v>
      </c>
      <c r="E6229" s="206"/>
    </row>
    <row r="6230" spans="1:5" ht="15">
      <c r="A6230" s="202">
        <v>97664</v>
      </c>
      <c r="B6230" s="203" t="s">
        <v>7467</v>
      </c>
      <c r="C6230" s="204" t="s">
        <v>1</v>
      </c>
      <c r="D6230" s="205">
        <v>0.98</v>
      </c>
      <c r="E6230" s="206"/>
    </row>
    <row r="6231" spans="1:5" ht="15">
      <c r="A6231" s="202">
        <v>97665</v>
      </c>
      <c r="B6231" s="203" t="s">
        <v>7468</v>
      </c>
      <c r="C6231" s="204" t="s">
        <v>1</v>
      </c>
      <c r="D6231" s="205">
        <v>0.83</v>
      </c>
      <c r="E6231" s="206"/>
    </row>
    <row r="6232" spans="1:5" ht="27">
      <c r="A6232" s="202">
        <v>97666</v>
      </c>
      <c r="B6232" s="203" t="s">
        <v>7469</v>
      </c>
      <c r="C6232" s="204" t="s">
        <v>1</v>
      </c>
      <c r="D6232" s="205">
        <v>5.78</v>
      </c>
      <c r="E6232" s="206"/>
    </row>
    <row r="6233" spans="1:5" ht="27">
      <c r="A6233" s="202">
        <v>95967</v>
      </c>
      <c r="B6233" s="203" t="s">
        <v>7470</v>
      </c>
      <c r="C6233" s="204" t="s">
        <v>3</v>
      </c>
      <c r="D6233" s="205">
        <v>111.24</v>
      </c>
      <c r="E6233" s="206"/>
    </row>
    <row r="6234" spans="1:5" ht="15">
      <c r="A6234" s="202">
        <v>99058</v>
      </c>
      <c r="B6234" s="203" t="s">
        <v>7471</v>
      </c>
      <c r="C6234" s="204" t="s">
        <v>1</v>
      </c>
      <c r="D6234" s="205">
        <v>5.64</v>
      </c>
      <c r="E6234" s="206"/>
    </row>
    <row r="6235" spans="1:5" ht="27">
      <c r="A6235" s="202">
        <v>99059</v>
      </c>
      <c r="B6235" s="203" t="s">
        <v>7472</v>
      </c>
      <c r="C6235" s="204" t="s">
        <v>0</v>
      </c>
      <c r="D6235" s="205">
        <v>36.119999999999997</v>
      </c>
      <c r="E6235" s="206"/>
    </row>
    <row r="6236" spans="1:5" ht="15">
      <c r="A6236" s="202">
        <v>99060</v>
      </c>
      <c r="B6236" s="203" t="s">
        <v>7473</v>
      </c>
      <c r="C6236" s="204" t="s">
        <v>1</v>
      </c>
      <c r="D6236" s="205">
        <v>92.25</v>
      </c>
      <c r="E6236" s="206"/>
    </row>
    <row r="6237" spans="1:5" ht="15">
      <c r="A6237" s="202">
        <v>99061</v>
      </c>
      <c r="B6237" s="203" t="s">
        <v>7474</v>
      </c>
      <c r="C6237" s="204" t="s">
        <v>1</v>
      </c>
      <c r="D6237" s="205">
        <v>63.41</v>
      </c>
      <c r="E6237" s="206"/>
    </row>
    <row r="6238" spans="1:5" ht="15">
      <c r="A6238" s="202">
        <v>99062</v>
      </c>
      <c r="B6238" s="203" t="s">
        <v>7475</v>
      </c>
      <c r="C6238" s="204" t="s">
        <v>1</v>
      </c>
      <c r="D6238" s="205">
        <v>1.63</v>
      </c>
      <c r="E6238" s="206"/>
    </row>
    <row r="6239" spans="1:5" ht="15">
      <c r="A6239" s="202">
        <v>99063</v>
      </c>
      <c r="B6239" s="203" t="s">
        <v>7476</v>
      </c>
      <c r="C6239" s="204" t="s">
        <v>0</v>
      </c>
      <c r="D6239" s="205">
        <v>3.17</v>
      </c>
      <c r="E6239" s="206"/>
    </row>
    <row r="6240" spans="1:5" ht="15">
      <c r="A6240" s="202">
        <v>99064</v>
      </c>
      <c r="B6240" s="203" t="s">
        <v>7477</v>
      </c>
      <c r="C6240" s="204" t="s">
        <v>0</v>
      </c>
      <c r="D6240" s="205">
        <v>0.28000000000000003</v>
      </c>
      <c r="E6240" s="206"/>
    </row>
    <row r="6241" spans="1:5" ht="27">
      <c r="A6241" s="202">
        <v>93588</v>
      </c>
      <c r="B6241" s="203" t="s">
        <v>7478</v>
      </c>
      <c r="C6241" s="204" t="s">
        <v>7</v>
      </c>
      <c r="D6241" s="205">
        <v>2</v>
      </c>
      <c r="E6241" s="206"/>
    </row>
    <row r="6242" spans="1:5" ht="27">
      <c r="A6242" s="202">
        <v>93589</v>
      </c>
      <c r="B6242" s="203" t="s">
        <v>7479</v>
      </c>
      <c r="C6242" s="204" t="s">
        <v>7</v>
      </c>
      <c r="D6242" s="205">
        <v>1.71</v>
      </c>
      <c r="E6242" s="206"/>
    </row>
    <row r="6243" spans="1:5" ht="27">
      <c r="A6243" s="202">
        <v>93590</v>
      </c>
      <c r="B6243" s="203" t="s">
        <v>7480</v>
      </c>
      <c r="C6243" s="204" t="s">
        <v>7</v>
      </c>
      <c r="D6243" s="205">
        <v>0.62</v>
      </c>
      <c r="E6243" s="206"/>
    </row>
    <row r="6244" spans="1:5" ht="27">
      <c r="A6244" s="202">
        <v>93591</v>
      </c>
      <c r="B6244" s="203" t="s">
        <v>7481</v>
      </c>
      <c r="C6244" s="204" t="s">
        <v>7</v>
      </c>
      <c r="D6244" s="205">
        <v>1.81</v>
      </c>
      <c r="E6244" s="206"/>
    </row>
    <row r="6245" spans="1:5" ht="27">
      <c r="A6245" s="202">
        <v>93592</v>
      </c>
      <c r="B6245" s="203" t="s">
        <v>7482</v>
      </c>
      <c r="C6245" s="204" t="s">
        <v>7</v>
      </c>
      <c r="D6245" s="205">
        <v>1.57</v>
      </c>
      <c r="E6245" s="206"/>
    </row>
    <row r="6246" spans="1:5" ht="27">
      <c r="A6246" s="202">
        <v>93593</v>
      </c>
      <c r="B6246" s="203" t="s">
        <v>7483</v>
      </c>
      <c r="C6246" s="204" t="s">
        <v>7</v>
      </c>
      <c r="D6246" s="205">
        <v>0.56999999999999995</v>
      </c>
      <c r="E6246" s="206"/>
    </row>
    <row r="6247" spans="1:5" ht="27">
      <c r="A6247" s="202">
        <v>93594</v>
      </c>
      <c r="B6247" s="203" t="s">
        <v>7484</v>
      </c>
      <c r="C6247" s="204" t="s">
        <v>6287</v>
      </c>
      <c r="D6247" s="205">
        <v>1.32</v>
      </c>
      <c r="E6247" s="206"/>
    </row>
    <row r="6248" spans="1:5" ht="27">
      <c r="A6248" s="202">
        <v>93595</v>
      </c>
      <c r="B6248" s="203" t="s">
        <v>7485</v>
      </c>
      <c r="C6248" s="204" t="s">
        <v>6287</v>
      </c>
      <c r="D6248" s="205">
        <v>1.1599999999999999</v>
      </c>
      <c r="E6248" s="206"/>
    </row>
    <row r="6249" spans="1:5" ht="27">
      <c r="A6249" s="202">
        <v>93596</v>
      </c>
      <c r="B6249" s="203" t="s">
        <v>7486</v>
      </c>
      <c r="C6249" s="204" t="s">
        <v>6287</v>
      </c>
      <c r="D6249" s="205">
        <v>0.41</v>
      </c>
      <c r="E6249" s="206"/>
    </row>
    <row r="6250" spans="1:5" ht="27">
      <c r="A6250" s="202">
        <v>93597</v>
      </c>
      <c r="B6250" s="203" t="s">
        <v>7487</v>
      </c>
      <c r="C6250" s="204" t="s">
        <v>6287</v>
      </c>
      <c r="D6250" s="205">
        <v>1.2</v>
      </c>
      <c r="E6250" s="206"/>
    </row>
    <row r="6251" spans="1:5" ht="27">
      <c r="A6251" s="202">
        <v>93598</v>
      </c>
      <c r="B6251" s="203" t="s">
        <v>7488</v>
      </c>
      <c r="C6251" s="204" t="s">
        <v>6287</v>
      </c>
      <c r="D6251" s="205">
        <v>1.04</v>
      </c>
      <c r="E6251" s="206"/>
    </row>
    <row r="6252" spans="1:5" ht="27">
      <c r="A6252" s="202">
        <v>93599</v>
      </c>
      <c r="B6252" s="203" t="s">
        <v>7489</v>
      </c>
      <c r="C6252" s="204" t="s">
        <v>6287</v>
      </c>
      <c r="D6252" s="205">
        <v>0.38</v>
      </c>
      <c r="E6252" s="206"/>
    </row>
    <row r="6253" spans="1:5" ht="27">
      <c r="A6253" s="202">
        <v>95425</v>
      </c>
      <c r="B6253" s="203" t="s">
        <v>7490</v>
      </c>
      <c r="C6253" s="204" t="s">
        <v>7</v>
      </c>
      <c r="D6253" s="205">
        <v>1.55</v>
      </c>
      <c r="E6253" s="206"/>
    </row>
    <row r="6254" spans="1:5" ht="27">
      <c r="A6254" s="202">
        <v>95426</v>
      </c>
      <c r="B6254" s="203" t="s">
        <v>7491</v>
      </c>
      <c r="C6254" s="204" t="s">
        <v>7</v>
      </c>
      <c r="D6254" s="205">
        <v>1.34</v>
      </c>
      <c r="E6254" s="206"/>
    </row>
    <row r="6255" spans="1:5" ht="27">
      <c r="A6255" s="202">
        <v>95427</v>
      </c>
      <c r="B6255" s="203" t="s">
        <v>7492</v>
      </c>
      <c r="C6255" s="204" t="s">
        <v>7</v>
      </c>
      <c r="D6255" s="205">
        <v>0.5</v>
      </c>
      <c r="E6255" s="206"/>
    </row>
    <row r="6256" spans="1:5" ht="27">
      <c r="A6256" s="202">
        <v>95428</v>
      </c>
      <c r="B6256" s="203" t="s">
        <v>7493</v>
      </c>
      <c r="C6256" s="204" t="s">
        <v>6287</v>
      </c>
      <c r="D6256" s="205">
        <v>1.03</v>
      </c>
      <c r="E6256" s="206"/>
    </row>
    <row r="6257" spans="1:5" ht="27">
      <c r="A6257" s="202">
        <v>95429</v>
      </c>
      <c r="B6257" s="203" t="s">
        <v>7494</v>
      </c>
      <c r="C6257" s="204" t="s">
        <v>6287</v>
      </c>
      <c r="D6257" s="205">
        <v>0.9</v>
      </c>
      <c r="E6257" s="206"/>
    </row>
    <row r="6258" spans="1:5" ht="27">
      <c r="A6258" s="202">
        <v>95430</v>
      </c>
      <c r="B6258" s="203" t="s">
        <v>7495</v>
      </c>
      <c r="C6258" s="204" t="s">
        <v>6287</v>
      </c>
      <c r="D6258" s="205">
        <v>0.31</v>
      </c>
      <c r="E6258" s="206"/>
    </row>
    <row r="6259" spans="1:5" ht="27">
      <c r="A6259" s="202">
        <v>95875</v>
      </c>
      <c r="B6259" s="203" t="s">
        <v>7496</v>
      </c>
      <c r="C6259" s="204" t="s">
        <v>7</v>
      </c>
      <c r="D6259" s="205">
        <v>1.57</v>
      </c>
      <c r="E6259" s="206"/>
    </row>
    <row r="6260" spans="1:5" ht="27">
      <c r="A6260" s="202">
        <v>95876</v>
      </c>
      <c r="B6260" s="203" t="s">
        <v>7497</v>
      </c>
      <c r="C6260" s="204" t="s">
        <v>7</v>
      </c>
      <c r="D6260" s="205">
        <v>1.42</v>
      </c>
      <c r="E6260" s="206"/>
    </row>
    <row r="6261" spans="1:5" ht="27">
      <c r="A6261" s="202">
        <v>95877</v>
      </c>
      <c r="B6261" s="203" t="s">
        <v>7498</v>
      </c>
      <c r="C6261" s="204" t="s">
        <v>7</v>
      </c>
      <c r="D6261" s="205">
        <v>1.23</v>
      </c>
      <c r="E6261" s="206"/>
    </row>
    <row r="6262" spans="1:5" ht="27">
      <c r="A6262" s="202">
        <v>95878</v>
      </c>
      <c r="B6262" s="203" t="s">
        <v>7499</v>
      </c>
      <c r="C6262" s="204" t="s">
        <v>6287</v>
      </c>
      <c r="D6262" s="205">
        <v>1.06</v>
      </c>
      <c r="E6262" s="206"/>
    </row>
    <row r="6263" spans="1:5" ht="27">
      <c r="A6263" s="202">
        <v>95879</v>
      </c>
      <c r="B6263" s="203" t="s">
        <v>7500</v>
      </c>
      <c r="C6263" s="204" t="s">
        <v>6287</v>
      </c>
      <c r="D6263" s="205">
        <v>0.96</v>
      </c>
      <c r="E6263" s="206"/>
    </row>
    <row r="6264" spans="1:5" ht="27">
      <c r="A6264" s="202">
        <v>95880</v>
      </c>
      <c r="B6264" s="203" t="s">
        <v>7501</v>
      </c>
      <c r="C6264" s="204" t="s">
        <v>6287</v>
      </c>
      <c r="D6264" s="205">
        <v>0.83</v>
      </c>
      <c r="E6264" s="206"/>
    </row>
    <row r="6265" spans="1:5" ht="27">
      <c r="A6265" s="202">
        <v>97912</v>
      </c>
      <c r="B6265" s="203" t="s">
        <v>7502</v>
      </c>
      <c r="C6265" s="204" t="s">
        <v>7</v>
      </c>
      <c r="D6265" s="205">
        <v>2.36</v>
      </c>
      <c r="E6265" s="206"/>
    </row>
    <row r="6266" spans="1:5" ht="27">
      <c r="A6266" s="202">
        <v>97913</v>
      </c>
      <c r="B6266" s="203" t="s">
        <v>7503</v>
      </c>
      <c r="C6266" s="204" t="s">
        <v>7</v>
      </c>
      <c r="D6266" s="205">
        <v>2.0499999999999998</v>
      </c>
      <c r="E6266" s="206"/>
    </row>
    <row r="6267" spans="1:5" ht="27">
      <c r="A6267" s="202">
        <v>97914</v>
      </c>
      <c r="B6267" s="203" t="s">
        <v>7504</v>
      </c>
      <c r="C6267" s="204" t="s">
        <v>7</v>
      </c>
      <c r="D6267" s="205">
        <v>1.87</v>
      </c>
      <c r="E6267" s="206"/>
    </row>
    <row r="6268" spans="1:5" ht="27">
      <c r="A6268" s="202">
        <v>97915</v>
      </c>
      <c r="B6268" s="203" t="s">
        <v>7505</v>
      </c>
      <c r="C6268" s="204" t="s">
        <v>7</v>
      </c>
      <c r="D6268" s="205">
        <v>0.75</v>
      </c>
      <c r="E6268" s="206"/>
    </row>
    <row r="6269" spans="1:5" ht="27">
      <c r="A6269" s="202">
        <v>100937</v>
      </c>
      <c r="B6269" s="203" t="s">
        <v>7506</v>
      </c>
      <c r="C6269" s="204" t="s">
        <v>7</v>
      </c>
      <c r="D6269" s="205">
        <v>5.63</v>
      </c>
      <c r="E6269" s="206"/>
    </row>
    <row r="6270" spans="1:5" ht="27">
      <c r="A6270" s="202">
        <v>100938</v>
      </c>
      <c r="B6270" s="203" t="s">
        <v>7507</v>
      </c>
      <c r="C6270" s="204" t="s">
        <v>7</v>
      </c>
      <c r="D6270" s="205">
        <v>4.76</v>
      </c>
      <c r="E6270" s="206"/>
    </row>
    <row r="6271" spans="1:5" ht="27">
      <c r="A6271" s="202">
        <v>100939</v>
      </c>
      <c r="B6271" s="203" t="s">
        <v>7508</v>
      </c>
      <c r="C6271" s="204" t="s">
        <v>7</v>
      </c>
      <c r="D6271" s="205">
        <v>4.34</v>
      </c>
      <c r="E6271" s="206"/>
    </row>
    <row r="6272" spans="1:5" ht="27">
      <c r="A6272" s="202">
        <v>100940</v>
      </c>
      <c r="B6272" s="203" t="s">
        <v>7509</v>
      </c>
      <c r="C6272" s="204" t="s">
        <v>7</v>
      </c>
      <c r="D6272" s="205">
        <v>3.73</v>
      </c>
      <c r="E6272" s="206"/>
    </row>
    <row r="6273" spans="1:5" ht="27">
      <c r="A6273" s="202">
        <v>100941</v>
      </c>
      <c r="B6273" s="203" t="s">
        <v>7510</v>
      </c>
      <c r="C6273" s="204" t="s">
        <v>6287</v>
      </c>
      <c r="D6273" s="205">
        <v>3.75</v>
      </c>
      <c r="E6273" s="206"/>
    </row>
    <row r="6274" spans="1:5" ht="27">
      <c r="A6274" s="202">
        <v>100942</v>
      </c>
      <c r="B6274" s="203" t="s">
        <v>7511</v>
      </c>
      <c r="C6274" s="204" t="s">
        <v>6287</v>
      </c>
      <c r="D6274" s="205">
        <v>3.17</v>
      </c>
      <c r="E6274" s="206"/>
    </row>
    <row r="6275" spans="1:5" ht="27">
      <c r="A6275" s="202">
        <v>100943</v>
      </c>
      <c r="B6275" s="203" t="s">
        <v>7512</v>
      </c>
      <c r="C6275" s="204" t="s">
        <v>6287</v>
      </c>
      <c r="D6275" s="205">
        <v>2.87</v>
      </c>
      <c r="E6275" s="206"/>
    </row>
    <row r="6276" spans="1:5" ht="27">
      <c r="A6276" s="202">
        <v>100944</v>
      </c>
      <c r="B6276" s="203" t="s">
        <v>7513</v>
      </c>
      <c r="C6276" s="204" t="s">
        <v>6287</v>
      </c>
      <c r="D6276" s="205">
        <v>2.4900000000000002</v>
      </c>
      <c r="E6276" s="206"/>
    </row>
    <row r="6277" spans="1:5" ht="27">
      <c r="A6277" s="202">
        <v>100945</v>
      </c>
      <c r="B6277" s="203" t="s">
        <v>7514</v>
      </c>
      <c r="C6277" s="204" t="s">
        <v>6287</v>
      </c>
      <c r="D6277" s="205">
        <v>1.67</v>
      </c>
      <c r="E6277" s="206"/>
    </row>
    <row r="6278" spans="1:5" ht="27">
      <c r="A6278" s="202">
        <v>100946</v>
      </c>
      <c r="B6278" s="203" t="s">
        <v>7515</v>
      </c>
      <c r="C6278" s="204" t="s">
        <v>6287</v>
      </c>
      <c r="D6278" s="205">
        <v>1.44</v>
      </c>
      <c r="E6278" s="206"/>
    </row>
    <row r="6279" spans="1:5" ht="27">
      <c r="A6279" s="202">
        <v>100947</v>
      </c>
      <c r="B6279" s="203" t="s">
        <v>7516</v>
      </c>
      <c r="C6279" s="204" t="s">
        <v>6287</v>
      </c>
      <c r="D6279" s="205">
        <v>1.32</v>
      </c>
      <c r="E6279" s="206"/>
    </row>
    <row r="6280" spans="1:5" ht="27">
      <c r="A6280" s="202">
        <v>100948</v>
      </c>
      <c r="B6280" s="203" t="s">
        <v>7517</v>
      </c>
      <c r="C6280" s="204" t="s">
        <v>6287</v>
      </c>
      <c r="D6280" s="205">
        <v>0.52</v>
      </c>
      <c r="E6280" s="206"/>
    </row>
    <row r="6281" spans="1:5" ht="27">
      <c r="A6281" s="202">
        <v>100949</v>
      </c>
      <c r="B6281" s="203" t="s">
        <v>7518</v>
      </c>
      <c r="C6281" s="204" t="s">
        <v>6287</v>
      </c>
      <c r="D6281" s="205">
        <v>3.98</v>
      </c>
      <c r="E6281" s="206"/>
    </row>
    <row r="6282" spans="1:5" ht="40.5">
      <c r="A6282" s="202">
        <v>100950</v>
      </c>
      <c r="B6282" s="203" t="s">
        <v>7519</v>
      </c>
      <c r="C6282" s="204" t="s">
        <v>6287</v>
      </c>
      <c r="D6282" s="205">
        <v>2.16</v>
      </c>
      <c r="E6282" s="206"/>
    </row>
    <row r="6283" spans="1:5" ht="40.5">
      <c r="A6283" s="202">
        <v>100951</v>
      </c>
      <c r="B6283" s="203" t="s">
        <v>7520</v>
      </c>
      <c r="C6283" s="204" t="s">
        <v>6287</v>
      </c>
      <c r="D6283" s="205">
        <v>1.87</v>
      </c>
      <c r="E6283" s="206"/>
    </row>
    <row r="6284" spans="1:5" ht="40.5">
      <c r="A6284" s="202">
        <v>100952</v>
      </c>
      <c r="B6284" s="203" t="s">
        <v>7521</v>
      </c>
      <c r="C6284" s="204" t="s">
        <v>6287</v>
      </c>
      <c r="D6284" s="205">
        <v>1.72</v>
      </c>
      <c r="E6284" s="206"/>
    </row>
    <row r="6285" spans="1:5" ht="40.5">
      <c r="A6285" s="202">
        <v>100953</v>
      </c>
      <c r="B6285" s="203" t="s">
        <v>7522</v>
      </c>
      <c r="C6285" s="204" t="s">
        <v>6287</v>
      </c>
      <c r="D6285" s="205">
        <v>0.68</v>
      </c>
      <c r="E6285" s="206"/>
    </row>
    <row r="6286" spans="1:5" ht="40.5">
      <c r="A6286" s="202">
        <v>100954</v>
      </c>
      <c r="B6286" s="203" t="s">
        <v>7523</v>
      </c>
      <c r="C6286" s="204" t="s">
        <v>6287</v>
      </c>
      <c r="D6286" s="205">
        <v>5.16</v>
      </c>
      <c r="E6286" s="206"/>
    </row>
    <row r="6287" spans="1:5" ht="27">
      <c r="A6287" s="202">
        <v>100955</v>
      </c>
      <c r="B6287" s="203" t="s">
        <v>7524</v>
      </c>
      <c r="C6287" s="204" t="s">
        <v>7</v>
      </c>
      <c r="D6287" s="205">
        <v>3.21</v>
      </c>
      <c r="E6287" s="206"/>
    </row>
    <row r="6288" spans="1:5" ht="27">
      <c r="A6288" s="202">
        <v>100956</v>
      </c>
      <c r="B6288" s="203" t="s">
        <v>7525</v>
      </c>
      <c r="C6288" s="204" t="s">
        <v>7</v>
      </c>
      <c r="D6288" s="205">
        <v>2.79</v>
      </c>
      <c r="E6288" s="206"/>
    </row>
    <row r="6289" spans="1:5" ht="27">
      <c r="A6289" s="202">
        <v>100957</v>
      </c>
      <c r="B6289" s="203" t="s">
        <v>7526</v>
      </c>
      <c r="C6289" s="204" t="s">
        <v>7</v>
      </c>
      <c r="D6289" s="205">
        <v>2.54</v>
      </c>
      <c r="E6289" s="206"/>
    </row>
    <row r="6290" spans="1:5" ht="27">
      <c r="A6290" s="202">
        <v>100958</v>
      </c>
      <c r="B6290" s="203" t="s">
        <v>7527</v>
      </c>
      <c r="C6290" s="204" t="s">
        <v>7</v>
      </c>
      <c r="D6290" s="205">
        <v>1.02</v>
      </c>
      <c r="E6290" s="206"/>
    </row>
    <row r="6291" spans="1:5" ht="27">
      <c r="A6291" s="202">
        <v>100959</v>
      </c>
      <c r="B6291" s="203" t="s">
        <v>7528</v>
      </c>
      <c r="C6291" s="204" t="s">
        <v>7</v>
      </c>
      <c r="D6291" s="205">
        <v>7.66</v>
      </c>
      <c r="E6291" s="206"/>
    </row>
    <row r="6292" spans="1:5" ht="27">
      <c r="A6292" s="202">
        <v>100960</v>
      </c>
      <c r="B6292" s="203" t="s">
        <v>7529</v>
      </c>
      <c r="C6292" s="204" t="s">
        <v>7</v>
      </c>
      <c r="D6292" s="205">
        <v>2.33</v>
      </c>
      <c r="E6292" s="206"/>
    </row>
    <row r="6293" spans="1:5" ht="27">
      <c r="A6293" s="202">
        <v>100961</v>
      </c>
      <c r="B6293" s="203" t="s">
        <v>7530</v>
      </c>
      <c r="C6293" s="204" t="s">
        <v>7</v>
      </c>
      <c r="D6293" s="205">
        <v>2.0099999999999998</v>
      </c>
      <c r="E6293" s="206"/>
    </row>
    <row r="6294" spans="1:5" ht="27">
      <c r="A6294" s="202">
        <v>100962</v>
      </c>
      <c r="B6294" s="203" t="s">
        <v>7531</v>
      </c>
      <c r="C6294" s="204" t="s">
        <v>7</v>
      </c>
      <c r="D6294" s="205">
        <v>1.84</v>
      </c>
      <c r="E6294" s="206"/>
    </row>
    <row r="6295" spans="1:5" ht="27">
      <c r="A6295" s="202">
        <v>100963</v>
      </c>
      <c r="B6295" s="203" t="s">
        <v>7532</v>
      </c>
      <c r="C6295" s="204" t="s">
        <v>7</v>
      </c>
      <c r="D6295" s="205">
        <v>0.72</v>
      </c>
      <c r="E6295" s="206"/>
    </row>
    <row r="6296" spans="1:5" ht="27">
      <c r="A6296" s="202">
        <v>100964</v>
      </c>
      <c r="B6296" s="203" t="s">
        <v>7533</v>
      </c>
      <c r="C6296" s="204" t="s">
        <v>7</v>
      </c>
      <c r="D6296" s="205">
        <v>5.59</v>
      </c>
      <c r="E6296" s="206"/>
    </row>
    <row r="6297" spans="1:5" ht="40.5">
      <c r="A6297" s="202">
        <v>100973</v>
      </c>
      <c r="B6297" s="203" t="s">
        <v>7534</v>
      </c>
      <c r="C6297" s="204" t="s">
        <v>4</v>
      </c>
      <c r="D6297" s="205">
        <v>5.57</v>
      </c>
      <c r="E6297" s="206"/>
    </row>
    <row r="6298" spans="1:5" ht="40.5">
      <c r="A6298" s="202">
        <v>100974</v>
      </c>
      <c r="B6298" s="203" t="s">
        <v>7535</v>
      </c>
      <c r="C6298" s="204" t="s">
        <v>4</v>
      </c>
      <c r="D6298" s="205">
        <v>5.45</v>
      </c>
      <c r="E6298" s="206"/>
    </row>
    <row r="6299" spans="1:5" ht="40.5">
      <c r="A6299" s="202">
        <v>100975</v>
      </c>
      <c r="B6299" s="203" t="s">
        <v>7536</v>
      </c>
      <c r="C6299" s="204" t="s">
        <v>4</v>
      </c>
      <c r="D6299" s="205">
        <v>5.67</v>
      </c>
      <c r="E6299" s="206"/>
    </row>
    <row r="6300" spans="1:5" ht="27">
      <c r="A6300" s="202">
        <v>100965</v>
      </c>
      <c r="B6300" s="203" t="s">
        <v>7537</v>
      </c>
      <c r="C6300" s="204" t="s">
        <v>6287</v>
      </c>
      <c r="D6300" s="205">
        <v>1.2</v>
      </c>
      <c r="E6300" s="206"/>
    </row>
    <row r="6301" spans="1:5" ht="40.5">
      <c r="A6301" s="202">
        <v>100966</v>
      </c>
      <c r="B6301" s="203" t="s">
        <v>7538</v>
      </c>
      <c r="C6301" s="204" t="s">
        <v>6287</v>
      </c>
      <c r="D6301" s="205">
        <v>1.03</v>
      </c>
      <c r="E6301" s="206"/>
    </row>
    <row r="6302" spans="1:5" ht="27">
      <c r="A6302" s="202">
        <v>100969</v>
      </c>
      <c r="B6302" s="203" t="s">
        <v>7539</v>
      </c>
      <c r="C6302" s="204" t="s">
        <v>6287</v>
      </c>
      <c r="D6302" s="205">
        <v>1.59</v>
      </c>
      <c r="E6302" s="206"/>
    </row>
    <row r="6303" spans="1:5" ht="40.5">
      <c r="A6303" s="202">
        <v>100970</v>
      </c>
      <c r="B6303" s="203" t="s">
        <v>7540</v>
      </c>
      <c r="C6303" s="204" t="s">
        <v>6287</v>
      </c>
      <c r="D6303" s="205">
        <v>1.35</v>
      </c>
      <c r="E6303" s="206"/>
    </row>
    <row r="6304" spans="1:5" ht="40.5">
      <c r="A6304" s="202">
        <v>102330</v>
      </c>
      <c r="B6304" s="203" t="s">
        <v>7541</v>
      </c>
      <c r="C6304" s="204" t="s">
        <v>6287</v>
      </c>
      <c r="D6304" s="205">
        <v>0.96</v>
      </c>
      <c r="E6304" s="206"/>
    </row>
    <row r="6305" spans="1:5" ht="40.5">
      <c r="A6305" s="202">
        <v>102331</v>
      </c>
      <c r="B6305" s="203" t="s">
        <v>7542</v>
      </c>
      <c r="C6305" s="204" t="s">
        <v>6287</v>
      </c>
      <c r="D6305" s="205">
        <v>0.37</v>
      </c>
      <c r="E6305" s="206"/>
    </row>
    <row r="6306" spans="1:5" ht="40.5">
      <c r="A6306" s="202">
        <v>102332</v>
      </c>
      <c r="B6306" s="203" t="s">
        <v>7543</v>
      </c>
      <c r="C6306" s="204" t="s">
        <v>6287</v>
      </c>
      <c r="D6306" s="205">
        <v>1.26</v>
      </c>
      <c r="E6306" s="206"/>
    </row>
    <row r="6307" spans="1:5" ht="40.5">
      <c r="A6307" s="202">
        <v>102333</v>
      </c>
      <c r="B6307" s="203" t="s">
        <v>7544</v>
      </c>
      <c r="C6307" s="204" t="s">
        <v>6287</v>
      </c>
      <c r="D6307" s="205">
        <v>0.5</v>
      </c>
      <c r="E6307" s="206"/>
    </row>
    <row r="6308" spans="1:5" ht="27">
      <c r="A6308" s="202">
        <v>101019</v>
      </c>
      <c r="B6308" s="203" t="s">
        <v>7545</v>
      </c>
      <c r="C6308" s="204" t="s">
        <v>6641</v>
      </c>
      <c r="D6308" s="205">
        <v>510.21</v>
      </c>
      <c r="E6308" s="206"/>
    </row>
    <row r="6309" spans="1:5" ht="27">
      <c r="A6309" s="202">
        <v>101479</v>
      </c>
      <c r="B6309" s="203" t="s">
        <v>7546</v>
      </c>
      <c r="C6309" s="204" t="s">
        <v>6641</v>
      </c>
      <c r="D6309" s="205">
        <v>101.85</v>
      </c>
      <c r="E6309" s="206"/>
    </row>
    <row r="6310" spans="1:5" ht="40.5">
      <c r="A6310" s="202">
        <v>100976</v>
      </c>
      <c r="B6310" s="203" t="s">
        <v>7547</v>
      </c>
      <c r="C6310" s="204" t="s">
        <v>4</v>
      </c>
      <c r="D6310" s="205">
        <v>5.61</v>
      </c>
      <c r="E6310" s="206"/>
    </row>
    <row r="6311" spans="1:5" ht="40.5">
      <c r="A6311" s="202">
        <v>100977</v>
      </c>
      <c r="B6311" s="203" t="s">
        <v>7548</v>
      </c>
      <c r="C6311" s="204" t="s">
        <v>4</v>
      </c>
      <c r="D6311" s="205">
        <v>4.67</v>
      </c>
      <c r="E6311" s="206"/>
    </row>
    <row r="6312" spans="1:5" ht="40.5">
      <c r="A6312" s="202">
        <v>100978</v>
      </c>
      <c r="B6312" s="203" t="s">
        <v>7549</v>
      </c>
      <c r="C6312" s="204" t="s">
        <v>4</v>
      </c>
      <c r="D6312" s="205">
        <v>4.29</v>
      </c>
      <c r="E6312" s="206"/>
    </row>
    <row r="6313" spans="1:5" ht="40.5">
      <c r="A6313" s="202">
        <v>100979</v>
      </c>
      <c r="B6313" s="203" t="s">
        <v>7550</v>
      </c>
      <c r="C6313" s="204" t="s">
        <v>4</v>
      </c>
      <c r="D6313" s="205">
        <v>4.24</v>
      </c>
      <c r="E6313" s="206"/>
    </row>
    <row r="6314" spans="1:5" ht="40.5">
      <c r="A6314" s="202">
        <v>100980</v>
      </c>
      <c r="B6314" s="203" t="s">
        <v>7551</v>
      </c>
      <c r="C6314" s="204" t="s">
        <v>4</v>
      </c>
      <c r="D6314" s="205">
        <v>4.05</v>
      </c>
      <c r="E6314" s="206"/>
    </row>
    <row r="6315" spans="1:5" ht="40.5">
      <c r="A6315" s="202">
        <v>100981</v>
      </c>
      <c r="B6315" s="203" t="s">
        <v>7552</v>
      </c>
      <c r="C6315" s="204" t="s">
        <v>4</v>
      </c>
      <c r="D6315" s="205">
        <v>5.71</v>
      </c>
      <c r="E6315" s="206"/>
    </row>
    <row r="6316" spans="1:5" ht="40.5">
      <c r="A6316" s="202">
        <v>100982</v>
      </c>
      <c r="B6316" s="203" t="s">
        <v>7553</v>
      </c>
      <c r="C6316" s="204" t="s">
        <v>4</v>
      </c>
      <c r="D6316" s="205">
        <v>5.55</v>
      </c>
      <c r="E6316" s="206"/>
    </row>
    <row r="6317" spans="1:5" ht="40.5">
      <c r="A6317" s="202">
        <v>100983</v>
      </c>
      <c r="B6317" s="203" t="s">
        <v>7554</v>
      </c>
      <c r="C6317" s="204" t="s">
        <v>4</v>
      </c>
      <c r="D6317" s="205">
        <v>5.76</v>
      </c>
      <c r="E6317" s="206"/>
    </row>
    <row r="6318" spans="1:5" ht="40.5">
      <c r="A6318" s="202">
        <v>100984</v>
      </c>
      <c r="B6318" s="203" t="s">
        <v>7555</v>
      </c>
      <c r="C6318" s="204" t="s">
        <v>4</v>
      </c>
      <c r="D6318" s="205">
        <v>5.68</v>
      </c>
      <c r="E6318" s="206"/>
    </row>
    <row r="6319" spans="1:5" ht="27">
      <c r="A6319" s="202">
        <v>100985</v>
      </c>
      <c r="B6319" s="203" t="s">
        <v>7556</v>
      </c>
      <c r="C6319" s="204" t="s">
        <v>4</v>
      </c>
      <c r="D6319" s="205">
        <v>4.68</v>
      </c>
      <c r="E6319" s="206"/>
    </row>
    <row r="6320" spans="1:5" ht="27">
      <c r="A6320" s="202">
        <v>100986</v>
      </c>
      <c r="B6320" s="203" t="s">
        <v>7557</v>
      </c>
      <c r="C6320" s="204" t="s">
        <v>4</v>
      </c>
      <c r="D6320" s="205">
        <v>5.71</v>
      </c>
      <c r="E6320" s="206"/>
    </row>
    <row r="6321" spans="1:5" ht="27">
      <c r="A6321" s="202">
        <v>100987</v>
      </c>
      <c r="B6321" s="203" t="s">
        <v>7558</v>
      </c>
      <c r="C6321" s="204" t="s">
        <v>4</v>
      </c>
      <c r="D6321" s="205">
        <v>6.83</v>
      </c>
      <c r="E6321" s="206"/>
    </row>
    <row r="6322" spans="1:5" ht="27">
      <c r="A6322" s="202">
        <v>100988</v>
      </c>
      <c r="B6322" s="203" t="s">
        <v>7559</v>
      </c>
      <c r="C6322" s="204" t="s">
        <v>4</v>
      </c>
      <c r="D6322" s="205">
        <v>7.3</v>
      </c>
      <c r="E6322" s="206"/>
    </row>
    <row r="6323" spans="1:5" ht="40.5">
      <c r="A6323" s="202">
        <v>100989</v>
      </c>
      <c r="B6323" s="203" t="s">
        <v>7560</v>
      </c>
      <c r="C6323" s="204" t="s">
        <v>6641</v>
      </c>
      <c r="D6323" s="205">
        <v>3.72</v>
      </c>
      <c r="E6323" s="206"/>
    </row>
    <row r="6324" spans="1:5" ht="40.5">
      <c r="A6324" s="202">
        <v>100990</v>
      </c>
      <c r="B6324" s="203" t="s">
        <v>7561</v>
      </c>
      <c r="C6324" s="204" t="s">
        <v>6641</v>
      </c>
      <c r="D6324" s="205">
        <v>3.64</v>
      </c>
      <c r="E6324" s="206"/>
    </row>
    <row r="6325" spans="1:5" ht="40.5">
      <c r="A6325" s="202">
        <v>100991</v>
      </c>
      <c r="B6325" s="203" t="s">
        <v>7562</v>
      </c>
      <c r="C6325" s="204" t="s">
        <v>6641</v>
      </c>
      <c r="D6325" s="205">
        <v>3.8</v>
      </c>
      <c r="E6325" s="206"/>
    </row>
    <row r="6326" spans="1:5" ht="40.5">
      <c r="A6326" s="202">
        <v>100992</v>
      </c>
      <c r="B6326" s="203" t="s">
        <v>7563</v>
      </c>
      <c r="C6326" s="204" t="s">
        <v>6641</v>
      </c>
      <c r="D6326" s="205">
        <v>3.74</v>
      </c>
      <c r="E6326" s="206"/>
    </row>
    <row r="6327" spans="1:5" ht="40.5">
      <c r="A6327" s="202">
        <v>100993</v>
      </c>
      <c r="B6327" s="203" t="s">
        <v>7564</v>
      </c>
      <c r="C6327" s="204" t="s">
        <v>6641</v>
      </c>
      <c r="D6327" s="205">
        <v>3.11</v>
      </c>
      <c r="E6327" s="206"/>
    </row>
    <row r="6328" spans="1:5" ht="40.5">
      <c r="A6328" s="202">
        <v>100994</v>
      </c>
      <c r="B6328" s="203" t="s">
        <v>7565</v>
      </c>
      <c r="C6328" s="204" t="s">
        <v>6641</v>
      </c>
      <c r="D6328" s="205">
        <v>2.84</v>
      </c>
      <c r="E6328" s="206"/>
    </row>
    <row r="6329" spans="1:5" ht="40.5">
      <c r="A6329" s="202">
        <v>100995</v>
      </c>
      <c r="B6329" s="203" t="s">
        <v>7566</v>
      </c>
      <c r="C6329" s="204" t="s">
        <v>6641</v>
      </c>
      <c r="D6329" s="205">
        <v>2.83</v>
      </c>
      <c r="E6329" s="206"/>
    </row>
    <row r="6330" spans="1:5" ht="40.5">
      <c r="A6330" s="202">
        <v>100996</v>
      </c>
      <c r="B6330" s="203" t="s">
        <v>7567</v>
      </c>
      <c r="C6330" s="204" t="s">
        <v>6641</v>
      </c>
      <c r="D6330" s="205">
        <v>2.69</v>
      </c>
      <c r="E6330" s="206"/>
    </row>
    <row r="6331" spans="1:5" ht="40.5">
      <c r="A6331" s="202">
        <v>100997</v>
      </c>
      <c r="B6331" s="203" t="s">
        <v>7568</v>
      </c>
      <c r="C6331" s="204" t="s">
        <v>6641</v>
      </c>
      <c r="D6331" s="205">
        <v>3.8</v>
      </c>
      <c r="E6331" s="206"/>
    </row>
    <row r="6332" spans="1:5" ht="40.5">
      <c r="A6332" s="202">
        <v>100998</v>
      </c>
      <c r="B6332" s="203" t="s">
        <v>7569</v>
      </c>
      <c r="C6332" s="204" t="s">
        <v>6641</v>
      </c>
      <c r="D6332" s="205">
        <v>3.7</v>
      </c>
      <c r="E6332" s="206"/>
    </row>
    <row r="6333" spans="1:5" ht="40.5">
      <c r="A6333" s="202">
        <v>100999</v>
      </c>
      <c r="B6333" s="203" t="s">
        <v>7570</v>
      </c>
      <c r="C6333" s="204" t="s">
        <v>6641</v>
      </c>
      <c r="D6333" s="205">
        <v>3.85</v>
      </c>
      <c r="E6333" s="206"/>
    </row>
    <row r="6334" spans="1:5" ht="40.5">
      <c r="A6334" s="202">
        <v>101000</v>
      </c>
      <c r="B6334" s="203" t="s">
        <v>7571</v>
      </c>
      <c r="C6334" s="204" t="s">
        <v>6641</v>
      </c>
      <c r="D6334" s="205">
        <v>3.78</v>
      </c>
      <c r="E6334" s="206"/>
    </row>
    <row r="6335" spans="1:5" ht="27">
      <c r="A6335" s="202">
        <v>101001</v>
      </c>
      <c r="B6335" s="203" t="s">
        <v>7572</v>
      </c>
      <c r="C6335" s="204" t="s">
        <v>6641</v>
      </c>
      <c r="D6335" s="205">
        <v>3.12</v>
      </c>
      <c r="E6335" s="206"/>
    </row>
    <row r="6336" spans="1:5" ht="27">
      <c r="A6336" s="202">
        <v>101002</v>
      </c>
      <c r="B6336" s="203" t="s">
        <v>7573</v>
      </c>
      <c r="C6336" s="204" t="s">
        <v>6641</v>
      </c>
      <c r="D6336" s="205">
        <v>3.8</v>
      </c>
      <c r="E6336" s="206"/>
    </row>
    <row r="6337" spans="1:5" ht="27">
      <c r="A6337" s="202">
        <v>101003</v>
      </c>
      <c r="B6337" s="203" t="s">
        <v>7574</v>
      </c>
      <c r="C6337" s="204" t="s">
        <v>6641</v>
      </c>
      <c r="D6337" s="205">
        <v>4.55</v>
      </c>
      <c r="E6337" s="206"/>
    </row>
    <row r="6338" spans="1:5" ht="27">
      <c r="A6338" s="202">
        <v>101004</v>
      </c>
      <c r="B6338" s="203" t="s">
        <v>7575</v>
      </c>
      <c r="C6338" s="204" t="s">
        <v>6641</v>
      </c>
      <c r="D6338" s="205">
        <v>4.8600000000000003</v>
      </c>
      <c r="E6338" s="206"/>
    </row>
    <row r="6339" spans="1:5" ht="15">
      <c r="A6339" s="202">
        <v>101005</v>
      </c>
      <c r="B6339" s="203" t="s">
        <v>7576</v>
      </c>
      <c r="C6339" s="204" t="s">
        <v>4</v>
      </c>
      <c r="D6339" s="205">
        <v>12.22</v>
      </c>
      <c r="E6339" s="206"/>
    </row>
    <row r="6340" spans="1:5" ht="15">
      <c r="A6340" s="202">
        <v>101006</v>
      </c>
      <c r="B6340" s="203" t="s">
        <v>7577</v>
      </c>
      <c r="C6340" s="204" t="s">
        <v>4</v>
      </c>
      <c r="D6340" s="205">
        <v>13.26</v>
      </c>
      <c r="E6340" s="206"/>
    </row>
    <row r="6341" spans="1:5" ht="15">
      <c r="A6341" s="202">
        <v>101007</v>
      </c>
      <c r="B6341" s="203" t="s">
        <v>7578</v>
      </c>
      <c r="C6341" s="204" t="s">
        <v>4</v>
      </c>
      <c r="D6341" s="205">
        <v>3.54</v>
      </c>
      <c r="E6341" s="206"/>
    </row>
    <row r="6342" spans="1:5" ht="15">
      <c r="A6342" s="202">
        <v>101008</v>
      </c>
      <c r="B6342" s="203" t="s">
        <v>7579</v>
      </c>
      <c r="C6342" s="204" t="s">
        <v>4</v>
      </c>
      <c r="D6342" s="205">
        <v>3.51</v>
      </c>
      <c r="E6342" s="206"/>
    </row>
    <row r="6343" spans="1:5" ht="27">
      <c r="A6343" s="202">
        <v>101009</v>
      </c>
      <c r="B6343" s="203" t="s">
        <v>7580</v>
      </c>
      <c r="C6343" s="204" t="s">
        <v>6641</v>
      </c>
      <c r="D6343" s="205">
        <v>26.19</v>
      </c>
      <c r="E6343" s="206"/>
    </row>
    <row r="6344" spans="1:5" ht="27">
      <c r="A6344" s="202">
        <v>101010</v>
      </c>
      <c r="B6344" s="203" t="s">
        <v>7581</v>
      </c>
      <c r="C6344" s="204" t="s">
        <v>6641</v>
      </c>
      <c r="D6344" s="205">
        <v>16.489999999999998</v>
      </c>
      <c r="E6344" s="206"/>
    </row>
    <row r="6345" spans="1:5" ht="27">
      <c r="A6345" s="202">
        <v>101013</v>
      </c>
      <c r="B6345" s="203" t="s">
        <v>7582</v>
      </c>
      <c r="C6345" s="204" t="s">
        <v>6641</v>
      </c>
      <c r="D6345" s="205">
        <v>27.8</v>
      </c>
      <c r="E6345" s="206"/>
    </row>
    <row r="6346" spans="1:5" ht="27">
      <c r="A6346" s="202">
        <v>101014</v>
      </c>
      <c r="B6346" s="203" t="s">
        <v>7583</v>
      </c>
      <c r="C6346" s="204" t="s">
        <v>6641</v>
      </c>
      <c r="D6346" s="205">
        <v>25.47</v>
      </c>
      <c r="E6346" s="206"/>
    </row>
    <row r="6347" spans="1:5" ht="27">
      <c r="A6347" s="202">
        <v>101015</v>
      </c>
      <c r="B6347" s="203" t="s">
        <v>7584</v>
      </c>
      <c r="C6347" s="204" t="s">
        <v>6641</v>
      </c>
      <c r="D6347" s="205">
        <v>20.91</v>
      </c>
      <c r="E6347" s="206"/>
    </row>
    <row r="6348" spans="1:5" ht="27">
      <c r="A6348" s="202">
        <v>101016</v>
      </c>
      <c r="B6348" s="203" t="s">
        <v>7585</v>
      </c>
      <c r="C6348" s="204" t="s">
        <v>6641</v>
      </c>
      <c r="D6348" s="205">
        <v>24.21</v>
      </c>
      <c r="E6348" s="206"/>
    </row>
    <row r="6349" spans="1:5" ht="27">
      <c r="A6349" s="202">
        <v>101017</v>
      </c>
      <c r="B6349" s="203" t="s">
        <v>7586</v>
      </c>
      <c r="C6349" s="204" t="s">
        <v>6641</v>
      </c>
      <c r="D6349" s="205">
        <v>18.36</v>
      </c>
      <c r="E6349" s="206"/>
    </row>
    <row r="6350" spans="1:5" ht="27">
      <c r="A6350" s="202">
        <v>101018</v>
      </c>
      <c r="B6350" s="203" t="s">
        <v>7587</v>
      </c>
      <c r="C6350" s="204" t="s">
        <v>6641</v>
      </c>
      <c r="D6350" s="205">
        <v>15.08</v>
      </c>
      <c r="E6350" s="206"/>
    </row>
    <row r="6351" spans="1:5" ht="27">
      <c r="A6351" s="202">
        <v>101463</v>
      </c>
      <c r="B6351" s="203" t="s">
        <v>7588</v>
      </c>
      <c r="C6351" s="204" t="s">
        <v>6641</v>
      </c>
      <c r="D6351" s="205">
        <v>27.88</v>
      </c>
      <c r="E6351" s="206"/>
    </row>
    <row r="6352" spans="1:5" ht="27">
      <c r="A6352" s="202">
        <v>101464</v>
      </c>
      <c r="B6352" s="203" t="s">
        <v>7589</v>
      </c>
      <c r="C6352" s="204" t="s">
        <v>6641</v>
      </c>
      <c r="D6352" s="205">
        <v>21.41</v>
      </c>
      <c r="E6352" s="206"/>
    </row>
    <row r="6353" spans="1:5" ht="27">
      <c r="A6353" s="202">
        <v>101465</v>
      </c>
      <c r="B6353" s="203" t="s">
        <v>7590</v>
      </c>
      <c r="C6353" s="204" t="s">
        <v>6641</v>
      </c>
      <c r="D6353" s="205">
        <v>16.37</v>
      </c>
      <c r="E6353" s="206"/>
    </row>
    <row r="6354" spans="1:5" ht="27">
      <c r="A6354" s="202">
        <v>101466</v>
      </c>
      <c r="B6354" s="203" t="s">
        <v>7591</v>
      </c>
      <c r="C6354" s="204" t="s">
        <v>6641</v>
      </c>
      <c r="D6354" s="205">
        <v>13.31</v>
      </c>
      <c r="E6354" s="206"/>
    </row>
    <row r="6355" spans="1:5" ht="27">
      <c r="A6355" s="202">
        <v>101467</v>
      </c>
      <c r="B6355" s="203" t="s">
        <v>7592</v>
      </c>
      <c r="C6355" s="204" t="s">
        <v>6641</v>
      </c>
      <c r="D6355" s="205">
        <v>11.14</v>
      </c>
      <c r="E6355" s="206"/>
    </row>
    <row r="6356" spans="1:5" ht="27">
      <c r="A6356" s="202">
        <v>101468</v>
      </c>
      <c r="B6356" s="203" t="s">
        <v>7593</v>
      </c>
      <c r="C6356" s="204" t="s">
        <v>6641</v>
      </c>
      <c r="D6356" s="205">
        <v>10.19</v>
      </c>
      <c r="E6356" s="206"/>
    </row>
    <row r="6357" spans="1:5" ht="27">
      <c r="A6357" s="202">
        <v>101469</v>
      </c>
      <c r="B6357" s="203" t="s">
        <v>7594</v>
      </c>
      <c r="C6357" s="204" t="s">
        <v>6641</v>
      </c>
      <c r="D6357" s="205">
        <v>22.81</v>
      </c>
      <c r="E6357" s="206"/>
    </row>
    <row r="6358" spans="1:5" ht="27">
      <c r="A6358" s="202">
        <v>101470</v>
      </c>
      <c r="B6358" s="203" t="s">
        <v>7595</v>
      </c>
      <c r="C6358" s="204" t="s">
        <v>6641</v>
      </c>
      <c r="D6358" s="205">
        <v>18.100000000000001</v>
      </c>
      <c r="E6358" s="206"/>
    </row>
    <row r="6359" spans="1:5" ht="27">
      <c r="A6359" s="202">
        <v>101471</v>
      </c>
      <c r="B6359" s="203" t="s">
        <v>7596</v>
      </c>
      <c r="C6359" s="204" t="s">
        <v>6641</v>
      </c>
      <c r="D6359" s="205">
        <v>15.53</v>
      </c>
      <c r="E6359" s="206"/>
    </row>
    <row r="6360" spans="1:5" ht="27">
      <c r="A6360" s="202">
        <v>101472</v>
      </c>
      <c r="B6360" s="203" t="s">
        <v>7597</v>
      </c>
      <c r="C6360" s="204" t="s">
        <v>6641</v>
      </c>
      <c r="D6360" s="205">
        <v>12.09</v>
      </c>
      <c r="E6360" s="206"/>
    </row>
    <row r="6361" spans="1:5" ht="27">
      <c r="A6361" s="202">
        <v>101473</v>
      </c>
      <c r="B6361" s="203" t="s">
        <v>7598</v>
      </c>
      <c r="C6361" s="204" t="s">
        <v>6641</v>
      </c>
      <c r="D6361" s="205">
        <v>17.41</v>
      </c>
      <c r="E6361" s="206"/>
    </row>
    <row r="6362" spans="1:5" ht="27">
      <c r="A6362" s="202">
        <v>101474</v>
      </c>
      <c r="B6362" s="203" t="s">
        <v>7599</v>
      </c>
      <c r="C6362" s="204" t="s">
        <v>6641</v>
      </c>
      <c r="D6362" s="205">
        <v>12.45</v>
      </c>
      <c r="E6362" s="206"/>
    </row>
    <row r="6363" spans="1:5" ht="27">
      <c r="A6363" s="202">
        <v>101475</v>
      </c>
      <c r="B6363" s="203" t="s">
        <v>7600</v>
      </c>
      <c r="C6363" s="204" t="s">
        <v>6641</v>
      </c>
      <c r="D6363" s="205">
        <v>11.05</v>
      </c>
      <c r="E6363" s="206"/>
    </row>
    <row r="6364" spans="1:5" ht="27">
      <c r="A6364" s="202">
        <v>101476</v>
      </c>
      <c r="B6364" s="203" t="s">
        <v>7601</v>
      </c>
      <c r="C6364" s="204" t="s">
        <v>6641</v>
      </c>
      <c r="D6364" s="205">
        <v>9.85</v>
      </c>
      <c r="E6364" s="206"/>
    </row>
    <row r="6365" spans="1:5" ht="27">
      <c r="A6365" s="202">
        <v>101477</v>
      </c>
      <c r="B6365" s="203" t="s">
        <v>7602</v>
      </c>
      <c r="C6365" s="204" t="s">
        <v>6641</v>
      </c>
      <c r="D6365" s="205">
        <v>8.07</v>
      </c>
      <c r="E6365" s="206"/>
    </row>
    <row r="6366" spans="1:5" ht="27">
      <c r="A6366" s="202">
        <v>101478</v>
      </c>
      <c r="B6366" s="203" t="s">
        <v>7603</v>
      </c>
      <c r="C6366" s="204" t="s">
        <v>6641</v>
      </c>
      <c r="D6366" s="205">
        <v>6.86</v>
      </c>
      <c r="E6366" s="206"/>
    </row>
    <row r="6367" spans="1:5" ht="27">
      <c r="A6367" s="202">
        <v>101480</v>
      </c>
      <c r="B6367" s="203" t="s">
        <v>7604</v>
      </c>
      <c r="C6367" s="204" t="s">
        <v>6641</v>
      </c>
      <c r="D6367" s="205">
        <v>40.81</v>
      </c>
      <c r="E6367" s="206"/>
    </row>
    <row r="6368" spans="1:5" ht="27">
      <c r="A6368" s="202">
        <v>101481</v>
      </c>
      <c r="B6368" s="203" t="s">
        <v>7605</v>
      </c>
      <c r="C6368" s="204" t="s">
        <v>6641</v>
      </c>
      <c r="D6368" s="205">
        <v>29.48</v>
      </c>
      <c r="E6368" s="206"/>
    </row>
    <row r="6369" spans="1:5" ht="27">
      <c r="A6369" s="202">
        <v>101482</v>
      </c>
      <c r="B6369" s="203" t="s">
        <v>7606</v>
      </c>
      <c r="C6369" s="204" t="s">
        <v>6641</v>
      </c>
      <c r="D6369" s="205">
        <v>22.03</v>
      </c>
      <c r="E6369" s="206"/>
    </row>
    <row r="6370" spans="1:5" ht="27">
      <c r="A6370" s="202">
        <v>101483</v>
      </c>
      <c r="B6370" s="203" t="s">
        <v>7607</v>
      </c>
      <c r="C6370" s="204" t="s">
        <v>6641</v>
      </c>
      <c r="D6370" s="205">
        <v>22.87</v>
      </c>
      <c r="E6370" s="206"/>
    </row>
    <row r="6371" spans="1:5" ht="27">
      <c r="A6371" s="202">
        <v>101484</v>
      </c>
      <c r="B6371" s="203" t="s">
        <v>7608</v>
      </c>
      <c r="C6371" s="204" t="s">
        <v>6641</v>
      </c>
      <c r="D6371" s="205">
        <v>118.51</v>
      </c>
      <c r="E6371" s="206"/>
    </row>
    <row r="6372" spans="1:5" ht="27">
      <c r="A6372" s="202">
        <v>101485</v>
      </c>
      <c r="B6372" s="203" t="s">
        <v>7609</v>
      </c>
      <c r="C6372" s="204" t="s">
        <v>6641</v>
      </c>
      <c r="D6372" s="205">
        <v>90.97</v>
      </c>
      <c r="E6372" s="206"/>
    </row>
    <row r="6373" spans="1:5" ht="27">
      <c r="A6373" s="202">
        <v>101486</v>
      </c>
      <c r="B6373" s="203" t="s">
        <v>7610</v>
      </c>
      <c r="C6373" s="204" t="s">
        <v>6641</v>
      </c>
      <c r="D6373" s="205">
        <v>81.94</v>
      </c>
      <c r="E6373" s="206"/>
    </row>
    <row r="6374" spans="1:5" ht="27">
      <c r="A6374" s="202">
        <v>101487</v>
      </c>
      <c r="B6374" s="203" t="s">
        <v>7611</v>
      </c>
      <c r="C6374" s="204" t="s">
        <v>6641</v>
      </c>
      <c r="D6374" s="205">
        <v>60</v>
      </c>
      <c r="E6374" s="206"/>
    </row>
    <row r="6375" spans="1:5" ht="27">
      <c r="A6375" s="202">
        <v>101488</v>
      </c>
      <c r="B6375" s="203" t="s">
        <v>7612</v>
      </c>
      <c r="C6375" s="204" t="s">
        <v>6641</v>
      </c>
      <c r="D6375" s="205">
        <v>51.91</v>
      </c>
      <c r="E6375" s="206"/>
    </row>
    <row r="6376" spans="1:5" ht="27">
      <c r="A6376" s="202">
        <v>101188</v>
      </c>
      <c r="B6376" s="203" t="s">
        <v>7613</v>
      </c>
      <c r="C6376" s="204" t="s">
        <v>0</v>
      </c>
      <c r="D6376" s="205">
        <v>4.1900000000000004</v>
      </c>
      <c r="E6376" s="206"/>
    </row>
    <row r="6377" spans="1:5" ht="40.5">
      <c r="A6377" s="202">
        <v>101189</v>
      </c>
      <c r="B6377" s="203" t="s">
        <v>7614</v>
      </c>
      <c r="C6377" s="204" t="s">
        <v>0</v>
      </c>
      <c r="D6377" s="205">
        <v>46.38</v>
      </c>
      <c r="E6377" s="206"/>
    </row>
    <row r="6378" spans="1:5" ht="40.5">
      <c r="A6378" s="202">
        <v>101190</v>
      </c>
      <c r="B6378" s="203" t="s">
        <v>7615</v>
      </c>
      <c r="C6378" s="204" t="s">
        <v>0</v>
      </c>
      <c r="D6378" s="205">
        <v>45.8</v>
      </c>
      <c r="E6378" s="206"/>
    </row>
    <row r="6379" spans="1:5" ht="40.5">
      <c r="A6379" s="202">
        <v>101191</v>
      </c>
      <c r="B6379" s="203" t="s">
        <v>7616</v>
      </c>
      <c r="C6379" s="204" t="s">
        <v>0</v>
      </c>
      <c r="D6379" s="205">
        <v>46.09</v>
      </c>
      <c r="E6379" s="206"/>
    </row>
    <row r="6380" spans="1:5" ht="40.5">
      <c r="A6380" s="202">
        <v>101192</v>
      </c>
      <c r="B6380" s="203" t="s">
        <v>7617</v>
      </c>
      <c r="C6380" s="204" t="s">
        <v>0</v>
      </c>
      <c r="D6380" s="205">
        <v>47.23</v>
      </c>
      <c r="E6380" s="206"/>
    </row>
    <row r="6381" spans="1:5" ht="40.5">
      <c r="A6381" s="202">
        <v>101193</v>
      </c>
      <c r="B6381" s="203" t="s">
        <v>7618</v>
      </c>
      <c r="C6381" s="204" t="s">
        <v>0</v>
      </c>
      <c r="D6381" s="205">
        <v>41.82</v>
      </c>
      <c r="E6381" s="206"/>
    </row>
    <row r="6382" spans="1:5" ht="40.5">
      <c r="A6382" s="202">
        <v>101194</v>
      </c>
      <c r="B6382" s="203" t="s">
        <v>7619</v>
      </c>
      <c r="C6382" s="204" t="s">
        <v>0</v>
      </c>
      <c r="D6382" s="205">
        <v>42.11</v>
      </c>
      <c r="E6382" s="206"/>
    </row>
    <row r="6383" spans="1:5" ht="40.5">
      <c r="A6383" s="202">
        <v>101197</v>
      </c>
      <c r="B6383" s="203" t="s">
        <v>7620</v>
      </c>
      <c r="C6383" s="204" t="s">
        <v>0</v>
      </c>
      <c r="D6383" s="205">
        <v>88.2</v>
      </c>
      <c r="E6383" s="206"/>
    </row>
    <row r="6384" spans="1:5" ht="40.5">
      <c r="A6384" s="202">
        <v>101198</v>
      </c>
      <c r="B6384" s="203" t="s">
        <v>7621</v>
      </c>
      <c r="C6384" s="204" t="s">
        <v>0</v>
      </c>
      <c r="D6384" s="205">
        <v>63.45</v>
      </c>
      <c r="E6384" s="206"/>
    </row>
    <row r="6385" spans="1:5" ht="40.5">
      <c r="A6385" s="202">
        <v>101199</v>
      </c>
      <c r="B6385" s="203" t="s">
        <v>7622</v>
      </c>
      <c r="C6385" s="204" t="s">
        <v>0</v>
      </c>
      <c r="D6385" s="205">
        <v>64.17</v>
      </c>
      <c r="E6385" s="206"/>
    </row>
    <row r="6386" spans="1:5" ht="40.5">
      <c r="A6386" s="202">
        <v>101200</v>
      </c>
      <c r="B6386" s="203" t="s">
        <v>7623</v>
      </c>
      <c r="C6386" s="204" t="s">
        <v>0</v>
      </c>
      <c r="D6386" s="205">
        <v>32.44</v>
      </c>
      <c r="E6386" s="206"/>
    </row>
    <row r="6387" spans="1:5" ht="40.5">
      <c r="A6387" s="202">
        <v>101201</v>
      </c>
      <c r="B6387" s="203" t="s">
        <v>7624</v>
      </c>
      <c r="C6387" s="204" t="s">
        <v>0</v>
      </c>
      <c r="D6387" s="205">
        <v>41.85</v>
      </c>
      <c r="E6387" s="206"/>
    </row>
    <row r="6388" spans="1:5" ht="40.5">
      <c r="A6388" s="202">
        <v>101202</v>
      </c>
      <c r="B6388" s="203" t="s">
        <v>7625</v>
      </c>
      <c r="C6388" s="204" t="s">
        <v>0</v>
      </c>
      <c r="D6388" s="205">
        <v>28.66</v>
      </c>
      <c r="E6388" s="206"/>
    </row>
    <row r="6389" spans="1:5" ht="40.5">
      <c r="A6389" s="202">
        <v>101203</v>
      </c>
      <c r="B6389" s="203" t="s">
        <v>7626</v>
      </c>
      <c r="C6389" s="204" t="s">
        <v>0</v>
      </c>
      <c r="D6389" s="205">
        <v>27.94</v>
      </c>
      <c r="E6389" s="206"/>
    </row>
    <row r="6390" spans="1:5" ht="40.5">
      <c r="A6390" s="202">
        <v>101204</v>
      </c>
      <c r="B6390" s="203" t="s">
        <v>7627</v>
      </c>
      <c r="C6390" s="204" t="s">
        <v>0</v>
      </c>
      <c r="D6390" s="205">
        <v>28.23</v>
      </c>
      <c r="E6390" s="206"/>
    </row>
    <row r="6391" spans="1:5" ht="40.5">
      <c r="A6391" s="202">
        <v>101205</v>
      </c>
      <c r="B6391" s="203" t="s">
        <v>7628</v>
      </c>
      <c r="C6391" s="204" t="s">
        <v>0</v>
      </c>
      <c r="D6391" s="205">
        <v>28.66</v>
      </c>
      <c r="E6391" s="206"/>
    </row>
    <row r="6392" spans="1:5" ht="54">
      <c r="A6392" s="202">
        <v>102362</v>
      </c>
      <c r="B6392" s="203" t="s">
        <v>7629</v>
      </c>
      <c r="C6392" s="204" t="s">
        <v>2</v>
      </c>
      <c r="D6392" s="205">
        <v>158.87</v>
      </c>
      <c r="E6392" s="206"/>
    </row>
    <row r="6393" spans="1:5" ht="54">
      <c r="A6393" s="202">
        <v>102363</v>
      </c>
      <c r="B6393" s="203" t="s">
        <v>7630</v>
      </c>
      <c r="C6393" s="204" t="s">
        <v>2</v>
      </c>
      <c r="D6393" s="205">
        <v>169.97</v>
      </c>
      <c r="E6393" s="206"/>
    </row>
    <row r="6394" spans="1:5" ht="54">
      <c r="A6394" s="202">
        <v>102364</v>
      </c>
      <c r="B6394" s="203" t="s">
        <v>7631</v>
      </c>
      <c r="C6394" s="204" t="s">
        <v>2</v>
      </c>
      <c r="D6394" s="205">
        <v>190.08</v>
      </c>
      <c r="E6394" s="206"/>
    </row>
    <row r="6395" spans="1:5" ht="15">
      <c r="A6395" s="202">
        <v>98509</v>
      </c>
      <c r="B6395" s="203" t="s">
        <v>7632</v>
      </c>
      <c r="C6395" s="204" t="s">
        <v>1</v>
      </c>
      <c r="D6395" s="205">
        <v>46.39</v>
      </c>
      <c r="E6395" s="206"/>
    </row>
    <row r="6396" spans="1:5" ht="27">
      <c r="A6396" s="202">
        <v>98510</v>
      </c>
      <c r="B6396" s="203" t="s">
        <v>7633</v>
      </c>
      <c r="C6396" s="204" t="s">
        <v>1</v>
      </c>
      <c r="D6396" s="205">
        <v>66.45</v>
      </c>
      <c r="E6396" s="206"/>
    </row>
    <row r="6397" spans="1:5" ht="27">
      <c r="A6397" s="202">
        <v>98511</v>
      </c>
      <c r="B6397" s="203" t="s">
        <v>7634</v>
      </c>
      <c r="C6397" s="204" t="s">
        <v>1</v>
      </c>
      <c r="D6397" s="205">
        <v>128.19999999999999</v>
      </c>
      <c r="E6397" s="206"/>
    </row>
    <row r="6398" spans="1:5" ht="27">
      <c r="A6398" s="202">
        <v>98516</v>
      </c>
      <c r="B6398" s="203" t="s">
        <v>7635</v>
      </c>
      <c r="C6398" s="204" t="s">
        <v>1</v>
      </c>
      <c r="D6398" s="205">
        <v>270.38</v>
      </c>
      <c r="E6398" s="206"/>
    </row>
    <row r="6399" spans="1:5" ht="15">
      <c r="A6399" s="202">
        <v>98519</v>
      </c>
      <c r="B6399" s="203" t="s">
        <v>7636</v>
      </c>
      <c r="C6399" s="204" t="s">
        <v>2</v>
      </c>
      <c r="D6399" s="205">
        <v>1.38</v>
      </c>
      <c r="E6399" s="206"/>
    </row>
    <row r="6400" spans="1:5" ht="15">
      <c r="A6400" s="202">
        <v>98520</v>
      </c>
      <c r="B6400" s="203" t="s">
        <v>7637</v>
      </c>
      <c r="C6400" s="204" t="s">
        <v>2</v>
      </c>
      <c r="D6400" s="205">
        <v>3.5</v>
      </c>
      <c r="E6400" s="206"/>
    </row>
    <row r="6401" spans="1:5" ht="15">
      <c r="A6401" s="202">
        <v>98521</v>
      </c>
      <c r="B6401" s="203" t="s">
        <v>7638</v>
      </c>
      <c r="C6401" s="204" t="s">
        <v>2</v>
      </c>
      <c r="D6401" s="205">
        <v>0.24</v>
      </c>
      <c r="E6401" s="206"/>
    </row>
    <row r="6402" spans="1:5" ht="27">
      <c r="A6402" s="202">
        <v>98522</v>
      </c>
      <c r="B6402" s="203" t="s">
        <v>7639</v>
      </c>
      <c r="C6402" s="204" t="s">
        <v>0</v>
      </c>
      <c r="D6402" s="205">
        <v>116.2</v>
      </c>
      <c r="E6402" s="206"/>
    </row>
    <row r="6403" spans="1:5" ht="15">
      <c r="A6403" s="202">
        <v>98524</v>
      </c>
      <c r="B6403" s="203" t="s">
        <v>7640</v>
      </c>
      <c r="C6403" s="204" t="s">
        <v>2</v>
      </c>
      <c r="D6403" s="205">
        <v>2.2200000000000002</v>
      </c>
      <c r="E6403" s="206"/>
    </row>
    <row r="6404" spans="1:5" ht="15">
      <c r="A6404" s="202">
        <v>98503</v>
      </c>
      <c r="B6404" s="203" t="s">
        <v>7641</v>
      </c>
      <c r="C6404" s="204" t="s">
        <v>2</v>
      </c>
      <c r="D6404" s="205">
        <v>14.01</v>
      </c>
      <c r="E6404" s="206"/>
    </row>
    <row r="6405" spans="1:5" ht="15">
      <c r="A6405" s="202">
        <v>98504</v>
      </c>
      <c r="B6405" s="203" t="s">
        <v>11</v>
      </c>
      <c r="C6405" s="204" t="s">
        <v>2</v>
      </c>
      <c r="D6405" s="205">
        <v>9.27</v>
      </c>
      <c r="E6405" s="206"/>
    </row>
    <row r="6406" spans="1:5" ht="15">
      <c r="A6406" s="202">
        <v>98505</v>
      </c>
      <c r="B6406" s="203" t="s">
        <v>7642</v>
      </c>
      <c r="C6406" s="204" t="s">
        <v>2</v>
      </c>
      <c r="D6406" s="205">
        <v>66.349999999999994</v>
      </c>
      <c r="E6406" s="206"/>
    </row>
    <row r="6407" spans="1:5" ht="27">
      <c r="A6407" s="202">
        <v>98525</v>
      </c>
      <c r="B6407" s="203" t="s">
        <v>7643</v>
      </c>
      <c r="C6407" s="204" t="s">
        <v>2</v>
      </c>
      <c r="D6407" s="205">
        <v>0.25</v>
      </c>
      <c r="E6407" s="206"/>
    </row>
    <row r="6408" spans="1:5" ht="27">
      <c r="A6408" s="202">
        <v>98526</v>
      </c>
      <c r="B6408" s="203" t="s">
        <v>7644</v>
      </c>
      <c r="C6408" s="204" t="s">
        <v>1</v>
      </c>
      <c r="D6408" s="205">
        <v>52.49</v>
      </c>
      <c r="E6408" s="206"/>
    </row>
    <row r="6409" spans="1:5" ht="27">
      <c r="A6409" s="202">
        <v>98527</v>
      </c>
      <c r="B6409" s="203" t="s">
        <v>7645</v>
      </c>
      <c r="C6409" s="204" t="s">
        <v>1</v>
      </c>
      <c r="D6409" s="205">
        <v>113.01</v>
      </c>
      <c r="E6409" s="206"/>
    </row>
    <row r="6410" spans="1:5" ht="27">
      <c r="A6410" s="202">
        <v>98528</v>
      </c>
      <c r="B6410" s="203" t="s">
        <v>7646</v>
      </c>
      <c r="C6410" s="204" t="s">
        <v>1</v>
      </c>
      <c r="D6410" s="205">
        <v>165.25</v>
      </c>
      <c r="E6410" s="206"/>
    </row>
    <row r="6411" spans="1:5" ht="27">
      <c r="A6411" s="202">
        <v>98529</v>
      </c>
      <c r="B6411" s="203" t="s">
        <v>7647</v>
      </c>
      <c r="C6411" s="204" t="s">
        <v>1</v>
      </c>
      <c r="D6411" s="205">
        <v>48.01</v>
      </c>
      <c r="E6411" s="206"/>
    </row>
    <row r="6412" spans="1:5" ht="27">
      <c r="A6412" s="202">
        <v>98530</v>
      </c>
      <c r="B6412" s="203" t="s">
        <v>7648</v>
      </c>
      <c r="C6412" s="204" t="s">
        <v>1</v>
      </c>
      <c r="D6412" s="205">
        <v>85.53</v>
      </c>
      <c r="E6412" s="206"/>
    </row>
    <row r="6413" spans="1:5" ht="27">
      <c r="A6413" s="202">
        <v>98531</v>
      </c>
      <c r="B6413" s="203" t="s">
        <v>7649</v>
      </c>
      <c r="C6413" s="204" t="s">
        <v>1</v>
      </c>
      <c r="D6413" s="205">
        <v>181.78</v>
      </c>
      <c r="E6413" s="206"/>
    </row>
    <row r="6414" spans="1:5" ht="27">
      <c r="A6414" s="202">
        <v>98532</v>
      </c>
      <c r="B6414" s="203" t="s">
        <v>7650</v>
      </c>
      <c r="C6414" s="204" t="s">
        <v>1</v>
      </c>
      <c r="D6414" s="205">
        <v>72.31</v>
      </c>
      <c r="E6414" s="206"/>
    </row>
    <row r="6415" spans="1:5" ht="27">
      <c r="A6415" s="202">
        <v>98533</v>
      </c>
      <c r="B6415" s="203" t="s">
        <v>7651</v>
      </c>
      <c r="C6415" s="204" t="s">
        <v>1</v>
      </c>
      <c r="D6415" s="205">
        <v>193.33</v>
      </c>
      <c r="E6415" s="206"/>
    </row>
    <row r="6416" spans="1:5" ht="27">
      <c r="A6416" s="202">
        <v>98534</v>
      </c>
      <c r="B6416" s="203" t="s">
        <v>7652</v>
      </c>
      <c r="C6416" s="204" t="s">
        <v>1</v>
      </c>
      <c r="D6416" s="205">
        <v>500.89</v>
      </c>
      <c r="E6416" s="206"/>
    </row>
    <row r="6417" spans="1:5" ht="27">
      <c r="A6417" s="202">
        <v>98535</v>
      </c>
      <c r="B6417" s="203" t="s">
        <v>7653</v>
      </c>
      <c r="C6417" s="204" t="s">
        <v>1</v>
      </c>
      <c r="D6417" s="205">
        <v>783.28</v>
      </c>
      <c r="E6417" s="206"/>
    </row>
    <row r="6418" spans="1:5" ht="15">
      <c r="A6418" s="202">
        <v>88238</v>
      </c>
      <c r="B6418" s="203" t="s">
        <v>7654</v>
      </c>
      <c r="C6418" s="204" t="s">
        <v>3</v>
      </c>
      <c r="D6418" s="205">
        <v>13.4</v>
      </c>
      <c r="E6418" s="206"/>
    </row>
    <row r="6419" spans="1:5" ht="15">
      <c r="A6419" s="202">
        <v>88239</v>
      </c>
      <c r="B6419" s="203" t="s">
        <v>7655</v>
      </c>
      <c r="C6419" s="204" t="s">
        <v>3</v>
      </c>
      <c r="D6419" s="205">
        <v>14.57</v>
      </c>
      <c r="E6419" s="206"/>
    </row>
    <row r="6420" spans="1:5" ht="15">
      <c r="A6420" s="202">
        <v>88240</v>
      </c>
      <c r="B6420" s="203" t="s">
        <v>7656</v>
      </c>
      <c r="C6420" s="204" t="s">
        <v>3</v>
      </c>
      <c r="D6420" s="205">
        <v>10.27</v>
      </c>
      <c r="E6420" s="206"/>
    </row>
    <row r="6421" spans="1:5" ht="15">
      <c r="A6421" s="202">
        <v>88241</v>
      </c>
      <c r="B6421" s="203" t="s">
        <v>7657</v>
      </c>
      <c r="C6421" s="204" t="s">
        <v>3</v>
      </c>
      <c r="D6421" s="205">
        <v>13.74</v>
      </c>
      <c r="E6421" s="206"/>
    </row>
    <row r="6422" spans="1:5" ht="15">
      <c r="A6422" s="202">
        <v>88242</v>
      </c>
      <c r="B6422" s="203" t="s">
        <v>7658</v>
      </c>
      <c r="C6422" s="204" t="s">
        <v>3</v>
      </c>
      <c r="D6422" s="205">
        <v>14.06</v>
      </c>
      <c r="E6422" s="206"/>
    </row>
    <row r="6423" spans="1:5" ht="15">
      <c r="A6423" s="202">
        <v>88243</v>
      </c>
      <c r="B6423" s="203" t="s">
        <v>7659</v>
      </c>
      <c r="C6423" s="204" t="s">
        <v>3</v>
      </c>
      <c r="D6423" s="205">
        <v>16.98</v>
      </c>
      <c r="E6423" s="206"/>
    </row>
    <row r="6424" spans="1:5" ht="15">
      <c r="A6424" s="202">
        <v>88245</v>
      </c>
      <c r="B6424" s="203" t="s">
        <v>7660</v>
      </c>
      <c r="C6424" s="204" t="s">
        <v>3</v>
      </c>
      <c r="D6424" s="205">
        <v>17.579999999999998</v>
      </c>
      <c r="E6424" s="206"/>
    </row>
    <row r="6425" spans="1:5" ht="15">
      <c r="A6425" s="202">
        <v>88246</v>
      </c>
      <c r="B6425" s="203" t="s">
        <v>7661</v>
      </c>
      <c r="C6425" s="204" t="s">
        <v>3</v>
      </c>
      <c r="D6425" s="205">
        <v>14.9</v>
      </c>
      <c r="E6425" s="206"/>
    </row>
    <row r="6426" spans="1:5" ht="15">
      <c r="A6426" s="202">
        <v>88247</v>
      </c>
      <c r="B6426" s="203" t="s">
        <v>7662</v>
      </c>
      <c r="C6426" s="204" t="s">
        <v>3</v>
      </c>
      <c r="D6426" s="205">
        <v>14</v>
      </c>
      <c r="E6426" s="206"/>
    </row>
    <row r="6427" spans="1:5" ht="15">
      <c r="A6427" s="202">
        <v>88248</v>
      </c>
      <c r="B6427" s="203" t="s">
        <v>7663</v>
      </c>
      <c r="C6427" s="204" t="s">
        <v>3</v>
      </c>
      <c r="D6427" s="205">
        <v>13.48</v>
      </c>
      <c r="E6427" s="206"/>
    </row>
    <row r="6428" spans="1:5" ht="15">
      <c r="A6428" s="202">
        <v>88249</v>
      </c>
      <c r="B6428" s="203" t="s">
        <v>7664</v>
      </c>
      <c r="C6428" s="204" t="s">
        <v>3</v>
      </c>
      <c r="D6428" s="205">
        <v>20.079999999999998</v>
      </c>
      <c r="E6428" s="206"/>
    </row>
    <row r="6429" spans="1:5" ht="15">
      <c r="A6429" s="202">
        <v>88250</v>
      </c>
      <c r="B6429" s="203" t="s">
        <v>7665</v>
      </c>
      <c r="C6429" s="204" t="s">
        <v>3</v>
      </c>
      <c r="D6429" s="205">
        <v>11.83</v>
      </c>
      <c r="E6429" s="206"/>
    </row>
    <row r="6430" spans="1:5" ht="15">
      <c r="A6430" s="202">
        <v>88251</v>
      </c>
      <c r="B6430" s="203" t="s">
        <v>7666</v>
      </c>
      <c r="C6430" s="204" t="s">
        <v>3</v>
      </c>
      <c r="D6430" s="205">
        <v>14.09</v>
      </c>
      <c r="E6430" s="206"/>
    </row>
    <row r="6431" spans="1:5" ht="15">
      <c r="A6431" s="202">
        <v>88252</v>
      </c>
      <c r="B6431" s="203" t="s">
        <v>7667</v>
      </c>
      <c r="C6431" s="204" t="s">
        <v>3</v>
      </c>
      <c r="D6431" s="205">
        <v>14.72</v>
      </c>
      <c r="E6431" s="206"/>
    </row>
    <row r="6432" spans="1:5" ht="15">
      <c r="A6432" s="202">
        <v>88253</v>
      </c>
      <c r="B6432" s="203" t="s">
        <v>7668</v>
      </c>
      <c r="C6432" s="204" t="s">
        <v>3</v>
      </c>
      <c r="D6432" s="205">
        <v>6.79</v>
      </c>
      <c r="E6432" s="206"/>
    </row>
    <row r="6433" spans="1:5" ht="15">
      <c r="A6433" s="202">
        <v>88255</v>
      </c>
      <c r="B6433" s="203" t="s">
        <v>7669</v>
      </c>
      <c r="C6433" s="204" t="s">
        <v>3</v>
      </c>
      <c r="D6433" s="205">
        <v>21.45</v>
      </c>
      <c r="E6433" s="206"/>
    </row>
    <row r="6434" spans="1:5" ht="15">
      <c r="A6434" s="202">
        <v>88256</v>
      </c>
      <c r="B6434" s="203" t="s">
        <v>7670</v>
      </c>
      <c r="C6434" s="204" t="s">
        <v>3</v>
      </c>
      <c r="D6434" s="205">
        <v>17.61</v>
      </c>
      <c r="E6434" s="206"/>
    </row>
    <row r="6435" spans="1:5" ht="15">
      <c r="A6435" s="202">
        <v>88257</v>
      </c>
      <c r="B6435" s="203" t="s">
        <v>7671</v>
      </c>
      <c r="C6435" s="204" t="s">
        <v>3</v>
      </c>
      <c r="D6435" s="205">
        <v>12.75</v>
      </c>
      <c r="E6435" s="206"/>
    </row>
    <row r="6436" spans="1:5" ht="15">
      <c r="A6436" s="202">
        <v>88258</v>
      </c>
      <c r="B6436" s="203" t="s">
        <v>7672</v>
      </c>
      <c r="C6436" s="204" t="s">
        <v>3</v>
      </c>
      <c r="D6436" s="205">
        <v>10.3</v>
      </c>
      <c r="E6436" s="206"/>
    </row>
    <row r="6437" spans="1:5" ht="15">
      <c r="A6437" s="202">
        <v>88260</v>
      </c>
      <c r="B6437" s="203" t="s">
        <v>7673</v>
      </c>
      <c r="C6437" s="204" t="s">
        <v>3</v>
      </c>
      <c r="D6437" s="205">
        <v>17.41</v>
      </c>
      <c r="E6437" s="206"/>
    </row>
    <row r="6438" spans="1:5" ht="15">
      <c r="A6438" s="202">
        <v>88261</v>
      </c>
      <c r="B6438" s="203" t="s">
        <v>7674</v>
      </c>
      <c r="C6438" s="204" t="s">
        <v>3</v>
      </c>
      <c r="D6438" s="205">
        <v>18.77</v>
      </c>
      <c r="E6438" s="206"/>
    </row>
    <row r="6439" spans="1:5" ht="15">
      <c r="A6439" s="202">
        <v>88262</v>
      </c>
      <c r="B6439" s="203" t="s">
        <v>7675</v>
      </c>
      <c r="C6439" s="204" t="s">
        <v>3</v>
      </c>
      <c r="D6439" s="205">
        <v>17.48</v>
      </c>
      <c r="E6439" s="206"/>
    </row>
    <row r="6440" spans="1:5" ht="15">
      <c r="A6440" s="202">
        <v>88263</v>
      </c>
      <c r="B6440" s="203" t="s">
        <v>7676</v>
      </c>
      <c r="C6440" s="204" t="s">
        <v>3</v>
      </c>
      <c r="D6440" s="205">
        <v>11.38</v>
      </c>
      <c r="E6440" s="206"/>
    </row>
    <row r="6441" spans="1:5" ht="15">
      <c r="A6441" s="202">
        <v>88264</v>
      </c>
      <c r="B6441" s="203" t="s">
        <v>7677</v>
      </c>
      <c r="C6441" s="204" t="s">
        <v>3</v>
      </c>
      <c r="D6441" s="205">
        <v>18.3</v>
      </c>
      <c r="E6441" s="206"/>
    </row>
    <row r="6442" spans="1:5" ht="15">
      <c r="A6442" s="202">
        <v>88265</v>
      </c>
      <c r="B6442" s="203" t="s">
        <v>7678</v>
      </c>
      <c r="C6442" s="204" t="s">
        <v>3</v>
      </c>
      <c r="D6442" s="205">
        <v>18.3</v>
      </c>
      <c r="E6442" s="206"/>
    </row>
    <row r="6443" spans="1:5" ht="15">
      <c r="A6443" s="202">
        <v>88266</v>
      </c>
      <c r="B6443" s="203" t="s">
        <v>7679</v>
      </c>
      <c r="C6443" s="204" t="s">
        <v>3</v>
      </c>
      <c r="D6443" s="205">
        <v>18.39</v>
      </c>
      <c r="E6443" s="206"/>
    </row>
    <row r="6444" spans="1:5" ht="15">
      <c r="A6444" s="202">
        <v>88267</v>
      </c>
      <c r="B6444" s="203" t="s">
        <v>7680</v>
      </c>
      <c r="C6444" s="204" t="s">
        <v>3</v>
      </c>
      <c r="D6444" s="205">
        <v>17.66</v>
      </c>
      <c r="E6444" s="206"/>
    </row>
    <row r="6445" spans="1:5" ht="15">
      <c r="A6445" s="202">
        <v>88269</v>
      </c>
      <c r="B6445" s="203" t="s">
        <v>7681</v>
      </c>
      <c r="C6445" s="204" t="s">
        <v>3</v>
      </c>
      <c r="D6445" s="205">
        <v>17.579999999999998</v>
      </c>
      <c r="E6445" s="206"/>
    </row>
    <row r="6446" spans="1:5" ht="15">
      <c r="A6446" s="202">
        <v>88270</v>
      </c>
      <c r="B6446" s="203" t="s">
        <v>7682</v>
      </c>
      <c r="C6446" s="204" t="s">
        <v>3</v>
      </c>
      <c r="D6446" s="205">
        <v>18.489999999999998</v>
      </c>
      <c r="E6446" s="206"/>
    </row>
    <row r="6447" spans="1:5" ht="15">
      <c r="A6447" s="202">
        <v>88272</v>
      </c>
      <c r="B6447" s="203" t="s">
        <v>7683</v>
      </c>
      <c r="C6447" s="204" t="s">
        <v>3</v>
      </c>
      <c r="D6447" s="205">
        <v>18.45</v>
      </c>
      <c r="E6447" s="206"/>
    </row>
    <row r="6448" spans="1:5" ht="15">
      <c r="A6448" s="202">
        <v>88273</v>
      </c>
      <c r="B6448" s="203" t="s">
        <v>7684</v>
      </c>
      <c r="C6448" s="204" t="s">
        <v>3</v>
      </c>
      <c r="D6448" s="205">
        <v>17.8</v>
      </c>
      <c r="E6448" s="206"/>
    </row>
    <row r="6449" spans="1:5" ht="15">
      <c r="A6449" s="202">
        <v>88274</v>
      </c>
      <c r="B6449" s="203" t="s">
        <v>7685</v>
      </c>
      <c r="C6449" s="204" t="s">
        <v>3</v>
      </c>
      <c r="D6449" s="205">
        <v>17.899999999999999</v>
      </c>
      <c r="E6449" s="206"/>
    </row>
    <row r="6450" spans="1:5" ht="15">
      <c r="A6450" s="202">
        <v>88275</v>
      </c>
      <c r="B6450" s="203" t="s">
        <v>7686</v>
      </c>
      <c r="C6450" s="204" t="s">
        <v>3</v>
      </c>
      <c r="D6450" s="205">
        <v>18.489999999999998</v>
      </c>
      <c r="E6450" s="206"/>
    </row>
    <row r="6451" spans="1:5" ht="15">
      <c r="A6451" s="202">
        <v>88277</v>
      </c>
      <c r="B6451" s="203" t="s">
        <v>7687</v>
      </c>
      <c r="C6451" s="204" t="s">
        <v>3</v>
      </c>
      <c r="D6451" s="205">
        <v>13.51</v>
      </c>
      <c r="E6451" s="206"/>
    </row>
    <row r="6452" spans="1:5" ht="15">
      <c r="A6452" s="202">
        <v>88278</v>
      </c>
      <c r="B6452" s="203" t="s">
        <v>7688</v>
      </c>
      <c r="C6452" s="204" t="s">
        <v>3</v>
      </c>
      <c r="D6452" s="205">
        <v>12.66</v>
      </c>
      <c r="E6452" s="206"/>
    </row>
    <row r="6453" spans="1:5" ht="15">
      <c r="A6453" s="202">
        <v>88279</v>
      </c>
      <c r="B6453" s="203" t="s">
        <v>7689</v>
      </c>
      <c r="C6453" s="204" t="s">
        <v>3</v>
      </c>
      <c r="D6453" s="205">
        <v>19.510000000000002</v>
      </c>
      <c r="E6453" s="206"/>
    </row>
    <row r="6454" spans="1:5" ht="15">
      <c r="A6454" s="202">
        <v>88281</v>
      </c>
      <c r="B6454" s="203" t="s">
        <v>7690</v>
      </c>
      <c r="C6454" s="204" t="s">
        <v>3</v>
      </c>
      <c r="D6454" s="205">
        <v>13.54</v>
      </c>
      <c r="E6454" s="206"/>
    </row>
    <row r="6455" spans="1:5" ht="15">
      <c r="A6455" s="202">
        <v>88282</v>
      </c>
      <c r="B6455" s="203" t="s">
        <v>7691</v>
      </c>
      <c r="C6455" s="204" t="s">
        <v>3</v>
      </c>
      <c r="D6455" s="205">
        <v>14.19</v>
      </c>
      <c r="E6455" s="206"/>
    </row>
    <row r="6456" spans="1:5" ht="15">
      <c r="A6456" s="202">
        <v>88283</v>
      </c>
      <c r="B6456" s="203" t="s">
        <v>7692</v>
      </c>
      <c r="C6456" s="204" t="s">
        <v>3</v>
      </c>
      <c r="D6456" s="205">
        <v>17.97</v>
      </c>
      <c r="E6456" s="206"/>
    </row>
    <row r="6457" spans="1:5" ht="15">
      <c r="A6457" s="202">
        <v>88284</v>
      </c>
      <c r="B6457" s="203" t="s">
        <v>7693</v>
      </c>
      <c r="C6457" s="204" t="s">
        <v>3</v>
      </c>
      <c r="D6457" s="205">
        <v>13.35</v>
      </c>
      <c r="E6457" s="206"/>
    </row>
    <row r="6458" spans="1:5" ht="15">
      <c r="A6458" s="202">
        <v>88285</v>
      </c>
      <c r="B6458" s="203" t="s">
        <v>7694</v>
      </c>
      <c r="C6458" s="204" t="s">
        <v>3</v>
      </c>
      <c r="D6458" s="205">
        <v>15.2</v>
      </c>
      <c r="E6458" s="206"/>
    </row>
    <row r="6459" spans="1:5" ht="15">
      <c r="A6459" s="202">
        <v>88286</v>
      </c>
      <c r="B6459" s="203" t="s">
        <v>7695</v>
      </c>
      <c r="C6459" s="204" t="s">
        <v>3</v>
      </c>
      <c r="D6459" s="205">
        <v>16.22</v>
      </c>
      <c r="E6459" s="206"/>
    </row>
    <row r="6460" spans="1:5" ht="15">
      <c r="A6460" s="202">
        <v>88288</v>
      </c>
      <c r="B6460" s="203" t="s">
        <v>7696</v>
      </c>
      <c r="C6460" s="204" t="s">
        <v>3</v>
      </c>
      <c r="D6460" s="205">
        <v>8.25</v>
      </c>
      <c r="E6460" s="206"/>
    </row>
    <row r="6461" spans="1:5" ht="15">
      <c r="A6461" s="202">
        <v>88291</v>
      </c>
      <c r="B6461" s="203" t="s">
        <v>7697</v>
      </c>
      <c r="C6461" s="204" t="s">
        <v>3</v>
      </c>
      <c r="D6461" s="205">
        <v>13.1</v>
      </c>
      <c r="E6461" s="206"/>
    </row>
    <row r="6462" spans="1:5" ht="15">
      <c r="A6462" s="202">
        <v>88292</v>
      </c>
      <c r="B6462" s="203" t="s">
        <v>7698</v>
      </c>
      <c r="C6462" s="204" t="s">
        <v>3</v>
      </c>
      <c r="D6462" s="205">
        <v>13.62</v>
      </c>
      <c r="E6462" s="206"/>
    </row>
    <row r="6463" spans="1:5" ht="15">
      <c r="A6463" s="202">
        <v>88293</v>
      </c>
      <c r="B6463" s="203" t="s">
        <v>7699</v>
      </c>
      <c r="C6463" s="204" t="s">
        <v>3</v>
      </c>
      <c r="D6463" s="205">
        <v>15.45</v>
      </c>
      <c r="E6463" s="206"/>
    </row>
    <row r="6464" spans="1:5" ht="15">
      <c r="A6464" s="202">
        <v>88294</v>
      </c>
      <c r="B6464" s="203" t="s">
        <v>7700</v>
      </c>
      <c r="C6464" s="204" t="s">
        <v>3</v>
      </c>
      <c r="D6464" s="205">
        <v>16.690000000000001</v>
      </c>
      <c r="E6464" s="206"/>
    </row>
    <row r="6465" spans="1:5" ht="15">
      <c r="A6465" s="202">
        <v>88295</v>
      </c>
      <c r="B6465" s="203" t="s">
        <v>7701</v>
      </c>
      <c r="C6465" s="204" t="s">
        <v>3</v>
      </c>
      <c r="D6465" s="205">
        <v>12.85</v>
      </c>
      <c r="E6465" s="206"/>
    </row>
    <row r="6466" spans="1:5" ht="15">
      <c r="A6466" s="202">
        <v>88296</v>
      </c>
      <c r="B6466" s="203" t="s">
        <v>7702</v>
      </c>
      <c r="C6466" s="204" t="s">
        <v>3</v>
      </c>
      <c r="D6466" s="205">
        <v>12.9</v>
      </c>
      <c r="E6466" s="206"/>
    </row>
    <row r="6467" spans="1:5" ht="15">
      <c r="A6467" s="202">
        <v>88297</v>
      </c>
      <c r="B6467" s="203" t="s">
        <v>7703</v>
      </c>
      <c r="C6467" s="204" t="s">
        <v>3</v>
      </c>
      <c r="D6467" s="205">
        <v>13.4</v>
      </c>
      <c r="E6467" s="206"/>
    </row>
    <row r="6468" spans="1:5" ht="15">
      <c r="A6468" s="202">
        <v>88298</v>
      </c>
      <c r="B6468" s="203" t="s">
        <v>7704</v>
      </c>
      <c r="C6468" s="204" t="s">
        <v>3</v>
      </c>
      <c r="D6468" s="205">
        <v>11.16</v>
      </c>
      <c r="E6468" s="206"/>
    </row>
    <row r="6469" spans="1:5" ht="15">
      <c r="A6469" s="202">
        <v>88299</v>
      </c>
      <c r="B6469" s="203" t="s">
        <v>7705</v>
      </c>
      <c r="C6469" s="204" t="s">
        <v>3</v>
      </c>
      <c r="D6469" s="205">
        <v>15.66</v>
      </c>
      <c r="E6469" s="206"/>
    </row>
    <row r="6470" spans="1:5" ht="15">
      <c r="A6470" s="202">
        <v>88300</v>
      </c>
      <c r="B6470" s="203" t="s">
        <v>7706</v>
      </c>
      <c r="C6470" s="204" t="s">
        <v>3</v>
      </c>
      <c r="D6470" s="205">
        <v>18.559999999999999</v>
      </c>
      <c r="E6470" s="206"/>
    </row>
    <row r="6471" spans="1:5" ht="15">
      <c r="A6471" s="202">
        <v>88301</v>
      </c>
      <c r="B6471" s="203" t="s">
        <v>7707</v>
      </c>
      <c r="C6471" s="204" t="s">
        <v>3</v>
      </c>
      <c r="D6471" s="205">
        <v>14.34</v>
      </c>
      <c r="E6471" s="206"/>
    </row>
    <row r="6472" spans="1:5" ht="15">
      <c r="A6472" s="202">
        <v>88302</v>
      </c>
      <c r="B6472" s="203" t="s">
        <v>7708</v>
      </c>
      <c r="C6472" s="204" t="s">
        <v>3</v>
      </c>
      <c r="D6472" s="205">
        <v>16.079999999999998</v>
      </c>
      <c r="E6472" s="206"/>
    </row>
    <row r="6473" spans="1:5" ht="15">
      <c r="A6473" s="202">
        <v>88303</v>
      </c>
      <c r="B6473" s="203" t="s">
        <v>7709</v>
      </c>
      <c r="C6473" s="204" t="s">
        <v>3</v>
      </c>
      <c r="D6473" s="205">
        <v>13.38</v>
      </c>
      <c r="E6473" s="206"/>
    </row>
    <row r="6474" spans="1:5" ht="27">
      <c r="A6474" s="202">
        <v>88304</v>
      </c>
      <c r="B6474" s="203" t="s">
        <v>7710</v>
      </c>
      <c r="C6474" s="204" t="s">
        <v>3</v>
      </c>
      <c r="D6474" s="205">
        <v>14.21</v>
      </c>
      <c r="E6474" s="206"/>
    </row>
    <row r="6475" spans="1:5" ht="15">
      <c r="A6475" s="202">
        <v>88306</v>
      </c>
      <c r="B6475" s="203" t="s">
        <v>7711</v>
      </c>
      <c r="C6475" s="204" t="s">
        <v>3</v>
      </c>
      <c r="D6475" s="205">
        <v>15.25</v>
      </c>
      <c r="E6475" s="206"/>
    </row>
    <row r="6476" spans="1:5" ht="15">
      <c r="A6476" s="202">
        <v>88307</v>
      </c>
      <c r="B6476" s="203" t="s">
        <v>7712</v>
      </c>
      <c r="C6476" s="204" t="s">
        <v>3</v>
      </c>
      <c r="D6476" s="205">
        <v>14.78</v>
      </c>
      <c r="E6476" s="206"/>
    </row>
    <row r="6477" spans="1:5" ht="15">
      <c r="A6477" s="202">
        <v>88308</v>
      </c>
      <c r="B6477" s="203" t="s">
        <v>7713</v>
      </c>
      <c r="C6477" s="204" t="s">
        <v>3</v>
      </c>
      <c r="D6477" s="205">
        <v>19.89</v>
      </c>
      <c r="E6477" s="206"/>
    </row>
    <row r="6478" spans="1:5" ht="15">
      <c r="A6478" s="202">
        <v>88309</v>
      </c>
      <c r="B6478" s="203" t="s">
        <v>7714</v>
      </c>
      <c r="C6478" s="204" t="s">
        <v>3</v>
      </c>
      <c r="D6478" s="205">
        <v>17.670000000000002</v>
      </c>
      <c r="E6478" s="206"/>
    </row>
    <row r="6479" spans="1:5" ht="15">
      <c r="A6479" s="202">
        <v>88310</v>
      </c>
      <c r="B6479" s="203" t="s">
        <v>7715</v>
      </c>
      <c r="C6479" s="204" t="s">
        <v>3</v>
      </c>
      <c r="D6479" s="205">
        <v>18.68</v>
      </c>
      <c r="E6479" s="206"/>
    </row>
    <row r="6480" spans="1:5" ht="15">
      <c r="A6480" s="202">
        <v>88311</v>
      </c>
      <c r="B6480" s="203" t="s">
        <v>7716</v>
      </c>
      <c r="C6480" s="204" t="s">
        <v>3</v>
      </c>
      <c r="D6480" s="205">
        <v>20.78</v>
      </c>
      <c r="E6480" s="206"/>
    </row>
    <row r="6481" spans="1:5" ht="15">
      <c r="A6481" s="202">
        <v>88312</v>
      </c>
      <c r="B6481" s="203" t="s">
        <v>7717</v>
      </c>
      <c r="C6481" s="204" t="s">
        <v>3</v>
      </c>
      <c r="D6481" s="205">
        <v>19.72</v>
      </c>
      <c r="E6481" s="206"/>
    </row>
    <row r="6482" spans="1:5" ht="15">
      <c r="A6482" s="202">
        <v>88313</v>
      </c>
      <c r="B6482" s="203" t="s">
        <v>7718</v>
      </c>
      <c r="C6482" s="204" t="s">
        <v>3</v>
      </c>
      <c r="D6482" s="205">
        <v>12.88</v>
      </c>
      <c r="E6482" s="206"/>
    </row>
    <row r="6483" spans="1:5" ht="15">
      <c r="A6483" s="202">
        <v>88314</v>
      </c>
      <c r="B6483" s="203" t="s">
        <v>7719</v>
      </c>
      <c r="C6483" s="204" t="s">
        <v>3</v>
      </c>
      <c r="D6483" s="205">
        <v>11.79</v>
      </c>
      <c r="E6483" s="206"/>
    </row>
    <row r="6484" spans="1:5" ht="15">
      <c r="A6484" s="202">
        <v>88315</v>
      </c>
      <c r="B6484" s="203" t="s">
        <v>7720</v>
      </c>
      <c r="C6484" s="204" t="s">
        <v>3</v>
      </c>
      <c r="D6484" s="205">
        <v>17.579999999999998</v>
      </c>
      <c r="E6484" s="206"/>
    </row>
    <row r="6485" spans="1:5" ht="15">
      <c r="A6485" s="202">
        <v>88316</v>
      </c>
      <c r="B6485" s="203" t="s">
        <v>7721</v>
      </c>
      <c r="C6485" s="204" t="s">
        <v>3</v>
      </c>
      <c r="D6485" s="205">
        <v>14.02</v>
      </c>
      <c r="E6485" s="206"/>
    </row>
    <row r="6486" spans="1:5" ht="15">
      <c r="A6486" s="202">
        <v>88317</v>
      </c>
      <c r="B6486" s="203" t="s">
        <v>7722</v>
      </c>
      <c r="C6486" s="204" t="s">
        <v>3</v>
      </c>
      <c r="D6486" s="205">
        <v>18.239999999999998</v>
      </c>
      <c r="E6486" s="206"/>
    </row>
    <row r="6487" spans="1:5" ht="27">
      <c r="A6487" s="202">
        <v>88318</v>
      </c>
      <c r="B6487" s="203" t="s">
        <v>7723</v>
      </c>
      <c r="C6487" s="204" t="s">
        <v>3</v>
      </c>
      <c r="D6487" s="205">
        <v>22.93</v>
      </c>
      <c r="E6487" s="206"/>
    </row>
    <row r="6488" spans="1:5" ht="15">
      <c r="A6488" s="202">
        <v>88320</v>
      </c>
      <c r="B6488" s="203" t="s">
        <v>7724</v>
      </c>
      <c r="C6488" s="204" t="s">
        <v>3</v>
      </c>
      <c r="D6488" s="205">
        <v>20.59</v>
      </c>
      <c r="E6488" s="206"/>
    </row>
    <row r="6489" spans="1:5" ht="15">
      <c r="A6489" s="202">
        <v>88321</v>
      </c>
      <c r="B6489" s="203" t="s">
        <v>7725</v>
      </c>
      <c r="C6489" s="204" t="s">
        <v>3</v>
      </c>
      <c r="D6489" s="205">
        <v>21</v>
      </c>
      <c r="E6489" s="206"/>
    </row>
    <row r="6490" spans="1:5" ht="15">
      <c r="A6490" s="202">
        <v>88322</v>
      </c>
      <c r="B6490" s="203" t="s">
        <v>7726</v>
      </c>
      <c r="C6490" s="204" t="s">
        <v>3</v>
      </c>
      <c r="D6490" s="205">
        <v>19.5</v>
      </c>
      <c r="E6490" s="206"/>
    </row>
    <row r="6491" spans="1:5" ht="15">
      <c r="A6491" s="202">
        <v>88323</v>
      </c>
      <c r="B6491" s="203" t="s">
        <v>7727</v>
      </c>
      <c r="C6491" s="204" t="s">
        <v>3</v>
      </c>
      <c r="D6491" s="205">
        <v>18.739999999999998</v>
      </c>
      <c r="E6491" s="206"/>
    </row>
    <row r="6492" spans="1:5" ht="15">
      <c r="A6492" s="202">
        <v>88324</v>
      </c>
      <c r="B6492" s="203" t="s">
        <v>7728</v>
      </c>
      <c r="C6492" s="204" t="s">
        <v>3</v>
      </c>
      <c r="D6492" s="205">
        <v>13.48</v>
      </c>
      <c r="E6492" s="206"/>
    </row>
    <row r="6493" spans="1:5" ht="15">
      <c r="A6493" s="202">
        <v>88325</v>
      </c>
      <c r="B6493" s="203" t="s">
        <v>7729</v>
      </c>
      <c r="C6493" s="204" t="s">
        <v>3</v>
      </c>
      <c r="D6493" s="205">
        <v>17.010000000000002</v>
      </c>
      <c r="E6493" s="206"/>
    </row>
    <row r="6494" spans="1:5" ht="15">
      <c r="A6494" s="202">
        <v>88326</v>
      </c>
      <c r="B6494" s="203" t="s">
        <v>12</v>
      </c>
      <c r="C6494" s="204" t="s">
        <v>3</v>
      </c>
      <c r="D6494" s="205">
        <v>18.260000000000002</v>
      </c>
      <c r="E6494" s="206"/>
    </row>
    <row r="6495" spans="1:5" ht="27">
      <c r="A6495" s="202">
        <v>88377</v>
      </c>
      <c r="B6495" s="203" t="s">
        <v>7730</v>
      </c>
      <c r="C6495" s="204" t="s">
        <v>3</v>
      </c>
      <c r="D6495" s="205">
        <v>12.73</v>
      </c>
      <c r="E6495" s="206"/>
    </row>
    <row r="6496" spans="1:5" ht="15">
      <c r="A6496" s="202">
        <v>88441</v>
      </c>
      <c r="B6496" s="203" t="s">
        <v>7731</v>
      </c>
      <c r="C6496" s="204" t="s">
        <v>3</v>
      </c>
      <c r="D6496" s="205">
        <v>17.07</v>
      </c>
      <c r="E6496" s="206"/>
    </row>
    <row r="6497" spans="1:5" ht="15">
      <c r="A6497" s="202">
        <v>88597</v>
      </c>
      <c r="B6497" s="203" t="s">
        <v>7732</v>
      </c>
      <c r="C6497" s="204" t="s">
        <v>3</v>
      </c>
      <c r="D6497" s="205">
        <v>22.52</v>
      </c>
      <c r="E6497" s="206"/>
    </row>
    <row r="6498" spans="1:5" ht="15">
      <c r="A6498" s="202">
        <v>90766</v>
      </c>
      <c r="B6498" s="203" t="s">
        <v>7733</v>
      </c>
      <c r="C6498" s="204" t="s">
        <v>3</v>
      </c>
      <c r="D6498" s="205">
        <v>14.93</v>
      </c>
      <c r="E6498" s="206"/>
    </row>
    <row r="6499" spans="1:5" ht="15">
      <c r="A6499" s="202">
        <v>90767</v>
      </c>
      <c r="B6499" s="203" t="s">
        <v>7734</v>
      </c>
      <c r="C6499" s="204" t="s">
        <v>3</v>
      </c>
      <c r="D6499" s="205">
        <v>14.55</v>
      </c>
      <c r="E6499" s="206"/>
    </row>
    <row r="6500" spans="1:5" ht="15">
      <c r="A6500" s="202">
        <v>90768</v>
      </c>
      <c r="B6500" s="203" t="s">
        <v>7735</v>
      </c>
      <c r="C6500" s="204" t="s">
        <v>3</v>
      </c>
      <c r="D6500" s="205">
        <v>59.1</v>
      </c>
      <c r="E6500" s="206"/>
    </row>
    <row r="6501" spans="1:5" ht="15">
      <c r="A6501" s="202">
        <v>90769</v>
      </c>
      <c r="B6501" s="203" t="s">
        <v>7736</v>
      </c>
      <c r="C6501" s="204" t="s">
        <v>3</v>
      </c>
      <c r="D6501" s="205">
        <v>83.47</v>
      </c>
      <c r="E6501" s="206"/>
    </row>
    <row r="6502" spans="1:5" ht="15">
      <c r="A6502" s="202">
        <v>90770</v>
      </c>
      <c r="B6502" s="203" t="s">
        <v>7737</v>
      </c>
      <c r="C6502" s="204" t="s">
        <v>3</v>
      </c>
      <c r="D6502" s="205">
        <v>109.98</v>
      </c>
      <c r="E6502" s="206"/>
    </row>
    <row r="6503" spans="1:5" ht="15">
      <c r="A6503" s="202">
        <v>90771</v>
      </c>
      <c r="B6503" s="203" t="s">
        <v>7738</v>
      </c>
      <c r="C6503" s="204" t="s">
        <v>3</v>
      </c>
      <c r="D6503" s="205">
        <v>18.22</v>
      </c>
      <c r="E6503" s="206"/>
    </row>
    <row r="6504" spans="1:5" ht="15">
      <c r="A6504" s="202">
        <v>90772</v>
      </c>
      <c r="B6504" s="203" t="s">
        <v>7739</v>
      </c>
      <c r="C6504" s="204" t="s">
        <v>3</v>
      </c>
      <c r="D6504" s="205">
        <v>12.27</v>
      </c>
      <c r="E6504" s="206"/>
    </row>
    <row r="6505" spans="1:5" ht="15">
      <c r="A6505" s="202">
        <v>90773</v>
      </c>
      <c r="B6505" s="203" t="s">
        <v>7740</v>
      </c>
      <c r="C6505" s="204" t="s">
        <v>3</v>
      </c>
      <c r="D6505" s="205">
        <v>17.27</v>
      </c>
      <c r="E6505" s="206"/>
    </row>
    <row r="6506" spans="1:5" ht="15">
      <c r="A6506" s="202">
        <v>90775</v>
      </c>
      <c r="B6506" s="203" t="s">
        <v>7741</v>
      </c>
      <c r="C6506" s="204" t="s">
        <v>3</v>
      </c>
      <c r="D6506" s="205">
        <v>18.239999999999998</v>
      </c>
      <c r="E6506" s="206"/>
    </row>
    <row r="6507" spans="1:5" ht="15">
      <c r="A6507" s="202">
        <v>90776</v>
      </c>
      <c r="B6507" s="203" t="s">
        <v>7742</v>
      </c>
      <c r="C6507" s="204" t="s">
        <v>3</v>
      </c>
      <c r="D6507" s="205">
        <v>20.18</v>
      </c>
      <c r="E6507" s="206"/>
    </row>
    <row r="6508" spans="1:5" ht="15">
      <c r="A6508" s="202">
        <v>90777</v>
      </c>
      <c r="B6508" s="203" t="s">
        <v>13</v>
      </c>
      <c r="C6508" s="204" t="s">
        <v>3</v>
      </c>
      <c r="D6508" s="205">
        <v>80.150000000000006</v>
      </c>
      <c r="E6508" s="206"/>
    </row>
    <row r="6509" spans="1:5" ht="15">
      <c r="A6509" s="202">
        <v>90778</v>
      </c>
      <c r="B6509" s="203" t="s">
        <v>7743</v>
      </c>
      <c r="C6509" s="204" t="s">
        <v>3</v>
      </c>
      <c r="D6509" s="205">
        <v>91.06</v>
      </c>
      <c r="E6509" s="206"/>
    </row>
    <row r="6510" spans="1:5" ht="15">
      <c r="A6510" s="202">
        <v>90779</v>
      </c>
      <c r="B6510" s="203" t="s">
        <v>7744</v>
      </c>
      <c r="C6510" s="204" t="s">
        <v>3</v>
      </c>
      <c r="D6510" s="205">
        <v>124.04</v>
      </c>
      <c r="E6510" s="206"/>
    </row>
    <row r="6511" spans="1:5" ht="15">
      <c r="A6511" s="202">
        <v>90780</v>
      </c>
      <c r="B6511" s="203" t="s">
        <v>7745</v>
      </c>
      <c r="C6511" s="204" t="s">
        <v>3</v>
      </c>
      <c r="D6511" s="205">
        <v>29.77</v>
      </c>
      <c r="E6511" s="206"/>
    </row>
    <row r="6512" spans="1:5" ht="15">
      <c r="A6512" s="202">
        <v>90781</v>
      </c>
      <c r="B6512" s="203" t="s">
        <v>7746</v>
      </c>
      <c r="C6512" s="204" t="s">
        <v>3</v>
      </c>
      <c r="D6512" s="205">
        <v>14.93</v>
      </c>
      <c r="E6512" s="206"/>
    </row>
    <row r="6513" spans="1:5" ht="15">
      <c r="A6513" s="202">
        <v>91677</v>
      </c>
      <c r="B6513" s="203" t="s">
        <v>7747</v>
      </c>
      <c r="C6513" s="204" t="s">
        <v>3</v>
      </c>
      <c r="D6513" s="205">
        <v>77.52</v>
      </c>
      <c r="E6513" s="206"/>
    </row>
    <row r="6514" spans="1:5" ht="15">
      <c r="A6514" s="202">
        <v>91678</v>
      </c>
      <c r="B6514" s="203" t="s">
        <v>7748</v>
      </c>
      <c r="C6514" s="204" t="s">
        <v>3</v>
      </c>
      <c r="D6514" s="205">
        <v>75.23</v>
      </c>
      <c r="E6514" s="206"/>
    </row>
    <row r="6515" spans="1:5" ht="15">
      <c r="A6515" s="202">
        <v>93558</v>
      </c>
      <c r="B6515" s="203" t="s">
        <v>7749</v>
      </c>
      <c r="C6515" s="204" t="s">
        <v>7750</v>
      </c>
      <c r="D6515" s="205">
        <v>2546.88</v>
      </c>
      <c r="E6515" s="206"/>
    </row>
    <row r="6516" spans="1:5" ht="15">
      <c r="A6516" s="202">
        <v>93559</v>
      </c>
      <c r="B6516" s="203" t="s">
        <v>7732</v>
      </c>
      <c r="C6516" s="204" t="s">
        <v>7750</v>
      </c>
      <c r="D6516" s="205">
        <v>4001.05</v>
      </c>
      <c r="E6516" s="206"/>
    </row>
    <row r="6517" spans="1:5" ht="15">
      <c r="A6517" s="202">
        <v>93560</v>
      </c>
      <c r="B6517" s="203" t="s">
        <v>7740</v>
      </c>
      <c r="C6517" s="204" t="s">
        <v>7750</v>
      </c>
      <c r="D6517" s="205">
        <v>3072.92</v>
      </c>
      <c r="E6517" s="206"/>
    </row>
    <row r="6518" spans="1:5" ht="15">
      <c r="A6518" s="202">
        <v>93561</v>
      </c>
      <c r="B6518" s="203" t="s">
        <v>7741</v>
      </c>
      <c r="C6518" s="204" t="s">
        <v>7750</v>
      </c>
      <c r="D6518" s="205">
        <v>3243.04</v>
      </c>
      <c r="E6518" s="206"/>
    </row>
    <row r="6519" spans="1:5" ht="15">
      <c r="A6519" s="202">
        <v>93562</v>
      </c>
      <c r="B6519" s="203" t="s">
        <v>7738</v>
      </c>
      <c r="C6519" s="204" t="s">
        <v>7750</v>
      </c>
      <c r="D6519" s="205">
        <v>3242.18</v>
      </c>
      <c r="E6519" s="206"/>
    </row>
    <row r="6520" spans="1:5" ht="15">
      <c r="A6520" s="202">
        <v>93563</v>
      </c>
      <c r="B6520" s="203" t="s">
        <v>7733</v>
      </c>
      <c r="C6520" s="204" t="s">
        <v>7750</v>
      </c>
      <c r="D6520" s="205">
        <v>2659.14</v>
      </c>
      <c r="E6520" s="206"/>
    </row>
    <row r="6521" spans="1:5" ht="15">
      <c r="A6521" s="202">
        <v>93564</v>
      </c>
      <c r="B6521" s="203" t="s">
        <v>7734</v>
      </c>
      <c r="C6521" s="204" t="s">
        <v>7750</v>
      </c>
      <c r="D6521" s="205">
        <v>2587.7800000000002</v>
      </c>
      <c r="E6521" s="206"/>
    </row>
    <row r="6522" spans="1:5" ht="15">
      <c r="A6522" s="202">
        <v>93565</v>
      </c>
      <c r="B6522" s="203" t="s">
        <v>13</v>
      </c>
      <c r="C6522" s="204" t="s">
        <v>7750</v>
      </c>
      <c r="D6522" s="205">
        <v>14179.16</v>
      </c>
      <c r="E6522" s="206"/>
    </row>
    <row r="6523" spans="1:5" ht="15">
      <c r="A6523" s="202">
        <v>93566</v>
      </c>
      <c r="B6523" s="203" t="s">
        <v>7739</v>
      </c>
      <c r="C6523" s="204" t="s">
        <v>7750</v>
      </c>
      <c r="D6523" s="205">
        <v>2188.8200000000002</v>
      </c>
      <c r="E6523" s="206"/>
    </row>
    <row r="6524" spans="1:5" ht="15">
      <c r="A6524" s="202">
        <v>93567</v>
      </c>
      <c r="B6524" s="203" t="s">
        <v>7743</v>
      </c>
      <c r="C6524" s="204" t="s">
        <v>7750</v>
      </c>
      <c r="D6524" s="205">
        <v>16108.43</v>
      </c>
      <c r="E6524" s="206"/>
    </row>
    <row r="6525" spans="1:5" ht="15">
      <c r="A6525" s="202">
        <v>93568</v>
      </c>
      <c r="B6525" s="203" t="s">
        <v>7744</v>
      </c>
      <c r="C6525" s="204" t="s">
        <v>7750</v>
      </c>
      <c r="D6525" s="205">
        <v>21939.200000000001</v>
      </c>
      <c r="E6525" s="206"/>
    </row>
    <row r="6526" spans="1:5" ht="15">
      <c r="A6526" s="202">
        <v>93569</v>
      </c>
      <c r="B6526" s="203" t="s">
        <v>7751</v>
      </c>
      <c r="C6526" s="204" t="s">
        <v>7750</v>
      </c>
      <c r="D6526" s="205">
        <v>10473.48</v>
      </c>
      <c r="E6526" s="206"/>
    </row>
    <row r="6527" spans="1:5" ht="15">
      <c r="A6527" s="202">
        <v>93570</v>
      </c>
      <c r="B6527" s="203" t="s">
        <v>7752</v>
      </c>
      <c r="C6527" s="204" t="s">
        <v>7750</v>
      </c>
      <c r="D6527" s="205">
        <v>14784.36</v>
      </c>
      <c r="E6527" s="206"/>
    </row>
    <row r="6528" spans="1:5" ht="15">
      <c r="A6528" s="202">
        <v>93571</v>
      </c>
      <c r="B6528" s="203" t="s">
        <v>7753</v>
      </c>
      <c r="C6528" s="204" t="s">
        <v>7750</v>
      </c>
      <c r="D6528" s="205">
        <v>19475.490000000002</v>
      </c>
      <c r="E6528" s="206"/>
    </row>
    <row r="6529" spans="1:5" ht="15">
      <c r="A6529" s="202">
        <v>93572</v>
      </c>
      <c r="B6529" s="203" t="s">
        <v>7754</v>
      </c>
      <c r="C6529" s="204" t="s">
        <v>7750</v>
      </c>
      <c r="D6529" s="205">
        <v>3583.25</v>
      </c>
      <c r="E6529" s="206"/>
    </row>
    <row r="6530" spans="1:5" ht="15">
      <c r="A6530" s="202">
        <v>94295</v>
      </c>
      <c r="B6530" s="203" t="s">
        <v>7745</v>
      </c>
      <c r="C6530" s="204" t="s">
        <v>7750</v>
      </c>
      <c r="D6530" s="205">
        <v>5279.5</v>
      </c>
      <c r="E6530" s="206"/>
    </row>
    <row r="6531" spans="1:5" ht="15">
      <c r="A6531" s="202">
        <v>94296</v>
      </c>
      <c r="B6531" s="203" t="s">
        <v>7746</v>
      </c>
      <c r="C6531" s="204" t="s">
        <v>7750</v>
      </c>
      <c r="D6531" s="205">
        <v>2655.59</v>
      </c>
      <c r="E6531" s="206"/>
    </row>
    <row r="6532" spans="1:5" ht="27">
      <c r="A6532" s="202">
        <v>95308</v>
      </c>
      <c r="B6532" s="203" t="s">
        <v>7755</v>
      </c>
      <c r="C6532" s="204" t="s">
        <v>3</v>
      </c>
      <c r="D6532" s="205">
        <v>7.0000000000000007E-2</v>
      </c>
      <c r="E6532" s="206"/>
    </row>
    <row r="6533" spans="1:5" ht="27">
      <c r="A6533" s="202">
        <v>95309</v>
      </c>
      <c r="B6533" s="203" t="s">
        <v>7756</v>
      </c>
      <c r="C6533" s="204" t="s">
        <v>3</v>
      </c>
      <c r="D6533" s="205">
        <v>0.11</v>
      </c>
      <c r="E6533" s="206"/>
    </row>
    <row r="6534" spans="1:5" ht="27">
      <c r="A6534" s="202">
        <v>95310</v>
      </c>
      <c r="B6534" s="203" t="s">
        <v>7757</v>
      </c>
      <c r="C6534" s="204" t="s">
        <v>3</v>
      </c>
      <c r="D6534" s="205">
        <v>0.05</v>
      </c>
      <c r="E6534" s="206"/>
    </row>
    <row r="6535" spans="1:5" ht="27">
      <c r="A6535" s="202">
        <v>95311</v>
      </c>
      <c r="B6535" s="203" t="s">
        <v>7758</v>
      </c>
      <c r="C6535" s="204" t="s">
        <v>3</v>
      </c>
      <c r="D6535" s="205">
        <v>0.08</v>
      </c>
      <c r="E6535" s="206"/>
    </row>
    <row r="6536" spans="1:5" ht="27">
      <c r="A6536" s="202">
        <v>95312</v>
      </c>
      <c r="B6536" s="203" t="s">
        <v>7759</v>
      </c>
      <c r="C6536" s="204" t="s">
        <v>3</v>
      </c>
      <c r="D6536" s="205">
        <v>0.1</v>
      </c>
      <c r="E6536" s="206"/>
    </row>
    <row r="6537" spans="1:5" ht="27">
      <c r="A6537" s="202">
        <v>95313</v>
      </c>
      <c r="B6537" s="203" t="s">
        <v>7760</v>
      </c>
      <c r="C6537" s="204" t="s">
        <v>3</v>
      </c>
      <c r="D6537" s="205">
        <v>0.1</v>
      </c>
      <c r="E6537" s="206"/>
    </row>
    <row r="6538" spans="1:5" ht="15">
      <c r="A6538" s="202">
        <v>95314</v>
      </c>
      <c r="B6538" s="203" t="s">
        <v>7761</v>
      </c>
      <c r="C6538" s="204" t="s">
        <v>3</v>
      </c>
      <c r="D6538" s="205">
        <v>0.11</v>
      </c>
      <c r="E6538" s="206"/>
    </row>
    <row r="6539" spans="1:5" ht="27">
      <c r="A6539" s="202">
        <v>95315</v>
      </c>
      <c r="B6539" s="203" t="s">
        <v>7762</v>
      </c>
      <c r="C6539" s="204" t="s">
        <v>3</v>
      </c>
      <c r="D6539" s="205">
        <v>0.12</v>
      </c>
      <c r="E6539" s="206"/>
    </row>
    <row r="6540" spans="1:5" ht="27">
      <c r="A6540" s="202">
        <v>95316</v>
      </c>
      <c r="B6540" s="203" t="s">
        <v>7763</v>
      </c>
      <c r="C6540" s="204" t="s">
        <v>3</v>
      </c>
      <c r="D6540" s="205">
        <v>0.26</v>
      </c>
      <c r="E6540" s="206"/>
    </row>
    <row r="6541" spans="1:5" ht="27">
      <c r="A6541" s="202">
        <v>95317</v>
      </c>
      <c r="B6541" s="203" t="s">
        <v>7764</v>
      </c>
      <c r="C6541" s="204" t="s">
        <v>3</v>
      </c>
      <c r="D6541" s="205">
        <v>0.12</v>
      </c>
      <c r="E6541" s="206"/>
    </row>
    <row r="6542" spans="1:5" ht="27">
      <c r="A6542" s="202">
        <v>95318</v>
      </c>
      <c r="B6542" s="203" t="s">
        <v>7765</v>
      </c>
      <c r="C6542" s="204" t="s">
        <v>3</v>
      </c>
      <c r="D6542" s="205">
        <v>0.11</v>
      </c>
      <c r="E6542" s="206"/>
    </row>
    <row r="6543" spans="1:5" ht="27">
      <c r="A6543" s="202">
        <v>95319</v>
      </c>
      <c r="B6543" s="203" t="s">
        <v>7766</v>
      </c>
      <c r="C6543" s="204" t="s">
        <v>3</v>
      </c>
      <c r="D6543" s="205">
        <v>7.0000000000000007E-2</v>
      </c>
      <c r="E6543" s="206"/>
    </row>
    <row r="6544" spans="1:5" ht="27">
      <c r="A6544" s="202">
        <v>95320</v>
      </c>
      <c r="B6544" s="203" t="s">
        <v>7767</v>
      </c>
      <c r="C6544" s="204" t="s">
        <v>3</v>
      </c>
      <c r="D6544" s="205">
        <v>0.08</v>
      </c>
      <c r="E6544" s="206"/>
    </row>
    <row r="6545" spans="1:5" ht="27">
      <c r="A6545" s="202">
        <v>95321</v>
      </c>
      <c r="B6545" s="203" t="s">
        <v>7768</v>
      </c>
      <c r="C6545" s="204" t="s">
        <v>3</v>
      </c>
      <c r="D6545" s="205">
        <v>0.08</v>
      </c>
      <c r="E6545" s="206"/>
    </row>
    <row r="6546" spans="1:5" ht="27">
      <c r="A6546" s="202">
        <v>95322</v>
      </c>
      <c r="B6546" s="203" t="s">
        <v>7769</v>
      </c>
      <c r="C6546" s="204" t="s">
        <v>3</v>
      </c>
      <c r="D6546" s="205">
        <v>0.03</v>
      </c>
      <c r="E6546" s="206"/>
    </row>
    <row r="6547" spans="1:5" ht="27">
      <c r="A6547" s="202">
        <v>95323</v>
      </c>
      <c r="B6547" s="203" t="s">
        <v>7770</v>
      </c>
      <c r="C6547" s="204" t="s">
        <v>3</v>
      </c>
      <c r="D6547" s="205">
        <v>0.11</v>
      </c>
      <c r="E6547" s="206"/>
    </row>
    <row r="6548" spans="1:5" ht="27">
      <c r="A6548" s="202">
        <v>95324</v>
      </c>
      <c r="B6548" s="203" t="s">
        <v>7771</v>
      </c>
      <c r="C6548" s="204" t="s">
        <v>3</v>
      </c>
      <c r="D6548" s="205">
        <v>0.14000000000000001</v>
      </c>
      <c r="E6548" s="206"/>
    </row>
    <row r="6549" spans="1:5" ht="27">
      <c r="A6549" s="202">
        <v>95325</v>
      </c>
      <c r="B6549" s="203" t="s">
        <v>7772</v>
      </c>
      <c r="C6549" s="204" t="s">
        <v>3</v>
      </c>
      <c r="D6549" s="205">
        <v>0.12</v>
      </c>
      <c r="E6549" s="206"/>
    </row>
    <row r="6550" spans="1:5" ht="27">
      <c r="A6550" s="202">
        <v>95326</v>
      </c>
      <c r="B6550" s="203" t="s">
        <v>7773</v>
      </c>
      <c r="C6550" s="204" t="s">
        <v>3</v>
      </c>
      <c r="D6550" s="205">
        <v>0.03</v>
      </c>
      <c r="E6550" s="206"/>
    </row>
    <row r="6551" spans="1:5" ht="15">
      <c r="A6551" s="202">
        <v>95328</v>
      </c>
      <c r="B6551" s="203" t="s">
        <v>7774</v>
      </c>
      <c r="C6551" s="204" t="s">
        <v>3</v>
      </c>
      <c r="D6551" s="205">
        <v>0.11</v>
      </c>
      <c r="E6551" s="206"/>
    </row>
    <row r="6552" spans="1:5" ht="27">
      <c r="A6552" s="202">
        <v>95329</v>
      </c>
      <c r="B6552" s="203" t="s">
        <v>7775</v>
      </c>
      <c r="C6552" s="204" t="s">
        <v>3</v>
      </c>
      <c r="D6552" s="205">
        <v>0.15</v>
      </c>
      <c r="E6552" s="206"/>
    </row>
    <row r="6553" spans="1:5" ht="27">
      <c r="A6553" s="202">
        <v>95330</v>
      </c>
      <c r="B6553" s="203" t="s">
        <v>7776</v>
      </c>
      <c r="C6553" s="204" t="s">
        <v>3</v>
      </c>
      <c r="D6553" s="205">
        <v>0.11</v>
      </c>
      <c r="E6553" s="206"/>
    </row>
    <row r="6554" spans="1:5" ht="27">
      <c r="A6554" s="202">
        <v>95331</v>
      </c>
      <c r="B6554" s="203" t="s">
        <v>7777</v>
      </c>
      <c r="C6554" s="204" t="s">
        <v>3</v>
      </c>
      <c r="D6554" s="205">
        <v>0.06</v>
      </c>
      <c r="E6554" s="206"/>
    </row>
    <row r="6555" spans="1:5" ht="27">
      <c r="A6555" s="202">
        <v>95332</v>
      </c>
      <c r="B6555" s="203" t="s">
        <v>7778</v>
      </c>
      <c r="C6555" s="204" t="s">
        <v>3</v>
      </c>
      <c r="D6555" s="205">
        <v>0.37</v>
      </c>
      <c r="E6555" s="206"/>
    </row>
    <row r="6556" spans="1:5" ht="27">
      <c r="A6556" s="202">
        <v>95333</v>
      </c>
      <c r="B6556" s="203" t="s">
        <v>7779</v>
      </c>
      <c r="C6556" s="204" t="s">
        <v>3</v>
      </c>
      <c r="D6556" s="205">
        <v>0.37</v>
      </c>
      <c r="E6556" s="206"/>
    </row>
    <row r="6557" spans="1:5" ht="27">
      <c r="A6557" s="202">
        <v>95334</v>
      </c>
      <c r="B6557" s="203" t="s">
        <v>7780</v>
      </c>
      <c r="C6557" s="204" t="s">
        <v>3</v>
      </c>
      <c r="D6557" s="205">
        <v>0.31</v>
      </c>
      <c r="E6557" s="206"/>
    </row>
    <row r="6558" spans="1:5" ht="27">
      <c r="A6558" s="202">
        <v>95335</v>
      </c>
      <c r="B6558" s="203" t="s">
        <v>7781</v>
      </c>
      <c r="C6558" s="204" t="s">
        <v>3</v>
      </c>
      <c r="D6558" s="205">
        <v>0.18</v>
      </c>
      <c r="E6558" s="206"/>
    </row>
    <row r="6559" spans="1:5" ht="15">
      <c r="A6559" s="202">
        <v>95337</v>
      </c>
      <c r="B6559" s="203" t="s">
        <v>7782</v>
      </c>
      <c r="C6559" s="204" t="s">
        <v>3</v>
      </c>
      <c r="D6559" s="205">
        <v>0.11</v>
      </c>
      <c r="E6559" s="206"/>
    </row>
    <row r="6560" spans="1:5" ht="27">
      <c r="A6560" s="202">
        <v>95338</v>
      </c>
      <c r="B6560" s="203" t="s">
        <v>7783</v>
      </c>
      <c r="C6560" s="204" t="s">
        <v>3</v>
      </c>
      <c r="D6560" s="205">
        <v>0.21</v>
      </c>
      <c r="E6560" s="206"/>
    </row>
    <row r="6561" spans="1:5" ht="27">
      <c r="A6561" s="202">
        <v>95339</v>
      </c>
      <c r="B6561" s="203" t="s">
        <v>7784</v>
      </c>
      <c r="C6561" s="204" t="s">
        <v>3</v>
      </c>
      <c r="D6561" s="205">
        <v>0.17</v>
      </c>
      <c r="E6561" s="206"/>
    </row>
    <row r="6562" spans="1:5" ht="15">
      <c r="A6562" s="202">
        <v>95340</v>
      </c>
      <c r="B6562" s="203" t="s">
        <v>7785</v>
      </c>
      <c r="C6562" s="204" t="s">
        <v>3</v>
      </c>
      <c r="D6562" s="205">
        <v>0.14000000000000001</v>
      </c>
      <c r="E6562" s="206"/>
    </row>
    <row r="6563" spans="1:5" ht="27">
      <c r="A6563" s="202">
        <v>95341</v>
      </c>
      <c r="B6563" s="203" t="s">
        <v>7786</v>
      </c>
      <c r="C6563" s="204" t="s">
        <v>3</v>
      </c>
      <c r="D6563" s="205">
        <v>0.14000000000000001</v>
      </c>
      <c r="E6563" s="206"/>
    </row>
    <row r="6564" spans="1:5" ht="27">
      <c r="A6564" s="202">
        <v>95342</v>
      </c>
      <c r="B6564" s="203" t="s">
        <v>7787</v>
      </c>
      <c r="C6564" s="204" t="s">
        <v>3</v>
      </c>
      <c r="D6564" s="205">
        <v>0.09</v>
      </c>
      <c r="E6564" s="206"/>
    </row>
    <row r="6565" spans="1:5" ht="27">
      <c r="A6565" s="202">
        <v>95343</v>
      </c>
      <c r="B6565" s="203" t="s">
        <v>7788</v>
      </c>
      <c r="C6565" s="204" t="s">
        <v>3</v>
      </c>
      <c r="D6565" s="205">
        <v>0.11</v>
      </c>
      <c r="E6565" s="206"/>
    </row>
    <row r="6566" spans="1:5" ht="27">
      <c r="A6566" s="202">
        <v>95344</v>
      </c>
      <c r="B6566" s="203" t="s">
        <v>7789</v>
      </c>
      <c r="C6566" s="204" t="s">
        <v>3</v>
      </c>
      <c r="D6566" s="205">
        <v>7.0000000000000007E-2</v>
      </c>
      <c r="E6566" s="206"/>
    </row>
    <row r="6567" spans="1:5" ht="27">
      <c r="A6567" s="202">
        <v>95345</v>
      </c>
      <c r="B6567" s="203" t="s">
        <v>7790</v>
      </c>
      <c r="C6567" s="204" t="s">
        <v>3</v>
      </c>
      <c r="D6567" s="205">
        <v>0.33</v>
      </c>
      <c r="E6567" s="206"/>
    </row>
    <row r="6568" spans="1:5" ht="27">
      <c r="A6568" s="202">
        <v>95346</v>
      </c>
      <c r="B6568" s="203" t="s">
        <v>7791</v>
      </c>
      <c r="C6568" s="204" t="s">
        <v>3</v>
      </c>
      <c r="D6568" s="205">
        <v>0.03</v>
      </c>
      <c r="E6568" s="206"/>
    </row>
    <row r="6569" spans="1:5" ht="27">
      <c r="A6569" s="202">
        <v>95347</v>
      </c>
      <c r="B6569" s="203" t="s">
        <v>7792</v>
      </c>
      <c r="C6569" s="204" t="s">
        <v>3</v>
      </c>
      <c r="D6569" s="205">
        <v>0.04</v>
      </c>
      <c r="E6569" s="206"/>
    </row>
    <row r="6570" spans="1:5" ht="27">
      <c r="A6570" s="202">
        <v>95348</v>
      </c>
      <c r="B6570" s="203" t="s">
        <v>7793</v>
      </c>
      <c r="C6570" s="204" t="s">
        <v>3</v>
      </c>
      <c r="D6570" s="205">
        <v>0.05</v>
      </c>
      <c r="E6570" s="206"/>
    </row>
    <row r="6571" spans="1:5" ht="27">
      <c r="A6571" s="202">
        <v>95349</v>
      </c>
      <c r="B6571" s="203" t="s">
        <v>7794</v>
      </c>
      <c r="C6571" s="204" t="s">
        <v>3</v>
      </c>
      <c r="D6571" s="205">
        <v>0.03</v>
      </c>
      <c r="E6571" s="206"/>
    </row>
    <row r="6572" spans="1:5" ht="27">
      <c r="A6572" s="202">
        <v>95350</v>
      </c>
      <c r="B6572" s="203" t="s">
        <v>7795</v>
      </c>
      <c r="C6572" s="204" t="s">
        <v>3</v>
      </c>
      <c r="D6572" s="205">
        <v>0.04</v>
      </c>
      <c r="E6572" s="206"/>
    </row>
    <row r="6573" spans="1:5" ht="27">
      <c r="A6573" s="202">
        <v>95351</v>
      </c>
      <c r="B6573" s="203" t="s">
        <v>7796</v>
      </c>
      <c r="C6573" s="204" t="s">
        <v>3</v>
      </c>
      <c r="D6573" s="205">
        <v>0.15</v>
      </c>
      <c r="E6573" s="206"/>
    </row>
    <row r="6574" spans="1:5" ht="15">
      <c r="A6574" s="202">
        <v>95352</v>
      </c>
      <c r="B6574" s="203" t="s">
        <v>7797</v>
      </c>
      <c r="C6574" s="204" t="s">
        <v>3</v>
      </c>
      <c r="D6574" s="205">
        <v>0.04</v>
      </c>
      <c r="E6574" s="206"/>
    </row>
    <row r="6575" spans="1:5" ht="27">
      <c r="A6575" s="202">
        <v>95354</v>
      </c>
      <c r="B6575" s="203" t="s">
        <v>7798</v>
      </c>
      <c r="C6575" s="204" t="s">
        <v>3</v>
      </c>
      <c r="D6575" s="205">
        <v>0.05</v>
      </c>
      <c r="E6575" s="206"/>
    </row>
    <row r="6576" spans="1:5" ht="27">
      <c r="A6576" s="202">
        <v>95355</v>
      </c>
      <c r="B6576" s="203" t="s">
        <v>7799</v>
      </c>
      <c r="C6576" s="204" t="s">
        <v>3</v>
      </c>
      <c r="D6576" s="205">
        <v>0.06</v>
      </c>
      <c r="E6576" s="206"/>
    </row>
    <row r="6577" spans="1:5" ht="27">
      <c r="A6577" s="202">
        <v>95356</v>
      </c>
      <c r="B6577" s="203" t="s">
        <v>7800</v>
      </c>
      <c r="C6577" s="204" t="s">
        <v>3</v>
      </c>
      <c r="D6577" s="205">
        <v>7.0000000000000007E-2</v>
      </c>
      <c r="E6577" s="206"/>
    </row>
    <row r="6578" spans="1:5" ht="27">
      <c r="A6578" s="202">
        <v>95357</v>
      </c>
      <c r="B6578" s="203" t="s">
        <v>7801</v>
      </c>
      <c r="C6578" s="204" t="s">
        <v>3</v>
      </c>
      <c r="D6578" s="205">
        <v>0.11</v>
      </c>
      <c r="E6578" s="206"/>
    </row>
    <row r="6579" spans="1:5" ht="27">
      <c r="A6579" s="202">
        <v>95358</v>
      </c>
      <c r="B6579" s="203" t="s">
        <v>7802</v>
      </c>
      <c r="C6579" s="204" t="s">
        <v>3</v>
      </c>
      <c r="D6579" s="205">
        <v>0.11</v>
      </c>
      <c r="E6579" s="206"/>
    </row>
    <row r="6580" spans="1:5" ht="27">
      <c r="A6580" s="202">
        <v>95359</v>
      </c>
      <c r="B6580" s="203" t="s">
        <v>7803</v>
      </c>
      <c r="C6580" s="204" t="s">
        <v>3</v>
      </c>
      <c r="D6580" s="205">
        <v>0.11</v>
      </c>
      <c r="E6580" s="206"/>
    </row>
    <row r="6581" spans="1:5" ht="27">
      <c r="A6581" s="202">
        <v>95360</v>
      </c>
      <c r="B6581" s="203" t="s">
        <v>7804</v>
      </c>
      <c r="C6581" s="204" t="s">
        <v>3</v>
      </c>
      <c r="D6581" s="205">
        <v>0.08</v>
      </c>
      <c r="E6581" s="206"/>
    </row>
    <row r="6582" spans="1:5" ht="27">
      <c r="A6582" s="202">
        <v>95361</v>
      </c>
      <c r="B6582" s="203" t="s">
        <v>7805</v>
      </c>
      <c r="C6582" s="204" t="s">
        <v>3</v>
      </c>
      <c r="D6582" s="205">
        <v>0.04</v>
      </c>
      <c r="E6582" s="206"/>
    </row>
    <row r="6583" spans="1:5" ht="27">
      <c r="A6583" s="202">
        <v>95362</v>
      </c>
      <c r="B6583" s="203" t="s">
        <v>7806</v>
      </c>
      <c r="C6583" s="204" t="s">
        <v>3</v>
      </c>
      <c r="D6583" s="205">
        <v>7.0000000000000007E-2</v>
      </c>
      <c r="E6583" s="206"/>
    </row>
    <row r="6584" spans="1:5" ht="27">
      <c r="A6584" s="202">
        <v>95363</v>
      </c>
      <c r="B6584" s="203" t="s">
        <v>7807</v>
      </c>
      <c r="C6584" s="204" t="s">
        <v>3</v>
      </c>
      <c r="D6584" s="205">
        <v>0.09</v>
      </c>
      <c r="E6584" s="206"/>
    </row>
    <row r="6585" spans="1:5" ht="27">
      <c r="A6585" s="202">
        <v>95364</v>
      </c>
      <c r="B6585" s="203" t="s">
        <v>7808</v>
      </c>
      <c r="C6585" s="204" t="s">
        <v>3</v>
      </c>
      <c r="D6585" s="205">
        <v>0.06</v>
      </c>
      <c r="E6585" s="206"/>
    </row>
    <row r="6586" spans="1:5" ht="27">
      <c r="A6586" s="202">
        <v>95365</v>
      </c>
      <c r="B6586" s="203" t="s">
        <v>7809</v>
      </c>
      <c r="C6586" s="204" t="s">
        <v>3</v>
      </c>
      <c r="D6586" s="205">
        <v>7.0000000000000007E-2</v>
      </c>
      <c r="E6586" s="206"/>
    </row>
    <row r="6587" spans="1:5" ht="27">
      <c r="A6587" s="202">
        <v>95366</v>
      </c>
      <c r="B6587" s="203" t="s">
        <v>7810</v>
      </c>
      <c r="C6587" s="204" t="s">
        <v>3</v>
      </c>
      <c r="D6587" s="205">
        <v>0.06</v>
      </c>
      <c r="E6587" s="206"/>
    </row>
    <row r="6588" spans="1:5" ht="27">
      <c r="A6588" s="202">
        <v>95367</v>
      </c>
      <c r="B6588" s="203" t="s">
        <v>7811</v>
      </c>
      <c r="C6588" s="204" t="s">
        <v>3</v>
      </c>
      <c r="D6588" s="205">
        <v>0.06</v>
      </c>
      <c r="E6588" s="206"/>
    </row>
    <row r="6589" spans="1:5" ht="27">
      <c r="A6589" s="202">
        <v>95368</v>
      </c>
      <c r="B6589" s="203" t="s">
        <v>7812</v>
      </c>
      <c r="C6589" s="204" t="s">
        <v>3</v>
      </c>
      <c r="D6589" s="205">
        <v>0.1</v>
      </c>
      <c r="E6589" s="206"/>
    </row>
    <row r="6590" spans="1:5" ht="27">
      <c r="A6590" s="202">
        <v>95369</v>
      </c>
      <c r="B6590" s="203" t="s">
        <v>7813</v>
      </c>
      <c r="C6590" s="204" t="s">
        <v>3</v>
      </c>
      <c r="D6590" s="205">
        <v>0.06</v>
      </c>
      <c r="E6590" s="206"/>
    </row>
    <row r="6591" spans="1:5" ht="27">
      <c r="A6591" s="202">
        <v>95370</v>
      </c>
      <c r="B6591" s="203" t="s">
        <v>7814</v>
      </c>
      <c r="C6591" s="204" t="s">
        <v>3</v>
      </c>
      <c r="D6591" s="205">
        <v>0.16</v>
      </c>
      <c r="E6591" s="206"/>
    </row>
    <row r="6592" spans="1:5" ht="15">
      <c r="A6592" s="202">
        <v>95371</v>
      </c>
      <c r="B6592" s="203" t="s">
        <v>7815</v>
      </c>
      <c r="C6592" s="204" t="s">
        <v>3</v>
      </c>
      <c r="D6592" s="205">
        <v>0.2</v>
      </c>
      <c r="E6592" s="206"/>
    </row>
    <row r="6593" spans="1:5" ht="15">
      <c r="A6593" s="202">
        <v>95372</v>
      </c>
      <c r="B6593" s="203" t="s">
        <v>7816</v>
      </c>
      <c r="C6593" s="204" t="s">
        <v>3</v>
      </c>
      <c r="D6593" s="205">
        <v>0.14000000000000001</v>
      </c>
      <c r="E6593" s="206"/>
    </row>
    <row r="6594" spans="1:5" ht="27">
      <c r="A6594" s="202">
        <v>95373</v>
      </c>
      <c r="B6594" s="203" t="s">
        <v>7817</v>
      </c>
      <c r="C6594" s="204" t="s">
        <v>3</v>
      </c>
      <c r="D6594" s="205">
        <v>0.16</v>
      </c>
      <c r="E6594" s="206"/>
    </row>
    <row r="6595" spans="1:5" ht="27">
      <c r="A6595" s="202">
        <v>95374</v>
      </c>
      <c r="B6595" s="203" t="s">
        <v>7818</v>
      </c>
      <c r="C6595" s="204" t="s">
        <v>3</v>
      </c>
      <c r="D6595" s="205">
        <v>0.15</v>
      </c>
      <c r="E6595" s="206"/>
    </row>
    <row r="6596" spans="1:5" ht="15">
      <c r="A6596" s="202">
        <v>95375</v>
      </c>
      <c r="B6596" s="203" t="s">
        <v>7819</v>
      </c>
      <c r="C6596" s="204" t="s">
        <v>3</v>
      </c>
      <c r="D6596" s="205">
        <v>0.14000000000000001</v>
      </c>
      <c r="E6596" s="206"/>
    </row>
    <row r="6597" spans="1:5" ht="15">
      <c r="A6597" s="202">
        <v>95376</v>
      </c>
      <c r="B6597" s="203" t="s">
        <v>7820</v>
      </c>
      <c r="C6597" s="204" t="s">
        <v>3</v>
      </c>
      <c r="D6597" s="205">
        <v>0.03</v>
      </c>
      <c r="E6597" s="206"/>
    </row>
    <row r="6598" spans="1:5" ht="27">
      <c r="A6598" s="202">
        <v>95377</v>
      </c>
      <c r="B6598" s="203" t="s">
        <v>7821</v>
      </c>
      <c r="C6598" s="204" t="s">
        <v>3</v>
      </c>
      <c r="D6598" s="205">
        <v>0.11</v>
      </c>
      <c r="E6598" s="206"/>
    </row>
    <row r="6599" spans="1:5" ht="15">
      <c r="A6599" s="202">
        <v>95378</v>
      </c>
      <c r="B6599" s="203" t="s">
        <v>7822</v>
      </c>
      <c r="C6599" s="204" t="s">
        <v>3</v>
      </c>
      <c r="D6599" s="205">
        <v>0.15</v>
      </c>
      <c r="E6599" s="206"/>
    </row>
    <row r="6600" spans="1:5" ht="15">
      <c r="A6600" s="202">
        <v>95379</v>
      </c>
      <c r="B6600" s="203" t="s">
        <v>7823</v>
      </c>
      <c r="C6600" s="204" t="s">
        <v>3</v>
      </c>
      <c r="D6600" s="205">
        <v>0.11</v>
      </c>
      <c r="E6600" s="206"/>
    </row>
    <row r="6601" spans="1:5" ht="27">
      <c r="A6601" s="202">
        <v>95380</v>
      </c>
      <c r="B6601" s="203" t="s">
        <v>7824</v>
      </c>
      <c r="C6601" s="204" t="s">
        <v>3</v>
      </c>
      <c r="D6601" s="205">
        <v>0.15</v>
      </c>
      <c r="E6601" s="206"/>
    </row>
    <row r="6602" spans="1:5" ht="27">
      <c r="A6602" s="202">
        <v>95382</v>
      </c>
      <c r="B6602" s="203" t="s">
        <v>7825</v>
      </c>
      <c r="C6602" s="204" t="s">
        <v>3</v>
      </c>
      <c r="D6602" s="205">
        <v>0.13</v>
      </c>
      <c r="E6602" s="206"/>
    </row>
    <row r="6603" spans="1:5" ht="27">
      <c r="A6603" s="202">
        <v>95383</v>
      </c>
      <c r="B6603" s="203" t="s">
        <v>7826</v>
      </c>
      <c r="C6603" s="204" t="s">
        <v>3</v>
      </c>
      <c r="D6603" s="205">
        <v>0.11</v>
      </c>
      <c r="E6603" s="206"/>
    </row>
    <row r="6604" spans="1:5" ht="27">
      <c r="A6604" s="202">
        <v>95384</v>
      </c>
      <c r="B6604" s="203" t="s">
        <v>7827</v>
      </c>
      <c r="C6604" s="204" t="s">
        <v>3</v>
      </c>
      <c r="D6604" s="205">
        <v>0.14000000000000001</v>
      </c>
      <c r="E6604" s="206"/>
    </row>
    <row r="6605" spans="1:5" ht="15">
      <c r="A6605" s="202">
        <v>95385</v>
      </c>
      <c r="B6605" s="203" t="s">
        <v>7828</v>
      </c>
      <c r="C6605" s="204" t="s">
        <v>3</v>
      </c>
      <c r="D6605" s="205">
        <v>0.12</v>
      </c>
      <c r="E6605" s="206"/>
    </row>
    <row r="6606" spans="1:5" ht="15">
      <c r="A6606" s="202">
        <v>95386</v>
      </c>
      <c r="B6606" s="203" t="s">
        <v>7829</v>
      </c>
      <c r="C6606" s="204" t="s">
        <v>3</v>
      </c>
      <c r="D6606" s="205">
        <v>0.08</v>
      </c>
      <c r="E6606" s="206"/>
    </row>
    <row r="6607" spans="1:5" ht="15">
      <c r="A6607" s="202">
        <v>95387</v>
      </c>
      <c r="B6607" s="203" t="s">
        <v>7830</v>
      </c>
      <c r="C6607" s="204" t="s">
        <v>3</v>
      </c>
      <c r="D6607" s="205">
        <v>0.13</v>
      </c>
      <c r="E6607" s="206"/>
    </row>
    <row r="6608" spans="1:5" ht="27">
      <c r="A6608" s="202">
        <v>95388</v>
      </c>
      <c r="B6608" s="203" t="s">
        <v>7831</v>
      </c>
      <c r="C6608" s="204" t="s">
        <v>3</v>
      </c>
      <c r="D6608" s="205">
        <v>0.05</v>
      </c>
      <c r="E6608" s="206"/>
    </row>
    <row r="6609" spans="1:5" ht="27">
      <c r="A6609" s="202">
        <v>95389</v>
      </c>
      <c r="B6609" s="203" t="s">
        <v>7832</v>
      </c>
      <c r="C6609" s="204" t="s">
        <v>3</v>
      </c>
      <c r="D6609" s="205">
        <v>0.05</v>
      </c>
      <c r="E6609" s="206"/>
    </row>
    <row r="6610" spans="1:5" ht="15">
      <c r="A6610" s="202">
        <v>95390</v>
      </c>
      <c r="B6610" s="203" t="s">
        <v>7833</v>
      </c>
      <c r="C6610" s="204" t="s">
        <v>3</v>
      </c>
      <c r="D6610" s="205">
        <v>0.04</v>
      </c>
      <c r="E6610" s="206"/>
    </row>
    <row r="6611" spans="1:5" ht="27">
      <c r="A6611" s="202">
        <v>95391</v>
      </c>
      <c r="B6611" s="203" t="s">
        <v>7834</v>
      </c>
      <c r="C6611" s="204" t="s">
        <v>3</v>
      </c>
      <c r="D6611" s="205">
        <v>7.0000000000000007E-2</v>
      </c>
      <c r="E6611" s="206"/>
    </row>
    <row r="6612" spans="1:5" ht="15">
      <c r="A6612" s="202">
        <v>95392</v>
      </c>
      <c r="B6612" s="203" t="s">
        <v>7835</v>
      </c>
      <c r="C6612" s="204" t="s">
        <v>3</v>
      </c>
      <c r="D6612" s="205">
        <v>0.04</v>
      </c>
      <c r="E6612" s="206"/>
    </row>
    <row r="6613" spans="1:5" ht="27">
      <c r="A6613" s="202">
        <v>95393</v>
      </c>
      <c r="B6613" s="203" t="s">
        <v>7836</v>
      </c>
      <c r="C6613" s="204" t="s">
        <v>3</v>
      </c>
      <c r="D6613" s="205">
        <v>0.19</v>
      </c>
      <c r="E6613" s="206"/>
    </row>
    <row r="6614" spans="1:5" ht="27">
      <c r="A6614" s="202">
        <v>95394</v>
      </c>
      <c r="B6614" s="203" t="s">
        <v>7837</v>
      </c>
      <c r="C6614" s="204" t="s">
        <v>3</v>
      </c>
      <c r="D6614" s="205">
        <v>0.33</v>
      </c>
      <c r="E6614" s="206"/>
    </row>
    <row r="6615" spans="1:5" ht="27">
      <c r="A6615" s="202">
        <v>95395</v>
      </c>
      <c r="B6615" s="203" t="s">
        <v>7838</v>
      </c>
      <c r="C6615" s="204" t="s">
        <v>3</v>
      </c>
      <c r="D6615" s="205">
        <v>0.48</v>
      </c>
      <c r="E6615" s="206"/>
    </row>
    <row r="6616" spans="1:5" ht="27">
      <c r="A6616" s="202">
        <v>95396</v>
      </c>
      <c r="B6616" s="203" t="s">
        <v>7839</v>
      </c>
      <c r="C6616" s="204" t="s">
        <v>3</v>
      </c>
      <c r="D6616" s="205">
        <v>0.63</v>
      </c>
      <c r="E6616" s="206"/>
    </row>
    <row r="6617" spans="1:5" ht="27">
      <c r="A6617" s="202">
        <v>95397</v>
      </c>
      <c r="B6617" s="203" t="s">
        <v>7840</v>
      </c>
      <c r="C6617" s="204" t="s">
        <v>3</v>
      </c>
      <c r="D6617" s="205">
        <v>0.06</v>
      </c>
      <c r="E6617" s="206"/>
    </row>
    <row r="6618" spans="1:5" ht="27">
      <c r="A6618" s="202">
        <v>95398</v>
      </c>
      <c r="B6618" s="203" t="s">
        <v>7841</v>
      </c>
      <c r="C6618" s="204" t="s">
        <v>3</v>
      </c>
      <c r="D6618" s="205">
        <v>0.03</v>
      </c>
      <c r="E6618" s="206"/>
    </row>
    <row r="6619" spans="1:5" ht="27">
      <c r="A6619" s="202">
        <v>95399</v>
      </c>
      <c r="B6619" s="203" t="s">
        <v>7842</v>
      </c>
      <c r="C6619" s="204" t="s">
        <v>3</v>
      </c>
      <c r="D6619" s="205">
        <v>0.05</v>
      </c>
      <c r="E6619" s="206"/>
    </row>
    <row r="6620" spans="1:5" ht="27">
      <c r="A6620" s="202">
        <v>95400</v>
      </c>
      <c r="B6620" s="203" t="s">
        <v>7843</v>
      </c>
      <c r="C6620" s="204" t="s">
        <v>3</v>
      </c>
      <c r="D6620" s="205">
        <v>0.06</v>
      </c>
      <c r="E6620" s="206"/>
    </row>
    <row r="6621" spans="1:5" ht="27">
      <c r="A6621" s="202">
        <v>95401</v>
      </c>
      <c r="B6621" s="203" t="s">
        <v>7844</v>
      </c>
      <c r="C6621" s="204" t="s">
        <v>3</v>
      </c>
      <c r="D6621" s="205">
        <v>0.27</v>
      </c>
      <c r="E6621" s="206"/>
    </row>
    <row r="6622" spans="1:5" ht="27">
      <c r="A6622" s="202">
        <v>95402</v>
      </c>
      <c r="B6622" s="203" t="s">
        <v>7845</v>
      </c>
      <c r="C6622" s="204" t="s">
        <v>3</v>
      </c>
      <c r="D6622" s="205">
        <v>0.82</v>
      </c>
      <c r="E6622" s="206"/>
    </row>
    <row r="6623" spans="1:5" ht="27">
      <c r="A6623" s="202">
        <v>95403</v>
      </c>
      <c r="B6623" s="203" t="s">
        <v>7846</v>
      </c>
      <c r="C6623" s="204" t="s">
        <v>3</v>
      </c>
      <c r="D6623" s="205">
        <v>0.93</v>
      </c>
      <c r="E6623" s="206"/>
    </row>
    <row r="6624" spans="1:5" ht="27">
      <c r="A6624" s="202">
        <v>95404</v>
      </c>
      <c r="B6624" s="203" t="s">
        <v>7847</v>
      </c>
      <c r="C6624" s="204" t="s">
        <v>3</v>
      </c>
      <c r="D6624" s="205">
        <v>1.27</v>
      </c>
      <c r="E6624" s="206"/>
    </row>
    <row r="6625" spans="1:5" ht="27">
      <c r="A6625" s="202">
        <v>95405</v>
      </c>
      <c r="B6625" s="203" t="s">
        <v>7848</v>
      </c>
      <c r="C6625" s="204" t="s">
        <v>3</v>
      </c>
      <c r="D6625" s="205">
        <v>0.41</v>
      </c>
      <c r="E6625" s="206"/>
    </row>
    <row r="6626" spans="1:5" ht="15">
      <c r="A6626" s="202">
        <v>95406</v>
      </c>
      <c r="B6626" s="203" t="s">
        <v>7849</v>
      </c>
      <c r="C6626" s="204" t="s">
        <v>3</v>
      </c>
      <c r="D6626" s="205">
        <v>0.08</v>
      </c>
      <c r="E6626" s="206"/>
    </row>
    <row r="6627" spans="1:5" ht="27">
      <c r="A6627" s="202">
        <v>95407</v>
      </c>
      <c r="B6627" s="203" t="s">
        <v>7850</v>
      </c>
      <c r="C6627" s="204" t="s">
        <v>3</v>
      </c>
      <c r="D6627" s="205">
        <v>1.81</v>
      </c>
      <c r="E6627" s="206"/>
    </row>
    <row r="6628" spans="1:5" ht="27">
      <c r="A6628" s="202">
        <v>95408</v>
      </c>
      <c r="B6628" s="203" t="s">
        <v>7851</v>
      </c>
      <c r="C6628" s="204" t="s">
        <v>7750</v>
      </c>
      <c r="D6628" s="205">
        <v>5.57</v>
      </c>
      <c r="E6628" s="206"/>
    </row>
    <row r="6629" spans="1:5" ht="27">
      <c r="A6629" s="202">
        <v>95409</v>
      </c>
      <c r="B6629" s="203" t="s">
        <v>7852</v>
      </c>
      <c r="C6629" s="204" t="s">
        <v>7750</v>
      </c>
      <c r="D6629" s="205">
        <v>10.54</v>
      </c>
      <c r="E6629" s="206"/>
    </row>
    <row r="6630" spans="1:5" ht="27">
      <c r="A6630" s="202">
        <v>95410</v>
      </c>
      <c r="B6630" s="203" t="s">
        <v>7853</v>
      </c>
      <c r="C6630" s="204" t="s">
        <v>7750</v>
      </c>
      <c r="D6630" s="205">
        <v>7.95</v>
      </c>
      <c r="E6630" s="206"/>
    </row>
    <row r="6631" spans="1:5" ht="27">
      <c r="A6631" s="202">
        <v>95411</v>
      </c>
      <c r="B6631" s="203" t="s">
        <v>7854</v>
      </c>
      <c r="C6631" s="204" t="s">
        <v>7750</v>
      </c>
      <c r="D6631" s="205">
        <v>8.43</v>
      </c>
      <c r="E6631" s="206"/>
    </row>
    <row r="6632" spans="1:5" ht="27">
      <c r="A6632" s="202">
        <v>95412</v>
      </c>
      <c r="B6632" s="203" t="s">
        <v>7855</v>
      </c>
      <c r="C6632" s="204" t="s">
        <v>7750</v>
      </c>
      <c r="D6632" s="205">
        <v>8.42</v>
      </c>
      <c r="E6632" s="206"/>
    </row>
    <row r="6633" spans="1:5" ht="27">
      <c r="A6633" s="202">
        <v>95413</v>
      </c>
      <c r="B6633" s="203" t="s">
        <v>7856</v>
      </c>
      <c r="C6633" s="204" t="s">
        <v>7750</v>
      </c>
      <c r="D6633" s="205">
        <v>6.77</v>
      </c>
      <c r="E6633" s="206"/>
    </row>
    <row r="6634" spans="1:5" ht="27">
      <c r="A6634" s="202">
        <v>95414</v>
      </c>
      <c r="B6634" s="203" t="s">
        <v>7857</v>
      </c>
      <c r="C6634" s="204" t="s">
        <v>7750</v>
      </c>
      <c r="D6634" s="205">
        <v>27.01</v>
      </c>
      <c r="E6634" s="206"/>
    </row>
    <row r="6635" spans="1:5" ht="27">
      <c r="A6635" s="202">
        <v>95415</v>
      </c>
      <c r="B6635" s="203" t="s">
        <v>7858</v>
      </c>
      <c r="C6635" s="204" t="s">
        <v>7750</v>
      </c>
      <c r="D6635" s="205">
        <v>112.16</v>
      </c>
      <c r="E6635" s="206"/>
    </row>
    <row r="6636" spans="1:5" ht="27">
      <c r="A6636" s="202">
        <v>95416</v>
      </c>
      <c r="B6636" s="203" t="s">
        <v>7859</v>
      </c>
      <c r="C6636" s="204" t="s">
        <v>7750</v>
      </c>
      <c r="D6636" s="205">
        <v>5.46</v>
      </c>
      <c r="E6636" s="206"/>
    </row>
    <row r="6637" spans="1:5" ht="27">
      <c r="A6637" s="202">
        <v>95417</v>
      </c>
      <c r="B6637" s="203" t="s">
        <v>7860</v>
      </c>
      <c r="C6637" s="204" t="s">
        <v>7750</v>
      </c>
      <c r="D6637" s="205">
        <v>127.66</v>
      </c>
      <c r="E6637" s="206"/>
    </row>
    <row r="6638" spans="1:5" ht="27">
      <c r="A6638" s="202">
        <v>95418</v>
      </c>
      <c r="B6638" s="203" t="s">
        <v>7861</v>
      </c>
      <c r="C6638" s="204" t="s">
        <v>7750</v>
      </c>
      <c r="D6638" s="205">
        <v>174.51</v>
      </c>
      <c r="E6638" s="206"/>
    </row>
    <row r="6639" spans="1:5" ht="27">
      <c r="A6639" s="202">
        <v>95419</v>
      </c>
      <c r="B6639" s="203" t="s">
        <v>7862</v>
      </c>
      <c r="C6639" s="204" t="s">
        <v>7750</v>
      </c>
      <c r="D6639" s="205">
        <v>46.95</v>
      </c>
      <c r="E6639" s="206"/>
    </row>
    <row r="6640" spans="1:5" ht="27">
      <c r="A6640" s="202">
        <v>95420</v>
      </c>
      <c r="B6640" s="203" t="s">
        <v>7863</v>
      </c>
      <c r="C6640" s="204" t="s">
        <v>7750</v>
      </c>
      <c r="D6640" s="205">
        <v>66.69</v>
      </c>
      <c r="E6640" s="206"/>
    </row>
    <row r="6641" spans="1:5" ht="27">
      <c r="A6641" s="202">
        <v>95421</v>
      </c>
      <c r="B6641" s="203" t="s">
        <v>7864</v>
      </c>
      <c r="C6641" s="204" t="s">
        <v>7750</v>
      </c>
      <c r="D6641" s="205">
        <v>88.17</v>
      </c>
      <c r="E6641" s="206"/>
    </row>
    <row r="6642" spans="1:5" ht="27">
      <c r="A6642" s="202">
        <v>95422</v>
      </c>
      <c r="B6642" s="203" t="s">
        <v>7865</v>
      </c>
      <c r="C6642" s="204" t="s">
        <v>7750</v>
      </c>
      <c r="D6642" s="205">
        <v>37.56</v>
      </c>
      <c r="E6642" s="206"/>
    </row>
    <row r="6643" spans="1:5" ht="27">
      <c r="A6643" s="202">
        <v>95423</v>
      </c>
      <c r="B6643" s="203" t="s">
        <v>7866</v>
      </c>
      <c r="C6643" s="204" t="s">
        <v>7750</v>
      </c>
      <c r="D6643" s="205">
        <v>57.01</v>
      </c>
      <c r="E6643" s="206"/>
    </row>
    <row r="6644" spans="1:5" ht="27">
      <c r="A6644" s="202">
        <v>95424</v>
      </c>
      <c r="B6644" s="203" t="s">
        <v>7867</v>
      </c>
      <c r="C6644" s="204" t="s">
        <v>7750</v>
      </c>
      <c r="D6644" s="205">
        <v>11.13</v>
      </c>
      <c r="E6644" s="206"/>
    </row>
    <row r="6645" spans="1:5" ht="27">
      <c r="A6645" s="202">
        <v>100288</v>
      </c>
      <c r="B6645" s="203" t="s">
        <v>7868</v>
      </c>
      <c r="C6645" s="204" t="s">
        <v>3</v>
      </c>
      <c r="D6645" s="205">
        <v>0.03</v>
      </c>
      <c r="E6645" s="206"/>
    </row>
    <row r="6646" spans="1:5" ht="15">
      <c r="A6646" s="202">
        <v>100289</v>
      </c>
      <c r="B6646" s="203" t="s">
        <v>401</v>
      </c>
      <c r="C6646" s="204" t="s">
        <v>3</v>
      </c>
      <c r="D6646" s="205">
        <v>14.32</v>
      </c>
      <c r="E6646" s="206"/>
    </row>
    <row r="6647" spans="1:5" ht="27">
      <c r="A6647" s="202">
        <v>100290</v>
      </c>
      <c r="B6647" s="203" t="s">
        <v>7869</v>
      </c>
      <c r="C6647" s="204" t="s">
        <v>3</v>
      </c>
      <c r="D6647" s="205">
        <v>0.03</v>
      </c>
      <c r="E6647" s="206"/>
    </row>
    <row r="6648" spans="1:5" ht="27">
      <c r="A6648" s="202">
        <v>100291</v>
      </c>
      <c r="B6648" s="203" t="s">
        <v>7870</v>
      </c>
      <c r="C6648" s="204" t="s">
        <v>3</v>
      </c>
      <c r="D6648" s="205">
        <v>0.1</v>
      </c>
      <c r="E6648" s="206"/>
    </row>
    <row r="6649" spans="1:5" ht="27">
      <c r="A6649" s="202">
        <v>100292</v>
      </c>
      <c r="B6649" s="203" t="s">
        <v>7871</v>
      </c>
      <c r="C6649" s="204" t="s">
        <v>3</v>
      </c>
      <c r="D6649" s="205">
        <v>0.41</v>
      </c>
      <c r="E6649" s="206"/>
    </row>
    <row r="6650" spans="1:5" ht="27">
      <c r="A6650" s="202">
        <v>100293</v>
      </c>
      <c r="B6650" s="203" t="s">
        <v>7872</v>
      </c>
      <c r="C6650" s="204" t="s">
        <v>3</v>
      </c>
      <c r="D6650" s="205">
        <v>0.1</v>
      </c>
      <c r="E6650" s="206"/>
    </row>
    <row r="6651" spans="1:5" ht="27">
      <c r="A6651" s="202">
        <v>100294</v>
      </c>
      <c r="B6651" s="203" t="s">
        <v>7873</v>
      </c>
      <c r="C6651" s="204" t="s">
        <v>3</v>
      </c>
      <c r="D6651" s="205">
        <v>0.19</v>
      </c>
      <c r="E6651" s="206"/>
    </row>
    <row r="6652" spans="1:5" ht="27">
      <c r="A6652" s="202">
        <v>100295</v>
      </c>
      <c r="B6652" s="203" t="s">
        <v>7874</v>
      </c>
      <c r="C6652" s="204" t="s">
        <v>3</v>
      </c>
      <c r="D6652" s="205">
        <v>0.3</v>
      </c>
      <c r="E6652" s="206"/>
    </row>
    <row r="6653" spans="1:5" ht="27">
      <c r="A6653" s="202">
        <v>100296</v>
      </c>
      <c r="B6653" s="203" t="s">
        <v>7875</v>
      </c>
      <c r="C6653" s="204" t="s">
        <v>3</v>
      </c>
      <c r="D6653" s="205">
        <v>0.65</v>
      </c>
      <c r="E6653" s="206"/>
    </row>
    <row r="6654" spans="1:5" ht="27">
      <c r="A6654" s="202">
        <v>100297</v>
      </c>
      <c r="B6654" s="203" t="s">
        <v>7876</v>
      </c>
      <c r="C6654" s="204" t="s">
        <v>3</v>
      </c>
      <c r="D6654" s="205">
        <v>0.73</v>
      </c>
      <c r="E6654" s="206"/>
    </row>
    <row r="6655" spans="1:5" ht="27">
      <c r="A6655" s="202">
        <v>100298</v>
      </c>
      <c r="B6655" s="203" t="s">
        <v>7877</v>
      </c>
      <c r="C6655" s="204" t="s">
        <v>3</v>
      </c>
      <c r="D6655" s="205">
        <v>0.3</v>
      </c>
      <c r="E6655" s="206"/>
    </row>
    <row r="6656" spans="1:5" ht="27">
      <c r="A6656" s="202">
        <v>100299</v>
      </c>
      <c r="B6656" s="203" t="s">
        <v>7878</v>
      </c>
      <c r="C6656" s="204" t="s">
        <v>3</v>
      </c>
      <c r="D6656" s="205">
        <v>0.26</v>
      </c>
      <c r="E6656" s="206"/>
    </row>
    <row r="6657" spans="1:5" ht="15">
      <c r="A6657" s="202">
        <v>100300</v>
      </c>
      <c r="B6657" s="203" t="s">
        <v>7879</v>
      </c>
      <c r="C6657" s="204" t="s">
        <v>3</v>
      </c>
      <c r="D6657" s="205">
        <v>11.72</v>
      </c>
      <c r="E6657" s="206"/>
    </row>
    <row r="6658" spans="1:5" ht="15">
      <c r="A6658" s="202">
        <v>100301</v>
      </c>
      <c r="B6658" s="203" t="s">
        <v>7880</v>
      </c>
      <c r="C6658" s="204" t="s">
        <v>3</v>
      </c>
      <c r="D6658" s="205">
        <v>14.83</v>
      </c>
      <c r="E6658" s="206"/>
    </row>
    <row r="6659" spans="1:5" ht="15">
      <c r="A6659" s="202">
        <v>100302</v>
      </c>
      <c r="B6659" s="203" t="s">
        <v>7881</v>
      </c>
      <c r="C6659" s="204" t="s">
        <v>3</v>
      </c>
      <c r="D6659" s="205">
        <v>116.16</v>
      </c>
      <c r="E6659" s="206"/>
    </row>
    <row r="6660" spans="1:5" ht="15">
      <c r="A6660" s="202">
        <v>100303</v>
      </c>
      <c r="B6660" s="203" t="s">
        <v>7882</v>
      </c>
      <c r="C6660" s="204" t="s">
        <v>3</v>
      </c>
      <c r="D6660" s="205">
        <v>13.86</v>
      </c>
      <c r="E6660" s="206"/>
    </row>
    <row r="6661" spans="1:5" ht="15">
      <c r="A6661" s="202">
        <v>100304</v>
      </c>
      <c r="B6661" s="203" t="s">
        <v>7883</v>
      </c>
      <c r="C6661" s="204" t="s">
        <v>3</v>
      </c>
      <c r="D6661" s="205">
        <v>55.76</v>
      </c>
      <c r="E6661" s="206"/>
    </row>
    <row r="6662" spans="1:5" ht="15">
      <c r="A6662" s="202">
        <v>100305</v>
      </c>
      <c r="B6662" s="203" t="s">
        <v>7884</v>
      </c>
      <c r="C6662" s="204" t="s">
        <v>3</v>
      </c>
      <c r="D6662" s="205">
        <v>81.12</v>
      </c>
      <c r="E6662" s="206"/>
    </row>
    <row r="6663" spans="1:5" ht="15">
      <c r="A6663" s="202">
        <v>100306</v>
      </c>
      <c r="B6663" s="203" t="s">
        <v>7885</v>
      </c>
      <c r="C6663" s="204" t="s">
        <v>3</v>
      </c>
      <c r="D6663" s="205">
        <v>91.35</v>
      </c>
      <c r="E6663" s="206"/>
    </row>
    <row r="6664" spans="1:5" ht="15">
      <c r="A6664" s="202">
        <v>100307</v>
      </c>
      <c r="B6664" s="203" t="s">
        <v>7886</v>
      </c>
      <c r="C6664" s="204" t="s">
        <v>3</v>
      </c>
      <c r="D6664" s="205">
        <v>17.899999999999999</v>
      </c>
      <c r="E6664" s="206"/>
    </row>
    <row r="6665" spans="1:5" ht="15">
      <c r="A6665" s="202">
        <v>100308</v>
      </c>
      <c r="B6665" s="203" t="s">
        <v>7887</v>
      </c>
      <c r="C6665" s="204" t="s">
        <v>3</v>
      </c>
      <c r="D6665" s="205">
        <v>19.649999999999999</v>
      </c>
      <c r="E6665" s="206"/>
    </row>
    <row r="6666" spans="1:5" ht="15">
      <c r="A6666" s="202">
        <v>100309</v>
      </c>
      <c r="B6666" s="203" t="s">
        <v>7888</v>
      </c>
      <c r="C6666" s="204" t="s">
        <v>3</v>
      </c>
      <c r="D6666" s="205">
        <v>22.19</v>
      </c>
      <c r="E6666" s="206"/>
    </row>
    <row r="6667" spans="1:5" ht="27">
      <c r="A6667" s="202">
        <v>100310</v>
      </c>
      <c r="B6667" s="203" t="s">
        <v>7889</v>
      </c>
      <c r="C6667" s="204" t="s">
        <v>7750</v>
      </c>
      <c r="D6667" s="205">
        <v>5.19</v>
      </c>
      <c r="E6667" s="206"/>
    </row>
    <row r="6668" spans="1:5" ht="27">
      <c r="A6668" s="202">
        <v>100311</v>
      </c>
      <c r="B6668" s="203" t="s">
        <v>7890</v>
      </c>
      <c r="C6668" s="204" t="s">
        <v>7750</v>
      </c>
      <c r="D6668" s="205">
        <v>56.83</v>
      </c>
      <c r="E6668" s="206"/>
    </row>
    <row r="6669" spans="1:5" ht="27">
      <c r="A6669" s="202">
        <v>100312</v>
      </c>
      <c r="B6669" s="203" t="s">
        <v>7891</v>
      </c>
      <c r="C6669" s="204" t="s">
        <v>7750</v>
      </c>
      <c r="D6669" s="205">
        <v>69.39</v>
      </c>
      <c r="E6669" s="206"/>
    </row>
    <row r="6670" spans="1:5" ht="27">
      <c r="A6670" s="202">
        <v>100313</v>
      </c>
      <c r="B6670" s="203" t="s">
        <v>7892</v>
      </c>
      <c r="C6670" s="204" t="s">
        <v>7750</v>
      </c>
      <c r="D6670" s="205">
        <v>88.51</v>
      </c>
      <c r="E6670" s="206"/>
    </row>
    <row r="6671" spans="1:5" ht="27">
      <c r="A6671" s="202">
        <v>100314</v>
      </c>
      <c r="B6671" s="203" t="s">
        <v>7893</v>
      </c>
      <c r="C6671" s="204" t="s">
        <v>7750</v>
      </c>
      <c r="D6671" s="205">
        <v>99.85</v>
      </c>
      <c r="E6671" s="206"/>
    </row>
    <row r="6672" spans="1:5" ht="27">
      <c r="A6672" s="202">
        <v>100315</v>
      </c>
      <c r="B6672" s="203" t="s">
        <v>7894</v>
      </c>
      <c r="C6672" s="204" t="s">
        <v>7750</v>
      </c>
      <c r="D6672" s="205">
        <v>35.97</v>
      </c>
      <c r="E6672" s="206"/>
    </row>
    <row r="6673" spans="1:5" ht="15">
      <c r="A6673" s="202">
        <v>100316</v>
      </c>
      <c r="B6673" s="203" t="s">
        <v>7879</v>
      </c>
      <c r="C6673" s="204" t="s">
        <v>7750</v>
      </c>
      <c r="D6673" s="205">
        <v>2091.6799999999998</v>
      </c>
      <c r="E6673" s="206"/>
    </row>
    <row r="6674" spans="1:5" ht="15">
      <c r="A6674" s="202">
        <v>100317</v>
      </c>
      <c r="B6674" s="203" t="s">
        <v>7895</v>
      </c>
      <c r="C6674" s="204" t="s">
        <v>7750</v>
      </c>
      <c r="D6674" s="205">
        <v>20575.43</v>
      </c>
      <c r="E6674" s="206"/>
    </row>
    <row r="6675" spans="1:5" ht="15">
      <c r="A6675" s="202">
        <v>100318</v>
      </c>
      <c r="B6675" s="203" t="s">
        <v>7883</v>
      </c>
      <c r="C6675" s="204" t="s">
        <v>7750</v>
      </c>
      <c r="D6675" s="205">
        <v>9926.82</v>
      </c>
      <c r="E6675" s="206"/>
    </row>
    <row r="6676" spans="1:5" ht="15">
      <c r="A6676" s="202">
        <v>100319</v>
      </c>
      <c r="B6676" s="203" t="s">
        <v>7884</v>
      </c>
      <c r="C6676" s="204" t="s">
        <v>7750</v>
      </c>
      <c r="D6676" s="205">
        <v>14357.51</v>
      </c>
      <c r="E6676" s="206"/>
    </row>
    <row r="6677" spans="1:5" ht="15">
      <c r="A6677" s="202">
        <v>100320</v>
      </c>
      <c r="B6677" s="203" t="s">
        <v>7885</v>
      </c>
      <c r="C6677" s="204" t="s">
        <v>7750</v>
      </c>
      <c r="D6677" s="205">
        <v>16169.94</v>
      </c>
      <c r="E6677" s="206"/>
    </row>
    <row r="6678" spans="1:5" ht="15">
      <c r="A6678" s="202">
        <v>100321</v>
      </c>
      <c r="B6678" s="203" t="s">
        <v>7888</v>
      </c>
      <c r="C6678" s="204" t="s">
        <v>7750</v>
      </c>
      <c r="D6678" s="205">
        <v>3938.02</v>
      </c>
      <c r="E6678" s="206"/>
    </row>
    <row r="6679" spans="1:5" ht="15">
      <c r="A6679" s="202">
        <v>100533</v>
      </c>
      <c r="B6679" s="203" t="s">
        <v>7896</v>
      </c>
      <c r="C6679" s="204" t="s">
        <v>3</v>
      </c>
      <c r="D6679" s="205">
        <v>14.37</v>
      </c>
      <c r="E6679" s="206"/>
    </row>
    <row r="6680" spans="1:5" ht="15">
      <c r="A6680" s="202">
        <v>100534</v>
      </c>
      <c r="B6680" s="203" t="s">
        <v>7896</v>
      </c>
      <c r="C6680" s="204" t="s">
        <v>7750</v>
      </c>
      <c r="D6680" s="205">
        <v>2563.42</v>
      </c>
      <c r="E6680" s="206"/>
    </row>
    <row r="6681" spans="1:5" ht="27">
      <c r="A6681" s="202">
        <v>100535</v>
      </c>
      <c r="B6681" s="203" t="s">
        <v>7897</v>
      </c>
      <c r="C6681" s="204" t="s">
        <v>3</v>
      </c>
      <c r="D6681" s="205">
        <v>0.16</v>
      </c>
      <c r="E6681" s="206"/>
    </row>
    <row r="6682" spans="1:5" ht="27">
      <c r="A6682" s="202">
        <v>100536</v>
      </c>
      <c r="B6682" s="203" t="s">
        <v>7898</v>
      </c>
      <c r="C6682" s="204" t="s">
        <v>7750</v>
      </c>
      <c r="D6682" s="205">
        <v>22.63</v>
      </c>
      <c r="E6682" s="206"/>
    </row>
    <row r="6683" spans="1:5" ht="27">
      <c r="A6683" s="202">
        <v>101284</v>
      </c>
      <c r="B6683" s="203" t="s">
        <v>7899</v>
      </c>
      <c r="C6683" s="204" t="s">
        <v>3</v>
      </c>
      <c r="D6683" s="205">
        <v>1</v>
      </c>
      <c r="E6683" s="206"/>
    </row>
    <row r="6684" spans="1:5" ht="27">
      <c r="A6684" s="202">
        <v>101285</v>
      </c>
      <c r="B6684" s="203" t="s">
        <v>7900</v>
      </c>
      <c r="C6684" s="204" t="s">
        <v>3</v>
      </c>
      <c r="D6684" s="205">
        <v>0.26</v>
      </c>
      <c r="E6684" s="206"/>
    </row>
    <row r="6685" spans="1:5" ht="27">
      <c r="A6685" s="202">
        <v>101286</v>
      </c>
      <c r="B6685" s="203" t="s">
        <v>7901</v>
      </c>
      <c r="C6685" s="204" t="s">
        <v>7750</v>
      </c>
      <c r="D6685" s="205">
        <v>10.63</v>
      </c>
      <c r="E6685" s="206"/>
    </row>
    <row r="6686" spans="1:5" ht="27">
      <c r="A6686" s="202">
        <v>101287</v>
      </c>
      <c r="B6686" s="203" t="s">
        <v>7902</v>
      </c>
      <c r="C6686" s="204" t="s">
        <v>7750</v>
      </c>
      <c r="D6686" s="205">
        <v>35.9</v>
      </c>
      <c r="E6686" s="206"/>
    </row>
    <row r="6687" spans="1:5" ht="27">
      <c r="A6687" s="202">
        <v>101288</v>
      </c>
      <c r="B6687" s="203" t="s">
        <v>7903</v>
      </c>
      <c r="C6687" s="204" t="s">
        <v>7750</v>
      </c>
      <c r="D6687" s="205">
        <v>8.15</v>
      </c>
      <c r="E6687" s="206"/>
    </row>
    <row r="6688" spans="1:5" ht="27">
      <c r="A6688" s="202">
        <v>101289</v>
      </c>
      <c r="B6688" s="203" t="s">
        <v>7904</v>
      </c>
      <c r="C6688" s="204" t="s">
        <v>7750</v>
      </c>
      <c r="D6688" s="205">
        <v>11</v>
      </c>
      <c r="E6688" s="206"/>
    </row>
    <row r="6689" spans="1:5" ht="27">
      <c r="A6689" s="202">
        <v>101290</v>
      </c>
      <c r="B6689" s="203" t="s">
        <v>7905</v>
      </c>
      <c r="C6689" s="204" t="s">
        <v>7750</v>
      </c>
      <c r="D6689" s="205">
        <v>14.15</v>
      </c>
      <c r="E6689" s="206"/>
    </row>
    <row r="6690" spans="1:5" ht="27">
      <c r="A6690" s="202">
        <v>101291</v>
      </c>
      <c r="B6690" s="203" t="s">
        <v>7906</v>
      </c>
      <c r="C6690" s="204" t="s">
        <v>7750</v>
      </c>
      <c r="D6690" s="205">
        <v>11.41</v>
      </c>
      <c r="E6690" s="206"/>
    </row>
    <row r="6691" spans="1:5" ht="27">
      <c r="A6691" s="202">
        <v>101292</v>
      </c>
      <c r="B6691" s="203" t="s">
        <v>7907</v>
      </c>
      <c r="C6691" s="204" t="s">
        <v>7750</v>
      </c>
      <c r="D6691" s="205">
        <v>14.73</v>
      </c>
      <c r="E6691" s="206"/>
    </row>
    <row r="6692" spans="1:5" ht="15">
      <c r="A6692" s="202">
        <v>101293</v>
      </c>
      <c r="B6692" s="203" t="s">
        <v>7908</v>
      </c>
      <c r="C6692" s="204" t="s">
        <v>7750</v>
      </c>
      <c r="D6692" s="205">
        <v>15.25</v>
      </c>
      <c r="E6692" s="206"/>
    </row>
    <row r="6693" spans="1:5" ht="27">
      <c r="A6693" s="202">
        <v>101294</v>
      </c>
      <c r="B6693" s="203" t="s">
        <v>7909</v>
      </c>
      <c r="C6693" s="204" t="s">
        <v>7750</v>
      </c>
      <c r="D6693" s="205">
        <v>17.03</v>
      </c>
      <c r="E6693" s="206"/>
    </row>
    <row r="6694" spans="1:5" ht="27">
      <c r="A6694" s="202">
        <v>101295</v>
      </c>
      <c r="B6694" s="203" t="s">
        <v>7910</v>
      </c>
      <c r="C6694" s="204" t="s">
        <v>7750</v>
      </c>
      <c r="D6694" s="205">
        <v>14.29</v>
      </c>
      <c r="E6694" s="206"/>
    </row>
    <row r="6695" spans="1:5" ht="27">
      <c r="A6695" s="202">
        <v>101296</v>
      </c>
      <c r="B6695" s="203" t="s">
        <v>7911</v>
      </c>
      <c r="C6695" s="204" t="s">
        <v>7750</v>
      </c>
      <c r="D6695" s="205">
        <v>17.38</v>
      </c>
      <c r="E6695" s="206"/>
    </row>
    <row r="6696" spans="1:5" ht="27">
      <c r="A6696" s="202">
        <v>101297</v>
      </c>
      <c r="B6696" s="203" t="s">
        <v>7912</v>
      </c>
      <c r="C6696" s="204" t="s">
        <v>7750</v>
      </c>
      <c r="D6696" s="205">
        <v>15.27</v>
      </c>
      <c r="E6696" s="206"/>
    </row>
    <row r="6697" spans="1:5" ht="27">
      <c r="A6697" s="202">
        <v>101298</v>
      </c>
      <c r="B6697" s="203" t="s">
        <v>7913</v>
      </c>
      <c r="C6697" s="204" t="s">
        <v>7750</v>
      </c>
      <c r="D6697" s="205">
        <v>9.8800000000000008</v>
      </c>
      <c r="E6697" s="206"/>
    </row>
    <row r="6698" spans="1:5" ht="27">
      <c r="A6698" s="202">
        <v>101299</v>
      </c>
      <c r="B6698" s="203" t="s">
        <v>7914</v>
      </c>
      <c r="C6698" s="204" t="s">
        <v>7750</v>
      </c>
      <c r="D6698" s="205">
        <v>14.56</v>
      </c>
      <c r="E6698" s="206"/>
    </row>
    <row r="6699" spans="1:5" ht="27">
      <c r="A6699" s="202">
        <v>101300</v>
      </c>
      <c r="B6699" s="203" t="s">
        <v>7915</v>
      </c>
      <c r="C6699" s="204" t="s">
        <v>7750</v>
      </c>
      <c r="D6699" s="205">
        <v>12.22</v>
      </c>
      <c r="E6699" s="206"/>
    </row>
    <row r="6700" spans="1:5" ht="27">
      <c r="A6700" s="202">
        <v>101301</v>
      </c>
      <c r="B6700" s="203" t="s">
        <v>7916</v>
      </c>
      <c r="C6700" s="204" t="s">
        <v>7750</v>
      </c>
      <c r="D6700" s="205">
        <v>4.54</v>
      </c>
      <c r="E6700" s="206"/>
    </row>
    <row r="6701" spans="1:5" ht="27">
      <c r="A6701" s="202">
        <v>101302</v>
      </c>
      <c r="B6701" s="203" t="s">
        <v>7917</v>
      </c>
      <c r="C6701" s="204" t="s">
        <v>7750</v>
      </c>
      <c r="D6701" s="205">
        <v>16.45</v>
      </c>
      <c r="E6701" s="206"/>
    </row>
    <row r="6702" spans="1:5" ht="27">
      <c r="A6702" s="202">
        <v>101303</v>
      </c>
      <c r="B6702" s="203" t="s">
        <v>7918</v>
      </c>
      <c r="C6702" s="204" t="s">
        <v>7750</v>
      </c>
      <c r="D6702" s="205">
        <v>41.3</v>
      </c>
      <c r="E6702" s="206"/>
    </row>
    <row r="6703" spans="1:5" ht="27">
      <c r="A6703" s="202">
        <v>101304</v>
      </c>
      <c r="B6703" s="203" t="s">
        <v>7919</v>
      </c>
      <c r="C6703" s="204" t="s">
        <v>7750</v>
      </c>
      <c r="D6703" s="205">
        <v>19.600000000000001</v>
      </c>
      <c r="E6703" s="206"/>
    </row>
    <row r="6704" spans="1:5" ht="27">
      <c r="A6704" s="202">
        <v>101305</v>
      </c>
      <c r="B6704" s="203" t="s">
        <v>7920</v>
      </c>
      <c r="C6704" s="204" t="s">
        <v>7750</v>
      </c>
      <c r="D6704" s="205">
        <v>16.87</v>
      </c>
      <c r="E6704" s="206"/>
    </row>
    <row r="6705" spans="1:5" ht="27">
      <c r="A6705" s="202">
        <v>101307</v>
      </c>
      <c r="B6705" s="203" t="s">
        <v>7921</v>
      </c>
      <c r="C6705" s="204" t="s">
        <v>7750</v>
      </c>
      <c r="D6705" s="205">
        <v>15.08</v>
      </c>
      <c r="E6705" s="206"/>
    </row>
    <row r="6706" spans="1:5" ht="27">
      <c r="A6706" s="202">
        <v>101308</v>
      </c>
      <c r="B6706" s="203" t="s">
        <v>7922</v>
      </c>
      <c r="C6706" s="204" t="s">
        <v>7750</v>
      </c>
      <c r="D6706" s="205">
        <v>10.8</v>
      </c>
      <c r="E6706" s="206"/>
    </row>
    <row r="6707" spans="1:5" ht="27">
      <c r="A6707" s="202">
        <v>101309</v>
      </c>
      <c r="B6707" s="203" t="s">
        <v>7923</v>
      </c>
      <c r="C6707" s="204" t="s">
        <v>7750</v>
      </c>
      <c r="D6707" s="205">
        <v>15.44</v>
      </c>
      <c r="E6707" s="206"/>
    </row>
    <row r="6708" spans="1:5" ht="27">
      <c r="A6708" s="202">
        <v>101310</v>
      </c>
      <c r="B6708" s="203" t="s">
        <v>7924</v>
      </c>
      <c r="C6708" s="204" t="s">
        <v>7750</v>
      </c>
      <c r="D6708" s="205">
        <v>21.41</v>
      </c>
      <c r="E6708" s="206"/>
    </row>
    <row r="6709" spans="1:5" ht="27">
      <c r="A6709" s="202">
        <v>101311</v>
      </c>
      <c r="B6709" s="203" t="s">
        <v>7925</v>
      </c>
      <c r="C6709" s="204" t="s">
        <v>7750</v>
      </c>
      <c r="D6709" s="205">
        <v>15.25</v>
      </c>
      <c r="E6709" s="206"/>
    </row>
    <row r="6710" spans="1:5" ht="27">
      <c r="A6710" s="202">
        <v>101312</v>
      </c>
      <c r="B6710" s="203" t="s">
        <v>7926</v>
      </c>
      <c r="C6710" s="204" t="s">
        <v>7750</v>
      </c>
      <c r="D6710" s="205">
        <v>9.3800000000000008</v>
      </c>
      <c r="E6710" s="206"/>
    </row>
    <row r="6711" spans="1:5" ht="27">
      <c r="A6711" s="202">
        <v>101313</v>
      </c>
      <c r="B6711" s="203" t="s">
        <v>7927</v>
      </c>
      <c r="C6711" s="204" t="s">
        <v>7750</v>
      </c>
      <c r="D6711" s="205">
        <v>51.04</v>
      </c>
      <c r="E6711" s="206"/>
    </row>
    <row r="6712" spans="1:5" ht="27">
      <c r="A6712" s="202">
        <v>101314</v>
      </c>
      <c r="B6712" s="203" t="s">
        <v>7928</v>
      </c>
      <c r="C6712" s="204" t="s">
        <v>7750</v>
      </c>
      <c r="D6712" s="205">
        <v>51.04</v>
      </c>
      <c r="E6712" s="206"/>
    </row>
    <row r="6713" spans="1:5" ht="27">
      <c r="A6713" s="202">
        <v>101315</v>
      </c>
      <c r="B6713" s="203" t="s">
        <v>7929</v>
      </c>
      <c r="C6713" s="204" t="s">
        <v>7750</v>
      </c>
      <c r="D6713" s="205">
        <v>42.75</v>
      </c>
      <c r="E6713" s="206"/>
    </row>
    <row r="6714" spans="1:5" ht="27">
      <c r="A6714" s="202">
        <v>101316</v>
      </c>
      <c r="B6714" s="203" t="s">
        <v>7930</v>
      </c>
      <c r="C6714" s="204" t="s">
        <v>7750</v>
      </c>
      <c r="D6714" s="205">
        <v>24.52</v>
      </c>
      <c r="E6714" s="206"/>
    </row>
    <row r="6715" spans="1:5" ht="27">
      <c r="A6715" s="202">
        <v>101317</v>
      </c>
      <c r="B6715" s="203" t="s">
        <v>7931</v>
      </c>
      <c r="C6715" s="204" t="s">
        <v>7750</v>
      </c>
      <c r="D6715" s="205">
        <v>136.84</v>
      </c>
      <c r="E6715" s="206"/>
    </row>
    <row r="6716" spans="1:5" ht="27">
      <c r="A6716" s="202">
        <v>101318</v>
      </c>
      <c r="B6716" s="203" t="s">
        <v>7932</v>
      </c>
      <c r="C6716" s="204" t="s">
        <v>7750</v>
      </c>
      <c r="D6716" s="205">
        <v>246.99</v>
      </c>
      <c r="E6716" s="206"/>
    </row>
    <row r="6717" spans="1:5" ht="27">
      <c r="A6717" s="202">
        <v>101319</v>
      </c>
      <c r="B6717" s="203" t="s">
        <v>7933</v>
      </c>
      <c r="C6717" s="204" t="s">
        <v>7750</v>
      </c>
      <c r="D6717" s="205">
        <v>36.61</v>
      </c>
      <c r="E6717" s="206"/>
    </row>
    <row r="6718" spans="1:5" ht="27">
      <c r="A6718" s="202">
        <v>101320</v>
      </c>
      <c r="B6718" s="203" t="s">
        <v>7934</v>
      </c>
      <c r="C6718" s="204" t="s">
        <v>7750</v>
      </c>
      <c r="D6718" s="205">
        <v>12.53</v>
      </c>
      <c r="E6718" s="206"/>
    </row>
    <row r="6719" spans="1:5" ht="27">
      <c r="A6719" s="202">
        <v>101322</v>
      </c>
      <c r="B6719" s="203" t="s">
        <v>7935</v>
      </c>
      <c r="C6719" s="204" t="s">
        <v>7750</v>
      </c>
      <c r="D6719" s="205">
        <v>15.25</v>
      </c>
      <c r="E6719" s="206"/>
    </row>
    <row r="6720" spans="1:5" ht="27">
      <c r="A6720" s="202">
        <v>101323</v>
      </c>
      <c r="B6720" s="203" t="s">
        <v>7936</v>
      </c>
      <c r="C6720" s="204" t="s">
        <v>7750</v>
      </c>
      <c r="D6720" s="205">
        <v>29.76</v>
      </c>
      <c r="E6720" s="206"/>
    </row>
    <row r="6721" spans="1:5" ht="27">
      <c r="A6721" s="202">
        <v>101324</v>
      </c>
      <c r="B6721" s="203" t="s">
        <v>7937</v>
      </c>
      <c r="C6721" s="204" t="s">
        <v>7750</v>
      </c>
      <c r="D6721" s="205">
        <v>5.25</v>
      </c>
      <c r="E6721" s="206"/>
    </row>
    <row r="6722" spans="1:5" ht="27">
      <c r="A6722" s="202">
        <v>101325</v>
      </c>
      <c r="B6722" s="203" t="s">
        <v>7938</v>
      </c>
      <c r="C6722" s="204" t="s">
        <v>7750</v>
      </c>
      <c r="D6722" s="205">
        <v>15.06</v>
      </c>
      <c r="E6722" s="206"/>
    </row>
    <row r="6723" spans="1:5" ht="27">
      <c r="A6723" s="202">
        <v>101326</v>
      </c>
      <c r="B6723" s="203" t="s">
        <v>7939</v>
      </c>
      <c r="C6723" s="204" t="s">
        <v>7750</v>
      </c>
      <c r="D6723" s="205">
        <v>6.56</v>
      </c>
      <c r="E6723" s="206"/>
    </row>
    <row r="6724" spans="1:5" ht="27">
      <c r="A6724" s="202">
        <v>101327</v>
      </c>
      <c r="B6724" s="203" t="s">
        <v>7940</v>
      </c>
      <c r="C6724" s="204" t="s">
        <v>7750</v>
      </c>
      <c r="D6724" s="205">
        <v>4.49</v>
      </c>
      <c r="E6724" s="206"/>
    </row>
    <row r="6725" spans="1:5" ht="27">
      <c r="A6725" s="202">
        <v>101328</v>
      </c>
      <c r="B6725" s="203" t="s">
        <v>7941</v>
      </c>
      <c r="C6725" s="204" t="s">
        <v>7750</v>
      </c>
      <c r="D6725" s="205">
        <v>7.44</v>
      </c>
      <c r="E6725" s="206"/>
    </row>
    <row r="6726" spans="1:5" ht="27">
      <c r="A6726" s="202">
        <v>101329</v>
      </c>
      <c r="B6726" s="203" t="s">
        <v>7942</v>
      </c>
      <c r="C6726" s="204" t="s">
        <v>7750</v>
      </c>
      <c r="D6726" s="205">
        <v>24</v>
      </c>
      <c r="E6726" s="206"/>
    </row>
    <row r="6727" spans="1:5" ht="27">
      <c r="A6727" s="202">
        <v>101330</v>
      </c>
      <c r="B6727" s="203" t="s">
        <v>7943</v>
      </c>
      <c r="C6727" s="204" t="s">
        <v>7750</v>
      </c>
      <c r="D6727" s="205">
        <v>20.04</v>
      </c>
      <c r="E6727" s="206"/>
    </row>
    <row r="6728" spans="1:5" ht="27">
      <c r="A6728" s="202">
        <v>101331</v>
      </c>
      <c r="B6728" s="203" t="s">
        <v>7944</v>
      </c>
      <c r="C6728" s="204" t="s">
        <v>7750</v>
      </c>
      <c r="D6728" s="205">
        <v>19.3</v>
      </c>
      <c r="E6728" s="206"/>
    </row>
    <row r="6729" spans="1:5" ht="27">
      <c r="A6729" s="202">
        <v>101332</v>
      </c>
      <c r="B6729" s="203" t="s">
        <v>7945</v>
      </c>
      <c r="C6729" s="204" t="s">
        <v>7750</v>
      </c>
      <c r="D6729" s="205">
        <v>5.16</v>
      </c>
      <c r="E6729" s="206"/>
    </row>
    <row r="6730" spans="1:5" ht="27">
      <c r="A6730" s="202">
        <v>101333</v>
      </c>
      <c r="B6730" s="203" t="s">
        <v>7946</v>
      </c>
      <c r="C6730" s="204" t="s">
        <v>7750</v>
      </c>
      <c r="D6730" s="205">
        <v>12.62</v>
      </c>
      <c r="E6730" s="206"/>
    </row>
    <row r="6731" spans="1:5" ht="27">
      <c r="A6731" s="202">
        <v>101334</v>
      </c>
      <c r="B6731" s="203" t="s">
        <v>7947</v>
      </c>
      <c r="C6731" s="204" t="s">
        <v>7750</v>
      </c>
      <c r="D6731" s="205">
        <v>41.59</v>
      </c>
      <c r="E6731" s="206"/>
    </row>
    <row r="6732" spans="1:5" ht="27">
      <c r="A6732" s="202">
        <v>101335</v>
      </c>
      <c r="B6732" s="203" t="s">
        <v>7948</v>
      </c>
      <c r="C6732" s="204" t="s">
        <v>7750</v>
      </c>
      <c r="D6732" s="205">
        <v>6.08</v>
      </c>
      <c r="E6732" s="206"/>
    </row>
    <row r="6733" spans="1:5" ht="27">
      <c r="A6733" s="202">
        <v>101336</v>
      </c>
      <c r="B6733" s="203" t="s">
        <v>7949</v>
      </c>
      <c r="C6733" s="204" t="s">
        <v>7750</v>
      </c>
      <c r="D6733" s="205">
        <v>20.98</v>
      </c>
      <c r="E6733" s="206"/>
    </row>
    <row r="6734" spans="1:5" ht="27">
      <c r="A6734" s="202">
        <v>101337</v>
      </c>
      <c r="B6734" s="203" t="s">
        <v>7950</v>
      </c>
      <c r="C6734" s="204" t="s">
        <v>7750</v>
      </c>
      <c r="D6734" s="205">
        <v>5.73</v>
      </c>
      <c r="E6734" s="206"/>
    </row>
    <row r="6735" spans="1:5" ht="27">
      <c r="A6735" s="202">
        <v>101338</v>
      </c>
      <c r="B6735" s="203" t="s">
        <v>7951</v>
      </c>
      <c r="C6735" s="204" t="s">
        <v>7750</v>
      </c>
      <c r="D6735" s="205">
        <v>9.6300000000000008</v>
      </c>
      <c r="E6735" s="206"/>
    </row>
    <row r="6736" spans="1:5" ht="27">
      <c r="A6736" s="202">
        <v>101339</v>
      </c>
      <c r="B6736" s="203" t="s">
        <v>7952</v>
      </c>
      <c r="C6736" s="204" t="s">
        <v>7750</v>
      </c>
      <c r="D6736" s="205">
        <v>8.25</v>
      </c>
      <c r="E6736" s="206"/>
    </row>
    <row r="6737" spans="1:5" ht="27">
      <c r="A6737" s="202">
        <v>101340</v>
      </c>
      <c r="B6737" s="203" t="s">
        <v>7953</v>
      </c>
      <c r="C6737" s="204" t="s">
        <v>7750</v>
      </c>
      <c r="D6737" s="205">
        <v>7.97</v>
      </c>
      <c r="E6737" s="206"/>
    </row>
    <row r="6738" spans="1:5" ht="27">
      <c r="A6738" s="202">
        <v>101341</v>
      </c>
      <c r="B6738" s="203" t="s">
        <v>7954</v>
      </c>
      <c r="C6738" s="204" t="s">
        <v>7750</v>
      </c>
      <c r="D6738" s="205">
        <v>8.68</v>
      </c>
      <c r="E6738" s="206"/>
    </row>
    <row r="6739" spans="1:5" ht="27">
      <c r="A6739" s="202">
        <v>101342</v>
      </c>
      <c r="B6739" s="203" t="s">
        <v>7955</v>
      </c>
      <c r="C6739" s="204" t="s">
        <v>7750</v>
      </c>
      <c r="D6739" s="205">
        <v>10.16</v>
      </c>
      <c r="E6739" s="206"/>
    </row>
    <row r="6740" spans="1:5" ht="27">
      <c r="A6740" s="202">
        <v>101343</v>
      </c>
      <c r="B6740" s="203" t="s">
        <v>7956</v>
      </c>
      <c r="C6740" s="204" t="s">
        <v>7750</v>
      </c>
      <c r="D6740" s="205">
        <v>15.25</v>
      </c>
      <c r="E6740" s="206"/>
    </row>
    <row r="6741" spans="1:5" ht="27">
      <c r="A6741" s="202">
        <v>101344</v>
      </c>
      <c r="B6741" s="203" t="s">
        <v>7957</v>
      </c>
      <c r="C6741" s="204" t="s">
        <v>7750</v>
      </c>
      <c r="D6741" s="205">
        <v>15.67</v>
      </c>
      <c r="E6741" s="206"/>
    </row>
    <row r="6742" spans="1:5" ht="27">
      <c r="A6742" s="202">
        <v>101345</v>
      </c>
      <c r="B6742" s="203" t="s">
        <v>7958</v>
      </c>
      <c r="C6742" s="204" t="s">
        <v>7750</v>
      </c>
      <c r="D6742" s="205">
        <v>15.75</v>
      </c>
      <c r="E6742" s="206"/>
    </row>
    <row r="6743" spans="1:5" ht="27">
      <c r="A6743" s="202">
        <v>101346</v>
      </c>
      <c r="B6743" s="203" t="s">
        <v>7959</v>
      </c>
      <c r="C6743" s="204" t="s">
        <v>7750</v>
      </c>
      <c r="D6743" s="205">
        <v>13.65</v>
      </c>
      <c r="E6743" s="206"/>
    </row>
    <row r="6744" spans="1:5" ht="27">
      <c r="A6744" s="202">
        <v>101347</v>
      </c>
      <c r="B6744" s="203" t="s">
        <v>7960</v>
      </c>
      <c r="C6744" s="204" t="s">
        <v>7750</v>
      </c>
      <c r="D6744" s="205">
        <v>11.62</v>
      </c>
      <c r="E6744" s="206"/>
    </row>
    <row r="6745" spans="1:5" ht="27">
      <c r="A6745" s="202">
        <v>101348</v>
      </c>
      <c r="B6745" s="203" t="s">
        <v>7961</v>
      </c>
      <c r="C6745" s="204" t="s">
        <v>7750</v>
      </c>
      <c r="D6745" s="205">
        <v>6.69</v>
      </c>
      <c r="E6745" s="206"/>
    </row>
    <row r="6746" spans="1:5" ht="27">
      <c r="A6746" s="202">
        <v>101349</v>
      </c>
      <c r="B6746" s="203" t="s">
        <v>7962</v>
      </c>
      <c r="C6746" s="204" t="s">
        <v>7750</v>
      </c>
      <c r="D6746" s="205">
        <v>10.33</v>
      </c>
      <c r="E6746" s="206"/>
    </row>
    <row r="6747" spans="1:5" ht="27">
      <c r="A6747" s="202">
        <v>101350</v>
      </c>
      <c r="B6747" s="203" t="s">
        <v>7963</v>
      </c>
      <c r="C6747" s="204" t="s">
        <v>7750</v>
      </c>
      <c r="D6747" s="205">
        <v>12.68</v>
      </c>
      <c r="E6747" s="206"/>
    </row>
    <row r="6748" spans="1:5" ht="27">
      <c r="A6748" s="202">
        <v>101351</v>
      </c>
      <c r="B6748" s="203" t="s">
        <v>7964</v>
      </c>
      <c r="C6748" s="204" t="s">
        <v>7750</v>
      </c>
      <c r="D6748" s="205">
        <v>9.26</v>
      </c>
      <c r="E6748" s="206"/>
    </row>
    <row r="6749" spans="1:5" ht="27">
      <c r="A6749" s="202">
        <v>101352</v>
      </c>
      <c r="B6749" s="203" t="s">
        <v>7965</v>
      </c>
      <c r="C6749" s="204" t="s">
        <v>7750</v>
      </c>
      <c r="D6749" s="205">
        <v>10.67</v>
      </c>
      <c r="E6749" s="206"/>
    </row>
    <row r="6750" spans="1:5" ht="27">
      <c r="A6750" s="202">
        <v>101353</v>
      </c>
      <c r="B6750" s="203" t="s">
        <v>7966</v>
      </c>
      <c r="C6750" s="204" t="s">
        <v>7750</v>
      </c>
      <c r="D6750" s="205">
        <v>8.48</v>
      </c>
      <c r="E6750" s="206"/>
    </row>
    <row r="6751" spans="1:5" ht="27">
      <c r="A6751" s="202">
        <v>101354</v>
      </c>
      <c r="B6751" s="203" t="s">
        <v>7967</v>
      </c>
      <c r="C6751" s="204" t="s">
        <v>7750</v>
      </c>
      <c r="D6751" s="205">
        <v>11.71</v>
      </c>
      <c r="E6751" s="206"/>
    </row>
    <row r="6752" spans="1:5" ht="27">
      <c r="A6752" s="202">
        <v>101355</v>
      </c>
      <c r="B6752" s="203" t="s">
        <v>7968</v>
      </c>
      <c r="C6752" s="204" t="s">
        <v>7750</v>
      </c>
      <c r="D6752" s="205">
        <v>9.16</v>
      </c>
      <c r="E6752" s="206"/>
    </row>
    <row r="6753" spans="1:5" ht="27">
      <c r="A6753" s="202">
        <v>101356</v>
      </c>
      <c r="B6753" s="203" t="s">
        <v>7969</v>
      </c>
      <c r="C6753" s="204" t="s">
        <v>7750</v>
      </c>
      <c r="D6753" s="205">
        <v>22.86</v>
      </c>
      <c r="E6753" s="206"/>
    </row>
    <row r="6754" spans="1:5" ht="27">
      <c r="A6754" s="202">
        <v>101357</v>
      </c>
      <c r="B6754" s="203" t="s">
        <v>7970</v>
      </c>
      <c r="C6754" s="204" t="s">
        <v>7750</v>
      </c>
      <c r="D6754" s="205">
        <v>28.08</v>
      </c>
      <c r="E6754" s="206"/>
    </row>
    <row r="6755" spans="1:5" ht="15">
      <c r="A6755" s="202">
        <v>101358</v>
      </c>
      <c r="B6755" s="203" t="s">
        <v>7971</v>
      </c>
      <c r="C6755" s="204" t="s">
        <v>7750</v>
      </c>
      <c r="D6755" s="205">
        <v>19.600000000000001</v>
      </c>
      <c r="E6755" s="206"/>
    </row>
    <row r="6756" spans="1:5" ht="27">
      <c r="A6756" s="202">
        <v>101359</v>
      </c>
      <c r="B6756" s="203" t="s">
        <v>7972</v>
      </c>
      <c r="C6756" s="204" t="s">
        <v>7750</v>
      </c>
      <c r="D6756" s="205">
        <v>22.6</v>
      </c>
      <c r="E6756" s="206"/>
    </row>
    <row r="6757" spans="1:5" ht="27">
      <c r="A6757" s="202">
        <v>101360</v>
      </c>
      <c r="B6757" s="203" t="s">
        <v>7973</v>
      </c>
      <c r="C6757" s="204" t="s">
        <v>7750</v>
      </c>
      <c r="D6757" s="205">
        <v>21.09</v>
      </c>
      <c r="E6757" s="206"/>
    </row>
    <row r="6758" spans="1:5" ht="27">
      <c r="A6758" s="202">
        <v>101361</v>
      </c>
      <c r="B6758" s="203" t="s">
        <v>7974</v>
      </c>
      <c r="C6758" s="204" t="s">
        <v>7750</v>
      </c>
      <c r="D6758" s="205">
        <v>20.190000000000001</v>
      </c>
      <c r="E6758" s="206"/>
    </row>
    <row r="6759" spans="1:5" ht="27">
      <c r="A6759" s="202">
        <v>101362</v>
      </c>
      <c r="B6759" s="203" t="s">
        <v>7975</v>
      </c>
      <c r="C6759" s="204" t="s">
        <v>7750</v>
      </c>
      <c r="D6759" s="205">
        <v>4.3899999999999997</v>
      </c>
      <c r="E6759" s="206"/>
    </row>
    <row r="6760" spans="1:5" ht="27">
      <c r="A6760" s="202">
        <v>101363</v>
      </c>
      <c r="B6760" s="203" t="s">
        <v>7976</v>
      </c>
      <c r="C6760" s="204" t="s">
        <v>7750</v>
      </c>
      <c r="D6760" s="205">
        <v>15.25</v>
      </c>
      <c r="E6760" s="206"/>
    </row>
    <row r="6761" spans="1:5" ht="27">
      <c r="A6761" s="202">
        <v>101364</v>
      </c>
      <c r="B6761" s="203" t="s">
        <v>7977</v>
      </c>
      <c r="C6761" s="204" t="s">
        <v>7750</v>
      </c>
      <c r="D6761" s="205">
        <v>20.9</v>
      </c>
      <c r="E6761" s="206"/>
    </row>
    <row r="6762" spans="1:5" ht="27">
      <c r="A6762" s="202">
        <v>101365</v>
      </c>
      <c r="B6762" s="203" t="s">
        <v>7978</v>
      </c>
      <c r="C6762" s="204" t="s">
        <v>7750</v>
      </c>
      <c r="D6762" s="205">
        <v>15.25</v>
      </c>
      <c r="E6762" s="206"/>
    </row>
    <row r="6763" spans="1:5" ht="27">
      <c r="A6763" s="202">
        <v>101366</v>
      </c>
      <c r="B6763" s="203" t="s">
        <v>7979</v>
      </c>
      <c r="C6763" s="204" t="s">
        <v>7750</v>
      </c>
      <c r="D6763" s="205">
        <v>20.440000000000001</v>
      </c>
      <c r="E6763" s="206"/>
    </row>
    <row r="6764" spans="1:5" ht="27">
      <c r="A6764" s="202">
        <v>101367</v>
      </c>
      <c r="B6764" s="203" t="s">
        <v>7980</v>
      </c>
      <c r="C6764" s="204" t="s">
        <v>7750</v>
      </c>
      <c r="D6764" s="205">
        <v>18.71</v>
      </c>
      <c r="E6764" s="206"/>
    </row>
    <row r="6765" spans="1:5" ht="27">
      <c r="A6765" s="202">
        <v>101368</v>
      </c>
      <c r="B6765" s="203" t="s">
        <v>7981</v>
      </c>
      <c r="C6765" s="204" t="s">
        <v>7750</v>
      </c>
      <c r="D6765" s="205">
        <v>16.03</v>
      </c>
      <c r="E6765" s="206"/>
    </row>
    <row r="6766" spans="1:5" ht="27">
      <c r="A6766" s="202">
        <v>101369</v>
      </c>
      <c r="B6766" s="203" t="s">
        <v>7982</v>
      </c>
      <c r="C6766" s="204" t="s">
        <v>7750</v>
      </c>
      <c r="D6766" s="205">
        <v>20.22</v>
      </c>
      <c r="E6766" s="206"/>
    </row>
    <row r="6767" spans="1:5" ht="27">
      <c r="A6767" s="202">
        <v>101370</v>
      </c>
      <c r="B6767" s="203" t="s">
        <v>7983</v>
      </c>
      <c r="C6767" s="204" t="s">
        <v>7750</v>
      </c>
      <c r="D6767" s="205">
        <v>16.649999999999999</v>
      </c>
      <c r="E6767" s="206"/>
    </row>
    <row r="6768" spans="1:5" ht="27">
      <c r="A6768" s="202">
        <v>101371</v>
      </c>
      <c r="B6768" s="203" t="s">
        <v>7984</v>
      </c>
      <c r="C6768" s="204" t="s">
        <v>7750</v>
      </c>
      <c r="D6768" s="205">
        <v>18.78</v>
      </c>
      <c r="E6768" s="206"/>
    </row>
    <row r="6769" spans="1:5" ht="27">
      <c r="A6769" s="202">
        <v>101372</v>
      </c>
      <c r="B6769" s="203" t="s">
        <v>7985</v>
      </c>
      <c r="C6769" s="204" t="s">
        <v>7750</v>
      </c>
      <c r="D6769" s="205">
        <v>5.25</v>
      </c>
      <c r="E6769" s="206"/>
    </row>
    <row r="6770" spans="1:5" ht="15">
      <c r="A6770" s="202">
        <v>101373</v>
      </c>
      <c r="B6770" s="203" t="s">
        <v>7986</v>
      </c>
      <c r="C6770" s="204" t="s">
        <v>3</v>
      </c>
      <c r="D6770" s="205">
        <v>124.77</v>
      </c>
      <c r="E6770" s="206"/>
    </row>
    <row r="6771" spans="1:5" ht="15">
      <c r="A6771" s="202">
        <v>101374</v>
      </c>
      <c r="B6771" s="203" t="s">
        <v>7654</v>
      </c>
      <c r="C6771" s="204" t="s">
        <v>7750</v>
      </c>
      <c r="D6771" s="205">
        <v>2418.4</v>
      </c>
      <c r="E6771" s="206"/>
    </row>
    <row r="6772" spans="1:5" ht="15">
      <c r="A6772" s="202">
        <v>101375</v>
      </c>
      <c r="B6772" s="203" t="s">
        <v>7987</v>
      </c>
      <c r="C6772" s="204" t="s">
        <v>7750</v>
      </c>
      <c r="D6772" s="205">
        <v>2515.77</v>
      </c>
      <c r="E6772" s="206"/>
    </row>
    <row r="6773" spans="1:5" ht="15">
      <c r="A6773" s="202">
        <v>101376</v>
      </c>
      <c r="B6773" s="203" t="s">
        <v>7988</v>
      </c>
      <c r="C6773" s="204" t="s">
        <v>7750</v>
      </c>
      <c r="D6773" s="205">
        <v>1851.91</v>
      </c>
      <c r="E6773" s="206"/>
    </row>
    <row r="6774" spans="1:5" ht="15">
      <c r="A6774" s="202">
        <v>101377</v>
      </c>
      <c r="B6774" s="203" t="s">
        <v>7657</v>
      </c>
      <c r="C6774" s="204" t="s">
        <v>7750</v>
      </c>
      <c r="D6774" s="205">
        <v>2477.4699999999998</v>
      </c>
      <c r="E6774" s="206"/>
    </row>
    <row r="6775" spans="1:5" ht="15">
      <c r="A6775" s="202">
        <v>101378</v>
      </c>
      <c r="B6775" s="203" t="s">
        <v>7880</v>
      </c>
      <c r="C6775" s="204" t="s">
        <v>7750</v>
      </c>
      <c r="D6775" s="205">
        <v>2682.32</v>
      </c>
      <c r="E6775" s="206"/>
    </row>
    <row r="6776" spans="1:5" ht="15">
      <c r="A6776" s="202">
        <v>101379</v>
      </c>
      <c r="B6776" s="203" t="s">
        <v>7989</v>
      </c>
      <c r="C6776" s="204" t="s">
        <v>7750</v>
      </c>
      <c r="D6776" s="205">
        <v>2541.77</v>
      </c>
      <c r="E6776" s="206"/>
    </row>
    <row r="6777" spans="1:5" ht="15">
      <c r="A6777" s="202">
        <v>101380</v>
      </c>
      <c r="B6777" s="203" t="s">
        <v>7659</v>
      </c>
      <c r="C6777" s="204" t="s">
        <v>7750</v>
      </c>
      <c r="D6777" s="205">
        <v>3051.83</v>
      </c>
      <c r="E6777" s="206"/>
    </row>
    <row r="6778" spans="1:5" ht="15">
      <c r="A6778" s="202">
        <v>101381</v>
      </c>
      <c r="B6778" s="203" t="s">
        <v>7660</v>
      </c>
      <c r="C6778" s="204" t="s">
        <v>7750</v>
      </c>
      <c r="D6778" s="205">
        <v>3155.15</v>
      </c>
      <c r="E6778" s="206"/>
    </row>
    <row r="6779" spans="1:5" ht="15">
      <c r="A6779" s="202">
        <v>101382</v>
      </c>
      <c r="B6779" s="203" t="s">
        <v>7990</v>
      </c>
      <c r="C6779" s="204" t="s">
        <v>7750</v>
      </c>
      <c r="D6779" s="205">
        <v>2669.46</v>
      </c>
      <c r="E6779" s="206"/>
    </row>
    <row r="6780" spans="1:5" ht="15">
      <c r="A6780" s="202">
        <v>101383</v>
      </c>
      <c r="B6780" s="203" t="s">
        <v>7882</v>
      </c>
      <c r="C6780" s="204" t="s">
        <v>7750</v>
      </c>
      <c r="D6780" s="205">
        <v>2498.0300000000002</v>
      </c>
      <c r="E6780" s="206"/>
    </row>
    <row r="6781" spans="1:5" ht="15">
      <c r="A6781" s="202">
        <v>101384</v>
      </c>
      <c r="B6781" s="203" t="s">
        <v>7663</v>
      </c>
      <c r="C6781" s="204" t="s">
        <v>7750</v>
      </c>
      <c r="D6781" s="205">
        <v>2426.5100000000002</v>
      </c>
      <c r="E6781" s="206"/>
    </row>
    <row r="6782" spans="1:5" ht="27">
      <c r="A6782" s="202">
        <v>101385</v>
      </c>
      <c r="B6782" s="203" t="s">
        <v>7991</v>
      </c>
      <c r="C6782" s="204" t="s">
        <v>7750</v>
      </c>
      <c r="D6782" s="205">
        <v>3568.38</v>
      </c>
      <c r="E6782" s="206"/>
    </row>
    <row r="6783" spans="1:5" ht="15">
      <c r="A6783" s="202">
        <v>101386</v>
      </c>
      <c r="B6783" s="203" t="s">
        <v>7665</v>
      </c>
      <c r="C6783" s="204" t="s">
        <v>7750</v>
      </c>
      <c r="D6783" s="205">
        <v>2129.29</v>
      </c>
      <c r="E6783" s="206"/>
    </row>
    <row r="6784" spans="1:5" ht="15">
      <c r="A6784" s="202">
        <v>101387</v>
      </c>
      <c r="B6784" s="203" t="s">
        <v>7992</v>
      </c>
      <c r="C6784" s="204" t="s">
        <v>7750</v>
      </c>
      <c r="D6784" s="205">
        <v>2532.38</v>
      </c>
      <c r="E6784" s="206"/>
    </row>
    <row r="6785" spans="1:5" ht="15">
      <c r="A6785" s="202">
        <v>101388</v>
      </c>
      <c r="B6785" s="203" t="s">
        <v>7667</v>
      </c>
      <c r="C6785" s="204" t="s">
        <v>7750</v>
      </c>
      <c r="D6785" s="205">
        <v>2650.62</v>
      </c>
      <c r="E6785" s="206"/>
    </row>
    <row r="6786" spans="1:5" ht="15">
      <c r="A6786" s="202">
        <v>101389</v>
      </c>
      <c r="B6786" s="203" t="s">
        <v>7668</v>
      </c>
      <c r="C6786" s="204" t="s">
        <v>7750</v>
      </c>
      <c r="D6786" s="205">
        <v>1217.03</v>
      </c>
      <c r="E6786" s="206"/>
    </row>
    <row r="6787" spans="1:5" ht="15">
      <c r="A6787" s="202">
        <v>101390</v>
      </c>
      <c r="B6787" s="203" t="s">
        <v>7993</v>
      </c>
      <c r="C6787" s="204" t="s">
        <v>7750</v>
      </c>
      <c r="D6787" s="205">
        <v>3813.55</v>
      </c>
      <c r="E6787" s="206"/>
    </row>
    <row r="6788" spans="1:5" ht="15">
      <c r="A6788" s="202">
        <v>101391</v>
      </c>
      <c r="B6788" s="203" t="s">
        <v>7994</v>
      </c>
      <c r="C6788" s="204" t="s">
        <v>7750</v>
      </c>
      <c r="D6788" s="205">
        <v>3159.5</v>
      </c>
      <c r="E6788" s="206"/>
    </row>
    <row r="6789" spans="1:5" ht="15">
      <c r="A6789" s="202">
        <v>101392</v>
      </c>
      <c r="B6789" s="203" t="s">
        <v>7995</v>
      </c>
      <c r="C6789" s="204" t="s">
        <v>7750</v>
      </c>
      <c r="D6789" s="205">
        <v>2288.77</v>
      </c>
      <c r="E6789" s="206"/>
    </row>
    <row r="6790" spans="1:5" ht="15">
      <c r="A6790" s="202">
        <v>101394</v>
      </c>
      <c r="B6790" s="203" t="s">
        <v>7673</v>
      </c>
      <c r="C6790" s="204" t="s">
        <v>7750</v>
      </c>
      <c r="D6790" s="205">
        <v>3128.13</v>
      </c>
      <c r="E6790" s="206"/>
    </row>
    <row r="6791" spans="1:5" ht="15">
      <c r="A6791" s="202">
        <v>101395</v>
      </c>
      <c r="B6791" s="203" t="s">
        <v>7996</v>
      </c>
      <c r="C6791" s="204" t="s">
        <v>7750</v>
      </c>
      <c r="D6791" s="205">
        <v>2621.69</v>
      </c>
      <c r="E6791" s="206"/>
    </row>
    <row r="6792" spans="1:5" ht="15">
      <c r="A6792" s="202">
        <v>101396</v>
      </c>
      <c r="B6792" s="203" t="s">
        <v>7997</v>
      </c>
      <c r="C6792" s="204" t="s">
        <v>7750</v>
      </c>
      <c r="D6792" s="205">
        <v>3363.73</v>
      </c>
      <c r="E6792" s="206"/>
    </row>
    <row r="6793" spans="1:5" ht="15">
      <c r="A6793" s="202">
        <v>101397</v>
      </c>
      <c r="B6793" s="203" t="s">
        <v>7675</v>
      </c>
      <c r="C6793" s="204" t="s">
        <v>7750</v>
      </c>
      <c r="D6793" s="205">
        <v>3135.07</v>
      </c>
      <c r="E6793" s="206"/>
    </row>
    <row r="6794" spans="1:5" ht="15">
      <c r="A6794" s="202">
        <v>101398</v>
      </c>
      <c r="B6794" s="203" t="s">
        <v>7998</v>
      </c>
      <c r="C6794" s="204" t="s">
        <v>7750</v>
      </c>
      <c r="D6794" s="205">
        <v>2049.16</v>
      </c>
      <c r="E6794" s="206"/>
    </row>
    <row r="6795" spans="1:5" ht="15">
      <c r="A6795" s="202">
        <v>101399</v>
      </c>
      <c r="B6795" s="203" t="s">
        <v>7677</v>
      </c>
      <c r="C6795" s="204" t="s">
        <v>7750</v>
      </c>
      <c r="D6795" s="205">
        <v>3272.98</v>
      </c>
      <c r="E6795" s="206"/>
    </row>
    <row r="6796" spans="1:5" ht="15">
      <c r="A6796" s="202">
        <v>101400</v>
      </c>
      <c r="B6796" s="203" t="s">
        <v>7999</v>
      </c>
      <c r="C6796" s="204" t="s">
        <v>7750</v>
      </c>
      <c r="D6796" s="205">
        <v>3272.98</v>
      </c>
      <c r="E6796" s="206"/>
    </row>
    <row r="6797" spans="1:5" ht="15">
      <c r="A6797" s="202">
        <v>101401</v>
      </c>
      <c r="B6797" s="203" t="s">
        <v>7679</v>
      </c>
      <c r="C6797" s="204" t="s">
        <v>7750</v>
      </c>
      <c r="D6797" s="205">
        <v>3292.51</v>
      </c>
      <c r="E6797" s="206"/>
    </row>
    <row r="6798" spans="1:5" ht="15">
      <c r="A6798" s="202">
        <v>101402</v>
      </c>
      <c r="B6798" s="203" t="s">
        <v>7680</v>
      </c>
      <c r="C6798" s="204" t="s">
        <v>7750</v>
      </c>
      <c r="D6798" s="205">
        <v>3161.86</v>
      </c>
      <c r="E6798" s="206"/>
    </row>
    <row r="6799" spans="1:5" ht="15">
      <c r="A6799" s="202">
        <v>101403</v>
      </c>
      <c r="B6799" s="203" t="s">
        <v>7986</v>
      </c>
      <c r="C6799" s="204" t="s">
        <v>7750</v>
      </c>
      <c r="D6799" s="205">
        <v>22078.02</v>
      </c>
      <c r="E6799" s="206"/>
    </row>
    <row r="6800" spans="1:5" ht="15">
      <c r="A6800" s="202">
        <v>101404</v>
      </c>
      <c r="B6800" s="203" t="s">
        <v>7747</v>
      </c>
      <c r="C6800" s="204" t="s">
        <v>7750</v>
      </c>
      <c r="D6800" s="205">
        <v>13674.76</v>
      </c>
      <c r="E6800" s="206"/>
    </row>
    <row r="6801" spans="1:5" ht="15">
      <c r="A6801" s="202">
        <v>101405</v>
      </c>
      <c r="B6801" s="203" t="s">
        <v>7748</v>
      </c>
      <c r="C6801" s="204" t="s">
        <v>7750</v>
      </c>
      <c r="D6801" s="205">
        <v>13334.3</v>
      </c>
      <c r="E6801" s="206"/>
    </row>
    <row r="6802" spans="1:5" ht="15">
      <c r="A6802" s="202">
        <v>101407</v>
      </c>
      <c r="B6802" s="203" t="s">
        <v>7681</v>
      </c>
      <c r="C6802" s="204" t="s">
        <v>7750</v>
      </c>
      <c r="D6802" s="205">
        <v>3155.15</v>
      </c>
      <c r="E6802" s="206"/>
    </row>
    <row r="6803" spans="1:5" ht="15">
      <c r="A6803" s="202">
        <v>101408</v>
      </c>
      <c r="B6803" s="203" t="s">
        <v>7682</v>
      </c>
      <c r="C6803" s="204" t="s">
        <v>7750</v>
      </c>
      <c r="D6803" s="205">
        <v>3314.35</v>
      </c>
      <c r="E6803" s="206"/>
    </row>
    <row r="6804" spans="1:5" ht="15">
      <c r="A6804" s="202">
        <v>101409</v>
      </c>
      <c r="B6804" s="203" t="s">
        <v>8000</v>
      </c>
      <c r="C6804" s="204" t="s">
        <v>7750</v>
      </c>
      <c r="D6804" s="205">
        <v>2424.88</v>
      </c>
      <c r="E6804" s="206"/>
    </row>
    <row r="6805" spans="1:5" ht="15">
      <c r="A6805" s="202">
        <v>101410</v>
      </c>
      <c r="B6805" s="203" t="s">
        <v>7731</v>
      </c>
      <c r="C6805" s="204" t="s">
        <v>7750</v>
      </c>
      <c r="D6805" s="205">
        <v>3068.75</v>
      </c>
      <c r="E6805" s="206"/>
    </row>
    <row r="6806" spans="1:5" ht="15">
      <c r="A6806" s="202">
        <v>101411</v>
      </c>
      <c r="B6806" s="203" t="s">
        <v>8001</v>
      </c>
      <c r="C6806" s="204" t="s">
        <v>7750</v>
      </c>
      <c r="D6806" s="205">
        <v>1839.91</v>
      </c>
      <c r="E6806" s="206"/>
    </row>
    <row r="6807" spans="1:5" ht="15">
      <c r="A6807" s="202">
        <v>101412</v>
      </c>
      <c r="B6807" s="203" t="s">
        <v>8002</v>
      </c>
      <c r="C6807" s="204" t="s">
        <v>7750</v>
      </c>
      <c r="D6807" s="205">
        <v>3316.1</v>
      </c>
      <c r="E6807" s="206"/>
    </row>
    <row r="6808" spans="1:5" ht="15">
      <c r="A6808" s="202">
        <v>101413</v>
      </c>
      <c r="B6808" s="203" t="s">
        <v>7684</v>
      </c>
      <c r="C6808" s="204" t="s">
        <v>7750</v>
      </c>
      <c r="D6808" s="205">
        <v>3193.45</v>
      </c>
      <c r="E6808" s="206"/>
    </row>
    <row r="6809" spans="1:5" ht="15">
      <c r="A6809" s="202">
        <v>101414</v>
      </c>
      <c r="B6809" s="203" t="s">
        <v>8003</v>
      </c>
      <c r="C6809" s="204" t="s">
        <v>7750</v>
      </c>
      <c r="D6809" s="205">
        <v>3213.52</v>
      </c>
      <c r="E6809" s="206"/>
    </row>
    <row r="6810" spans="1:5" ht="15">
      <c r="A6810" s="202">
        <v>101415</v>
      </c>
      <c r="B6810" s="203" t="s">
        <v>8004</v>
      </c>
      <c r="C6810" s="204" t="s">
        <v>7750</v>
      </c>
      <c r="D6810" s="205">
        <v>3306.05</v>
      </c>
      <c r="E6810" s="206"/>
    </row>
    <row r="6811" spans="1:5" ht="15">
      <c r="A6811" s="202">
        <v>101416</v>
      </c>
      <c r="B6811" s="203" t="s">
        <v>7887</v>
      </c>
      <c r="C6811" s="204" t="s">
        <v>7750</v>
      </c>
      <c r="D6811" s="205">
        <v>3515.98</v>
      </c>
      <c r="E6811" s="206"/>
    </row>
    <row r="6812" spans="1:5" ht="15">
      <c r="A6812" s="202">
        <v>101417</v>
      </c>
      <c r="B6812" s="203" t="s">
        <v>8005</v>
      </c>
      <c r="C6812" s="204" t="s">
        <v>7750</v>
      </c>
      <c r="D6812" s="205">
        <v>3204.98</v>
      </c>
      <c r="E6812" s="206"/>
    </row>
    <row r="6813" spans="1:5" ht="15">
      <c r="A6813" s="202">
        <v>101418</v>
      </c>
      <c r="B6813" s="203" t="s">
        <v>8006</v>
      </c>
      <c r="C6813" s="204" t="s">
        <v>7750</v>
      </c>
      <c r="D6813" s="205">
        <v>2276.0500000000002</v>
      </c>
      <c r="E6813" s="206"/>
    </row>
    <row r="6814" spans="1:5" ht="15">
      <c r="A6814" s="202">
        <v>101419</v>
      </c>
      <c r="B6814" s="203" t="s">
        <v>8007</v>
      </c>
      <c r="C6814" s="204" t="s">
        <v>7750</v>
      </c>
      <c r="D6814" s="205">
        <v>3456.5</v>
      </c>
      <c r="E6814" s="206"/>
    </row>
    <row r="6815" spans="1:5" ht="15">
      <c r="A6815" s="202">
        <v>101420</v>
      </c>
      <c r="B6815" s="203" t="s">
        <v>8008</v>
      </c>
      <c r="C6815" s="204" t="s">
        <v>7750</v>
      </c>
      <c r="D6815" s="205">
        <v>2433.56</v>
      </c>
      <c r="E6815" s="206"/>
    </row>
    <row r="6816" spans="1:5" ht="15">
      <c r="A6816" s="202">
        <v>101421</v>
      </c>
      <c r="B6816" s="203" t="s">
        <v>8009</v>
      </c>
      <c r="C6816" s="204" t="s">
        <v>7750</v>
      </c>
      <c r="D6816" s="205">
        <v>3216.74</v>
      </c>
      <c r="E6816" s="206"/>
    </row>
    <row r="6817" spans="1:5" ht="15">
      <c r="A6817" s="202">
        <v>101422</v>
      </c>
      <c r="B6817" s="203" t="s">
        <v>8010</v>
      </c>
      <c r="C6817" s="204" t="s">
        <v>7750</v>
      </c>
      <c r="D6817" s="205">
        <v>2400.4699999999998</v>
      </c>
      <c r="E6817" s="206"/>
    </row>
    <row r="6818" spans="1:5" ht="15">
      <c r="A6818" s="202">
        <v>101423</v>
      </c>
      <c r="B6818" s="203" t="s">
        <v>8011</v>
      </c>
      <c r="C6818" s="204" t="s">
        <v>7750</v>
      </c>
      <c r="D6818" s="205">
        <v>2728.6</v>
      </c>
      <c r="E6818" s="206"/>
    </row>
    <row r="6819" spans="1:5" ht="15">
      <c r="A6819" s="202">
        <v>101424</v>
      </c>
      <c r="B6819" s="203" t="s">
        <v>8012</v>
      </c>
      <c r="C6819" s="204" t="s">
        <v>7750</v>
      </c>
      <c r="D6819" s="205">
        <v>2902.46</v>
      </c>
      <c r="E6819" s="206"/>
    </row>
    <row r="6820" spans="1:5" ht="15">
      <c r="A6820" s="202">
        <v>101425</v>
      </c>
      <c r="B6820" s="203" t="s">
        <v>8013</v>
      </c>
      <c r="C6820" s="204" t="s">
        <v>7750</v>
      </c>
      <c r="D6820" s="205">
        <v>1475.07</v>
      </c>
      <c r="E6820" s="206"/>
    </row>
    <row r="6821" spans="1:5" ht="15">
      <c r="A6821" s="202">
        <v>101426</v>
      </c>
      <c r="B6821" s="203" t="s">
        <v>8014</v>
      </c>
      <c r="C6821" s="204" t="s">
        <v>7750</v>
      </c>
      <c r="D6821" s="205">
        <v>2653.17</v>
      </c>
      <c r="E6821" s="206"/>
    </row>
    <row r="6822" spans="1:5" ht="15">
      <c r="A6822" s="202">
        <v>101427</v>
      </c>
      <c r="B6822" s="203" t="s">
        <v>7697</v>
      </c>
      <c r="C6822" s="204" t="s">
        <v>7750</v>
      </c>
      <c r="D6822" s="205">
        <v>2353.6799999999998</v>
      </c>
      <c r="E6822" s="206"/>
    </row>
    <row r="6823" spans="1:5" ht="15">
      <c r="A6823" s="202">
        <v>101428</v>
      </c>
      <c r="B6823" s="203" t="s">
        <v>8015</v>
      </c>
      <c r="C6823" s="204" t="s">
        <v>7750</v>
      </c>
      <c r="D6823" s="205">
        <v>2290.62</v>
      </c>
      <c r="E6823" s="206"/>
    </row>
    <row r="6824" spans="1:5" ht="27">
      <c r="A6824" s="202">
        <v>101429</v>
      </c>
      <c r="B6824" s="203" t="s">
        <v>8016</v>
      </c>
      <c r="C6824" s="204" t="s">
        <v>7750</v>
      </c>
      <c r="D6824" s="205">
        <v>2447.0300000000002</v>
      </c>
      <c r="E6824" s="206"/>
    </row>
    <row r="6825" spans="1:5" ht="15">
      <c r="A6825" s="202">
        <v>101430</v>
      </c>
      <c r="B6825" s="203" t="s">
        <v>8017</v>
      </c>
      <c r="C6825" s="204" t="s">
        <v>7750</v>
      </c>
      <c r="D6825" s="205">
        <v>2769.94</v>
      </c>
      <c r="E6825" s="206"/>
    </row>
    <row r="6826" spans="1:5" ht="15">
      <c r="A6826" s="202">
        <v>101431</v>
      </c>
      <c r="B6826" s="203" t="s">
        <v>7700</v>
      </c>
      <c r="C6826" s="204" t="s">
        <v>7750</v>
      </c>
      <c r="D6826" s="205">
        <v>2985.99</v>
      </c>
      <c r="E6826" s="206"/>
    </row>
    <row r="6827" spans="1:5" ht="15">
      <c r="A6827" s="202">
        <v>101432</v>
      </c>
      <c r="B6827" s="203" t="s">
        <v>8018</v>
      </c>
      <c r="C6827" s="204" t="s">
        <v>7750</v>
      </c>
      <c r="D6827" s="205">
        <v>2306.9</v>
      </c>
      <c r="E6827" s="206"/>
    </row>
    <row r="6828" spans="1:5" ht="15">
      <c r="A6828" s="202">
        <v>101433</v>
      </c>
      <c r="B6828" s="203" t="s">
        <v>7702</v>
      </c>
      <c r="C6828" s="204" t="s">
        <v>7750</v>
      </c>
      <c r="D6828" s="205">
        <v>2316.5300000000002</v>
      </c>
      <c r="E6828" s="206"/>
    </row>
    <row r="6829" spans="1:5" ht="15">
      <c r="A6829" s="202">
        <v>101434</v>
      </c>
      <c r="B6829" s="203" t="s">
        <v>8019</v>
      </c>
      <c r="C6829" s="204" t="s">
        <v>7750</v>
      </c>
      <c r="D6829" s="205">
        <v>2730.75</v>
      </c>
      <c r="E6829" s="206"/>
    </row>
    <row r="6830" spans="1:5" ht="15">
      <c r="A6830" s="202">
        <v>101435</v>
      </c>
      <c r="B6830" s="203" t="s">
        <v>8020</v>
      </c>
      <c r="C6830" s="204" t="s">
        <v>7750</v>
      </c>
      <c r="D6830" s="205">
        <v>2406.9299999999998</v>
      </c>
      <c r="E6830" s="206"/>
    </row>
    <row r="6831" spans="1:5" ht="15">
      <c r="A6831" s="202">
        <v>101436</v>
      </c>
      <c r="B6831" s="203" t="s">
        <v>7704</v>
      </c>
      <c r="C6831" s="204" t="s">
        <v>7750</v>
      </c>
      <c r="D6831" s="205">
        <v>2011.4</v>
      </c>
      <c r="E6831" s="206"/>
    </row>
    <row r="6832" spans="1:5" ht="15">
      <c r="A6832" s="202">
        <v>101437</v>
      </c>
      <c r="B6832" s="203" t="s">
        <v>8021</v>
      </c>
      <c r="C6832" s="204" t="s">
        <v>7750</v>
      </c>
      <c r="D6832" s="205">
        <v>2807.79</v>
      </c>
      <c r="E6832" s="206"/>
    </row>
    <row r="6833" spans="1:5" ht="15">
      <c r="A6833" s="202">
        <v>101438</v>
      </c>
      <c r="B6833" s="203" t="s">
        <v>7706</v>
      </c>
      <c r="C6833" s="204" t="s">
        <v>7750</v>
      </c>
      <c r="D6833" s="205">
        <v>3319.92</v>
      </c>
      <c r="E6833" s="206"/>
    </row>
    <row r="6834" spans="1:5" ht="15">
      <c r="A6834" s="202">
        <v>101439</v>
      </c>
      <c r="B6834" s="203" t="s">
        <v>7707</v>
      </c>
      <c r="C6834" s="204" t="s">
        <v>7750</v>
      </c>
      <c r="D6834" s="205">
        <v>2572.7399999999998</v>
      </c>
      <c r="E6834" s="206"/>
    </row>
    <row r="6835" spans="1:5" ht="27">
      <c r="A6835" s="202">
        <v>101440</v>
      </c>
      <c r="B6835" s="203" t="s">
        <v>8022</v>
      </c>
      <c r="C6835" s="204" t="s">
        <v>7750</v>
      </c>
      <c r="D6835" s="205">
        <v>2880.95</v>
      </c>
      <c r="E6835" s="206"/>
    </row>
    <row r="6836" spans="1:5" ht="15">
      <c r="A6836" s="202">
        <v>101441</v>
      </c>
      <c r="B6836" s="203" t="s">
        <v>7709</v>
      </c>
      <c r="C6836" s="204" t="s">
        <v>7750</v>
      </c>
      <c r="D6836" s="205">
        <v>2403.79</v>
      </c>
      <c r="E6836" s="206"/>
    </row>
    <row r="6837" spans="1:5" ht="15">
      <c r="A6837" s="202">
        <v>101442</v>
      </c>
      <c r="B6837" s="203" t="s">
        <v>8023</v>
      </c>
      <c r="C6837" s="204" t="s">
        <v>7750</v>
      </c>
      <c r="D6837" s="205">
        <v>2421.5300000000002</v>
      </c>
      <c r="E6837" s="206"/>
    </row>
    <row r="6838" spans="1:5" ht="27">
      <c r="A6838" s="202">
        <v>101443</v>
      </c>
      <c r="B6838" s="203" t="s">
        <v>7710</v>
      </c>
      <c r="C6838" s="204" t="s">
        <v>7750</v>
      </c>
      <c r="D6838" s="205">
        <v>2551.73</v>
      </c>
      <c r="E6838" s="206"/>
    </row>
    <row r="6839" spans="1:5" ht="15">
      <c r="A6839" s="202">
        <v>101444</v>
      </c>
      <c r="B6839" s="203" t="s">
        <v>7713</v>
      </c>
      <c r="C6839" s="204" t="s">
        <v>7750</v>
      </c>
      <c r="D6839" s="205">
        <v>3565.31</v>
      </c>
      <c r="E6839" s="206"/>
    </row>
    <row r="6840" spans="1:5" ht="15">
      <c r="A6840" s="202">
        <v>101445</v>
      </c>
      <c r="B6840" s="203" t="s">
        <v>7714</v>
      </c>
      <c r="C6840" s="204" t="s">
        <v>7750</v>
      </c>
      <c r="D6840" s="205">
        <v>3167.98</v>
      </c>
      <c r="E6840" s="206"/>
    </row>
    <row r="6841" spans="1:5" ht="15">
      <c r="A6841" s="202">
        <v>101446</v>
      </c>
      <c r="B6841" s="203" t="s">
        <v>7715</v>
      </c>
      <c r="C6841" s="204" t="s">
        <v>7750</v>
      </c>
      <c r="D6841" s="205">
        <v>3361.2</v>
      </c>
      <c r="E6841" s="206"/>
    </row>
    <row r="6842" spans="1:5" ht="15">
      <c r="A6842" s="202">
        <v>101447</v>
      </c>
      <c r="B6842" s="203" t="s">
        <v>7716</v>
      </c>
      <c r="C6842" s="204" t="s">
        <v>7750</v>
      </c>
      <c r="D6842" s="205">
        <v>3734.05</v>
      </c>
      <c r="E6842" s="206"/>
    </row>
    <row r="6843" spans="1:5" ht="15">
      <c r="A6843" s="202">
        <v>101448</v>
      </c>
      <c r="B6843" s="203" t="s">
        <v>7717</v>
      </c>
      <c r="C6843" s="204" t="s">
        <v>7750</v>
      </c>
      <c r="D6843" s="205">
        <v>3545.71</v>
      </c>
      <c r="E6843" s="206"/>
    </row>
    <row r="6844" spans="1:5" ht="15">
      <c r="A6844" s="202">
        <v>101449</v>
      </c>
      <c r="B6844" s="203" t="s">
        <v>8024</v>
      </c>
      <c r="C6844" s="204" t="s">
        <v>7750</v>
      </c>
      <c r="D6844" s="205">
        <v>2311.42</v>
      </c>
      <c r="E6844" s="206"/>
    </row>
    <row r="6845" spans="1:5" ht="15">
      <c r="A6845" s="202">
        <v>101450</v>
      </c>
      <c r="B6845" s="203" t="s">
        <v>7719</v>
      </c>
      <c r="C6845" s="204" t="s">
        <v>7750</v>
      </c>
      <c r="D6845" s="205">
        <v>2123.8000000000002</v>
      </c>
      <c r="E6845" s="206"/>
    </row>
    <row r="6846" spans="1:5" ht="15">
      <c r="A6846" s="202">
        <v>101451</v>
      </c>
      <c r="B6846" s="203" t="s">
        <v>7720</v>
      </c>
      <c r="C6846" s="204" t="s">
        <v>7750</v>
      </c>
      <c r="D6846" s="205">
        <v>3155.15</v>
      </c>
      <c r="E6846" s="206"/>
    </row>
    <row r="6847" spans="1:5" ht="15">
      <c r="A6847" s="202">
        <v>101452</v>
      </c>
      <c r="B6847" s="203" t="s">
        <v>8025</v>
      </c>
      <c r="C6847" s="204" t="s">
        <v>7750</v>
      </c>
      <c r="D6847" s="205">
        <v>2521.3000000000002</v>
      </c>
      <c r="E6847" s="206"/>
    </row>
    <row r="6848" spans="1:5" ht="15">
      <c r="A6848" s="202">
        <v>101453</v>
      </c>
      <c r="B6848" s="203" t="s">
        <v>7722</v>
      </c>
      <c r="C6848" s="204" t="s">
        <v>7750</v>
      </c>
      <c r="D6848" s="205">
        <v>3278.31</v>
      </c>
      <c r="E6848" s="206"/>
    </row>
    <row r="6849" spans="1:5" ht="15">
      <c r="A6849" s="202">
        <v>101454</v>
      </c>
      <c r="B6849" s="203" t="s">
        <v>8026</v>
      </c>
      <c r="C6849" s="204" t="s">
        <v>7750</v>
      </c>
      <c r="D6849" s="205">
        <v>4108.03</v>
      </c>
      <c r="E6849" s="206"/>
    </row>
    <row r="6850" spans="1:5" ht="15">
      <c r="A6850" s="202">
        <v>101455</v>
      </c>
      <c r="B6850" s="203" t="s">
        <v>7724</v>
      </c>
      <c r="C6850" s="204" t="s">
        <v>7750</v>
      </c>
      <c r="D6850" s="205">
        <v>3688.39</v>
      </c>
      <c r="E6850" s="206"/>
    </row>
    <row r="6851" spans="1:5" ht="15">
      <c r="A6851" s="202">
        <v>101456</v>
      </c>
      <c r="B6851" s="203" t="s">
        <v>8027</v>
      </c>
      <c r="C6851" s="204" t="s">
        <v>7750</v>
      </c>
      <c r="D6851" s="205">
        <v>3732.88</v>
      </c>
      <c r="E6851" s="206"/>
    </row>
    <row r="6852" spans="1:5" ht="15">
      <c r="A6852" s="202">
        <v>101457</v>
      </c>
      <c r="B6852" s="203" t="s">
        <v>8028</v>
      </c>
      <c r="C6852" s="204" t="s">
        <v>7750</v>
      </c>
      <c r="D6852" s="205">
        <v>3780.82</v>
      </c>
      <c r="E6852" s="206"/>
    </row>
    <row r="6853" spans="1:5" ht="15">
      <c r="A6853" s="202">
        <v>101458</v>
      </c>
      <c r="B6853" s="203" t="s">
        <v>8029</v>
      </c>
      <c r="C6853" s="204" t="s">
        <v>7750</v>
      </c>
      <c r="D6853" s="205">
        <v>3358.97</v>
      </c>
      <c r="E6853" s="206"/>
    </row>
    <row r="6854" spans="1:5" ht="15">
      <c r="A6854" s="202">
        <v>101459</v>
      </c>
      <c r="B6854" s="203" t="s">
        <v>7729</v>
      </c>
      <c r="C6854" s="204" t="s">
        <v>7750</v>
      </c>
      <c r="D6854" s="205">
        <v>3057.53</v>
      </c>
      <c r="E6854" s="206"/>
    </row>
    <row r="6855" spans="1:5" ht="15">
      <c r="A6855" s="202">
        <v>101460</v>
      </c>
      <c r="B6855" s="203" t="s">
        <v>401</v>
      </c>
      <c r="C6855" s="204" t="s">
        <v>7750</v>
      </c>
      <c r="D6855" s="205">
        <v>2582.3200000000002</v>
      </c>
      <c r="E6855" s="206"/>
    </row>
    <row r="6856" spans="1:5" ht="30">
      <c r="A6856" s="207">
        <v>1363</v>
      </c>
      <c r="B6856" s="208" t="s">
        <v>8030</v>
      </c>
      <c r="C6856" s="209" t="s">
        <v>787</v>
      </c>
      <c r="D6856" s="210">
        <v>21.62</v>
      </c>
      <c r="E6856" s="206"/>
    </row>
    <row r="6857" spans="1:5" ht="30">
      <c r="A6857" s="207">
        <v>1344</v>
      </c>
      <c r="B6857" s="208" t="s">
        <v>8031</v>
      </c>
      <c r="C6857" s="209" t="s">
        <v>14</v>
      </c>
      <c r="D6857" s="210">
        <v>46.34</v>
      </c>
      <c r="E6857" s="206"/>
    </row>
    <row r="6858" spans="1:5" ht="30">
      <c r="A6858" s="207">
        <v>1342</v>
      </c>
      <c r="B6858" s="208" t="s">
        <v>8032</v>
      </c>
      <c r="C6858" s="209" t="s">
        <v>14</v>
      </c>
      <c r="D6858" s="210">
        <v>81.92</v>
      </c>
      <c r="E6858" s="206"/>
    </row>
    <row r="6859" spans="1:5" ht="30">
      <c r="A6859" s="207">
        <v>1349</v>
      </c>
      <c r="B6859" s="208" t="s">
        <v>8033</v>
      </c>
      <c r="C6859" s="209" t="s">
        <v>14</v>
      </c>
      <c r="D6859" s="210">
        <v>116.83</v>
      </c>
      <c r="E6859" s="206"/>
    </row>
    <row r="6860" spans="1:5" ht="30">
      <c r="A6860" s="207">
        <v>1350</v>
      </c>
      <c r="B6860" s="208" t="s">
        <v>8034</v>
      </c>
      <c r="C6860" s="209" t="s">
        <v>14</v>
      </c>
      <c r="D6860" s="210">
        <v>44</v>
      </c>
      <c r="E6860" s="206"/>
    </row>
    <row r="6861" spans="1:5" ht="30">
      <c r="A6861" s="207">
        <v>1359</v>
      </c>
      <c r="B6861" s="208" t="s">
        <v>8035</v>
      </c>
      <c r="C6861" s="209" t="s">
        <v>14</v>
      </c>
      <c r="D6861" s="210">
        <v>86.59</v>
      </c>
      <c r="E6861" s="206"/>
    </row>
    <row r="6862" spans="1:5" ht="30">
      <c r="A6862" s="207">
        <v>1351</v>
      </c>
      <c r="B6862" s="208" t="s">
        <v>8036</v>
      </c>
      <c r="C6862" s="209" t="s">
        <v>14</v>
      </c>
      <c r="D6862" s="210">
        <v>27.9</v>
      </c>
      <c r="E6862" s="206"/>
    </row>
    <row r="6863" spans="1:5" ht="45">
      <c r="A6863" s="207">
        <v>2418</v>
      </c>
      <c r="B6863" s="208" t="s">
        <v>8037</v>
      </c>
      <c r="C6863" s="209" t="s">
        <v>14</v>
      </c>
      <c r="D6863" s="210">
        <v>8.48</v>
      </c>
      <c r="E6863" s="206"/>
    </row>
    <row r="6864" spans="1:5" ht="30">
      <c r="A6864" s="207">
        <v>6086</v>
      </c>
      <c r="B6864" s="208" t="s">
        <v>8038</v>
      </c>
      <c r="C6864" s="209" t="s">
        <v>8039</v>
      </c>
      <c r="D6864" s="210">
        <v>74.03</v>
      </c>
      <c r="E6864" s="206"/>
    </row>
    <row r="6865" spans="1:5" ht="45">
      <c r="A6865" s="207">
        <v>3378</v>
      </c>
      <c r="B6865" s="208" t="s">
        <v>8040</v>
      </c>
      <c r="C6865" s="209" t="s">
        <v>14</v>
      </c>
      <c r="D6865" s="210">
        <v>60.07</v>
      </c>
      <c r="E6865" s="206"/>
    </row>
    <row r="6866" spans="1:5" ht="45">
      <c r="A6866" s="207">
        <v>3380</v>
      </c>
      <c r="B6866" s="208" t="s">
        <v>8041</v>
      </c>
      <c r="C6866" s="209" t="s">
        <v>14</v>
      </c>
      <c r="D6866" s="210">
        <v>42.05</v>
      </c>
      <c r="E6866" s="206"/>
    </row>
    <row r="6867" spans="1:5" ht="45">
      <c r="A6867" s="207">
        <v>3379</v>
      </c>
      <c r="B6867" s="208" t="s">
        <v>8042</v>
      </c>
      <c r="C6867" s="209" t="s">
        <v>14</v>
      </c>
      <c r="D6867" s="210">
        <v>40.590000000000003</v>
      </c>
      <c r="E6867" s="206"/>
    </row>
    <row r="6868" spans="1:5" ht="30">
      <c r="A6868" s="207">
        <v>615</v>
      </c>
      <c r="B6868" s="208" t="s">
        <v>8043</v>
      </c>
      <c r="C6868" s="209" t="s">
        <v>787</v>
      </c>
      <c r="D6868" s="210">
        <v>421.3</v>
      </c>
      <c r="E6868" s="206"/>
    </row>
    <row r="6869" spans="1:5" ht="60">
      <c r="A6869" s="207">
        <v>606</v>
      </c>
      <c r="B6869" s="208" t="s">
        <v>8044</v>
      </c>
      <c r="C6869" s="209" t="s">
        <v>787</v>
      </c>
      <c r="D6869" s="210">
        <v>661.81</v>
      </c>
      <c r="E6869" s="206"/>
    </row>
    <row r="6870" spans="1:5" ht="45">
      <c r="A6870" s="207">
        <v>13382</v>
      </c>
      <c r="B6870" s="208" t="s">
        <v>8045</v>
      </c>
      <c r="C6870" s="209" t="s">
        <v>14</v>
      </c>
      <c r="D6870" s="210">
        <v>303.2</v>
      </c>
      <c r="E6870" s="206"/>
    </row>
    <row r="6871" spans="1:5" ht="30">
      <c r="A6871" s="207">
        <v>4047</v>
      </c>
      <c r="B6871" s="208" t="s">
        <v>8046</v>
      </c>
      <c r="C6871" s="209" t="s">
        <v>8039</v>
      </c>
      <c r="D6871" s="210">
        <v>14.98</v>
      </c>
      <c r="E6871" s="206"/>
    </row>
    <row r="6872" spans="1:5" ht="15">
      <c r="A6872" s="207">
        <v>7344</v>
      </c>
      <c r="B6872" s="208" t="s">
        <v>8047</v>
      </c>
      <c r="C6872" s="209" t="s">
        <v>8039</v>
      </c>
      <c r="D6872" s="210">
        <v>65.98</v>
      </c>
      <c r="E6872" s="206"/>
    </row>
    <row r="6873" spans="1:5" ht="30">
      <c r="A6873" s="207">
        <v>40514</v>
      </c>
      <c r="B6873" s="208" t="s">
        <v>8048</v>
      </c>
      <c r="C6873" s="209" t="s">
        <v>8049</v>
      </c>
      <c r="D6873" s="210">
        <v>23.85</v>
      </c>
      <c r="E6873" s="206"/>
    </row>
    <row r="6874" spans="1:5" ht="60">
      <c r="A6874" s="207">
        <v>11199</v>
      </c>
      <c r="B6874" s="208" t="s">
        <v>8050</v>
      </c>
      <c r="C6874" s="209" t="s">
        <v>14</v>
      </c>
      <c r="D6874" s="210">
        <v>949.65</v>
      </c>
      <c r="E6874" s="206"/>
    </row>
    <row r="6875" spans="1:5" ht="15">
      <c r="A6875" s="207">
        <v>4053</v>
      </c>
      <c r="B6875" s="208" t="s">
        <v>8051</v>
      </c>
      <c r="C6875" s="209" t="s">
        <v>8039</v>
      </c>
      <c r="D6875" s="210">
        <v>57.06</v>
      </c>
      <c r="E6875" s="206"/>
    </row>
    <row r="6876" spans="1:5" ht="30">
      <c r="A6876" s="207">
        <v>4056</v>
      </c>
      <c r="B6876" s="208" t="s">
        <v>8052</v>
      </c>
      <c r="C6876" s="209" t="s">
        <v>8039</v>
      </c>
      <c r="D6876" s="210">
        <v>30.01</v>
      </c>
      <c r="E6876" s="206"/>
    </row>
    <row r="6877" spans="1:5" ht="30">
      <c r="A6877" s="207">
        <v>21136</v>
      </c>
      <c r="B6877" s="208" t="s">
        <v>8053</v>
      </c>
      <c r="C6877" s="209" t="s">
        <v>803</v>
      </c>
      <c r="D6877" s="210">
        <v>12.18</v>
      </c>
      <c r="E6877" s="206"/>
    </row>
    <row r="6878" spans="1:5" ht="30">
      <c r="A6878" s="207">
        <v>21128</v>
      </c>
      <c r="B6878" s="208" t="s">
        <v>8054</v>
      </c>
      <c r="C6878" s="209" t="s">
        <v>803</v>
      </c>
      <c r="D6878" s="210">
        <v>9.43</v>
      </c>
      <c r="E6878" s="206"/>
    </row>
    <row r="6879" spans="1:5" ht="30">
      <c r="A6879" s="207">
        <v>21130</v>
      </c>
      <c r="B6879" s="208" t="s">
        <v>8055</v>
      </c>
      <c r="C6879" s="209" t="s">
        <v>803</v>
      </c>
      <c r="D6879" s="210">
        <v>23.81</v>
      </c>
      <c r="E6879" s="206"/>
    </row>
    <row r="6880" spans="1:5" ht="30">
      <c r="A6880" s="207">
        <v>21135</v>
      </c>
      <c r="B6880" s="208" t="s">
        <v>8056</v>
      </c>
      <c r="C6880" s="209" t="s">
        <v>803</v>
      </c>
      <c r="D6880" s="210">
        <v>23.44</v>
      </c>
      <c r="E6880" s="206"/>
    </row>
    <row r="6881" spans="1:5" ht="30">
      <c r="A6881" s="207">
        <v>38605</v>
      </c>
      <c r="B6881" s="208" t="s">
        <v>8057</v>
      </c>
      <c r="C6881" s="209" t="s">
        <v>14</v>
      </c>
      <c r="D6881" s="210">
        <v>122.61</v>
      </c>
      <c r="E6881" s="206"/>
    </row>
    <row r="6882" spans="1:5" ht="30">
      <c r="A6882" s="207">
        <v>11270</v>
      </c>
      <c r="B6882" s="208" t="s">
        <v>8058</v>
      </c>
      <c r="C6882" s="209" t="s">
        <v>14</v>
      </c>
      <c r="D6882" s="210">
        <v>1.33</v>
      </c>
      <c r="E6882" s="206"/>
    </row>
    <row r="6883" spans="1:5" ht="30">
      <c r="A6883" s="207">
        <v>412</v>
      </c>
      <c r="B6883" s="208" t="s">
        <v>8059</v>
      </c>
      <c r="C6883" s="209" t="s">
        <v>14</v>
      </c>
      <c r="D6883" s="210">
        <v>1.18</v>
      </c>
      <c r="E6883" s="206"/>
    </row>
    <row r="6884" spans="1:5" ht="30">
      <c r="A6884" s="207">
        <v>414</v>
      </c>
      <c r="B6884" s="208" t="s">
        <v>8060</v>
      </c>
      <c r="C6884" s="209" t="s">
        <v>14</v>
      </c>
      <c r="D6884" s="210">
        <v>7.0000000000000007E-2</v>
      </c>
      <c r="E6884" s="206"/>
    </row>
    <row r="6885" spans="1:5" ht="30">
      <c r="A6885" s="207">
        <v>410</v>
      </c>
      <c r="B6885" s="208" t="s">
        <v>8061</v>
      </c>
      <c r="C6885" s="209" t="s">
        <v>14</v>
      </c>
      <c r="D6885" s="210">
        <v>0.18</v>
      </c>
      <c r="E6885" s="206"/>
    </row>
    <row r="6886" spans="1:5" ht="30">
      <c r="A6886" s="207">
        <v>411</v>
      </c>
      <c r="B6886" s="208" t="s">
        <v>8062</v>
      </c>
      <c r="C6886" s="209" t="s">
        <v>14</v>
      </c>
      <c r="D6886" s="210">
        <v>0.23</v>
      </c>
      <c r="E6886" s="206"/>
    </row>
    <row r="6887" spans="1:5" ht="30">
      <c r="A6887" s="207">
        <v>408</v>
      </c>
      <c r="B6887" s="208" t="s">
        <v>8063</v>
      </c>
      <c r="C6887" s="209" t="s">
        <v>14</v>
      </c>
      <c r="D6887" s="210">
        <v>1.1399999999999999</v>
      </c>
      <c r="E6887" s="206"/>
    </row>
    <row r="6888" spans="1:5" ht="30">
      <c r="A6888" s="207">
        <v>39131</v>
      </c>
      <c r="B6888" s="208" t="s">
        <v>8064</v>
      </c>
      <c r="C6888" s="209" t="s">
        <v>14</v>
      </c>
      <c r="D6888" s="210">
        <v>3.02</v>
      </c>
      <c r="E6888" s="206"/>
    </row>
    <row r="6889" spans="1:5" ht="30">
      <c r="A6889" s="207">
        <v>394</v>
      </c>
      <c r="B6889" s="208" t="s">
        <v>8065</v>
      </c>
      <c r="C6889" s="209" t="s">
        <v>14</v>
      </c>
      <c r="D6889" s="210">
        <v>3.06</v>
      </c>
      <c r="E6889" s="206"/>
    </row>
    <row r="6890" spans="1:5" ht="30">
      <c r="A6890" s="207">
        <v>39130</v>
      </c>
      <c r="B6890" s="208" t="s">
        <v>8066</v>
      </c>
      <c r="C6890" s="209" t="s">
        <v>14</v>
      </c>
      <c r="D6890" s="210">
        <v>2.76</v>
      </c>
      <c r="E6890" s="206"/>
    </row>
    <row r="6891" spans="1:5" ht="30">
      <c r="A6891" s="207">
        <v>395</v>
      </c>
      <c r="B6891" s="208" t="s">
        <v>8067</v>
      </c>
      <c r="C6891" s="209" t="s">
        <v>14</v>
      </c>
      <c r="D6891" s="210">
        <v>2.95</v>
      </c>
      <c r="E6891" s="206"/>
    </row>
    <row r="6892" spans="1:5" ht="30">
      <c r="A6892" s="207">
        <v>39127</v>
      </c>
      <c r="B6892" s="208" t="s">
        <v>8068</v>
      </c>
      <c r="C6892" s="209" t="s">
        <v>14</v>
      </c>
      <c r="D6892" s="210">
        <v>1.45</v>
      </c>
      <c r="E6892" s="206"/>
    </row>
    <row r="6893" spans="1:5" ht="30">
      <c r="A6893" s="207">
        <v>392</v>
      </c>
      <c r="B6893" s="208" t="s">
        <v>8069</v>
      </c>
      <c r="C6893" s="209" t="s">
        <v>14</v>
      </c>
      <c r="D6893" s="210">
        <v>1.49</v>
      </c>
      <c r="E6893" s="206"/>
    </row>
    <row r="6894" spans="1:5" ht="30">
      <c r="A6894" s="207">
        <v>39129</v>
      </c>
      <c r="B6894" s="208" t="s">
        <v>8070</v>
      </c>
      <c r="C6894" s="209" t="s">
        <v>14</v>
      </c>
      <c r="D6894" s="210">
        <v>1.7</v>
      </c>
      <c r="E6894" s="206"/>
    </row>
    <row r="6895" spans="1:5" ht="30">
      <c r="A6895" s="207">
        <v>393</v>
      </c>
      <c r="B6895" s="208" t="s">
        <v>8071</v>
      </c>
      <c r="C6895" s="209" t="s">
        <v>14</v>
      </c>
      <c r="D6895" s="210">
        <v>1.78</v>
      </c>
      <c r="E6895" s="206"/>
    </row>
    <row r="6896" spans="1:5" ht="30">
      <c r="A6896" s="207">
        <v>39133</v>
      </c>
      <c r="B6896" s="208" t="s">
        <v>8072</v>
      </c>
      <c r="C6896" s="209" t="s">
        <v>14</v>
      </c>
      <c r="D6896" s="210">
        <v>3.97</v>
      </c>
      <c r="E6896" s="206"/>
    </row>
    <row r="6897" spans="1:5" ht="30">
      <c r="A6897" s="207">
        <v>397</v>
      </c>
      <c r="B6897" s="208" t="s">
        <v>8073</v>
      </c>
      <c r="C6897" s="209" t="s">
        <v>14</v>
      </c>
      <c r="D6897" s="210">
        <v>4.3899999999999997</v>
      </c>
      <c r="E6897" s="206"/>
    </row>
    <row r="6898" spans="1:5" ht="30">
      <c r="A6898" s="207">
        <v>39132</v>
      </c>
      <c r="B6898" s="208" t="s">
        <v>8074</v>
      </c>
      <c r="C6898" s="209" t="s">
        <v>14</v>
      </c>
      <c r="D6898" s="210">
        <v>3.18</v>
      </c>
      <c r="E6898" s="206"/>
    </row>
    <row r="6899" spans="1:5" ht="30">
      <c r="A6899" s="207">
        <v>396</v>
      </c>
      <c r="B6899" s="208" t="s">
        <v>8075</v>
      </c>
      <c r="C6899" s="209" t="s">
        <v>14</v>
      </c>
      <c r="D6899" s="210">
        <v>3.4</v>
      </c>
      <c r="E6899" s="206"/>
    </row>
    <row r="6900" spans="1:5" ht="30">
      <c r="A6900" s="207">
        <v>39135</v>
      </c>
      <c r="B6900" s="208" t="s">
        <v>8076</v>
      </c>
      <c r="C6900" s="209" t="s">
        <v>14</v>
      </c>
      <c r="D6900" s="210">
        <v>6.36</v>
      </c>
      <c r="E6900" s="206"/>
    </row>
    <row r="6901" spans="1:5" ht="30">
      <c r="A6901" s="207">
        <v>39128</v>
      </c>
      <c r="B6901" s="208" t="s">
        <v>8077</v>
      </c>
      <c r="C6901" s="209" t="s">
        <v>14</v>
      </c>
      <c r="D6901" s="210">
        <v>1.59</v>
      </c>
      <c r="E6901" s="206"/>
    </row>
    <row r="6902" spans="1:5" ht="30">
      <c r="A6902" s="207">
        <v>400</v>
      </c>
      <c r="B6902" s="208" t="s">
        <v>8078</v>
      </c>
      <c r="C6902" s="209" t="s">
        <v>14</v>
      </c>
      <c r="D6902" s="210">
        <v>1.55</v>
      </c>
      <c r="E6902" s="206"/>
    </row>
    <row r="6903" spans="1:5" ht="30">
      <c r="A6903" s="207">
        <v>39125</v>
      </c>
      <c r="B6903" s="208" t="s">
        <v>8079</v>
      </c>
      <c r="C6903" s="209" t="s">
        <v>14</v>
      </c>
      <c r="D6903" s="210">
        <v>1.59</v>
      </c>
      <c r="E6903" s="206"/>
    </row>
    <row r="6904" spans="1:5" ht="30">
      <c r="A6904" s="207">
        <v>39134</v>
      </c>
      <c r="B6904" s="208" t="s">
        <v>8080</v>
      </c>
      <c r="C6904" s="209" t="s">
        <v>14</v>
      </c>
      <c r="D6904" s="210">
        <v>5.3</v>
      </c>
      <c r="E6904" s="206"/>
    </row>
    <row r="6905" spans="1:5" ht="30">
      <c r="A6905" s="207">
        <v>398</v>
      </c>
      <c r="B6905" s="208" t="s">
        <v>8081</v>
      </c>
      <c r="C6905" s="209" t="s">
        <v>14</v>
      </c>
      <c r="D6905" s="210">
        <v>4.88</v>
      </c>
      <c r="E6905" s="206"/>
    </row>
    <row r="6906" spans="1:5" ht="30">
      <c r="A6906" s="207">
        <v>39126</v>
      </c>
      <c r="B6906" s="208" t="s">
        <v>8082</v>
      </c>
      <c r="C6906" s="209" t="s">
        <v>14</v>
      </c>
      <c r="D6906" s="210">
        <v>7.15</v>
      </c>
      <c r="E6906" s="206"/>
    </row>
    <row r="6907" spans="1:5" ht="30">
      <c r="A6907" s="207">
        <v>399</v>
      </c>
      <c r="B6907" s="208" t="s">
        <v>8083</v>
      </c>
      <c r="C6907" s="209" t="s">
        <v>14</v>
      </c>
      <c r="D6907" s="210">
        <v>6.3</v>
      </c>
      <c r="E6907" s="206"/>
    </row>
    <row r="6908" spans="1:5" ht="30">
      <c r="A6908" s="207">
        <v>39158</v>
      </c>
      <c r="B6908" s="208" t="s">
        <v>8084</v>
      </c>
      <c r="C6908" s="209" t="s">
        <v>14</v>
      </c>
      <c r="D6908" s="210">
        <v>16.920000000000002</v>
      </c>
      <c r="E6908" s="206"/>
    </row>
    <row r="6909" spans="1:5" ht="30">
      <c r="A6909" s="207">
        <v>39141</v>
      </c>
      <c r="B6909" s="208" t="s">
        <v>8085</v>
      </c>
      <c r="C6909" s="209" t="s">
        <v>14</v>
      </c>
      <c r="D6909" s="210">
        <v>1.23</v>
      </c>
      <c r="E6909" s="206"/>
    </row>
    <row r="6910" spans="1:5" ht="30">
      <c r="A6910" s="207">
        <v>39140</v>
      </c>
      <c r="B6910" s="208" t="s">
        <v>8086</v>
      </c>
      <c r="C6910" s="209" t="s">
        <v>14</v>
      </c>
      <c r="D6910" s="210">
        <v>1.1100000000000001</v>
      </c>
      <c r="E6910" s="206"/>
    </row>
    <row r="6911" spans="1:5" ht="30">
      <c r="A6911" s="207">
        <v>39137</v>
      </c>
      <c r="B6911" s="208" t="s">
        <v>8087</v>
      </c>
      <c r="C6911" s="209" t="s">
        <v>14</v>
      </c>
      <c r="D6911" s="210">
        <v>0.64</v>
      </c>
      <c r="E6911" s="206"/>
    </row>
    <row r="6912" spans="1:5" ht="30">
      <c r="A6912" s="207">
        <v>39139</v>
      </c>
      <c r="B6912" s="208" t="s">
        <v>8088</v>
      </c>
      <c r="C6912" s="209" t="s">
        <v>14</v>
      </c>
      <c r="D6912" s="210">
        <v>0.92</v>
      </c>
      <c r="E6912" s="206"/>
    </row>
    <row r="6913" spans="1:5" ht="30">
      <c r="A6913" s="207">
        <v>39143</v>
      </c>
      <c r="B6913" s="208" t="s">
        <v>8089</v>
      </c>
      <c r="C6913" s="209" t="s">
        <v>14</v>
      </c>
      <c r="D6913" s="210">
        <v>2.5299999999999998</v>
      </c>
      <c r="E6913" s="206"/>
    </row>
    <row r="6914" spans="1:5" ht="30">
      <c r="A6914" s="207">
        <v>39142</v>
      </c>
      <c r="B6914" s="208" t="s">
        <v>8090</v>
      </c>
      <c r="C6914" s="209" t="s">
        <v>14</v>
      </c>
      <c r="D6914" s="210">
        <v>1.81</v>
      </c>
      <c r="E6914" s="206"/>
    </row>
    <row r="6915" spans="1:5" ht="30">
      <c r="A6915" s="207">
        <v>39138</v>
      </c>
      <c r="B6915" s="208" t="s">
        <v>8091</v>
      </c>
      <c r="C6915" s="209" t="s">
        <v>14</v>
      </c>
      <c r="D6915" s="210">
        <v>0.68</v>
      </c>
      <c r="E6915" s="206"/>
    </row>
    <row r="6916" spans="1:5" ht="30">
      <c r="A6916" s="207">
        <v>39136</v>
      </c>
      <c r="B6916" s="208" t="s">
        <v>8092</v>
      </c>
      <c r="C6916" s="209" t="s">
        <v>14</v>
      </c>
      <c r="D6916" s="210">
        <v>0.45</v>
      </c>
      <c r="E6916" s="206"/>
    </row>
    <row r="6917" spans="1:5" ht="30">
      <c r="A6917" s="207">
        <v>39144</v>
      </c>
      <c r="B6917" s="208" t="s">
        <v>8093</v>
      </c>
      <c r="C6917" s="209" t="s">
        <v>14</v>
      </c>
      <c r="D6917" s="210">
        <v>2.95</v>
      </c>
      <c r="E6917" s="206"/>
    </row>
    <row r="6918" spans="1:5" ht="30">
      <c r="A6918" s="207">
        <v>39145</v>
      </c>
      <c r="B6918" s="208" t="s">
        <v>8094</v>
      </c>
      <c r="C6918" s="209" t="s">
        <v>14</v>
      </c>
      <c r="D6918" s="210">
        <v>4.8600000000000003</v>
      </c>
      <c r="E6918" s="206"/>
    </row>
    <row r="6919" spans="1:5" ht="30">
      <c r="A6919" s="207">
        <v>12615</v>
      </c>
      <c r="B6919" s="208" t="s">
        <v>8095</v>
      </c>
      <c r="C6919" s="209" t="s">
        <v>14</v>
      </c>
      <c r="D6919" s="210">
        <v>4.01</v>
      </c>
      <c r="E6919" s="206"/>
    </row>
    <row r="6920" spans="1:5" ht="30">
      <c r="A6920" s="207">
        <v>11927</v>
      </c>
      <c r="B6920" s="208" t="s">
        <v>8096</v>
      </c>
      <c r="C6920" s="209" t="s">
        <v>14</v>
      </c>
      <c r="D6920" s="210">
        <v>3.97</v>
      </c>
      <c r="E6920" s="206"/>
    </row>
    <row r="6921" spans="1:5" ht="30">
      <c r="A6921" s="207">
        <v>11928</v>
      </c>
      <c r="B6921" s="208" t="s">
        <v>8097</v>
      </c>
      <c r="C6921" s="209" t="s">
        <v>14</v>
      </c>
      <c r="D6921" s="210">
        <v>4.55</v>
      </c>
      <c r="E6921" s="206"/>
    </row>
    <row r="6922" spans="1:5" ht="30">
      <c r="A6922" s="207">
        <v>11929</v>
      </c>
      <c r="B6922" s="208" t="s">
        <v>8098</v>
      </c>
      <c r="C6922" s="209" t="s">
        <v>14</v>
      </c>
      <c r="D6922" s="210">
        <v>7.04</v>
      </c>
      <c r="E6922" s="206"/>
    </row>
    <row r="6923" spans="1:5" ht="15">
      <c r="A6923" s="207">
        <v>36801</v>
      </c>
      <c r="B6923" s="208" t="s">
        <v>8099</v>
      </c>
      <c r="C6923" s="209" t="s">
        <v>14</v>
      </c>
      <c r="D6923" s="210">
        <v>22.12</v>
      </c>
      <c r="E6923" s="206"/>
    </row>
    <row r="6924" spans="1:5" ht="30">
      <c r="A6924" s="207">
        <v>36246</v>
      </c>
      <c r="B6924" s="208" t="s">
        <v>8100</v>
      </c>
      <c r="C6924" s="209" t="s">
        <v>803</v>
      </c>
      <c r="D6924" s="210">
        <v>3.59</v>
      </c>
      <c r="E6924" s="206"/>
    </row>
    <row r="6925" spans="1:5" ht="30">
      <c r="A6925" s="207">
        <v>37600</v>
      </c>
      <c r="B6925" s="208" t="s">
        <v>8101</v>
      </c>
      <c r="C6925" s="209" t="s">
        <v>14</v>
      </c>
      <c r="D6925" s="210">
        <v>65.97</v>
      </c>
      <c r="E6925" s="206"/>
    </row>
    <row r="6926" spans="1:5" ht="30">
      <c r="A6926" s="207">
        <v>37599</v>
      </c>
      <c r="B6926" s="208" t="s">
        <v>8102</v>
      </c>
      <c r="C6926" s="209" t="s">
        <v>14</v>
      </c>
      <c r="D6926" s="210">
        <v>61.4</v>
      </c>
      <c r="E6926" s="206"/>
    </row>
    <row r="6927" spans="1:5" ht="15">
      <c r="A6927" s="207">
        <v>1</v>
      </c>
      <c r="B6927" s="208" t="s">
        <v>8103</v>
      </c>
      <c r="C6927" s="209" t="s">
        <v>8104</v>
      </c>
      <c r="D6927" s="210">
        <v>64</v>
      </c>
      <c r="E6927" s="206"/>
    </row>
    <row r="6928" spans="1:5" ht="15">
      <c r="A6928" s="207">
        <v>3</v>
      </c>
      <c r="B6928" s="208" t="s">
        <v>8105</v>
      </c>
      <c r="C6928" s="209" t="s">
        <v>8049</v>
      </c>
      <c r="D6928" s="210">
        <v>4.83</v>
      </c>
      <c r="E6928" s="206"/>
    </row>
    <row r="6929" spans="1:5" ht="30">
      <c r="A6929" s="207">
        <v>43054</v>
      </c>
      <c r="B6929" s="208" t="s">
        <v>8106</v>
      </c>
      <c r="C6929" s="209" t="s">
        <v>8104</v>
      </c>
      <c r="D6929" s="210">
        <v>13.32</v>
      </c>
      <c r="E6929" s="206"/>
    </row>
    <row r="6930" spans="1:5" ht="15">
      <c r="A6930" s="207">
        <v>42402</v>
      </c>
      <c r="B6930" s="208" t="s">
        <v>8107</v>
      </c>
      <c r="C6930" s="209" t="s">
        <v>8104</v>
      </c>
      <c r="D6930" s="210">
        <v>12.73</v>
      </c>
      <c r="E6930" s="206"/>
    </row>
    <row r="6931" spans="1:5" ht="15">
      <c r="A6931" s="207">
        <v>42403</v>
      </c>
      <c r="B6931" s="208" t="s">
        <v>8108</v>
      </c>
      <c r="C6931" s="209" t="s">
        <v>8104</v>
      </c>
      <c r="D6931" s="210">
        <v>16.329999999999998</v>
      </c>
      <c r="E6931" s="206"/>
    </row>
    <row r="6932" spans="1:5" ht="15">
      <c r="A6932" s="207">
        <v>42404</v>
      </c>
      <c r="B6932" s="208" t="s">
        <v>8109</v>
      </c>
      <c r="C6932" s="209" t="s">
        <v>8104</v>
      </c>
      <c r="D6932" s="210">
        <v>16.239999999999998</v>
      </c>
      <c r="E6932" s="206"/>
    </row>
    <row r="6933" spans="1:5" ht="15">
      <c r="A6933" s="207">
        <v>42405</v>
      </c>
      <c r="B6933" s="208" t="s">
        <v>8110</v>
      </c>
      <c r="C6933" s="209" t="s">
        <v>8104</v>
      </c>
      <c r="D6933" s="210">
        <v>17.3</v>
      </c>
      <c r="E6933" s="206"/>
    </row>
    <row r="6934" spans="1:5" ht="15">
      <c r="A6934" s="207">
        <v>34341</v>
      </c>
      <c r="B6934" s="208" t="s">
        <v>8111</v>
      </c>
      <c r="C6934" s="209" t="s">
        <v>8104</v>
      </c>
      <c r="D6934" s="210">
        <v>15.02</v>
      </c>
      <c r="E6934" s="206"/>
    </row>
    <row r="6935" spans="1:5" ht="15">
      <c r="A6935" s="207">
        <v>43053</v>
      </c>
      <c r="B6935" s="208" t="s">
        <v>8112</v>
      </c>
      <c r="C6935" s="209" t="s">
        <v>8104</v>
      </c>
      <c r="D6935" s="210">
        <v>11.9</v>
      </c>
      <c r="E6935" s="206"/>
    </row>
    <row r="6936" spans="1:5" ht="30">
      <c r="A6936" s="207">
        <v>43058</v>
      </c>
      <c r="B6936" s="208" t="s">
        <v>8113</v>
      </c>
      <c r="C6936" s="209" t="s">
        <v>8104</v>
      </c>
      <c r="D6936" s="210">
        <v>12.34</v>
      </c>
      <c r="E6936" s="206"/>
    </row>
    <row r="6937" spans="1:5" ht="15">
      <c r="A6937" s="207">
        <v>34</v>
      </c>
      <c r="B6937" s="208" t="s">
        <v>8114</v>
      </c>
      <c r="C6937" s="209" t="s">
        <v>8104</v>
      </c>
      <c r="D6937" s="210">
        <v>12.4</v>
      </c>
      <c r="E6937" s="206"/>
    </row>
    <row r="6938" spans="1:5" ht="15">
      <c r="A6938" s="207">
        <v>43055</v>
      </c>
      <c r="B6938" s="208" t="s">
        <v>8115</v>
      </c>
      <c r="C6938" s="209" t="s">
        <v>8104</v>
      </c>
      <c r="D6938" s="210">
        <v>10.74</v>
      </c>
      <c r="E6938" s="206"/>
    </row>
    <row r="6939" spans="1:5" ht="15">
      <c r="A6939" s="207">
        <v>43056</v>
      </c>
      <c r="B6939" s="208" t="s">
        <v>8116</v>
      </c>
      <c r="C6939" s="209" t="s">
        <v>8104</v>
      </c>
      <c r="D6939" s="210">
        <v>12.38</v>
      </c>
      <c r="E6939" s="206"/>
    </row>
    <row r="6940" spans="1:5" ht="15">
      <c r="A6940" s="207">
        <v>43057</v>
      </c>
      <c r="B6940" s="208" t="s">
        <v>8117</v>
      </c>
      <c r="C6940" s="209" t="s">
        <v>8104</v>
      </c>
      <c r="D6940" s="210">
        <v>13.61</v>
      </c>
      <c r="E6940" s="206"/>
    </row>
    <row r="6941" spans="1:5" ht="15">
      <c r="A6941" s="207">
        <v>34449</v>
      </c>
      <c r="B6941" s="208" t="s">
        <v>8118</v>
      </c>
      <c r="C6941" s="209" t="s">
        <v>8104</v>
      </c>
      <c r="D6941" s="210">
        <v>14.55</v>
      </c>
      <c r="E6941" s="206"/>
    </row>
    <row r="6942" spans="1:5" ht="15">
      <c r="A6942" s="207">
        <v>32</v>
      </c>
      <c r="B6942" s="208" t="s">
        <v>8119</v>
      </c>
      <c r="C6942" s="209" t="s">
        <v>8104</v>
      </c>
      <c r="D6942" s="210">
        <v>13.08</v>
      </c>
      <c r="E6942" s="206"/>
    </row>
    <row r="6943" spans="1:5" ht="15">
      <c r="A6943" s="207">
        <v>33</v>
      </c>
      <c r="B6943" s="208" t="s">
        <v>8120</v>
      </c>
      <c r="C6943" s="209" t="s">
        <v>8104</v>
      </c>
      <c r="D6943" s="210">
        <v>13.16</v>
      </c>
      <c r="E6943" s="206"/>
    </row>
    <row r="6944" spans="1:5" ht="15">
      <c r="A6944" s="207">
        <v>43061</v>
      </c>
      <c r="B6944" s="208" t="s">
        <v>8121</v>
      </c>
      <c r="C6944" s="209" t="s">
        <v>8104</v>
      </c>
      <c r="D6944" s="210">
        <v>12.29</v>
      </c>
      <c r="E6944" s="206"/>
    </row>
    <row r="6945" spans="1:5" ht="15">
      <c r="A6945" s="207">
        <v>43059</v>
      </c>
      <c r="B6945" s="208" t="s">
        <v>8122</v>
      </c>
      <c r="C6945" s="209" t="s">
        <v>8104</v>
      </c>
      <c r="D6945" s="210">
        <v>11.73</v>
      </c>
      <c r="E6945" s="206"/>
    </row>
    <row r="6946" spans="1:5" ht="15">
      <c r="A6946" s="207">
        <v>43062</v>
      </c>
      <c r="B6946" s="208" t="s">
        <v>8123</v>
      </c>
      <c r="C6946" s="209" t="s">
        <v>8104</v>
      </c>
      <c r="D6946" s="210">
        <v>13</v>
      </c>
      <c r="E6946" s="206"/>
    </row>
    <row r="6947" spans="1:5" ht="15">
      <c r="A6947" s="207">
        <v>43060</v>
      </c>
      <c r="B6947" s="208" t="s">
        <v>8124</v>
      </c>
      <c r="C6947" s="209" t="s">
        <v>8104</v>
      </c>
      <c r="D6947" s="210">
        <v>10.220000000000001</v>
      </c>
      <c r="E6947" s="206"/>
    </row>
    <row r="6948" spans="1:5" ht="30">
      <c r="A6948" s="207">
        <v>20063</v>
      </c>
      <c r="B6948" s="208" t="s">
        <v>8125</v>
      </c>
      <c r="C6948" s="209" t="s">
        <v>14</v>
      </c>
      <c r="D6948" s="210">
        <v>3.99</v>
      </c>
      <c r="E6948" s="206"/>
    </row>
    <row r="6949" spans="1:5" ht="30">
      <c r="A6949" s="207">
        <v>40410</v>
      </c>
      <c r="B6949" s="208" t="s">
        <v>8126</v>
      </c>
      <c r="C6949" s="209" t="s">
        <v>14</v>
      </c>
      <c r="D6949" s="210">
        <v>23.91</v>
      </c>
      <c r="E6949" s="206"/>
    </row>
    <row r="6950" spans="1:5" ht="30">
      <c r="A6950" s="207">
        <v>40411</v>
      </c>
      <c r="B6950" s="208" t="s">
        <v>8127</v>
      </c>
      <c r="C6950" s="209" t="s">
        <v>14</v>
      </c>
      <c r="D6950" s="210">
        <v>25.95</v>
      </c>
      <c r="E6950" s="206"/>
    </row>
    <row r="6951" spans="1:5" ht="30">
      <c r="A6951" s="207">
        <v>40412</v>
      </c>
      <c r="B6951" s="208" t="s">
        <v>8128</v>
      </c>
      <c r="C6951" s="209" t="s">
        <v>14</v>
      </c>
      <c r="D6951" s="210">
        <v>29.12</v>
      </c>
      <c r="E6951" s="206"/>
    </row>
    <row r="6952" spans="1:5" ht="15">
      <c r="A6952" s="207">
        <v>38838</v>
      </c>
      <c r="B6952" s="208" t="s">
        <v>8129</v>
      </c>
      <c r="C6952" s="209" t="s">
        <v>14</v>
      </c>
      <c r="D6952" s="210">
        <v>9.66</v>
      </c>
      <c r="E6952" s="206"/>
    </row>
    <row r="6953" spans="1:5" ht="15">
      <c r="A6953" s="207">
        <v>38839</v>
      </c>
      <c r="B6953" s="208" t="s">
        <v>8130</v>
      </c>
      <c r="C6953" s="209" t="s">
        <v>14</v>
      </c>
      <c r="D6953" s="210">
        <v>11.37</v>
      </c>
      <c r="E6953" s="206"/>
    </row>
    <row r="6954" spans="1:5" ht="30">
      <c r="A6954" s="207">
        <v>55</v>
      </c>
      <c r="B6954" s="208" t="s">
        <v>8131</v>
      </c>
      <c r="C6954" s="209" t="s">
        <v>14</v>
      </c>
      <c r="D6954" s="210">
        <v>4.2</v>
      </c>
      <c r="E6954" s="206"/>
    </row>
    <row r="6955" spans="1:5" ht="30">
      <c r="A6955" s="207">
        <v>61</v>
      </c>
      <c r="B6955" s="208" t="s">
        <v>8132</v>
      </c>
      <c r="C6955" s="209" t="s">
        <v>14</v>
      </c>
      <c r="D6955" s="210">
        <v>3.97</v>
      </c>
      <c r="E6955" s="206"/>
    </row>
    <row r="6956" spans="1:5" ht="30">
      <c r="A6956" s="207">
        <v>62</v>
      </c>
      <c r="B6956" s="208" t="s">
        <v>8133</v>
      </c>
      <c r="C6956" s="209" t="s">
        <v>14</v>
      </c>
      <c r="D6956" s="210">
        <v>8.23</v>
      </c>
      <c r="E6956" s="206"/>
    </row>
    <row r="6957" spans="1:5" ht="30">
      <c r="A6957" s="207">
        <v>77</v>
      </c>
      <c r="B6957" s="208" t="s">
        <v>8134</v>
      </c>
      <c r="C6957" s="209" t="s">
        <v>14</v>
      </c>
      <c r="D6957" s="210">
        <v>1.1200000000000001</v>
      </c>
      <c r="E6957" s="206"/>
    </row>
    <row r="6958" spans="1:5" ht="15">
      <c r="A6958" s="207">
        <v>76</v>
      </c>
      <c r="B6958" s="208" t="s">
        <v>8135</v>
      </c>
      <c r="C6958" s="209" t="s">
        <v>14</v>
      </c>
      <c r="D6958" s="210">
        <v>1.1399999999999999</v>
      </c>
      <c r="E6958" s="206"/>
    </row>
    <row r="6959" spans="1:5" ht="30">
      <c r="A6959" s="207">
        <v>67</v>
      </c>
      <c r="B6959" s="208" t="s">
        <v>8136</v>
      </c>
      <c r="C6959" s="209" t="s">
        <v>14</v>
      </c>
      <c r="D6959" s="210">
        <v>10.98</v>
      </c>
      <c r="E6959" s="206"/>
    </row>
    <row r="6960" spans="1:5" ht="30">
      <c r="A6960" s="207">
        <v>71</v>
      </c>
      <c r="B6960" s="208" t="s">
        <v>8137</v>
      </c>
      <c r="C6960" s="209" t="s">
        <v>14</v>
      </c>
      <c r="D6960" s="210">
        <v>20.18</v>
      </c>
      <c r="E6960" s="206"/>
    </row>
    <row r="6961" spans="1:5" ht="30">
      <c r="A6961" s="207">
        <v>73</v>
      </c>
      <c r="B6961" s="208" t="s">
        <v>8138</v>
      </c>
      <c r="C6961" s="209" t="s">
        <v>14</v>
      </c>
      <c r="D6961" s="210">
        <v>15.07</v>
      </c>
      <c r="E6961" s="206"/>
    </row>
    <row r="6962" spans="1:5" ht="30">
      <c r="A6962" s="207">
        <v>103</v>
      </c>
      <c r="B6962" s="208" t="s">
        <v>8139</v>
      </c>
      <c r="C6962" s="209" t="s">
        <v>14</v>
      </c>
      <c r="D6962" s="210">
        <v>44.81</v>
      </c>
      <c r="E6962" s="206"/>
    </row>
    <row r="6963" spans="1:5" ht="30">
      <c r="A6963" s="207">
        <v>107</v>
      </c>
      <c r="B6963" s="208" t="s">
        <v>8140</v>
      </c>
      <c r="C6963" s="209" t="s">
        <v>14</v>
      </c>
      <c r="D6963" s="210">
        <v>0.7</v>
      </c>
      <c r="E6963" s="206"/>
    </row>
    <row r="6964" spans="1:5" ht="30">
      <c r="A6964" s="207">
        <v>65</v>
      </c>
      <c r="B6964" s="208" t="s">
        <v>8141</v>
      </c>
      <c r="C6964" s="209" t="s">
        <v>14</v>
      </c>
      <c r="D6964" s="210">
        <v>0.86</v>
      </c>
      <c r="E6964" s="206"/>
    </row>
    <row r="6965" spans="1:5" ht="30">
      <c r="A6965" s="207">
        <v>108</v>
      </c>
      <c r="B6965" s="208" t="s">
        <v>8142</v>
      </c>
      <c r="C6965" s="209" t="s">
        <v>14</v>
      </c>
      <c r="D6965" s="210">
        <v>1.79</v>
      </c>
      <c r="E6965" s="206"/>
    </row>
    <row r="6966" spans="1:5" ht="30">
      <c r="A6966" s="207">
        <v>110</v>
      </c>
      <c r="B6966" s="208" t="s">
        <v>8143</v>
      </c>
      <c r="C6966" s="209" t="s">
        <v>14</v>
      </c>
      <c r="D6966" s="210">
        <v>6.92</v>
      </c>
      <c r="E6966" s="206"/>
    </row>
    <row r="6967" spans="1:5" ht="30">
      <c r="A6967" s="207">
        <v>109</v>
      </c>
      <c r="B6967" s="208" t="s">
        <v>8144</v>
      </c>
      <c r="C6967" s="209" t="s">
        <v>14</v>
      </c>
      <c r="D6967" s="210">
        <v>3.41</v>
      </c>
      <c r="E6967" s="206"/>
    </row>
    <row r="6968" spans="1:5" ht="30">
      <c r="A6968" s="207">
        <v>111</v>
      </c>
      <c r="B6968" s="208" t="s">
        <v>8145</v>
      </c>
      <c r="C6968" s="209" t="s">
        <v>14</v>
      </c>
      <c r="D6968" s="210">
        <v>7.98</v>
      </c>
      <c r="E6968" s="206"/>
    </row>
    <row r="6969" spans="1:5" ht="30">
      <c r="A6969" s="207">
        <v>112</v>
      </c>
      <c r="B6969" s="208" t="s">
        <v>8146</v>
      </c>
      <c r="C6969" s="209" t="s">
        <v>14</v>
      </c>
      <c r="D6969" s="210">
        <v>4.34</v>
      </c>
      <c r="E6969" s="206"/>
    </row>
    <row r="6970" spans="1:5" ht="30">
      <c r="A6970" s="207">
        <v>113</v>
      </c>
      <c r="B6970" s="208" t="s">
        <v>8147</v>
      </c>
      <c r="C6970" s="209" t="s">
        <v>14</v>
      </c>
      <c r="D6970" s="210">
        <v>11.79</v>
      </c>
      <c r="E6970" s="206"/>
    </row>
    <row r="6971" spans="1:5" ht="30">
      <c r="A6971" s="207">
        <v>104</v>
      </c>
      <c r="B6971" s="208" t="s">
        <v>8148</v>
      </c>
      <c r="C6971" s="209" t="s">
        <v>14</v>
      </c>
      <c r="D6971" s="210">
        <v>17.14</v>
      </c>
      <c r="E6971" s="206"/>
    </row>
    <row r="6972" spans="1:5" ht="30">
      <c r="A6972" s="207">
        <v>102</v>
      </c>
      <c r="B6972" s="208" t="s">
        <v>8149</v>
      </c>
      <c r="C6972" s="209" t="s">
        <v>14</v>
      </c>
      <c r="D6972" s="210">
        <v>28.14</v>
      </c>
      <c r="E6972" s="206"/>
    </row>
    <row r="6973" spans="1:5" ht="30">
      <c r="A6973" s="207">
        <v>95</v>
      </c>
      <c r="B6973" s="208" t="s">
        <v>8150</v>
      </c>
      <c r="C6973" s="209" t="s">
        <v>14</v>
      </c>
      <c r="D6973" s="210">
        <v>9.5299999999999994</v>
      </c>
      <c r="E6973" s="206"/>
    </row>
    <row r="6974" spans="1:5" ht="30">
      <c r="A6974" s="207">
        <v>96</v>
      </c>
      <c r="B6974" s="208" t="s">
        <v>8151</v>
      </c>
      <c r="C6974" s="209" t="s">
        <v>14</v>
      </c>
      <c r="D6974" s="210">
        <v>10.95</v>
      </c>
      <c r="E6974" s="206"/>
    </row>
    <row r="6975" spans="1:5" ht="30">
      <c r="A6975" s="207">
        <v>97</v>
      </c>
      <c r="B6975" s="208" t="s">
        <v>8152</v>
      </c>
      <c r="C6975" s="209" t="s">
        <v>14</v>
      </c>
      <c r="D6975" s="210">
        <v>14.23</v>
      </c>
      <c r="E6975" s="206"/>
    </row>
    <row r="6976" spans="1:5" ht="30">
      <c r="A6976" s="207">
        <v>98</v>
      </c>
      <c r="B6976" s="208" t="s">
        <v>8153</v>
      </c>
      <c r="C6976" s="209" t="s">
        <v>14</v>
      </c>
      <c r="D6976" s="210">
        <v>19.18</v>
      </c>
      <c r="E6976" s="206"/>
    </row>
    <row r="6977" spans="1:5" ht="30">
      <c r="A6977" s="207">
        <v>99</v>
      </c>
      <c r="B6977" s="208" t="s">
        <v>8154</v>
      </c>
      <c r="C6977" s="209" t="s">
        <v>14</v>
      </c>
      <c r="D6977" s="210">
        <v>23.26</v>
      </c>
      <c r="E6977" s="206"/>
    </row>
    <row r="6978" spans="1:5" ht="30">
      <c r="A6978" s="207">
        <v>100</v>
      </c>
      <c r="B6978" s="208" t="s">
        <v>8155</v>
      </c>
      <c r="C6978" s="209" t="s">
        <v>14</v>
      </c>
      <c r="D6978" s="210">
        <v>32.44</v>
      </c>
      <c r="E6978" s="206"/>
    </row>
    <row r="6979" spans="1:5" ht="30">
      <c r="A6979" s="207">
        <v>75</v>
      </c>
      <c r="B6979" s="208" t="s">
        <v>8156</v>
      </c>
      <c r="C6979" s="209" t="s">
        <v>14</v>
      </c>
      <c r="D6979" s="210">
        <v>338.16</v>
      </c>
      <c r="E6979" s="206"/>
    </row>
    <row r="6980" spans="1:5" ht="30">
      <c r="A6980" s="207">
        <v>114</v>
      </c>
      <c r="B6980" s="208" t="s">
        <v>8157</v>
      </c>
      <c r="C6980" s="209" t="s">
        <v>14</v>
      </c>
      <c r="D6980" s="210">
        <v>12.32</v>
      </c>
      <c r="E6980" s="206"/>
    </row>
    <row r="6981" spans="1:5" ht="30">
      <c r="A6981" s="207">
        <v>68</v>
      </c>
      <c r="B6981" s="208" t="s">
        <v>8158</v>
      </c>
      <c r="C6981" s="209" t="s">
        <v>14</v>
      </c>
      <c r="D6981" s="210">
        <v>18.84</v>
      </c>
      <c r="E6981" s="206"/>
    </row>
    <row r="6982" spans="1:5" ht="30">
      <c r="A6982" s="207">
        <v>86</v>
      </c>
      <c r="B6982" s="208" t="s">
        <v>8159</v>
      </c>
      <c r="C6982" s="209" t="s">
        <v>14</v>
      </c>
      <c r="D6982" s="210">
        <v>35.03</v>
      </c>
      <c r="E6982" s="206"/>
    </row>
    <row r="6983" spans="1:5" ht="30">
      <c r="A6983" s="207">
        <v>66</v>
      </c>
      <c r="B6983" s="208" t="s">
        <v>8160</v>
      </c>
      <c r="C6983" s="209" t="s">
        <v>14</v>
      </c>
      <c r="D6983" s="210">
        <v>35.15</v>
      </c>
      <c r="E6983" s="206"/>
    </row>
    <row r="6984" spans="1:5" ht="30">
      <c r="A6984" s="207">
        <v>69</v>
      </c>
      <c r="B6984" s="208" t="s">
        <v>8161</v>
      </c>
      <c r="C6984" s="209" t="s">
        <v>14</v>
      </c>
      <c r="D6984" s="210">
        <v>53.73</v>
      </c>
      <c r="E6984" s="206"/>
    </row>
    <row r="6985" spans="1:5" ht="30">
      <c r="A6985" s="207">
        <v>83</v>
      </c>
      <c r="B6985" s="208" t="s">
        <v>8162</v>
      </c>
      <c r="C6985" s="209" t="s">
        <v>14</v>
      </c>
      <c r="D6985" s="210">
        <v>171.61</v>
      </c>
      <c r="E6985" s="206"/>
    </row>
    <row r="6986" spans="1:5" ht="30">
      <c r="A6986" s="207">
        <v>74</v>
      </c>
      <c r="B6986" s="208" t="s">
        <v>8163</v>
      </c>
      <c r="C6986" s="209" t="s">
        <v>14</v>
      </c>
      <c r="D6986" s="210">
        <v>239.59</v>
      </c>
      <c r="E6986" s="206"/>
    </row>
    <row r="6987" spans="1:5" ht="30">
      <c r="A6987" s="207">
        <v>106</v>
      </c>
      <c r="B6987" s="208" t="s">
        <v>8164</v>
      </c>
      <c r="C6987" s="209" t="s">
        <v>14</v>
      </c>
      <c r="D6987" s="210">
        <v>363.98</v>
      </c>
      <c r="E6987" s="206"/>
    </row>
    <row r="6988" spans="1:5" ht="30">
      <c r="A6988" s="207">
        <v>87</v>
      </c>
      <c r="B6988" s="208" t="s">
        <v>8165</v>
      </c>
      <c r="C6988" s="209" t="s">
        <v>14</v>
      </c>
      <c r="D6988" s="210">
        <v>17.3</v>
      </c>
      <c r="E6988" s="206"/>
    </row>
    <row r="6989" spans="1:5" ht="30">
      <c r="A6989" s="207">
        <v>88</v>
      </c>
      <c r="B6989" s="208" t="s">
        <v>8166</v>
      </c>
      <c r="C6989" s="209" t="s">
        <v>14</v>
      </c>
      <c r="D6989" s="210">
        <v>19.309999999999999</v>
      </c>
      <c r="E6989" s="206"/>
    </row>
    <row r="6990" spans="1:5" ht="30">
      <c r="A6990" s="207">
        <v>89</v>
      </c>
      <c r="B6990" s="208" t="s">
        <v>8167</v>
      </c>
      <c r="C6990" s="209" t="s">
        <v>14</v>
      </c>
      <c r="D6990" s="210">
        <v>28.55</v>
      </c>
      <c r="E6990" s="206"/>
    </row>
    <row r="6991" spans="1:5" ht="30">
      <c r="A6991" s="207">
        <v>90</v>
      </c>
      <c r="B6991" s="208" t="s">
        <v>8168</v>
      </c>
      <c r="C6991" s="209" t="s">
        <v>14</v>
      </c>
      <c r="D6991" s="210">
        <v>32.71</v>
      </c>
      <c r="E6991" s="206"/>
    </row>
    <row r="6992" spans="1:5" ht="30">
      <c r="A6992" s="207">
        <v>81</v>
      </c>
      <c r="B6992" s="208" t="s">
        <v>8169</v>
      </c>
      <c r="C6992" s="209" t="s">
        <v>14</v>
      </c>
      <c r="D6992" s="210">
        <v>55.94</v>
      </c>
      <c r="E6992" s="206"/>
    </row>
    <row r="6993" spans="1:5" ht="30">
      <c r="A6993" s="207">
        <v>82</v>
      </c>
      <c r="B6993" s="208" t="s">
        <v>8170</v>
      </c>
      <c r="C6993" s="209" t="s">
        <v>14</v>
      </c>
      <c r="D6993" s="210">
        <v>217.17</v>
      </c>
      <c r="E6993" s="206"/>
    </row>
    <row r="6994" spans="1:5" ht="30">
      <c r="A6994" s="207">
        <v>105</v>
      </c>
      <c r="B6994" s="208" t="s">
        <v>8171</v>
      </c>
      <c r="C6994" s="209" t="s">
        <v>14</v>
      </c>
      <c r="D6994" s="210">
        <v>254.26</v>
      </c>
      <c r="E6994" s="206"/>
    </row>
    <row r="6995" spans="1:5" ht="30">
      <c r="A6995" s="207">
        <v>60</v>
      </c>
      <c r="B6995" s="208" t="s">
        <v>8172</v>
      </c>
      <c r="C6995" s="209" t="s">
        <v>14</v>
      </c>
      <c r="D6995" s="210">
        <v>5.45</v>
      </c>
      <c r="E6995" s="206"/>
    </row>
    <row r="6996" spans="1:5" ht="30">
      <c r="A6996" s="207">
        <v>72</v>
      </c>
      <c r="B6996" s="208" t="s">
        <v>8173</v>
      </c>
      <c r="C6996" s="209" t="s">
        <v>14</v>
      </c>
      <c r="D6996" s="210">
        <v>34.200000000000003</v>
      </c>
      <c r="E6996" s="206"/>
    </row>
    <row r="6997" spans="1:5" ht="30">
      <c r="A6997" s="207">
        <v>70</v>
      </c>
      <c r="B6997" s="208" t="s">
        <v>8174</v>
      </c>
      <c r="C6997" s="209" t="s">
        <v>14</v>
      </c>
      <c r="D6997" s="210">
        <v>28.6</v>
      </c>
      <c r="E6997" s="206"/>
    </row>
    <row r="6998" spans="1:5" ht="30">
      <c r="A6998" s="207">
        <v>85</v>
      </c>
      <c r="B6998" s="208" t="s">
        <v>8175</v>
      </c>
      <c r="C6998" s="209" t="s">
        <v>14</v>
      </c>
      <c r="D6998" s="210">
        <v>41.51</v>
      </c>
      <c r="E6998" s="206"/>
    </row>
    <row r="6999" spans="1:5" ht="15">
      <c r="A6999" s="207">
        <v>84</v>
      </c>
      <c r="B6999" s="208" t="s">
        <v>8176</v>
      </c>
      <c r="C6999" s="209" t="s">
        <v>14</v>
      </c>
      <c r="D6999" s="210">
        <v>0.48</v>
      </c>
      <c r="E6999" s="206"/>
    </row>
    <row r="7000" spans="1:5" ht="15">
      <c r="A7000" s="207">
        <v>37997</v>
      </c>
      <c r="B7000" s="208" t="s">
        <v>8177</v>
      </c>
      <c r="C7000" s="209" t="s">
        <v>14</v>
      </c>
      <c r="D7000" s="210">
        <v>8.7200000000000006</v>
      </c>
      <c r="E7000" s="206"/>
    </row>
    <row r="7001" spans="1:5" ht="15">
      <c r="A7001" s="207">
        <v>37998</v>
      </c>
      <c r="B7001" s="208" t="s">
        <v>8178</v>
      </c>
      <c r="C7001" s="209" t="s">
        <v>14</v>
      </c>
      <c r="D7001" s="210">
        <v>9.0399999999999991</v>
      </c>
      <c r="E7001" s="206"/>
    </row>
    <row r="7002" spans="1:5" ht="30">
      <c r="A7002" s="207">
        <v>10899</v>
      </c>
      <c r="B7002" s="208" t="s">
        <v>8179</v>
      </c>
      <c r="C7002" s="209" t="s">
        <v>14</v>
      </c>
      <c r="D7002" s="210">
        <v>67.02</v>
      </c>
      <c r="E7002" s="206"/>
    </row>
    <row r="7003" spans="1:5" ht="30">
      <c r="A7003" s="207">
        <v>10900</v>
      </c>
      <c r="B7003" s="208" t="s">
        <v>8180</v>
      </c>
      <c r="C7003" s="209" t="s">
        <v>14</v>
      </c>
      <c r="D7003" s="210">
        <v>52.45</v>
      </c>
      <c r="E7003" s="206"/>
    </row>
    <row r="7004" spans="1:5" ht="15">
      <c r="A7004" s="207">
        <v>46</v>
      </c>
      <c r="B7004" s="208" t="s">
        <v>8181</v>
      </c>
      <c r="C7004" s="209" t="s">
        <v>14</v>
      </c>
      <c r="D7004" s="210">
        <v>53.49</v>
      </c>
      <c r="E7004" s="206"/>
    </row>
    <row r="7005" spans="1:5" ht="15">
      <c r="A7005" s="207">
        <v>51</v>
      </c>
      <c r="B7005" s="208" t="s">
        <v>8182</v>
      </c>
      <c r="C7005" s="209" t="s">
        <v>14</v>
      </c>
      <c r="D7005" s="210">
        <v>147.56</v>
      </c>
      <c r="E7005" s="206"/>
    </row>
    <row r="7006" spans="1:5" ht="15">
      <c r="A7006" s="207">
        <v>12863</v>
      </c>
      <c r="B7006" s="208" t="s">
        <v>8183</v>
      </c>
      <c r="C7006" s="209" t="s">
        <v>14</v>
      </c>
      <c r="D7006" s="210">
        <v>33.99</v>
      </c>
      <c r="E7006" s="206"/>
    </row>
    <row r="7007" spans="1:5" ht="15">
      <c r="A7007" s="207">
        <v>50</v>
      </c>
      <c r="B7007" s="208" t="s">
        <v>8184</v>
      </c>
      <c r="C7007" s="209" t="s">
        <v>14</v>
      </c>
      <c r="D7007" s="210">
        <v>77.05</v>
      </c>
      <c r="E7007" s="206"/>
    </row>
    <row r="7008" spans="1:5" ht="15">
      <c r="A7008" s="207">
        <v>47</v>
      </c>
      <c r="B7008" s="208" t="s">
        <v>8185</v>
      </c>
      <c r="C7008" s="209" t="s">
        <v>14</v>
      </c>
      <c r="D7008" s="210">
        <v>91.46</v>
      </c>
      <c r="E7008" s="206"/>
    </row>
    <row r="7009" spans="1:5" ht="15">
      <c r="A7009" s="207">
        <v>48</v>
      </c>
      <c r="B7009" s="208" t="s">
        <v>8186</v>
      </c>
      <c r="C7009" s="209" t="s">
        <v>14</v>
      </c>
      <c r="D7009" s="210">
        <v>23.86</v>
      </c>
      <c r="E7009" s="206"/>
    </row>
    <row r="7010" spans="1:5" ht="15">
      <c r="A7010" s="207">
        <v>52</v>
      </c>
      <c r="B7010" s="208" t="s">
        <v>8187</v>
      </c>
      <c r="C7010" s="209" t="s">
        <v>14</v>
      </c>
      <c r="D7010" s="210">
        <v>18.12</v>
      </c>
      <c r="E7010" s="206"/>
    </row>
    <row r="7011" spans="1:5" ht="15">
      <c r="A7011" s="207">
        <v>43</v>
      </c>
      <c r="B7011" s="208" t="s">
        <v>8188</v>
      </c>
      <c r="C7011" s="209" t="s">
        <v>14</v>
      </c>
      <c r="D7011" s="210">
        <v>61.17</v>
      </c>
      <c r="E7011" s="206"/>
    </row>
    <row r="7012" spans="1:5" ht="15">
      <c r="A7012" s="207">
        <v>4791</v>
      </c>
      <c r="B7012" s="208" t="s">
        <v>8189</v>
      </c>
      <c r="C7012" s="209" t="s">
        <v>8104</v>
      </c>
      <c r="D7012" s="210">
        <v>13.39</v>
      </c>
      <c r="E7012" s="206"/>
    </row>
    <row r="7013" spans="1:5" ht="30">
      <c r="A7013" s="207">
        <v>157</v>
      </c>
      <c r="B7013" s="208" t="s">
        <v>8190</v>
      </c>
      <c r="C7013" s="209" t="s">
        <v>8104</v>
      </c>
      <c r="D7013" s="210">
        <v>113.65</v>
      </c>
      <c r="E7013" s="206"/>
    </row>
    <row r="7014" spans="1:5" ht="15">
      <c r="A7014" s="207">
        <v>156</v>
      </c>
      <c r="B7014" s="208" t="s">
        <v>8191</v>
      </c>
      <c r="C7014" s="209" t="s">
        <v>8104</v>
      </c>
      <c r="D7014" s="210">
        <v>40.46</v>
      </c>
      <c r="E7014" s="206"/>
    </row>
    <row r="7015" spans="1:5" ht="30">
      <c r="A7015" s="207">
        <v>131</v>
      </c>
      <c r="B7015" s="208" t="s">
        <v>8192</v>
      </c>
      <c r="C7015" s="209" t="s">
        <v>8104</v>
      </c>
      <c r="D7015" s="210">
        <v>34.6</v>
      </c>
      <c r="E7015" s="206"/>
    </row>
    <row r="7016" spans="1:5" ht="30">
      <c r="A7016" s="207">
        <v>39719</v>
      </c>
      <c r="B7016" s="208" t="s">
        <v>8193</v>
      </c>
      <c r="C7016" s="209" t="s">
        <v>8049</v>
      </c>
      <c r="D7016" s="210">
        <v>106.35</v>
      </c>
      <c r="E7016" s="206"/>
    </row>
    <row r="7017" spans="1:5" ht="15">
      <c r="A7017" s="207">
        <v>21114</v>
      </c>
      <c r="B7017" s="208" t="s">
        <v>8194</v>
      </c>
      <c r="C7017" s="209" t="s">
        <v>14</v>
      </c>
      <c r="D7017" s="210">
        <v>22.78</v>
      </c>
      <c r="E7017" s="206"/>
    </row>
    <row r="7018" spans="1:5" ht="15">
      <c r="A7018" s="207">
        <v>119</v>
      </c>
      <c r="B7018" s="208" t="s">
        <v>8195</v>
      </c>
      <c r="C7018" s="209" t="s">
        <v>14</v>
      </c>
      <c r="D7018" s="210">
        <v>8.99</v>
      </c>
      <c r="E7018" s="206"/>
    </row>
    <row r="7019" spans="1:5" ht="15">
      <c r="A7019" s="207">
        <v>20080</v>
      </c>
      <c r="B7019" s="208" t="s">
        <v>8196</v>
      </c>
      <c r="C7019" s="209" t="s">
        <v>14</v>
      </c>
      <c r="D7019" s="210">
        <v>25.77</v>
      </c>
      <c r="E7019" s="206"/>
    </row>
    <row r="7020" spans="1:5" ht="15">
      <c r="A7020" s="207">
        <v>122</v>
      </c>
      <c r="B7020" s="208" t="s">
        <v>8197</v>
      </c>
      <c r="C7020" s="209" t="s">
        <v>14</v>
      </c>
      <c r="D7020" s="210">
        <v>81.209999999999994</v>
      </c>
      <c r="E7020" s="206"/>
    </row>
    <row r="7021" spans="1:5" ht="15">
      <c r="A7021" s="207">
        <v>3410</v>
      </c>
      <c r="B7021" s="208" t="s">
        <v>8198</v>
      </c>
      <c r="C7021" s="209" t="s">
        <v>8104</v>
      </c>
      <c r="D7021" s="210">
        <v>27.22</v>
      </c>
      <c r="E7021" s="206"/>
    </row>
    <row r="7022" spans="1:5" ht="30">
      <c r="A7022" s="207">
        <v>124</v>
      </c>
      <c r="B7022" s="208" t="s">
        <v>8199</v>
      </c>
      <c r="C7022" s="209" t="s">
        <v>8049</v>
      </c>
      <c r="D7022" s="210">
        <v>13.34</v>
      </c>
      <c r="E7022" s="206"/>
    </row>
    <row r="7023" spans="1:5" ht="30">
      <c r="A7023" s="207">
        <v>7334</v>
      </c>
      <c r="B7023" s="208" t="s">
        <v>8200</v>
      </c>
      <c r="C7023" s="209" t="s">
        <v>8049</v>
      </c>
      <c r="D7023" s="210">
        <v>13.68</v>
      </c>
      <c r="E7023" s="206"/>
    </row>
    <row r="7024" spans="1:5" ht="30">
      <c r="A7024" s="207">
        <v>123</v>
      </c>
      <c r="B7024" s="208" t="s">
        <v>8201</v>
      </c>
      <c r="C7024" s="209" t="s">
        <v>8049</v>
      </c>
      <c r="D7024" s="210">
        <v>5.46</v>
      </c>
      <c r="E7024" s="206"/>
    </row>
    <row r="7025" spans="1:5" ht="30">
      <c r="A7025" s="207">
        <v>127</v>
      </c>
      <c r="B7025" s="208" t="s">
        <v>8202</v>
      </c>
      <c r="C7025" s="209" t="s">
        <v>8049</v>
      </c>
      <c r="D7025" s="210">
        <v>13.03</v>
      </c>
      <c r="E7025" s="206"/>
    </row>
    <row r="7026" spans="1:5" ht="15">
      <c r="A7026" s="207">
        <v>41373</v>
      </c>
      <c r="B7026" s="208" t="s">
        <v>8203</v>
      </c>
      <c r="C7026" s="209" t="s">
        <v>8049</v>
      </c>
      <c r="D7026" s="210">
        <v>18.16</v>
      </c>
      <c r="E7026" s="206"/>
    </row>
    <row r="7027" spans="1:5" ht="30">
      <c r="A7027" s="207">
        <v>133</v>
      </c>
      <c r="B7027" s="208" t="s">
        <v>8204</v>
      </c>
      <c r="C7027" s="209" t="s">
        <v>8049</v>
      </c>
      <c r="D7027" s="210">
        <v>5.41</v>
      </c>
      <c r="E7027" s="206"/>
    </row>
    <row r="7028" spans="1:5" ht="30">
      <c r="A7028" s="207">
        <v>43617</v>
      </c>
      <c r="B7028" s="208" t="s">
        <v>8205</v>
      </c>
      <c r="C7028" s="209" t="s">
        <v>8049</v>
      </c>
      <c r="D7028" s="210">
        <v>6.05</v>
      </c>
      <c r="E7028" s="206"/>
    </row>
    <row r="7029" spans="1:5" ht="30">
      <c r="A7029" s="207">
        <v>132</v>
      </c>
      <c r="B7029" s="208" t="s">
        <v>8206</v>
      </c>
      <c r="C7029" s="209" t="s">
        <v>8049</v>
      </c>
      <c r="D7029" s="210">
        <v>5.61</v>
      </c>
      <c r="E7029" s="206"/>
    </row>
    <row r="7030" spans="1:5" ht="30">
      <c r="A7030" s="207">
        <v>43618</v>
      </c>
      <c r="B7030" s="208" t="s">
        <v>8207</v>
      </c>
      <c r="C7030" s="209" t="s">
        <v>8104</v>
      </c>
      <c r="D7030" s="210">
        <v>14.13</v>
      </c>
      <c r="E7030" s="206"/>
    </row>
    <row r="7031" spans="1:5" ht="45">
      <c r="A7031" s="207">
        <v>37476</v>
      </c>
      <c r="B7031" s="208" t="s">
        <v>8208</v>
      </c>
      <c r="C7031" s="209" t="s">
        <v>14</v>
      </c>
      <c r="D7031" s="210">
        <v>3144.7</v>
      </c>
      <c r="E7031" s="206"/>
    </row>
    <row r="7032" spans="1:5" ht="45">
      <c r="A7032" s="207">
        <v>37478</v>
      </c>
      <c r="B7032" s="208" t="s">
        <v>8209</v>
      </c>
      <c r="C7032" s="209" t="s">
        <v>14</v>
      </c>
      <c r="D7032" s="210">
        <v>3938.82</v>
      </c>
      <c r="E7032" s="206"/>
    </row>
    <row r="7033" spans="1:5" ht="45">
      <c r="A7033" s="207">
        <v>37477</v>
      </c>
      <c r="B7033" s="208" t="s">
        <v>8210</v>
      </c>
      <c r="C7033" s="209" t="s">
        <v>14</v>
      </c>
      <c r="D7033" s="210">
        <v>5336.47</v>
      </c>
      <c r="E7033" s="206"/>
    </row>
    <row r="7034" spans="1:5" ht="45">
      <c r="A7034" s="207">
        <v>37479</v>
      </c>
      <c r="B7034" s="208" t="s">
        <v>8211</v>
      </c>
      <c r="C7034" s="209" t="s">
        <v>14</v>
      </c>
      <c r="D7034" s="210">
        <v>6329.11</v>
      </c>
      <c r="E7034" s="206"/>
    </row>
    <row r="7035" spans="1:5" ht="15">
      <c r="A7035" s="207">
        <v>4319</v>
      </c>
      <c r="B7035" s="208" t="s">
        <v>8212</v>
      </c>
      <c r="C7035" s="209" t="s">
        <v>14</v>
      </c>
      <c r="D7035" s="210">
        <v>1.53</v>
      </c>
      <c r="E7035" s="206"/>
    </row>
    <row r="7036" spans="1:5" ht="30">
      <c r="A7036" s="207">
        <v>42409</v>
      </c>
      <c r="B7036" s="208" t="s">
        <v>8213</v>
      </c>
      <c r="C7036" s="209" t="s">
        <v>8104</v>
      </c>
      <c r="D7036" s="210">
        <v>8.89</v>
      </c>
      <c r="E7036" s="206"/>
    </row>
    <row r="7037" spans="1:5" ht="15">
      <c r="A7037" s="207">
        <v>40553</v>
      </c>
      <c r="B7037" s="208" t="s">
        <v>8214</v>
      </c>
      <c r="C7037" s="209" t="s">
        <v>8215</v>
      </c>
      <c r="D7037" s="210">
        <v>36.450000000000003</v>
      </c>
      <c r="E7037" s="206"/>
    </row>
    <row r="7038" spans="1:5" ht="15">
      <c r="A7038" s="207">
        <v>6114</v>
      </c>
      <c r="B7038" s="208" t="s">
        <v>8216</v>
      </c>
      <c r="C7038" s="209" t="s">
        <v>15</v>
      </c>
      <c r="D7038" s="210">
        <v>9.52</v>
      </c>
      <c r="E7038" s="206"/>
    </row>
    <row r="7039" spans="1:5" ht="15">
      <c r="A7039" s="207">
        <v>40912</v>
      </c>
      <c r="B7039" s="208" t="s">
        <v>8217</v>
      </c>
      <c r="C7039" s="209" t="s">
        <v>8218</v>
      </c>
      <c r="D7039" s="210">
        <v>1688.71</v>
      </c>
      <c r="E7039" s="206"/>
    </row>
    <row r="7040" spans="1:5" ht="15">
      <c r="A7040" s="207">
        <v>247</v>
      </c>
      <c r="B7040" s="208" t="s">
        <v>8219</v>
      </c>
      <c r="C7040" s="209" t="s">
        <v>15</v>
      </c>
      <c r="D7040" s="210">
        <v>9.93</v>
      </c>
      <c r="E7040" s="206"/>
    </row>
    <row r="7041" spans="1:5" ht="15">
      <c r="A7041" s="207">
        <v>40919</v>
      </c>
      <c r="B7041" s="208" t="s">
        <v>8220</v>
      </c>
      <c r="C7041" s="209" t="s">
        <v>8218</v>
      </c>
      <c r="D7041" s="210">
        <v>1760.22</v>
      </c>
      <c r="E7041" s="206"/>
    </row>
    <row r="7042" spans="1:5" ht="15">
      <c r="A7042" s="207">
        <v>25958</v>
      </c>
      <c r="B7042" s="208" t="s">
        <v>8221</v>
      </c>
      <c r="C7042" s="209" t="s">
        <v>15</v>
      </c>
      <c r="D7042" s="210">
        <v>7.3</v>
      </c>
      <c r="E7042" s="206"/>
    </row>
    <row r="7043" spans="1:5" ht="15">
      <c r="A7043" s="207">
        <v>40984</v>
      </c>
      <c r="B7043" s="208" t="s">
        <v>8222</v>
      </c>
      <c r="C7043" s="209" t="s">
        <v>8218</v>
      </c>
      <c r="D7043" s="210">
        <v>1293.8599999999999</v>
      </c>
      <c r="E7043" s="206"/>
    </row>
    <row r="7044" spans="1:5" ht="15">
      <c r="A7044" s="207">
        <v>248</v>
      </c>
      <c r="B7044" s="208" t="s">
        <v>8223</v>
      </c>
      <c r="C7044" s="209" t="s">
        <v>15</v>
      </c>
      <c r="D7044" s="210">
        <v>9.85</v>
      </c>
      <c r="E7044" s="206"/>
    </row>
    <row r="7045" spans="1:5" ht="15">
      <c r="A7045" s="207">
        <v>41086</v>
      </c>
      <c r="B7045" s="208" t="s">
        <v>8224</v>
      </c>
      <c r="C7045" s="209" t="s">
        <v>8218</v>
      </c>
      <c r="D7045" s="210">
        <v>1747.41</v>
      </c>
      <c r="E7045" s="206"/>
    </row>
    <row r="7046" spans="1:5" ht="15">
      <c r="A7046" s="207">
        <v>34466</v>
      </c>
      <c r="B7046" s="208" t="s">
        <v>8225</v>
      </c>
      <c r="C7046" s="209" t="s">
        <v>15</v>
      </c>
      <c r="D7046" s="210">
        <v>9.85</v>
      </c>
      <c r="E7046" s="206"/>
    </row>
    <row r="7047" spans="1:5" ht="15">
      <c r="A7047" s="207">
        <v>41083</v>
      </c>
      <c r="B7047" s="208" t="s">
        <v>8226</v>
      </c>
      <c r="C7047" s="209" t="s">
        <v>8218</v>
      </c>
      <c r="D7047" s="210">
        <v>1747.41</v>
      </c>
      <c r="E7047" s="206"/>
    </row>
    <row r="7048" spans="1:5" ht="15">
      <c r="A7048" s="207">
        <v>252</v>
      </c>
      <c r="B7048" s="208" t="s">
        <v>8227</v>
      </c>
      <c r="C7048" s="209" t="s">
        <v>15</v>
      </c>
      <c r="D7048" s="210">
        <v>10.199999999999999</v>
      </c>
      <c r="E7048" s="206"/>
    </row>
    <row r="7049" spans="1:5" ht="15">
      <c r="A7049" s="207">
        <v>40909</v>
      </c>
      <c r="B7049" s="208" t="s">
        <v>8228</v>
      </c>
      <c r="C7049" s="209" t="s">
        <v>8218</v>
      </c>
      <c r="D7049" s="210">
        <v>1811.3</v>
      </c>
      <c r="E7049" s="206"/>
    </row>
    <row r="7050" spans="1:5" ht="15">
      <c r="A7050" s="207">
        <v>242</v>
      </c>
      <c r="B7050" s="208" t="s">
        <v>8229</v>
      </c>
      <c r="C7050" s="209" t="s">
        <v>15</v>
      </c>
      <c r="D7050" s="210">
        <v>13.18</v>
      </c>
      <c r="E7050" s="206"/>
    </row>
    <row r="7051" spans="1:5" ht="15">
      <c r="A7051" s="207">
        <v>41085</v>
      </c>
      <c r="B7051" s="208" t="s">
        <v>8230</v>
      </c>
      <c r="C7051" s="209" t="s">
        <v>8218</v>
      </c>
      <c r="D7051" s="210">
        <v>2338.48</v>
      </c>
      <c r="E7051" s="206"/>
    </row>
    <row r="7052" spans="1:5" ht="30">
      <c r="A7052" s="207">
        <v>427</v>
      </c>
      <c r="B7052" s="208" t="s">
        <v>8231</v>
      </c>
      <c r="C7052" s="209" t="s">
        <v>14</v>
      </c>
      <c r="D7052" s="210">
        <v>6.22</v>
      </c>
      <c r="E7052" s="206"/>
    </row>
    <row r="7053" spans="1:5" ht="30">
      <c r="A7053" s="207">
        <v>417</v>
      </c>
      <c r="B7053" s="208" t="s">
        <v>8232</v>
      </c>
      <c r="C7053" s="209" t="s">
        <v>14</v>
      </c>
      <c r="D7053" s="210">
        <v>2.93</v>
      </c>
      <c r="E7053" s="206"/>
    </row>
    <row r="7054" spans="1:5" ht="30">
      <c r="A7054" s="207">
        <v>11273</v>
      </c>
      <c r="B7054" s="208" t="s">
        <v>8233</v>
      </c>
      <c r="C7054" s="209" t="s">
        <v>14</v>
      </c>
      <c r="D7054" s="210">
        <v>9.1</v>
      </c>
      <c r="E7054" s="206"/>
    </row>
    <row r="7055" spans="1:5" ht="30">
      <c r="A7055" s="207">
        <v>11272</v>
      </c>
      <c r="B7055" s="208" t="s">
        <v>8234</v>
      </c>
      <c r="C7055" s="209" t="s">
        <v>14</v>
      </c>
      <c r="D7055" s="210">
        <v>5.49</v>
      </c>
      <c r="E7055" s="206"/>
    </row>
    <row r="7056" spans="1:5" ht="30">
      <c r="A7056" s="207">
        <v>11275</v>
      </c>
      <c r="B7056" s="208" t="s">
        <v>8235</v>
      </c>
      <c r="C7056" s="209" t="s">
        <v>14</v>
      </c>
      <c r="D7056" s="210">
        <v>2.2000000000000002</v>
      </c>
      <c r="E7056" s="206"/>
    </row>
    <row r="7057" spans="1:5" ht="30">
      <c r="A7057" s="207">
        <v>11274</v>
      </c>
      <c r="B7057" s="208" t="s">
        <v>8236</v>
      </c>
      <c r="C7057" s="209" t="s">
        <v>14</v>
      </c>
      <c r="D7057" s="210">
        <v>1.68</v>
      </c>
      <c r="E7057" s="206"/>
    </row>
    <row r="7058" spans="1:5" ht="15">
      <c r="A7058" s="207">
        <v>38470</v>
      </c>
      <c r="B7058" s="208" t="s">
        <v>8237</v>
      </c>
      <c r="C7058" s="209" t="s">
        <v>14</v>
      </c>
      <c r="D7058" s="210">
        <v>38.869999999999997</v>
      </c>
      <c r="E7058" s="206"/>
    </row>
    <row r="7059" spans="1:5" ht="15">
      <c r="A7059" s="207">
        <v>38547</v>
      </c>
      <c r="B7059" s="208" t="s">
        <v>8238</v>
      </c>
      <c r="C7059" s="209" t="s">
        <v>14</v>
      </c>
      <c r="D7059" s="210">
        <v>106.07</v>
      </c>
      <c r="E7059" s="206"/>
    </row>
    <row r="7060" spans="1:5" ht="15">
      <c r="A7060" s="207">
        <v>38469</v>
      </c>
      <c r="B7060" s="208" t="s">
        <v>8239</v>
      </c>
      <c r="C7060" s="209" t="s">
        <v>14</v>
      </c>
      <c r="D7060" s="210">
        <v>114.05</v>
      </c>
      <c r="E7060" s="206"/>
    </row>
    <row r="7061" spans="1:5" ht="15">
      <c r="A7061" s="207">
        <v>38467</v>
      </c>
      <c r="B7061" s="208" t="s">
        <v>8240</v>
      </c>
      <c r="C7061" s="209" t="s">
        <v>14</v>
      </c>
      <c r="D7061" s="210">
        <v>64.17</v>
      </c>
      <c r="E7061" s="206"/>
    </row>
    <row r="7062" spans="1:5" ht="15">
      <c r="A7062" s="207">
        <v>38468</v>
      </c>
      <c r="B7062" s="208" t="s">
        <v>8241</v>
      </c>
      <c r="C7062" s="209" t="s">
        <v>14</v>
      </c>
      <c r="D7062" s="210">
        <v>70.62</v>
      </c>
      <c r="E7062" s="206"/>
    </row>
    <row r="7063" spans="1:5" ht="15">
      <c r="A7063" s="207">
        <v>38471</v>
      </c>
      <c r="B7063" s="208" t="s">
        <v>8242</v>
      </c>
      <c r="C7063" s="209" t="s">
        <v>14</v>
      </c>
      <c r="D7063" s="210">
        <v>91.7</v>
      </c>
      <c r="E7063" s="206"/>
    </row>
    <row r="7064" spans="1:5" ht="15">
      <c r="A7064" s="207">
        <v>37370</v>
      </c>
      <c r="B7064" s="208" t="s">
        <v>8243</v>
      </c>
      <c r="C7064" s="209" t="s">
        <v>15</v>
      </c>
      <c r="D7064" s="210">
        <v>0.96</v>
      </c>
      <c r="E7064" s="206"/>
    </row>
    <row r="7065" spans="1:5" ht="15">
      <c r="A7065" s="207">
        <v>40862</v>
      </c>
      <c r="B7065" s="208" t="s">
        <v>8244</v>
      </c>
      <c r="C7065" s="209" t="s">
        <v>8218</v>
      </c>
      <c r="D7065" s="210">
        <v>181.89</v>
      </c>
      <c r="E7065" s="206"/>
    </row>
    <row r="7066" spans="1:5" ht="30">
      <c r="A7066" s="207">
        <v>10658</v>
      </c>
      <c r="B7066" s="208" t="s">
        <v>8245</v>
      </c>
      <c r="C7066" s="209" t="s">
        <v>14</v>
      </c>
      <c r="D7066" s="210">
        <v>7000</v>
      </c>
      <c r="E7066" s="206"/>
    </row>
    <row r="7067" spans="1:5" ht="15">
      <c r="A7067" s="207">
        <v>253</v>
      </c>
      <c r="B7067" s="208" t="s">
        <v>8246</v>
      </c>
      <c r="C7067" s="209" t="s">
        <v>15</v>
      </c>
      <c r="D7067" s="210">
        <v>13.66</v>
      </c>
      <c r="E7067" s="206"/>
    </row>
    <row r="7068" spans="1:5" ht="15">
      <c r="A7068" s="207">
        <v>40809</v>
      </c>
      <c r="B7068" s="208" t="s">
        <v>8247</v>
      </c>
      <c r="C7068" s="209" t="s">
        <v>8218</v>
      </c>
      <c r="D7068" s="210">
        <v>2420.84</v>
      </c>
      <c r="E7068" s="206"/>
    </row>
    <row r="7069" spans="1:5" ht="45">
      <c r="A7069" s="207">
        <v>42428</v>
      </c>
      <c r="B7069" s="208" t="s">
        <v>8248</v>
      </c>
      <c r="C7069" s="209" t="s">
        <v>14</v>
      </c>
      <c r="D7069" s="210">
        <v>1944</v>
      </c>
      <c r="E7069" s="206"/>
    </row>
    <row r="7070" spans="1:5" ht="15">
      <c r="A7070" s="207">
        <v>583</v>
      </c>
      <c r="B7070" s="208" t="s">
        <v>8249</v>
      </c>
      <c r="C7070" s="209" t="s">
        <v>8104</v>
      </c>
      <c r="D7070" s="210">
        <v>37.49</v>
      </c>
      <c r="E7070" s="206"/>
    </row>
    <row r="7071" spans="1:5" ht="30">
      <c r="A7071" s="207">
        <v>299</v>
      </c>
      <c r="B7071" s="208" t="s">
        <v>8250</v>
      </c>
      <c r="C7071" s="209" t="s">
        <v>14</v>
      </c>
      <c r="D7071" s="210">
        <v>4.29</v>
      </c>
      <c r="E7071" s="206"/>
    </row>
    <row r="7072" spans="1:5" ht="15">
      <c r="A7072" s="207">
        <v>298</v>
      </c>
      <c r="B7072" s="208" t="s">
        <v>8251</v>
      </c>
      <c r="C7072" s="209" t="s">
        <v>14</v>
      </c>
      <c r="D7072" s="210">
        <v>4.32</v>
      </c>
      <c r="E7072" s="206"/>
    </row>
    <row r="7073" spans="1:5" ht="15">
      <c r="A7073" s="207">
        <v>295</v>
      </c>
      <c r="B7073" s="208" t="s">
        <v>8252</v>
      </c>
      <c r="C7073" s="209" t="s">
        <v>14</v>
      </c>
      <c r="D7073" s="210">
        <v>2.57</v>
      </c>
      <c r="E7073" s="206"/>
    </row>
    <row r="7074" spans="1:5" ht="15">
      <c r="A7074" s="207">
        <v>296</v>
      </c>
      <c r="B7074" s="208" t="s">
        <v>8253</v>
      </c>
      <c r="C7074" s="209" t="s">
        <v>14</v>
      </c>
      <c r="D7074" s="210">
        <v>2.67</v>
      </c>
      <c r="E7074" s="206"/>
    </row>
    <row r="7075" spans="1:5" ht="15">
      <c r="A7075" s="207">
        <v>297</v>
      </c>
      <c r="B7075" s="208" t="s">
        <v>8254</v>
      </c>
      <c r="C7075" s="209" t="s">
        <v>14</v>
      </c>
      <c r="D7075" s="210">
        <v>3.77</v>
      </c>
      <c r="E7075" s="206"/>
    </row>
    <row r="7076" spans="1:5" ht="15">
      <c r="A7076" s="207">
        <v>301</v>
      </c>
      <c r="B7076" s="208" t="s">
        <v>8255</v>
      </c>
      <c r="C7076" s="209" t="s">
        <v>14</v>
      </c>
      <c r="D7076" s="210">
        <v>4.7300000000000004</v>
      </c>
      <c r="E7076" s="206"/>
    </row>
    <row r="7077" spans="1:5" ht="30">
      <c r="A7077" s="207">
        <v>300</v>
      </c>
      <c r="B7077" s="208" t="s">
        <v>8256</v>
      </c>
      <c r="C7077" s="209" t="s">
        <v>14</v>
      </c>
      <c r="D7077" s="210">
        <v>19.87</v>
      </c>
      <c r="E7077" s="206"/>
    </row>
    <row r="7078" spans="1:5" ht="30">
      <c r="A7078" s="207">
        <v>20084</v>
      </c>
      <c r="B7078" s="208" t="s">
        <v>8257</v>
      </c>
      <c r="C7078" s="209" t="s">
        <v>14</v>
      </c>
      <c r="D7078" s="210">
        <v>2.57</v>
      </c>
      <c r="E7078" s="206"/>
    </row>
    <row r="7079" spans="1:5" ht="30">
      <c r="A7079" s="207">
        <v>20085</v>
      </c>
      <c r="B7079" s="208" t="s">
        <v>8258</v>
      </c>
      <c r="C7079" s="209" t="s">
        <v>14</v>
      </c>
      <c r="D7079" s="210">
        <v>2.38</v>
      </c>
      <c r="E7079" s="206"/>
    </row>
    <row r="7080" spans="1:5" ht="15">
      <c r="A7080" s="207">
        <v>311</v>
      </c>
      <c r="B7080" s="208" t="s">
        <v>8259</v>
      </c>
      <c r="C7080" s="209" t="s">
        <v>14</v>
      </c>
      <c r="D7080" s="210">
        <v>15.38</v>
      </c>
      <c r="E7080" s="206"/>
    </row>
    <row r="7081" spans="1:5" ht="15">
      <c r="A7081" s="207">
        <v>318</v>
      </c>
      <c r="B7081" s="208" t="s">
        <v>8260</v>
      </c>
      <c r="C7081" s="209" t="s">
        <v>14</v>
      </c>
      <c r="D7081" s="210">
        <v>26.94</v>
      </c>
      <c r="E7081" s="206"/>
    </row>
    <row r="7082" spans="1:5" ht="15">
      <c r="A7082" s="207">
        <v>319</v>
      </c>
      <c r="B7082" s="208" t="s">
        <v>8261</v>
      </c>
      <c r="C7082" s="209" t="s">
        <v>14</v>
      </c>
      <c r="D7082" s="210">
        <v>50.88</v>
      </c>
      <c r="E7082" s="206"/>
    </row>
    <row r="7083" spans="1:5" ht="15">
      <c r="A7083" s="207">
        <v>320</v>
      </c>
      <c r="B7083" s="208" t="s">
        <v>8262</v>
      </c>
      <c r="C7083" s="209" t="s">
        <v>14</v>
      </c>
      <c r="D7083" s="210">
        <v>161.75</v>
      </c>
      <c r="E7083" s="206"/>
    </row>
    <row r="7084" spans="1:5" ht="15">
      <c r="A7084" s="207">
        <v>314</v>
      </c>
      <c r="B7084" s="208" t="s">
        <v>8263</v>
      </c>
      <c r="C7084" s="209" t="s">
        <v>14</v>
      </c>
      <c r="D7084" s="210">
        <v>248.44</v>
      </c>
      <c r="E7084" s="206"/>
    </row>
    <row r="7085" spans="1:5" ht="30">
      <c r="A7085" s="207">
        <v>303</v>
      </c>
      <c r="B7085" s="208" t="s">
        <v>8264</v>
      </c>
      <c r="C7085" s="209" t="s">
        <v>14</v>
      </c>
      <c r="D7085" s="210">
        <v>6.44</v>
      </c>
      <c r="E7085" s="206"/>
    </row>
    <row r="7086" spans="1:5" ht="30">
      <c r="A7086" s="207">
        <v>305</v>
      </c>
      <c r="B7086" s="208" t="s">
        <v>8265</v>
      </c>
      <c r="C7086" s="209" t="s">
        <v>14</v>
      </c>
      <c r="D7086" s="210">
        <v>16.809999999999999</v>
      </c>
      <c r="E7086" s="206"/>
    </row>
    <row r="7087" spans="1:5" ht="30">
      <c r="A7087" s="207">
        <v>306</v>
      </c>
      <c r="B7087" s="208" t="s">
        <v>8266</v>
      </c>
      <c r="C7087" s="209" t="s">
        <v>14</v>
      </c>
      <c r="D7087" s="210">
        <v>20.2</v>
      </c>
      <c r="E7087" s="206"/>
    </row>
    <row r="7088" spans="1:5" ht="30">
      <c r="A7088" s="207">
        <v>307</v>
      </c>
      <c r="B7088" s="208" t="s">
        <v>8267</v>
      </c>
      <c r="C7088" s="209" t="s">
        <v>14</v>
      </c>
      <c r="D7088" s="210">
        <v>39.89</v>
      </c>
      <c r="E7088" s="206"/>
    </row>
    <row r="7089" spans="1:5" ht="30">
      <c r="A7089" s="207">
        <v>309</v>
      </c>
      <c r="B7089" s="208" t="s">
        <v>8268</v>
      </c>
      <c r="C7089" s="209" t="s">
        <v>14</v>
      </c>
      <c r="D7089" s="210">
        <v>81.739999999999995</v>
      </c>
      <c r="E7089" s="206"/>
    </row>
    <row r="7090" spans="1:5" ht="30">
      <c r="A7090" s="207">
        <v>310</v>
      </c>
      <c r="B7090" s="208" t="s">
        <v>8269</v>
      </c>
      <c r="C7090" s="209" t="s">
        <v>14</v>
      </c>
      <c r="D7090" s="210">
        <v>103.67</v>
      </c>
      <c r="E7090" s="206"/>
    </row>
    <row r="7091" spans="1:5" ht="30">
      <c r="A7091" s="207">
        <v>328</v>
      </c>
      <c r="B7091" s="208" t="s">
        <v>8270</v>
      </c>
      <c r="C7091" s="209" t="s">
        <v>14</v>
      </c>
      <c r="D7091" s="210">
        <v>12.37</v>
      </c>
      <c r="E7091" s="206"/>
    </row>
    <row r="7092" spans="1:5" ht="30">
      <c r="A7092" s="207">
        <v>325</v>
      </c>
      <c r="B7092" s="208" t="s">
        <v>8271</v>
      </c>
      <c r="C7092" s="209" t="s">
        <v>14</v>
      </c>
      <c r="D7092" s="210">
        <v>4.8</v>
      </c>
      <c r="E7092" s="206"/>
    </row>
    <row r="7093" spans="1:5" ht="30">
      <c r="A7093" s="207">
        <v>20326</v>
      </c>
      <c r="B7093" s="208" t="s">
        <v>8272</v>
      </c>
      <c r="C7093" s="209" t="s">
        <v>14</v>
      </c>
      <c r="D7093" s="210">
        <v>12.85</v>
      </c>
      <c r="E7093" s="206"/>
    </row>
    <row r="7094" spans="1:5" ht="30">
      <c r="A7094" s="207">
        <v>329</v>
      </c>
      <c r="B7094" s="208" t="s">
        <v>8273</v>
      </c>
      <c r="C7094" s="209" t="s">
        <v>14</v>
      </c>
      <c r="D7094" s="210">
        <v>15.81</v>
      </c>
      <c r="E7094" s="206"/>
    </row>
    <row r="7095" spans="1:5" ht="30">
      <c r="A7095" s="207">
        <v>308</v>
      </c>
      <c r="B7095" s="208" t="s">
        <v>8274</v>
      </c>
      <c r="C7095" s="209" t="s">
        <v>14</v>
      </c>
      <c r="D7095" s="210">
        <v>53.27</v>
      </c>
      <c r="E7095" s="206"/>
    </row>
    <row r="7096" spans="1:5" ht="30">
      <c r="A7096" s="207">
        <v>39642</v>
      </c>
      <c r="B7096" s="208" t="s">
        <v>8275</v>
      </c>
      <c r="C7096" s="209" t="s">
        <v>14</v>
      </c>
      <c r="D7096" s="210">
        <v>3.23</v>
      </c>
      <c r="E7096" s="206"/>
    </row>
    <row r="7097" spans="1:5" ht="30">
      <c r="A7097" s="207">
        <v>39641</v>
      </c>
      <c r="B7097" s="208" t="s">
        <v>8276</v>
      </c>
      <c r="C7097" s="209" t="s">
        <v>14</v>
      </c>
      <c r="D7097" s="210">
        <v>2.25</v>
      </c>
      <c r="E7097" s="206"/>
    </row>
    <row r="7098" spans="1:5" ht="30">
      <c r="A7098" s="207">
        <v>39643</v>
      </c>
      <c r="B7098" s="208" t="s">
        <v>8277</v>
      </c>
      <c r="C7098" s="209" t="s">
        <v>14</v>
      </c>
      <c r="D7098" s="210">
        <v>8.98</v>
      </c>
      <c r="E7098" s="206"/>
    </row>
    <row r="7099" spans="1:5" ht="30">
      <c r="A7099" s="207">
        <v>39644</v>
      </c>
      <c r="B7099" s="208" t="s">
        <v>8278</v>
      </c>
      <c r="C7099" s="209" t="s">
        <v>14</v>
      </c>
      <c r="D7099" s="210">
        <v>11.6</v>
      </c>
      <c r="E7099" s="206"/>
    </row>
    <row r="7100" spans="1:5" ht="30">
      <c r="A7100" s="207">
        <v>39645</v>
      </c>
      <c r="B7100" s="208" t="s">
        <v>8279</v>
      </c>
      <c r="C7100" s="209" t="s">
        <v>14</v>
      </c>
      <c r="D7100" s="210">
        <v>14.99</v>
      </c>
      <c r="E7100" s="206"/>
    </row>
    <row r="7101" spans="1:5" ht="30">
      <c r="A7101" s="207">
        <v>41610</v>
      </c>
      <c r="B7101" s="208" t="s">
        <v>8280</v>
      </c>
      <c r="C7101" s="209" t="s">
        <v>14</v>
      </c>
      <c r="D7101" s="210">
        <v>583.41999999999996</v>
      </c>
      <c r="E7101" s="206"/>
    </row>
    <row r="7102" spans="1:5" ht="30">
      <c r="A7102" s="207">
        <v>41611</v>
      </c>
      <c r="B7102" s="208" t="s">
        <v>8281</v>
      </c>
      <c r="C7102" s="209" t="s">
        <v>14</v>
      </c>
      <c r="D7102" s="210">
        <v>919.58</v>
      </c>
      <c r="E7102" s="206"/>
    </row>
    <row r="7103" spans="1:5" ht="30">
      <c r="A7103" s="207">
        <v>41612</v>
      </c>
      <c r="B7103" s="208" t="s">
        <v>8282</v>
      </c>
      <c r="C7103" s="209" t="s">
        <v>14</v>
      </c>
      <c r="D7103" s="210">
        <v>1291.23</v>
      </c>
      <c r="E7103" s="206"/>
    </row>
    <row r="7104" spans="1:5" ht="30">
      <c r="A7104" s="207">
        <v>41637</v>
      </c>
      <c r="B7104" s="208" t="s">
        <v>8283</v>
      </c>
      <c r="C7104" s="209" t="s">
        <v>14</v>
      </c>
      <c r="D7104" s="210">
        <v>120.7</v>
      </c>
      <c r="E7104" s="206"/>
    </row>
    <row r="7105" spans="1:5" ht="30">
      <c r="A7105" s="207">
        <v>41638</v>
      </c>
      <c r="B7105" s="208" t="s">
        <v>8284</v>
      </c>
      <c r="C7105" s="209" t="s">
        <v>14</v>
      </c>
      <c r="D7105" s="210">
        <v>157.22999999999999</v>
      </c>
      <c r="E7105" s="206"/>
    </row>
    <row r="7106" spans="1:5" ht="30">
      <c r="A7106" s="207">
        <v>41639</v>
      </c>
      <c r="B7106" s="208" t="s">
        <v>8285</v>
      </c>
      <c r="C7106" s="209" t="s">
        <v>14</v>
      </c>
      <c r="D7106" s="210">
        <v>380.38</v>
      </c>
      <c r="E7106" s="206"/>
    </row>
    <row r="7107" spans="1:5" ht="15">
      <c r="A7107" s="207">
        <v>11789</v>
      </c>
      <c r="B7107" s="208" t="s">
        <v>8286</v>
      </c>
      <c r="C7107" s="209" t="s">
        <v>14</v>
      </c>
      <c r="D7107" s="210">
        <v>0.83</v>
      </c>
      <c r="E7107" s="206"/>
    </row>
    <row r="7108" spans="1:5" ht="30">
      <c r="A7108" s="207">
        <v>20975</v>
      </c>
      <c r="B7108" s="208" t="s">
        <v>8287</v>
      </c>
      <c r="C7108" s="209" t="s">
        <v>14</v>
      </c>
      <c r="D7108" s="210">
        <v>10.51</v>
      </c>
      <c r="E7108" s="206"/>
    </row>
    <row r="7109" spans="1:5" ht="30">
      <c r="A7109" s="207">
        <v>20976</v>
      </c>
      <c r="B7109" s="208" t="s">
        <v>8288</v>
      </c>
      <c r="C7109" s="209" t="s">
        <v>14</v>
      </c>
      <c r="D7109" s="210">
        <v>15.88</v>
      </c>
      <c r="E7109" s="206"/>
    </row>
    <row r="7110" spans="1:5" ht="30">
      <c r="A7110" s="207">
        <v>40340</v>
      </c>
      <c r="B7110" s="208" t="s">
        <v>8289</v>
      </c>
      <c r="C7110" s="209" t="s">
        <v>14</v>
      </c>
      <c r="D7110" s="210">
        <v>125.26</v>
      </c>
      <c r="E7110" s="206"/>
    </row>
    <row r="7111" spans="1:5" ht="30">
      <c r="A7111" s="207">
        <v>40341</v>
      </c>
      <c r="B7111" s="208" t="s">
        <v>8290</v>
      </c>
      <c r="C7111" s="209" t="s">
        <v>14</v>
      </c>
      <c r="D7111" s="210">
        <v>148.32</v>
      </c>
      <c r="E7111" s="206"/>
    </row>
    <row r="7112" spans="1:5" ht="30">
      <c r="A7112" s="207">
        <v>40342</v>
      </c>
      <c r="B7112" s="208" t="s">
        <v>8291</v>
      </c>
      <c r="C7112" s="209" t="s">
        <v>14</v>
      </c>
      <c r="D7112" s="210">
        <v>188.03</v>
      </c>
      <c r="E7112" s="206"/>
    </row>
    <row r="7113" spans="1:5" ht="30">
      <c r="A7113" s="207">
        <v>40343</v>
      </c>
      <c r="B7113" s="208" t="s">
        <v>8292</v>
      </c>
      <c r="C7113" s="209" t="s">
        <v>14</v>
      </c>
      <c r="D7113" s="210">
        <v>230.68</v>
      </c>
      <c r="E7113" s="206"/>
    </row>
    <row r="7114" spans="1:5" ht="30">
      <c r="A7114" s="207">
        <v>40344</v>
      </c>
      <c r="B7114" s="208" t="s">
        <v>8293</v>
      </c>
      <c r="C7114" s="209" t="s">
        <v>14</v>
      </c>
      <c r="D7114" s="210">
        <v>243.91</v>
      </c>
      <c r="E7114" s="206"/>
    </row>
    <row r="7115" spans="1:5" ht="30">
      <c r="A7115" s="207">
        <v>40345</v>
      </c>
      <c r="B7115" s="208" t="s">
        <v>8294</v>
      </c>
      <c r="C7115" s="209" t="s">
        <v>14</v>
      </c>
      <c r="D7115" s="210">
        <v>304.52999999999997</v>
      </c>
      <c r="E7115" s="206"/>
    </row>
    <row r="7116" spans="1:5" ht="30">
      <c r="A7116" s="207">
        <v>40346</v>
      </c>
      <c r="B7116" s="208" t="s">
        <v>8295</v>
      </c>
      <c r="C7116" s="209" t="s">
        <v>14</v>
      </c>
      <c r="D7116" s="210">
        <v>286.48</v>
      </c>
      <c r="E7116" s="206"/>
    </row>
    <row r="7117" spans="1:5" ht="30">
      <c r="A7117" s="207">
        <v>40347</v>
      </c>
      <c r="B7117" s="208" t="s">
        <v>8296</v>
      </c>
      <c r="C7117" s="209" t="s">
        <v>14</v>
      </c>
      <c r="D7117" s="210">
        <v>354.21</v>
      </c>
      <c r="E7117" s="206"/>
    </row>
    <row r="7118" spans="1:5" ht="15">
      <c r="A7118" s="207">
        <v>38840</v>
      </c>
      <c r="B7118" s="208" t="s">
        <v>8297</v>
      </c>
      <c r="C7118" s="209" t="s">
        <v>14</v>
      </c>
      <c r="D7118" s="210">
        <v>2.7</v>
      </c>
      <c r="E7118" s="206"/>
    </row>
    <row r="7119" spans="1:5" ht="15">
      <c r="A7119" s="207">
        <v>38841</v>
      </c>
      <c r="B7119" s="208" t="s">
        <v>8298</v>
      </c>
      <c r="C7119" s="209" t="s">
        <v>14</v>
      </c>
      <c r="D7119" s="210">
        <v>3</v>
      </c>
      <c r="E7119" s="206"/>
    </row>
    <row r="7120" spans="1:5" ht="15">
      <c r="A7120" s="207">
        <v>38842</v>
      </c>
      <c r="B7120" s="208" t="s">
        <v>8299</v>
      </c>
      <c r="C7120" s="209" t="s">
        <v>14</v>
      </c>
      <c r="D7120" s="210">
        <v>5.93</v>
      </c>
      <c r="E7120" s="206"/>
    </row>
    <row r="7121" spans="1:5" ht="15">
      <c r="A7121" s="207">
        <v>38843</v>
      </c>
      <c r="B7121" s="208" t="s">
        <v>8300</v>
      </c>
      <c r="C7121" s="209" t="s">
        <v>14</v>
      </c>
      <c r="D7121" s="210">
        <v>9.26</v>
      </c>
      <c r="E7121" s="206"/>
    </row>
    <row r="7122" spans="1:5" ht="45">
      <c r="A7122" s="207">
        <v>43424</v>
      </c>
      <c r="B7122" s="208" t="s">
        <v>8301</v>
      </c>
      <c r="C7122" s="209" t="s">
        <v>14</v>
      </c>
      <c r="D7122" s="210">
        <v>488.81</v>
      </c>
      <c r="E7122" s="206"/>
    </row>
    <row r="7123" spans="1:5" ht="45">
      <c r="A7123" s="207">
        <v>43426</v>
      </c>
      <c r="B7123" s="208" t="s">
        <v>8302</v>
      </c>
      <c r="C7123" s="209" t="s">
        <v>14</v>
      </c>
      <c r="D7123" s="210">
        <v>1685.91</v>
      </c>
      <c r="E7123" s="206"/>
    </row>
    <row r="7124" spans="1:5" ht="45">
      <c r="A7124" s="207">
        <v>12565</v>
      </c>
      <c r="B7124" s="208" t="s">
        <v>8303</v>
      </c>
      <c r="C7124" s="209" t="s">
        <v>14</v>
      </c>
      <c r="D7124" s="210">
        <v>591.22</v>
      </c>
      <c r="E7124" s="206"/>
    </row>
    <row r="7125" spans="1:5" ht="45">
      <c r="A7125" s="207">
        <v>12567</v>
      </c>
      <c r="B7125" s="208" t="s">
        <v>8304</v>
      </c>
      <c r="C7125" s="209" t="s">
        <v>14</v>
      </c>
      <c r="D7125" s="210">
        <v>794.11</v>
      </c>
      <c r="E7125" s="206"/>
    </row>
    <row r="7126" spans="1:5" ht="45">
      <c r="A7126" s="207">
        <v>12568</v>
      </c>
      <c r="B7126" s="208" t="s">
        <v>8305</v>
      </c>
      <c r="C7126" s="209" t="s">
        <v>14</v>
      </c>
      <c r="D7126" s="210">
        <v>1111.76</v>
      </c>
      <c r="E7126" s="206"/>
    </row>
    <row r="7127" spans="1:5" ht="30">
      <c r="A7127" s="207">
        <v>43441</v>
      </c>
      <c r="B7127" s="208" t="s">
        <v>8306</v>
      </c>
      <c r="C7127" s="209" t="s">
        <v>14</v>
      </c>
      <c r="D7127" s="210">
        <v>142.94</v>
      </c>
      <c r="E7127" s="206"/>
    </row>
    <row r="7128" spans="1:5" ht="30">
      <c r="A7128" s="207">
        <v>43423</v>
      </c>
      <c r="B7128" s="208" t="s">
        <v>8307</v>
      </c>
      <c r="C7128" s="209" t="s">
        <v>14</v>
      </c>
      <c r="D7128" s="210">
        <v>66.7</v>
      </c>
      <c r="E7128" s="206"/>
    </row>
    <row r="7129" spans="1:5" ht="30">
      <c r="A7129" s="207">
        <v>12532</v>
      </c>
      <c r="B7129" s="208" t="s">
        <v>8308</v>
      </c>
      <c r="C7129" s="209" t="s">
        <v>14</v>
      </c>
      <c r="D7129" s="210">
        <v>102.87</v>
      </c>
      <c r="E7129" s="206"/>
    </row>
    <row r="7130" spans="1:5" ht="45">
      <c r="A7130" s="207">
        <v>43444</v>
      </c>
      <c r="B7130" s="208" t="s">
        <v>8309</v>
      </c>
      <c r="C7130" s="209" t="s">
        <v>14</v>
      </c>
      <c r="D7130" s="210">
        <v>345.44</v>
      </c>
      <c r="E7130" s="206"/>
    </row>
    <row r="7131" spans="1:5" ht="45">
      <c r="A7131" s="207">
        <v>12551</v>
      </c>
      <c r="B7131" s="208" t="s">
        <v>8310</v>
      </c>
      <c r="C7131" s="209" t="s">
        <v>14</v>
      </c>
      <c r="D7131" s="210">
        <v>246.46</v>
      </c>
      <c r="E7131" s="206"/>
    </row>
    <row r="7132" spans="1:5" ht="45">
      <c r="A7132" s="207">
        <v>43442</v>
      </c>
      <c r="B7132" s="208" t="s">
        <v>8311</v>
      </c>
      <c r="C7132" s="209" t="s">
        <v>14</v>
      </c>
      <c r="D7132" s="210">
        <v>190.58</v>
      </c>
      <c r="E7132" s="206"/>
    </row>
    <row r="7133" spans="1:5" ht="45">
      <c r="A7133" s="207">
        <v>43443</v>
      </c>
      <c r="B7133" s="208" t="s">
        <v>8312</v>
      </c>
      <c r="C7133" s="209" t="s">
        <v>14</v>
      </c>
      <c r="D7133" s="210">
        <v>250.14</v>
      </c>
      <c r="E7133" s="206"/>
    </row>
    <row r="7134" spans="1:5" ht="45">
      <c r="A7134" s="207">
        <v>12544</v>
      </c>
      <c r="B7134" s="208" t="s">
        <v>8313</v>
      </c>
      <c r="C7134" s="209" t="s">
        <v>14</v>
      </c>
      <c r="D7134" s="210">
        <v>134.99</v>
      </c>
      <c r="E7134" s="206"/>
    </row>
    <row r="7135" spans="1:5" ht="45">
      <c r="A7135" s="207">
        <v>12547</v>
      </c>
      <c r="B7135" s="208" t="s">
        <v>8314</v>
      </c>
      <c r="C7135" s="209" t="s">
        <v>14</v>
      </c>
      <c r="D7135" s="210">
        <v>181.56</v>
      </c>
      <c r="E7135" s="206"/>
    </row>
    <row r="7136" spans="1:5" ht="45">
      <c r="A7136" s="207">
        <v>43445</v>
      </c>
      <c r="B7136" s="208" t="s">
        <v>8315</v>
      </c>
      <c r="C7136" s="209" t="s">
        <v>14</v>
      </c>
      <c r="D7136" s="210">
        <v>476.47</v>
      </c>
      <c r="E7136" s="206"/>
    </row>
    <row r="7137" spans="1:5" ht="45">
      <c r="A7137" s="207">
        <v>12563</v>
      </c>
      <c r="B7137" s="208" t="s">
        <v>8316</v>
      </c>
      <c r="C7137" s="209" t="s">
        <v>14</v>
      </c>
      <c r="D7137" s="210">
        <v>340.89</v>
      </c>
      <c r="E7137" s="206"/>
    </row>
    <row r="7138" spans="1:5" ht="45">
      <c r="A7138" s="207">
        <v>43425</v>
      </c>
      <c r="B7138" s="208" t="s">
        <v>8317</v>
      </c>
      <c r="C7138" s="209" t="s">
        <v>14</v>
      </c>
      <c r="D7138" s="210">
        <v>214.41</v>
      </c>
      <c r="E7138" s="206"/>
    </row>
    <row r="7139" spans="1:5" ht="45">
      <c r="A7139" s="207">
        <v>43446</v>
      </c>
      <c r="B7139" s="208" t="s">
        <v>8318</v>
      </c>
      <c r="C7139" s="209" t="s">
        <v>14</v>
      </c>
      <c r="D7139" s="210">
        <v>452.64</v>
      </c>
      <c r="E7139" s="206"/>
    </row>
    <row r="7140" spans="1:5" ht="45">
      <c r="A7140" s="207">
        <v>43447</v>
      </c>
      <c r="B7140" s="208" t="s">
        <v>8319</v>
      </c>
      <c r="C7140" s="209" t="s">
        <v>14</v>
      </c>
      <c r="D7140" s="210">
        <v>555.88</v>
      </c>
      <c r="E7140" s="206"/>
    </row>
    <row r="7141" spans="1:5" ht="45">
      <c r="A7141" s="207">
        <v>43448</v>
      </c>
      <c r="B7141" s="208" t="s">
        <v>8320</v>
      </c>
      <c r="C7141" s="209" t="s">
        <v>14</v>
      </c>
      <c r="D7141" s="210">
        <v>778.23</v>
      </c>
      <c r="E7141" s="206"/>
    </row>
    <row r="7142" spans="1:5" ht="45">
      <c r="A7142" s="207">
        <v>13761</v>
      </c>
      <c r="B7142" s="208" t="s">
        <v>8321</v>
      </c>
      <c r="C7142" s="209" t="s">
        <v>14</v>
      </c>
      <c r="D7142" s="210">
        <v>5254.19</v>
      </c>
      <c r="E7142" s="206"/>
    </row>
    <row r="7143" spans="1:5" ht="45">
      <c r="A7143" s="207">
        <v>12888</v>
      </c>
      <c r="B7143" s="208" t="s">
        <v>8322</v>
      </c>
      <c r="C7143" s="209" t="s">
        <v>8323</v>
      </c>
      <c r="D7143" s="210">
        <v>96.72</v>
      </c>
      <c r="E7143" s="206"/>
    </row>
    <row r="7144" spans="1:5" ht="30">
      <c r="A7144" s="207">
        <v>12889</v>
      </c>
      <c r="B7144" s="208" t="s">
        <v>8324</v>
      </c>
      <c r="C7144" s="209" t="s">
        <v>8323</v>
      </c>
      <c r="D7144" s="210">
        <v>63.16</v>
      </c>
      <c r="E7144" s="206"/>
    </row>
    <row r="7145" spans="1:5" ht="30">
      <c r="A7145" s="207">
        <v>4814</v>
      </c>
      <c r="B7145" s="208" t="s">
        <v>8325</v>
      </c>
      <c r="C7145" s="209" t="s">
        <v>14</v>
      </c>
      <c r="D7145" s="210">
        <v>79.59</v>
      </c>
      <c r="E7145" s="206"/>
    </row>
    <row r="7146" spans="1:5" ht="15">
      <c r="A7146" s="207">
        <v>25967</v>
      </c>
      <c r="B7146" s="208" t="s">
        <v>8326</v>
      </c>
      <c r="C7146" s="209" t="s">
        <v>14</v>
      </c>
      <c r="D7146" s="210">
        <v>1691.85</v>
      </c>
      <c r="E7146" s="206"/>
    </row>
    <row r="7147" spans="1:5" ht="15">
      <c r="A7147" s="207">
        <v>6122</v>
      </c>
      <c r="B7147" s="208" t="s">
        <v>8327</v>
      </c>
      <c r="C7147" s="209" t="s">
        <v>15</v>
      </c>
      <c r="D7147" s="210">
        <v>13.13</v>
      </c>
      <c r="E7147" s="206"/>
    </row>
    <row r="7148" spans="1:5" ht="15">
      <c r="A7148" s="207">
        <v>40810</v>
      </c>
      <c r="B7148" s="208" t="s">
        <v>8328</v>
      </c>
      <c r="C7148" s="209" t="s">
        <v>8218</v>
      </c>
      <c r="D7148" s="210">
        <v>2329.2399999999998</v>
      </c>
      <c r="E7148" s="206"/>
    </row>
    <row r="7149" spans="1:5" ht="30">
      <c r="A7149" s="207">
        <v>21100</v>
      </c>
      <c r="B7149" s="208" t="s">
        <v>8329</v>
      </c>
      <c r="C7149" s="209" t="s">
        <v>14</v>
      </c>
      <c r="D7149" s="210">
        <v>2625.92</v>
      </c>
      <c r="E7149" s="206"/>
    </row>
    <row r="7150" spans="1:5" ht="45">
      <c r="A7150" s="207">
        <v>11816</v>
      </c>
      <c r="B7150" s="208" t="s">
        <v>8330</v>
      </c>
      <c r="C7150" s="209" t="s">
        <v>14</v>
      </c>
      <c r="D7150" s="210">
        <v>2800</v>
      </c>
      <c r="E7150" s="206"/>
    </row>
    <row r="7151" spans="1:5" ht="45">
      <c r="A7151" s="207">
        <v>11814</v>
      </c>
      <c r="B7151" s="208" t="s">
        <v>8331</v>
      </c>
      <c r="C7151" s="209" t="s">
        <v>14</v>
      </c>
      <c r="D7151" s="210">
        <v>6094.89</v>
      </c>
      <c r="E7151" s="206"/>
    </row>
    <row r="7152" spans="1:5" ht="45">
      <c r="A7152" s="207">
        <v>14186</v>
      </c>
      <c r="B7152" s="208" t="s">
        <v>8332</v>
      </c>
      <c r="C7152" s="209" t="s">
        <v>14</v>
      </c>
      <c r="D7152" s="210">
        <v>7652.96</v>
      </c>
      <c r="E7152" s="206"/>
    </row>
    <row r="7153" spans="1:5" ht="45">
      <c r="A7153" s="207">
        <v>14185</v>
      </c>
      <c r="B7153" s="208" t="s">
        <v>8333</v>
      </c>
      <c r="C7153" s="209" t="s">
        <v>14</v>
      </c>
      <c r="D7153" s="210">
        <v>9913.57</v>
      </c>
      <c r="E7153" s="206"/>
    </row>
    <row r="7154" spans="1:5" ht="45">
      <c r="A7154" s="207">
        <v>11811</v>
      </c>
      <c r="B7154" s="208" t="s">
        <v>8334</v>
      </c>
      <c r="C7154" s="209" t="s">
        <v>14</v>
      </c>
      <c r="D7154" s="210">
        <v>3790.57</v>
      </c>
      <c r="E7154" s="206"/>
    </row>
    <row r="7155" spans="1:5" ht="30">
      <c r="A7155" s="207">
        <v>26038</v>
      </c>
      <c r="B7155" s="208" t="s">
        <v>8335</v>
      </c>
      <c r="C7155" s="209" t="s">
        <v>14</v>
      </c>
      <c r="D7155" s="210">
        <v>229600.99</v>
      </c>
      <c r="E7155" s="206"/>
    </row>
    <row r="7156" spans="1:5" ht="30">
      <c r="A7156" s="207">
        <v>34482</v>
      </c>
      <c r="B7156" s="208" t="s">
        <v>8336</v>
      </c>
      <c r="C7156" s="209" t="s">
        <v>14</v>
      </c>
      <c r="D7156" s="210">
        <v>5568.1</v>
      </c>
      <c r="E7156" s="206"/>
    </row>
    <row r="7157" spans="1:5" ht="30">
      <c r="A7157" s="207">
        <v>34469</v>
      </c>
      <c r="B7157" s="208" t="s">
        <v>8337</v>
      </c>
      <c r="C7157" s="209" t="s">
        <v>14</v>
      </c>
      <c r="D7157" s="210">
        <v>8613.16</v>
      </c>
      <c r="E7157" s="206"/>
    </row>
    <row r="7158" spans="1:5" ht="30">
      <c r="A7158" s="207">
        <v>34472</v>
      </c>
      <c r="B7158" s="208" t="s">
        <v>8338</v>
      </c>
      <c r="C7158" s="209" t="s">
        <v>14</v>
      </c>
      <c r="D7158" s="210">
        <v>2650</v>
      </c>
      <c r="E7158" s="206"/>
    </row>
    <row r="7159" spans="1:5" ht="30">
      <c r="A7159" s="207">
        <v>34476</v>
      </c>
      <c r="B7159" s="208" t="s">
        <v>8339</v>
      </c>
      <c r="C7159" s="209" t="s">
        <v>14</v>
      </c>
      <c r="D7159" s="210">
        <v>4492.12</v>
      </c>
      <c r="E7159" s="206"/>
    </row>
    <row r="7160" spans="1:5" ht="30">
      <c r="A7160" s="207">
        <v>34477</v>
      </c>
      <c r="B7160" s="208" t="s">
        <v>8340</v>
      </c>
      <c r="C7160" s="209" t="s">
        <v>14</v>
      </c>
      <c r="D7160" s="210">
        <v>5961.92</v>
      </c>
      <c r="E7160" s="206"/>
    </row>
    <row r="7161" spans="1:5" ht="45">
      <c r="A7161" s="207">
        <v>42425</v>
      </c>
      <c r="B7161" s="208" t="s">
        <v>8341</v>
      </c>
      <c r="C7161" s="209" t="s">
        <v>14</v>
      </c>
      <c r="D7161" s="210">
        <v>2229.66</v>
      </c>
      <c r="E7161" s="206"/>
    </row>
    <row r="7162" spans="1:5" ht="45">
      <c r="A7162" s="207">
        <v>42422</v>
      </c>
      <c r="B7162" s="208" t="s">
        <v>8342</v>
      </c>
      <c r="C7162" s="209" t="s">
        <v>14</v>
      </c>
      <c r="D7162" s="210">
        <v>3310</v>
      </c>
      <c r="E7162" s="206"/>
    </row>
    <row r="7163" spans="1:5" ht="45">
      <c r="A7163" s="207">
        <v>43184</v>
      </c>
      <c r="B7163" s="208" t="s">
        <v>8343</v>
      </c>
      <c r="C7163" s="209" t="s">
        <v>14</v>
      </c>
      <c r="D7163" s="210">
        <v>4574.74</v>
      </c>
      <c r="E7163" s="206"/>
    </row>
    <row r="7164" spans="1:5" ht="45">
      <c r="A7164" s="207">
        <v>42424</v>
      </c>
      <c r="B7164" s="208" t="s">
        <v>8344</v>
      </c>
      <c r="C7164" s="209" t="s">
        <v>14</v>
      </c>
      <c r="D7164" s="210">
        <v>1991.28</v>
      </c>
      <c r="E7164" s="206"/>
    </row>
    <row r="7165" spans="1:5" ht="45">
      <c r="A7165" s="207">
        <v>42421</v>
      </c>
      <c r="B7165" s="208" t="s">
        <v>8345</v>
      </c>
      <c r="C7165" s="209" t="s">
        <v>14</v>
      </c>
      <c r="D7165" s="210">
        <v>18130.36</v>
      </c>
      <c r="E7165" s="206"/>
    </row>
    <row r="7166" spans="1:5" ht="45">
      <c r="A7166" s="207">
        <v>42416</v>
      </c>
      <c r="B7166" s="208" t="s">
        <v>8346</v>
      </c>
      <c r="C7166" s="209" t="s">
        <v>14</v>
      </c>
      <c r="D7166" s="210">
        <v>8584.17</v>
      </c>
      <c r="E7166" s="206"/>
    </row>
    <row r="7167" spans="1:5" ht="45">
      <c r="A7167" s="207">
        <v>42417</v>
      </c>
      <c r="B7167" s="208" t="s">
        <v>8347</v>
      </c>
      <c r="C7167" s="209" t="s">
        <v>14</v>
      </c>
      <c r="D7167" s="210">
        <v>9623.5499999999993</v>
      </c>
      <c r="E7167" s="206"/>
    </row>
    <row r="7168" spans="1:5" ht="45">
      <c r="A7168" s="207">
        <v>42419</v>
      </c>
      <c r="B7168" s="208" t="s">
        <v>8348</v>
      </c>
      <c r="C7168" s="209" t="s">
        <v>14</v>
      </c>
      <c r="D7168" s="210">
        <v>10872.57</v>
      </c>
      <c r="E7168" s="206"/>
    </row>
    <row r="7169" spans="1:5" ht="45">
      <c r="A7169" s="207">
        <v>42420</v>
      </c>
      <c r="B7169" s="208" t="s">
        <v>8349</v>
      </c>
      <c r="C7169" s="209" t="s">
        <v>14</v>
      </c>
      <c r="D7169" s="210">
        <v>14943.55</v>
      </c>
      <c r="E7169" s="206"/>
    </row>
    <row r="7170" spans="1:5" ht="45">
      <c r="A7170" s="207">
        <v>43195</v>
      </c>
      <c r="B7170" s="208" t="s">
        <v>8350</v>
      </c>
      <c r="C7170" s="209" t="s">
        <v>14</v>
      </c>
      <c r="D7170" s="210">
        <v>5261.83</v>
      </c>
      <c r="E7170" s="206"/>
    </row>
    <row r="7171" spans="1:5" ht="45">
      <c r="A7171" s="207">
        <v>43196</v>
      </c>
      <c r="B7171" s="208" t="s">
        <v>8351</v>
      </c>
      <c r="C7171" s="209" t="s">
        <v>14</v>
      </c>
      <c r="D7171" s="210">
        <v>6521.29</v>
      </c>
      <c r="E7171" s="206"/>
    </row>
    <row r="7172" spans="1:5" ht="45">
      <c r="A7172" s="207">
        <v>43198</v>
      </c>
      <c r="B7172" s="208" t="s">
        <v>8352</v>
      </c>
      <c r="C7172" s="209" t="s">
        <v>14</v>
      </c>
      <c r="D7172" s="210">
        <v>9690.48</v>
      </c>
      <c r="E7172" s="206"/>
    </row>
    <row r="7173" spans="1:5" ht="45">
      <c r="A7173" s="207">
        <v>43199</v>
      </c>
      <c r="B7173" s="208" t="s">
        <v>8353</v>
      </c>
      <c r="C7173" s="209" t="s">
        <v>14</v>
      </c>
      <c r="D7173" s="210">
        <v>10045.57</v>
      </c>
      <c r="E7173" s="206"/>
    </row>
    <row r="7174" spans="1:5" ht="45">
      <c r="A7174" s="207">
        <v>43200</v>
      </c>
      <c r="B7174" s="208" t="s">
        <v>8354</v>
      </c>
      <c r="C7174" s="209" t="s">
        <v>14</v>
      </c>
      <c r="D7174" s="210">
        <v>11528.03</v>
      </c>
      <c r="E7174" s="206"/>
    </row>
    <row r="7175" spans="1:5" ht="45">
      <c r="A7175" s="207">
        <v>39556</v>
      </c>
      <c r="B7175" s="208" t="s">
        <v>8355</v>
      </c>
      <c r="C7175" s="209" t="s">
        <v>14</v>
      </c>
      <c r="D7175" s="210">
        <v>6296.27</v>
      </c>
      <c r="E7175" s="206"/>
    </row>
    <row r="7176" spans="1:5" ht="45">
      <c r="A7176" s="207">
        <v>39557</v>
      </c>
      <c r="B7176" s="208" t="s">
        <v>8356</v>
      </c>
      <c r="C7176" s="209" t="s">
        <v>14</v>
      </c>
      <c r="D7176" s="210">
        <v>6779.71</v>
      </c>
      <c r="E7176" s="206"/>
    </row>
    <row r="7177" spans="1:5" ht="45">
      <c r="A7177" s="207">
        <v>39559</v>
      </c>
      <c r="B7177" s="208" t="s">
        <v>8357</v>
      </c>
      <c r="C7177" s="209" t="s">
        <v>14</v>
      </c>
      <c r="D7177" s="210">
        <v>10019.1</v>
      </c>
      <c r="E7177" s="206"/>
    </row>
    <row r="7178" spans="1:5" ht="45">
      <c r="A7178" s="207">
        <v>39560</v>
      </c>
      <c r="B7178" s="208" t="s">
        <v>8358</v>
      </c>
      <c r="C7178" s="209" t="s">
        <v>14</v>
      </c>
      <c r="D7178" s="210">
        <v>11591.12</v>
      </c>
      <c r="E7178" s="206"/>
    </row>
    <row r="7179" spans="1:5" ht="45">
      <c r="A7179" s="207">
        <v>39561</v>
      </c>
      <c r="B7179" s="208" t="s">
        <v>8359</v>
      </c>
      <c r="C7179" s="209" t="s">
        <v>14</v>
      </c>
      <c r="D7179" s="210">
        <v>12125.8</v>
      </c>
      <c r="E7179" s="206"/>
    </row>
    <row r="7180" spans="1:5" ht="45">
      <c r="A7180" s="207">
        <v>43190</v>
      </c>
      <c r="B7180" s="208" t="s">
        <v>8360</v>
      </c>
      <c r="C7180" s="209" t="s">
        <v>14</v>
      </c>
      <c r="D7180" s="210">
        <v>1789.44</v>
      </c>
      <c r="E7180" s="206"/>
    </row>
    <row r="7181" spans="1:5" ht="45">
      <c r="A7181" s="207">
        <v>39555</v>
      </c>
      <c r="B7181" s="208" t="s">
        <v>8361</v>
      </c>
      <c r="C7181" s="209" t="s">
        <v>14</v>
      </c>
      <c r="D7181" s="210">
        <v>1935.72</v>
      </c>
      <c r="E7181" s="206"/>
    </row>
    <row r="7182" spans="1:5" ht="45">
      <c r="A7182" s="207">
        <v>43191</v>
      </c>
      <c r="B7182" s="208" t="s">
        <v>8362</v>
      </c>
      <c r="C7182" s="209" t="s">
        <v>14</v>
      </c>
      <c r="D7182" s="210">
        <v>2574.77</v>
      </c>
      <c r="E7182" s="206"/>
    </row>
    <row r="7183" spans="1:5" ht="45">
      <c r="A7183" s="207">
        <v>39548</v>
      </c>
      <c r="B7183" s="208" t="s">
        <v>8363</v>
      </c>
      <c r="C7183" s="209" t="s">
        <v>14</v>
      </c>
      <c r="D7183" s="210">
        <v>2871.27</v>
      </c>
      <c r="E7183" s="206"/>
    </row>
    <row r="7184" spans="1:5" ht="45">
      <c r="A7184" s="207">
        <v>43192</v>
      </c>
      <c r="B7184" s="208" t="s">
        <v>8364</v>
      </c>
      <c r="C7184" s="209" t="s">
        <v>14</v>
      </c>
      <c r="D7184" s="210">
        <v>3372.72</v>
      </c>
      <c r="E7184" s="206"/>
    </row>
    <row r="7185" spans="1:5" ht="45">
      <c r="A7185" s="207">
        <v>39554</v>
      </c>
      <c r="B7185" s="208" t="s">
        <v>8365</v>
      </c>
      <c r="C7185" s="209" t="s">
        <v>14</v>
      </c>
      <c r="D7185" s="210">
        <v>3796.82</v>
      </c>
      <c r="E7185" s="206"/>
    </row>
    <row r="7186" spans="1:5" ht="45">
      <c r="A7186" s="207">
        <v>43194</v>
      </c>
      <c r="B7186" s="208" t="s">
        <v>8366</v>
      </c>
      <c r="C7186" s="209" t="s">
        <v>14</v>
      </c>
      <c r="D7186" s="210">
        <v>1532.96</v>
      </c>
      <c r="E7186" s="206"/>
    </row>
    <row r="7187" spans="1:5" ht="45">
      <c r="A7187" s="207">
        <v>39551</v>
      </c>
      <c r="B7187" s="208" t="s">
        <v>8367</v>
      </c>
      <c r="C7187" s="209" t="s">
        <v>14</v>
      </c>
      <c r="D7187" s="210">
        <v>1687.96</v>
      </c>
      <c r="E7187" s="206"/>
    </row>
    <row r="7188" spans="1:5" ht="45">
      <c r="A7188" s="207">
        <v>43185</v>
      </c>
      <c r="B7188" s="208" t="s">
        <v>8368</v>
      </c>
      <c r="C7188" s="209" t="s">
        <v>14</v>
      </c>
      <c r="D7188" s="210">
        <v>4796.87</v>
      </c>
      <c r="E7188" s="206"/>
    </row>
    <row r="7189" spans="1:5" ht="45">
      <c r="A7189" s="207">
        <v>43186</v>
      </c>
      <c r="B7189" s="208" t="s">
        <v>8369</v>
      </c>
      <c r="C7189" s="209" t="s">
        <v>14</v>
      </c>
      <c r="D7189" s="210">
        <v>5059.7299999999996</v>
      </c>
      <c r="E7189" s="206"/>
    </row>
    <row r="7190" spans="1:5" ht="45">
      <c r="A7190" s="207">
        <v>43187</v>
      </c>
      <c r="B7190" s="208" t="s">
        <v>8370</v>
      </c>
      <c r="C7190" s="209" t="s">
        <v>14</v>
      </c>
      <c r="D7190" s="210">
        <v>6714.32</v>
      </c>
      <c r="E7190" s="206"/>
    </row>
    <row r="7191" spans="1:5" ht="45">
      <c r="A7191" s="207">
        <v>43188</v>
      </c>
      <c r="B7191" s="208" t="s">
        <v>8371</v>
      </c>
      <c r="C7191" s="209" t="s">
        <v>14</v>
      </c>
      <c r="D7191" s="210">
        <v>8135.29</v>
      </c>
      <c r="E7191" s="206"/>
    </row>
    <row r="7192" spans="1:5" ht="45">
      <c r="A7192" s="207">
        <v>43189</v>
      </c>
      <c r="B7192" s="208" t="s">
        <v>8372</v>
      </c>
      <c r="C7192" s="209" t="s">
        <v>14</v>
      </c>
      <c r="D7192" s="210">
        <v>9150.84</v>
      </c>
      <c r="E7192" s="206"/>
    </row>
    <row r="7193" spans="1:5" ht="15">
      <c r="A7193" s="207">
        <v>39580</v>
      </c>
      <c r="B7193" s="208" t="s">
        <v>8373</v>
      </c>
      <c r="C7193" s="209" t="s">
        <v>14</v>
      </c>
      <c r="D7193" s="210">
        <v>72112.38</v>
      </c>
      <c r="E7193" s="206"/>
    </row>
    <row r="7194" spans="1:5" ht="15">
      <c r="A7194" s="207">
        <v>39577</v>
      </c>
      <c r="B7194" s="208" t="s">
        <v>8374</v>
      </c>
      <c r="C7194" s="209" t="s">
        <v>14</v>
      </c>
      <c r="D7194" s="210">
        <v>22571.02</v>
      </c>
      <c r="E7194" s="206"/>
    </row>
    <row r="7195" spans="1:5" ht="15">
      <c r="A7195" s="207">
        <v>39578</v>
      </c>
      <c r="B7195" s="208" t="s">
        <v>8375</v>
      </c>
      <c r="C7195" s="209" t="s">
        <v>14</v>
      </c>
      <c r="D7195" s="210">
        <v>29128.35</v>
      </c>
      <c r="E7195" s="206"/>
    </row>
    <row r="7196" spans="1:5" ht="15">
      <c r="A7196" s="207">
        <v>39579</v>
      </c>
      <c r="B7196" s="208" t="s">
        <v>8376</v>
      </c>
      <c r="C7196" s="209" t="s">
        <v>14</v>
      </c>
      <c r="D7196" s="210">
        <v>42379.47</v>
      </c>
      <c r="E7196" s="206"/>
    </row>
    <row r="7197" spans="1:5" ht="45">
      <c r="A7197" s="207">
        <v>39826</v>
      </c>
      <c r="B7197" s="208" t="s">
        <v>8377</v>
      </c>
      <c r="C7197" s="209" t="s">
        <v>14</v>
      </c>
      <c r="D7197" s="210">
        <v>5204.97</v>
      </c>
      <c r="E7197" s="206"/>
    </row>
    <row r="7198" spans="1:5" ht="15">
      <c r="A7198" s="207">
        <v>10700</v>
      </c>
      <c r="B7198" s="208" t="s">
        <v>8378</v>
      </c>
      <c r="C7198" s="209" t="s">
        <v>14</v>
      </c>
      <c r="D7198" s="210">
        <v>17592.439999999999</v>
      </c>
      <c r="E7198" s="206"/>
    </row>
    <row r="7199" spans="1:5" ht="15">
      <c r="A7199" s="207">
        <v>346</v>
      </c>
      <c r="B7199" s="208" t="s">
        <v>8379</v>
      </c>
      <c r="C7199" s="209" t="s">
        <v>8104</v>
      </c>
      <c r="D7199" s="210">
        <v>22.15</v>
      </c>
      <c r="E7199" s="206"/>
    </row>
    <row r="7200" spans="1:5" ht="15">
      <c r="A7200" s="207">
        <v>3312</v>
      </c>
      <c r="B7200" s="208" t="s">
        <v>8380</v>
      </c>
      <c r="C7200" s="209" t="s">
        <v>8104</v>
      </c>
      <c r="D7200" s="210">
        <v>21.12</v>
      </c>
      <c r="E7200" s="206"/>
    </row>
    <row r="7201" spans="1:5" ht="15">
      <c r="A7201" s="207">
        <v>339</v>
      </c>
      <c r="B7201" s="208" t="s">
        <v>8381</v>
      </c>
      <c r="C7201" s="209" t="s">
        <v>803</v>
      </c>
      <c r="D7201" s="210">
        <v>1.1399999999999999</v>
      </c>
      <c r="E7201" s="206"/>
    </row>
    <row r="7202" spans="1:5" ht="15">
      <c r="A7202" s="207">
        <v>340</v>
      </c>
      <c r="B7202" s="208" t="s">
        <v>8382</v>
      </c>
      <c r="C7202" s="209" t="s">
        <v>803</v>
      </c>
      <c r="D7202" s="210">
        <v>1.03</v>
      </c>
      <c r="E7202" s="206"/>
    </row>
    <row r="7203" spans="1:5" ht="30">
      <c r="A7203" s="207">
        <v>43130</v>
      </c>
      <c r="B7203" s="208" t="s">
        <v>8383</v>
      </c>
      <c r="C7203" s="209" t="s">
        <v>8104</v>
      </c>
      <c r="D7203" s="210">
        <v>18.7</v>
      </c>
      <c r="E7203" s="206"/>
    </row>
    <row r="7204" spans="1:5" ht="15">
      <c r="A7204" s="207">
        <v>344</v>
      </c>
      <c r="B7204" s="208" t="s">
        <v>8384</v>
      </c>
      <c r="C7204" s="209" t="s">
        <v>8104</v>
      </c>
      <c r="D7204" s="210">
        <v>24.58</v>
      </c>
      <c r="E7204" s="206"/>
    </row>
    <row r="7205" spans="1:5" ht="15">
      <c r="A7205" s="207">
        <v>345</v>
      </c>
      <c r="B7205" s="208" t="s">
        <v>8385</v>
      </c>
      <c r="C7205" s="209" t="s">
        <v>8104</v>
      </c>
      <c r="D7205" s="210">
        <v>26.67</v>
      </c>
      <c r="E7205" s="206"/>
    </row>
    <row r="7206" spans="1:5" ht="30">
      <c r="A7206" s="207">
        <v>43131</v>
      </c>
      <c r="B7206" s="208" t="s">
        <v>8386</v>
      </c>
      <c r="C7206" s="209" t="s">
        <v>8104</v>
      </c>
      <c r="D7206" s="210">
        <v>21.72</v>
      </c>
      <c r="E7206" s="206"/>
    </row>
    <row r="7207" spans="1:5" ht="15">
      <c r="A7207" s="207">
        <v>3313</v>
      </c>
      <c r="B7207" s="208" t="s">
        <v>8387</v>
      </c>
      <c r="C7207" s="209" t="s">
        <v>8104</v>
      </c>
      <c r="D7207" s="210">
        <v>27.18</v>
      </c>
      <c r="E7207" s="206"/>
    </row>
    <row r="7208" spans="1:5" ht="30">
      <c r="A7208" s="207">
        <v>43132</v>
      </c>
      <c r="B7208" s="208" t="s">
        <v>8388</v>
      </c>
      <c r="C7208" s="209" t="s">
        <v>8104</v>
      </c>
      <c r="D7208" s="210">
        <v>18.7</v>
      </c>
      <c r="E7208" s="206"/>
    </row>
    <row r="7209" spans="1:5" ht="30">
      <c r="A7209" s="207">
        <v>366</v>
      </c>
      <c r="B7209" s="208" t="s">
        <v>8389</v>
      </c>
      <c r="C7209" s="209" t="s">
        <v>8215</v>
      </c>
      <c r="D7209" s="210">
        <v>78</v>
      </c>
      <c r="E7209" s="206"/>
    </row>
    <row r="7210" spans="1:5" ht="30">
      <c r="A7210" s="207">
        <v>367</v>
      </c>
      <c r="B7210" s="208" t="s">
        <v>8390</v>
      </c>
      <c r="C7210" s="209" t="s">
        <v>8215</v>
      </c>
      <c r="D7210" s="210">
        <v>76.5</v>
      </c>
      <c r="E7210" s="206"/>
    </row>
    <row r="7211" spans="1:5" ht="30">
      <c r="A7211" s="207">
        <v>370</v>
      </c>
      <c r="B7211" s="208" t="s">
        <v>8391</v>
      </c>
      <c r="C7211" s="209" t="s">
        <v>8215</v>
      </c>
      <c r="D7211" s="210">
        <v>74.17</v>
      </c>
      <c r="E7211" s="206"/>
    </row>
    <row r="7212" spans="1:5" ht="30">
      <c r="A7212" s="207">
        <v>368</v>
      </c>
      <c r="B7212" s="208" t="s">
        <v>8392</v>
      </c>
      <c r="C7212" s="209" t="s">
        <v>8215</v>
      </c>
      <c r="D7212" s="210">
        <v>57.37</v>
      </c>
      <c r="E7212" s="206"/>
    </row>
    <row r="7213" spans="1:5" ht="30">
      <c r="A7213" s="207">
        <v>11075</v>
      </c>
      <c r="B7213" s="208" t="s">
        <v>8393</v>
      </c>
      <c r="C7213" s="209" t="s">
        <v>8215</v>
      </c>
      <c r="D7213" s="210">
        <v>1252.68</v>
      </c>
      <c r="E7213" s="206"/>
    </row>
    <row r="7214" spans="1:5" ht="15">
      <c r="A7214" s="207">
        <v>1381</v>
      </c>
      <c r="B7214" s="208" t="s">
        <v>8394</v>
      </c>
      <c r="C7214" s="209" t="s">
        <v>8104</v>
      </c>
      <c r="D7214" s="210">
        <v>0.8</v>
      </c>
      <c r="E7214" s="206"/>
    </row>
    <row r="7215" spans="1:5" ht="15">
      <c r="A7215" s="207">
        <v>34353</v>
      </c>
      <c r="B7215" s="208" t="s">
        <v>8395</v>
      </c>
      <c r="C7215" s="209" t="s">
        <v>8104</v>
      </c>
      <c r="D7215" s="210">
        <v>1.49</v>
      </c>
      <c r="E7215" s="206"/>
    </row>
    <row r="7216" spans="1:5" ht="15">
      <c r="A7216" s="207">
        <v>37595</v>
      </c>
      <c r="B7216" s="208" t="s">
        <v>8396</v>
      </c>
      <c r="C7216" s="209" t="s">
        <v>8104</v>
      </c>
      <c r="D7216" s="210">
        <v>2.46</v>
      </c>
      <c r="E7216" s="206"/>
    </row>
    <row r="7217" spans="1:5" ht="15">
      <c r="A7217" s="207">
        <v>37596</v>
      </c>
      <c r="B7217" s="208" t="s">
        <v>8397</v>
      </c>
      <c r="C7217" s="209" t="s">
        <v>8104</v>
      </c>
      <c r="D7217" s="210">
        <v>2.82</v>
      </c>
      <c r="E7217" s="206"/>
    </row>
    <row r="7218" spans="1:5" ht="30">
      <c r="A7218" s="207">
        <v>371</v>
      </c>
      <c r="B7218" s="208" t="s">
        <v>8398</v>
      </c>
      <c r="C7218" s="209" t="s">
        <v>8104</v>
      </c>
      <c r="D7218" s="210">
        <v>0.87</v>
      </c>
      <c r="E7218" s="206"/>
    </row>
    <row r="7219" spans="1:5" ht="15">
      <c r="A7219" s="207">
        <v>37553</v>
      </c>
      <c r="B7219" s="208" t="s">
        <v>8399</v>
      </c>
      <c r="C7219" s="209" t="s">
        <v>8104</v>
      </c>
      <c r="D7219" s="210">
        <v>1.63</v>
      </c>
      <c r="E7219" s="206"/>
    </row>
    <row r="7220" spans="1:5" ht="15">
      <c r="A7220" s="207">
        <v>37552</v>
      </c>
      <c r="B7220" s="208" t="s">
        <v>8400</v>
      </c>
      <c r="C7220" s="209" t="s">
        <v>8104</v>
      </c>
      <c r="D7220" s="210">
        <v>2.63</v>
      </c>
      <c r="E7220" s="206"/>
    </row>
    <row r="7221" spans="1:5" ht="15">
      <c r="A7221" s="207">
        <v>36880</v>
      </c>
      <c r="B7221" s="208" t="s">
        <v>8401</v>
      </c>
      <c r="C7221" s="209" t="s">
        <v>8104</v>
      </c>
      <c r="D7221" s="210">
        <v>2.67</v>
      </c>
      <c r="E7221" s="206"/>
    </row>
    <row r="7222" spans="1:5" ht="15">
      <c r="A7222" s="207">
        <v>34355</v>
      </c>
      <c r="B7222" s="208" t="s">
        <v>8402</v>
      </c>
      <c r="C7222" s="209" t="s">
        <v>8104</v>
      </c>
      <c r="D7222" s="210">
        <v>2.2999999999999998</v>
      </c>
      <c r="E7222" s="206"/>
    </row>
    <row r="7223" spans="1:5" ht="15">
      <c r="A7223" s="207">
        <v>130</v>
      </c>
      <c r="B7223" s="208" t="s">
        <v>8403</v>
      </c>
      <c r="C7223" s="209" t="s">
        <v>8104</v>
      </c>
      <c r="D7223" s="210">
        <v>3.11</v>
      </c>
      <c r="E7223" s="206"/>
    </row>
    <row r="7224" spans="1:5" ht="30">
      <c r="A7224" s="207">
        <v>135</v>
      </c>
      <c r="B7224" s="208" t="s">
        <v>8404</v>
      </c>
      <c r="C7224" s="209" t="s">
        <v>8104</v>
      </c>
      <c r="D7224" s="210">
        <v>2.5</v>
      </c>
      <c r="E7224" s="206"/>
    </row>
    <row r="7225" spans="1:5" ht="15">
      <c r="A7225" s="207">
        <v>36886</v>
      </c>
      <c r="B7225" s="208" t="s">
        <v>8405</v>
      </c>
      <c r="C7225" s="209" t="s">
        <v>8104</v>
      </c>
      <c r="D7225" s="210">
        <v>0.83</v>
      </c>
      <c r="E7225" s="206"/>
    </row>
    <row r="7226" spans="1:5" ht="30">
      <c r="A7226" s="207">
        <v>38546</v>
      </c>
      <c r="B7226" s="208" t="s">
        <v>8406</v>
      </c>
      <c r="C7226" s="209" t="s">
        <v>8215</v>
      </c>
      <c r="D7226" s="210">
        <v>471.91</v>
      </c>
      <c r="E7226" s="206"/>
    </row>
    <row r="7227" spans="1:5" ht="15">
      <c r="A7227" s="207">
        <v>34549</v>
      </c>
      <c r="B7227" s="208" t="s">
        <v>8407</v>
      </c>
      <c r="C7227" s="209" t="s">
        <v>8215</v>
      </c>
      <c r="D7227" s="210">
        <v>201.33</v>
      </c>
      <c r="E7227" s="206"/>
    </row>
    <row r="7228" spans="1:5" ht="15">
      <c r="A7228" s="207">
        <v>6081</v>
      </c>
      <c r="B7228" s="208" t="s">
        <v>8408</v>
      </c>
      <c r="C7228" s="209" t="s">
        <v>8215</v>
      </c>
      <c r="D7228" s="210">
        <v>28.52</v>
      </c>
      <c r="E7228" s="206"/>
    </row>
    <row r="7229" spans="1:5" ht="30">
      <c r="A7229" s="207">
        <v>6077</v>
      </c>
      <c r="B7229" s="208" t="s">
        <v>8409</v>
      </c>
      <c r="C7229" s="209" t="s">
        <v>8215</v>
      </c>
      <c r="D7229" s="210">
        <v>16.440000000000001</v>
      </c>
      <c r="E7229" s="206"/>
    </row>
    <row r="7230" spans="1:5" ht="30">
      <c r="A7230" s="207">
        <v>6079</v>
      </c>
      <c r="B7230" s="208" t="s">
        <v>8410</v>
      </c>
      <c r="C7230" s="209" t="s">
        <v>8215</v>
      </c>
      <c r="D7230" s="210">
        <v>9.39</v>
      </c>
      <c r="E7230" s="206"/>
    </row>
    <row r="7231" spans="1:5" ht="30">
      <c r="A7231" s="207">
        <v>1091</v>
      </c>
      <c r="B7231" s="208" t="s">
        <v>8411</v>
      </c>
      <c r="C7231" s="209" t="s">
        <v>14</v>
      </c>
      <c r="D7231" s="210">
        <v>24.78</v>
      </c>
      <c r="E7231" s="206"/>
    </row>
    <row r="7232" spans="1:5" ht="30">
      <c r="A7232" s="207">
        <v>1094</v>
      </c>
      <c r="B7232" s="208" t="s">
        <v>8412</v>
      </c>
      <c r="C7232" s="209" t="s">
        <v>14</v>
      </c>
      <c r="D7232" s="210">
        <v>17.329999999999998</v>
      </c>
      <c r="E7232" s="206"/>
    </row>
    <row r="7233" spans="1:5" ht="30">
      <c r="A7233" s="207">
        <v>1095</v>
      </c>
      <c r="B7233" s="208" t="s">
        <v>8413</v>
      </c>
      <c r="C7233" s="209" t="s">
        <v>14</v>
      </c>
      <c r="D7233" s="210">
        <v>36.83</v>
      </c>
      <c r="E7233" s="206"/>
    </row>
    <row r="7234" spans="1:5" ht="30">
      <c r="A7234" s="207">
        <v>1092</v>
      </c>
      <c r="B7234" s="208" t="s">
        <v>8414</v>
      </c>
      <c r="C7234" s="209" t="s">
        <v>14</v>
      </c>
      <c r="D7234" s="210">
        <v>28.5</v>
      </c>
      <c r="E7234" s="206"/>
    </row>
    <row r="7235" spans="1:5" ht="30">
      <c r="A7235" s="207">
        <v>1093</v>
      </c>
      <c r="B7235" s="208" t="s">
        <v>8415</v>
      </c>
      <c r="C7235" s="209" t="s">
        <v>14</v>
      </c>
      <c r="D7235" s="210">
        <v>66.55</v>
      </c>
      <c r="E7235" s="206"/>
    </row>
    <row r="7236" spans="1:5" ht="30">
      <c r="A7236" s="207">
        <v>1090</v>
      </c>
      <c r="B7236" s="208" t="s">
        <v>8416</v>
      </c>
      <c r="C7236" s="209" t="s">
        <v>14</v>
      </c>
      <c r="D7236" s="210">
        <v>47.65</v>
      </c>
      <c r="E7236" s="206"/>
    </row>
    <row r="7237" spans="1:5" ht="30">
      <c r="A7237" s="207">
        <v>1096</v>
      </c>
      <c r="B7237" s="208" t="s">
        <v>8417</v>
      </c>
      <c r="C7237" s="209" t="s">
        <v>14</v>
      </c>
      <c r="D7237" s="210">
        <v>85.76</v>
      </c>
      <c r="E7237" s="206"/>
    </row>
    <row r="7238" spans="1:5" ht="30">
      <c r="A7238" s="207">
        <v>1097</v>
      </c>
      <c r="B7238" s="208" t="s">
        <v>8418</v>
      </c>
      <c r="C7238" s="209" t="s">
        <v>14</v>
      </c>
      <c r="D7238" s="210">
        <v>72.8</v>
      </c>
      <c r="E7238" s="206"/>
    </row>
    <row r="7239" spans="1:5" ht="15">
      <c r="A7239" s="207">
        <v>378</v>
      </c>
      <c r="B7239" s="208" t="s">
        <v>8419</v>
      </c>
      <c r="C7239" s="209" t="s">
        <v>15</v>
      </c>
      <c r="D7239" s="210">
        <v>13.66</v>
      </c>
      <c r="E7239" s="206"/>
    </row>
    <row r="7240" spans="1:5" ht="15">
      <c r="A7240" s="207">
        <v>40911</v>
      </c>
      <c r="B7240" s="208" t="s">
        <v>8420</v>
      </c>
      <c r="C7240" s="209" t="s">
        <v>8218</v>
      </c>
      <c r="D7240" s="210">
        <v>2420.84</v>
      </c>
      <c r="E7240" s="206"/>
    </row>
    <row r="7241" spans="1:5" ht="15">
      <c r="A7241" s="207">
        <v>33939</v>
      </c>
      <c r="B7241" s="208" t="s">
        <v>8421</v>
      </c>
      <c r="C7241" s="209" t="s">
        <v>15</v>
      </c>
      <c r="D7241" s="210">
        <v>57.6</v>
      </c>
      <c r="E7241" s="206"/>
    </row>
    <row r="7242" spans="1:5" ht="15">
      <c r="A7242" s="207">
        <v>40815</v>
      </c>
      <c r="B7242" s="208" t="s">
        <v>8422</v>
      </c>
      <c r="C7242" s="209" t="s">
        <v>8218</v>
      </c>
      <c r="D7242" s="210">
        <v>10206.879999999999</v>
      </c>
      <c r="E7242" s="206"/>
    </row>
    <row r="7243" spans="1:5" ht="15">
      <c r="A7243" s="207">
        <v>34760</v>
      </c>
      <c r="B7243" s="208" t="s">
        <v>8423</v>
      </c>
      <c r="C7243" s="209" t="s">
        <v>15</v>
      </c>
      <c r="D7243" s="210">
        <v>54.4</v>
      </c>
      <c r="E7243" s="206"/>
    </row>
    <row r="7244" spans="1:5" ht="15">
      <c r="A7244" s="207">
        <v>40935</v>
      </c>
      <c r="B7244" s="208" t="s">
        <v>8424</v>
      </c>
      <c r="C7244" s="209" t="s">
        <v>8218</v>
      </c>
      <c r="D7244" s="210">
        <v>9637.7800000000007</v>
      </c>
      <c r="E7244" s="206"/>
    </row>
    <row r="7245" spans="1:5" ht="15">
      <c r="A7245" s="207">
        <v>33952</v>
      </c>
      <c r="B7245" s="208" t="s">
        <v>8425</v>
      </c>
      <c r="C7245" s="209" t="s">
        <v>15</v>
      </c>
      <c r="D7245" s="210">
        <v>81.819999999999993</v>
      </c>
      <c r="E7245" s="206"/>
    </row>
    <row r="7246" spans="1:5" ht="15">
      <c r="A7246" s="207">
        <v>40816</v>
      </c>
      <c r="B7246" s="208" t="s">
        <v>8426</v>
      </c>
      <c r="C7246" s="209" t="s">
        <v>8218</v>
      </c>
      <c r="D7246" s="210">
        <v>14498.02</v>
      </c>
      <c r="E7246" s="206"/>
    </row>
    <row r="7247" spans="1:5" ht="15">
      <c r="A7247" s="207">
        <v>33953</v>
      </c>
      <c r="B7247" s="208" t="s">
        <v>8427</v>
      </c>
      <c r="C7247" s="209" t="s">
        <v>15</v>
      </c>
      <c r="D7247" s="210">
        <v>108.18</v>
      </c>
      <c r="E7247" s="206"/>
    </row>
    <row r="7248" spans="1:5" ht="15">
      <c r="A7248" s="207">
        <v>40817</v>
      </c>
      <c r="B7248" s="208" t="s">
        <v>8428</v>
      </c>
      <c r="C7248" s="209" t="s">
        <v>8218</v>
      </c>
      <c r="D7248" s="210">
        <v>19167.669999999998</v>
      </c>
      <c r="E7248" s="206"/>
    </row>
    <row r="7249" spans="1:5" ht="30">
      <c r="A7249" s="207">
        <v>13348</v>
      </c>
      <c r="B7249" s="208" t="s">
        <v>8429</v>
      </c>
      <c r="C7249" s="209" t="s">
        <v>14</v>
      </c>
      <c r="D7249" s="210">
        <v>0.74</v>
      </c>
      <c r="E7249" s="206"/>
    </row>
    <row r="7250" spans="1:5" ht="15">
      <c r="A7250" s="207">
        <v>39211</v>
      </c>
      <c r="B7250" s="208" t="s">
        <v>8430</v>
      </c>
      <c r="C7250" s="209" t="s">
        <v>14</v>
      </c>
      <c r="D7250" s="210">
        <v>1.1100000000000001</v>
      </c>
      <c r="E7250" s="206"/>
    </row>
    <row r="7251" spans="1:5" ht="15">
      <c r="A7251" s="207">
        <v>39212</v>
      </c>
      <c r="B7251" s="208" t="s">
        <v>8431</v>
      </c>
      <c r="C7251" s="209" t="s">
        <v>14</v>
      </c>
      <c r="D7251" s="210">
        <v>1.24</v>
      </c>
      <c r="E7251" s="206"/>
    </row>
    <row r="7252" spans="1:5" ht="15">
      <c r="A7252" s="207">
        <v>39208</v>
      </c>
      <c r="B7252" s="208" t="s">
        <v>8432</v>
      </c>
      <c r="C7252" s="209" t="s">
        <v>14</v>
      </c>
      <c r="D7252" s="210">
        <v>0.34</v>
      </c>
      <c r="E7252" s="206"/>
    </row>
    <row r="7253" spans="1:5" ht="15">
      <c r="A7253" s="207">
        <v>39210</v>
      </c>
      <c r="B7253" s="208" t="s">
        <v>8433</v>
      </c>
      <c r="C7253" s="209" t="s">
        <v>14</v>
      </c>
      <c r="D7253" s="210">
        <v>0.62</v>
      </c>
      <c r="E7253" s="206"/>
    </row>
    <row r="7254" spans="1:5" ht="15">
      <c r="A7254" s="207">
        <v>39214</v>
      </c>
      <c r="B7254" s="208" t="s">
        <v>8434</v>
      </c>
      <c r="C7254" s="209" t="s">
        <v>14</v>
      </c>
      <c r="D7254" s="210">
        <v>2.2999999999999998</v>
      </c>
      <c r="E7254" s="206"/>
    </row>
    <row r="7255" spans="1:5" ht="15">
      <c r="A7255" s="207">
        <v>39213</v>
      </c>
      <c r="B7255" s="208" t="s">
        <v>8435</v>
      </c>
      <c r="C7255" s="209" t="s">
        <v>14</v>
      </c>
      <c r="D7255" s="210">
        <v>1.62</v>
      </c>
      <c r="E7255" s="206"/>
    </row>
    <row r="7256" spans="1:5" ht="15">
      <c r="A7256" s="207">
        <v>39209</v>
      </c>
      <c r="B7256" s="208" t="s">
        <v>8436</v>
      </c>
      <c r="C7256" s="209" t="s">
        <v>14</v>
      </c>
      <c r="D7256" s="210">
        <v>0.4</v>
      </c>
      <c r="E7256" s="206"/>
    </row>
    <row r="7257" spans="1:5" ht="15">
      <c r="A7257" s="207">
        <v>39207</v>
      </c>
      <c r="B7257" s="208" t="s">
        <v>8437</v>
      </c>
      <c r="C7257" s="209" t="s">
        <v>14</v>
      </c>
      <c r="D7257" s="210">
        <v>0.62</v>
      </c>
      <c r="E7257" s="206"/>
    </row>
    <row r="7258" spans="1:5" ht="15">
      <c r="A7258" s="207">
        <v>39215</v>
      </c>
      <c r="B7258" s="208" t="s">
        <v>8438</v>
      </c>
      <c r="C7258" s="209" t="s">
        <v>14</v>
      </c>
      <c r="D7258" s="210">
        <v>4.1900000000000004</v>
      </c>
      <c r="E7258" s="206"/>
    </row>
    <row r="7259" spans="1:5" ht="15">
      <c r="A7259" s="207">
        <v>39216</v>
      </c>
      <c r="B7259" s="208" t="s">
        <v>8439</v>
      </c>
      <c r="C7259" s="209" t="s">
        <v>14</v>
      </c>
      <c r="D7259" s="210">
        <v>5.85</v>
      </c>
      <c r="E7259" s="206"/>
    </row>
    <row r="7260" spans="1:5" ht="45">
      <c r="A7260" s="207">
        <v>11267</v>
      </c>
      <c r="B7260" s="208" t="s">
        <v>8440</v>
      </c>
      <c r="C7260" s="209" t="s">
        <v>14</v>
      </c>
      <c r="D7260" s="210">
        <v>0.65</v>
      </c>
      <c r="E7260" s="206"/>
    </row>
    <row r="7261" spans="1:5" ht="30">
      <c r="A7261" s="207">
        <v>379</v>
      </c>
      <c r="B7261" s="208" t="s">
        <v>8441</v>
      </c>
      <c r="C7261" s="209" t="s">
        <v>14</v>
      </c>
      <c r="D7261" s="210">
        <v>0.65</v>
      </c>
      <c r="E7261" s="206"/>
    </row>
    <row r="7262" spans="1:5" ht="30">
      <c r="A7262" s="207">
        <v>41901</v>
      </c>
      <c r="B7262" s="208" t="s">
        <v>8442</v>
      </c>
      <c r="C7262" s="209" t="s">
        <v>8104</v>
      </c>
      <c r="D7262" s="210">
        <v>5</v>
      </c>
      <c r="E7262" s="206"/>
    </row>
    <row r="7263" spans="1:5" ht="30">
      <c r="A7263" s="207">
        <v>510</v>
      </c>
      <c r="B7263" s="208" t="s">
        <v>8443</v>
      </c>
      <c r="C7263" s="209" t="s">
        <v>8104</v>
      </c>
      <c r="D7263" s="210">
        <v>10.91</v>
      </c>
      <c r="E7263" s="206"/>
    </row>
    <row r="7264" spans="1:5" ht="30">
      <c r="A7264" s="207">
        <v>516</v>
      </c>
      <c r="B7264" s="208" t="s">
        <v>8444</v>
      </c>
      <c r="C7264" s="209" t="s">
        <v>8104</v>
      </c>
      <c r="D7264" s="210">
        <v>12.93</v>
      </c>
      <c r="E7264" s="206"/>
    </row>
    <row r="7265" spans="1:5" ht="30">
      <c r="A7265" s="207">
        <v>509</v>
      </c>
      <c r="B7265" s="208" t="s">
        <v>8445</v>
      </c>
      <c r="C7265" s="209" t="s">
        <v>8104</v>
      </c>
      <c r="D7265" s="210">
        <v>14.51</v>
      </c>
      <c r="E7265" s="206"/>
    </row>
    <row r="7266" spans="1:5" ht="15">
      <c r="A7266" s="207">
        <v>40331</v>
      </c>
      <c r="B7266" s="208" t="s">
        <v>8446</v>
      </c>
      <c r="C7266" s="209" t="s">
        <v>15</v>
      </c>
      <c r="D7266" s="210">
        <v>11.86</v>
      </c>
      <c r="E7266" s="206"/>
    </row>
    <row r="7267" spans="1:5" ht="15">
      <c r="A7267" s="207">
        <v>40930</v>
      </c>
      <c r="B7267" s="208" t="s">
        <v>8447</v>
      </c>
      <c r="C7267" s="209" t="s">
        <v>8218</v>
      </c>
      <c r="D7267" s="210">
        <v>2102.5300000000002</v>
      </c>
      <c r="E7267" s="206"/>
    </row>
    <row r="7268" spans="1:5" ht="15">
      <c r="A7268" s="207">
        <v>11761</v>
      </c>
      <c r="B7268" s="208" t="s">
        <v>8448</v>
      </c>
      <c r="C7268" s="209" t="s">
        <v>14</v>
      </c>
      <c r="D7268" s="210">
        <v>70.12</v>
      </c>
      <c r="E7268" s="206"/>
    </row>
    <row r="7269" spans="1:5" ht="15">
      <c r="A7269" s="207">
        <v>377</v>
      </c>
      <c r="B7269" s="208" t="s">
        <v>8449</v>
      </c>
      <c r="C7269" s="209" t="s">
        <v>14</v>
      </c>
      <c r="D7269" s="210">
        <v>32.950000000000003</v>
      </c>
      <c r="E7269" s="206"/>
    </row>
    <row r="7270" spans="1:5" ht="15">
      <c r="A7270" s="207">
        <v>7588</v>
      </c>
      <c r="B7270" s="208" t="s">
        <v>8450</v>
      </c>
      <c r="C7270" s="209" t="s">
        <v>14</v>
      </c>
      <c r="D7270" s="210">
        <v>38.9</v>
      </c>
      <c r="E7270" s="206"/>
    </row>
    <row r="7271" spans="1:5" ht="15">
      <c r="A7271" s="207">
        <v>34392</v>
      </c>
      <c r="B7271" s="208" t="s">
        <v>8451</v>
      </c>
      <c r="C7271" s="209" t="s">
        <v>15</v>
      </c>
      <c r="D7271" s="210">
        <v>10.46</v>
      </c>
      <c r="E7271" s="206"/>
    </row>
    <row r="7272" spans="1:5" ht="15">
      <c r="A7272" s="207">
        <v>40908</v>
      </c>
      <c r="B7272" s="208" t="s">
        <v>8452</v>
      </c>
      <c r="C7272" s="209" t="s">
        <v>8218</v>
      </c>
      <c r="D7272" s="210">
        <v>1854.96</v>
      </c>
      <c r="E7272" s="206"/>
    </row>
    <row r="7273" spans="1:5" ht="15">
      <c r="A7273" s="207">
        <v>34551</v>
      </c>
      <c r="B7273" s="208" t="s">
        <v>8453</v>
      </c>
      <c r="C7273" s="209" t="s">
        <v>15</v>
      </c>
      <c r="D7273" s="210">
        <v>9.9499999999999993</v>
      </c>
      <c r="E7273" s="206"/>
    </row>
    <row r="7274" spans="1:5" ht="15">
      <c r="A7274" s="207">
        <v>41078</v>
      </c>
      <c r="B7274" s="208" t="s">
        <v>8454</v>
      </c>
      <c r="C7274" s="209" t="s">
        <v>8218</v>
      </c>
      <c r="D7274" s="210">
        <v>1764.68</v>
      </c>
      <c r="E7274" s="206"/>
    </row>
    <row r="7275" spans="1:5" ht="15">
      <c r="A7275" s="207">
        <v>246</v>
      </c>
      <c r="B7275" s="208" t="s">
        <v>8455</v>
      </c>
      <c r="C7275" s="209" t="s">
        <v>15</v>
      </c>
      <c r="D7275" s="210">
        <v>10</v>
      </c>
      <c r="E7275" s="206"/>
    </row>
    <row r="7276" spans="1:5" ht="15">
      <c r="A7276" s="207">
        <v>40927</v>
      </c>
      <c r="B7276" s="208" t="s">
        <v>8456</v>
      </c>
      <c r="C7276" s="209" t="s">
        <v>8218</v>
      </c>
      <c r="D7276" s="210">
        <v>1774.08</v>
      </c>
      <c r="E7276" s="206"/>
    </row>
    <row r="7277" spans="1:5" ht="15">
      <c r="A7277" s="207">
        <v>2350</v>
      </c>
      <c r="B7277" s="208" t="s">
        <v>8457</v>
      </c>
      <c r="C7277" s="209" t="s">
        <v>15</v>
      </c>
      <c r="D7277" s="210">
        <v>11.01</v>
      </c>
      <c r="E7277" s="206"/>
    </row>
    <row r="7278" spans="1:5" ht="15">
      <c r="A7278" s="207">
        <v>40812</v>
      </c>
      <c r="B7278" s="208" t="s">
        <v>8458</v>
      </c>
      <c r="C7278" s="209" t="s">
        <v>8218</v>
      </c>
      <c r="D7278" s="210">
        <v>1951.83</v>
      </c>
      <c r="E7278" s="206"/>
    </row>
    <row r="7279" spans="1:5" ht="15">
      <c r="A7279" s="207">
        <v>245</v>
      </c>
      <c r="B7279" s="208" t="s">
        <v>8459</v>
      </c>
      <c r="C7279" s="209" t="s">
        <v>15</v>
      </c>
      <c r="D7279" s="210">
        <v>18.739999999999998</v>
      </c>
      <c r="E7279" s="206"/>
    </row>
    <row r="7280" spans="1:5" ht="15">
      <c r="A7280" s="207">
        <v>41090</v>
      </c>
      <c r="B7280" s="208" t="s">
        <v>8460</v>
      </c>
      <c r="C7280" s="209" t="s">
        <v>8218</v>
      </c>
      <c r="D7280" s="210">
        <v>3321.58</v>
      </c>
      <c r="E7280" s="206"/>
    </row>
    <row r="7281" spans="1:5" ht="15">
      <c r="A7281" s="207">
        <v>251</v>
      </c>
      <c r="B7281" s="208" t="s">
        <v>8461</v>
      </c>
      <c r="C7281" s="209" t="s">
        <v>15</v>
      </c>
      <c r="D7281" s="210">
        <v>8.84</v>
      </c>
      <c r="E7281" s="206"/>
    </row>
    <row r="7282" spans="1:5" ht="15">
      <c r="A7282" s="207">
        <v>40975</v>
      </c>
      <c r="B7282" s="208" t="s">
        <v>8462</v>
      </c>
      <c r="C7282" s="209" t="s">
        <v>8218</v>
      </c>
      <c r="D7282" s="210">
        <v>1569.51</v>
      </c>
      <c r="E7282" s="206"/>
    </row>
    <row r="7283" spans="1:5" ht="15">
      <c r="A7283" s="207">
        <v>6127</v>
      </c>
      <c r="B7283" s="208" t="s">
        <v>8463</v>
      </c>
      <c r="C7283" s="209" t="s">
        <v>15</v>
      </c>
      <c r="D7283" s="210">
        <v>10.15</v>
      </c>
      <c r="E7283" s="206"/>
    </row>
    <row r="7284" spans="1:5" ht="15">
      <c r="A7284" s="207">
        <v>41072</v>
      </c>
      <c r="B7284" s="208" t="s">
        <v>8464</v>
      </c>
      <c r="C7284" s="209" t="s">
        <v>8218</v>
      </c>
      <c r="D7284" s="210">
        <v>1798.76</v>
      </c>
      <c r="E7284" s="206"/>
    </row>
    <row r="7285" spans="1:5" ht="15">
      <c r="A7285" s="207">
        <v>6121</v>
      </c>
      <c r="B7285" s="208" t="s">
        <v>8465</v>
      </c>
      <c r="C7285" s="209" t="s">
        <v>15</v>
      </c>
      <c r="D7285" s="210">
        <v>10.94</v>
      </c>
      <c r="E7285" s="206"/>
    </row>
    <row r="7286" spans="1:5" ht="15">
      <c r="A7286" s="207">
        <v>41071</v>
      </c>
      <c r="B7286" s="208" t="s">
        <v>8466</v>
      </c>
      <c r="C7286" s="209" t="s">
        <v>8218</v>
      </c>
      <c r="D7286" s="210">
        <v>1939.78</v>
      </c>
      <c r="E7286" s="206"/>
    </row>
    <row r="7287" spans="1:5" ht="15">
      <c r="A7287" s="207">
        <v>244</v>
      </c>
      <c r="B7287" s="208" t="s">
        <v>8467</v>
      </c>
      <c r="C7287" s="209" t="s">
        <v>15</v>
      </c>
      <c r="D7287" s="210">
        <v>5.57</v>
      </c>
      <c r="E7287" s="206"/>
    </row>
    <row r="7288" spans="1:5" ht="15">
      <c r="A7288" s="207">
        <v>41093</v>
      </c>
      <c r="B7288" s="208" t="s">
        <v>8468</v>
      </c>
      <c r="C7288" s="209" t="s">
        <v>8218</v>
      </c>
      <c r="D7288" s="210">
        <v>988.87</v>
      </c>
      <c r="E7288" s="206"/>
    </row>
    <row r="7289" spans="1:5" ht="15">
      <c r="A7289" s="207">
        <v>532</v>
      </c>
      <c r="B7289" s="208" t="s">
        <v>8469</v>
      </c>
      <c r="C7289" s="209" t="s">
        <v>15</v>
      </c>
      <c r="D7289" s="210">
        <v>20.170000000000002</v>
      </c>
      <c r="E7289" s="206"/>
    </row>
    <row r="7290" spans="1:5" ht="15">
      <c r="A7290" s="207">
        <v>40931</v>
      </c>
      <c r="B7290" s="208" t="s">
        <v>8470</v>
      </c>
      <c r="C7290" s="209" t="s">
        <v>8218</v>
      </c>
      <c r="D7290" s="210">
        <v>3577.45</v>
      </c>
      <c r="E7290" s="206"/>
    </row>
    <row r="7291" spans="1:5" ht="15">
      <c r="A7291" s="207">
        <v>36150</v>
      </c>
      <c r="B7291" s="208" t="s">
        <v>8471</v>
      </c>
      <c r="C7291" s="209" t="s">
        <v>14</v>
      </c>
      <c r="D7291" s="210">
        <v>40.98</v>
      </c>
      <c r="E7291" s="206"/>
    </row>
    <row r="7292" spans="1:5" ht="15">
      <c r="A7292" s="207">
        <v>4760</v>
      </c>
      <c r="B7292" s="208" t="s">
        <v>8472</v>
      </c>
      <c r="C7292" s="209" t="s">
        <v>15</v>
      </c>
      <c r="D7292" s="210">
        <v>13.66</v>
      </c>
      <c r="E7292" s="206"/>
    </row>
    <row r="7293" spans="1:5" ht="15">
      <c r="A7293" s="207">
        <v>41069</v>
      </c>
      <c r="B7293" s="208" t="s">
        <v>8473</v>
      </c>
      <c r="C7293" s="209" t="s">
        <v>8218</v>
      </c>
      <c r="D7293" s="210">
        <v>2420.84</v>
      </c>
      <c r="E7293" s="206"/>
    </row>
    <row r="7294" spans="1:5" ht="15">
      <c r="A7294" s="207">
        <v>10422</v>
      </c>
      <c r="B7294" s="208" t="s">
        <v>8474</v>
      </c>
      <c r="C7294" s="209" t="s">
        <v>14</v>
      </c>
      <c r="D7294" s="210">
        <v>313.95999999999998</v>
      </c>
      <c r="E7294" s="206"/>
    </row>
    <row r="7295" spans="1:5" ht="15">
      <c r="A7295" s="207">
        <v>10420</v>
      </c>
      <c r="B7295" s="208" t="s">
        <v>8475</v>
      </c>
      <c r="C7295" s="209" t="s">
        <v>14</v>
      </c>
      <c r="D7295" s="210">
        <v>117.75</v>
      </c>
      <c r="E7295" s="206"/>
    </row>
    <row r="7296" spans="1:5" ht="15">
      <c r="A7296" s="207">
        <v>10421</v>
      </c>
      <c r="B7296" s="208" t="s">
        <v>8476</v>
      </c>
      <c r="C7296" s="209" t="s">
        <v>14</v>
      </c>
      <c r="D7296" s="210">
        <v>157.59</v>
      </c>
      <c r="E7296" s="206"/>
    </row>
    <row r="7297" spans="1:5" ht="30">
      <c r="A7297" s="207">
        <v>36520</v>
      </c>
      <c r="B7297" s="208" t="s">
        <v>8477</v>
      </c>
      <c r="C7297" s="209" t="s">
        <v>14</v>
      </c>
      <c r="D7297" s="210">
        <v>586.64</v>
      </c>
      <c r="E7297" s="206"/>
    </row>
    <row r="7298" spans="1:5" ht="15">
      <c r="A7298" s="207">
        <v>10</v>
      </c>
      <c r="B7298" s="208" t="s">
        <v>8478</v>
      </c>
      <c r="C7298" s="209" t="s">
        <v>14</v>
      </c>
      <c r="D7298" s="210">
        <v>13.27</v>
      </c>
      <c r="E7298" s="206"/>
    </row>
    <row r="7299" spans="1:5" ht="15">
      <c r="A7299" s="207">
        <v>4815</v>
      </c>
      <c r="B7299" s="208" t="s">
        <v>8479</v>
      </c>
      <c r="C7299" s="209" t="s">
        <v>14</v>
      </c>
      <c r="D7299" s="210">
        <v>5.79</v>
      </c>
      <c r="E7299" s="206"/>
    </row>
    <row r="7300" spans="1:5" ht="15">
      <c r="A7300" s="207">
        <v>541</v>
      </c>
      <c r="B7300" s="208" t="s">
        <v>8480</v>
      </c>
      <c r="C7300" s="209" t="s">
        <v>14</v>
      </c>
      <c r="D7300" s="210">
        <v>157.30000000000001</v>
      </c>
      <c r="E7300" s="206"/>
    </row>
    <row r="7301" spans="1:5" ht="15">
      <c r="A7301" s="207">
        <v>542</v>
      </c>
      <c r="B7301" s="208" t="s">
        <v>8481</v>
      </c>
      <c r="C7301" s="209" t="s">
        <v>14</v>
      </c>
      <c r="D7301" s="210">
        <v>197.17</v>
      </c>
      <c r="E7301" s="206"/>
    </row>
    <row r="7302" spans="1:5" ht="15">
      <c r="A7302" s="207">
        <v>540</v>
      </c>
      <c r="B7302" s="208" t="s">
        <v>8482</v>
      </c>
      <c r="C7302" s="209" t="s">
        <v>14</v>
      </c>
      <c r="D7302" s="210">
        <v>444.33</v>
      </c>
      <c r="E7302" s="206"/>
    </row>
    <row r="7303" spans="1:5" ht="45">
      <c r="A7303" s="207">
        <v>38364</v>
      </c>
      <c r="B7303" s="208" t="s">
        <v>8483</v>
      </c>
      <c r="C7303" s="209" t="s">
        <v>14</v>
      </c>
      <c r="D7303" s="210">
        <v>587</v>
      </c>
      <c r="E7303" s="206"/>
    </row>
    <row r="7304" spans="1:5" ht="15">
      <c r="A7304" s="207">
        <v>11692</v>
      </c>
      <c r="B7304" s="208" t="s">
        <v>8484</v>
      </c>
      <c r="C7304" s="209" t="s">
        <v>787</v>
      </c>
      <c r="D7304" s="210">
        <v>414.98</v>
      </c>
      <c r="E7304" s="206"/>
    </row>
    <row r="7305" spans="1:5" ht="30">
      <c r="A7305" s="207">
        <v>1746</v>
      </c>
      <c r="B7305" s="208" t="s">
        <v>8485</v>
      </c>
      <c r="C7305" s="209" t="s">
        <v>14</v>
      </c>
      <c r="D7305" s="210">
        <v>248.5</v>
      </c>
      <c r="E7305" s="206"/>
    </row>
    <row r="7306" spans="1:5" ht="30">
      <c r="A7306" s="207">
        <v>1748</v>
      </c>
      <c r="B7306" s="208" t="s">
        <v>8486</v>
      </c>
      <c r="C7306" s="209" t="s">
        <v>14</v>
      </c>
      <c r="D7306" s="210">
        <v>330.44</v>
      </c>
      <c r="E7306" s="206"/>
    </row>
    <row r="7307" spans="1:5" ht="30">
      <c r="A7307" s="207">
        <v>1749</v>
      </c>
      <c r="B7307" s="208" t="s">
        <v>8487</v>
      </c>
      <c r="C7307" s="209" t="s">
        <v>14</v>
      </c>
      <c r="D7307" s="210">
        <v>478.75</v>
      </c>
      <c r="E7307" s="206"/>
    </row>
    <row r="7308" spans="1:5" ht="30">
      <c r="A7308" s="207">
        <v>37412</v>
      </c>
      <c r="B7308" s="208" t="s">
        <v>8488</v>
      </c>
      <c r="C7308" s="209" t="s">
        <v>14</v>
      </c>
      <c r="D7308" s="210">
        <v>242.91</v>
      </c>
      <c r="E7308" s="206"/>
    </row>
    <row r="7309" spans="1:5" ht="30">
      <c r="A7309" s="207">
        <v>1745</v>
      </c>
      <c r="B7309" s="208" t="s">
        <v>8489</v>
      </c>
      <c r="C7309" s="209" t="s">
        <v>14</v>
      </c>
      <c r="D7309" s="210">
        <v>288.85000000000002</v>
      </c>
      <c r="E7309" s="206"/>
    </row>
    <row r="7310" spans="1:5" ht="30">
      <c r="A7310" s="207">
        <v>1750</v>
      </c>
      <c r="B7310" s="208" t="s">
        <v>8490</v>
      </c>
      <c r="C7310" s="209" t="s">
        <v>14</v>
      </c>
      <c r="D7310" s="210">
        <v>675</v>
      </c>
      <c r="E7310" s="206"/>
    </row>
    <row r="7311" spans="1:5" ht="30">
      <c r="A7311" s="207">
        <v>11687</v>
      </c>
      <c r="B7311" s="208" t="s">
        <v>8491</v>
      </c>
      <c r="C7311" s="209" t="s">
        <v>803</v>
      </c>
      <c r="D7311" s="210">
        <v>1075.48</v>
      </c>
      <c r="E7311" s="206"/>
    </row>
    <row r="7312" spans="1:5" ht="30">
      <c r="A7312" s="207">
        <v>11689</v>
      </c>
      <c r="B7312" s="208" t="s">
        <v>8492</v>
      </c>
      <c r="C7312" s="209" t="s">
        <v>803</v>
      </c>
      <c r="D7312" s="210">
        <v>1347.51</v>
      </c>
      <c r="E7312" s="206"/>
    </row>
    <row r="7313" spans="1:5" ht="15">
      <c r="A7313" s="207">
        <v>11693</v>
      </c>
      <c r="B7313" s="208" t="s">
        <v>8493</v>
      </c>
      <c r="C7313" s="209" t="s">
        <v>787</v>
      </c>
      <c r="D7313" s="210">
        <v>174.41</v>
      </c>
      <c r="E7313" s="206"/>
    </row>
    <row r="7314" spans="1:5" ht="15">
      <c r="A7314" s="207">
        <v>36215</v>
      </c>
      <c r="B7314" s="208" t="s">
        <v>8494</v>
      </c>
      <c r="C7314" s="209" t="s">
        <v>14</v>
      </c>
      <c r="D7314" s="210">
        <v>987.3</v>
      </c>
      <c r="E7314" s="206"/>
    </row>
    <row r="7315" spans="1:5" ht="45">
      <c r="A7315" s="207">
        <v>42439</v>
      </c>
      <c r="B7315" s="208" t="s">
        <v>8495</v>
      </c>
      <c r="C7315" s="209" t="s">
        <v>14</v>
      </c>
      <c r="D7315" s="210">
        <v>1033.93</v>
      </c>
      <c r="E7315" s="206"/>
    </row>
    <row r="7316" spans="1:5" ht="15">
      <c r="A7316" s="207">
        <v>38381</v>
      </c>
      <c r="B7316" s="208" t="s">
        <v>8496</v>
      </c>
      <c r="C7316" s="209" t="s">
        <v>14</v>
      </c>
      <c r="D7316" s="210">
        <v>10.01</v>
      </c>
      <c r="E7316" s="206"/>
    </row>
    <row r="7317" spans="1:5" ht="15">
      <c r="A7317" s="207">
        <v>39621</v>
      </c>
      <c r="B7317" s="208" t="s">
        <v>8497</v>
      </c>
      <c r="C7317" s="209" t="s">
        <v>8498</v>
      </c>
      <c r="D7317" s="210">
        <v>868.57</v>
      </c>
      <c r="E7317" s="206"/>
    </row>
    <row r="7318" spans="1:5" ht="15">
      <c r="A7318" s="207">
        <v>39624</v>
      </c>
      <c r="B7318" s="208" t="s">
        <v>8499</v>
      </c>
      <c r="C7318" s="209" t="s">
        <v>8498</v>
      </c>
      <c r="D7318" s="210">
        <v>958.13</v>
      </c>
      <c r="E7318" s="206"/>
    </row>
    <row r="7319" spans="1:5" ht="15">
      <c r="A7319" s="207">
        <v>39615</v>
      </c>
      <c r="B7319" s="208" t="s">
        <v>8500</v>
      </c>
      <c r="C7319" s="209" t="s">
        <v>14</v>
      </c>
      <c r="D7319" s="210">
        <v>387.17</v>
      </c>
      <c r="E7319" s="206"/>
    </row>
    <row r="7320" spans="1:5" ht="15">
      <c r="A7320" s="207">
        <v>39620</v>
      </c>
      <c r="B7320" s="208" t="s">
        <v>8501</v>
      </c>
      <c r="C7320" s="209" t="s">
        <v>14</v>
      </c>
      <c r="D7320" s="210">
        <v>591.32000000000005</v>
      </c>
      <c r="E7320" s="206"/>
    </row>
    <row r="7321" spans="1:5" ht="15">
      <c r="A7321" s="207">
        <v>39623</v>
      </c>
      <c r="B7321" s="208" t="s">
        <v>8502</v>
      </c>
      <c r="C7321" s="209" t="s">
        <v>14</v>
      </c>
      <c r="D7321" s="210">
        <v>633.35</v>
      </c>
      <c r="E7321" s="206"/>
    </row>
    <row r="7322" spans="1:5" ht="30">
      <c r="A7322" s="207">
        <v>36207</v>
      </c>
      <c r="B7322" s="208" t="s">
        <v>8503</v>
      </c>
      <c r="C7322" s="209" t="s">
        <v>14</v>
      </c>
      <c r="D7322" s="210">
        <v>437.3</v>
      </c>
      <c r="E7322" s="206"/>
    </row>
    <row r="7323" spans="1:5" ht="30">
      <c r="A7323" s="207">
        <v>36209</v>
      </c>
      <c r="B7323" s="208" t="s">
        <v>8504</v>
      </c>
      <c r="C7323" s="209" t="s">
        <v>14</v>
      </c>
      <c r="D7323" s="210">
        <v>501.87</v>
      </c>
      <c r="E7323" s="206"/>
    </row>
    <row r="7324" spans="1:5" ht="30">
      <c r="A7324" s="207">
        <v>36210</v>
      </c>
      <c r="B7324" s="208" t="s">
        <v>8505</v>
      </c>
      <c r="C7324" s="209" t="s">
        <v>14</v>
      </c>
      <c r="D7324" s="210">
        <v>543.01</v>
      </c>
      <c r="E7324" s="206"/>
    </row>
    <row r="7325" spans="1:5" ht="30">
      <c r="A7325" s="207">
        <v>36204</v>
      </c>
      <c r="B7325" s="208" t="s">
        <v>8506</v>
      </c>
      <c r="C7325" s="209" t="s">
        <v>14</v>
      </c>
      <c r="D7325" s="210">
        <v>192.53</v>
      </c>
      <c r="E7325" s="206"/>
    </row>
    <row r="7326" spans="1:5" ht="30">
      <c r="A7326" s="207">
        <v>36205</v>
      </c>
      <c r="B7326" s="208" t="s">
        <v>8507</v>
      </c>
      <c r="C7326" s="209" t="s">
        <v>14</v>
      </c>
      <c r="D7326" s="210">
        <v>213.82</v>
      </c>
      <c r="E7326" s="206"/>
    </row>
    <row r="7327" spans="1:5" ht="30">
      <c r="A7327" s="207">
        <v>36081</v>
      </c>
      <c r="B7327" s="208" t="s">
        <v>8508</v>
      </c>
      <c r="C7327" s="209" t="s">
        <v>14</v>
      </c>
      <c r="D7327" s="210">
        <v>227.99</v>
      </c>
      <c r="E7327" s="206"/>
    </row>
    <row r="7328" spans="1:5" ht="30">
      <c r="A7328" s="207">
        <v>36206</v>
      </c>
      <c r="B7328" s="208" t="s">
        <v>8509</v>
      </c>
      <c r="C7328" s="209" t="s">
        <v>14</v>
      </c>
      <c r="D7328" s="210">
        <v>238.86</v>
      </c>
      <c r="E7328" s="206"/>
    </row>
    <row r="7329" spans="1:5" ht="30">
      <c r="A7329" s="207">
        <v>36218</v>
      </c>
      <c r="B7329" s="208" t="s">
        <v>8510</v>
      </c>
      <c r="C7329" s="209" t="s">
        <v>14</v>
      </c>
      <c r="D7329" s="210">
        <v>120.09</v>
      </c>
      <c r="E7329" s="206"/>
    </row>
    <row r="7330" spans="1:5" ht="30">
      <c r="A7330" s="207">
        <v>36220</v>
      </c>
      <c r="B7330" s="208" t="s">
        <v>8511</v>
      </c>
      <c r="C7330" s="209" t="s">
        <v>14</v>
      </c>
      <c r="D7330" s="210">
        <v>137.69999999999999</v>
      </c>
      <c r="E7330" s="206"/>
    </row>
    <row r="7331" spans="1:5" ht="30">
      <c r="A7331" s="207">
        <v>36080</v>
      </c>
      <c r="B7331" s="208" t="s">
        <v>8512</v>
      </c>
      <c r="C7331" s="209" t="s">
        <v>14</v>
      </c>
      <c r="D7331" s="210">
        <v>148.94999999999999</v>
      </c>
      <c r="E7331" s="206"/>
    </row>
    <row r="7332" spans="1:5" ht="30">
      <c r="A7332" s="207">
        <v>36223</v>
      </c>
      <c r="B7332" s="208" t="s">
        <v>8513</v>
      </c>
      <c r="C7332" s="209" t="s">
        <v>14</v>
      </c>
      <c r="D7332" s="210">
        <v>155.97</v>
      </c>
      <c r="E7332" s="206"/>
    </row>
    <row r="7333" spans="1:5" ht="15">
      <c r="A7333" s="207">
        <v>546</v>
      </c>
      <c r="B7333" s="208" t="s">
        <v>8514</v>
      </c>
      <c r="C7333" s="209" t="s">
        <v>8104</v>
      </c>
      <c r="D7333" s="210">
        <v>10</v>
      </c>
      <c r="E7333" s="206"/>
    </row>
    <row r="7334" spans="1:5" ht="30">
      <c r="A7334" s="207">
        <v>566</v>
      </c>
      <c r="B7334" s="208" t="s">
        <v>8515</v>
      </c>
      <c r="C7334" s="209" t="s">
        <v>803</v>
      </c>
      <c r="D7334" s="210">
        <v>4.74</v>
      </c>
      <c r="E7334" s="206"/>
    </row>
    <row r="7335" spans="1:5" ht="30">
      <c r="A7335" s="207">
        <v>565</v>
      </c>
      <c r="B7335" s="208" t="s">
        <v>8516</v>
      </c>
      <c r="C7335" s="209" t="s">
        <v>803</v>
      </c>
      <c r="D7335" s="210">
        <v>17.3</v>
      </c>
      <c r="E7335" s="206"/>
    </row>
    <row r="7336" spans="1:5" ht="30">
      <c r="A7336" s="207">
        <v>555</v>
      </c>
      <c r="B7336" s="208" t="s">
        <v>8517</v>
      </c>
      <c r="C7336" s="209" t="s">
        <v>803</v>
      </c>
      <c r="D7336" s="210">
        <v>12.26</v>
      </c>
      <c r="E7336" s="206"/>
    </row>
    <row r="7337" spans="1:5" ht="30">
      <c r="A7337" s="207">
        <v>557</v>
      </c>
      <c r="B7337" s="208" t="s">
        <v>8518</v>
      </c>
      <c r="C7337" s="209" t="s">
        <v>803</v>
      </c>
      <c r="D7337" s="210">
        <v>38.479999999999997</v>
      </c>
      <c r="E7337" s="206"/>
    </row>
    <row r="7338" spans="1:5" ht="30">
      <c r="A7338" s="207">
        <v>552</v>
      </c>
      <c r="B7338" s="208" t="s">
        <v>8519</v>
      </c>
      <c r="C7338" s="209" t="s">
        <v>803</v>
      </c>
      <c r="D7338" s="210">
        <v>19.09</v>
      </c>
      <c r="E7338" s="206"/>
    </row>
    <row r="7339" spans="1:5" ht="30">
      <c r="A7339" s="207">
        <v>563</v>
      </c>
      <c r="B7339" s="208" t="s">
        <v>8520</v>
      </c>
      <c r="C7339" s="209" t="s">
        <v>803</v>
      </c>
      <c r="D7339" s="210">
        <v>28.68</v>
      </c>
      <c r="E7339" s="206"/>
    </row>
    <row r="7340" spans="1:5" ht="30">
      <c r="A7340" s="207">
        <v>549</v>
      </c>
      <c r="B7340" s="208" t="s">
        <v>8521</v>
      </c>
      <c r="C7340" s="209" t="s">
        <v>803</v>
      </c>
      <c r="D7340" s="210">
        <v>51.63</v>
      </c>
      <c r="E7340" s="206"/>
    </row>
    <row r="7341" spans="1:5" ht="30">
      <c r="A7341" s="207">
        <v>551</v>
      </c>
      <c r="B7341" s="208" t="s">
        <v>8522</v>
      </c>
      <c r="C7341" s="209" t="s">
        <v>803</v>
      </c>
      <c r="D7341" s="210">
        <v>102.23</v>
      </c>
      <c r="E7341" s="206"/>
    </row>
    <row r="7342" spans="1:5" ht="30">
      <c r="A7342" s="207">
        <v>559</v>
      </c>
      <c r="B7342" s="208" t="s">
        <v>8523</v>
      </c>
      <c r="C7342" s="209" t="s">
        <v>803</v>
      </c>
      <c r="D7342" s="210">
        <v>25.55</v>
      </c>
      <c r="E7342" s="206"/>
    </row>
    <row r="7343" spans="1:5" ht="30">
      <c r="A7343" s="207">
        <v>560</v>
      </c>
      <c r="B7343" s="208" t="s">
        <v>8524</v>
      </c>
      <c r="C7343" s="209" t="s">
        <v>803</v>
      </c>
      <c r="D7343" s="210">
        <v>31.97</v>
      </c>
      <c r="E7343" s="206"/>
    </row>
    <row r="7344" spans="1:5" ht="30">
      <c r="A7344" s="207">
        <v>547</v>
      </c>
      <c r="B7344" s="208" t="s">
        <v>8525</v>
      </c>
      <c r="C7344" s="209" t="s">
        <v>803</v>
      </c>
      <c r="D7344" s="210">
        <v>38.28</v>
      </c>
      <c r="E7344" s="206"/>
    </row>
    <row r="7345" spans="1:5" ht="15">
      <c r="A7345" s="207">
        <v>38127</v>
      </c>
      <c r="B7345" s="208" t="s">
        <v>8526</v>
      </c>
      <c r="C7345" s="209" t="s">
        <v>14</v>
      </c>
      <c r="D7345" s="210">
        <v>387.58</v>
      </c>
      <c r="E7345" s="206"/>
    </row>
    <row r="7346" spans="1:5" ht="15">
      <c r="A7346" s="207">
        <v>38060</v>
      </c>
      <c r="B7346" s="208" t="s">
        <v>8527</v>
      </c>
      <c r="C7346" s="209" t="s">
        <v>14</v>
      </c>
      <c r="D7346" s="210">
        <v>73.86</v>
      </c>
      <c r="E7346" s="206"/>
    </row>
    <row r="7347" spans="1:5" ht="15">
      <c r="A7347" s="207">
        <v>10956</v>
      </c>
      <c r="B7347" s="208" t="s">
        <v>8528</v>
      </c>
      <c r="C7347" s="209" t="s">
        <v>14</v>
      </c>
      <c r="D7347" s="210">
        <v>76.73</v>
      </c>
      <c r="E7347" s="206"/>
    </row>
    <row r="7348" spans="1:5" ht="15">
      <c r="A7348" s="207">
        <v>39380</v>
      </c>
      <c r="B7348" s="208" t="s">
        <v>8529</v>
      </c>
      <c r="C7348" s="209" t="s">
        <v>14</v>
      </c>
      <c r="D7348" s="210">
        <v>15.77</v>
      </c>
      <c r="E7348" s="206"/>
    </row>
    <row r="7349" spans="1:5" ht="30">
      <c r="A7349" s="207">
        <v>13374</v>
      </c>
      <c r="B7349" s="208" t="s">
        <v>8530</v>
      </c>
      <c r="C7349" s="209" t="s">
        <v>14</v>
      </c>
      <c r="D7349" s="210">
        <v>89.95</v>
      </c>
      <c r="E7349" s="206"/>
    </row>
    <row r="7350" spans="1:5" ht="30">
      <c r="A7350" s="207">
        <v>37597</v>
      </c>
      <c r="B7350" s="208" t="s">
        <v>8531</v>
      </c>
      <c r="C7350" s="209" t="s">
        <v>14</v>
      </c>
      <c r="D7350" s="210">
        <v>414382.81</v>
      </c>
      <c r="E7350" s="206"/>
    </row>
    <row r="7351" spans="1:5" ht="60">
      <c r="A7351" s="207">
        <v>183</v>
      </c>
      <c r="B7351" s="208" t="s">
        <v>8532</v>
      </c>
      <c r="C7351" s="209" t="s">
        <v>8533</v>
      </c>
      <c r="D7351" s="210">
        <v>111.99</v>
      </c>
      <c r="E7351" s="206"/>
    </row>
    <row r="7352" spans="1:5" ht="45">
      <c r="A7352" s="207">
        <v>184</v>
      </c>
      <c r="B7352" s="208" t="s">
        <v>8534</v>
      </c>
      <c r="C7352" s="209" t="s">
        <v>8533</v>
      </c>
      <c r="D7352" s="210">
        <v>74.02</v>
      </c>
      <c r="E7352" s="206"/>
    </row>
    <row r="7353" spans="1:5" ht="60">
      <c r="A7353" s="207">
        <v>195</v>
      </c>
      <c r="B7353" s="208" t="s">
        <v>8535</v>
      </c>
      <c r="C7353" s="209" t="s">
        <v>8533</v>
      </c>
      <c r="D7353" s="210">
        <v>90.97</v>
      </c>
      <c r="E7353" s="206"/>
    </row>
    <row r="7354" spans="1:5" ht="45">
      <c r="A7354" s="207">
        <v>20001</v>
      </c>
      <c r="B7354" s="208" t="s">
        <v>8536</v>
      </c>
      <c r="C7354" s="209" t="s">
        <v>8533</v>
      </c>
      <c r="D7354" s="210">
        <v>90.65</v>
      </c>
      <c r="E7354" s="206"/>
    </row>
    <row r="7355" spans="1:5" ht="60">
      <c r="A7355" s="207">
        <v>181</v>
      </c>
      <c r="B7355" s="208" t="s">
        <v>8537</v>
      </c>
      <c r="C7355" s="209" t="s">
        <v>8533</v>
      </c>
      <c r="D7355" s="210">
        <v>122.65</v>
      </c>
      <c r="E7355" s="206"/>
    </row>
    <row r="7356" spans="1:5" ht="45">
      <c r="A7356" s="207">
        <v>39837</v>
      </c>
      <c r="B7356" s="208" t="s">
        <v>8538</v>
      </c>
      <c r="C7356" s="209" t="s">
        <v>8533</v>
      </c>
      <c r="D7356" s="210">
        <v>259.41000000000003</v>
      </c>
      <c r="E7356" s="206"/>
    </row>
    <row r="7357" spans="1:5" ht="45">
      <c r="A7357" s="207">
        <v>10535</v>
      </c>
      <c r="B7357" s="208" t="s">
        <v>8539</v>
      </c>
      <c r="C7357" s="209" t="s">
        <v>14</v>
      </c>
      <c r="D7357" s="210">
        <v>4186.5</v>
      </c>
      <c r="E7357" s="206"/>
    </row>
    <row r="7358" spans="1:5" ht="30">
      <c r="A7358" s="207">
        <v>10537</v>
      </c>
      <c r="B7358" s="208" t="s">
        <v>8540</v>
      </c>
      <c r="C7358" s="209" t="s">
        <v>14</v>
      </c>
      <c r="D7358" s="210">
        <v>5709.25</v>
      </c>
      <c r="E7358" s="206"/>
    </row>
    <row r="7359" spans="1:5" ht="30">
      <c r="A7359" s="207">
        <v>13891</v>
      </c>
      <c r="B7359" s="208" t="s">
        <v>8541</v>
      </c>
      <c r="C7359" s="209" t="s">
        <v>14</v>
      </c>
      <c r="D7359" s="210">
        <v>5236.67</v>
      </c>
      <c r="E7359" s="206"/>
    </row>
    <row r="7360" spans="1:5" ht="30">
      <c r="A7360" s="207">
        <v>25975</v>
      </c>
      <c r="B7360" s="208" t="s">
        <v>8542</v>
      </c>
      <c r="C7360" s="209" t="s">
        <v>14</v>
      </c>
      <c r="D7360" s="210">
        <v>22777.39</v>
      </c>
      <c r="E7360" s="206"/>
    </row>
    <row r="7361" spans="1:5" ht="30">
      <c r="A7361" s="207">
        <v>36396</v>
      </c>
      <c r="B7361" s="208" t="s">
        <v>8543</v>
      </c>
      <c r="C7361" s="209" t="s">
        <v>14</v>
      </c>
      <c r="D7361" s="210">
        <v>4789.63</v>
      </c>
      <c r="E7361" s="206"/>
    </row>
    <row r="7362" spans="1:5" ht="45">
      <c r="A7362" s="207">
        <v>36397</v>
      </c>
      <c r="B7362" s="208" t="s">
        <v>8544</v>
      </c>
      <c r="C7362" s="209" t="s">
        <v>14</v>
      </c>
      <c r="D7362" s="210">
        <v>17029.830000000002</v>
      </c>
      <c r="E7362" s="206"/>
    </row>
    <row r="7363" spans="1:5" ht="30">
      <c r="A7363" s="207">
        <v>36398</v>
      </c>
      <c r="B7363" s="208" t="s">
        <v>8545</v>
      </c>
      <c r="C7363" s="209" t="s">
        <v>14</v>
      </c>
      <c r="D7363" s="210">
        <v>20698.330000000002</v>
      </c>
      <c r="E7363" s="206"/>
    </row>
    <row r="7364" spans="1:5" ht="15">
      <c r="A7364" s="207">
        <v>647</v>
      </c>
      <c r="B7364" s="208" t="s">
        <v>8546</v>
      </c>
      <c r="C7364" s="209" t="s">
        <v>15</v>
      </c>
      <c r="D7364" s="210">
        <v>9.7100000000000009</v>
      </c>
      <c r="E7364" s="206"/>
    </row>
    <row r="7365" spans="1:5" ht="15">
      <c r="A7365" s="207">
        <v>40920</v>
      </c>
      <c r="B7365" s="208" t="s">
        <v>8547</v>
      </c>
      <c r="C7365" s="209" t="s">
        <v>8218</v>
      </c>
      <c r="D7365" s="210">
        <v>1722</v>
      </c>
      <c r="E7365" s="206"/>
    </row>
    <row r="7366" spans="1:5" ht="30">
      <c r="A7366" s="207">
        <v>38783</v>
      </c>
      <c r="B7366" s="208" t="s">
        <v>8548</v>
      </c>
      <c r="C7366" s="209" t="s">
        <v>14</v>
      </c>
      <c r="D7366" s="210">
        <v>1.1599999999999999</v>
      </c>
      <c r="E7366" s="206"/>
    </row>
    <row r="7367" spans="1:5" ht="30">
      <c r="A7367" s="207">
        <v>37593</v>
      </c>
      <c r="B7367" s="208" t="s">
        <v>8549</v>
      </c>
      <c r="C7367" s="209" t="s">
        <v>14</v>
      </c>
      <c r="D7367" s="210">
        <v>2.85</v>
      </c>
      <c r="E7367" s="206"/>
    </row>
    <row r="7368" spans="1:5" ht="30">
      <c r="A7368" s="207">
        <v>37594</v>
      </c>
      <c r="B7368" s="208" t="s">
        <v>8550</v>
      </c>
      <c r="C7368" s="209" t="s">
        <v>14</v>
      </c>
      <c r="D7368" s="210">
        <v>3.55</v>
      </c>
      <c r="E7368" s="206"/>
    </row>
    <row r="7369" spans="1:5" ht="30">
      <c r="A7369" s="207">
        <v>37592</v>
      </c>
      <c r="B7369" s="208" t="s">
        <v>8551</v>
      </c>
      <c r="C7369" s="209" t="s">
        <v>14</v>
      </c>
      <c r="D7369" s="210">
        <v>2.25</v>
      </c>
      <c r="E7369" s="206"/>
    </row>
    <row r="7370" spans="1:5" ht="30">
      <c r="A7370" s="207">
        <v>7266</v>
      </c>
      <c r="B7370" s="208" t="s">
        <v>8552</v>
      </c>
      <c r="C7370" s="209" t="s">
        <v>8553</v>
      </c>
      <c r="D7370" s="210">
        <v>867.84</v>
      </c>
      <c r="E7370" s="206"/>
    </row>
    <row r="7371" spans="1:5" ht="30">
      <c r="A7371" s="207">
        <v>7270</v>
      </c>
      <c r="B7371" s="208" t="s">
        <v>8554</v>
      </c>
      <c r="C7371" s="209" t="s">
        <v>14</v>
      </c>
      <c r="D7371" s="210">
        <v>1</v>
      </c>
      <c r="E7371" s="206"/>
    </row>
    <row r="7372" spans="1:5" ht="30">
      <c r="A7372" s="207">
        <v>7267</v>
      </c>
      <c r="B7372" s="208" t="s">
        <v>8555</v>
      </c>
      <c r="C7372" s="209" t="s">
        <v>14</v>
      </c>
      <c r="D7372" s="210">
        <v>0.78</v>
      </c>
      <c r="E7372" s="206"/>
    </row>
    <row r="7373" spans="1:5" ht="30">
      <c r="A7373" s="207">
        <v>7269</v>
      </c>
      <c r="B7373" s="208" t="s">
        <v>8556</v>
      </c>
      <c r="C7373" s="209" t="s">
        <v>14</v>
      </c>
      <c r="D7373" s="210">
        <v>0.8</v>
      </c>
      <c r="E7373" s="206"/>
    </row>
    <row r="7374" spans="1:5" ht="30">
      <c r="A7374" s="207">
        <v>7271</v>
      </c>
      <c r="B7374" s="208" t="s">
        <v>8557</v>
      </c>
      <c r="C7374" s="209" t="s">
        <v>14</v>
      </c>
      <c r="D7374" s="210">
        <v>0.86</v>
      </c>
      <c r="E7374" s="206"/>
    </row>
    <row r="7375" spans="1:5" ht="30">
      <c r="A7375" s="207">
        <v>7268</v>
      </c>
      <c r="B7375" s="208" t="s">
        <v>8558</v>
      </c>
      <c r="C7375" s="209" t="s">
        <v>14</v>
      </c>
      <c r="D7375" s="210">
        <v>1.21</v>
      </c>
      <c r="E7375" s="206"/>
    </row>
    <row r="7376" spans="1:5" ht="30">
      <c r="A7376" s="207">
        <v>34556</v>
      </c>
      <c r="B7376" s="208" t="s">
        <v>8559</v>
      </c>
      <c r="C7376" s="209" t="s">
        <v>14</v>
      </c>
      <c r="D7376" s="210">
        <v>3.45</v>
      </c>
      <c r="E7376" s="206"/>
    </row>
    <row r="7377" spans="1:5" ht="30">
      <c r="A7377" s="207">
        <v>37873</v>
      </c>
      <c r="B7377" s="208" t="s">
        <v>8560</v>
      </c>
      <c r="C7377" s="209" t="s">
        <v>14</v>
      </c>
      <c r="D7377" s="210">
        <v>3.51</v>
      </c>
      <c r="E7377" s="206"/>
    </row>
    <row r="7378" spans="1:5" ht="30">
      <c r="A7378" s="207">
        <v>34564</v>
      </c>
      <c r="B7378" s="208" t="s">
        <v>8561</v>
      </c>
      <c r="C7378" s="209" t="s">
        <v>14</v>
      </c>
      <c r="D7378" s="210">
        <v>3.68</v>
      </c>
      <c r="E7378" s="206"/>
    </row>
    <row r="7379" spans="1:5" ht="30">
      <c r="A7379" s="207">
        <v>34565</v>
      </c>
      <c r="B7379" s="208" t="s">
        <v>8562</v>
      </c>
      <c r="C7379" s="209" t="s">
        <v>14</v>
      </c>
      <c r="D7379" s="210">
        <v>3.89</v>
      </c>
      <c r="E7379" s="206"/>
    </row>
    <row r="7380" spans="1:5" ht="30">
      <c r="A7380" s="207">
        <v>38590</v>
      </c>
      <c r="B7380" s="208" t="s">
        <v>8563</v>
      </c>
      <c r="C7380" s="209" t="s">
        <v>14</v>
      </c>
      <c r="D7380" s="210">
        <v>2.88</v>
      </c>
      <c r="E7380" s="206"/>
    </row>
    <row r="7381" spans="1:5" ht="30">
      <c r="A7381" s="207">
        <v>34566</v>
      </c>
      <c r="B7381" s="208" t="s">
        <v>8564</v>
      </c>
      <c r="C7381" s="209" t="s">
        <v>14</v>
      </c>
      <c r="D7381" s="210">
        <v>3.02</v>
      </c>
      <c r="E7381" s="206"/>
    </row>
    <row r="7382" spans="1:5" ht="30">
      <c r="A7382" s="207">
        <v>34567</v>
      </c>
      <c r="B7382" s="208" t="s">
        <v>8565</v>
      </c>
      <c r="C7382" s="209" t="s">
        <v>14</v>
      </c>
      <c r="D7382" s="210">
        <v>3.2</v>
      </c>
      <c r="E7382" s="206"/>
    </row>
    <row r="7383" spans="1:5" ht="30">
      <c r="A7383" s="207">
        <v>38591</v>
      </c>
      <c r="B7383" s="208" t="s">
        <v>8566</v>
      </c>
      <c r="C7383" s="209" t="s">
        <v>14</v>
      </c>
      <c r="D7383" s="210">
        <v>2.91</v>
      </c>
      <c r="E7383" s="206"/>
    </row>
    <row r="7384" spans="1:5" ht="30">
      <c r="A7384" s="207">
        <v>34568</v>
      </c>
      <c r="B7384" s="208" t="s">
        <v>8567</v>
      </c>
      <c r="C7384" s="209" t="s">
        <v>14</v>
      </c>
      <c r="D7384" s="210">
        <v>3.79</v>
      </c>
      <c r="E7384" s="206"/>
    </row>
    <row r="7385" spans="1:5" ht="30">
      <c r="A7385" s="207">
        <v>34569</v>
      </c>
      <c r="B7385" s="208" t="s">
        <v>8568</v>
      </c>
      <c r="C7385" s="209" t="s">
        <v>14</v>
      </c>
      <c r="D7385" s="210">
        <v>3.89</v>
      </c>
      <c r="E7385" s="206"/>
    </row>
    <row r="7386" spans="1:5" ht="30">
      <c r="A7386" s="207">
        <v>34570</v>
      </c>
      <c r="B7386" s="208" t="s">
        <v>8569</v>
      </c>
      <c r="C7386" s="209" t="s">
        <v>14</v>
      </c>
      <c r="D7386" s="210">
        <v>4.2300000000000004</v>
      </c>
      <c r="E7386" s="206"/>
    </row>
    <row r="7387" spans="1:5" ht="30">
      <c r="A7387" s="207">
        <v>25070</v>
      </c>
      <c r="B7387" s="208" t="s">
        <v>8570</v>
      </c>
      <c r="C7387" s="209" t="s">
        <v>14</v>
      </c>
      <c r="D7387" s="210">
        <v>3.18</v>
      </c>
      <c r="E7387" s="206"/>
    </row>
    <row r="7388" spans="1:5" ht="30">
      <c r="A7388" s="207">
        <v>34571</v>
      </c>
      <c r="B7388" s="208" t="s">
        <v>8571</v>
      </c>
      <c r="C7388" s="209" t="s">
        <v>14</v>
      </c>
      <c r="D7388" s="210">
        <v>3.21</v>
      </c>
      <c r="E7388" s="206"/>
    </row>
    <row r="7389" spans="1:5" ht="30">
      <c r="A7389" s="207">
        <v>34573</v>
      </c>
      <c r="B7389" s="208" t="s">
        <v>8572</v>
      </c>
      <c r="C7389" s="209" t="s">
        <v>14</v>
      </c>
      <c r="D7389" s="210">
        <v>3.38</v>
      </c>
      <c r="E7389" s="206"/>
    </row>
    <row r="7390" spans="1:5" ht="15">
      <c r="A7390" s="207">
        <v>37107</v>
      </c>
      <c r="B7390" s="208" t="s">
        <v>8573</v>
      </c>
      <c r="C7390" s="209" t="s">
        <v>14</v>
      </c>
      <c r="D7390" s="210">
        <v>4.46</v>
      </c>
      <c r="E7390" s="206"/>
    </row>
    <row r="7391" spans="1:5" ht="30">
      <c r="A7391" s="207">
        <v>34576</v>
      </c>
      <c r="B7391" s="208" t="s">
        <v>8574</v>
      </c>
      <c r="C7391" s="209" t="s">
        <v>14</v>
      </c>
      <c r="D7391" s="210">
        <v>4.93</v>
      </c>
      <c r="E7391" s="206"/>
    </row>
    <row r="7392" spans="1:5" ht="30">
      <c r="A7392" s="207">
        <v>34577</v>
      </c>
      <c r="B7392" s="208" t="s">
        <v>8575</v>
      </c>
      <c r="C7392" s="209" t="s">
        <v>14</v>
      </c>
      <c r="D7392" s="210">
        <v>5.14</v>
      </c>
      <c r="E7392" s="206"/>
    </row>
    <row r="7393" spans="1:5" ht="30">
      <c r="A7393" s="207">
        <v>34578</v>
      </c>
      <c r="B7393" s="208" t="s">
        <v>8576</v>
      </c>
      <c r="C7393" s="209" t="s">
        <v>14</v>
      </c>
      <c r="D7393" s="210">
        <v>5.57</v>
      </c>
      <c r="E7393" s="206"/>
    </row>
    <row r="7394" spans="1:5" ht="30">
      <c r="A7394" s="207">
        <v>34579</v>
      </c>
      <c r="B7394" s="208" t="s">
        <v>8577</v>
      </c>
      <c r="C7394" s="209" t="s">
        <v>14</v>
      </c>
      <c r="D7394" s="210">
        <v>5.94</v>
      </c>
      <c r="E7394" s="206"/>
    </row>
    <row r="7395" spans="1:5" ht="30">
      <c r="A7395" s="207">
        <v>25067</v>
      </c>
      <c r="B7395" s="208" t="s">
        <v>8578</v>
      </c>
      <c r="C7395" s="209" t="s">
        <v>14</v>
      </c>
      <c r="D7395" s="210">
        <v>3.98</v>
      </c>
      <c r="E7395" s="206"/>
    </row>
    <row r="7396" spans="1:5" ht="30">
      <c r="A7396" s="207">
        <v>34580</v>
      </c>
      <c r="B7396" s="208" t="s">
        <v>8579</v>
      </c>
      <c r="C7396" s="209" t="s">
        <v>14</v>
      </c>
      <c r="D7396" s="210">
        <v>4.4400000000000004</v>
      </c>
      <c r="E7396" s="206"/>
    </row>
    <row r="7397" spans="1:5" ht="30">
      <c r="A7397" s="207">
        <v>25071</v>
      </c>
      <c r="B7397" s="208" t="s">
        <v>8580</v>
      </c>
      <c r="C7397" s="209" t="s">
        <v>14</v>
      </c>
      <c r="D7397" s="210">
        <v>2.21</v>
      </c>
      <c r="E7397" s="206"/>
    </row>
    <row r="7398" spans="1:5" ht="15">
      <c r="A7398" s="207">
        <v>38395</v>
      </c>
      <c r="B7398" s="208" t="s">
        <v>8581</v>
      </c>
      <c r="C7398" s="209" t="s">
        <v>14</v>
      </c>
      <c r="D7398" s="210">
        <v>8.36</v>
      </c>
      <c r="E7398" s="206"/>
    </row>
    <row r="7399" spans="1:5" ht="30">
      <c r="A7399" s="207">
        <v>34583</v>
      </c>
      <c r="B7399" s="208" t="s">
        <v>8582</v>
      </c>
      <c r="C7399" s="209" t="s">
        <v>787</v>
      </c>
      <c r="D7399" s="210">
        <v>60.72</v>
      </c>
      <c r="E7399" s="206"/>
    </row>
    <row r="7400" spans="1:5" ht="30">
      <c r="A7400" s="207">
        <v>34584</v>
      </c>
      <c r="B7400" s="208" t="s">
        <v>8583</v>
      </c>
      <c r="C7400" s="209" t="s">
        <v>787</v>
      </c>
      <c r="D7400" s="210">
        <v>33.99</v>
      </c>
      <c r="E7400" s="206"/>
    </row>
    <row r="7401" spans="1:5" ht="45">
      <c r="A7401" s="207">
        <v>709</v>
      </c>
      <c r="B7401" s="208" t="s">
        <v>8584</v>
      </c>
      <c r="C7401" s="209" t="s">
        <v>787</v>
      </c>
      <c r="D7401" s="210">
        <v>578.34</v>
      </c>
      <c r="E7401" s="206"/>
    </row>
    <row r="7402" spans="1:5" ht="30">
      <c r="A7402" s="207">
        <v>34599</v>
      </c>
      <c r="B7402" s="208" t="s">
        <v>8585</v>
      </c>
      <c r="C7402" s="209" t="s">
        <v>14</v>
      </c>
      <c r="D7402" s="210">
        <v>2.27</v>
      </c>
      <c r="E7402" s="206"/>
    </row>
    <row r="7403" spans="1:5" ht="15">
      <c r="A7403" s="207">
        <v>34592</v>
      </c>
      <c r="B7403" s="208" t="s">
        <v>8586</v>
      </c>
      <c r="C7403" s="209" t="s">
        <v>14</v>
      </c>
      <c r="D7403" s="210">
        <v>2.5299999999999998</v>
      </c>
      <c r="E7403" s="206"/>
    </row>
    <row r="7404" spans="1:5" ht="30">
      <c r="A7404" s="207">
        <v>37103</v>
      </c>
      <c r="B7404" s="208" t="s">
        <v>8587</v>
      </c>
      <c r="C7404" s="209" t="s">
        <v>14</v>
      </c>
      <c r="D7404" s="210">
        <v>2.89</v>
      </c>
      <c r="E7404" s="206"/>
    </row>
    <row r="7405" spans="1:5" ht="30">
      <c r="A7405" s="207">
        <v>34555</v>
      </c>
      <c r="B7405" s="208" t="s">
        <v>8588</v>
      </c>
      <c r="C7405" s="209" t="s">
        <v>14</v>
      </c>
      <c r="D7405" s="210">
        <v>3.67</v>
      </c>
      <c r="E7405" s="206"/>
    </row>
    <row r="7406" spans="1:5" ht="30">
      <c r="A7406" s="207">
        <v>674</v>
      </c>
      <c r="B7406" s="208" t="s">
        <v>8589</v>
      </c>
      <c r="C7406" s="209" t="s">
        <v>787</v>
      </c>
      <c r="D7406" s="210">
        <v>61.27</v>
      </c>
      <c r="E7406" s="206"/>
    </row>
    <row r="7407" spans="1:5" ht="30">
      <c r="A7407" s="207">
        <v>34600</v>
      </c>
      <c r="B7407" s="208" t="s">
        <v>8590</v>
      </c>
      <c r="C7407" s="209" t="s">
        <v>787</v>
      </c>
      <c r="D7407" s="210">
        <v>90</v>
      </c>
      <c r="E7407" s="206"/>
    </row>
    <row r="7408" spans="1:5" ht="30">
      <c r="A7408" s="207">
        <v>652</v>
      </c>
      <c r="B7408" s="208" t="s">
        <v>8591</v>
      </c>
      <c r="C7408" s="209" t="s">
        <v>787</v>
      </c>
      <c r="D7408" s="210">
        <v>137.87</v>
      </c>
      <c r="E7408" s="206"/>
    </row>
    <row r="7409" spans="1:5" ht="30">
      <c r="A7409" s="207">
        <v>651</v>
      </c>
      <c r="B7409" s="208" t="s">
        <v>8592</v>
      </c>
      <c r="C7409" s="209" t="s">
        <v>14</v>
      </c>
      <c r="D7409" s="210">
        <v>2.79</v>
      </c>
      <c r="E7409" s="206"/>
    </row>
    <row r="7410" spans="1:5" ht="30">
      <c r="A7410" s="207">
        <v>654</v>
      </c>
      <c r="B7410" s="208" t="s">
        <v>8593</v>
      </c>
      <c r="C7410" s="209" t="s">
        <v>14</v>
      </c>
      <c r="D7410" s="210">
        <v>3.45</v>
      </c>
      <c r="E7410" s="206"/>
    </row>
    <row r="7411" spans="1:5" ht="30">
      <c r="A7411" s="207">
        <v>650</v>
      </c>
      <c r="B7411" s="208" t="s">
        <v>8594</v>
      </c>
      <c r="C7411" s="209" t="s">
        <v>14</v>
      </c>
      <c r="D7411" s="210">
        <v>2.23</v>
      </c>
      <c r="E7411" s="206"/>
    </row>
    <row r="7412" spans="1:5" ht="15">
      <c r="A7412" s="207">
        <v>716</v>
      </c>
      <c r="B7412" s="208" t="s">
        <v>8595</v>
      </c>
      <c r="C7412" s="209" t="s">
        <v>14</v>
      </c>
      <c r="D7412" s="210">
        <v>22.7</v>
      </c>
      <c r="E7412" s="206"/>
    </row>
    <row r="7413" spans="1:5" ht="15">
      <c r="A7413" s="207">
        <v>715</v>
      </c>
      <c r="B7413" s="208" t="s">
        <v>8596</v>
      </c>
      <c r="C7413" s="209" t="s">
        <v>14</v>
      </c>
      <c r="D7413" s="210">
        <v>22.45</v>
      </c>
      <c r="E7413" s="206"/>
    </row>
    <row r="7414" spans="1:5" ht="30">
      <c r="A7414" s="207">
        <v>718</v>
      </c>
      <c r="B7414" s="208" t="s">
        <v>8597</v>
      </c>
      <c r="C7414" s="209" t="s">
        <v>14</v>
      </c>
      <c r="D7414" s="210">
        <v>33.450000000000003</v>
      </c>
      <c r="E7414" s="206"/>
    </row>
    <row r="7415" spans="1:5" ht="30">
      <c r="A7415" s="207">
        <v>11981</v>
      </c>
      <c r="B7415" s="208" t="s">
        <v>8598</v>
      </c>
      <c r="C7415" s="209" t="s">
        <v>14</v>
      </c>
      <c r="D7415" s="210">
        <v>22.93</v>
      </c>
      <c r="E7415" s="206"/>
    </row>
    <row r="7416" spans="1:5" ht="15">
      <c r="A7416" s="207">
        <v>34586</v>
      </c>
      <c r="B7416" s="208" t="s">
        <v>8599</v>
      </c>
      <c r="C7416" s="209" t="s">
        <v>14</v>
      </c>
      <c r="D7416" s="210">
        <v>2.4300000000000002</v>
      </c>
      <c r="E7416" s="206"/>
    </row>
    <row r="7417" spans="1:5" ht="15">
      <c r="A7417" s="207">
        <v>38603</v>
      </c>
      <c r="B7417" s="208" t="s">
        <v>8600</v>
      </c>
      <c r="C7417" s="209" t="s">
        <v>14</v>
      </c>
      <c r="D7417" s="210">
        <v>2.95</v>
      </c>
      <c r="E7417" s="206"/>
    </row>
    <row r="7418" spans="1:5" ht="15">
      <c r="A7418" s="207">
        <v>34588</v>
      </c>
      <c r="B7418" s="208" t="s">
        <v>8601</v>
      </c>
      <c r="C7418" s="209" t="s">
        <v>14</v>
      </c>
      <c r="D7418" s="210">
        <v>3.18</v>
      </c>
      <c r="E7418" s="206"/>
    </row>
    <row r="7419" spans="1:5" ht="15">
      <c r="A7419" s="207">
        <v>34590</v>
      </c>
      <c r="B7419" s="208" t="s">
        <v>8602</v>
      </c>
      <c r="C7419" s="209" t="s">
        <v>14</v>
      </c>
      <c r="D7419" s="210">
        <v>2.9</v>
      </c>
      <c r="E7419" s="206"/>
    </row>
    <row r="7420" spans="1:5" ht="15">
      <c r="A7420" s="207">
        <v>34591</v>
      </c>
      <c r="B7420" s="208" t="s">
        <v>8603</v>
      </c>
      <c r="C7420" s="209" t="s">
        <v>14</v>
      </c>
      <c r="D7420" s="210">
        <v>3.93</v>
      </c>
      <c r="E7420" s="206"/>
    </row>
    <row r="7421" spans="1:5" ht="30">
      <c r="A7421" s="207">
        <v>41372</v>
      </c>
      <c r="B7421" s="208" t="s">
        <v>8604</v>
      </c>
      <c r="C7421" s="209" t="s">
        <v>787</v>
      </c>
      <c r="D7421" s="210">
        <v>85.99</v>
      </c>
      <c r="E7421" s="206"/>
    </row>
    <row r="7422" spans="1:5" ht="30">
      <c r="A7422" s="207">
        <v>41371</v>
      </c>
      <c r="B7422" s="208" t="s">
        <v>8605</v>
      </c>
      <c r="C7422" s="209" t="s">
        <v>787</v>
      </c>
      <c r="D7422" s="210">
        <v>50.83</v>
      </c>
      <c r="E7422" s="206"/>
    </row>
    <row r="7423" spans="1:5" ht="45">
      <c r="A7423" s="207">
        <v>40517</v>
      </c>
      <c r="B7423" s="208" t="s">
        <v>8606</v>
      </c>
      <c r="C7423" s="209" t="s">
        <v>787</v>
      </c>
      <c r="D7423" s="210">
        <v>46.3</v>
      </c>
      <c r="E7423" s="206"/>
    </row>
    <row r="7424" spans="1:5" ht="45">
      <c r="A7424" s="207">
        <v>40515</v>
      </c>
      <c r="B7424" s="208" t="s">
        <v>8607</v>
      </c>
      <c r="C7424" s="209" t="s">
        <v>787</v>
      </c>
      <c r="D7424" s="210">
        <v>104.17</v>
      </c>
      <c r="E7424" s="206"/>
    </row>
    <row r="7425" spans="1:5" ht="60">
      <c r="A7425" s="207">
        <v>40529</v>
      </c>
      <c r="B7425" s="208" t="s">
        <v>8608</v>
      </c>
      <c r="C7425" s="209" t="s">
        <v>787</v>
      </c>
      <c r="D7425" s="210">
        <v>66.55</v>
      </c>
      <c r="E7425" s="206"/>
    </row>
    <row r="7426" spans="1:5" ht="60">
      <c r="A7426" s="207">
        <v>36170</v>
      </c>
      <c r="B7426" s="208" t="s">
        <v>8609</v>
      </c>
      <c r="C7426" s="209" t="s">
        <v>787</v>
      </c>
      <c r="D7426" s="210">
        <v>55.22</v>
      </c>
      <c r="E7426" s="206"/>
    </row>
    <row r="7427" spans="1:5" ht="60">
      <c r="A7427" s="207">
        <v>40524</v>
      </c>
      <c r="B7427" s="208" t="s">
        <v>8610</v>
      </c>
      <c r="C7427" s="209" t="s">
        <v>787</v>
      </c>
      <c r="D7427" s="210">
        <v>65.099999999999994</v>
      </c>
      <c r="E7427" s="206"/>
    </row>
    <row r="7428" spans="1:5" ht="45">
      <c r="A7428" s="207">
        <v>36156</v>
      </c>
      <c r="B7428" s="208" t="s">
        <v>8611</v>
      </c>
      <c r="C7428" s="209" t="s">
        <v>787</v>
      </c>
      <c r="D7428" s="210">
        <v>50.64</v>
      </c>
      <c r="E7428" s="206"/>
    </row>
    <row r="7429" spans="1:5" ht="45">
      <c r="A7429" s="207">
        <v>36155</v>
      </c>
      <c r="B7429" s="208" t="s">
        <v>8612</v>
      </c>
      <c r="C7429" s="209" t="s">
        <v>787</v>
      </c>
      <c r="D7429" s="210">
        <v>43.71</v>
      </c>
      <c r="E7429" s="206"/>
    </row>
    <row r="7430" spans="1:5" ht="45">
      <c r="A7430" s="207">
        <v>36154</v>
      </c>
      <c r="B7430" s="208" t="s">
        <v>8613</v>
      </c>
      <c r="C7430" s="209" t="s">
        <v>787</v>
      </c>
      <c r="D7430" s="210">
        <v>60.76</v>
      </c>
      <c r="E7430" s="206"/>
    </row>
    <row r="7431" spans="1:5" ht="45">
      <c r="A7431" s="207">
        <v>695</v>
      </c>
      <c r="B7431" s="208" t="s">
        <v>8614</v>
      </c>
      <c r="C7431" s="209" t="s">
        <v>787</v>
      </c>
      <c r="D7431" s="210">
        <v>44.63</v>
      </c>
      <c r="E7431" s="206"/>
    </row>
    <row r="7432" spans="1:5" ht="45">
      <c r="A7432" s="207">
        <v>679</v>
      </c>
      <c r="B7432" s="208" t="s">
        <v>8615</v>
      </c>
      <c r="C7432" s="209" t="s">
        <v>787</v>
      </c>
      <c r="D7432" s="210">
        <v>66.55</v>
      </c>
      <c r="E7432" s="206"/>
    </row>
    <row r="7433" spans="1:5" ht="45">
      <c r="A7433" s="207">
        <v>711</v>
      </c>
      <c r="B7433" s="208" t="s">
        <v>8616</v>
      </c>
      <c r="C7433" s="209" t="s">
        <v>787</v>
      </c>
      <c r="D7433" s="210">
        <v>44.02</v>
      </c>
      <c r="E7433" s="206"/>
    </row>
    <row r="7434" spans="1:5" ht="45">
      <c r="A7434" s="207">
        <v>712</v>
      </c>
      <c r="B7434" s="208" t="s">
        <v>8617</v>
      </c>
      <c r="C7434" s="209" t="s">
        <v>787</v>
      </c>
      <c r="D7434" s="210">
        <v>55.45</v>
      </c>
      <c r="E7434" s="206"/>
    </row>
    <row r="7435" spans="1:5" ht="30">
      <c r="A7435" s="207">
        <v>12614</v>
      </c>
      <c r="B7435" s="208" t="s">
        <v>8618</v>
      </c>
      <c r="C7435" s="209" t="s">
        <v>14</v>
      </c>
      <c r="D7435" s="210">
        <v>18.66</v>
      </c>
      <c r="E7435" s="206"/>
    </row>
    <row r="7436" spans="1:5" ht="30">
      <c r="A7436" s="207">
        <v>6140</v>
      </c>
      <c r="B7436" s="208" t="s">
        <v>8619</v>
      </c>
      <c r="C7436" s="209" t="s">
        <v>14</v>
      </c>
      <c r="D7436" s="210">
        <v>3.48</v>
      </c>
      <c r="E7436" s="206"/>
    </row>
    <row r="7437" spans="1:5" ht="15">
      <c r="A7437" s="207">
        <v>38399</v>
      </c>
      <c r="B7437" s="208" t="s">
        <v>8620</v>
      </c>
      <c r="C7437" s="209" t="s">
        <v>14</v>
      </c>
      <c r="D7437" s="210">
        <v>197.59</v>
      </c>
      <c r="E7437" s="206"/>
    </row>
    <row r="7438" spans="1:5" ht="45">
      <c r="A7438" s="207">
        <v>735</v>
      </c>
      <c r="B7438" s="208" t="s">
        <v>8621</v>
      </c>
      <c r="C7438" s="209" t="s">
        <v>14</v>
      </c>
      <c r="D7438" s="210">
        <v>2101.31</v>
      </c>
      <c r="E7438" s="206"/>
    </row>
    <row r="7439" spans="1:5" ht="45">
      <c r="A7439" s="207">
        <v>736</v>
      </c>
      <c r="B7439" s="208" t="s">
        <v>8622</v>
      </c>
      <c r="C7439" s="209" t="s">
        <v>14</v>
      </c>
      <c r="D7439" s="210">
        <v>1766.82</v>
      </c>
      <c r="E7439" s="206"/>
    </row>
    <row r="7440" spans="1:5" ht="45">
      <c r="A7440" s="207">
        <v>729</v>
      </c>
      <c r="B7440" s="208" t="s">
        <v>8623</v>
      </c>
      <c r="C7440" s="209" t="s">
        <v>14</v>
      </c>
      <c r="D7440" s="210">
        <v>720</v>
      </c>
      <c r="E7440" s="206"/>
    </row>
    <row r="7441" spans="1:5" ht="45">
      <c r="A7441" s="207">
        <v>39925</v>
      </c>
      <c r="B7441" s="208" t="s">
        <v>8624</v>
      </c>
      <c r="C7441" s="209" t="s">
        <v>14</v>
      </c>
      <c r="D7441" s="210">
        <v>10403.93</v>
      </c>
      <c r="E7441" s="206"/>
    </row>
    <row r="7442" spans="1:5" ht="45">
      <c r="A7442" s="207">
        <v>731</v>
      </c>
      <c r="B7442" s="208" t="s">
        <v>8625</v>
      </c>
      <c r="C7442" s="209" t="s">
        <v>14</v>
      </c>
      <c r="D7442" s="210">
        <v>700.74</v>
      </c>
      <c r="E7442" s="206"/>
    </row>
    <row r="7443" spans="1:5" ht="45">
      <c r="A7443" s="207">
        <v>10575</v>
      </c>
      <c r="B7443" s="208" t="s">
        <v>8626</v>
      </c>
      <c r="C7443" s="209" t="s">
        <v>14</v>
      </c>
      <c r="D7443" s="210">
        <v>1093.55</v>
      </c>
      <c r="E7443" s="206"/>
    </row>
    <row r="7444" spans="1:5" ht="45">
      <c r="A7444" s="207">
        <v>733</v>
      </c>
      <c r="B7444" s="208" t="s">
        <v>8627</v>
      </c>
      <c r="C7444" s="209" t="s">
        <v>14</v>
      </c>
      <c r="D7444" s="210">
        <v>1197.31</v>
      </c>
      <c r="E7444" s="206"/>
    </row>
    <row r="7445" spans="1:5" ht="45">
      <c r="A7445" s="207">
        <v>732</v>
      </c>
      <c r="B7445" s="208" t="s">
        <v>8628</v>
      </c>
      <c r="C7445" s="209" t="s">
        <v>14</v>
      </c>
      <c r="D7445" s="210">
        <v>1181.21</v>
      </c>
      <c r="E7445" s="206"/>
    </row>
    <row r="7446" spans="1:5" ht="45">
      <c r="A7446" s="207">
        <v>737</v>
      </c>
      <c r="B7446" s="208" t="s">
        <v>8629</v>
      </c>
      <c r="C7446" s="209" t="s">
        <v>14</v>
      </c>
      <c r="D7446" s="210">
        <v>6623.88</v>
      </c>
      <c r="E7446" s="206"/>
    </row>
    <row r="7447" spans="1:5" ht="45">
      <c r="A7447" s="207">
        <v>738</v>
      </c>
      <c r="B7447" s="208" t="s">
        <v>8630</v>
      </c>
      <c r="C7447" s="209" t="s">
        <v>14</v>
      </c>
      <c r="D7447" s="210">
        <v>3071.44</v>
      </c>
      <c r="E7447" s="206"/>
    </row>
    <row r="7448" spans="1:5" ht="45">
      <c r="A7448" s="207">
        <v>740</v>
      </c>
      <c r="B7448" s="208" t="s">
        <v>8631</v>
      </c>
      <c r="C7448" s="209" t="s">
        <v>14</v>
      </c>
      <c r="D7448" s="210">
        <v>6231.33</v>
      </c>
      <c r="E7448" s="206"/>
    </row>
    <row r="7449" spans="1:5" ht="45">
      <c r="A7449" s="207">
        <v>734</v>
      </c>
      <c r="B7449" s="208" t="s">
        <v>8632</v>
      </c>
      <c r="C7449" s="209" t="s">
        <v>14</v>
      </c>
      <c r="D7449" s="210">
        <v>1266.25</v>
      </c>
      <c r="E7449" s="206"/>
    </row>
    <row r="7450" spans="1:5" ht="15">
      <c r="A7450" s="207">
        <v>39008</v>
      </c>
      <c r="B7450" s="208" t="s">
        <v>8633</v>
      </c>
      <c r="C7450" s="209" t="s">
        <v>14</v>
      </c>
      <c r="D7450" s="210">
        <v>51034.71</v>
      </c>
      <c r="E7450" s="206"/>
    </row>
    <row r="7451" spans="1:5" ht="15">
      <c r="A7451" s="207">
        <v>39009</v>
      </c>
      <c r="B7451" s="208" t="s">
        <v>8634</v>
      </c>
      <c r="C7451" s="209" t="s">
        <v>14</v>
      </c>
      <c r="D7451" s="210">
        <v>54677.37</v>
      </c>
      <c r="E7451" s="206"/>
    </row>
    <row r="7452" spans="1:5" ht="60">
      <c r="A7452" s="207">
        <v>10587</v>
      </c>
      <c r="B7452" s="208" t="s">
        <v>8635</v>
      </c>
      <c r="C7452" s="209" t="s">
        <v>14</v>
      </c>
      <c r="D7452" s="210">
        <v>2981.05</v>
      </c>
      <c r="E7452" s="206"/>
    </row>
    <row r="7453" spans="1:5" ht="60">
      <c r="A7453" s="207">
        <v>759</v>
      </c>
      <c r="B7453" s="208" t="s">
        <v>8636</v>
      </c>
      <c r="C7453" s="209" t="s">
        <v>14</v>
      </c>
      <c r="D7453" s="210">
        <v>4286.16</v>
      </c>
      <c r="E7453" s="206"/>
    </row>
    <row r="7454" spans="1:5" ht="60">
      <c r="A7454" s="207">
        <v>761</v>
      </c>
      <c r="B7454" s="208" t="s">
        <v>8637</v>
      </c>
      <c r="C7454" s="209" t="s">
        <v>14</v>
      </c>
      <c r="D7454" s="210">
        <v>7265.41</v>
      </c>
      <c r="E7454" s="206"/>
    </row>
    <row r="7455" spans="1:5" ht="60">
      <c r="A7455" s="207">
        <v>750</v>
      </c>
      <c r="B7455" s="208" t="s">
        <v>8638</v>
      </c>
      <c r="C7455" s="209" t="s">
        <v>14</v>
      </c>
      <c r="D7455" s="210">
        <v>6897.92</v>
      </c>
      <c r="E7455" s="206"/>
    </row>
    <row r="7456" spans="1:5" ht="60">
      <c r="A7456" s="207">
        <v>755</v>
      </c>
      <c r="B7456" s="208" t="s">
        <v>8639</v>
      </c>
      <c r="C7456" s="209" t="s">
        <v>14</v>
      </c>
      <c r="D7456" s="210">
        <v>28305.74</v>
      </c>
      <c r="E7456" s="206"/>
    </row>
    <row r="7457" spans="1:5" ht="60">
      <c r="A7457" s="207">
        <v>749</v>
      </c>
      <c r="B7457" s="208" t="s">
        <v>8640</v>
      </c>
      <c r="C7457" s="209" t="s">
        <v>14</v>
      </c>
      <c r="D7457" s="210">
        <v>10410.33</v>
      </c>
      <c r="E7457" s="206"/>
    </row>
    <row r="7458" spans="1:5" ht="60">
      <c r="A7458" s="207">
        <v>756</v>
      </c>
      <c r="B7458" s="208" t="s">
        <v>8641</v>
      </c>
      <c r="C7458" s="209" t="s">
        <v>14</v>
      </c>
      <c r="D7458" s="210">
        <v>30871.200000000001</v>
      </c>
      <c r="E7458" s="206"/>
    </row>
    <row r="7459" spans="1:5" ht="45">
      <c r="A7459" s="207">
        <v>757</v>
      </c>
      <c r="B7459" s="208" t="s">
        <v>8642</v>
      </c>
      <c r="C7459" s="209" t="s">
        <v>14</v>
      </c>
      <c r="D7459" s="210">
        <v>14017.5</v>
      </c>
      <c r="E7459" s="206"/>
    </row>
    <row r="7460" spans="1:5" ht="45">
      <c r="A7460" s="207">
        <v>10588</v>
      </c>
      <c r="B7460" s="208" t="s">
        <v>8643</v>
      </c>
      <c r="C7460" s="209" t="s">
        <v>14</v>
      </c>
      <c r="D7460" s="210">
        <v>3094.71</v>
      </c>
      <c r="E7460" s="206"/>
    </row>
    <row r="7461" spans="1:5" ht="45">
      <c r="A7461" s="207">
        <v>10592</v>
      </c>
      <c r="B7461" s="208" t="s">
        <v>8644</v>
      </c>
      <c r="C7461" s="209" t="s">
        <v>14</v>
      </c>
      <c r="D7461" s="210">
        <v>3738</v>
      </c>
      <c r="E7461" s="206"/>
    </row>
    <row r="7462" spans="1:5" ht="45">
      <c r="A7462" s="207">
        <v>10589</v>
      </c>
      <c r="B7462" s="208" t="s">
        <v>8645</v>
      </c>
      <c r="C7462" s="209" t="s">
        <v>14</v>
      </c>
      <c r="D7462" s="210">
        <v>5021.76</v>
      </c>
      <c r="E7462" s="206"/>
    </row>
    <row r="7463" spans="1:5" ht="45">
      <c r="A7463" s="207">
        <v>760</v>
      </c>
      <c r="B7463" s="208" t="s">
        <v>8646</v>
      </c>
      <c r="C7463" s="209" t="s">
        <v>14</v>
      </c>
      <c r="D7463" s="210">
        <v>28035</v>
      </c>
      <c r="E7463" s="206"/>
    </row>
    <row r="7464" spans="1:5" ht="45">
      <c r="A7464" s="207">
        <v>751</v>
      </c>
      <c r="B7464" s="208" t="s">
        <v>8647</v>
      </c>
      <c r="C7464" s="209" t="s">
        <v>14</v>
      </c>
      <c r="D7464" s="210">
        <v>4415.51</v>
      </c>
      <c r="E7464" s="206"/>
    </row>
    <row r="7465" spans="1:5" ht="45">
      <c r="A7465" s="207">
        <v>754</v>
      </c>
      <c r="B7465" s="208" t="s">
        <v>8648</v>
      </c>
      <c r="C7465" s="209" t="s">
        <v>14</v>
      </c>
      <c r="D7465" s="210">
        <v>7008.75</v>
      </c>
      <c r="E7465" s="206"/>
    </row>
    <row r="7466" spans="1:5" ht="30">
      <c r="A7466" s="207">
        <v>14013</v>
      </c>
      <c r="B7466" s="208" t="s">
        <v>8649</v>
      </c>
      <c r="C7466" s="209" t="s">
        <v>14</v>
      </c>
      <c r="D7466" s="210">
        <v>178991.68</v>
      </c>
      <c r="E7466" s="206"/>
    </row>
    <row r="7467" spans="1:5" ht="45">
      <c r="A7467" s="207">
        <v>39917</v>
      </c>
      <c r="B7467" s="208" t="s">
        <v>8650</v>
      </c>
      <c r="C7467" s="209" t="s">
        <v>14</v>
      </c>
      <c r="D7467" s="210">
        <v>78393</v>
      </c>
      <c r="E7467" s="206"/>
    </row>
    <row r="7468" spans="1:5" ht="15">
      <c r="A7468" s="207">
        <v>38167</v>
      </c>
      <c r="B7468" s="208" t="s">
        <v>8651</v>
      </c>
      <c r="C7468" s="209" t="s">
        <v>8498</v>
      </c>
      <c r="D7468" s="210">
        <v>29.28</v>
      </c>
      <c r="E7468" s="206"/>
    </row>
    <row r="7469" spans="1:5" ht="15">
      <c r="A7469" s="207">
        <v>36145</v>
      </c>
      <c r="B7469" s="208" t="s">
        <v>8652</v>
      </c>
      <c r="C7469" s="209" t="s">
        <v>8498</v>
      </c>
      <c r="D7469" s="210">
        <v>39.74</v>
      </c>
      <c r="E7469" s="206"/>
    </row>
    <row r="7470" spans="1:5" ht="15">
      <c r="A7470" s="207">
        <v>12893</v>
      </c>
      <c r="B7470" s="208" t="s">
        <v>8653</v>
      </c>
      <c r="C7470" s="209" t="s">
        <v>8498</v>
      </c>
      <c r="D7470" s="210">
        <v>66.239999999999995</v>
      </c>
      <c r="E7470" s="206"/>
    </row>
    <row r="7471" spans="1:5" ht="15">
      <c r="A7471" s="207">
        <v>11685</v>
      </c>
      <c r="B7471" s="208" t="s">
        <v>8654</v>
      </c>
      <c r="C7471" s="209" t="s">
        <v>14</v>
      </c>
      <c r="D7471" s="210">
        <v>25.71</v>
      </c>
      <c r="E7471" s="206"/>
    </row>
    <row r="7472" spans="1:5" ht="30">
      <c r="A7472" s="207">
        <v>11679</v>
      </c>
      <c r="B7472" s="208" t="s">
        <v>8655</v>
      </c>
      <c r="C7472" s="209" t="s">
        <v>14</v>
      </c>
      <c r="D7472" s="210">
        <v>8.3699999999999992</v>
      </c>
      <c r="E7472" s="206"/>
    </row>
    <row r="7473" spans="1:5" ht="30">
      <c r="A7473" s="207">
        <v>11680</v>
      </c>
      <c r="B7473" s="208" t="s">
        <v>8656</v>
      </c>
      <c r="C7473" s="209" t="s">
        <v>14</v>
      </c>
      <c r="D7473" s="210">
        <v>6.89</v>
      </c>
      <c r="E7473" s="206"/>
    </row>
    <row r="7474" spans="1:5" ht="15">
      <c r="A7474" s="207">
        <v>2512</v>
      </c>
      <c r="B7474" s="208" t="s">
        <v>8657</v>
      </c>
      <c r="C7474" s="209" t="s">
        <v>14</v>
      </c>
      <c r="D7474" s="210">
        <v>30.32</v>
      </c>
      <c r="E7474" s="206"/>
    </row>
    <row r="7475" spans="1:5" ht="15">
      <c r="A7475" s="207">
        <v>4374</v>
      </c>
      <c r="B7475" s="208" t="s">
        <v>8658</v>
      </c>
      <c r="C7475" s="209" t="s">
        <v>14</v>
      </c>
      <c r="D7475" s="210">
        <v>0.4</v>
      </c>
      <c r="E7475" s="206"/>
    </row>
    <row r="7476" spans="1:5" ht="30">
      <c r="A7476" s="207">
        <v>7568</v>
      </c>
      <c r="B7476" s="208" t="s">
        <v>8659</v>
      </c>
      <c r="C7476" s="209" t="s">
        <v>14</v>
      </c>
      <c r="D7476" s="210">
        <v>0.67</v>
      </c>
      <c r="E7476" s="206"/>
    </row>
    <row r="7477" spans="1:5" ht="30">
      <c r="A7477" s="207">
        <v>7584</v>
      </c>
      <c r="B7477" s="208" t="s">
        <v>8660</v>
      </c>
      <c r="C7477" s="209" t="s">
        <v>14</v>
      </c>
      <c r="D7477" s="210">
        <v>1.02</v>
      </c>
      <c r="E7477" s="206"/>
    </row>
    <row r="7478" spans="1:5" ht="15">
      <c r="A7478" s="207">
        <v>11945</v>
      </c>
      <c r="B7478" s="208" t="s">
        <v>8661</v>
      </c>
      <c r="C7478" s="209" t="s">
        <v>14</v>
      </c>
      <c r="D7478" s="210">
        <v>0.06</v>
      </c>
      <c r="E7478" s="206"/>
    </row>
    <row r="7479" spans="1:5" ht="15">
      <c r="A7479" s="207">
        <v>11946</v>
      </c>
      <c r="B7479" s="208" t="s">
        <v>8662</v>
      </c>
      <c r="C7479" s="209" t="s">
        <v>14</v>
      </c>
      <c r="D7479" s="210">
        <v>7.0000000000000007E-2</v>
      </c>
      <c r="E7479" s="206"/>
    </row>
    <row r="7480" spans="1:5" ht="15">
      <c r="A7480" s="207">
        <v>4375</v>
      </c>
      <c r="B7480" s="208" t="s">
        <v>8663</v>
      </c>
      <c r="C7480" s="209" t="s">
        <v>14</v>
      </c>
      <c r="D7480" s="210">
        <v>0.11</v>
      </c>
      <c r="E7480" s="206"/>
    </row>
    <row r="7481" spans="1:5" ht="30">
      <c r="A7481" s="207">
        <v>11950</v>
      </c>
      <c r="B7481" s="208" t="s">
        <v>8664</v>
      </c>
      <c r="C7481" s="209" t="s">
        <v>14</v>
      </c>
      <c r="D7481" s="210">
        <v>0.22</v>
      </c>
      <c r="E7481" s="206"/>
    </row>
    <row r="7482" spans="1:5" ht="15">
      <c r="A7482" s="207">
        <v>4376</v>
      </c>
      <c r="B7482" s="208" t="s">
        <v>8665</v>
      </c>
      <c r="C7482" s="209" t="s">
        <v>14</v>
      </c>
      <c r="D7482" s="210">
        <v>0.21</v>
      </c>
      <c r="E7482" s="206"/>
    </row>
    <row r="7483" spans="1:5" ht="30">
      <c r="A7483" s="207">
        <v>7583</v>
      </c>
      <c r="B7483" s="208" t="s">
        <v>8666</v>
      </c>
      <c r="C7483" s="209" t="s">
        <v>14</v>
      </c>
      <c r="D7483" s="210">
        <v>0.46</v>
      </c>
      <c r="E7483" s="206"/>
    </row>
    <row r="7484" spans="1:5" ht="45">
      <c r="A7484" s="207">
        <v>4350</v>
      </c>
      <c r="B7484" s="208" t="s">
        <v>8667</v>
      </c>
      <c r="C7484" s="209" t="s">
        <v>14</v>
      </c>
      <c r="D7484" s="210">
        <v>0.32</v>
      </c>
      <c r="E7484" s="206"/>
    </row>
    <row r="7485" spans="1:5" ht="30">
      <c r="A7485" s="207">
        <v>39886</v>
      </c>
      <c r="B7485" s="208" t="s">
        <v>8668</v>
      </c>
      <c r="C7485" s="209" t="s">
        <v>14</v>
      </c>
      <c r="D7485" s="210">
        <v>5.27</v>
      </c>
      <c r="E7485" s="206"/>
    </row>
    <row r="7486" spans="1:5" ht="30">
      <c r="A7486" s="207">
        <v>39887</v>
      </c>
      <c r="B7486" s="208" t="s">
        <v>8669</v>
      </c>
      <c r="C7486" s="209" t="s">
        <v>14</v>
      </c>
      <c r="D7486" s="210">
        <v>7.91</v>
      </c>
      <c r="E7486" s="206"/>
    </row>
    <row r="7487" spans="1:5" ht="30">
      <c r="A7487" s="207">
        <v>39888</v>
      </c>
      <c r="B7487" s="208" t="s">
        <v>8670</v>
      </c>
      <c r="C7487" s="209" t="s">
        <v>14</v>
      </c>
      <c r="D7487" s="210">
        <v>18.09</v>
      </c>
      <c r="E7487" s="206"/>
    </row>
    <row r="7488" spans="1:5" ht="30">
      <c r="A7488" s="207">
        <v>39890</v>
      </c>
      <c r="B7488" s="208" t="s">
        <v>8671</v>
      </c>
      <c r="C7488" s="209" t="s">
        <v>14</v>
      </c>
      <c r="D7488" s="210">
        <v>30.88</v>
      </c>
      <c r="E7488" s="206"/>
    </row>
    <row r="7489" spans="1:5" ht="30">
      <c r="A7489" s="207">
        <v>39891</v>
      </c>
      <c r="B7489" s="208" t="s">
        <v>8672</v>
      </c>
      <c r="C7489" s="209" t="s">
        <v>14</v>
      </c>
      <c r="D7489" s="210">
        <v>43.54</v>
      </c>
      <c r="E7489" s="206"/>
    </row>
    <row r="7490" spans="1:5" ht="30">
      <c r="A7490" s="207">
        <v>39892</v>
      </c>
      <c r="B7490" s="208" t="s">
        <v>8673</v>
      </c>
      <c r="C7490" s="209" t="s">
        <v>14</v>
      </c>
      <c r="D7490" s="210">
        <v>135.72999999999999</v>
      </c>
      <c r="E7490" s="206"/>
    </row>
    <row r="7491" spans="1:5" ht="30">
      <c r="A7491" s="207">
        <v>790</v>
      </c>
      <c r="B7491" s="208" t="s">
        <v>8674</v>
      </c>
      <c r="C7491" s="209" t="s">
        <v>14</v>
      </c>
      <c r="D7491" s="210">
        <v>12.62</v>
      </c>
      <c r="E7491" s="206"/>
    </row>
    <row r="7492" spans="1:5" ht="30">
      <c r="A7492" s="207">
        <v>766</v>
      </c>
      <c r="B7492" s="208" t="s">
        <v>8675</v>
      </c>
      <c r="C7492" s="209" t="s">
        <v>14</v>
      </c>
      <c r="D7492" s="210">
        <v>12.62</v>
      </c>
      <c r="E7492" s="206"/>
    </row>
    <row r="7493" spans="1:5" ht="30">
      <c r="A7493" s="207">
        <v>791</v>
      </c>
      <c r="B7493" s="208" t="s">
        <v>8676</v>
      </c>
      <c r="C7493" s="209" t="s">
        <v>14</v>
      </c>
      <c r="D7493" s="210">
        <v>12.62</v>
      </c>
      <c r="E7493" s="206"/>
    </row>
    <row r="7494" spans="1:5" ht="30">
      <c r="A7494" s="207">
        <v>767</v>
      </c>
      <c r="B7494" s="208" t="s">
        <v>8677</v>
      </c>
      <c r="C7494" s="209" t="s">
        <v>14</v>
      </c>
      <c r="D7494" s="210">
        <v>12.62</v>
      </c>
      <c r="E7494" s="206"/>
    </row>
    <row r="7495" spans="1:5" ht="30">
      <c r="A7495" s="207">
        <v>768</v>
      </c>
      <c r="B7495" s="208" t="s">
        <v>8678</v>
      </c>
      <c r="C7495" s="209" t="s">
        <v>14</v>
      </c>
      <c r="D7495" s="210">
        <v>9.91</v>
      </c>
      <c r="E7495" s="206"/>
    </row>
    <row r="7496" spans="1:5" ht="30">
      <c r="A7496" s="207">
        <v>789</v>
      </c>
      <c r="B7496" s="208" t="s">
        <v>8679</v>
      </c>
      <c r="C7496" s="209" t="s">
        <v>14</v>
      </c>
      <c r="D7496" s="210">
        <v>9.6999999999999993</v>
      </c>
      <c r="E7496" s="206"/>
    </row>
    <row r="7497" spans="1:5" ht="30">
      <c r="A7497" s="207">
        <v>769</v>
      </c>
      <c r="B7497" s="208" t="s">
        <v>8680</v>
      </c>
      <c r="C7497" s="209" t="s">
        <v>14</v>
      </c>
      <c r="D7497" s="210">
        <v>9.91</v>
      </c>
      <c r="E7497" s="206"/>
    </row>
    <row r="7498" spans="1:5" ht="30">
      <c r="A7498" s="207">
        <v>770</v>
      </c>
      <c r="B7498" s="208" t="s">
        <v>8681</v>
      </c>
      <c r="C7498" s="209" t="s">
        <v>14</v>
      </c>
      <c r="D7498" s="210">
        <v>3.5</v>
      </c>
      <c r="E7498" s="206"/>
    </row>
    <row r="7499" spans="1:5" ht="30">
      <c r="A7499" s="207">
        <v>12394</v>
      </c>
      <c r="B7499" s="208" t="s">
        <v>8682</v>
      </c>
      <c r="C7499" s="209" t="s">
        <v>14</v>
      </c>
      <c r="D7499" s="210">
        <v>3.5</v>
      </c>
      <c r="E7499" s="206"/>
    </row>
    <row r="7500" spans="1:5" ht="30">
      <c r="A7500" s="207">
        <v>764</v>
      </c>
      <c r="B7500" s="208" t="s">
        <v>8683</v>
      </c>
      <c r="C7500" s="209" t="s">
        <v>14</v>
      </c>
      <c r="D7500" s="210">
        <v>6.1</v>
      </c>
      <c r="E7500" s="206"/>
    </row>
    <row r="7501" spans="1:5" ht="30">
      <c r="A7501" s="207">
        <v>765</v>
      </c>
      <c r="B7501" s="208" t="s">
        <v>8684</v>
      </c>
      <c r="C7501" s="209" t="s">
        <v>14</v>
      </c>
      <c r="D7501" s="210">
        <v>6.1</v>
      </c>
      <c r="E7501" s="206"/>
    </row>
    <row r="7502" spans="1:5" ht="30">
      <c r="A7502" s="207">
        <v>787</v>
      </c>
      <c r="B7502" s="208" t="s">
        <v>8685</v>
      </c>
      <c r="C7502" s="209" t="s">
        <v>14</v>
      </c>
      <c r="D7502" s="210">
        <v>27.25</v>
      </c>
      <c r="E7502" s="206"/>
    </row>
    <row r="7503" spans="1:5" ht="30">
      <c r="A7503" s="207">
        <v>774</v>
      </c>
      <c r="B7503" s="208" t="s">
        <v>8686</v>
      </c>
      <c r="C7503" s="209" t="s">
        <v>14</v>
      </c>
      <c r="D7503" s="210">
        <v>27.25</v>
      </c>
      <c r="E7503" s="206"/>
    </row>
    <row r="7504" spans="1:5" ht="30">
      <c r="A7504" s="207">
        <v>773</v>
      </c>
      <c r="B7504" s="208" t="s">
        <v>8687</v>
      </c>
      <c r="C7504" s="209" t="s">
        <v>14</v>
      </c>
      <c r="D7504" s="210">
        <v>27.25</v>
      </c>
      <c r="E7504" s="206"/>
    </row>
    <row r="7505" spans="1:5" ht="30">
      <c r="A7505" s="207">
        <v>775</v>
      </c>
      <c r="B7505" s="208" t="s">
        <v>8688</v>
      </c>
      <c r="C7505" s="209" t="s">
        <v>14</v>
      </c>
      <c r="D7505" s="210">
        <v>27.25</v>
      </c>
      <c r="E7505" s="206"/>
    </row>
    <row r="7506" spans="1:5" ht="30">
      <c r="A7506" s="207">
        <v>788</v>
      </c>
      <c r="B7506" s="208" t="s">
        <v>8689</v>
      </c>
      <c r="C7506" s="209" t="s">
        <v>14</v>
      </c>
      <c r="D7506" s="210">
        <v>16.93</v>
      </c>
      <c r="E7506" s="206"/>
    </row>
    <row r="7507" spans="1:5" ht="30">
      <c r="A7507" s="207">
        <v>772</v>
      </c>
      <c r="B7507" s="208" t="s">
        <v>8690</v>
      </c>
      <c r="C7507" s="209" t="s">
        <v>14</v>
      </c>
      <c r="D7507" s="210">
        <v>16.93</v>
      </c>
      <c r="E7507" s="206"/>
    </row>
    <row r="7508" spans="1:5" ht="15">
      <c r="A7508" s="207">
        <v>771</v>
      </c>
      <c r="B7508" s="208" t="s">
        <v>8691</v>
      </c>
      <c r="C7508" s="209" t="s">
        <v>14</v>
      </c>
      <c r="D7508" s="210">
        <v>16.93</v>
      </c>
      <c r="E7508" s="206"/>
    </row>
    <row r="7509" spans="1:5" ht="30">
      <c r="A7509" s="207">
        <v>779</v>
      </c>
      <c r="B7509" s="208" t="s">
        <v>8692</v>
      </c>
      <c r="C7509" s="209" t="s">
        <v>14</v>
      </c>
      <c r="D7509" s="210">
        <v>4.21</v>
      </c>
      <c r="E7509" s="206"/>
    </row>
    <row r="7510" spans="1:5" ht="30">
      <c r="A7510" s="207">
        <v>776</v>
      </c>
      <c r="B7510" s="208" t="s">
        <v>8693</v>
      </c>
      <c r="C7510" s="209" t="s">
        <v>14</v>
      </c>
      <c r="D7510" s="210">
        <v>40.17</v>
      </c>
      <c r="E7510" s="206"/>
    </row>
    <row r="7511" spans="1:5" ht="30">
      <c r="A7511" s="207">
        <v>777</v>
      </c>
      <c r="B7511" s="208" t="s">
        <v>8694</v>
      </c>
      <c r="C7511" s="209" t="s">
        <v>14</v>
      </c>
      <c r="D7511" s="210">
        <v>39.049999999999997</v>
      </c>
      <c r="E7511" s="206"/>
    </row>
    <row r="7512" spans="1:5" ht="30">
      <c r="A7512" s="207">
        <v>780</v>
      </c>
      <c r="B7512" s="208" t="s">
        <v>8695</v>
      </c>
      <c r="C7512" s="209" t="s">
        <v>14</v>
      </c>
      <c r="D7512" s="210">
        <v>39.24</v>
      </c>
      <c r="E7512" s="206"/>
    </row>
    <row r="7513" spans="1:5" ht="15">
      <c r="A7513" s="207">
        <v>778</v>
      </c>
      <c r="B7513" s="208" t="s">
        <v>8696</v>
      </c>
      <c r="C7513" s="209" t="s">
        <v>14</v>
      </c>
      <c r="D7513" s="210">
        <v>40.17</v>
      </c>
      <c r="E7513" s="206"/>
    </row>
    <row r="7514" spans="1:5" ht="30">
      <c r="A7514" s="207">
        <v>781</v>
      </c>
      <c r="B7514" s="208" t="s">
        <v>8697</v>
      </c>
      <c r="C7514" s="209" t="s">
        <v>14</v>
      </c>
      <c r="D7514" s="210">
        <v>74.209999999999994</v>
      </c>
      <c r="E7514" s="206"/>
    </row>
    <row r="7515" spans="1:5" ht="15">
      <c r="A7515" s="207">
        <v>786</v>
      </c>
      <c r="B7515" s="208" t="s">
        <v>8698</v>
      </c>
      <c r="C7515" s="209" t="s">
        <v>14</v>
      </c>
      <c r="D7515" s="210">
        <v>74.209999999999994</v>
      </c>
      <c r="E7515" s="206"/>
    </row>
    <row r="7516" spans="1:5" ht="15">
      <c r="A7516" s="207">
        <v>782</v>
      </c>
      <c r="B7516" s="208" t="s">
        <v>8699</v>
      </c>
      <c r="C7516" s="209" t="s">
        <v>14</v>
      </c>
      <c r="D7516" s="210">
        <v>74.209999999999994</v>
      </c>
      <c r="E7516" s="206"/>
    </row>
    <row r="7517" spans="1:5" ht="15">
      <c r="A7517" s="207">
        <v>783</v>
      </c>
      <c r="B7517" s="208" t="s">
        <v>8700</v>
      </c>
      <c r="C7517" s="209" t="s">
        <v>14</v>
      </c>
      <c r="D7517" s="210">
        <v>203.12</v>
      </c>
      <c r="E7517" s="206"/>
    </row>
    <row r="7518" spans="1:5" ht="15">
      <c r="A7518" s="207">
        <v>785</v>
      </c>
      <c r="B7518" s="208" t="s">
        <v>8701</v>
      </c>
      <c r="C7518" s="209" t="s">
        <v>14</v>
      </c>
      <c r="D7518" s="210">
        <v>214.61</v>
      </c>
      <c r="E7518" s="206"/>
    </row>
    <row r="7519" spans="1:5" ht="15">
      <c r="A7519" s="207">
        <v>784</v>
      </c>
      <c r="B7519" s="208" t="s">
        <v>8702</v>
      </c>
      <c r="C7519" s="209" t="s">
        <v>14</v>
      </c>
      <c r="D7519" s="210">
        <v>230.23</v>
      </c>
      <c r="E7519" s="206"/>
    </row>
    <row r="7520" spans="1:5" ht="30">
      <c r="A7520" s="207">
        <v>831</v>
      </c>
      <c r="B7520" s="208" t="s">
        <v>8703</v>
      </c>
      <c r="C7520" s="209" t="s">
        <v>14</v>
      </c>
      <c r="D7520" s="210">
        <v>73.34</v>
      </c>
      <c r="E7520" s="206"/>
    </row>
    <row r="7521" spans="1:5" ht="30">
      <c r="A7521" s="207">
        <v>828</v>
      </c>
      <c r="B7521" s="208" t="s">
        <v>8704</v>
      </c>
      <c r="C7521" s="209" t="s">
        <v>14</v>
      </c>
      <c r="D7521" s="210">
        <v>0.42</v>
      </c>
      <c r="E7521" s="206"/>
    </row>
    <row r="7522" spans="1:5" ht="30">
      <c r="A7522" s="207">
        <v>829</v>
      </c>
      <c r="B7522" s="208" t="s">
        <v>8705</v>
      </c>
      <c r="C7522" s="209" t="s">
        <v>14</v>
      </c>
      <c r="D7522" s="210">
        <v>0.88</v>
      </c>
      <c r="E7522" s="206"/>
    </row>
    <row r="7523" spans="1:5" ht="30">
      <c r="A7523" s="207">
        <v>812</v>
      </c>
      <c r="B7523" s="208" t="s">
        <v>8706</v>
      </c>
      <c r="C7523" s="209" t="s">
        <v>14</v>
      </c>
      <c r="D7523" s="210">
        <v>1.92</v>
      </c>
      <c r="E7523" s="206"/>
    </row>
    <row r="7524" spans="1:5" ht="30">
      <c r="A7524" s="207">
        <v>819</v>
      </c>
      <c r="B7524" s="208" t="s">
        <v>8707</v>
      </c>
      <c r="C7524" s="209" t="s">
        <v>14</v>
      </c>
      <c r="D7524" s="210">
        <v>3.17</v>
      </c>
      <c r="E7524" s="206"/>
    </row>
    <row r="7525" spans="1:5" ht="30">
      <c r="A7525" s="207">
        <v>818</v>
      </c>
      <c r="B7525" s="208" t="s">
        <v>8708</v>
      </c>
      <c r="C7525" s="209" t="s">
        <v>14</v>
      </c>
      <c r="D7525" s="210">
        <v>5.32</v>
      </c>
      <c r="E7525" s="206"/>
    </row>
    <row r="7526" spans="1:5" ht="30">
      <c r="A7526" s="207">
        <v>823</v>
      </c>
      <c r="B7526" s="208" t="s">
        <v>8709</v>
      </c>
      <c r="C7526" s="209" t="s">
        <v>14</v>
      </c>
      <c r="D7526" s="210">
        <v>16.04</v>
      </c>
      <c r="E7526" s="206"/>
    </row>
    <row r="7527" spans="1:5" ht="30">
      <c r="A7527" s="207">
        <v>830</v>
      </c>
      <c r="B7527" s="208" t="s">
        <v>8710</v>
      </c>
      <c r="C7527" s="209" t="s">
        <v>14</v>
      </c>
      <c r="D7527" s="210">
        <v>13.21</v>
      </c>
      <c r="E7527" s="206"/>
    </row>
    <row r="7528" spans="1:5" ht="30">
      <c r="A7528" s="207">
        <v>826</v>
      </c>
      <c r="B7528" s="208" t="s">
        <v>8711</v>
      </c>
      <c r="C7528" s="209" t="s">
        <v>14</v>
      </c>
      <c r="D7528" s="210">
        <v>41.13</v>
      </c>
      <c r="E7528" s="206"/>
    </row>
    <row r="7529" spans="1:5" ht="30">
      <c r="A7529" s="207">
        <v>827</v>
      </c>
      <c r="B7529" s="208" t="s">
        <v>8712</v>
      </c>
      <c r="C7529" s="209" t="s">
        <v>14</v>
      </c>
      <c r="D7529" s="210">
        <v>34.75</v>
      </c>
      <c r="E7529" s="206"/>
    </row>
    <row r="7530" spans="1:5" ht="30">
      <c r="A7530" s="207">
        <v>832</v>
      </c>
      <c r="B7530" s="208" t="s">
        <v>8713</v>
      </c>
      <c r="C7530" s="209" t="s">
        <v>14</v>
      </c>
      <c r="D7530" s="210">
        <v>2.4</v>
      </c>
      <c r="E7530" s="206"/>
    </row>
    <row r="7531" spans="1:5" ht="30">
      <c r="A7531" s="207">
        <v>833</v>
      </c>
      <c r="B7531" s="208" t="s">
        <v>8714</v>
      </c>
      <c r="C7531" s="209" t="s">
        <v>14</v>
      </c>
      <c r="D7531" s="210">
        <v>3.41</v>
      </c>
      <c r="E7531" s="206"/>
    </row>
    <row r="7532" spans="1:5" ht="30">
      <c r="A7532" s="207">
        <v>834</v>
      </c>
      <c r="B7532" s="208" t="s">
        <v>8715</v>
      </c>
      <c r="C7532" s="209" t="s">
        <v>14</v>
      </c>
      <c r="D7532" s="210">
        <v>3.74</v>
      </c>
      <c r="E7532" s="206"/>
    </row>
    <row r="7533" spans="1:5" ht="30">
      <c r="A7533" s="207">
        <v>825</v>
      </c>
      <c r="B7533" s="208" t="s">
        <v>8716</v>
      </c>
      <c r="C7533" s="209" t="s">
        <v>14</v>
      </c>
      <c r="D7533" s="210">
        <v>4.17</v>
      </c>
      <c r="E7533" s="206"/>
    </row>
    <row r="7534" spans="1:5" ht="30">
      <c r="A7534" s="207">
        <v>813</v>
      </c>
      <c r="B7534" s="208" t="s">
        <v>8717</v>
      </c>
      <c r="C7534" s="209" t="s">
        <v>14</v>
      </c>
      <c r="D7534" s="210">
        <v>4.0999999999999996</v>
      </c>
      <c r="E7534" s="206"/>
    </row>
    <row r="7535" spans="1:5" ht="30">
      <c r="A7535" s="207">
        <v>820</v>
      </c>
      <c r="B7535" s="208" t="s">
        <v>8718</v>
      </c>
      <c r="C7535" s="209" t="s">
        <v>14</v>
      </c>
      <c r="D7535" s="210">
        <v>5.2</v>
      </c>
      <c r="E7535" s="206"/>
    </row>
    <row r="7536" spans="1:5" ht="30">
      <c r="A7536" s="207">
        <v>816</v>
      </c>
      <c r="B7536" s="208" t="s">
        <v>8719</v>
      </c>
      <c r="C7536" s="209" t="s">
        <v>14</v>
      </c>
      <c r="D7536" s="210">
        <v>8.85</v>
      </c>
      <c r="E7536" s="206"/>
    </row>
    <row r="7537" spans="1:5" ht="30">
      <c r="A7537" s="207">
        <v>814</v>
      </c>
      <c r="B7537" s="208" t="s">
        <v>8720</v>
      </c>
      <c r="C7537" s="209" t="s">
        <v>14</v>
      </c>
      <c r="D7537" s="210">
        <v>10.7</v>
      </c>
      <c r="E7537" s="206"/>
    </row>
    <row r="7538" spans="1:5" ht="30">
      <c r="A7538" s="207">
        <v>815</v>
      </c>
      <c r="B7538" s="208" t="s">
        <v>8721</v>
      </c>
      <c r="C7538" s="209" t="s">
        <v>14</v>
      </c>
      <c r="D7538" s="210">
        <v>11.56</v>
      </c>
      <c r="E7538" s="206"/>
    </row>
    <row r="7539" spans="1:5" ht="30">
      <c r="A7539" s="207">
        <v>822</v>
      </c>
      <c r="B7539" s="208" t="s">
        <v>8722</v>
      </c>
      <c r="C7539" s="209" t="s">
        <v>14</v>
      </c>
      <c r="D7539" s="210">
        <v>14.08</v>
      </c>
      <c r="E7539" s="206"/>
    </row>
    <row r="7540" spans="1:5" ht="30">
      <c r="A7540" s="207">
        <v>821</v>
      </c>
      <c r="B7540" s="208" t="s">
        <v>8723</v>
      </c>
      <c r="C7540" s="209" t="s">
        <v>14</v>
      </c>
      <c r="D7540" s="210">
        <v>16.46</v>
      </c>
      <c r="E7540" s="206"/>
    </row>
    <row r="7541" spans="1:5" ht="30">
      <c r="A7541" s="207">
        <v>817</v>
      </c>
      <c r="B7541" s="208" t="s">
        <v>8724</v>
      </c>
      <c r="C7541" s="209" t="s">
        <v>14</v>
      </c>
      <c r="D7541" s="210">
        <v>19.57</v>
      </c>
      <c r="E7541" s="206"/>
    </row>
    <row r="7542" spans="1:5" ht="30">
      <c r="A7542" s="207">
        <v>20086</v>
      </c>
      <c r="B7542" s="208" t="s">
        <v>8725</v>
      </c>
      <c r="C7542" s="209" t="s">
        <v>14</v>
      </c>
      <c r="D7542" s="210">
        <v>2.1</v>
      </c>
      <c r="E7542" s="206"/>
    </row>
    <row r="7543" spans="1:5" ht="30">
      <c r="A7543" s="207">
        <v>39191</v>
      </c>
      <c r="B7543" s="208" t="s">
        <v>8726</v>
      </c>
      <c r="C7543" s="209" t="s">
        <v>14</v>
      </c>
      <c r="D7543" s="210">
        <v>13.08</v>
      </c>
      <c r="E7543" s="206"/>
    </row>
    <row r="7544" spans="1:5" ht="30">
      <c r="A7544" s="207">
        <v>39190</v>
      </c>
      <c r="B7544" s="208" t="s">
        <v>8727</v>
      </c>
      <c r="C7544" s="209" t="s">
        <v>14</v>
      </c>
      <c r="D7544" s="210">
        <v>13.66</v>
      </c>
      <c r="E7544" s="206"/>
    </row>
    <row r="7545" spans="1:5" ht="30">
      <c r="A7545" s="207">
        <v>39189</v>
      </c>
      <c r="B7545" s="208" t="s">
        <v>8728</v>
      </c>
      <c r="C7545" s="209" t="s">
        <v>14</v>
      </c>
      <c r="D7545" s="210">
        <v>14.46</v>
      </c>
      <c r="E7545" s="206"/>
    </row>
    <row r="7546" spans="1:5" ht="30">
      <c r="A7546" s="207">
        <v>39186</v>
      </c>
      <c r="B7546" s="208" t="s">
        <v>8729</v>
      </c>
      <c r="C7546" s="209" t="s">
        <v>14</v>
      </c>
      <c r="D7546" s="210">
        <v>12.93</v>
      </c>
      <c r="E7546" s="206"/>
    </row>
    <row r="7547" spans="1:5" ht="30">
      <c r="A7547" s="207">
        <v>39188</v>
      </c>
      <c r="B7547" s="208" t="s">
        <v>8730</v>
      </c>
      <c r="C7547" s="209" t="s">
        <v>14</v>
      </c>
      <c r="D7547" s="210">
        <v>10.64</v>
      </c>
      <c r="E7547" s="206"/>
    </row>
    <row r="7548" spans="1:5" ht="30">
      <c r="A7548" s="207">
        <v>39187</v>
      </c>
      <c r="B7548" s="208" t="s">
        <v>8731</v>
      </c>
      <c r="C7548" s="209" t="s">
        <v>14</v>
      </c>
      <c r="D7548" s="210">
        <v>11.15</v>
      </c>
      <c r="E7548" s="206"/>
    </row>
    <row r="7549" spans="1:5" ht="30">
      <c r="A7549" s="207">
        <v>39184</v>
      </c>
      <c r="B7549" s="208" t="s">
        <v>8732</v>
      </c>
      <c r="C7549" s="209" t="s">
        <v>14</v>
      </c>
      <c r="D7549" s="210">
        <v>4.1900000000000004</v>
      </c>
      <c r="E7549" s="206"/>
    </row>
    <row r="7550" spans="1:5" ht="30">
      <c r="A7550" s="207">
        <v>39185</v>
      </c>
      <c r="B7550" s="208" t="s">
        <v>8733</v>
      </c>
      <c r="C7550" s="209" t="s">
        <v>14</v>
      </c>
      <c r="D7550" s="210">
        <v>3.82</v>
      </c>
      <c r="E7550" s="206"/>
    </row>
    <row r="7551" spans="1:5" ht="30">
      <c r="A7551" s="207">
        <v>39198</v>
      </c>
      <c r="B7551" s="208" t="s">
        <v>8734</v>
      </c>
      <c r="C7551" s="209" t="s">
        <v>14</v>
      </c>
      <c r="D7551" s="210">
        <v>42.9</v>
      </c>
      <c r="E7551" s="206"/>
    </row>
    <row r="7552" spans="1:5" ht="30">
      <c r="A7552" s="207">
        <v>39197</v>
      </c>
      <c r="B7552" s="208" t="s">
        <v>8735</v>
      </c>
      <c r="C7552" s="209" t="s">
        <v>14</v>
      </c>
      <c r="D7552" s="210">
        <v>44.82</v>
      </c>
      <c r="E7552" s="206"/>
    </row>
    <row r="7553" spans="1:5" ht="30">
      <c r="A7553" s="207">
        <v>39196</v>
      </c>
      <c r="B7553" s="208" t="s">
        <v>8736</v>
      </c>
      <c r="C7553" s="209" t="s">
        <v>14</v>
      </c>
      <c r="D7553" s="210">
        <v>46.22</v>
      </c>
      <c r="E7553" s="206"/>
    </row>
    <row r="7554" spans="1:5" ht="30">
      <c r="A7554" s="207">
        <v>39199</v>
      </c>
      <c r="B7554" s="208" t="s">
        <v>8737</v>
      </c>
      <c r="C7554" s="209" t="s">
        <v>14</v>
      </c>
      <c r="D7554" s="210">
        <v>41.29</v>
      </c>
      <c r="E7554" s="206"/>
    </row>
    <row r="7555" spans="1:5" ht="30">
      <c r="A7555" s="207">
        <v>39195</v>
      </c>
      <c r="B7555" s="208" t="s">
        <v>8738</v>
      </c>
      <c r="C7555" s="209" t="s">
        <v>14</v>
      </c>
      <c r="D7555" s="210">
        <v>23.83</v>
      </c>
      <c r="E7555" s="206"/>
    </row>
    <row r="7556" spans="1:5" ht="30">
      <c r="A7556" s="207">
        <v>39194</v>
      </c>
      <c r="B7556" s="208" t="s">
        <v>8739</v>
      </c>
      <c r="C7556" s="209" t="s">
        <v>14</v>
      </c>
      <c r="D7556" s="210">
        <v>25.5</v>
      </c>
      <c r="E7556" s="206"/>
    </row>
    <row r="7557" spans="1:5" ht="30">
      <c r="A7557" s="207">
        <v>39193</v>
      </c>
      <c r="B7557" s="208" t="s">
        <v>8740</v>
      </c>
      <c r="C7557" s="209" t="s">
        <v>14</v>
      </c>
      <c r="D7557" s="210">
        <v>27.95</v>
      </c>
      <c r="E7557" s="206"/>
    </row>
    <row r="7558" spans="1:5" ht="30">
      <c r="A7558" s="207">
        <v>39192</v>
      </c>
      <c r="B7558" s="208" t="s">
        <v>8741</v>
      </c>
      <c r="C7558" s="209" t="s">
        <v>14</v>
      </c>
      <c r="D7558" s="210">
        <v>29.07</v>
      </c>
      <c r="E7558" s="206"/>
    </row>
    <row r="7559" spans="1:5" ht="30">
      <c r="A7559" s="207">
        <v>39920</v>
      </c>
      <c r="B7559" s="208" t="s">
        <v>8742</v>
      </c>
      <c r="C7559" s="209" t="s">
        <v>14</v>
      </c>
      <c r="D7559" s="210">
        <v>3.52</v>
      </c>
      <c r="E7559" s="206"/>
    </row>
    <row r="7560" spans="1:5" ht="30">
      <c r="A7560" s="207">
        <v>39201</v>
      </c>
      <c r="B7560" s="208" t="s">
        <v>8743</v>
      </c>
      <c r="C7560" s="209" t="s">
        <v>14</v>
      </c>
      <c r="D7560" s="210">
        <v>51.29</v>
      </c>
      <c r="E7560" s="206"/>
    </row>
    <row r="7561" spans="1:5" ht="30">
      <c r="A7561" s="207">
        <v>39200</v>
      </c>
      <c r="B7561" s="208" t="s">
        <v>8744</v>
      </c>
      <c r="C7561" s="209" t="s">
        <v>14</v>
      </c>
      <c r="D7561" s="210">
        <v>51.71</v>
      </c>
      <c r="E7561" s="206"/>
    </row>
    <row r="7562" spans="1:5" ht="30">
      <c r="A7562" s="207">
        <v>39203</v>
      </c>
      <c r="B7562" s="208" t="s">
        <v>8745</v>
      </c>
      <c r="C7562" s="209" t="s">
        <v>14</v>
      </c>
      <c r="D7562" s="210">
        <v>41.75</v>
      </c>
      <c r="E7562" s="206"/>
    </row>
    <row r="7563" spans="1:5" ht="30">
      <c r="A7563" s="207">
        <v>39202</v>
      </c>
      <c r="B7563" s="208" t="s">
        <v>8746</v>
      </c>
      <c r="C7563" s="209" t="s">
        <v>14</v>
      </c>
      <c r="D7563" s="210">
        <v>49.04</v>
      </c>
      <c r="E7563" s="206"/>
    </row>
    <row r="7564" spans="1:5" ht="30">
      <c r="A7564" s="207">
        <v>39205</v>
      </c>
      <c r="B7564" s="208" t="s">
        <v>8747</v>
      </c>
      <c r="C7564" s="209" t="s">
        <v>14</v>
      </c>
      <c r="D7564" s="210">
        <v>81.83</v>
      </c>
      <c r="E7564" s="206"/>
    </row>
    <row r="7565" spans="1:5" ht="30">
      <c r="A7565" s="207">
        <v>39204</v>
      </c>
      <c r="B7565" s="208" t="s">
        <v>8748</v>
      </c>
      <c r="C7565" s="209" t="s">
        <v>14</v>
      </c>
      <c r="D7565" s="210">
        <v>83.8</v>
      </c>
      <c r="E7565" s="206"/>
    </row>
    <row r="7566" spans="1:5" ht="30">
      <c r="A7566" s="207">
        <v>39206</v>
      </c>
      <c r="B7566" s="208" t="s">
        <v>8749</v>
      </c>
      <c r="C7566" s="209" t="s">
        <v>14</v>
      </c>
      <c r="D7566" s="210">
        <v>79.510000000000005</v>
      </c>
      <c r="E7566" s="206"/>
    </row>
    <row r="7567" spans="1:5" ht="15">
      <c r="A7567" s="207">
        <v>797</v>
      </c>
      <c r="B7567" s="208" t="s">
        <v>8750</v>
      </c>
      <c r="C7567" s="209" t="s">
        <v>14</v>
      </c>
      <c r="D7567" s="210">
        <v>7.65</v>
      </c>
      <c r="E7567" s="206"/>
    </row>
    <row r="7568" spans="1:5" ht="15">
      <c r="A7568" s="207">
        <v>798</v>
      </c>
      <c r="B7568" s="208" t="s">
        <v>8751</v>
      </c>
      <c r="C7568" s="209" t="s">
        <v>14</v>
      </c>
      <c r="D7568" s="210">
        <v>1.05</v>
      </c>
      <c r="E7568" s="206"/>
    </row>
    <row r="7569" spans="1:5" ht="15">
      <c r="A7569" s="207">
        <v>796</v>
      </c>
      <c r="B7569" s="208" t="s">
        <v>8752</v>
      </c>
      <c r="C7569" s="209" t="s">
        <v>14</v>
      </c>
      <c r="D7569" s="210">
        <v>7.33</v>
      </c>
      <c r="E7569" s="206"/>
    </row>
    <row r="7570" spans="1:5" ht="15">
      <c r="A7570" s="207">
        <v>799</v>
      </c>
      <c r="B7570" s="208" t="s">
        <v>8753</v>
      </c>
      <c r="C7570" s="209" t="s">
        <v>14</v>
      </c>
      <c r="D7570" s="210">
        <v>3.45</v>
      </c>
      <c r="E7570" s="206"/>
    </row>
    <row r="7571" spans="1:5" ht="15">
      <c r="A7571" s="207">
        <v>792</v>
      </c>
      <c r="B7571" s="208" t="s">
        <v>8754</v>
      </c>
      <c r="C7571" s="209" t="s">
        <v>14</v>
      </c>
      <c r="D7571" s="210">
        <v>3.5</v>
      </c>
      <c r="E7571" s="206"/>
    </row>
    <row r="7572" spans="1:5" ht="15">
      <c r="A7572" s="207">
        <v>804</v>
      </c>
      <c r="B7572" s="208" t="s">
        <v>8755</v>
      </c>
      <c r="C7572" s="209" t="s">
        <v>14</v>
      </c>
      <c r="D7572" s="210">
        <v>17.38</v>
      </c>
      <c r="E7572" s="206"/>
    </row>
    <row r="7573" spans="1:5" ht="15">
      <c r="A7573" s="207">
        <v>793</v>
      </c>
      <c r="B7573" s="208" t="s">
        <v>8756</v>
      </c>
      <c r="C7573" s="209" t="s">
        <v>14</v>
      </c>
      <c r="D7573" s="210">
        <v>7.46</v>
      </c>
      <c r="E7573" s="206"/>
    </row>
    <row r="7574" spans="1:5" ht="15">
      <c r="A7574" s="207">
        <v>801</v>
      </c>
      <c r="B7574" s="208" t="s">
        <v>8757</v>
      </c>
      <c r="C7574" s="209" t="s">
        <v>14</v>
      </c>
      <c r="D7574" s="210">
        <v>5.32</v>
      </c>
      <c r="E7574" s="206"/>
    </row>
    <row r="7575" spans="1:5" ht="15">
      <c r="A7575" s="207">
        <v>794</v>
      </c>
      <c r="B7575" s="208" t="s">
        <v>8758</v>
      </c>
      <c r="C7575" s="209" t="s">
        <v>14</v>
      </c>
      <c r="D7575" s="210">
        <v>5.49</v>
      </c>
      <c r="E7575" s="206"/>
    </row>
    <row r="7576" spans="1:5" ht="15">
      <c r="A7576" s="207">
        <v>802</v>
      </c>
      <c r="B7576" s="208" t="s">
        <v>8759</v>
      </c>
      <c r="C7576" s="209" t="s">
        <v>14</v>
      </c>
      <c r="D7576" s="210">
        <v>15.33</v>
      </c>
      <c r="E7576" s="206"/>
    </row>
    <row r="7577" spans="1:5" ht="15">
      <c r="A7577" s="207">
        <v>803</v>
      </c>
      <c r="B7577" s="208" t="s">
        <v>8760</v>
      </c>
      <c r="C7577" s="209" t="s">
        <v>14</v>
      </c>
      <c r="D7577" s="210">
        <v>13.37</v>
      </c>
      <c r="E7577" s="206"/>
    </row>
    <row r="7578" spans="1:5" ht="15">
      <c r="A7578" s="207">
        <v>38001</v>
      </c>
      <c r="B7578" s="208" t="s">
        <v>8761</v>
      </c>
      <c r="C7578" s="209" t="s">
        <v>14</v>
      </c>
      <c r="D7578" s="210">
        <v>1.43</v>
      </c>
      <c r="E7578" s="206"/>
    </row>
    <row r="7579" spans="1:5" ht="15">
      <c r="A7579" s="207">
        <v>38002</v>
      </c>
      <c r="B7579" s="208" t="s">
        <v>8762</v>
      </c>
      <c r="C7579" s="209" t="s">
        <v>14</v>
      </c>
      <c r="D7579" s="210">
        <v>2.66</v>
      </c>
      <c r="E7579" s="206"/>
    </row>
    <row r="7580" spans="1:5" ht="15">
      <c r="A7580" s="207">
        <v>38003</v>
      </c>
      <c r="B7580" s="208" t="s">
        <v>8763</v>
      </c>
      <c r="C7580" s="209" t="s">
        <v>14</v>
      </c>
      <c r="D7580" s="210">
        <v>31.92</v>
      </c>
      <c r="E7580" s="206"/>
    </row>
    <row r="7581" spans="1:5" ht="15">
      <c r="A7581" s="207">
        <v>38004</v>
      </c>
      <c r="B7581" s="208" t="s">
        <v>8764</v>
      </c>
      <c r="C7581" s="209" t="s">
        <v>14</v>
      </c>
      <c r="D7581" s="210">
        <v>42.68</v>
      </c>
      <c r="E7581" s="206"/>
    </row>
    <row r="7582" spans="1:5" ht="15">
      <c r="A7582" s="207">
        <v>36327</v>
      </c>
      <c r="B7582" s="208" t="s">
        <v>8765</v>
      </c>
      <c r="C7582" s="209" t="s">
        <v>14</v>
      </c>
      <c r="D7582" s="210">
        <v>2.37</v>
      </c>
      <c r="E7582" s="206"/>
    </row>
    <row r="7583" spans="1:5" ht="30">
      <c r="A7583" s="207">
        <v>38992</v>
      </c>
      <c r="B7583" s="208" t="s">
        <v>8766</v>
      </c>
      <c r="C7583" s="209" t="s">
        <v>14</v>
      </c>
      <c r="D7583" s="210">
        <v>3.8</v>
      </c>
      <c r="E7583" s="206"/>
    </row>
    <row r="7584" spans="1:5" ht="30">
      <c r="A7584" s="207">
        <v>38993</v>
      </c>
      <c r="B7584" s="208" t="s">
        <v>8767</v>
      </c>
      <c r="C7584" s="209" t="s">
        <v>14</v>
      </c>
      <c r="D7584" s="210">
        <v>10.83</v>
      </c>
      <c r="E7584" s="206"/>
    </row>
    <row r="7585" spans="1:5" ht="30">
      <c r="A7585" s="207">
        <v>38418</v>
      </c>
      <c r="B7585" s="208" t="s">
        <v>8768</v>
      </c>
      <c r="C7585" s="209" t="s">
        <v>14</v>
      </c>
      <c r="D7585" s="210">
        <v>6.11</v>
      </c>
      <c r="E7585" s="206"/>
    </row>
    <row r="7586" spans="1:5" ht="15">
      <c r="A7586" s="207">
        <v>39178</v>
      </c>
      <c r="B7586" s="208" t="s">
        <v>8769</v>
      </c>
      <c r="C7586" s="209" t="s">
        <v>14</v>
      </c>
      <c r="D7586" s="210">
        <v>1.41</v>
      </c>
      <c r="E7586" s="206"/>
    </row>
    <row r="7587" spans="1:5" ht="15">
      <c r="A7587" s="207">
        <v>39177</v>
      </c>
      <c r="B7587" s="208" t="s">
        <v>8770</v>
      </c>
      <c r="C7587" s="209" t="s">
        <v>14</v>
      </c>
      <c r="D7587" s="210">
        <v>1.28</v>
      </c>
      <c r="E7587" s="206"/>
    </row>
    <row r="7588" spans="1:5" ht="15">
      <c r="A7588" s="207">
        <v>39174</v>
      </c>
      <c r="B7588" s="208" t="s">
        <v>8771</v>
      </c>
      <c r="C7588" s="209" t="s">
        <v>14</v>
      </c>
      <c r="D7588" s="210">
        <v>0.64</v>
      </c>
      <c r="E7588" s="206"/>
    </row>
    <row r="7589" spans="1:5" ht="15">
      <c r="A7589" s="207">
        <v>39176</v>
      </c>
      <c r="B7589" s="208" t="s">
        <v>8772</v>
      </c>
      <c r="C7589" s="209" t="s">
        <v>14</v>
      </c>
      <c r="D7589" s="210">
        <v>0.83</v>
      </c>
      <c r="E7589" s="206"/>
    </row>
    <row r="7590" spans="1:5" ht="15">
      <c r="A7590" s="207">
        <v>39180</v>
      </c>
      <c r="B7590" s="208" t="s">
        <v>8773</v>
      </c>
      <c r="C7590" s="209" t="s">
        <v>14</v>
      </c>
      <c r="D7590" s="210">
        <v>3.84</v>
      </c>
      <c r="E7590" s="206"/>
    </row>
    <row r="7591" spans="1:5" ht="15">
      <c r="A7591" s="207">
        <v>39179</v>
      </c>
      <c r="B7591" s="208" t="s">
        <v>8774</v>
      </c>
      <c r="C7591" s="209" t="s">
        <v>14</v>
      </c>
      <c r="D7591" s="210">
        <v>3.4</v>
      </c>
      <c r="E7591" s="206"/>
    </row>
    <row r="7592" spans="1:5" ht="15">
      <c r="A7592" s="207">
        <v>39175</v>
      </c>
      <c r="B7592" s="208" t="s">
        <v>8775</v>
      </c>
      <c r="C7592" s="209" t="s">
        <v>14</v>
      </c>
      <c r="D7592" s="210">
        <v>0.78</v>
      </c>
      <c r="E7592" s="206"/>
    </row>
    <row r="7593" spans="1:5" ht="15">
      <c r="A7593" s="207">
        <v>39217</v>
      </c>
      <c r="B7593" s="208" t="s">
        <v>8776</v>
      </c>
      <c r="C7593" s="209" t="s">
        <v>14</v>
      </c>
      <c r="D7593" s="210">
        <v>0.6</v>
      </c>
      <c r="E7593" s="206"/>
    </row>
    <row r="7594" spans="1:5" ht="15">
      <c r="A7594" s="207">
        <v>39181</v>
      </c>
      <c r="B7594" s="208" t="s">
        <v>8777</v>
      </c>
      <c r="C7594" s="209" t="s">
        <v>14</v>
      </c>
      <c r="D7594" s="210">
        <v>5.15</v>
      </c>
      <c r="E7594" s="206"/>
    </row>
    <row r="7595" spans="1:5" ht="15">
      <c r="A7595" s="207">
        <v>39182</v>
      </c>
      <c r="B7595" s="208" t="s">
        <v>8778</v>
      </c>
      <c r="C7595" s="209" t="s">
        <v>14</v>
      </c>
      <c r="D7595" s="210">
        <v>7.24</v>
      </c>
      <c r="E7595" s="206"/>
    </row>
    <row r="7596" spans="1:5" ht="30">
      <c r="A7596" s="207">
        <v>12616</v>
      </c>
      <c r="B7596" s="208" t="s">
        <v>8779</v>
      </c>
      <c r="C7596" s="209" t="s">
        <v>14</v>
      </c>
      <c r="D7596" s="210">
        <v>5.53</v>
      </c>
      <c r="E7596" s="206"/>
    </row>
    <row r="7597" spans="1:5" ht="45">
      <c r="A7597" s="207">
        <v>1049</v>
      </c>
      <c r="B7597" s="208" t="s">
        <v>8780</v>
      </c>
      <c r="C7597" s="209" t="s">
        <v>14</v>
      </c>
      <c r="D7597" s="210">
        <v>6.06</v>
      </c>
      <c r="E7597" s="206"/>
    </row>
    <row r="7598" spans="1:5" ht="45">
      <c r="A7598" s="207">
        <v>1099</v>
      </c>
      <c r="B7598" s="208" t="s">
        <v>8781</v>
      </c>
      <c r="C7598" s="209" t="s">
        <v>14</v>
      </c>
      <c r="D7598" s="210">
        <v>4.6399999999999997</v>
      </c>
      <c r="E7598" s="206"/>
    </row>
    <row r="7599" spans="1:5" ht="45">
      <c r="A7599" s="207">
        <v>39678</v>
      </c>
      <c r="B7599" s="208" t="s">
        <v>8782</v>
      </c>
      <c r="C7599" s="209" t="s">
        <v>14</v>
      </c>
      <c r="D7599" s="210">
        <v>1.87</v>
      </c>
      <c r="E7599" s="206"/>
    </row>
    <row r="7600" spans="1:5" ht="45">
      <c r="A7600" s="207">
        <v>1050</v>
      </c>
      <c r="B7600" s="208" t="s">
        <v>8783</v>
      </c>
      <c r="C7600" s="209" t="s">
        <v>14</v>
      </c>
      <c r="D7600" s="210">
        <v>3.17</v>
      </c>
      <c r="E7600" s="206"/>
    </row>
    <row r="7601" spans="1:5" ht="45">
      <c r="A7601" s="207">
        <v>1101</v>
      </c>
      <c r="B7601" s="208" t="s">
        <v>8784</v>
      </c>
      <c r="C7601" s="209" t="s">
        <v>14</v>
      </c>
      <c r="D7601" s="210">
        <v>19.989999999999998</v>
      </c>
      <c r="E7601" s="206"/>
    </row>
    <row r="7602" spans="1:5" ht="45">
      <c r="A7602" s="207">
        <v>1100</v>
      </c>
      <c r="B7602" s="208" t="s">
        <v>8785</v>
      </c>
      <c r="C7602" s="209" t="s">
        <v>14</v>
      </c>
      <c r="D7602" s="210">
        <v>10.31</v>
      </c>
      <c r="E7602" s="206"/>
    </row>
    <row r="7603" spans="1:5" ht="45">
      <c r="A7603" s="207">
        <v>39679</v>
      </c>
      <c r="B7603" s="208" t="s">
        <v>8786</v>
      </c>
      <c r="C7603" s="209" t="s">
        <v>14</v>
      </c>
      <c r="D7603" s="210">
        <v>39.85</v>
      </c>
      <c r="E7603" s="206"/>
    </row>
    <row r="7604" spans="1:5" ht="45">
      <c r="A7604" s="207">
        <v>1098</v>
      </c>
      <c r="B7604" s="208" t="s">
        <v>8787</v>
      </c>
      <c r="C7604" s="209" t="s">
        <v>14</v>
      </c>
      <c r="D7604" s="210">
        <v>2.4700000000000002</v>
      </c>
      <c r="E7604" s="206"/>
    </row>
    <row r="7605" spans="1:5" ht="45">
      <c r="A7605" s="207">
        <v>1102</v>
      </c>
      <c r="B7605" s="208" t="s">
        <v>8788</v>
      </c>
      <c r="C7605" s="209" t="s">
        <v>14</v>
      </c>
      <c r="D7605" s="210">
        <v>29.81</v>
      </c>
      <c r="E7605" s="206"/>
    </row>
    <row r="7606" spans="1:5" ht="45">
      <c r="A7606" s="207">
        <v>1051</v>
      </c>
      <c r="B7606" s="208" t="s">
        <v>8789</v>
      </c>
      <c r="C7606" s="209" t="s">
        <v>14</v>
      </c>
      <c r="D7606" s="210">
        <v>43.34</v>
      </c>
      <c r="E7606" s="206"/>
    </row>
    <row r="7607" spans="1:5" ht="15">
      <c r="A7607" s="207">
        <v>37399</v>
      </c>
      <c r="B7607" s="208" t="s">
        <v>8790</v>
      </c>
      <c r="C7607" s="209" t="s">
        <v>14</v>
      </c>
      <c r="D7607" s="210">
        <v>18</v>
      </c>
      <c r="E7607" s="206"/>
    </row>
    <row r="7608" spans="1:5" ht="30">
      <c r="A7608" s="207">
        <v>41955</v>
      </c>
      <c r="B7608" s="208" t="s">
        <v>8791</v>
      </c>
      <c r="C7608" s="209" t="s">
        <v>8104</v>
      </c>
      <c r="D7608" s="210">
        <v>62.58</v>
      </c>
      <c r="E7608" s="206"/>
    </row>
    <row r="7609" spans="1:5" ht="30">
      <c r="A7609" s="207">
        <v>41953</v>
      </c>
      <c r="B7609" s="208" t="s">
        <v>8792</v>
      </c>
      <c r="C7609" s="209" t="s">
        <v>8104</v>
      </c>
      <c r="D7609" s="210">
        <v>59.72</v>
      </c>
      <c r="E7609" s="206"/>
    </row>
    <row r="7610" spans="1:5" ht="30">
      <c r="A7610" s="207">
        <v>41954</v>
      </c>
      <c r="B7610" s="208" t="s">
        <v>8793</v>
      </c>
      <c r="C7610" s="209" t="s">
        <v>8104</v>
      </c>
      <c r="D7610" s="210">
        <v>59.16</v>
      </c>
      <c r="E7610" s="206"/>
    </row>
    <row r="7611" spans="1:5" ht="15">
      <c r="A7611" s="207">
        <v>25004</v>
      </c>
      <c r="B7611" s="208" t="s">
        <v>8794</v>
      </c>
      <c r="C7611" s="209" t="s">
        <v>8104</v>
      </c>
      <c r="D7611" s="210">
        <v>19.27</v>
      </c>
      <c r="E7611" s="206"/>
    </row>
    <row r="7612" spans="1:5" ht="15">
      <c r="A7612" s="207">
        <v>25002</v>
      </c>
      <c r="B7612" s="208" t="s">
        <v>8795</v>
      </c>
      <c r="C7612" s="209" t="s">
        <v>8104</v>
      </c>
      <c r="D7612" s="210">
        <v>19.43</v>
      </c>
      <c r="E7612" s="206"/>
    </row>
    <row r="7613" spans="1:5" ht="15">
      <c r="A7613" s="207">
        <v>37409</v>
      </c>
      <c r="B7613" s="208" t="s">
        <v>8796</v>
      </c>
      <c r="C7613" s="209" t="s">
        <v>8104</v>
      </c>
      <c r="D7613" s="210">
        <v>19.11</v>
      </c>
      <c r="E7613" s="206"/>
    </row>
    <row r="7614" spans="1:5" ht="15">
      <c r="A7614" s="207">
        <v>841</v>
      </c>
      <c r="B7614" s="208" t="s">
        <v>8797</v>
      </c>
      <c r="C7614" s="209" t="s">
        <v>8104</v>
      </c>
      <c r="D7614" s="210">
        <v>19.739999999999998</v>
      </c>
      <c r="E7614" s="206"/>
    </row>
    <row r="7615" spans="1:5" ht="15">
      <c r="A7615" s="207">
        <v>25005</v>
      </c>
      <c r="B7615" s="208" t="s">
        <v>8798</v>
      </c>
      <c r="C7615" s="209" t="s">
        <v>8104</v>
      </c>
      <c r="D7615" s="210">
        <v>21.64</v>
      </c>
      <c r="E7615" s="206"/>
    </row>
    <row r="7616" spans="1:5" ht="15">
      <c r="A7616" s="207">
        <v>25003</v>
      </c>
      <c r="B7616" s="208" t="s">
        <v>8799</v>
      </c>
      <c r="C7616" s="209" t="s">
        <v>8104</v>
      </c>
      <c r="D7616" s="210">
        <v>23.12</v>
      </c>
      <c r="E7616" s="206"/>
    </row>
    <row r="7617" spans="1:5" ht="15">
      <c r="A7617" s="207">
        <v>37410</v>
      </c>
      <c r="B7617" s="208" t="s">
        <v>8800</v>
      </c>
      <c r="C7617" s="209" t="s">
        <v>8104</v>
      </c>
      <c r="D7617" s="210">
        <v>21.64</v>
      </c>
      <c r="E7617" s="206"/>
    </row>
    <row r="7618" spans="1:5" ht="15">
      <c r="A7618" s="207">
        <v>842</v>
      </c>
      <c r="B7618" s="208" t="s">
        <v>8801</v>
      </c>
      <c r="C7618" s="209" t="s">
        <v>8104</v>
      </c>
      <c r="D7618" s="210">
        <v>24.35</v>
      </c>
      <c r="E7618" s="206"/>
    </row>
    <row r="7619" spans="1:5" ht="15">
      <c r="A7619" s="207">
        <v>862</v>
      </c>
      <c r="B7619" s="208" t="s">
        <v>8802</v>
      </c>
      <c r="C7619" s="209" t="s">
        <v>803</v>
      </c>
      <c r="D7619" s="210">
        <v>6.88</v>
      </c>
      <c r="E7619" s="206"/>
    </row>
    <row r="7620" spans="1:5" ht="15">
      <c r="A7620" s="207">
        <v>866</v>
      </c>
      <c r="B7620" s="208" t="s">
        <v>8803</v>
      </c>
      <c r="C7620" s="209" t="s">
        <v>803</v>
      </c>
      <c r="D7620" s="210">
        <v>84.58</v>
      </c>
      <c r="E7620" s="206"/>
    </row>
    <row r="7621" spans="1:5" ht="15">
      <c r="A7621" s="207">
        <v>892</v>
      </c>
      <c r="B7621" s="208" t="s">
        <v>8804</v>
      </c>
      <c r="C7621" s="209" t="s">
        <v>803</v>
      </c>
      <c r="D7621" s="210">
        <v>107.56</v>
      </c>
      <c r="E7621" s="206"/>
    </row>
    <row r="7622" spans="1:5" ht="15">
      <c r="A7622" s="207">
        <v>857</v>
      </c>
      <c r="B7622" s="208" t="s">
        <v>8805</v>
      </c>
      <c r="C7622" s="209" t="s">
        <v>803</v>
      </c>
      <c r="D7622" s="210">
        <v>10.95</v>
      </c>
      <c r="E7622" s="206"/>
    </row>
    <row r="7623" spans="1:5" ht="15">
      <c r="A7623" s="207">
        <v>37404</v>
      </c>
      <c r="B7623" s="208" t="s">
        <v>8806</v>
      </c>
      <c r="C7623" s="209" t="s">
        <v>803</v>
      </c>
      <c r="D7623" s="210">
        <v>129.34</v>
      </c>
      <c r="E7623" s="206"/>
    </row>
    <row r="7624" spans="1:5" ht="15">
      <c r="A7624" s="207">
        <v>868</v>
      </c>
      <c r="B7624" s="208" t="s">
        <v>8807</v>
      </c>
      <c r="C7624" s="209" t="s">
        <v>803</v>
      </c>
      <c r="D7624" s="210">
        <v>16.91</v>
      </c>
      <c r="E7624" s="206"/>
    </row>
    <row r="7625" spans="1:5" ht="15">
      <c r="A7625" s="207">
        <v>870</v>
      </c>
      <c r="B7625" s="208" t="s">
        <v>8808</v>
      </c>
      <c r="C7625" s="209" t="s">
        <v>803</v>
      </c>
      <c r="D7625" s="210">
        <v>222.88</v>
      </c>
      <c r="E7625" s="206"/>
    </row>
    <row r="7626" spans="1:5" ht="15">
      <c r="A7626" s="207">
        <v>863</v>
      </c>
      <c r="B7626" s="208" t="s">
        <v>8809</v>
      </c>
      <c r="C7626" s="209" t="s">
        <v>803</v>
      </c>
      <c r="D7626" s="210">
        <v>23.36</v>
      </c>
      <c r="E7626" s="206"/>
    </row>
    <row r="7627" spans="1:5" ht="15">
      <c r="A7627" s="207">
        <v>867</v>
      </c>
      <c r="B7627" s="208" t="s">
        <v>8810</v>
      </c>
      <c r="C7627" s="209" t="s">
        <v>803</v>
      </c>
      <c r="D7627" s="210">
        <v>32.54</v>
      </c>
      <c r="E7627" s="206"/>
    </row>
    <row r="7628" spans="1:5" ht="15">
      <c r="A7628" s="207">
        <v>891</v>
      </c>
      <c r="B7628" s="208" t="s">
        <v>8811</v>
      </c>
      <c r="C7628" s="209" t="s">
        <v>803</v>
      </c>
      <c r="D7628" s="210">
        <v>374.3</v>
      </c>
      <c r="E7628" s="206"/>
    </row>
    <row r="7629" spans="1:5" ht="15">
      <c r="A7629" s="207">
        <v>864</v>
      </c>
      <c r="B7629" s="208" t="s">
        <v>8812</v>
      </c>
      <c r="C7629" s="209" t="s">
        <v>803</v>
      </c>
      <c r="D7629" s="210">
        <v>45.84</v>
      </c>
      <c r="E7629" s="206"/>
    </row>
    <row r="7630" spans="1:5" ht="15">
      <c r="A7630" s="207">
        <v>865</v>
      </c>
      <c r="B7630" s="208" t="s">
        <v>8813</v>
      </c>
      <c r="C7630" s="209" t="s">
        <v>803</v>
      </c>
      <c r="D7630" s="210">
        <v>64.569999999999993</v>
      </c>
      <c r="E7630" s="206"/>
    </row>
    <row r="7631" spans="1:5" ht="30">
      <c r="A7631" s="207">
        <v>1006</v>
      </c>
      <c r="B7631" s="208" t="s">
        <v>8814</v>
      </c>
      <c r="C7631" s="209" t="s">
        <v>803</v>
      </c>
      <c r="D7631" s="210">
        <v>111.23</v>
      </c>
      <c r="E7631" s="206"/>
    </row>
    <row r="7632" spans="1:5" ht="30">
      <c r="A7632" s="207">
        <v>948</v>
      </c>
      <c r="B7632" s="208" t="s">
        <v>8815</v>
      </c>
      <c r="C7632" s="209" t="s">
        <v>803</v>
      </c>
      <c r="D7632" s="210">
        <v>16.079999999999998</v>
      </c>
      <c r="E7632" s="206"/>
    </row>
    <row r="7633" spans="1:5" ht="30">
      <c r="A7633" s="207">
        <v>947</v>
      </c>
      <c r="B7633" s="208" t="s">
        <v>8816</v>
      </c>
      <c r="C7633" s="209" t="s">
        <v>803</v>
      </c>
      <c r="D7633" s="210">
        <v>16.36</v>
      </c>
      <c r="E7633" s="206"/>
    </row>
    <row r="7634" spans="1:5" ht="30">
      <c r="A7634" s="207">
        <v>911</v>
      </c>
      <c r="B7634" s="208" t="s">
        <v>8817</v>
      </c>
      <c r="C7634" s="209" t="s">
        <v>803</v>
      </c>
      <c r="D7634" s="210">
        <v>23.79</v>
      </c>
      <c r="E7634" s="206"/>
    </row>
    <row r="7635" spans="1:5" ht="30">
      <c r="A7635" s="207">
        <v>925</v>
      </c>
      <c r="B7635" s="208" t="s">
        <v>8818</v>
      </c>
      <c r="C7635" s="209" t="s">
        <v>803</v>
      </c>
      <c r="D7635" s="210">
        <v>21.99</v>
      </c>
      <c r="E7635" s="206"/>
    </row>
    <row r="7636" spans="1:5" ht="30">
      <c r="A7636" s="207">
        <v>954</v>
      </c>
      <c r="B7636" s="208" t="s">
        <v>8819</v>
      </c>
      <c r="C7636" s="209" t="s">
        <v>803</v>
      </c>
      <c r="D7636" s="210">
        <v>24.29</v>
      </c>
      <c r="E7636" s="206"/>
    </row>
    <row r="7637" spans="1:5" ht="30">
      <c r="A7637" s="207">
        <v>901</v>
      </c>
      <c r="B7637" s="208" t="s">
        <v>8820</v>
      </c>
      <c r="C7637" s="209" t="s">
        <v>803</v>
      </c>
      <c r="D7637" s="210">
        <v>26</v>
      </c>
      <c r="E7637" s="206"/>
    </row>
    <row r="7638" spans="1:5" ht="30">
      <c r="A7638" s="207">
        <v>926</v>
      </c>
      <c r="B7638" s="208" t="s">
        <v>8821</v>
      </c>
      <c r="C7638" s="209" t="s">
        <v>803</v>
      </c>
      <c r="D7638" s="210">
        <v>27.47</v>
      </c>
      <c r="E7638" s="206"/>
    </row>
    <row r="7639" spans="1:5" ht="30">
      <c r="A7639" s="207">
        <v>912</v>
      </c>
      <c r="B7639" s="208" t="s">
        <v>8822</v>
      </c>
      <c r="C7639" s="209" t="s">
        <v>803</v>
      </c>
      <c r="D7639" s="210">
        <v>27.64</v>
      </c>
      <c r="E7639" s="206"/>
    </row>
    <row r="7640" spans="1:5" ht="30">
      <c r="A7640" s="207">
        <v>955</v>
      </c>
      <c r="B7640" s="208" t="s">
        <v>8823</v>
      </c>
      <c r="C7640" s="209" t="s">
        <v>803</v>
      </c>
      <c r="D7640" s="210">
        <v>32.99</v>
      </c>
      <c r="E7640" s="206"/>
    </row>
    <row r="7641" spans="1:5" ht="30">
      <c r="A7641" s="207">
        <v>946</v>
      </c>
      <c r="B7641" s="208" t="s">
        <v>8824</v>
      </c>
      <c r="C7641" s="209" t="s">
        <v>803</v>
      </c>
      <c r="D7641" s="210">
        <v>37.1</v>
      </c>
      <c r="E7641" s="206"/>
    </row>
    <row r="7642" spans="1:5" ht="30">
      <c r="A7642" s="207">
        <v>953</v>
      </c>
      <c r="B7642" s="208" t="s">
        <v>8825</v>
      </c>
      <c r="C7642" s="209" t="s">
        <v>803</v>
      </c>
      <c r="D7642" s="210">
        <v>33.76</v>
      </c>
      <c r="E7642" s="206"/>
    </row>
    <row r="7643" spans="1:5" ht="30">
      <c r="A7643" s="207">
        <v>902</v>
      </c>
      <c r="B7643" s="208" t="s">
        <v>8826</v>
      </c>
      <c r="C7643" s="209" t="s">
        <v>803</v>
      </c>
      <c r="D7643" s="210">
        <v>41.04</v>
      </c>
      <c r="E7643" s="206"/>
    </row>
    <row r="7644" spans="1:5" ht="30">
      <c r="A7644" s="207">
        <v>927</v>
      </c>
      <c r="B7644" s="208" t="s">
        <v>8827</v>
      </c>
      <c r="C7644" s="209" t="s">
        <v>803</v>
      </c>
      <c r="D7644" s="210">
        <v>39.78</v>
      </c>
      <c r="E7644" s="206"/>
    </row>
    <row r="7645" spans="1:5" ht="30">
      <c r="A7645" s="207">
        <v>913</v>
      </c>
      <c r="B7645" s="208" t="s">
        <v>8828</v>
      </c>
      <c r="C7645" s="209" t="s">
        <v>803</v>
      </c>
      <c r="D7645" s="210">
        <v>44.4</v>
      </c>
      <c r="E7645" s="206"/>
    </row>
    <row r="7646" spans="1:5" ht="30">
      <c r="A7646" s="207">
        <v>903</v>
      </c>
      <c r="B7646" s="208" t="s">
        <v>8829</v>
      </c>
      <c r="C7646" s="209" t="s">
        <v>803</v>
      </c>
      <c r="D7646" s="210">
        <v>50.24</v>
      </c>
      <c r="E7646" s="206"/>
    </row>
    <row r="7647" spans="1:5" ht="30">
      <c r="A7647" s="207">
        <v>945</v>
      </c>
      <c r="B7647" s="208" t="s">
        <v>8830</v>
      </c>
      <c r="C7647" s="209" t="s">
        <v>803</v>
      </c>
      <c r="D7647" s="210">
        <v>53.15</v>
      </c>
      <c r="E7647" s="206"/>
    </row>
    <row r="7648" spans="1:5" ht="30">
      <c r="A7648" s="207">
        <v>914</v>
      </c>
      <c r="B7648" s="208" t="s">
        <v>8831</v>
      </c>
      <c r="C7648" s="209" t="s">
        <v>803</v>
      </c>
      <c r="D7648" s="210">
        <v>54.45</v>
      </c>
      <c r="E7648" s="206"/>
    </row>
    <row r="7649" spans="1:5" ht="45">
      <c r="A7649" s="207">
        <v>993</v>
      </c>
      <c r="B7649" s="208" t="s">
        <v>8832</v>
      </c>
      <c r="C7649" s="209" t="s">
        <v>803</v>
      </c>
      <c r="D7649" s="210">
        <v>2.39</v>
      </c>
      <c r="E7649" s="206"/>
    </row>
    <row r="7650" spans="1:5" ht="45">
      <c r="A7650" s="207">
        <v>1020</v>
      </c>
      <c r="B7650" s="208" t="s">
        <v>8833</v>
      </c>
      <c r="C7650" s="209" t="s">
        <v>803</v>
      </c>
      <c r="D7650" s="210">
        <v>10.43</v>
      </c>
      <c r="E7650" s="206"/>
    </row>
    <row r="7651" spans="1:5" ht="45">
      <c r="A7651" s="207">
        <v>1017</v>
      </c>
      <c r="B7651" s="208" t="s">
        <v>8834</v>
      </c>
      <c r="C7651" s="209" t="s">
        <v>803</v>
      </c>
      <c r="D7651" s="210">
        <v>114.59</v>
      </c>
      <c r="E7651" s="206"/>
    </row>
    <row r="7652" spans="1:5" ht="45">
      <c r="A7652" s="207">
        <v>999</v>
      </c>
      <c r="B7652" s="208" t="s">
        <v>8835</v>
      </c>
      <c r="C7652" s="209" t="s">
        <v>803</v>
      </c>
      <c r="D7652" s="210">
        <v>141.97999999999999</v>
      </c>
      <c r="E7652" s="206"/>
    </row>
    <row r="7653" spans="1:5" ht="45">
      <c r="A7653" s="207">
        <v>995</v>
      </c>
      <c r="B7653" s="208" t="s">
        <v>8836</v>
      </c>
      <c r="C7653" s="209" t="s">
        <v>803</v>
      </c>
      <c r="D7653" s="210">
        <v>15.99</v>
      </c>
      <c r="E7653" s="206"/>
    </row>
    <row r="7654" spans="1:5" ht="45">
      <c r="A7654" s="207">
        <v>1000</v>
      </c>
      <c r="B7654" s="208" t="s">
        <v>8837</v>
      </c>
      <c r="C7654" s="209" t="s">
        <v>803</v>
      </c>
      <c r="D7654" s="210">
        <v>174.04</v>
      </c>
      <c r="E7654" s="206"/>
    </row>
    <row r="7655" spans="1:5" ht="45">
      <c r="A7655" s="207">
        <v>1022</v>
      </c>
      <c r="B7655" s="208" t="s">
        <v>8838</v>
      </c>
      <c r="C7655" s="209" t="s">
        <v>803</v>
      </c>
      <c r="D7655" s="210">
        <v>3.32</v>
      </c>
      <c r="E7655" s="206"/>
    </row>
    <row r="7656" spans="1:5" ht="45">
      <c r="A7656" s="207">
        <v>1015</v>
      </c>
      <c r="B7656" s="208" t="s">
        <v>8839</v>
      </c>
      <c r="C7656" s="209" t="s">
        <v>803</v>
      </c>
      <c r="D7656" s="210">
        <v>229.18</v>
      </c>
      <c r="E7656" s="206"/>
    </row>
    <row r="7657" spans="1:5" ht="45">
      <c r="A7657" s="207">
        <v>996</v>
      </c>
      <c r="B7657" s="208" t="s">
        <v>8840</v>
      </c>
      <c r="C7657" s="209" t="s">
        <v>803</v>
      </c>
      <c r="D7657" s="210">
        <v>24.35</v>
      </c>
      <c r="E7657" s="206"/>
    </row>
    <row r="7658" spans="1:5" ht="45">
      <c r="A7658" s="207">
        <v>1001</v>
      </c>
      <c r="B7658" s="208" t="s">
        <v>8841</v>
      </c>
      <c r="C7658" s="209" t="s">
        <v>803</v>
      </c>
      <c r="D7658" s="210">
        <v>286.8</v>
      </c>
      <c r="E7658" s="206"/>
    </row>
    <row r="7659" spans="1:5" ht="45">
      <c r="A7659" s="207">
        <v>1019</v>
      </c>
      <c r="B7659" s="208" t="s">
        <v>8842</v>
      </c>
      <c r="C7659" s="209" t="s">
        <v>803</v>
      </c>
      <c r="D7659" s="210">
        <v>33.56</v>
      </c>
      <c r="E7659" s="206"/>
    </row>
    <row r="7660" spans="1:5" ht="45">
      <c r="A7660" s="207">
        <v>1021</v>
      </c>
      <c r="B7660" s="208" t="s">
        <v>8843</v>
      </c>
      <c r="C7660" s="209" t="s">
        <v>803</v>
      </c>
      <c r="D7660" s="210">
        <v>4.76</v>
      </c>
      <c r="E7660" s="206"/>
    </row>
    <row r="7661" spans="1:5" ht="45">
      <c r="A7661" s="207">
        <v>39249</v>
      </c>
      <c r="B7661" s="208" t="s">
        <v>8844</v>
      </c>
      <c r="C7661" s="209" t="s">
        <v>803</v>
      </c>
      <c r="D7661" s="210">
        <v>374.14</v>
      </c>
      <c r="E7661" s="206"/>
    </row>
    <row r="7662" spans="1:5" ht="45">
      <c r="A7662" s="207">
        <v>1018</v>
      </c>
      <c r="B7662" s="208" t="s">
        <v>8845</v>
      </c>
      <c r="C7662" s="209" t="s">
        <v>803</v>
      </c>
      <c r="D7662" s="210">
        <v>47.83</v>
      </c>
      <c r="E7662" s="206"/>
    </row>
    <row r="7663" spans="1:5" ht="45">
      <c r="A7663" s="207">
        <v>39250</v>
      </c>
      <c r="B7663" s="208" t="s">
        <v>8846</v>
      </c>
      <c r="C7663" s="209" t="s">
        <v>803</v>
      </c>
      <c r="D7663" s="210">
        <v>480.61</v>
      </c>
      <c r="E7663" s="206"/>
    </row>
    <row r="7664" spans="1:5" ht="45">
      <c r="A7664" s="207">
        <v>994</v>
      </c>
      <c r="B7664" s="208" t="s">
        <v>8847</v>
      </c>
      <c r="C7664" s="209" t="s">
        <v>803</v>
      </c>
      <c r="D7664" s="210">
        <v>6.51</v>
      </c>
      <c r="E7664" s="206"/>
    </row>
    <row r="7665" spans="1:5" ht="45">
      <c r="A7665" s="207">
        <v>977</v>
      </c>
      <c r="B7665" s="208" t="s">
        <v>8848</v>
      </c>
      <c r="C7665" s="209" t="s">
        <v>803</v>
      </c>
      <c r="D7665" s="210">
        <v>66.27</v>
      </c>
      <c r="E7665" s="206"/>
    </row>
    <row r="7666" spans="1:5" ht="45">
      <c r="A7666" s="207">
        <v>998</v>
      </c>
      <c r="B7666" s="208" t="s">
        <v>8849</v>
      </c>
      <c r="C7666" s="209" t="s">
        <v>803</v>
      </c>
      <c r="D7666" s="210">
        <v>88.03</v>
      </c>
      <c r="E7666" s="206"/>
    </row>
    <row r="7667" spans="1:5" ht="30">
      <c r="A7667" s="207">
        <v>39251</v>
      </c>
      <c r="B7667" s="208" t="s">
        <v>8850</v>
      </c>
      <c r="C7667" s="209" t="s">
        <v>803</v>
      </c>
      <c r="D7667" s="210">
        <v>0.63</v>
      </c>
      <c r="E7667" s="206"/>
    </row>
    <row r="7668" spans="1:5" ht="30">
      <c r="A7668" s="207">
        <v>1011</v>
      </c>
      <c r="B7668" s="208" t="s">
        <v>8851</v>
      </c>
      <c r="C7668" s="209" t="s">
        <v>803</v>
      </c>
      <c r="D7668" s="210">
        <v>0.88</v>
      </c>
      <c r="E7668" s="206"/>
    </row>
    <row r="7669" spans="1:5" ht="30">
      <c r="A7669" s="207">
        <v>39252</v>
      </c>
      <c r="B7669" s="208" t="s">
        <v>8852</v>
      </c>
      <c r="C7669" s="209" t="s">
        <v>803</v>
      </c>
      <c r="D7669" s="210">
        <v>1.06</v>
      </c>
      <c r="E7669" s="206"/>
    </row>
    <row r="7670" spans="1:5" ht="30">
      <c r="A7670" s="207">
        <v>1013</v>
      </c>
      <c r="B7670" s="208" t="s">
        <v>8853</v>
      </c>
      <c r="C7670" s="209" t="s">
        <v>803</v>
      </c>
      <c r="D7670" s="210">
        <v>1.4</v>
      </c>
      <c r="E7670" s="206"/>
    </row>
    <row r="7671" spans="1:5" ht="30">
      <c r="A7671" s="207">
        <v>980</v>
      </c>
      <c r="B7671" s="208" t="s">
        <v>8854</v>
      </c>
      <c r="C7671" s="209" t="s">
        <v>803</v>
      </c>
      <c r="D7671" s="210">
        <v>9.56</v>
      </c>
      <c r="E7671" s="206"/>
    </row>
    <row r="7672" spans="1:5" ht="30">
      <c r="A7672" s="207">
        <v>39237</v>
      </c>
      <c r="B7672" s="208" t="s">
        <v>8855</v>
      </c>
      <c r="C7672" s="209" t="s">
        <v>803</v>
      </c>
      <c r="D7672" s="210">
        <v>113.39</v>
      </c>
      <c r="E7672" s="206"/>
    </row>
    <row r="7673" spans="1:5" ht="30">
      <c r="A7673" s="207">
        <v>39238</v>
      </c>
      <c r="B7673" s="208" t="s">
        <v>8856</v>
      </c>
      <c r="C7673" s="209" t="s">
        <v>803</v>
      </c>
      <c r="D7673" s="210">
        <v>141.56</v>
      </c>
      <c r="E7673" s="206"/>
    </row>
    <row r="7674" spans="1:5" ht="30">
      <c r="A7674" s="207">
        <v>979</v>
      </c>
      <c r="B7674" s="208" t="s">
        <v>8857</v>
      </c>
      <c r="C7674" s="209" t="s">
        <v>803</v>
      </c>
      <c r="D7674" s="210">
        <v>13.4</v>
      </c>
      <c r="E7674" s="206"/>
    </row>
    <row r="7675" spans="1:5" ht="30">
      <c r="A7675" s="207">
        <v>39239</v>
      </c>
      <c r="B7675" s="208" t="s">
        <v>8858</v>
      </c>
      <c r="C7675" s="209" t="s">
        <v>803</v>
      </c>
      <c r="D7675" s="210">
        <v>172.28</v>
      </c>
      <c r="E7675" s="206"/>
    </row>
    <row r="7676" spans="1:5" ht="30">
      <c r="A7676" s="207">
        <v>1014</v>
      </c>
      <c r="B7676" s="208" t="s">
        <v>8859</v>
      </c>
      <c r="C7676" s="209" t="s">
        <v>803</v>
      </c>
      <c r="D7676" s="210">
        <v>2.2400000000000002</v>
      </c>
      <c r="E7676" s="206"/>
    </row>
    <row r="7677" spans="1:5" ht="30">
      <c r="A7677" s="207">
        <v>39240</v>
      </c>
      <c r="B7677" s="208" t="s">
        <v>8860</v>
      </c>
      <c r="C7677" s="209" t="s">
        <v>803</v>
      </c>
      <c r="D7677" s="210">
        <v>227.7</v>
      </c>
      <c r="E7677" s="206"/>
    </row>
    <row r="7678" spans="1:5" ht="30">
      <c r="A7678" s="207">
        <v>39232</v>
      </c>
      <c r="B7678" s="208" t="s">
        <v>8861</v>
      </c>
      <c r="C7678" s="209" t="s">
        <v>803</v>
      </c>
      <c r="D7678" s="210">
        <v>23.64</v>
      </c>
      <c r="E7678" s="206"/>
    </row>
    <row r="7679" spans="1:5" ht="30">
      <c r="A7679" s="207">
        <v>39233</v>
      </c>
      <c r="B7679" s="208" t="s">
        <v>8862</v>
      </c>
      <c r="C7679" s="209" t="s">
        <v>803</v>
      </c>
      <c r="D7679" s="210">
        <v>32.51</v>
      </c>
      <c r="E7679" s="206"/>
    </row>
    <row r="7680" spans="1:5" ht="30">
      <c r="A7680" s="207">
        <v>981</v>
      </c>
      <c r="B7680" s="208" t="s">
        <v>8863</v>
      </c>
      <c r="C7680" s="209" t="s">
        <v>803</v>
      </c>
      <c r="D7680" s="210">
        <v>4</v>
      </c>
      <c r="E7680" s="206"/>
    </row>
    <row r="7681" spans="1:5" ht="30">
      <c r="A7681" s="207">
        <v>39234</v>
      </c>
      <c r="B7681" s="208" t="s">
        <v>8864</v>
      </c>
      <c r="C7681" s="209" t="s">
        <v>803</v>
      </c>
      <c r="D7681" s="210">
        <v>47.71</v>
      </c>
      <c r="E7681" s="206"/>
    </row>
    <row r="7682" spans="1:5" ht="30">
      <c r="A7682" s="207">
        <v>982</v>
      </c>
      <c r="B7682" s="208" t="s">
        <v>8865</v>
      </c>
      <c r="C7682" s="209" t="s">
        <v>803</v>
      </c>
      <c r="D7682" s="210">
        <v>5.59</v>
      </c>
      <c r="E7682" s="206"/>
    </row>
    <row r="7683" spans="1:5" ht="30">
      <c r="A7683" s="207">
        <v>39235</v>
      </c>
      <c r="B7683" s="208" t="s">
        <v>8866</v>
      </c>
      <c r="C7683" s="209" t="s">
        <v>803</v>
      </c>
      <c r="D7683" s="210">
        <v>67.099999999999994</v>
      </c>
      <c r="E7683" s="206"/>
    </row>
    <row r="7684" spans="1:5" ht="30">
      <c r="A7684" s="207">
        <v>39236</v>
      </c>
      <c r="B7684" s="208" t="s">
        <v>8867</v>
      </c>
      <c r="C7684" s="209" t="s">
        <v>803</v>
      </c>
      <c r="D7684" s="210">
        <v>87.96</v>
      </c>
      <c r="E7684" s="206"/>
    </row>
    <row r="7685" spans="1:5" ht="45">
      <c r="A7685" s="207">
        <v>876</v>
      </c>
      <c r="B7685" s="208" t="s">
        <v>8868</v>
      </c>
      <c r="C7685" s="209" t="s">
        <v>803</v>
      </c>
      <c r="D7685" s="210">
        <v>227.06</v>
      </c>
      <c r="E7685" s="206"/>
    </row>
    <row r="7686" spans="1:5" ht="45">
      <c r="A7686" s="207">
        <v>877</v>
      </c>
      <c r="B7686" s="208" t="s">
        <v>8869</v>
      </c>
      <c r="C7686" s="209" t="s">
        <v>803</v>
      </c>
      <c r="D7686" s="210">
        <v>266.93</v>
      </c>
      <c r="E7686" s="206"/>
    </row>
    <row r="7687" spans="1:5" ht="45">
      <c r="A7687" s="207">
        <v>882</v>
      </c>
      <c r="B7687" s="208" t="s">
        <v>8870</v>
      </c>
      <c r="C7687" s="209" t="s">
        <v>803</v>
      </c>
      <c r="D7687" s="210">
        <v>290.87</v>
      </c>
      <c r="E7687" s="206"/>
    </row>
    <row r="7688" spans="1:5" ht="45">
      <c r="A7688" s="207">
        <v>878</v>
      </c>
      <c r="B7688" s="208" t="s">
        <v>8871</v>
      </c>
      <c r="C7688" s="209" t="s">
        <v>803</v>
      </c>
      <c r="D7688" s="210">
        <v>361.62</v>
      </c>
      <c r="E7688" s="206"/>
    </row>
    <row r="7689" spans="1:5" ht="45">
      <c r="A7689" s="207">
        <v>879</v>
      </c>
      <c r="B7689" s="208" t="s">
        <v>8872</v>
      </c>
      <c r="C7689" s="209" t="s">
        <v>803</v>
      </c>
      <c r="D7689" s="210">
        <v>426.23</v>
      </c>
      <c r="E7689" s="206"/>
    </row>
    <row r="7690" spans="1:5" ht="45">
      <c r="A7690" s="207">
        <v>880</v>
      </c>
      <c r="B7690" s="208" t="s">
        <v>8873</v>
      </c>
      <c r="C7690" s="209" t="s">
        <v>803</v>
      </c>
      <c r="D7690" s="210">
        <v>501.51</v>
      </c>
      <c r="E7690" s="206"/>
    </row>
    <row r="7691" spans="1:5" ht="45">
      <c r="A7691" s="207">
        <v>873</v>
      </c>
      <c r="B7691" s="208" t="s">
        <v>8874</v>
      </c>
      <c r="C7691" s="209" t="s">
        <v>803</v>
      </c>
      <c r="D7691" s="210">
        <v>152.49</v>
      </c>
      <c r="E7691" s="206"/>
    </row>
    <row r="7692" spans="1:5" ht="45">
      <c r="A7692" s="207">
        <v>881</v>
      </c>
      <c r="B7692" s="208" t="s">
        <v>8875</v>
      </c>
      <c r="C7692" s="209" t="s">
        <v>803</v>
      </c>
      <c r="D7692" s="210">
        <v>685.47</v>
      </c>
      <c r="E7692" s="206"/>
    </row>
    <row r="7693" spans="1:5" ht="45">
      <c r="A7693" s="207">
        <v>874</v>
      </c>
      <c r="B7693" s="208" t="s">
        <v>8876</v>
      </c>
      <c r="C7693" s="209" t="s">
        <v>803</v>
      </c>
      <c r="D7693" s="210">
        <v>180.97</v>
      </c>
      <c r="E7693" s="206"/>
    </row>
    <row r="7694" spans="1:5" ht="45">
      <c r="A7694" s="207">
        <v>875</v>
      </c>
      <c r="B7694" s="208" t="s">
        <v>8877</v>
      </c>
      <c r="C7694" s="209" t="s">
        <v>803</v>
      </c>
      <c r="D7694" s="210">
        <v>215.91</v>
      </c>
      <c r="E7694" s="206"/>
    </row>
    <row r="7695" spans="1:5" ht="30">
      <c r="A7695" s="207">
        <v>983</v>
      </c>
      <c r="B7695" s="208" t="s">
        <v>8878</v>
      </c>
      <c r="C7695" s="209" t="s">
        <v>803</v>
      </c>
      <c r="D7695" s="210">
        <v>1.35</v>
      </c>
      <c r="E7695" s="206"/>
    </row>
    <row r="7696" spans="1:5" ht="30">
      <c r="A7696" s="207">
        <v>985</v>
      </c>
      <c r="B7696" s="208" t="s">
        <v>8879</v>
      </c>
      <c r="C7696" s="209" t="s">
        <v>803</v>
      </c>
      <c r="D7696" s="210">
        <v>10.14</v>
      </c>
      <c r="E7696" s="206"/>
    </row>
    <row r="7697" spans="1:5" ht="30">
      <c r="A7697" s="207">
        <v>990</v>
      </c>
      <c r="B7697" s="208" t="s">
        <v>8880</v>
      </c>
      <c r="C7697" s="209" t="s">
        <v>803</v>
      </c>
      <c r="D7697" s="210">
        <v>138.80000000000001</v>
      </c>
      <c r="E7697" s="206"/>
    </row>
    <row r="7698" spans="1:5" ht="30">
      <c r="A7698" s="207">
        <v>39241</v>
      </c>
      <c r="B7698" s="208" t="s">
        <v>8881</v>
      </c>
      <c r="C7698" s="209" t="s">
        <v>803</v>
      </c>
      <c r="D7698" s="210">
        <v>15.87</v>
      </c>
      <c r="E7698" s="206"/>
    </row>
    <row r="7699" spans="1:5" ht="30">
      <c r="A7699" s="207">
        <v>1005</v>
      </c>
      <c r="B7699" s="208" t="s">
        <v>8882</v>
      </c>
      <c r="C7699" s="209" t="s">
        <v>803</v>
      </c>
      <c r="D7699" s="210">
        <v>170.36</v>
      </c>
      <c r="E7699" s="206"/>
    </row>
    <row r="7700" spans="1:5" ht="30">
      <c r="A7700" s="207">
        <v>984</v>
      </c>
      <c r="B7700" s="208" t="s">
        <v>8883</v>
      </c>
      <c r="C7700" s="209" t="s">
        <v>803</v>
      </c>
      <c r="D7700" s="210">
        <v>3.5</v>
      </c>
      <c r="E7700" s="206"/>
    </row>
    <row r="7701" spans="1:5" ht="30">
      <c r="A7701" s="207">
        <v>991</v>
      </c>
      <c r="B7701" s="208" t="s">
        <v>8884</v>
      </c>
      <c r="C7701" s="209" t="s">
        <v>803</v>
      </c>
      <c r="D7701" s="210">
        <v>225.11</v>
      </c>
      <c r="E7701" s="206"/>
    </row>
    <row r="7702" spans="1:5" ht="30">
      <c r="A7702" s="207">
        <v>986</v>
      </c>
      <c r="B7702" s="208" t="s">
        <v>8885</v>
      </c>
      <c r="C7702" s="209" t="s">
        <v>803</v>
      </c>
      <c r="D7702" s="210">
        <v>24.25</v>
      </c>
      <c r="E7702" s="206"/>
    </row>
    <row r="7703" spans="1:5" ht="30">
      <c r="A7703" s="207">
        <v>1024</v>
      </c>
      <c r="B7703" s="208" t="s">
        <v>8886</v>
      </c>
      <c r="C7703" s="209" t="s">
        <v>803</v>
      </c>
      <c r="D7703" s="210">
        <v>278.61</v>
      </c>
      <c r="E7703" s="206"/>
    </row>
    <row r="7704" spans="1:5" ht="30">
      <c r="A7704" s="207">
        <v>987</v>
      </c>
      <c r="B7704" s="208" t="s">
        <v>8887</v>
      </c>
      <c r="C7704" s="209" t="s">
        <v>803</v>
      </c>
      <c r="D7704" s="210">
        <v>32.950000000000003</v>
      </c>
      <c r="E7704" s="206"/>
    </row>
    <row r="7705" spans="1:5" ht="30">
      <c r="A7705" s="207">
        <v>1003</v>
      </c>
      <c r="B7705" s="208" t="s">
        <v>8888</v>
      </c>
      <c r="C7705" s="209" t="s">
        <v>803</v>
      </c>
      <c r="D7705" s="210">
        <v>5.13</v>
      </c>
      <c r="E7705" s="206"/>
    </row>
    <row r="7706" spans="1:5" ht="30">
      <c r="A7706" s="207">
        <v>992</v>
      </c>
      <c r="B7706" s="208" t="s">
        <v>8889</v>
      </c>
      <c r="C7706" s="209" t="s">
        <v>803</v>
      </c>
      <c r="D7706" s="210">
        <v>360.47</v>
      </c>
      <c r="E7706" s="206"/>
    </row>
    <row r="7707" spans="1:5" ht="30">
      <c r="A7707" s="207">
        <v>1007</v>
      </c>
      <c r="B7707" s="208" t="s">
        <v>8890</v>
      </c>
      <c r="C7707" s="209" t="s">
        <v>803</v>
      </c>
      <c r="D7707" s="210">
        <v>46.75</v>
      </c>
      <c r="E7707" s="206"/>
    </row>
    <row r="7708" spans="1:5" ht="30">
      <c r="A7708" s="207">
        <v>39242</v>
      </c>
      <c r="B7708" s="208" t="s">
        <v>8891</v>
      </c>
      <c r="C7708" s="209" t="s">
        <v>803</v>
      </c>
      <c r="D7708" s="210">
        <v>446.63</v>
      </c>
      <c r="E7708" s="206"/>
    </row>
    <row r="7709" spans="1:5" ht="30">
      <c r="A7709" s="207">
        <v>1008</v>
      </c>
      <c r="B7709" s="208" t="s">
        <v>8892</v>
      </c>
      <c r="C7709" s="209" t="s">
        <v>803</v>
      </c>
      <c r="D7709" s="210">
        <v>5.82</v>
      </c>
      <c r="E7709" s="206"/>
    </row>
    <row r="7710" spans="1:5" ht="30">
      <c r="A7710" s="207">
        <v>988</v>
      </c>
      <c r="B7710" s="208" t="s">
        <v>8893</v>
      </c>
      <c r="C7710" s="209" t="s">
        <v>803</v>
      </c>
      <c r="D7710" s="210">
        <v>64.569999999999993</v>
      </c>
      <c r="E7710" s="206"/>
    </row>
    <row r="7711" spans="1:5" ht="30">
      <c r="A7711" s="207">
        <v>989</v>
      </c>
      <c r="B7711" s="208" t="s">
        <v>8894</v>
      </c>
      <c r="C7711" s="209" t="s">
        <v>803</v>
      </c>
      <c r="D7711" s="210">
        <v>87.47</v>
      </c>
      <c r="E7711" s="206"/>
    </row>
    <row r="7712" spans="1:5" ht="15">
      <c r="A7712" s="207">
        <v>39598</v>
      </c>
      <c r="B7712" s="208" t="s">
        <v>8895</v>
      </c>
      <c r="C7712" s="209" t="s">
        <v>803</v>
      </c>
      <c r="D7712" s="210">
        <v>1.1200000000000001</v>
      </c>
      <c r="E7712" s="206"/>
    </row>
    <row r="7713" spans="1:5" ht="15">
      <c r="A7713" s="207">
        <v>39599</v>
      </c>
      <c r="B7713" s="208" t="s">
        <v>8896</v>
      </c>
      <c r="C7713" s="209" t="s">
        <v>803</v>
      </c>
      <c r="D7713" s="210">
        <v>1.69</v>
      </c>
      <c r="E7713" s="206"/>
    </row>
    <row r="7714" spans="1:5" ht="15">
      <c r="A7714" s="207">
        <v>34602</v>
      </c>
      <c r="B7714" s="208" t="s">
        <v>8897</v>
      </c>
      <c r="C7714" s="209" t="s">
        <v>803</v>
      </c>
      <c r="D7714" s="210">
        <v>1.51</v>
      </c>
      <c r="E7714" s="206"/>
    </row>
    <row r="7715" spans="1:5" ht="15">
      <c r="A7715" s="207">
        <v>34603</v>
      </c>
      <c r="B7715" s="208" t="s">
        <v>8898</v>
      </c>
      <c r="C7715" s="209" t="s">
        <v>803</v>
      </c>
      <c r="D7715" s="210">
        <v>7.28</v>
      </c>
      <c r="E7715" s="206"/>
    </row>
    <row r="7716" spans="1:5" ht="15">
      <c r="A7716" s="207">
        <v>34607</v>
      </c>
      <c r="B7716" s="208" t="s">
        <v>8899</v>
      </c>
      <c r="C7716" s="209" t="s">
        <v>803</v>
      </c>
      <c r="D7716" s="210">
        <v>3.25</v>
      </c>
      <c r="E7716" s="206"/>
    </row>
    <row r="7717" spans="1:5" ht="15">
      <c r="A7717" s="207">
        <v>34609</v>
      </c>
      <c r="B7717" s="208" t="s">
        <v>8900</v>
      </c>
      <c r="C7717" s="209" t="s">
        <v>803</v>
      </c>
      <c r="D7717" s="210">
        <v>4.87</v>
      </c>
      <c r="E7717" s="206"/>
    </row>
    <row r="7718" spans="1:5" ht="15">
      <c r="A7718" s="207">
        <v>34618</v>
      </c>
      <c r="B7718" s="208" t="s">
        <v>8901</v>
      </c>
      <c r="C7718" s="209" t="s">
        <v>803</v>
      </c>
      <c r="D7718" s="210">
        <v>2.0099999999999998</v>
      </c>
      <c r="E7718" s="206"/>
    </row>
    <row r="7719" spans="1:5" ht="15">
      <c r="A7719" s="207">
        <v>34620</v>
      </c>
      <c r="B7719" s="208" t="s">
        <v>8902</v>
      </c>
      <c r="C7719" s="209" t="s">
        <v>803</v>
      </c>
      <c r="D7719" s="210">
        <v>10.050000000000001</v>
      </c>
      <c r="E7719" s="206"/>
    </row>
    <row r="7720" spans="1:5" ht="15">
      <c r="A7720" s="207">
        <v>34621</v>
      </c>
      <c r="B7720" s="208" t="s">
        <v>8903</v>
      </c>
      <c r="C7720" s="209" t="s">
        <v>803</v>
      </c>
      <c r="D7720" s="210">
        <v>4.66</v>
      </c>
      <c r="E7720" s="206"/>
    </row>
    <row r="7721" spans="1:5" ht="15">
      <c r="A7721" s="207">
        <v>34622</v>
      </c>
      <c r="B7721" s="208" t="s">
        <v>8904</v>
      </c>
      <c r="C7721" s="209" t="s">
        <v>803</v>
      </c>
      <c r="D7721" s="210">
        <v>6.6</v>
      </c>
      <c r="E7721" s="206"/>
    </row>
    <row r="7722" spans="1:5" ht="15">
      <c r="A7722" s="207">
        <v>34624</v>
      </c>
      <c r="B7722" s="208" t="s">
        <v>8905</v>
      </c>
      <c r="C7722" s="209" t="s">
        <v>803</v>
      </c>
      <c r="D7722" s="210">
        <v>2.56</v>
      </c>
      <c r="E7722" s="206"/>
    </row>
    <row r="7723" spans="1:5" ht="15">
      <c r="A7723" s="207">
        <v>34626</v>
      </c>
      <c r="B7723" s="208" t="s">
        <v>8906</v>
      </c>
      <c r="C7723" s="209" t="s">
        <v>803</v>
      </c>
      <c r="D7723" s="210">
        <v>13.82</v>
      </c>
      <c r="E7723" s="206"/>
    </row>
    <row r="7724" spans="1:5" ht="15">
      <c r="A7724" s="207">
        <v>34627</v>
      </c>
      <c r="B7724" s="208" t="s">
        <v>8907</v>
      </c>
      <c r="C7724" s="209" t="s">
        <v>803</v>
      </c>
      <c r="D7724" s="210">
        <v>5.95</v>
      </c>
      <c r="E7724" s="206"/>
    </row>
    <row r="7725" spans="1:5" ht="15">
      <c r="A7725" s="207">
        <v>34629</v>
      </c>
      <c r="B7725" s="208" t="s">
        <v>8908</v>
      </c>
      <c r="C7725" s="209" t="s">
        <v>803</v>
      </c>
      <c r="D7725" s="210">
        <v>8.7200000000000006</v>
      </c>
      <c r="E7725" s="206"/>
    </row>
    <row r="7726" spans="1:5" ht="45">
      <c r="A7726" s="207">
        <v>39257</v>
      </c>
      <c r="B7726" s="208" t="s">
        <v>8909</v>
      </c>
      <c r="C7726" s="209" t="s">
        <v>803</v>
      </c>
      <c r="D7726" s="210">
        <v>6.11</v>
      </c>
      <c r="E7726" s="206"/>
    </row>
    <row r="7727" spans="1:5" ht="45">
      <c r="A7727" s="207">
        <v>39261</v>
      </c>
      <c r="B7727" s="208" t="s">
        <v>8910</v>
      </c>
      <c r="C7727" s="209" t="s">
        <v>803</v>
      </c>
      <c r="D7727" s="210">
        <v>32.54</v>
      </c>
      <c r="E7727" s="206"/>
    </row>
    <row r="7728" spans="1:5" ht="45">
      <c r="A7728" s="207">
        <v>39268</v>
      </c>
      <c r="B7728" s="208" t="s">
        <v>8911</v>
      </c>
      <c r="C7728" s="209" t="s">
        <v>803</v>
      </c>
      <c r="D7728" s="210">
        <v>375.41</v>
      </c>
      <c r="E7728" s="206"/>
    </row>
    <row r="7729" spans="1:5" ht="45">
      <c r="A7729" s="207">
        <v>39262</v>
      </c>
      <c r="B7729" s="208" t="s">
        <v>8912</v>
      </c>
      <c r="C7729" s="209" t="s">
        <v>803</v>
      </c>
      <c r="D7729" s="210">
        <v>50.87</v>
      </c>
      <c r="E7729" s="206"/>
    </row>
    <row r="7730" spans="1:5" ht="45">
      <c r="A7730" s="207">
        <v>39258</v>
      </c>
      <c r="B7730" s="208" t="s">
        <v>8913</v>
      </c>
      <c r="C7730" s="209" t="s">
        <v>803</v>
      </c>
      <c r="D7730" s="210">
        <v>9.0500000000000007</v>
      </c>
      <c r="E7730" s="206"/>
    </row>
    <row r="7731" spans="1:5" ht="45">
      <c r="A7731" s="207">
        <v>39263</v>
      </c>
      <c r="B7731" s="208" t="s">
        <v>8914</v>
      </c>
      <c r="C7731" s="209" t="s">
        <v>803</v>
      </c>
      <c r="D7731" s="210">
        <v>78.709999999999994</v>
      </c>
      <c r="E7731" s="206"/>
    </row>
    <row r="7732" spans="1:5" ht="45">
      <c r="A7732" s="207">
        <v>39264</v>
      </c>
      <c r="B7732" s="208" t="s">
        <v>8915</v>
      </c>
      <c r="C7732" s="209" t="s">
        <v>803</v>
      </c>
      <c r="D7732" s="210">
        <v>106.59</v>
      </c>
      <c r="E7732" s="206"/>
    </row>
    <row r="7733" spans="1:5" ht="45">
      <c r="A7733" s="207">
        <v>39259</v>
      </c>
      <c r="B7733" s="208" t="s">
        <v>8916</v>
      </c>
      <c r="C7733" s="209" t="s">
        <v>803</v>
      </c>
      <c r="D7733" s="210">
        <v>13.79</v>
      </c>
      <c r="E7733" s="206"/>
    </row>
    <row r="7734" spans="1:5" ht="45">
      <c r="A7734" s="207">
        <v>39265</v>
      </c>
      <c r="B7734" s="208" t="s">
        <v>8917</v>
      </c>
      <c r="C7734" s="209" t="s">
        <v>803</v>
      </c>
      <c r="D7734" s="210">
        <v>157.01</v>
      </c>
      <c r="E7734" s="206"/>
    </row>
    <row r="7735" spans="1:5" ht="45">
      <c r="A7735" s="207">
        <v>39260</v>
      </c>
      <c r="B7735" s="208" t="s">
        <v>8918</v>
      </c>
      <c r="C7735" s="209" t="s">
        <v>803</v>
      </c>
      <c r="D7735" s="210">
        <v>19.63</v>
      </c>
      <c r="E7735" s="206"/>
    </row>
    <row r="7736" spans="1:5" ht="45">
      <c r="A7736" s="207">
        <v>39266</v>
      </c>
      <c r="B7736" s="208" t="s">
        <v>8919</v>
      </c>
      <c r="C7736" s="209" t="s">
        <v>803</v>
      </c>
      <c r="D7736" s="210">
        <v>220.31</v>
      </c>
      <c r="E7736" s="206"/>
    </row>
    <row r="7737" spans="1:5" ht="45">
      <c r="A7737" s="207">
        <v>39267</v>
      </c>
      <c r="B7737" s="208" t="s">
        <v>8920</v>
      </c>
      <c r="C7737" s="209" t="s">
        <v>803</v>
      </c>
      <c r="D7737" s="210">
        <v>288.79000000000002</v>
      </c>
      <c r="E7737" s="206"/>
    </row>
    <row r="7738" spans="1:5" ht="15">
      <c r="A7738" s="207">
        <v>11901</v>
      </c>
      <c r="B7738" s="208" t="s">
        <v>8921</v>
      </c>
      <c r="C7738" s="209" t="s">
        <v>803</v>
      </c>
      <c r="D7738" s="210">
        <v>0.8</v>
      </c>
      <c r="E7738" s="206"/>
    </row>
    <row r="7739" spans="1:5" ht="15">
      <c r="A7739" s="207">
        <v>11902</v>
      </c>
      <c r="B7739" s="208" t="s">
        <v>8922</v>
      </c>
      <c r="C7739" s="209" t="s">
        <v>803</v>
      </c>
      <c r="D7739" s="210">
        <v>1.39</v>
      </c>
      <c r="E7739" s="206"/>
    </row>
    <row r="7740" spans="1:5" ht="15">
      <c r="A7740" s="207">
        <v>11903</v>
      </c>
      <c r="B7740" s="208" t="s">
        <v>8923</v>
      </c>
      <c r="C7740" s="209" t="s">
        <v>803</v>
      </c>
      <c r="D7740" s="210">
        <v>2.15</v>
      </c>
      <c r="E7740" s="206"/>
    </row>
    <row r="7741" spans="1:5" ht="15">
      <c r="A7741" s="207">
        <v>11904</v>
      </c>
      <c r="B7741" s="208" t="s">
        <v>8924</v>
      </c>
      <c r="C7741" s="209" t="s">
        <v>803</v>
      </c>
      <c r="D7741" s="210">
        <v>2.74</v>
      </c>
      <c r="E7741" s="206"/>
    </row>
    <row r="7742" spans="1:5" ht="15">
      <c r="A7742" s="207">
        <v>11905</v>
      </c>
      <c r="B7742" s="208" t="s">
        <v>8925</v>
      </c>
      <c r="C7742" s="209" t="s">
        <v>803</v>
      </c>
      <c r="D7742" s="210">
        <v>3.69</v>
      </c>
      <c r="E7742" s="206"/>
    </row>
    <row r="7743" spans="1:5" ht="15">
      <c r="A7743" s="207">
        <v>11906</v>
      </c>
      <c r="B7743" s="208" t="s">
        <v>8926</v>
      </c>
      <c r="C7743" s="209" t="s">
        <v>803</v>
      </c>
      <c r="D7743" s="210">
        <v>4.24</v>
      </c>
      <c r="E7743" s="206"/>
    </row>
    <row r="7744" spans="1:5" ht="15">
      <c r="A7744" s="207">
        <v>11919</v>
      </c>
      <c r="B7744" s="208" t="s">
        <v>8927</v>
      </c>
      <c r="C7744" s="209" t="s">
        <v>803</v>
      </c>
      <c r="D7744" s="210">
        <v>8.33</v>
      </c>
      <c r="E7744" s="206"/>
    </row>
    <row r="7745" spans="1:5" ht="15">
      <c r="A7745" s="207">
        <v>11920</v>
      </c>
      <c r="B7745" s="208" t="s">
        <v>8928</v>
      </c>
      <c r="C7745" s="209" t="s">
        <v>803</v>
      </c>
      <c r="D7745" s="210">
        <v>16.14</v>
      </c>
      <c r="E7745" s="206"/>
    </row>
    <row r="7746" spans="1:5" ht="15">
      <c r="A7746" s="207">
        <v>11924</v>
      </c>
      <c r="B7746" s="208" t="s">
        <v>8929</v>
      </c>
      <c r="C7746" s="209" t="s">
        <v>803</v>
      </c>
      <c r="D7746" s="210">
        <v>156.99</v>
      </c>
      <c r="E7746" s="206"/>
    </row>
    <row r="7747" spans="1:5" ht="15">
      <c r="A7747" s="207">
        <v>11921</v>
      </c>
      <c r="B7747" s="208" t="s">
        <v>8930</v>
      </c>
      <c r="C7747" s="209" t="s">
        <v>803</v>
      </c>
      <c r="D7747" s="210">
        <v>21.98</v>
      </c>
      <c r="E7747" s="206"/>
    </row>
    <row r="7748" spans="1:5" ht="15">
      <c r="A7748" s="207">
        <v>11922</v>
      </c>
      <c r="B7748" s="208" t="s">
        <v>8931</v>
      </c>
      <c r="C7748" s="209" t="s">
        <v>803</v>
      </c>
      <c r="D7748" s="210">
        <v>39.020000000000003</v>
      </c>
      <c r="E7748" s="206"/>
    </row>
    <row r="7749" spans="1:5" ht="15">
      <c r="A7749" s="207">
        <v>11923</v>
      </c>
      <c r="B7749" s="208" t="s">
        <v>8932</v>
      </c>
      <c r="C7749" s="209" t="s">
        <v>803</v>
      </c>
      <c r="D7749" s="210">
        <v>63.73</v>
      </c>
      <c r="E7749" s="206"/>
    </row>
    <row r="7750" spans="1:5" ht="15">
      <c r="A7750" s="207">
        <v>11916</v>
      </c>
      <c r="B7750" s="208" t="s">
        <v>8933</v>
      </c>
      <c r="C7750" s="209" t="s">
        <v>803</v>
      </c>
      <c r="D7750" s="210">
        <v>10.81</v>
      </c>
      <c r="E7750" s="206"/>
    </row>
    <row r="7751" spans="1:5" ht="15">
      <c r="A7751" s="207">
        <v>11914</v>
      </c>
      <c r="B7751" s="208" t="s">
        <v>8934</v>
      </c>
      <c r="C7751" s="209" t="s">
        <v>803</v>
      </c>
      <c r="D7751" s="210">
        <v>78.52</v>
      </c>
      <c r="E7751" s="206"/>
    </row>
    <row r="7752" spans="1:5" ht="15">
      <c r="A7752" s="207">
        <v>11917</v>
      </c>
      <c r="B7752" s="208" t="s">
        <v>8935</v>
      </c>
      <c r="C7752" s="209" t="s">
        <v>803</v>
      </c>
      <c r="D7752" s="210">
        <v>18.82</v>
      </c>
      <c r="E7752" s="206"/>
    </row>
    <row r="7753" spans="1:5" ht="15">
      <c r="A7753" s="207">
        <v>11918</v>
      </c>
      <c r="B7753" s="208" t="s">
        <v>8936</v>
      </c>
      <c r="C7753" s="209" t="s">
        <v>803</v>
      </c>
      <c r="D7753" s="210">
        <v>25.53</v>
      </c>
      <c r="E7753" s="206"/>
    </row>
    <row r="7754" spans="1:5" ht="30">
      <c r="A7754" s="207">
        <v>37734</v>
      </c>
      <c r="B7754" s="208" t="s">
        <v>8937</v>
      </c>
      <c r="C7754" s="209" t="s">
        <v>14</v>
      </c>
      <c r="D7754" s="210">
        <v>63066.080000000002</v>
      </c>
      <c r="E7754" s="206"/>
    </row>
    <row r="7755" spans="1:5" ht="30">
      <c r="A7755" s="207">
        <v>42251</v>
      </c>
      <c r="B7755" s="208" t="s">
        <v>8938</v>
      </c>
      <c r="C7755" s="209" t="s">
        <v>14</v>
      </c>
      <c r="D7755" s="210">
        <v>71615.38</v>
      </c>
      <c r="E7755" s="206"/>
    </row>
    <row r="7756" spans="1:5" ht="30">
      <c r="A7756" s="207">
        <v>37733</v>
      </c>
      <c r="B7756" s="208" t="s">
        <v>8939</v>
      </c>
      <c r="C7756" s="209" t="s">
        <v>14</v>
      </c>
      <c r="D7756" s="210">
        <v>47286.71</v>
      </c>
      <c r="E7756" s="206"/>
    </row>
    <row r="7757" spans="1:5" ht="30">
      <c r="A7757" s="207">
        <v>37735</v>
      </c>
      <c r="B7757" s="208" t="s">
        <v>8940</v>
      </c>
      <c r="C7757" s="209" t="s">
        <v>14</v>
      </c>
      <c r="D7757" s="210">
        <v>56980.480000000003</v>
      </c>
      <c r="E7757" s="206"/>
    </row>
    <row r="7758" spans="1:5" ht="45">
      <c r="A7758" s="207">
        <v>5090</v>
      </c>
      <c r="B7758" s="208" t="s">
        <v>8941</v>
      </c>
      <c r="C7758" s="209" t="s">
        <v>14</v>
      </c>
      <c r="D7758" s="210">
        <v>21.49</v>
      </c>
      <c r="E7758" s="206"/>
    </row>
    <row r="7759" spans="1:5" ht="45">
      <c r="A7759" s="207">
        <v>5085</v>
      </c>
      <c r="B7759" s="208" t="s">
        <v>8942</v>
      </c>
      <c r="C7759" s="209" t="s">
        <v>14</v>
      </c>
      <c r="D7759" s="210">
        <v>31.99</v>
      </c>
      <c r="E7759" s="206"/>
    </row>
    <row r="7760" spans="1:5" ht="45">
      <c r="A7760" s="207">
        <v>43603</v>
      </c>
      <c r="B7760" s="208" t="s">
        <v>8943</v>
      </c>
      <c r="C7760" s="209" t="s">
        <v>14</v>
      </c>
      <c r="D7760" s="210">
        <v>45.7</v>
      </c>
      <c r="E7760" s="206"/>
    </row>
    <row r="7761" spans="1:5" ht="15">
      <c r="A7761" s="207">
        <v>38374</v>
      </c>
      <c r="B7761" s="208" t="s">
        <v>8944</v>
      </c>
      <c r="C7761" s="209" t="s">
        <v>14</v>
      </c>
      <c r="D7761" s="210">
        <v>996.29</v>
      </c>
      <c r="E7761" s="206"/>
    </row>
    <row r="7762" spans="1:5" ht="30">
      <c r="A7762" s="207">
        <v>20209</v>
      </c>
      <c r="B7762" s="208" t="s">
        <v>8945</v>
      </c>
      <c r="C7762" s="209" t="s">
        <v>803</v>
      </c>
      <c r="D7762" s="210">
        <v>12.45</v>
      </c>
      <c r="E7762" s="206"/>
    </row>
    <row r="7763" spans="1:5" ht="30">
      <c r="A7763" s="207">
        <v>20212</v>
      </c>
      <c r="B7763" s="208" t="s">
        <v>8946</v>
      </c>
      <c r="C7763" s="209" t="s">
        <v>803</v>
      </c>
      <c r="D7763" s="210">
        <v>10.42</v>
      </c>
      <c r="E7763" s="206"/>
    </row>
    <row r="7764" spans="1:5" ht="30">
      <c r="A7764" s="207">
        <v>4433</v>
      </c>
      <c r="B7764" s="208" t="s">
        <v>8947</v>
      </c>
      <c r="C7764" s="209" t="s">
        <v>803</v>
      </c>
      <c r="D7764" s="210">
        <v>11.92</v>
      </c>
      <c r="E7764" s="206"/>
    </row>
    <row r="7765" spans="1:5" ht="30">
      <c r="A7765" s="207">
        <v>4430</v>
      </c>
      <c r="B7765" s="208" t="s">
        <v>8948</v>
      </c>
      <c r="C7765" s="209" t="s">
        <v>803</v>
      </c>
      <c r="D7765" s="210">
        <v>6.1</v>
      </c>
      <c r="E7765" s="206"/>
    </row>
    <row r="7766" spans="1:5" ht="30">
      <c r="A7766" s="207">
        <v>4400</v>
      </c>
      <c r="B7766" s="208" t="s">
        <v>8949</v>
      </c>
      <c r="C7766" s="209" t="s">
        <v>803</v>
      </c>
      <c r="D7766" s="210">
        <v>9.6999999999999993</v>
      </c>
      <c r="E7766" s="206"/>
    </row>
    <row r="7767" spans="1:5" ht="30">
      <c r="A7767" s="207">
        <v>2729</v>
      </c>
      <c r="B7767" s="208" t="s">
        <v>8950</v>
      </c>
      <c r="C7767" s="209" t="s">
        <v>14</v>
      </c>
      <c r="D7767" s="210">
        <v>18.739999999999998</v>
      </c>
      <c r="E7767" s="206"/>
    </row>
    <row r="7768" spans="1:5" ht="15">
      <c r="A7768" s="207">
        <v>4513</v>
      </c>
      <c r="B7768" s="208" t="s">
        <v>8951</v>
      </c>
      <c r="C7768" s="209" t="s">
        <v>803</v>
      </c>
      <c r="D7768" s="210">
        <v>5.09</v>
      </c>
      <c r="E7768" s="206"/>
    </row>
    <row r="7769" spans="1:5" ht="15">
      <c r="A7769" s="207">
        <v>11871</v>
      </c>
      <c r="B7769" s="208" t="s">
        <v>8952</v>
      </c>
      <c r="C7769" s="209" t="s">
        <v>14</v>
      </c>
      <c r="D7769" s="210">
        <v>316</v>
      </c>
      <c r="E7769" s="206"/>
    </row>
    <row r="7770" spans="1:5" ht="15">
      <c r="A7770" s="207">
        <v>34636</v>
      </c>
      <c r="B7770" s="208" t="s">
        <v>8953</v>
      </c>
      <c r="C7770" s="209" t="s">
        <v>14</v>
      </c>
      <c r="D7770" s="210">
        <v>389.9</v>
      </c>
      <c r="E7770" s="206"/>
    </row>
    <row r="7771" spans="1:5" ht="15">
      <c r="A7771" s="207">
        <v>34639</v>
      </c>
      <c r="B7771" s="208" t="s">
        <v>8954</v>
      </c>
      <c r="C7771" s="209" t="s">
        <v>14</v>
      </c>
      <c r="D7771" s="210">
        <v>791.88</v>
      </c>
      <c r="E7771" s="206"/>
    </row>
    <row r="7772" spans="1:5" ht="15">
      <c r="A7772" s="207">
        <v>34640</v>
      </c>
      <c r="B7772" s="208" t="s">
        <v>8955</v>
      </c>
      <c r="C7772" s="209" t="s">
        <v>14</v>
      </c>
      <c r="D7772" s="210">
        <v>889.49</v>
      </c>
      <c r="E7772" s="206"/>
    </row>
    <row r="7773" spans="1:5" ht="15">
      <c r="A7773" s="207">
        <v>34637</v>
      </c>
      <c r="B7773" s="208" t="s">
        <v>8956</v>
      </c>
      <c r="C7773" s="209" t="s">
        <v>14</v>
      </c>
      <c r="D7773" s="210">
        <v>223.86</v>
      </c>
      <c r="E7773" s="206"/>
    </row>
    <row r="7774" spans="1:5" ht="15">
      <c r="A7774" s="207">
        <v>34638</v>
      </c>
      <c r="B7774" s="208" t="s">
        <v>8957</v>
      </c>
      <c r="C7774" s="209" t="s">
        <v>14</v>
      </c>
      <c r="D7774" s="210">
        <v>383.89</v>
      </c>
      <c r="E7774" s="206"/>
    </row>
    <row r="7775" spans="1:5" ht="15">
      <c r="A7775" s="207">
        <v>11868</v>
      </c>
      <c r="B7775" s="208" t="s">
        <v>8958</v>
      </c>
      <c r="C7775" s="209" t="s">
        <v>14</v>
      </c>
      <c r="D7775" s="210">
        <v>434.3</v>
      </c>
      <c r="E7775" s="206"/>
    </row>
    <row r="7776" spans="1:5" ht="15">
      <c r="A7776" s="207">
        <v>37106</v>
      </c>
      <c r="B7776" s="208" t="s">
        <v>8959</v>
      </c>
      <c r="C7776" s="209" t="s">
        <v>14</v>
      </c>
      <c r="D7776" s="210">
        <v>4194.83</v>
      </c>
      <c r="E7776" s="206"/>
    </row>
    <row r="7777" spans="1:5" ht="15">
      <c r="A7777" s="207">
        <v>11869</v>
      </c>
      <c r="B7777" s="208" t="s">
        <v>8960</v>
      </c>
      <c r="C7777" s="209" t="s">
        <v>14</v>
      </c>
      <c r="D7777" s="210">
        <v>704.64</v>
      </c>
      <c r="E7777" s="206"/>
    </row>
    <row r="7778" spans="1:5" ht="15">
      <c r="A7778" s="207">
        <v>37104</v>
      </c>
      <c r="B7778" s="208" t="s">
        <v>8961</v>
      </c>
      <c r="C7778" s="209" t="s">
        <v>14</v>
      </c>
      <c r="D7778" s="210">
        <v>908.33</v>
      </c>
      <c r="E7778" s="206"/>
    </row>
    <row r="7779" spans="1:5" ht="15">
      <c r="A7779" s="207">
        <v>37105</v>
      </c>
      <c r="B7779" s="208" t="s">
        <v>8962</v>
      </c>
      <c r="C7779" s="209" t="s">
        <v>14</v>
      </c>
      <c r="D7779" s="210">
        <v>2022.99</v>
      </c>
      <c r="E7779" s="206"/>
    </row>
    <row r="7780" spans="1:5" ht="30">
      <c r="A7780" s="207">
        <v>34641</v>
      </c>
      <c r="B7780" s="208" t="s">
        <v>8963</v>
      </c>
      <c r="C7780" s="209" t="s">
        <v>14</v>
      </c>
      <c r="D7780" s="210">
        <v>88.13</v>
      </c>
      <c r="E7780" s="206"/>
    </row>
    <row r="7781" spans="1:5" ht="30">
      <c r="A7781" s="207">
        <v>43434</v>
      </c>
      <c r="B7781" s="208" t="s">
        <v>8964</v>
      </c>
      <c r="C7781" s="209" t="s">
        <v>14</v>
      </c>
      <c r="D7781" s="210">
        <v>95.29</v>
      </c>
      <c r="E7781" s="206"/>
    </row>
    <row r="7782" spans="1:5" ht="30">
      <c r="A7782" s="207">
        <v>43435</v>
      </c>
      <c r="B7782" s="208" t="s">
        <v>8965</v>
      </c>
      <c r="C7782" s="209" t="s">
        <v>14</v>
      </c>
      <c r="D7782" s="210">
        <v>174.7</v>
      </c>
      <c r="E7782" s="206"/>
    </row>
    <row r="7783" spans="1:5" ht="30">
      <c r="A7783" s="207">
        <v>43436</v>
      </c>
      <c r="B7783" s="208" t="s">
        <v>8966</v>
      </c>
      <c r="C7783" s="209" t="s">
        <v>14</v>
      </c>
      <c r="D7783" s="210">
        <v>305.73</v>
      </c>
      <c r="E7783" s="206"/>
    </row>
    <row r="7784" spans="1:5" ht="30">
      <c r="A7784" s="207">
        <v>43437</v>
      </c>
      <c r="B7784" s="208" t="s">
        <v>8967</v>
      </c>
      <c r="C7784" s="209" t="s">
        <v>14</v>
      </c>
      <c r="D7784" s="210">
        <v>554.29</v>
      </c>
      <c r="E7784" s="206"/>
    </row>
    <row r="7785" spans="1:5" ht="30">
      <c r="A7785" s="207">
        <v>43438</v>
      </c>
      <c r="B7785" s="208" t="s">
        <v>8968</v>
      </c>
      <c r="C7785" s="209" t="s">
        <v>14</v>
      </c>
      <c r="D7785" s="210">
        <v>992.64</v>
      </c>
      <c r="E7785" s="206"/>
    </row>
    <row r="7786" spans="1:5" ht="30">
      <c r="A7786" s="207">
        <v>41627</v>
      </c>
      <c r="B7786" s="208" t="s">
        <v>8969</v>
      </c>
      <c r="C7786" s="209" t="s">
        <v>14</v>
      </c>
      <c r="D7786" s="210">
        <v>146.91</v>
      </c>
      <c r="E7786" s="206"/>
    </row>
    <row r="7787" spans="1:5" ht="30">
      <c r="A7787" s="207">
        <v>41628</v>
      </c>
      <c r="B7787" s="208" t="s">
        <v>8970</v>
      </c>
      <c r="C7787" s="209" t="s">
        <v>14</v>
      </c>
      <c r="D7787" s="210">
        <v>269.99</v>
      </c>
      <c r="E7787" s="206"/>
    </row>
    <row r="7788" spans="1:5" ht="30">
      <c r="A7788" s="207">
        <v>41629</v>
      </c>
      <c r="B7788" s="208" t="s">
        <v>8971</v>
      </c>
      <c r="C7788" s="209" t="s">
        <v>14</v>
      </c>
      <c r="D7788" s="210">
        <v>343.05</v>
      </c>
      <c r="E7788" s="206"/>
    </row>
    <row r="7789" spans="1:5" ht="30">
      <c r="A7789" s="207">
        <v>43429</v>
      </c>
      <c r="B7789" s="208" t="s">
        <v>8972</v>
      </c>
      <c r="C7789" s="209" t="s">
        <v>14</v>
      </c>
      <c r="D7789" s="210">
        <v>76.010000000000005</v>
      </c>
      <c r="E7789" s="206"/>
    </row>
    <row r="7790" spans="1:5" ht="30">
      <c r="A7790" s="207">
        <v>43430</v>
      </c>
      <c r="B7790" s="208" t="s">
        <v>8973</v>
      </c>
      <c r="C7790" s="209" t="s">
        <v>14</v>
      </c>
      <c r="D7790" s="210">
        <v>126.26</v>
      </c>
      <c r="E7790" s="206"/>
    </row>
    <row r="7791" spans="1:5" ht="30">
      <c r="A7791" s="207">
        <v>43431</v>
      </c>
      <c r="B7791" s="208" t="s">
        <v>8974</v>
      </c>
      <c r="C7791" s="209" t="s">
        <v>14</v>
      </c>
      <c r="D7791" s="210">
        <v>244.58</v>
      </c>
      <c r="E7791" s="206"/>
    </row>
    <row r="7792" spans="1:5" ht="30">
      <c r="A7792" s="207">
        <v>43432</v>
      </c>
      <c r="B7792" s="208" t="s">
        <v>8975</v>
      </c>
      <c r="C7792" s="209" t="s">
        <v>14</v>
      </c>
      <c r="D7792" s="210">
        <v>508.23</v>
      </c>
      <c r="E7792" s="206"/>
    </row>
    <row r="7793" spans="1:5" ht="30">
      <c r="A7793" s="207">
        <v>43433</v>
      </c>
      <c r="B7793" s="208" t="s">
        <v>8976</v>
      </c>
      <c r="C7793" s="209" t="s">
        <v>14</v>
      </c>
      <c r="D7793" s="210">
        <v>801.26</v>
      </c>
      <c r="E7793" s="206"/>
    </row>
    <row r="7794" spans="1:5" ht="45">
      <c r="A7794" s="207">
        <v>43094</v>
      </c>
      <c r="B7794" s="208" t="s">
        <v>8977</v>
      </c>
      <c r="C7794" s="209" t="s">
        <v>14</v>
      </c>
      <c r="D7794" s="210">
        <v>211.96</v>
      </c>
      <c r="E7794" s="206"/>
    </row>
    <row r="7795" spans="1:5" ht="45">
      <c r="A7795" s="207">
        <v>43093</v>
      </c>
      <c r="B7795" s="208" t="s">
        <v>8978</v>
      </c>
      <c r="C7795" s="209" t="s">
        <v>14</v>
      </c>
      <c r="D7795" s="210">
        <v>225.25</v>
      </c>
      <c r="E7795" s="206"/>
    </row>
    <row r="7796" spans="1:5" ht="30">
      <c r="A7796" s="207">
        <v>1030</v>
      </c>
      <c r="B7796" s="208" t="s">
        <v>8979</v>
      </c>
      <c r="C7796" s="209" t="s">
        <v>14</v>
      </c>
      <c r="D7796" s="210">
        <v>39.99</v>
      </c>
      <c r="E7796" s="206"/>
    </row>
    <row r="7797" spans="1:5" ht="30">
      <c r="A7797" s="207">
        <v>11694</v>
      </c>
      <c r="B7797" s="208" t="s">
        <v>8980</v>
      </c>
      <c r="C7797" s="209" t="s">
        <v>14</v>
      </c>
      <c r="D7797" s="210">
        <v>883.98</v>
      </c>
      <c r="E7797" s="206"/>
    </row>
    <row r="7798" spans="1:5" ht="30">
      <c r="A7798" s="207">
        <v>11881</v>
      </c>
      <c r="B7798" s="208" t="s">
        <v>8981</v>
      </c>
      <c r="C7798" s="209" t="s">
        <v>14</v>
      </c>
      <c r="D7798" s="210">
        <v>134.99</v>
      </c>
      <c r="E7798" s="206"/>
    </row>
    <row r="7799" spans="1:5" ht="30">
      <c r="A7799" s="207">
        <v>35277</v>
      </c>
      <c r="B7799" s="208" t="s">
        <v>8982</v>
      </c>
      <c r="C7799" s="209" t="s">
        <v>14</v>
      </c>
      <c r="D7799" s="210">
        <v>486.91</v>
      </c>
      <c r="E7799" s="206"/>
    </row>
    <row r="7800" spans="1:5" ht="60">
      <c r="A7800" s="207">
        <v>10521</v>
      </c>
      <c r="B7800" s="208" t="s">
        <v>8983</v>
      </c>
      <c r="C7800" s="209" t="s">
        <v>14</v>
      </c>
      <c r="D7800" s="210">
        <v>194.06</v>
      </c>
      <c r="E7800" s="206"/>
    </row>
    <row r="7801" spans="1:5" ht="60">
      <c r="A7801" s="207">
        <v>10885</v>
      </c>
      <c r="B7801" s="208" t="s">
        <v>8984</v>
      </c>
      <c r="C7801" s="209" t="s">
        <v>14</v>
      </c>
      <c r="D7801" s="210">
        <v>245.47</v>
      </c>
      <c r="E7801" s="206"/>
    </row>
    <row r="7802" spans="1:5" ht="60">
      <c r="A7802" s="207">
        <v>20962</v>
      </c>
      <c r="B7802" s="208" t="s">
        <v>8985</v>
      </c>
      <c r="C7802" s="209" t="s">
        <v>14</v>
      </c>
      <c r="D7802" s="210">
        <v>203.31</v>
      </c>
      <c r="E7802" s="206"/>
    </row>
    <row r="7803" spans="1:5" ht="60">
      <c r="A7803" s="207">
        <v>20963</v>
      </c>
      <c r="B7803" s="208" t="s">
        <v>8986</v>
      </c>
      <c r="C7803" s="209" t="s">
        <v>14</v>
      </c>
      <c r="D7803" s="210">
        <v>248.36</v>
      </c>
      <c r="E7803" s="206"/>
    </row>
    <row r="7804" spans="1:5" ht="15">
      <c r="A7804" s="207">
        <v>2555</v>
      </c>
      <c r="B7804" s="208" t="s">
        <v>8987</v>
      </c>
      <c r="C7804" s="209" t="s">
        <v>14</v>
      </c>
      <c r="D7804" s="210">
        <v>1.52</v>
      </c>
      <c r="E7804" s="206"/>
    </row>
    <row r="7805" spans="1:5" ht="15">
      <c r="A7805" s="207">
        <v>2556</v>
      </c>
      <c r="B7805" s="208" t="s">
        <v>8988</v>
      </c>
      <c r="C7805" s="209" t="s">
        <v>14</v>
      </c>
      <c r="D7805" s="210">
        <v>1.58</v>
      </c>
      <c r="E7805" s="206"/>
    </row>
    <row r="7806" spans="1:5" ht="15">
      <c r="A7806" s="207">
        <v>2557</v>
      </c>
      <c r="B7806" s="208" t="s">
        <v>8989</v>
      </c>
      <c r="C7806" s="209" t="s">
        <v>14</v>
      </c>
      <c r="D7806" s="210">
        <v>3.33</v>
      </c>
      <c r="E7806" s="206"/>
    </row>
    <row r="7807" spans="1:5" ht="30">
      <c r="A7807" s="207">
        <v>10569</v>
      </c>
      <c r="B7807" s="208" t="s">
        <v>8990</v>
      </c>
      <c r="C7807" s="209" t="s">
        <v>14</v>
      </c>
      <c r="D7807" s="210">
        <v>3.33</v>
      </c>
      <c r="E7807" s="206"/>
    </row>
    <row r="7808" spans="1:5" ht="30">
      <c r="A7808" s="207">
        <v>39810</v>
      </c>
      <c r="B7808" s="208" t="s">
        <v>8991</v>
      </c>
      <c r="C7808" s="209" t="s">
        <v>14</v>
      </c>
      <c r="D7808" s="210">
        <v>28.6</v>
      </c>
      <c r="E7808" s="206"/>
    </row>
    <row r="7809" spans="1:5" ht="30">
      <c r="A7809" s="207">
        <v>39811</v>
      </c>
      <c r="B7809" s="208" t="s">
        <v>8992</v>
      </c>
      <c r="C7809" s="209" t="s">
        <v>14</v>
      </c>
      <c r="D7809" s="210">
        <v>34.99</v>
      </c>
      <c r="E7809" s="206"/>
    </row>
    <row r="7810" spans="1:5" ht="30">
      <c r="A7810" s="207">
        <v>39812</v>
      </c>
      <c r="B7810" s="208" t="s">
        <v>8993</v>
      </c>
      <c r="C7810" s="209" t="s">
        <v>14</v>
      </c>
      <c r="D7810" s="210">
        <v>57.53</v>
      </c>
      <c r="E7810" s="206"/>
    </row>
    <row r="7811" spans="1:5" ht="45">
      <c r="A7811" s="207">
        <v>43096</v>
      </c>
      <c r="B7811" s="208" t="s">
        <v>8994</v>
      </c>
      <c r="C7811" s="209" t="s">
        <v>14</v>
      </c>
      <c r="D7811" s="210">
        <v>190.7</v>
      </c>
      <c r="E7811" s="206"/>
    </row>
    <row r="7812" spans="1:5" ht="30">
      <c r="A7812" s="207">
        <v>43102</v>
      </c>
      <c r="B7812" s="208" t="s">
        <v>8995</v>
      </c>
      <c r="C7812" s="209" t="s">
        <v>14</v>
      </c>
      <c r="D7812" s="210">
        <v>115.95</v>
      </c>
      <c r="E7812" s="206"/>
    </row>
    <row r="7813" spans="1:5" ht="30">
      <c r="A7813" s="207">
        <v>43103</v>
      </c>
      <c r="B7813" s="208" t="s">
        <v>8996</v>
      </c>
      <c r="C7813" s="209" t="s">
        <v>14</v>
      </c>
      <c r="D7813" s="210">
        <v>170.75</v>
      </c>
      <c r="E7813" s="206"/>
    </row>
    <row r="7814" spans="1:5" ht="45">
      <c r="A7814" s="207">
        <v>43098</v>
      </c>
      <c r="B7814" s="208" t="s">
        <v>8997</v>
      </c>
      <c r="C7814" s="209" t="s">
        <v>14</v>
      </c>
      <c r="D7814" s="210">
        <v>64.59</v>
      </c>
      <c r="E7814" s="206"/>
    </row>
    <row r="7815" spans="1:5" ht="45">
      <c r="A7815" s="207">
        <v>43097</v>
      </c>
      <c r="B7815" s="208" t="s">
        <v>8998</v>
      </c>
      <c r="C7815" s="209" t="s">
        <v>14</v>
      </c>
      <c r="D7815" s="210">
        <v>38.270000000000003</v>
      </c>
      <c r="E7815" s="206"/>
    </row>
    <row r="7816" spans="1:5" ht="30">
      <c r="A7816" s="207">
        <v>43104</v>
      </c>
      <c r="B7816" s="208" t="s">
        <v>8999</v>
      </c>
      <c r="C7816" s="209" t="s">
        <v>14</v>
      </c>
      <c r="D7816" s="210">
        <v>452.7</v>
      </c>
      <c r="E7816" s="206"/>
    </row>
    <row r="7817" spans="1:5" ht="30">
      <c r="A7817" s="207">
        <v>39771</v>
      </c>
      <c r="B7817" s="208" t="s">
        <v>9000</v>
      </c>
      <c r="C7817" s="209" t="s">
        <v>14</v>
      </c>
      <c r="D7817" s="210">
        <v>32.049999999999997</v>
      </c>
      <c r="E7817" s="206"/>
    </row>
    <row r="7818" spans="1:5" ht="30">
      <c r="A7818" s="207">
        <v>39772</v>
      </c>
      <c r="B7818" s="208" t="s">
        <v>9001</v>
      </c>
      <c r="C7818" s="209" t="s">
        <v>14</v>
      </c>
      <c r="D7818" s="210">
        <v>62.99</v>
      </c>
      <c r="E7818" s="206"/>
    </row>
    <row r="7819" spans="1:5" ht="30">
      <c r="A7819" s="207">
        <v>39773</v>
      </c>
      <c r="B7819" s="208" t="s">
        <v>9002</v>
      </c>
      <c r="C7819" s="209" t="s">
        <v>14</v>
      </c>
      <c r="D7819" s="210">
        <v>101.24</v>
      </c>
      <c r="E7819" s="206"/>
    </row>
    <row r="7820" spans="1:5" ht="30">
      <c r="A7820" s="207">
        <v>39774</v>
      </c>
      <c r="B7820" s="208" t="s">
        <v>9003</v>
      </c>
      <c r="C7820" s="209" t="s">
        <v>14</v>
      </c>
      <c r="D7820" s="210">
        <v>151.43</v>
      </c>
      <c r="E7820" s="206"/>
    </row>
    <row r="7821" spans="1:5" ht="30">
      <c r="A7821" s="207">
        <v>39775</v>
      </c>
      <c r="B7821" s="208" t="s">
        <v>9004</v>
      </c>
      <c r="C7821" s="209" t="s">
        <v>14</v>
      </c>
      <c r="D7821" s="210">
        <v>202.11</v>
      </c>
      <c r="E7821" s="206"/>
    </row>
    <row r="7822" spans="1:5" ht="30">
      <c r="A7822" s="207">
        <v>39776</v>
      </c>
      <c r="B7822" s="208" t="s">
        <v>9005</v>
      </c>
      <c r="C7822" s="209" t="s">
        <v>14</v>
      </c>
      <c r="D7822" s="210">
        <v>244.26</v>
      </c>
      <c r="E7822" s="206"/>
    </row>
    <row r="7823" spans="1:5" ht="30">
      <c r="A7823" s="207">
        <v>39777</v>
      </c>
      <c r="B7823" s="208" t="s">
        <v>9006</v>
      </c>
      <c r="C7823" s="209" t="s">
        <v>14</v>
      </c>
      <c r="D7823" s="210">
        <v>309.58999999999997</v>
      </c>
      <c r="E7823" s="206"/>
    </row>
    <row r="7824" spans="1:5" ht="30">
      <c r="A7824" s="207">
        <v>20254</v>
      </c>
      <c r="B7824" s="208" t="s">
        <v>9007</v>
      </c>
      <c r="C7824" s="209" t="s">
        <v>14</v>
      </c>
      <c r="D7824" s="210">
        <v>22.47</v>
      </c>
      <c r="E7824" s="206"/>
    </row>
    <row r="7825" spans="1:5" ht="30">
      <c r="A7825" s="207">
        <v>20253</v>
      </c>
      <c r="B7825" s="208" t="s">
        <v>9008</v>
      </c>
      <c r="C7825" s="209" t="s">
        <v>14</v>
      </c>
      <c r="D7825" s="210">
        <v>73.790000000000006</v>
      </c>
      <c r="E7825" s="206"/>
    </row>
    <row r="7826" spans="1:5" ht="45">
      <c r="A7826" s="207">
        <v>11247</v>
      </c>
      <c r="B7826" s="208" t="s">
        <v>9009</v>
      </c>
      <c r="C7826" s="209" t="s">
        <v>14</v>
      </c>
      <c r="D7826" s="210">
        <v>1418.84</v>
      </c>
      <c r="E7826" s="206"/>
    </row>
    <row r="7827" spans="1:5" ht="45">
      <c r="A7827" s="207">
        <v>11250</v>
      </c>
      <c r="B7827" s="208" t="s">
        <v>9010</v>
      </c>
      <c r="C7827" s="209" t="s">
        <v>14</v>
      </c>
      <c r="D7827" s="210">
        <v>61.08</v>
      </c>
      <c r="E7827" s="206"/>
    </row>
    <row r="7828" spans="1:5" ht="45">
      <c r="A7828" s="207">
        <v>11249</v>
      </c>
      <c r="B7828" s="208" t="s">
        <v>9011</v>
      </c>
      <c r="C7828" s="209" t="s">
        <v>14</v>
      </c>
      <c r="D7828" s="210">
        <v>2771.48</v>
      </c>
      <c r="E7828" s="206"/>
    </row>
    <row r="7829" spans="1:5" ht="45">
      <c r="A7829" s="207">
        <v>11251</v>
      </c>
      <c r="B7829" s="208" t="s">
        <v>9012</v>
      </c>
      <c r="C7829" s="209" t="s">
        <v>14</v>
      </c>
      <c r="D7829" s="210">
        <v>135.30000000000001</v>
      </c>
      <c r="E7829" s="206"/>
    </row>
    <row r="7830" spans="1:5" ht="45">
      <c r="A7830" s="207">
        <v>11253</v>
      </c>
      <c r="B7830" s="208" t="s">
        <v>9013</v>
      </c>
      <c r="C7830" s="209" t="s">
        <v>14</v>
      </c>
      <c r="D7830" s="210">
        <v>224.21</v>
      </c>
      <c r="E7830" s="206"/>
    </row>
    <row r="7831" spans="1:5" ht="45">
      <c r="A7831" s="207">
        <v>11255</v>
      </c>
      <c r="B7831" s="208" t="s">
        <v>9014</v>
      </c>
      <c r="C7831" s="209" t="s">
        <v>14</v>
      </c>
      <c r="D7831" s="210">
        <v>335.19</v>
      </c>
      <c r="E7831" s="206"/>
    </row>
    <row r="7832" spans="1:5" ht="45">
      <c r="A7832" s="207">
        <v>14055</v>
      </c>
      <c r="B7832" s="208" t="s">
        <v>9015</v>
      </c>
      <c r="C7832" s="209" t="s">
        <v>14</v>
      </c>
      <c r="D7832" s="210">
        <v>674.28</v>
      </c>
      <c r="E7832" s="206"/>
    </row>
    <row r="7833" spans="1:5" ht="45">
      <c r="A7833" s="207">
        <v>11256</v>
      </c>
      <c r="B7833" s="208" t="s">
        <v>9016</v>
      </c>
      <c r="C7833" s="209" t="s">
        <v>14</v>
      </c>
      <c r="D7833" s="210">
        <v>419.86</v>
      </c>
      <c r="E7833" s="206"/>
    </row>
    <row r="7834" spans="1:5" ht="30">
      <c r="A7834" s="207">
        <v>1872</v>
      </c>
      <c r="B7834" s="208" t="s">
        <v>9017</v>
      </c>
      <c r="C7834" s="209" t="s">
        <v>14</v>
      </c>
      <c r="D7834" s="210">
        <v>1.6</v>
      </c>
      <c r="E7834" s="206"/>
    </row>
    <row r="7835" spans="1:5" ht="30">
      <c r="A7835" s="207">
        <v>1873</v>
      </c>
      <c r="B7835" s="208" t="s">
        <v>9018</v>
      </c>
      <c r="C7835" s="209" t="s">
        <v>14</v>
      </c>
      <c r="D7835" s="210">
        <v>3.18</v>
      </c>
      <c r="E7835" s="206"/>
    </row>
    <row r="7836" spans="1:5" ht="45">
      <c r="A7836" s="207">
        <v>39693</v>
      </c>
      <c r="B7836" s="208" t="s">
        <v>9019</v>
      </c>
      <c r="C7836" s="209" t="s">
        <v>14</v>
      </c>
      <c r="D7836" s="210">
        <v>2636.9</v>
      </c>
      <c r="E7836" s="206"/>
    </row>
    <row r="7837" spans="1:5" ht="30">
      <c r="A7837" s="207">
        <v>39692</v>
      </c>
      <c r="B7837" s="208" t="s">
        <v>9020</v>
      </c>
      <c r="C7837" s="209" t="s">
        <v>14</v>
      </c>
      <c r="D7837" s="210">
        <v>843.75</v>
      </c>
      <c r="E7837" s="206"/>
    </row>
    <row r="7838" spans="1:5" ht="30">
      <c r="A7838" s="207">
        <v>34643</v>
      </c>
      <c r="B7838" s="208" t="s">
        <v>9021</v>
      </c>
      <c r="C7838" s="209" t="s">
        <v>14</v>
      </c>
      <c r="D7838" s="210">
        <v>15.76</v>
      </c>
      <c r="E7838" s="206"/>
    </row>
    <row r="7839" spans="1:5" ht="30">
      <c r="A7839" s="207">
        <v>1062</v>
      </c>
      <c r="B7839" s="208" t="s">
        <v>9022</v>
      </c>
      <c r="C7839" s="209" t="s">
        <v>14</v>
      </c>
      <c r="D7839" s="210">
        <v>267.39999999999998</v>
      </c>
      <c r="E7839" s="206"/>
    </row>
    <row r="7840" spans="1:5" ht="45">
      <c r="A7840" s="207">
        <v>39686</v>
      </c>
      <c r="B7840" s="208" t="s">
        <v>9023</v>
      </c>
      <c r="C7840" s="209" t="s">
        <v>14</v>
      </c>
      <c r="D7840" s="210">
        <v>432.97</v>
      </c>
      <c r="E7840" s="206"/>
    </row>
    <row r="7841" spans="1:5" ht="45">
      <c r="A7841" s="207">
        <v>43095</v>
      </c>
      <c r="B7841" s="208" t="s">
        <v>9024</v>
      </c>
      <c r="C7841" s="209" t="s">
        <v>14</v>
      </c>
      <c r="D7841" s="210">
        <v>125.66</v>
      </c>
      <c r="E7841" s="206"/>
    </row>
    <row r="7842" spans="1:5" ht="30">
      <c r="A7842" s="207">
        <v>1871</v>
      </c>
      <c r="B7842" s="208" t="s">
        <v>9025</v>
      </c>
      <c r="C7842" s="209" t="s">
        <v>14</v>
      </c>
      <c r="D7842" s="210">
        <v>2.86</v>
      </c>
      <c r="E7842" s="206"/>
    </row>
    <row r="7843" spans="1:5" ht="30">
      <c r="A7843" s="207">
        <v>12001</v>
      </c>
      <c r="B7843" s="208" t="s">
        <v>9026</v>
      </c>
      <c r="C7843" s="209" t="s">
        <v>14</v>
      </c>
      <c r="D7843" s="210">
        <v>4.13</v>
      </c>
      <c r="E7843" s="206"/>
    </row>
    <row r="7844" spans="1:5" ht="30">
      <c r="A7844" s="207">
        <v>11882</v>
      </c>
      <c r="B7844" s="208" t="s">
        <v>9027</v>
      </c>
      <c r="C7844" s="209" t="s">
        <v>14</v>
      </c>
      <c r="D7844" s="210">
        <v>96.88</v>
      </c>
      <c r="E7844" s="206"/>
    </row>
    <row r="7845" spans="1:5" ht="45">
      <c r="A7845" s="207">
        <v>1068</v>
      </c>
      <c r="B7845" s="208" t="s">
        <v>9028</v>
      </c>
      <c r="C7845" s="209" t="s">
        <v>14</v>
      </c>
      <c r="D7845" s="210">
        <v>1763.77</v>
      </c>
      <c r="E7845" s="206"/>
    </row>
    <row r="7846" spans="1:5" ht="45">
      <c r="A7846" s="207">
        <v>39690</v>
      </c>
      <c r="B7846" s="208" t="s">
        <v>9029</v>
      </c>
      <c r="C7846" s="209" t="s">
        <v>14</v>
      </c>
      <c r="D7846" s="210">
        <v>2959.02</v>
      </c>
      <c r="E7846" s="206"/>
    </row>
    <row r="7847" spans="1:5" ht="45">
      <c r="A7847" s="207">
        <v>39691</v>
      </c>
      <c r="B7847" s="208" t="s">
        <v>9030</v>
      </c>
      <c r="C7847" s="209" t="s">
        <v>14</v>
      </c>
      <c r="D7847" s="210">
        <v>3721.62</v>
      </c>
      <c r="E7847" s="206"/>
    </row>
    <row r="7848" spans="1:5" ht="30">
      <c r="A7848" s="207">
        <v>39808</v>
      </c>
      <c r="B7848" s="208" t="s">
        <v>9031</v>
      </c>
      <c r="C7848" s="209" t="s">
        <v>14</v>
      </c>
      <c r="D7848" s="210">
        <v>65.599999999999994</v>
      </c>
      <c r="E7848" s="206"/>
    </row>
    <row r="7849" spans="1:5" ht="30">
      <c r="A7849" s="207">
        <v>39809</v>
      </c>
      <c r="B7849" s="208" t="s">
        <v>9032</v>
      </c>
      <c r="C7849" s="209" t="s">
        <v>14</v>
      </c>
      <c r="D7849" s="210">
        <v>155.61000000000001</v>
      </c>
      <c r="E7849" s="206"/>
    </row>
    <row r="7850" spans="1:5" ht="45">
      <c r="A7850" s="207">
        <v>43439</v>
      </c>
      <c r="B7850" s="208" t="s">
        <v>9033</v>
      </c>
      <c r="C7850" s="209" t="s">
        <v>14</v>
      </c>
      <c r="D7850" s="210">
        <v>444.7</v>
      </c>
      <c r="E7850" s="206"/>
    </row>
    <row r="7851" spans="1:5" ht="15">
      <c r="A7851" s="207">
        <v>5103</v>
      </c>
      <c r="B7851" s="208" t="s">
        <v>9034</v>
      </c>
      <c r="C7851" s="209" t="s">
        <v>14</v>
      </c>
      <c r="D7851" s="210">
        <v>14.81</v>
      </c>
      <c r="E7851" s="206"/>
    </row>
    <row r="7852" spans="1:5" ht="30">
      <c r="A7852" s="207">
        <v>11712</v>
      </c>
      <c r="B7852" s="208" t="s">
        <v>9035</v>
      </c>
      <c r="C7852" s="209" t="s">
        <v>14</v>
      </c>
      <c r="D7852" s="210">
        <v>34.49</v>
      </c>
      <c r="E7852" s="206"/>
    </row>
    <row r="7853" spans="1:5" ht="15">
      <c r="A7853" s="207">
        <v>11717</v>
      </c>
      <c r="B7853" s="208" t="s">
        <v>9036</v>
      </c>
      <c r="C7853" s="209" t="s">
        <v>14</v>
      </c>
      <c r="D7853" s="210">
        <v>37.479999999999997</v>
      </c>
      <c r="E7853" s="206"/>
    </row>
    <row r="7854" spans="1:5" ht="30">
      <c r="A7854" s="207">
        <v>11714</v>
      </c>
      <c r="B7854" s="208" t="s">
        <v>9037</v>
      </c>
      <c r="C7854" s="209" t="s">
        <v>14</v>
      </c>
      <c r="D7854" s="210">
        <v>46.63</v>
      </c>
      <c r="E7854" s="206"/>
    </row>
    <row r="7855" spans="1:5" ht="30">
      <c r="A7855" s="207">
        <v>11880</v>
      </c>
      <c r="B7855" s="208" t="s">
        <v>9038</v>
      </c>
      <c r="C7855" s="209" t="s">
        <v>14</v>
      </c>
      <c r="D7855" s="210">
        <v>96.44</v>
      </c>
      <c r="E7855" s="206"/>
    </row>
    <row r="7856" spans="1:5" ht="15">
      <c r="A7856" s="207">
        <v>1106</v>
      </c>
      <c r="B7856" s="208" t="s">
        <v>9039</v>
      </c>
      <c r="C7856" s="209" t="s">
        <v>8104</v>
      </c>
      <c r="D7856" s="210">
        <v>0.75</v>
      </c>
      <c r="E7856" s="206"/>
    </row>
    <row r="7857" spans="1:5" ht="15">
      <c r="A7857" s="207">
        <v>11161</v>
      </c>
      <c r="B7857" s="208" t="s">
        <v>9040</v>
      </c>
      <c r="C7857" s="209" t="s">
        <v>8104</v>
      </c>
      <c r="D7857" s="210">
        <v>1.25</v>
      </c>
      <c r="E7857" s="206"/>
    </row>
    <row r="7858" spans="1:5" ht="15">
      <c r="A7858" s="207">
        <v>1107</v>
      </c>
      <c r="B7858" s="208" t="s">
        <v>9041</v>
      </c>
      <c r="C7858" s="209" t="s">
        <v>8104</v>
      </c>
      <c r="D7858" s="210">
        <v>0.63</v>
      </c>
      <c r="E7858" s="206"/>
    </row>
    <row r="7859" spans="1:5" ht="15">
      <c r="A7859" s="207">
        <v>25963</v>
      </c>
      <c r="B7859" s="208" t="s">
        <v>9042</v>
      </c>
      <c r="C7859" s="209" t="s">
        <v>8104</v>
      </c>
      <c r="D7859" s="210">
        <v>0.11</v>
      </c>
      <c r="E7859" s="206"/>
    </row>
    <row r="7860" spans="1:5" ht="15">
      <c r="A7860" s="207">
        <v>4759</v>
      </c>
      <c r="B7860" s="208" t="s">
        <v>9043</v>
      </c>
      <c r="C7860" s="209" t="s">
        <v>15</v>
      </c>
      <c r="D7860" s="210">
        <v>13.49</v>
      </c>
      <c r="E7860" s="206"/>
    </row>
    <row r="7861" spans="1:5" ht="15">
      <c r="A7861" s="207">
        <v>41068</v>
      </c>
      <c r="B7861" s="208" t="s">
        <v>9044</v>
      </c>
      <c r="C7861" s="209" t="s">
        <v>8218</v>
      </c>
      <c r="D7861" s="210">
        <v>2393.9899999999998</v>
      </c>
      <c r="E7861" s="206"/>
    </row>
    <row r="7862" spans="1:5" ht="30">
      <c r="A7862" s="207">
        <v>1108</v>
      </c>
      <c r="B7862" s="208" t="s">
        <v>9045</v>
      </c>
      <c r="C7862" s="209" t="s">
        <v>803</v>
      </c>
      <c r="D7862" s="210">
        <v>28.76</v>
      </c>
      <c r="E7862" s="206"/>
    </row>
    <row r="7863" spans="1:5" ht="30">
      <c r="A7863" s="207">
        <v>1117</v>
      </c>
      <c r="B7863" s="208" t="s">
        <v>9046</v>
      </c>
      <c r="C7863" s="209" t="s">
        <v>803</v>
      </c>
      <c r="D7863" s="210">
        <v>28.99</v>
      </c>
      <c r="E7863" s="206"/>
    </row>
    <row r="7864" spans="1:5" ht="30">
      <c r="A7864" s="207">
        <v>1118</v>
      </c>
      <c r="B7864" s="208" t="s">
        <v>9047</v>
      </c>
      <c r="C7864" s="209" t="s">
        <v>803</v>
      </c>
      <c r="D7864" s="210">
        <v>34.26</v>
      </c>
      <c r="E7864" s="206"/>
    </row>
    <row r="7865" spans="1:5" ht="15">
      <c r="A7865" s="207">
        <v>1110</v>
      </c>
      <c r="B7865" s="208" t="s">
        <v>9048</v>
      </c>
      <c r="C7865" s="209" t="s">
        <v>803</v>
      </c>
      <c r="D7865" s="210">
        <v>34.26</v>
      </c>
      <c r="E7865" s="206"/>
    </row>
    <row r="7866" spans="1:5" ht="30">
      <c r="A7866" s="207">
        <v>12618</v>
      </c>
      <c r="B7866" s="208" t="s">
        <v>9049</v>
      </c>
      <c r="C7866" s="209" t="s">
        <v>14</v>
      </c>
      <c r="D7866" s="210">
        <v>44.5</v>
      </c>
      <c r="E7866" s="206"/>
    </row>
    <row r="7867" spans="1:5" ht="15">
      <c r="A7867" s="207">
        <v>40784</v>
      </c>
      <c r="B7867" s="208" t="s">
        <v>9050</v>
      </c>
      <c r="C7867" s="209" t="s">
        <v>803</v>
      </c>
      <c r="D7867" s="210">
        <v>94.5</v>
      </c>
      <c r="E7867" s="206"/>
    </row>
    <row r="7868" spans="1:5" ht="15">
      <c r="A7868" s="207">
        <v>40782</v>
      </c>
      <c r="B7868" s="208" t="s">
        <v>9051</v>
      </c>
      <c r="C7868" s="209" t="s">
        <v>803</v>
      </c>
      <c r="D7868" s="210">
        <v>37.08</v>
      </c>
      <c r="E7868" s="206"/>
    </row>
    <row r="7869" spans="1:5" ht="15">
      <c r="A7869" s="207">
        <v>40783</v>
      </c>
      <c r="B7869" s="208" t="s">
        <v>9052</v>
      </c>
      <c r="C7869" s="209" t="s">
        <v>803</v>
      </c>
      <c r="D7869" s="210">
        <v>48.31</v>
      </c>
      <c r="E7869" s="206"/>
    </row>
    <row r="7870" spans="1:5" ht="15">
      <c r="A7870" s="207">
        <v>1109</v>
      </c>
      <c r="B7870" s="208" t="s">
        <v>9053</v>
      </c>
      <c r="C7870" s="209" t="s">
        <v>803</v>
      </c>
      <c r="D7870" s="210">
        <v>28.76</v>
      </c>
      <c r="E7870" s="206"/>
    </row>
    <row r="7871" spans="1:5" ht="15">
      <c r="A7871" s="207">
        <v>1119</v>
      </c>
      <c r="B7871" s="208" t="s">
        <v>9054</v>
      </c>
      <c r="C7871" s="209" t="s">
        <v>803</v>
      </c>
      <c r="D7871" s="210">
        <v>18.54</v>
      </c>
      <c r="E7871" s="206"/>
    </row>
    <row r="7872" spans="1:5" ht="30">
      <c r="A7872" s="207">
        <v>13115</v>
      </c>
      <c r="B7872" s="208" t="s">
        <v>9055</v>
      </c>
      <c r="C7872" s="209" t="s">
        <v>803</v>
      </c>
      <c r="D7872" s="210">
        <v>14.99</v>
      </c>
      <c r="E7872" s="206"/>
    </row>
    <row r="7873" spans="1:5" ht="30">
      <c r="A7873" s="207">
        <v>10541</v>
      </c>
      <c r="B7873" s="208" t="s">
        <v>9056</v>
      </c>
      <c r="C7873" s="209" t="s">
        <v>803</v>
      </c>
      <c r="D7873" s="210">
        <v>18.32</v>
      </c>
      <c r="E7873" s="206"/>
    </row>
    <row r="7874" spans="1:5" ht="30">
      <c r="A7874" s="207">
        <v>10542</v>
      </c>
      <c r="B7874" s="208" t="s">
        <v>9057</v>
      </c>
      <c r="C7874" s="209" t="s">
        <v>803</v>
      </c>
      <c r="D7874" s="210">
        <v>23.96</v>
      </c>
      <c r="E7874" s="206"/>
    </row>
    <row r="7875" spans="1:5" ht="30">
      <c r="A7875" s="207">
        <v>10543</v>
      </c>
      <c r="B7875" s="208" t="s">
        <v>9058</v>
      </c>
      <c r="C7875" s="209" t="s">
        <v>803</v>
      </c>
      <c r="D7875" s="210">
        <v>38.89</v>
      </c>
      <c r="E7875" s="206"/>
    </row>
    <row r="7876" spans="1:5" ht="30">
      <c r="A7876" s="207">
        <v>10544</v>
      </c>
      <c r="B7876" s="208" t="s">
        <v>9059</v>
      </c>
      <c r="C7876" s="209" t="s">
        <v>803</v>
      </c>
      <c r="D7876" s="210">
        <v>50.3</v>
      </c>
      <c r="E7876" s="206"/>
    </row>
    <row r="7877" spans="1:5" ht="30">
      <c r="A7877" s="207">
        <v>10545</v>
      </c>
      <c r="B7877" s="208" t="s">
        <v>9060</v>
      </c>
      <c r="C7877" s="209" t="s">
        <v>803</v>
      </c>
      <c r="D7877" s="210">
        <v>93.99</v>
      </c>
      <c r="E7877" s="206"/>
    </row>
    <row r="7878" spans="1:5" ht="15">
      <c r="A7878" s="207">
        <v>38365</v>
      </c>
      <c r="B7878" s="208" t="s">
        <v>9061</v>
      </c>
      <c r="C7878" s="209" t="s">
        <v>787</v>
      </c>
      <c r="D7878" s="210">
        <v>1.97</v>
      </c>
      <c r="E7878" s="206"/>
    </row>
    <row r="7879" spans="1:5" ht="45">
      <c r="A7879" s="207">
        <v>37745</v>
      </c>
      <c r="B7879" s="208" t="s">
        <v>9062</v>
      </c>
      <c r="C7879" s="209" t="s">
        <v>14</v>
      </c>
      <c r="D7879" s="210">
        <v>294300</v>
      </c>
      <c r="E7879" s="206"/>
    </row>
    <row r="7880" spans="1:5" ht="45">
      <c r="A7880" s="207">
        <v>37754</v>
      </c>
      <c r="B7880" s="208" t="s">
        <v>9063</v>
      </c>
      <c r="C7880" s="209" t="s">
        <v>14</v>
      </c>
      <c r="D7880" s="210">
        <v>307338.59999999998</v>
      </c>
      <c r="E7880" s="206"/>
    </row>
    <row r="7881" spans="1:5" ht="45">
      <c r="A7881" s="207">
        <v>37748</v>
      </c>
      <c r="B7881" s="208" t="s">
        <v>9064</v>
      </c>
      <c r="C7881" s="209" t="s">
        <v>14</v>
      </c>
      <c r="D7881" s="210">
        <v>312880.01</v>
      </c>
      <c r="E7881" s="206"/>
    </row>
    <row r="7882" spans="1:5" ht="45">
      <c r="A7882" s="207">
        <v>37761</v>
      </c>
      <c r="B7882" s="208" t="s">
        <v>9065</v>
      </c>
      <c r="C7882" s="209" t="s">
        <v>14</v>
      </c>
      <c r="D7882" s="210">
        <v>258909.48</v>
      </c>
      <c r="E7882" s="206"/>
    </row>
    <row r="7883" spans="1:5" ht="45">
      <c r="A7883" s="207">
        <v>37757</v>
      </c>
      <c r="B7883" s="208" t="s">
        <v>9066</v>
      </c>
      <c r="C7883" s="209" t="s">
        <v>14</v>
      </c>
      <c r="D7883" s="210">
        <v>360424.35</v>
      </c>
      <c r="E7883" s="206"/>
    </row>
    <row r="7884" spans="1:5" ht="45">
      <c r="A7884" s="207">
        <v>37759</v>
      </c>
      <c r="B7884" s="208" t="s">
        <v>9067</v>
      </c>
      <c r="C7884" s="209" t="s">
        <v>14</v>
      </c>
      <c r="D7884" s="210">
        <v>361821.36</v>
      </c>
      <c r="E7884" s="206"/>
    </row>
    <row r="7885" spans="1:5" ht="45">
      <c r="A7885" s="207">
        <v>37766</v>
      </c>
      <c r="B7885" s="208" t="s">
        <v>9068</v>
      </c>
      <c r="C7885" s="209" t="s">
        <v>14</v>
      </c>
      <c r="D7885" s="210">
        <v>361821.33</v>
      </c>
      <c r="E7885" s="206"/>
    </row>
    <row r="7886" spans="1:5" ht="45">
      <c r="A7886" s="207">
        <v>37752</v>
      </c>
      <c r="B7886" s="208" t="s">
        <v>9069</v>
      </c>
      <c r="C7886" s="209" t="s">
        <v>14</v>
      </c>
      <c r="D7886" s="210">
        <v>328107.24</v>
      </c>
      <c r="E7886" s="206"/>
    </row>
    <row r="7887" spans="1:5" ht="45">
      <c r="A7887" s="207">
        <v>37760</v>
      </c>
      <c r="B7887" s="208" t="s">
        <v>9070</v>
      </c>
      <c r="C7887" s="209" t="s">
        <v>14</v>
      </c>
      <c r="D7887" s="210">
        <v>345523.09</v>
      </c>
      <c r="E7887" s="206"/>
    </row>
    <row r="7888" spans="1:5" ht="45">
      <c r="A7888" s="207">
        <v>37765</v>
      </c>
      <c r="B7888" s="208" t="s">
        <v>9071</v>
      </c>
      <c r="C7888" s="209" t="s">
        <v>14</v>
      </c>
      <c r="D7888" s="210">
        <v>241214.25</v>
      </c>
      <c r="E7888" s="206"/>
    </row>
    <row r="7889" spans="1:5" ht="45">
      <c r="A7889" s="207">
        <v>37746</v>
      </c>
      <c r="B7889" s="208" t="s">
        <v>9072</v>
      </c>
      <c r="C7889" s="209" t="s">
        <v>14</v>
      </c>
      <c r="D7889" s="210">
        <v>264450.88</v>
      </c>
      <c r="E7889" s="206"/>
    </row>
    <row r="7890" spans="1:5" ht="45">
      <c r="A7890" s="207">
        <v>37750</v>
      </c>
      <c r="B7890" s="208" t="s">
        <v>9073</v>
      </c>
      <c r="C7890" s="209" t="s">
        <v>14</v>
      </c>
      <c r="D7890" s="210">
        <v>263519.57</v>
      </c>
      <c r="E7890" s="206"/>
    </row>
    <row r="7891" spans="1:5" ht="45">
      <c r="A7891" s="207">
        <v>37753</v>
      </c>
      <c r="B7891" s="208" t="s">
        <v>9074</v>
      </c>
      <c r="C7891" s="209" t="s">
        <v>14</v>
      </c>
      <c r="D7891" s="210">
        <v>262588.23</v>
      </c>
      <c r="E7891" s="206"/>
    </row>
    <row r="7892" spans="1:5" ht="45">
      <c r="A7892" s="207">
        <v>37756</v>
      </c>
      <c r="B7892" s="208" t="s">
        <v>9075</v>
      </c>
      <c r="C7892" s="209" t="s">
        <v>14</v>
      </c>
      <c r="D7892" s="210">
        <v>258909.48</v>
      </c>
      <c r="E7892" s="206"/>
    </row>
    <row r="7893" spans="1:5" ht="45">
      <c r="A7893" s="207">
        <v>37755</v>
      </c>
      <c r="B7893" s="208" t="s">
        <v>9076</v>
      </c>
      <c r="C7893" s="209" t="s">
        <v>14</v>
      </c>
      <c r="D7893" s="210">
        <v>376256.95</v>
      </c>
      <c r="E7893" s="206"/>
    </row>
    <row r="7894" spans="1:5" ht="45">
      <c r="A7894" s="207">
        <v>37758</v>
      </c>
      <c r="B7894" s="208" t="s">
        <v>9077</v>
      </c>
      <c r="C7894" s="209" t="s">
        <v>14</v>
      </c>
      <c r="D7894" s="210">
        <v>424686.08000000002</v>
      </c>
      <c r="E7894" s="206"/>
    </row>
    <row r="7895" spans="1:5" ht="45">
      <c r="A7895" s="207">
        <v>37747</v>
      </c>
      <c r="B7895" s="208" t="s">
        <v>9078</v>
      </c>
      <c r="C7895" s="209" t="s">
        <v>14</v>
      </c>
      <c r="D7895" s="210">
        <v>382124.32</v>
      </c>
      <c r="E7895" s="206"/>
    </row>
    <row r="7896" spans="1:5" ht="45">
      <c r="A7896" s="207">
        <v>37767</v>
      </c>
      <c r="B7896" s="208" t="s">
        <v>9079</v>
      </c>
      <c r="C7896" s="209" t="s">
        <v>14</v>
      </c>
      <c r="D7896" s="210">
        <v>403265.51</v>
      </c>
      <c r="E7896" s="206"/>
    </row>
    <row r="7897" spans="1:5" ht="45">
      <c r="A7897" s="207">
        <v>37751</v>
      </c>
      <c r="B7897" s="208" t="s">
        <v>9080</v>
      </c>
      <c r="C7897" s="209" t="s">
        <v>14</v>
      </c>
      <c r="D7897" s="210">
        <v>403265.51</v>
      </c>
      <c r="E7897" s="206"/>
    </row>
    <row r="7898" spans="1:5" ht="45">
      <c r="A7898" s="207">
        <v>37749</v>
      </c>
      <c r="B7898" s="208" t="s">
        <v>9081</v>
      </c>
      <c r="C7898" s="209" t="s">
        <v>14</v>
      </c>
      <c r="D7898" s="210">
        <v>398608.86</v>
      </c>
      <c r="E7898" s="206"/>
    </row>
    <row r="7899" spans="1:5" ht="30">
      <c r="A7899" s="207">
        <v>1159</v>
      </c>
      <c r="B7899" s="208" t="s">
        <v>9082</v>
      </c>
      <c r="C7899" s="209" t="s">
        <v>14</v>
      </c>
      <c r="D7899" s="210">
        <v>190689.17</v>
      </c>
      <c r="E7899" s="206"/>
    </row>
    <row r="7900" spans="1:5" ht="15">
      <c r="A7900" s="207">
        <v>12114</v>
      </c>
      <c r="B7900" s="208" t="s">
        <v>9083</v>
      </c>
      <c r="C7900" s="209" t="s">
        <v>14</v>
      </c>
      <c r="D7900" s="210">
        <v>95.7</v>
      </c>
      <c r="E7900" s="206"/>
    </row>
    <row r="7901" spans="1:5" ht="15">
      <c r="A7901" s="207">
        <v>38106</v>
      </c>
      <c r="B7901" s="208" t="s">
        <v>9084</v>
      </c>
      <c r="C7901" s="209" t="s">
        <v>14</v>
      </c>
      <c r="D7901" s="210">
        <v>13</v>
      </c>
      <c r="E7901" s="206"/>
    </row>
    <row r="7902" spans="1:5" ht="30">
      <c r="A7902" s="207">
        <v>38085</v>
      </c>
      <c r="B7902" s="208" t="s">
        <v>9085</v>
      </c>
      <c r="C7902" s="209" t="s">
        <v>14</v>
      </c>
      <c r="D7902" s="210">
        <v>15.36</v>
      </c>
      <c r="E7902" s="206"/>
    </row>
    <row r="7903" spans="1:5" ht="30">
      <c r="A7903" s="207">
        <v>38599</v>
      </c>
      <c r="B7903" s="208" t="s">
        <v>9086</v>
      </c>
      <c r="C7903" s="209" t="s">
        <v>14</v>
      </c>
      <c r="D7903" s="210">
        <v>4.29</v>
      </c>
      <c r="E7903" s="206"/>
    </row>
    <row r="7904" spans="1:5" ht="30">
      <c r="A7904" s="207">
        <v>38596</v>
      </c>
      <c r="B7904" s="208" t="s">
        <v>9087</v>
      </c>
      <c r="C7904" s="209" t="s">
        <v>14</v>
      </c>
      <c r="D7904" s="210">
        <v>3.56</v>
      </c>
      <c r="E7904" s="206"/>
    </row>
    <row r="7905" spans="1:5" ht="30">
      <c r="A7905" s="207">
        <v>38600</v>
      </c>
      <c r="B7905" s="208" t="s">
        <v>9088</v>
      </c>
      <c r="C7905" s="209" t="s">
        <v>14</v>
      </c>
      <c r="D7905" s="210">
        <v>4.55</v>
      </c>
      <c r="E7905" s="206"/>
    </row>
    <row r="7906" spans="1:5" ht="30">
      <c r="A7906" s="207">
        <v>38597</v>
      </c>
      <c r="B7906" s="208" t="s">
        <v>9089</v>
      </c>
      <c r="C7906" s="209" t="s">
        <v>14</v>
      </c>
      <c r="D7906" s="210">
        <v>3.58</v>
      </c>
      <c r="E7906" s="206"/>
    </row>
    <row r="7907" spans="1:5" ht="15">
      <c r="A7907" s="207">
        <v>659</v>
      </c>
      <c r="B7907" s="208" t="s">
        <v>9090</v>
      </c>
      <c r="C7907" s="209" t="s">
        <v>14</v>
      </c>
      <c r="D7907" s="210">
        <v>2.06</v>
      </c>
      <c r="E7907" s="206"/>
    </row>
    <row r="7908" spans="1:5" ht="15">
      <c r="A7908" s="207">
        <v>660</v>
      </c>
      <c r="B7908" s="208" t="s">
        <v>9091</v>
      </c>
      <c r="C7908" s="209" t="s">
        <v>14</v>
      </c>
      <c r="D7908" s="210">
        <v>2.4700000000000002</v>
      </c>
      <c r="E7908" s="206"/>
    </row>
    <row r="7909" spans="1:5" ht="15">
      <c r="A7909" s="207">
        <v>658</v>
      </c>
      <c r="B7909" s="208" t="s">
        <v>9092</v>
      </c>
      <c r="C7909" s="209" t="s">
        <v>14</v>
      </c>
      <c r="D7909" s="210">
        <v>1.39</v>
      </c>
      <c r="E7909" s="206"/>
    </row>
    <row r="7910" spans="1:5" ht="30">
      <c r="A7910" s="207">
        <v>38548</v>
      </c>
      <c r="B7910" s="208" t="s">
        <v>9093</v>
      </c>
      <c r="C7910" s="209" t="s">
        <v>14</v>
      </c>
      <c r="D7910" s="210">
        <v>2.12</v>
      </c>
      <c r="E7910" s="206"/>
    </row>
    <row r="7911" spans="1:5" ht="30">
      <c r="A7911" s="207">
        <v>34649</v>
      </c>
      <c r="B7911" s="208" t="s">
        <v>9094</v>
      </c>
      <c r="C7911" s="209" t="s">
        <v>14</v>
      </c>
      <c r="D7911" s="210">
        <v>2.86</v>
      </c>
      <c r="E7911" s="206"/>
    </row>
    <row r="7912" spans="1:5" ht="30">
      <c r="A7912" s="207">
        <v>34655</v>
      </c>
      <c r="B7912" s="208" t="s">
        <v>9095</v>
      </c>
      <c r="C7912" s="209" t="s">
        <v>14</v>
      </c>
      <c r="D7912" s="210">
        <v>3.79</v>
      </c>
      <c r="E7912" s="206"/>
    </row>
    <row r="7913" spans="1:5" ht="30">
      <c r="A7913" s="207">
        <v>40607</v>
      </c>
      <c r="B7913" s="208" t="s">
        <v>9096</v>
      </c>
      <c r="C7913" s="209" t="s">
        <v>14</v>
      </c>
      <c r="D7913" s="210">
        <v>5.0199999999999996</v>
      </c>
      <c r="E7913" s="206"/>
    </row>
    <row r="7914" spans="1:5" ht="30">
      <c r="A7914" s="207">
        <v>569</v>
      </c>
      <c r="B7914" s="208" t="s">
        <v>9097</v>
      </c>
      <c r="C7914" s="209" t="s">
        <v>8104</v>
      </c>
      <c r="D7914" s="210">
        <v>8.68</v>
      </c>
      <c r="E7914" s="206"/>
    </row>
    <row r="7915" spans="1:5" ht="30">
      <c r="A7915" s="207">
        <v>567</v>
      </c>
      <c r="B7915" s="208" t="s">
        <v>9098</v>
      </c>
      <c r="C7915" s="209" t="s">
        <v>803</v>
      </c>
      <c r="D7915" s="210">
        <v>12.68</v>
      </c>
      <c r="E7915" s="206"/>
    </row>
    <row r="7916" spans="1:5" ht="30">
      <c r="A7916" s="207">
        <v>574</v>
      </c>
      <c r="B7916" s="208" t="s">
        <v>9099</v>
      </c>
      <c r="C7916" s="209" t="s">
        <v>803</v>
      </c>
      <c r="D7916" s="210">
        <v>33.340000000000003</v>
      </c>
      <c r="E7916" s="206"/>
    </row>
    <row r="7917" spans="1:5" ht="30">
      <c r="A7917" s="207">
        <v>568</v>
      </c>
      <c r="B7917" s="208" t="s">
        <v>9100</v>
      </c>
      <c r="C7917" s="209" t="s">
        <v>803</v>
      </c>
      <c r="D7917" s="210">
        <v>70.25</v>
      </c>
      <c r="E7917" s="206"/>
    </row>
    <row r="7918" spans="1:5" ht="15">
      <c r="A7918" s="207">
        <v>585</v>
      </c>
      <c r="B7918" s="208" t="s">
        <v>9101</v>
      </c>
      <c r="C7918" s="209" t="s">
        <v>8104</v>
      </c>
      <c r="D7918" s="210">
        <v>30.42</v>
      </c>
      <c r="E7918" s="206"/>
    </row>
    <row r="7919" spans="1:5" ht="30">
      <c r="A7919" s="207">
        <v>4777</v>
      </c>
      <c r="B7919" s="208" t="s">
        <v>9102</v>
      </c>
      <c r="C7919" s="209" t="s">
        <v>8104</v>
      </c>
      <c r="D7919" s="210">
        <v>8.65</v>
      </c>
      <c r="E7919" s="206"/>
    </row>
    <row r="7920" spans="1:5" ht="15">
      <c r="A7920" s="207">
        <v>587</v>
      </c>
      <c r="B7920" s="208" t="s">
        <v>9103</v>
      </c>
      <c r="C7920" s="209" t="s">
        <v>8104</v>
      </c>
      <c r="D7920" s="210">
        <v>32.6</v>
      </c>
      <c r="E7920" s="206"/>
    </row>
    <row r="7921" spans="1:5" ht="15">
      <c r="A7921" s="207">
        <v>590</v>
      </c>
      <c r="B7921" s="208" t="s">
        <v>9104</v>
      </c>
      <c r="C7921" s="209" t="s">
        <v>8104</v>
      </c>
      <c r="D7921" s="210">
        <v>31.51</v>
      </c>
      <c r="E7921" s="206"/>
    </row>
    <row r="7922" spans="1:5" ht="30">
      <c r="A7922" s="207">
        <v>592</v>
      </c>
      <c r="B7922" s="208" t="s">
        <v>9105</v>
      </c>
      <c r="C7922" s="209" t="s">
        <v>8104</v>
      </c>
      <c r="D7922" s="210">
        <v>32.6</v>
      </c>
      <c r="E7922" s="206"/>
    </row>
    <row r="7923" spans="1:5" ht="15">
      <c r="A7923" s="207">
        <v>586</v>
      </c>
      <c r="B7923" s="208" t="s">
        <v>9106</v>
      </c>
      <c r="C7923" s="209" t="s">
        <v>803</v>
      </c>
      <c r="D7923" s="210">
        <v>19.16</v>
      </c>
      <c r="E7923" s="206"/>
    </row>
    <row r="7924" spans="1:5" ht="15">
      <c r="A7924" s="207">
        <v>591</v>
      </c>
      <c r="B7924" s="208" t="s">
        <v>9107</v>
      </c>
      <c r="C7924" s="209" t="s">
        <v>8104</v>
      </c>
      <c r="D7924" s="210">
        <v>30.42</v>
      </c>
      <c r="E7924" s="206"/>
    </row>
    <row r="7925" spans="1:5" ht="15">
      <c r="A7925" s="207">
        <v>588</v>
      </c>
      <c r="B7925" s="208" t="s">
        <v>9108</v>
      </c>
      <c r="C7925" s="209" t="s">
        <v>803</v>
      </c>
      <c r="D7925" s="210">
        <v>30.31</v>
      </c>
      <c r="E7925" s="206"/>
    </row>
    <row r="7926" spans="1:5" ht="15">
      <c r="A7926" s="207">
        <v>589</v>
      </c>
      <c r="B7926" s="208" t="s">
        <v>9109</v>
      </c>
      <c r="C7926" s="209" t="s">
        <v>803</v>
      </c>
      <c r="D7926" s="210">
        <v>51.24</v>
      </c>
      <c r="E7926" s="206"/>
    </row>
    <row r="7927" spans="1:5" ht="15">
      <c r="A7927" s="207">
        <v>584</v>
      </c>
      <c r="B7927" s="208" t="s">
        <v>9110</v>
      </c>
      <c r="C7927" s="209" t="s">
        <v>803</v>
      </c>
      <c r="D7927" s="210">
        <v>32.380000000000003</v>
      </c>
      <c r="E7927" s="206"/>
    </row>
    <row r="7928" spans="1:5" ht="15">
      <c r="A7928" s="207">
        <v>1165</v>
      </c>
      <c r="B7928" s="208" t="s">
        <v>9111</v>
      </c>
      <c r="C7928" s="209" t="s">
        <v>14</v>
      </c>
      <c r="D7928" s="210">
        <v>11.69</v>
      </c>
      <c r="E7928" s="206"/>
    </row>
    <row r="7929" spans="1:5" ht="15">
      <c r="A7929" s="207">
        <v>1164</v>
      </c>
      <c r="B7929" s="208" t="s">
        <v>9112</v>
      </c>
      <c r="C7929" s="209" t="s">
        <v>14</v>
      </c>
      <c r="D7929" s="210">
        <v>9.4700000000000006</v>
      </c>
      <c r="E7929" s="206"/>
    </row>
    <row r="7930" spans="1:5" ht="15">
      <c r="A7930" s="207">
        <v>1162</v>
      </c>
      <c r="B7930" s="208" t="s">
        <v>9113</v>
      </c>
      <c r="C7930" s="209" t="s">
        <v>14</v>
      </c>
      <c r="D7930" s="210">
        <v>3.29</v>
      </c>
      <c r="E7930" s="206"/>
    </row>
    <row r="7931" spans="1:5" ht="15">
      <c r="A7931" s="207">
        <v>12395</v>
      </c>
      <c r="B7931" s="208" t="s">
        <v>9114</v>
      </c>
      <c r="C7931" s="209" t="s">
        <v>14</v>
      </c>
      <c r="D7931" s="210">
        <v>3.2</v>
      </c>
      <c r="E7931" s="206"/>
    </row>
    <row r="7932" spans="1:5" ht="15">
      <c r="A7932" s="207">
        <v>1170</v>
      </c>
      <c r="B7932" s="208" t="s">
        <v>9115</v>
      </c>
      <c r="C7932" s="209" t="s">
        <v>14</v>
      </c>
      <c r="D7932" s="210">
        <v>6.2</v>
      </c>
      <c r="E7932" s="206"/>
    </row>
    <row r="7933" spans="1:5" ht="15">
      <c r="A7933" s="207">
        <v>1169</v>
      </c>
      <c r="B7933" s="208" t="s">
        <v>9116</v>
      </c>
      <c r="C7933" s="209" t="s">
        <v>14</v>
      </c>
      <c r="D7933" s="210">
        <v>30.47</v>
      </c>
      <c r="E7933" s="206"/>
    </row>
    <row r="7934" spans="1:5" ht="15">
      <c r="A7934" s="207">
        <v>1166</v>
      </c>
      <c r="B7934" s="208" t="s">
        <v>9117</v>
      </c>
      <c r="C7934" s="209" t="s">
        <v>14</v>
      </c>
      <c r="D7934" s="210">
        <v>16.89</v>
      </c>
      <c r="E7934" s="206"/>
    </row>
    <row r="7935" spans="1:5" ht="15">
      <c r="A7935" s="207">
        <v>1163</v>
      </c>
      <c r="B7935" s="208" t="s">
        <v>9118</v>
      </c>
      <c r="C7935" s="209" t="s">
        <v>14</v>
      </c>
      <c r="D7935" s="210">
        <v>4.25</v>
      </c>
      <c r="E7935" s="206"/>
    </row>
    <row r="7936" spans="1:5" ht="15">
      <c r="A7936" s="207">
        <v>12396</v>
      </c>
      <c r="B7936" s="208" t="s">
        <v>9119</v>
      </c>
      <c r="C7936" s="209" t="s">
        <v>14</v>
      </c>
      <c r="D7936" s="210">
        <v>3.2</v>
      </c>
      <c r="E7936" s="206"/>
    </row>
    <row r="7937" spans="1:5" ht="15">
      <c r="A7937" s="207">
        <v>1168</v>
      </c>
      <c r="B7937" s="208" t="s">
        <v>9120</v>
      </c>
      <c r="C7937" s="209" t="s">
        <v>14</v>
      </c>
      <c r="D7937" s="210">
        <v>43.44</v>
      </c>
      <c r="E7937" s="206"/>
    </row>
    <row r="7938" spans="1:5" ht="15">
      <c r="A7938" s="207">
        <v>1167</v>
      </c>
      <c r="B7938" s="208" t="s">
        <v>9121</v>
      </c>
      <c r="C7938" s="209" t="s">
        <v>14</v>
      </c>
      <c r="D7938" s="210">
        <v>72.66</v>
      </c>
      <c r="E7938" s="206"/>
    </row>
    <row r="7939" spans="1:5" ht="15">
      <c r="A7939" s="207">
        <v>36331</v>
      </c>
      <c r="B7939" s="208" t="s">
        <v>9122</v>
      </c>
      <c r="C7939" s="209" t="s">
        <v>14</v>
      </c>
      <c r="D7939" s="210">
        <v>1.83</v>
      </c>
      <c r="E7939" s="206"/>
    </row>
    <row r="7940" spans="1:5" ht="15">
      <c r="A7940" s="207">
        <v>36346</v>
      </c>
      <c r="B7940" s="208" t="s">
        <v>9123</v>
      </c>
      <c r="C7940" s="209" t="s">
        <v>14</v>
      </c>
      <c r="D7940" s="210">
        <v>3.15</v>
      </c>
      <c r="E7940" s="206"/>
    </row>
    <row r="7941" spans="1:5" ht="15">
      <c r="A7941" s="207">
        <v>1210</v>
      </c>
      <c r="B7941" s="208" t="s">
        <v>9124</v>
      </c>
      <c r="C7941" s="209" t="s">
        <v>14</v>
      </c>
      <c r="D7941" s="210">
        <v>11.85</v>
      </c>
      <c r="E7941" s="206"/>
    </row>
    <row r="7942" spans="1:5" ht="15">
      <c r="A7942" s="207">
        <v>1203</v>
      </c>
      <c r="B7942" s="208" t="s">
        <v>9125</v>
      </c>
      <c r="C7942" s="209" t="s">
        <v>14</v>
      </c>
      <c r="D7942" s="210">
        <v>11.48</v>
      </c>
      <c r="E7942" s="206"/>
    </row>
    <row r="7943" spans="1:5" ht="15">
      <c r="A7943" s="207">
        <v>1197</v>
      </c>
      <c r="B7943" s="208" t="s">
        <v>9126</v>
      </c>
      <c r="C7943" s="209" t="s">
        <v>14</v>
      </c>
      <c r="D7943" s="210">
        <v>1.47</v>
      </c>
      <c r="E7943" s="206"/>
    </row>
    <row r="7944" spans="1:5" ht="15">
      <c r="A7944" s="207">
        <v>1202</v>
      </c>
      <c r="B7944" s="208" t="s">
        <v>9127</v>
      </c>
      <c r="C7944" s="209" t="s">
        <v>14</v>
      </c>
      <c r="D7944" s="210">
        <v>3.95</v>
      </c>
      <c r="E7944" s="206"/>
    </row>
    <row r="7945" spans="1:5" ht="15">
      <c r="A7945" s="207">
        <v>1188</v>
      </c>
      <c r="B7945" s="208" t="s">
        <v>9128</v>
      </c>
      <c r="C7945" s="209" t="s">
        <v>14</v>
      </c>
      <c r="D7945" s="210">
        <v>23.34</v>
      </c>
      <c r="E7945" s="206"/>
    </row>
    <row r="7946" spans="1:5" ht="15">
      <c r="A7946" s="207">
        <v>1211</v>
      </c>
      <c r="B7946" s="208" t="s">
        <v>9129</v>
      </c>
      <c r="C7946" s="209" t="s">
        <v>14</v>
      </c>
      <c r="D7946" s="210">
        <v>12.05</v>
      </c>
      <c r="E7946" s="206"/>
    </row>
    <row r="7947" spans="1:5" ht="15">
      <c r="A7947" s="207">
        <v>1198</v>
      </c>
      <c r="B7947" s="208" t="s">
        <v>9130</v>
      </c>
      <c r="C7947" s="209" t="s">
        <v>14</v>
      </c>
      <c r="D7947" s="210">
        <v>2.17</v>
      </c>
      <c r="E7947" s="206"/>
    </row>
    <row r="7948" spans="1:5" ht="15">
      <c r="A7948" s="207">
        <v>1199</v>
      </c>
      <c r="B7948" s="208" t="s">
        <v>9131</v>
      </c>
      <c r="C7948" s="209" t="s">
        <v>14</v>
      </c>
      <c r="D7948" s="210">
        <v>30.49</v>
      </c>
      <c r="E7948" s="206"/>
    </row>
    <row r="7949" spans="1:5" ht="30">
      <c r="A7949" s="207">
        <v>20088</v>
      </c>
      <c r="B7949" s="208" t="s">
        <v>9132</v>
      </c>
      <c r="C7949" s="209" t="s">
        <v>14</v>
      </c>
      <c r="D7949" s="210">
        <v>14.08</v>
      </c>
      <c r="E7949" s="206"/>
    </row>
    <row r="7950" spans="1:5" ht="30">
      <c r="A7950" s="207">
        <v>20089</v>
      </c>
      <c r="B7950" s="208" t="s">
        <v>9133</v>
      </c>
      <c r="C7950" s="209" t="s">
        <v>14</v>
      </c>
      <c r="D7950" s="210">
        <v>67.099999999999994</v>
      </c>
      <c r="E7950" s="206"/>
    </row>
    <row r="7951" spans="1:5" ht="30">
      <c r="A7951" s="207">
        <v>20087</v>
      </c>
      <c r="B7951" s="208" t="s">
        <v>9134</v>
      </c>
      <c r="C7951" s="209" t="s">
        <v>14</v>
      </c>
      <c r="D7951" s="210">
        <v>10.14</v>
      </c>
      <c r="E7951" s="206"/>
    </row>
    <row r="7952" spans="1:5" ht="15">
      <c r="A7952" s="207">
        <v>1200</v>
      </c>
      <c r="B7952" s="208" t="s">
        <v>9135</v>
      </c>
      <c r="C7952" s="209" t="s">
        <v>14</v>
      </c>
      <c r="D7952" s="210">
        <v>8.23</v>
      </c>
      <c r="E7952" s="206"/>
    </row>
    <row r="7953" spans="1:5" ht="15">
      <c r="A7953" s="207">
        <v>12909</v>
      </c>
      <c r="B7953" s="208" t="s">
        <v>9136</v>
      </c>
      <c r="C7953" s="209" t="s">
        <v>14</v>
      </c>
      <c r="D7953" s="210">
        <v>3.73</v>
      </c>
      <c r="E7953" s="206"/>
    </row>
    <row r="7954" spans="1:5" ht="15">
      <c r="A7954" s="207">
        <v>12910</v>
      </c>
      <c r="B7954" s="208" t="s">
        <v>9137</v>
      </c>
      <c r="C7954" s="209" t="s">
        <v>14</v>
      </c>
      <c r="D7954" s="210">
        <v>6.23</v>
      </c>
      <c r="E7954" s="206"/>
    </row>
    <row r="7955" spans="1:5" ht="15">
      <c r="A7955" s="207">
        <v>1184</v>
      </c>
      <c r="B7955" s="208" t="s">
        <v>9138</v>
      </c>
      <c r="C7955" s="209" t="s">
        <v>14</v>
      </c>
      <c r="D7955" s="210">
        <v>74.959999999999994</v>
      </c>
      <c r="E7955" s="206"/>
    </row>
    <row r="7956" spans="1:5" ht="15">
      <c r="A7956" s="207">
        <v>1191</v>
      </c>
      <c r="B7956" s="208" t="s">
        <v>9139</v>
      </c>
      <c r="C7956" s="209" t="s">
        <v>14</v>
      </c>
      <c r="D7956" s="210">
        <v>1.06</v>
      </c>
      <c r="E7956" s="206"/>
    </row>
    <row r="7957" spans="1:5" ht="15">
      <c r="A7957" s="207">
        <v>1185</v>
      </c>
      <c r="B7957" s="208" t="s">
        <v>9140</v>
      </c>
      <c r="C7957" s="209" t="s">
        <v>14</v>
      </c>
      <c r="D7957" s="210">
        <v>1.21</v>
      </c>
      <c r="E7957" s="206"/>
    </row>
    <row r="7958" spans="1:5" ht="15">
      <c r="A7958" s="207">
        <v>1189</v>
      </c>
      <c r="B7958" s="208" t="s">
        <v>9141</v>
      </c>
      <c r="C7958" s="209" t="s">
        <v>14</v>
      </c>
      <c r="D7958" s="210">
        <v>2.11</v>
      </c>
      <c r="E7958" s="206"/>
    </row>
    <row r="7959" spans="1:5" ht="15">
      <c r="A7959" s="207">
        <v>1193</v>
      </c>
      <c r="B7959" s="208" t="s">
        <v>9142</v>
      </c>
      <c r="C7959" s="209" t="s">
        <v>14</v>
      </c>
      <c r="D7959" s="210">
        <v>4.0599999999999996</v>
      </c>
      <c r="E7959" s="206"/>
    </row>
    <row r="7960" spans="1:5" ht="15">
      <c r="A7960" s="207">
        <v>1194</v>
      </c>
      <c r="B7960" s="208" t="s">
        <v>9143</v>
      </c>
      <c r="C7960" s="209" t="s">
        <v>14</v>
      </c>
      <c r="D7960" s="210">
        <v>7.69</v>
      </c>
      <c r="E7960" s="206"/>
    </row>
    <row r="7961" spans="1:5" ht="15">
      <c r="A7961" s="207">
        <v>1195</v>
      </c>
      <c r="B7961" s="208" t="s">
        <v>9144</v>
      </c>
      <c r="C7961" s="209" t="s">
        <v>14</v>
      </c>
      <c r="D7961" s="210">
        <v>11.56</v>
      </c>
      <c r="E7961" s="206"/>
    </row>
    <row r="7962" spans="1:5" ht="15">
      <c r="A7962" s="207">
        <v>1204</v>
      </c>
      <c r="B7962" s="208" t="s">
        <v>9145</v>
      </c>
      <c r="C7962" s="209" t="s">
        <v>14</v>
      </c>
      <c r="D7962" s="210">
        <v>21.03</v>
      </c>
      <c r="E7962" s="206"/>
    </row>
    <row r="7963" spans="1:5" ht="15">
      <c r="A7963" s="207">
        <v>1205</v>
      </c>
      <c r="B7963" s="208" t="s">
        <v>9146</v>
      </c>
      <c r="C7963" s="209" t="s">
        <v>14</v>
      </c>
      <c r="D7963" s="210">
        <v>49.88</v>
      </c>
      <c r="E7963" s="206"/>
    </row>
    <row r="7964" spans="1:5" ht="30">
      <c r="A7964" s="207">
        <v>1207</v>
      </c>
      <c r="B7964" s="208" t="s">
        <v>9147</v>
      </c>
      <c r="C7964" s="209" t="s">
        <v>14</v>
      </c>
      <c r="D7964" s="210">
        <v>37.46</v>
      </c>
      <c r="E7964" s="206"/>
    </row>
    <row r="7965" spans="1:5" ht="30">
      <c r="A7965" s="207">
        <v>1206</v>
      </c>
      <c r="B7965" s="208" t="s">
        <v>9148</v>
      </c>
      <c r="C7965" s="209" t="s">
        <v>14</v>
      </c>
      <c r="D7965" s="210">
        <v>9.39</v>
      </c>
      <c r="E7965" s="206"/>
    </row>
    <row r="7966" spans="1:5" ht="30">
      <c r="A7966" s="207">
        <v>1183</v>
      </c>
      <c r="B7966" s="208" t="s">
        <v>9149</v>
      </c>
      <c r="C7966" s="209" t="s">
        <v>14</v>
      </c>
      <c r="D7966" s="210">
        <v>24.46</v>
      </c>
      <c r="E7966" s="206"/>
    </row>
    <row r="7967" spans="1:5" ht="30">
      <c r="A7967" s="207">
        <v>42685</v>
      </c>
      <c r="B7967" s="208" t="s">
        <v>9150</v>
      </c>
      <c r="C7967" s="209" t="s">
        <v>14</v>
      </c>
      <c r="D7967" s="210">
        <v>86.89</v>
      </c>
      <c r="E7967" s="206"/>
    </row>
    <row r="7968" spans="1:5" ht="30">
      <c r="A7968" s="207">
        <v>42686</v>
      </c>
      <c r="B7968" s="208" t="s">
        <v>9151</v>
      </c>
      <c r="C7968" s="209" t="s">
        <v>14</v>
      </c>
      <c r="D7968" s="210">
        <v>135.28</v>
      </c>
      <c r="E7968" s="206"/>
    </row>
    <row r="7969" spans="1:5" ht="30">
      <c r="A7969" s="207">
        <v>12894</v>
      </c>
      <c r="B7969" s="208" t="s">
        <v>9152</v>
      </c>
      <c r="C7969" s="209" t="s">
        <v>14</v>
      </c>
      <c r="D7969" s="210">
        <v>17.940000000000001</v>
      </c>
      <c r="E7969" s="206"/>
    </row>
    <row r="7970" spans="1:5" ht="30">
      <c r="A7970" s="207">
        <v>12895</v>
      </c>
      <c r="B7970" s="208" t="s">
        <v>9153</v>
      </c>
      <c r="C7970" s="209" t="s">
        <v>14</v>
      </c>
      <c r="D7970" s="210">
        <v>13.8</v>
      </c>
      <c r="E7970" s="206"/>
    </row>
    <row r="7971" spans="1:5" ht="30">
      <c r="A7971" s="207">
        <v>1631</v>
      </c>
      <c r="B7971" s="208" t="s">
        <v>9154</v>
      </c>
      <c r="C7971" s="209" t="s">
        <v>14</v>
      </c>
      <c r="D7971" s="210">
        <v>117.98</v>
      </c>
      <c r="E7971" s="206"/>
    </row>
    <row r="7972" spans="1:5" ht="30">
      <c r="A7972" s="207">
        <v>1633</v>
      </c>
      <c r="B7972" s="208" t="s">
        <v>9155</v>
      </c>
      <c r="C7972" s="209" t="s">
        <v>14</v>
      </c>
      <c r="D7972" s="210">
        <v>200.45</v>
      </c>
      <c r="E7972" s="206"/>
    </row>
    <row r="7973" spans="1:5" ht="15">
      <c r="A7973" s="207">
        <v>10818</v>
      </c>
      <c r="B7973" s="208" t="s">
        <v>9156</v>
      </c>
      <c r="C7973" s="209" t="s">
        <v>8104</v>
      </c>
      <c r="D7973" s="210">
        <v>29.57</v>
      </c>
      <c r="E7973" s="206"/>
    </row>
    <row r="7974" spans="1:5" ht="60">
      <c r="A7974" s="207">
        <v>39359</v>
      </c>
      <c r="B7974" s="208" t="s">
        <v>9157</v>
      </c>
      <c r="C7974" s="209" t="s">
        <v>14</v>
      </c>
      <c r="D7974" s="210">
        <v>30.57</v>
      </c>
      <c r="E7974" s="206"/>
    </row>
    <row r="7975" spans="1:5" ht="60">
      <c r="A7975" s="207">
        <v>39360</v>
      </c>
      <c r="B7975" s="208" t="s">
        <v>9158</v>
      </c>
      <c r="C7975" s="209" t="s">
        <v>14</v>
      </c>
      <c r="D7975" s="210">
        <v>27.79</v>
      </c>
      <c r="E7975" s="206"/>
    </row>
    <row r="7976" spans="1:5" ht="30">
      <c r="A7976" s="207">
        <v>10710</v>
      </c>
      <c r="B7976" s="208" t="s">
        <v>9159</v>
      </c>
      <c r="C7976" s="209" t="s">
        <v>787</v>
      </c>
      <c r="D7976" s="210">
        <v>119.4</v>
      </c>
      <c r="E7976" s="206"/>
    </row>
    <row r="7977" spans="1:5" ht="30">
      <c r="A7977" s="207">
        <v>10709</v>
      </c>
      <c r="B7977" s="208" t="s">
        <v>9160</v>
      </c>
      <c r="C7977" s="209" t="s">
        <v>787</v>
      </c>
      <c r="D7977" s="210">
        <v>146.69</v>
      </c>
      <c r="E7977" s="206"/>
    </row>
    <row r="7978" spans="1:5" ht="30">
      <c r="A7978" s="207">
        <v>39636</v>
      </c>
      <c r="B7978" s="208" t="s">
        <v>9161</v>
      </c>
      <c r="C7978" s="209" t="s">
        <v>787</v>
      </c>
      <c r="D7978" s="210">
        <v>149.79</v>
      </c>
      <c r="E7978" s="206"/>
    </row>
    <row r="7979" spans="1:5" ht="30">
      <c r="A7979" s="207">
        <v>10708</v>
      </c>
      <c r="B7979" s="208" t="s">
        <v>9162</v>
      </c>
      <c r="C7979" s="209" t="s">
        <v>787</v>
      </c>
      <c r="D7979" s="210">
        <v>46.22</v>
      </c>
      <c r="E7979" s="206"/>
    </row>
    <row r="7980" spans="1:5" ht="30">
      <c r="A7980" s="207">
        <v>39635</v>
      </c>
      <c r="B7980" s="208" t="s">
        <v>9163</v>
      </c>
      <c r="C7980" s="209" t="s">
        <v>787</v>
      </c>
      <c r="D7980" s="210">
        <v>78.69</v>
      </c>
      <c r="E7980" s="206"/>
    </row>
    <row r="7981" spans="1:5" ht="15">
      <c r="A7981" s="207">
        <v>6117</v>
      </c>
      <c r="B7981" s="208" t="s">
        <v>9164</v>
      </c>
      <c r="C7981" s="209" t="s">
        <v>15</v>
      </c>
      <c r="D7981" s="210">
        <v>10.75</v>
      </c>
      <c r="E7981" s="206"/>
    </row>
    <row r="7982" spans="1:5" ht="15">
      <c r="A7982" s="207">
        <v>40913</v>
      </c>
      <c r="B7982" s="208" t="s">
        <v>9165</v>
      </c>
      <c r="C7982" s="209" t="s">
        <v>8218</v>
      </c>
      <c r="D7982" s="210">
        <v>1907.27</v>
      </c>
      <c r="E7982" s="206"/>
    </row>
    <row r="7983" spans="1:5" ht="15">
      <c r="A7983" s="207">
        <v>1214</v>
      </c>
      <c r="B7983" s="208" t="s">
        <v>9166</v>
      </c>
      <c r="C7983" s="209" t="s">
        <v>15</v>
      </c>
      <c r="D7983" s="210">
        <v>14.91</v>
      </c>
      <c r="E7983" s="206"/>
    </row>
    <row r="7984" spans="1:5" ht="15">
      <c r="A7984" s="207">
        <v>40915</v>
      </c>
      <c r="B7984" s="208" t="s">
        <v>9167</v>
      </c>
      <c r="C7984" s="209" t="s">
        <v>8218</v>
      </c>
      <c r="D7984" s="210">
        <v>2643.34</v>
      </c>
      <c r="E7984" s="206"/>
    </row>
    <row r="7985" spans="1:5" ht="15">
      <c r="A7985" s="207">
        <v>1213</v>
      </c>
      <c r="B7985" s="208" t="s">
        <v>9168</v>
      </c>
      <c r="C7985" s="209" t="s">
        <v>15</v>
      </c>
      <c r="D7985" s="210">
        <v>13.66</v>
      </c>
      <c r="E7985" s="206"/>
    </row>
    <row r="7986" spans="1:5" ht="15">
      <c r="A7986" s="207">
        <v>40914</v>
      </c>
      <c r="B7986" s="208" t="s">
        <v>9169</v>
      </c>
      <c r="C7986" s="209" t="s">
        <v>8218</v>
      </c>
      <c r="D7986" s="210">
        <v>2420.84</v>
      </c>
      <c r="E7986" s="206"/>
    </row>
    <row r="7987" spans="1:5" ht="30">
      <c r="A7987" s="207">
        <v>5091</v>
      </c>
      <c r="B7987" s="208" t="s">
        <v>9170</v>
      </c>
      <c r="C7987" s="209" t="s">
        <v>14</v>
      </c>
      <c r="D7987" s="210">
        <v>20.98</v>
      </c>
      <c r="E7987" s="206"/>
    </row>
    <row r="7988" spans="1:5" ht="45">
      <c r="A7988" s="207">
        <v>14615</v>
      </c>
      <c r="B7988" s="208" t="s">
        <v>9171</v>
      </c>
      <c r="C7988" s="209" t="s">
        <v>14</v>
      </c>
      <c r="D7988" s="210">
        <v>4045.38</v>
      </c>
      <c r="E7988" s="206"/>
    </row>
    <row r="7989" spans="1:5" ht="15">
      <c r="A7989" s="207">
        <v>2711</v>
      </c>
      <c r="B7989" s="208" t="s">
        <v>9172</v>
      </c>
      <c r="C7989" s="209" t="s">
        <v>14</v>
      </c>
      <c r="D7989" s="210">
        <v>159.9</v>
      </c>
      <c r="E7989" s="206"/>
    </row>
    <row r="7990" spans="1:5" ht="45">
      <c r="A7990" s="207">
        <v>37727</v>
      </c>
      <c r="B7990" s="208" t="s">
        <v>9173</v>
      </c>
      <c r="C7990" s="209" t="s">
        <v>14</v>
      </c>
      <c r="D7990" s="210">
        <v>14700</v>
      </c>
      <c r="E7990" s="206"/>
    </row>
    <row r="7991" spans="1:5" ht="45">
      <c r="A7991" s="207">
        <v>37728</v>
      </c>
      <c r="B7991" s="208" t="s">
        <v>9174</v>
      </c>
      <c r="C7991" s="209" t="s">
        <v>14</v>
      </c>
      <c r="D7991" s="210">
        <v>19942.650000000001</v>
      </c>
      <c r="E7991" s="206"/>
    </row>
    <row r="7992" spans="1:5" ht="45">
      <c r="A7992" s="207">
        <v>37729</v>
      </c>
      <c r="B7992" s="208" t="s">
        <v>9175</v>
      </c>
      <c r="C7992" s="209" t="s">
        <v>14</v>
      </c>
      <c r="D7992" s="210">
        <v>21587.41</v>
      </c>
      <c r="E7992" s="206"/>
    </row>
    <row r="7993" spans="1:5" ht="45">
      <c r="A7993" s="207">
        <v>37730</v>
      </c>
      <c r="B7993" s="208" t="s">
        <v>9176</v>
      </c>
      <c r="C7993" s="209" t="s">
        <v>14</v>
      </c>
      <c r="D7993" s="210">
        <v>23232.16</v>
      </c>
      <c r="E7993" s="206"/>
    </row>
    <row r="7994" spans="1:5" ht="45">
      <c r="A7994" s="207">
        <v>37731</v>
      </c>
      <c r="B7994" s="208" t="s">
        <v>9177</v>
      </c>
      <c r="C7994" s="209" t="s">
        <v>14</v>
      </c>
      <c r="D7994" s="210">
        <v>24876.92</v>
      </c>
      <c r="E7994" s="206"/>
    </row>
    <row r="7995" spans="1:5" ht="45">
      <c r="A7995" s="207">
        <v>37732</v>
      </c>
      <c r="B7995" s="208" t="s">
        <v>9178</v>
      </c>
      <c r="C7995" s="209" t="s">
        <v>14</v>
      </c>
      <c r="D7995" s="210">
        <v>28372.02</v>
      </c>
      <c r="E7995" s="206"/>
    </row>
    <row r="7996" spans="1:5" ht="30">
      <c r="A7996" s="207">
        <v>42250</v>
      </c>
      <c r="B7996" s="208" t="s">
        <v>9179</v>
      </c>
      <c r="C7996" s="209" t="s">
        <v>9180</v>
      </c>
      <c r="D7996" s="210">
        <v>2067.92</v>
      </c>
      <c r="E7996" s="206"/>
    </row>
    <row r="7997" spans="1:5" ht="30">
      <c r="A7997" s="207">
        <v>42256</v>
      </c>
      <c r="B7997" s="208" t="s">
        <v>9181</v>
      </c>
      <c r="C7997" s="209" t="s">
        <v>8104</v>
      </c>
      <c r="D7997" s="210">
        <v>5.82</v>
      </c>
      <c r="E7997" s="206"/>
    </row>
    <row r="7998" spans="1:5" ht="15">
      <c r="A7998" s="207">
        <v>4743</v>
      </c>
      <c r="B7998" s="208" t="s">
        <v>9182</v>
      </c>
      <c r="C7998" s="209" t="s">
        <v>8215</v>
      </c>
      <c r="D7998" s="210">
        <v>44.86</v>
      </c>
      <c r="E7998" s="206"/>
    </row>
    <row r="7999" spans="1:5" ht="15">
      <c r="A7999" s="207">
        <v>4744</v>
      </c>
      <c r="B7999" s="208" t="s">
        <v>9183</v>
      </c>
      <c r="C7999" s="209" t="s">
        <v>8215</v>
      </c>
      <c r="D7999" s="210">
        <v>71.78</v>
      </c>
      <c r="E7999" s="206"/>
    </row>
    <row r="8000" spans="1:5" ht="15">
      <c r="A8000" s="207">
        <v>4745</v>
      </c>
      <c r="B8000" s="208" t="s">
        <v>9184</v>
      </c>
      <c r="C8000" s="209" t="s">
        <v>8215</v>
      </c>
      <c r="D8000" s="210">
        <v>86.09</v>
      </c>
      <c r="E8000" s="206"/>
    </row>
    <row r="8001" spans="1:5" ht="60">
      <c r="A8001" s="207">
        <v>36496</v>
      </c>
      <c r="B8001" s="208" t="s">
        <v>9185</v>
      </c>
      <c r="C8001" s="209" t="s">
        <v>14</v>
      </c>
      <c r="D8001" s="210">
        <v>10271.14</v>
      </c>
      <c r="E8001" s="206"/>
    </row>
    <row r="8002" spans="1:5" ht="45">
      <c r="A8002" s="207">
        <v>10630</v>
      </c>
      <c r="B8002" s="208" t="s">
        <v>9186</v>
      </c>
      <c r="C8002" s="209" t="s">
        <v>14</v>
      </c>
      <c r="D8002" s="210">
        <v>511853.59</v>
      </c>
      <c r="E8002" s="206"/>
    </row>
    <row r="8003" spans="1:5" ht="60">
      <c r="A8003" s="207">
        <v>37762</v>
      </c>
      <c r="B8003" s="208" t="s">
        <v>9187</v>
      </c>
      <c r="C8003" s="209" t="s">
        <v>14</v>
      </c>
      <c r="D8003" s="210">
        <v>438985.59</v>
      </c>
      <c r="E8003" s="206"/>
    </row>
    <row r="8004" spans="1:5" ht="60">
      <c r="A8004" s="207">
        <v>37763</v>
      </c>
      <c r="B8004" s="208" t="s">
        <v>9188</v>
      </c>
      <c r="C8004" s="209" t="s">
        <v>14</v>
      </c>
      <c r="D8004" s="210">
        <v>444317.37</v>
      </c>
      <c r="E8004" s="206"/>
    </row>
    <row r="8005" spans="1:5" ht="45">
      <c r="A8005" s="207">
        <v>41992</v>
      </c>
      <c r="B8005" s="208" t="s">
        <v>9189</v>
      </c>
      <c r="C8005" s="209" t="s">
        <v>14</v>
      </c>
      <c r="D8005" s="210">
        <v>505100</v>
      </c>
      <c r="E8005" s="206"/>
    </row>
    <row r="8006" spans="1:5" ht="45">
      <c r="A8006" s="207">
        <v>13215</v>
      </c>
      <c r="B8006" s="208" t="s">
        <v>9190</v>
      </c>
      <c r="C8006" s="209" t="s">
        <v>14</v>
      </c>
      <c r="D8006" s="210">
        <v>619378.42000000004</v>
      </c>
      <c r="E8006" s="206"/>
    </row>
    <row r="8007" spans="1:5" ht="15">
      <c r="A8007" s="207">
        <v>4235</v>
      </c>
      <c r="B8007" s="208" t="s">
        <v>9191</v>
      </c>
      <c r="C8007" s="209" t="s">
        <v>15</v>
      </c>
      <c r="D8007" s="210">
        <v>8.4</v>
      </c>
      <c r="E8007" s="206"/>
    </row>
    <row r="8008" spans="1:5" ht="15">
      <c r="A8008" s="207">
        <v>40976</v>
      </c>
      <c r="B8008" s="208" t="s">
        <v>9192</v>
      </c>
      <c r="C8008" s="209" t="s">
        <v>8218</v>
      </c>
      <c r="D8008" s="210">
        <v>1489.88</v>
      </c>
      <c r="E8008" s="206"/>
    </row>
    <row r="8009" spans="1:5" ht="30">
      <c r="A8009" s="207">
        <v>39013</v>
      </c>
      <c r="B8009" s="208" t="s">
        <v>9193</v>
      </c>
      <c r="C8009" s="209" t="s">
        <v>14</v>
      </c>
      <c r="D8009" s="210">
        <v>1.22</v>
      </c>
      <c r="E8009" s="206"/>
    </row>
    <row r="8010" spans="1:5" ht="45">
      <c r="A8010" s="207">
        <v>43091</v>
      </c>
      <c r="B8010" s="208" t="s">
        <v>9194</v>
      </c>
      <c r="C8010" s="209" t="s">
        <v>14</v>
      </c>
      <c r="D8010" s="210">
        <v>5248.72</v>
      </c>
      <c r="E8010" s="206"/>
    </row>
    <row r="8011" spans="1:5" ht="45">
      <c r="A8011" s="207">
        <v>43092</v>
      </c>
      <c r="B8011" s="208" t="s">
        <v>9195</v>
      </c>
      <c r="C8011" s="209" t="s">
        <v>14</v>
      </c>
      <c r="D8011" s="210">
        <v>6998.3</v>
      </c>
      <c r="E8011" s="206"/>
    </row>
    <row r="8012" spans="1:5" ht="45">
      <c r="A8012" s="207">
        <v>43089</v>
      </c>
      <c r="B8012" s="208" t="s">
        <v>9196</v>
      </c>
      <c r="C8012" s="209" t="s">
        <v>14</v>
      </c>
      <c r="D8012" s="210">
        <v>1219.6500000000001</v>
      </c>
      <c r="E8012" s="206"/>
    </row>
    <row r="8013" spans="1:5" ht="45">
      <c r="A8013" s="207">
        <v>43090</v>
      </c>
      <c r="B8013" s="208" t="s">
        <v>9197</v>
      </c>
      <c r="C8013" s="209" t="s">
        <v>14</v>
      </c>
      <c r="D8013" s="210">
        <v>2691.65</v>
      </c>
      <c r="E8013" s="206"/>
    </row>
    <row r="8014" spans="1:5" ht="15">
      <c r="A8014" s="207">
        <v>41967</v>
      </c>
      <c r="B8014" s="208" t="s">
        <v>9198</v>
      </c>
      <c r="C8014" s="209" t="s">
        <v>8049</v>
      </c>
      <c r="D8014" s="210">
        <v>7.03</v>
      </c>
      <c r="E8014" s="206"/>
    </row>
    <row r="8015" spans="1:5" ht="30">
      <c r="A8015" s="207">
        <v>12760</v>
      </c>
      <c r="B8015" s="208" t="s">
        <v>9199</v>
      </c>
      <c r="C8015" s="209" t="s">
        <v>787</v>
      </c>
      <c r="D8015" s="210">
        <v>1445.02</v>
      </c>
      <c r="E8015" s="206"/>
    </row>
    <row r="8016" spans="1:5" ht="30">
      <c r="A8016" s="207">
        <v>12759</v>
      </c>
      <c r="B8016" s="208" t="s">
        <v>9200</v>
      </c>
      <c r="C8016" s="209" t="s">
        <v>787</v>
      </c>
      <c r="D8016" s="210">
        <v>963.33</v>
      </c>
      <c r="E8016" s="206"/>
    </row>
    <row r="8017" spans="1:5" ht="30">
      <c r="A8017" s="207">
        <v>43105</v>
      </c>
      <c r="B8017" s="208" t="s">
        <v>9201</v>
      </c>
      <c r="C8017" s="209" t="s">
        <v>8104</v>
      </c>
      <c r="D8017" s="210">
        <v>37.4</v>
      </c>
      <c r="E8017" s="206"/>
    </row>
    <row r="8018" spans="1:5" ht="30">
      <c r="A8018" s="207">
        <v>40424</v>
      </c>
      <c r="B8018" s="208" t="s">
        <v>9202</v>
      </c>
      <c r="C8018" s="209" t="s">
        <v>8104</v>
      </c>
      <c r="D8018" s="210">
        <v>9.5</v>
      </c>
      <c r="E8018" s="206"/>
    </row>
    <row r="8019" spans="1:5" ht="15">
      <c r="A8019" s="207">
        <v>1325</v>
      </c>
      <c r="B8019" s="208" t="s">
        <v>9203</v>
      </c>
      <c r="C8019" s="209" t="s">
        <v>8104</v>
      </c>
      <c r="D8019" s="210">
        <v>10.41</v>
      </c>
      <c r="E8019" s="206"/>
    </row>
    <row r="8020" spans="1:5" ht="15">
      <c r="A8020" s="207">
        <v>1327</v>
      </c>
      <c r="B8020" s="208" t="s">
        <v>9204</v>
      </c>
      <c r="C8020" s="209" t="s">
        <v>8104</v>
      </c>
      <c r="D8020" s="210">
        <v>11.08</v>
      </c>
      <c r="E8020" s="206"/>
    </row>
    <row r="8021" spans="1:5" ht="15">
      <c r="A8021" s="207">
        <v>1328</v>
      </c>
      <c r="B8021" s="208" t="s">
        <v>9205</v>
      </c>
      <c r="C8021" s="209" t="s">
        <v>8104</v>
      </c>
      <c r="D8021" s="210">
        <v>10.43</v>
      </c>
      <c r="E8021" s="206"/>
    </row>
    <row r="8022" spans="1:5" ht="30">
      <c r="A8022" s="207">
        <v>1321</v>
      </c>
      <c r="B8022" s="208" t="s">
        <v>9206</v>
      </c>
      <c r="C8022" s="209" t="s">
        <v>8104</v>
      </c>
      <c r="D8022" s="210">
        <v>9.66</v>
      </c>
      <c r="E8022" s="206"/>
    </row>
    <row r="8023" spans="1:5" ht="30">
      <c r="A8023" s="207">
        <v>1318</v>
      </c>
      <c r="B8023" s="208" t="s">
        <v>9207</v>
      </c>
      <c r="C8023" s="209" t="s">
        <v>8104</v>
      </c>
      <c r="D8023" s="210">
        <v>9.67</v>
      </c>
      <c r="E8023" s="206"/>
    </row>
    <row r="8024" spans="1:5" ht="30">
      <c r="A8024" s="207">
        <v>1322</v>
      </c>
      <c r="B8024" s="208" t="s">
        <v>9208</v>
      </c>
      <c r="C8024" s="209" t="s">
        <v>8104</v>
      </c>
      <c r="D8024" s="210">
        <v>10.210000000000001</v>
      </c>
      <c r="E8024" s="206"/>
    </row>
    <row r="8025" spans="1:5" ht="30">
      <c r="A8025" s="207">
        <v>1323</v>
      </c>
      <c r="B8025" s="208" t="s">
        <v>9209</v>
      </c>
      <c r="C8025" s="209" t="s">
        <v>8104</v>
      </c>
      <c r="D8025" s="210">
        <v>10.210000000000001</v>
      </c>
      <c r="E8025" s="206"/>
    </row>
    <row r="8026" spans="1:5" ht="30">
      <c r="A8026" s="207">
        <v>1319</v>
      </c>
      <c r="B8026" s="208" t="s">
        <v>9210</v>
      </c>
      <c r="C8026" s="209" t="s">
        <v>8104</v>
      </c>
      <c r="D8026" s="210">
        <v>8.61</v>
      </c>
      <c r="E8026" s="206"/>
    </row>
    <row r="8027" spans="1:5" ht="30">
      <c r="A8027" s="207">
        <v>11026</v>
      </c>
      <c r="B8027" s="208" t="s">
        <v>9211</v>
      </c>
      <c r="C8027" s="209" t="s">
        <v>8104</v>
      </c>
      <c r="D8027" s="210">
        <v>11.84</v>
      </c>
      <c r="E8027" s="206"/>
    </row>
    <row r="8028" spans="1:5" ht="30">
      <c r="A8028" s="207">
        <v>11027</v>
      </c>
      <c r="B8028" s="208" t="s">
        <v>9212</v>
      </c>
      <c r="C8028" s="209" t="s">
        <v>8104</v>
      </c>
      <c r="D8028" s="210">
        <v>12.32</v>
      </c>
      <c r="E8028" s="206"/>
    </row>
    <row r="8029" spans="1:5" ht="30">
      <c r="A8029" s="207">
        <v>11046</v>
      </c>
      <c r="B8029" s="208" t="s">
        <v>9213</v>
      </c>
      <c r="C8029" s="209" t="s">
        <v>8104</v>
      </c>
      <c r="D8029" s="210">
        <v>11.8</v>
      </c>
      <c r="E8029" s="206"/>
    </row>
    <row r="8030" spans="1:5" ht="15">
      <c r="A8030" s="207">
        <v>11047</v>
      </c>
      <c r="B8030" s="208" t="s">
        <v>9214</v>
      </c>
      <c r="C8030" s="209" t="s">
        <v>8104</v>
      </c>
      <c r="D8030" s="210">
        <v>12.87</v>
      </c>
      <c r="E8030" s="206"/>
    </row>
    <row r="8031" spans="1:5" ht="15">
      <c r="A8031" s="207">
        <v>43668</v>
      </c>
      <c r="B8031" s="208" t="s">
        <v>9215</v>
      </c>
      <c r="C8031" s="209" t="s">
        <v>8104</v>
      </c>
      <c r="D8031" s="210">
        <v>11.35</v>
      </c>
      <c r="E8031" s="206"/>
    </row>
    <row r="8032" spans="1:5" ht="15">
      <c r="A8032" s="207">
        <v>11049</v>
      </c>
      <c r="B8032" s="208" t="s">
        <v>9216</v>
      </c>
      <c r="C8032" s="209" t="s">
        <v>8104</v>
      </c>
      <c r="D8032" s="210">
        <v>12.3</v>
      </c>
      <c r="E8032" s="206"/>
    </row>
    <row r="8033" spans="1:5" ht="15">
      <c r="A8033" s="207">
        <v>43106</v>
      </c>
      <c r="B8033" s="208" t="s">
        <v>9217</v>
      </c>
      <c r="C8033" s="209" t="s">
        <v>8104</v>
      </c>
      <c r="D8033" s="210">
        <v>12.37</v>
      </c>
      <c r="E8033" s="206"/>
    </row>
    <row r="8034" spans="1:5" ht="15">
      <c r="A8034" s="207">
        <v>11051</v>
      </c>
      <c r="B8034" s="208" t="s">
        <v>9218</v>
      </c>
      <c r="C8034" s="209" t="s">
        <v>8104</v>
      </c>
      <c r="D8034" s="210">
        <v>12.91</v>
      </c>
      <c r="E8034" s="206"/>
    </row>
    <row r="8035" spans="1:5" ht="15">
      <c r="A8035" s="207">
        <v>11061</v>
      </c>
      <c r="B8035" s="208" t="s">
        <v>9219</v>
      </c>
      <c r="C8035" s="209" t="s">
        <v>8104</v>
      </c>
      <c r="D8035" s="210">
        <v>15.49</v>
      </c>
      <c r="E8035" s="206"/>
    </row>
    <row r="8036" spans="1:5" ht="15">
      <c r="A8036" s="207">
        <v>43667</v>
      </c>
      <c r="B8036" s="208" t="s">
        <v>9220</v>
      </c>
      <c r="C8036" s="209" t="s">
        <v>8104</v>
      </c>
      <c r="D8036" s="210">
        <v>11.26</v>
      </c>
      <c r="E8036" s="206"/>
    </row>
    <row r="8037" spans="1:5" ht="15">
      <c r="A8037" s="207">
        <v>1333</v>
      </c>
      <c r="B8037" s="208" t="s">
        <v>9221</v>
      </c>
      <c r="C8037" s="209" t="s">
        <v>8104</v>
      </c>
      <c r="D8037" s="210">
        <v>9.3800000000000008</v>
      </c>
      <c r="E8037" s="206"/>
    </row>
    <row r="8038" spans="1:5" ht="15">
      <c r="A8038" s="207">
        <v>1330</v>
      </c>
      <c r="B8038" s="208" t="s">
        <v>9222</v>
      </c>
      <c r="C8038" s="209" t="s">
        <v>8104</v>
      </c>
      <c r="D8038" s="210">
        <v>9.2899999999999991</v>
      </c>
      <c r="E8038" s="206"/>
    </row>
    <row r="8039" spans="1:5" ht="15">
      <c r="A8039" s="207">
        <v>10957</v>
      </c>
      <c r="B8039" s="208" t="s">
        <v>9223</v>
      </c>
      <c r="C8039" s="209" t="s">
        <v>8104</v>
      </c>
      <c r="D8039" s="210">
        <v>10.71</v>
      </c>
      <c r="E8039" s="206"/>
    </row>
    <row r="8040" spans="1:5" ht="15">
      <c r="A8040" s="207">
        <v>1332</v>
      </c>
      <c r="B8040" s="208" t="s">
        <v>9224</v>
      </c>
      <c r="C8040" s="209" t="s">
        <v>8104</v>
      </c>
      <c r="D8040" s="210">
        <v>9.5299999999999994</v>
      </c>
      <c r="E8040" s="206"/>
    </row>
    <row r="8041" spans="1:5" ht="15">
      <c r="A8041" s="207">
        <v>1334</v>
      </c>
      <c r="B8041" s="208" t="s">
        <v>9225</v>
      </c>
      <c r="C8041" s="209" t="s">
        <v>8104</v>
      </c>
      <c r="D8041" s="210">
        <v>10.56</v>
      </c>
      <c r="E8041" s="206"/>
    </row>
    <row r="8042" spans="1:5" ht="15">
      <c r="A8042" s="207">
        <v>1335</v>
      </c>
      <c r="B8042" s="208" t="s">
        <v>9226</v>
      </c>
      <c r="C8042" s="209" t="s">
        <v>8104</v>
      </c>
      <c r="D8042" s="210">
        <v>10.92</v>
      </c>
      <c r="E8042" s="206"/>
    </row>
    <row r="8043" spans="1:5" ht="30">
      <c r="A8043" s="207">
        <v>40425</v>
      </c>
      <c r="B8043" s="208" t="s">
        <v>9227</v>
      </c>
      <c r="C8043" s="209" t="s">
        <v>8104</v>
      </c>
      <c r="D8043" s="210">
        <v>9.34</v>
      </c>
      <c r="E8043" s="206"/>
    </row>
    <row r="8044" spans="1:5" ht="15">
      <c r="A8044" s="207">
        <v>1337</v>
      </c>
      <c r="B8044" s="208" t="s">
        <v>9228</v>
      </c>
      <c r="C8044" s="209" t="s">
        <v>8104</v>
      </c>
      <c r="D8044" s="210">
        <v>10.71</v>
      </c>
      <c r="E8044" s="206"/>
    </row>
    <row r="8045" spans="1:5" ht="30">
      <c r="A8045" s="207">
        <v>1338</v>
      </c>
      <c r="B8045" s="208" t="s">
        <v>9229</v>
      </c>
      <c r="C8045" s="209" t="s">
        <v>787</v>
      </c>
      <c r="D8045" s="210">
        <v>35.56</v>
      </c>
      <c r="E8045" s="206"/>
    </row>
    <row r="8046" spans="1:5" ht="30">
      <c r="A8046" s="207">
        <v>1340</v>
      </c>
      <c r="B8046" s="208" t="s">
        <v>9230</v>
      </c>
      <c r="C8046" s="209" t="s">
        <v>787</v>
      </c>
      <c r="D8046" s="210">
        <v>41.11</v>
      </c>
      <c r="E8046" s="206"/>
    </row>
    <row r="8047" spans="1:5" ht="30">
      <c r="A8047" s="207">
        <v>1341</v>
      </c>
      <c r="B8047" s="208" t="s">
        <v>9231</v>
      </c>
      <c r="C8047" s="209" t="s">
        <v>787</v>
      </c>
      <c r="D8047" s="210">
        <v>39.590000000000003</v>
      </c>
      <c r="E8047" s="206"/>
    </row>
    <row r="8048" spans="1:5" ht="30">
      <c r="A8048" s="207">
        <v>11134</v>
      </c>
      <c r="B8048" s="208" t="s">
        <v>9232</v>
      </c>
      <c r="C8048" s="209" t="s">
        <v>787</v>
      </c>
      <c r="D8048" s="210">
        <v>35.94</v>
      </c>
      <c r="E8048" s="206"/>
    </row>
    <row r="8049" spans="1:5" ht="30">
      <c r="A8049" s="207">
        <v>11135</v>
      </c>
      <c r="B8049" s="208" t="s">
        <v>9233</v>
      </c>
      <c r="C8049" s="209" t="s">
        <v>787</v>
      </c>
      <c r="D8049" s="210">
        <v>43.81</v>
      </c>
      <c r="E8049" s="206"/>
    </row>
    <row r="8050" spans="1:5" ht="30">
      <c r="A8050" s="207">
        <v>11136</v>
      </c>
      <c r="B8050" s="208" t="s">
        <v>9234</v>
      </c>
      <c r="C8050" s="209" t="s">
        <v>787</v>
      </c>
      <c r="D8050" s="210">
        <v>47.39</v>
      </c>
      <c r="E8050" s="206"/>
    </row>
    <row r="8051" spans="1:5" ht="30">
      <c r="A8051" s="207">
        <v>34743</v>
      </c>
      <c r="B8051" s="208" t="s">
        <v>9235</v>
      </c>
      <c r="C8051" s="209" t="s">
        <v>787</v>
      </c>
      <c r="D8051" s="210">
        <v>60.33</v>
      </c>
      <c r="E8051" s="206"/>
    </row>
    <row r="8052" spans="1:5" ht="30">
      <c r="A8052" s="207">
        <v>11137</v>
      </c>
      <c r="B8052" s="208" t="s">
        <v>9236</v>
      </c>
      <c r="C8052" s="209" t="s">
        <v>787</v>
      </c>
      <c r="D8052" s="210">
        <v>67.27</v>
      </c>
      <c r="E8052" s="206"/>
    </row>
    <row r="8053" spans="1:5" ht="30">
      <c r="A8053" s="207">
        <v>34745</v>
      </c>
      <c r="B8053" s="208" t="s">
        <v>9237</v>
      </c>
      <c r="C8053" s="209" t="s">
        <v>787</v>
      </c>
      <c r="D8053" s="210">
        <v>76.67</v>
      </c>
      <c r="E8053" s="206"/>
    </row>
    <row r="8054" spans="1:5" ht="30">
      <c r="A8054" s="207">
        <v>34746</v>
      </c>
      <c r="B8054" s="208" t="s">
        <v>9238</v>
      </c>
      <c r="C8054" s="209" t="s">
        <v>787</v>
      </c>
      <c r="D8054" s="210">
        <v>19.739999999999998</v>
      </c>
      <c r="E8054" s="206"/>
    </row>
    <row r="8055" spans="1:5" ht="30">
      <c r="A8055" s="207">
        <v>1360</v>
      </c>
      <c r="B8055" s="208" t="s">
        <v>9239</v>
      </c>
      <c r="C8055" s="209" t="s">
        <v>787</v>
      </c>
      <c r="D8055" s="210">
        <v>24.39</v>
      </c>
      <c r="E8055" s="206"/>
    </row>
    <row r="8056" spans="1:5" ht="30">
      <c r="A8056" s="207">
        <v>1346</v>
      </c>
      <c r="B8056" s="208" t="s">
        <v>9240</v>
      </c>
      <c r="C8056" s="209" t="s">
        <v>787</v>
      </c>
      <c r="D8056" s="210">
        <v>26.59</v>
      </c>
      <c r="E8056" s="206"/>
    </row>
    <row r="8057" spans="1:5" ht="30">
      <c r="A8057" s="207">
        <v>1345</v>
      </c>
      <c r="B8057" s="208" t="s">
        <v>9241</v>
      </c>
      <c r="C8057" s="209" t="s">
        <v>787</v>
      </c>
      <c r="D8057" s="210">
        <v>43.09</v>
      </c>
      <c r="E8057" s="206"/>
    </row>
    <row r="8058" spans="1:5" ht="30">
      <c r="A8058" s="207">
        <v>1347</v>
      </c>
      <c r="B8058" s="208" t="s">
        <v>9242</v>
      </c>
      <c r="C8058" s="209" t="s">
        <v>787</v>
      </c>
      <c r="D8058" s="210">
        <v>31.78</v>
      </c>
      <c r="E8058" s="206"/>
    </row>
    <row r="8059" spans="1:5" ht="30">
      <c r="A8059" s="207">
        <v>1355</v>
      </c>
      <c r="B8059" s="208" t="s">
        <v>9243</v>
      </c>
      <c r="C8059" s="209" t="s">
        <v>787</v>
      </c>
      <c r="D8059" s="210">
        <v>25.79</v>
      </c>
      <c r="E8059" s="206"/>
    </row>
    <row r="8060" spans="1:5" ht="30">
      <c r="A8060" s="207">
        <v>1358</v>
      </c>
      <c r="B8060" s="208" t="s">
        <v>9244</v>
      </c>
      <c r="C8060" s="209" t="s">
        <v>787</v>
      </c>
      <c r="D8060" s="210">
        <v>29.88</v>
      </c>
      <c r="E8060" s="206"/>
    </row>
    <row r="8061" spans="1:5" ht="15">
      <c r="A8061" s="207">
        <v>34659</v>
      </c>
      <c r="B8061" s="208" t="s">
        <v>9245</v>
      </c>
      <c r="C8061" s="209" t="s">
        <v>787</v>
      </c>
      <c r="D8061" s="210">
        <v>40.18</v>
      </c>
      <c r="E8061" s="206"/>
    </row>
    <row r="8062" spans="1:5" ht="15">
      <c r="A8062" s="207">
        <v>34514</v>
      </c>
      <c r="B8062" s="208" t="s">
        <v>9246</v>
      </c>
      <c r="C8062" s="209" t="s">
        <v>787</v>
      </c>
      <c r="D8062" s="210">
        <v>44.51</v>
      </c>
      <c r="E8062" s="206"/>
    </row>
    <row r="8063" spans="1:5" ht="15">
      <c r="A8063" s="207">
        <v>34660</v>
      </c>
      <c r="B8063" s="208" t="s">
        <v>9247</v>
      </c>
      <c r="C8063" s="209" t="s">
        <v>787</v>
      </c>
      <c r="D8063" s="210">
        <v>56.49</v>
      </c>
      <c r="E8063" s="206"/>
    </row>
    <row r="8064" spans="1:5" ht="15">
      <c r="A8064" s="207">
        <v>34661</v>
      </c>
      <c r="B8064" s="208" t="s">
        <v>9248</v>
      </c>
      <c r="C8064" s="209" t="s">
        <v>787</v>
      </c>
      <c r="D8064" s="210">
        <v>81.13</v>
      </c>
      <c r="E8064" s="206"/>
    </row>
    <row r="8065" spans="1:5" ht="15">
      <c r="A8065" s="207">
        <v>34667</v>
      </c>
      <c r="B8065" s="208" t="s">
        <v>9249</v>
      </c>
      <c r="C8065" s="209" t="s">
        <v>787</v>
      </c>
      <c r="D8065" s="210">
        <v>29.38</v>
      </c>
      <c r="E8065" s="206"/>
    </row>
    <row r="8066" spans="1:5" ht="15">
      <c r="A8066" s="207">
        <v>34668</v>
      </c>
      <c r="B8066" s="208" t="s">
        <v>9250</v>
      </c>
      <c r="C8066" s="209" t="s">
        <v>787</v>
      </c>
      <c r="D8066" s="210">
        <v>38.39</v>
      </c>
      <c r="E8066" s="206"/>
    </row>
    <row r="8067" spans="1:5" ht="15">
      <c r="A8067" s="207">
        <v>34741</v>
      </c>
      <c r="B8067" s="208" t="s">
        <v>9251</v>
      </c>
      <c r="C8067" s="209" t="s">
        <v>787</v>
      </c>
      <c r="D8067" s="210">
        <v>42.24</v>
      </c>
      <c r="E8067" s="206"/>
    </row>
    <row r="8068" spans="1:5" ht="15">
      <c r="A8068" s="207">
        <v>34664</v>
      </c>
      <c r="B8068" s="208" t="s">
        <v>9252</v>
      </c>
      <c r="C8068" s="209" t="s">
        <v>787</v>
      </c>
      <c r="D8068" s="210">
        <v>46.1</v>
      </c>
      <c r="E8068" s="206"/>
    </row>
    <row r="8069" spans="1:5" ht="15">
      <c r="A8069" s="207">
        <v>34665</v>
      </c>
      <c r="B8069" s="208" t="s">
        <v>9253</v>
      </c>
      <c r="C8069" s="209" t="s">
        <v>787</v>
      </c>
      <c r="D8069" s="210">
        <v>57.22</v>
      </c>
      <c r="E8069" s="206"/>
    </row>
    <row r="8070" spans="1:5" ht="15">
      <c r="A8070" s="207">
        <v>34666</v>
      </c>
      <c r="B8070" s="208" t="s">
        <v>9254</v>
      </c>
      <c r="C8070" s="209" t="s">
        <v>787</v>
      </c>
      <c r="D8070" s="210">
        <v>86.44</v>
      </c>
      <c r="E8070" s="206"/>
    </row>
    <row r="8071" spans="1:5" ht="15">
      <c r="A8071" s="207">
        <v>34669</v>
      </c>
      <c r="B8071" s="208" t="s">
        <v>9255</v>
      </c>
      <c r="C8071" s="209" t="s">
        <v>787</v>
      </c>
      <c r="D8071" s="210">
        <v>31.69</v>
      </c>
      <c r="E8071" s="206"/>
    </row>
    <row r="8072" spans="1:5" ht="15">
      <c r="A8072" s="207">
        <v>34670</v>
      </c>
      <c r="B8072" s="208" t="s">
        <v>9256</v>
      </c>
      <c r="C8072" s="209" t="s">
        <v>787</v>
      </c>
      <c r="D8072" s="210">
        <v>38.76</v>
      </c>
      <c r="E8072" s="206"/>
    </row>
    <row r="8073" spans="1:5" ht="15">
      <c r="A8073" s="207">
        <v>34671</v>
      </c>
      <c r="B8073" s="208" t="s">
        <v>9257</v>
      </c>
      <c r="C8073" s="209" t="s">
        <v>787</v>
      </c>
      <c r="D8073" s="210">
        <v>32.35</v>
      </c>
      <c r="E8073" s="206"/>
    </row>
    <row r="8074" spans="1:5" ht="15">
      <c r="A8074" s="207">
        <v>34672</v>
      </c>
      <c r="B8074" s="208" t="s">
        <v>9258</v>
      </c>
      <c r="C8074" s="209" t="s">
        <v>787</v>
      </c>
      <c r="D8074" s="210">
        <v>34.119999999999997</v>
      </c>
      <c r="E8074" s="206"/>
    </row>
    <row r="8075" spans="1:5" ht="15">
      <c r="A8075" s="207">
        <v>34673</v>
      </c>
      <c r="B8075" s="208" t="s">
        <v>9259</v>
      </c>
      <c r="C8075" s="209" t="s">
        <v>787</v>
      </c>
      <c r="D8075" s="210">
        <v>41.63</v>
      </c>
      <c r="E8075" s="206"/>
    </row>
    <row r="8076" spans="1:5" ht="15">
      <c r="A8076" s="207">
        <v>34674</v>
      </c>
      <c r="B8076" s="208" t="s">
        <v>9260</v>
      </c>
      <c r="C8076" s="209" t="s">
        <v>787</v>
      </c>
      <c r="D8076" s="210">
        <v>55.35</v>
      </c>
      <c r="E8076" s="206"/>
    </row>
    <row r="8077" spans="1:5" ht="15">
      <c r="A8077" s="207">
        <v>34675</v>
      </c>
      <c r="B8077" s="208" t="s">
        <v>9261</v>
      </c>
      <c r="C8077" s="209" t="s">
        <v>787</v>
      </c>
      <c r="D8077" s="210">
        <v>67.48</v>
      </c>
      <c r="E8077" s="206"/>
    </row>
    <row r="8078" spans="1:5" ht="15">
      <c r="A8078" s="207">
        <v>34676</v>
      </c>
      <c r="B8078" s="208" t="s">
        <v>9262</v>
      </c>
      <c r="C8078" s="209" t="s">
        <v>787</v>
      </c>
      <c r="D8078" s="210">
        <v>19.43</v>
      </c>
      <c r="E8078" s="206"/>
    </row>
    <row r="8079" spans="1:5" ht="15">
      <c r="A8079" s="207">
        <v>34677</v>
      </c>
      <c r="B8079" s="208" t="s">
        <v>9263</v>
      </c>
      <c r="C8079" s="209" t="s">
        <v>787</v>
      </c>
      <c r="D8079" s="210">
        <v>26.12</v>
      </c>
      <c r="E8079" s="206"/>
    </row>
    <row r="8080" spans="1:5" ht="30">
      <c r="A8080" s="207">
        <v>43126</v>
      </c>
      <c r="B8080" s="208" t="s">
        <v>9264</v>
      </c>
      <c r="C8080" s="209" t="s">
        <v>787</v>
      </c>
      <c r="D8080" s="210">
        <v>135.85</v>
      </c>
      <c r="E8080" s="206"/>
    </row>
    <row r="8081" spans="1:5" ht="30">
      <c r="A8081" s="207">
        <v>43124</v>
      </c>
      <c r="B8081" s="208" t="s">
        <v>9265</v>
      </c>
      <c r="C8081" s="209" t="s">
        <v>787</v>
      </c>
      <c r="D8081" s="210">
        <v>158.62</v>
      </c>
      <c r="E8081" s="206"/>
    </row>
    <row r="8082" spans="1:5" ht="30">
      <c r="A8082" s="207">
        <v>43125</v>
      </c>
      <c r="B8082" s="208" t="s">
        <v>9266</v>
      </c>
      <c r="C8082" s="209" t="s">
        <v>787</v>
      </c>
      <c r="D8082" s="210">
        <v>205.72</v>
      </c>
      <c r="E8082" s="206"/>
    </row>
    <row r="8083" spans="1:5" ht="45">
      <c r="A8083" s="207">
        <v>40623</v>
      </c>
      <c r="B8083" s="208" t="s">
        <v>9267</v>
      </c>
      <c r="C8083" s="209" t="s">
        <v>8498</v>
      </c>
      <c r="D8083" s="210">
        <v>104.33</v>
      </c>
      <c r="E8083" s="206"/>
    </row>
    <row r="8084" spans="1:5" ht="30">
      <c r="A8084" s="207">
        <v>43701</v>
      </c>
      <c r="B8084" s="208" t="s">
        <v>9268</v>
      </c>
      <c r="C8084" s="209" t="s">
        <v>8104</v>
      </c>
      <c r="D8084" s="210">
        <v>35.22</v>
      </c>
      <c r="E8084" s="206"/>
    </row>
    <row r="8085" spans="1:5" ht="45">
      <c r="A8085" s="207">
        <v>12083</v>
      </c>
      <c r="B8085" s="208" t="s">
        <v>9269</v>
      </c>
      <c r="C8085" s="209" t="s">
        <v>14</v>
      </c>
      <c r="D8085" s="210">
        <v>635.77</v>
      </c>
      <c r="E8085" s="206"/>
    </row>
    <row r="8086" spans="1:5" ht="45">
      <c r="A8086" s="207">
        <v>12081</v>
      </c>
      <c r="B8086" s="208" t="s">
        <v>9270</v>
      </c>
      <c r="C8086" s="209" t="s">
        <v>14</v>
      </c>
      <c r="D8086" s="210">
        <v>215</v>
      </c>
      <c r="E8086" s="206"/>
    </row>
    <row r="8087" spans="1:5" ht="45">
      <c r="A8087" s="207">
        <v>12082</v>
      </c>
      <c r="B8087" s="208" t="s">
        <v>9271</v>
      </c>
      <c r="C8087" s="209" t="s">
        <v>14</v>
      </c>
      <c r="D8087" s="210">
        <v>337.9</v>
      </c>
      <c r="E8087" s="206"/>
    </row>
    <row r="8088" spans="1:5" ht="45">
      <c r="A8088" s="207">
        <v>13354</v>
      </c>
      <c r="B8088" s="208" t="s">
        <v>9272</v>
      </c>
      <c r="C8088" s="209" t="s">
        <v>14</v>
      </c>
      <c r="D8088" s="210">
        <v>504.66</v>
      </c>
      <c r="E8088" s="206"/>
    </row>
    <row r="8089" spans="1:5" ht="45">
      <c r="A8089" s="207">
        <v>14057</v>
      </c>
      <c r="B8089" s="208" t="s">
        <v>9273</v>
      </c>
      <c r="C8089" s="209" t="s">
        <v>14</v>
      </c>
      <c r="D8089" s="210">
        <v>281.76</v>
      </c>
      <c r="E8089" s="206"/>
    </row>
    <row r="8090" spans="1:5" ht="45">
      <c r="A8090" s="207">
        <v>14058</v>
      </c>
      <c r="B8090" s="208" t="s">
        <v>9274</v>
      </c>
      <c r="C8090" s="209" t="s">
        <v>14</v>
      </c>
      <c r="D8090" s="210">
        <v>444.47</v>
      </c>
      <c r="E8090" s="206"/>
    </row>
    <row r="8091" spans="1:5" ht="30">
      <c r="A8091" s="207">
        <v>20971</v>
      </c>
      <c r="B8091" s="208" t="s">
        <v>9275</v>
      </c>
      <c r="C8091" s="209" t="s">
        <v>14</v>
      </c>
      <c r="D8091" s="210">
        <v>14.57</v>
      </c>
      <c r="E8091" s="206"/>
    </row>
    <row r="8092" spans="1:5" ht="60">
      <c r="A8092" s="207">
        <v>5047</v>
      </c>
      <c r="B8092" s="208" t="s">
        <v>9276</v>
      </c>
      <c r="C8092" s="209" t="s">
        <v>14</v>
      </c>
      <c r="D8092" s="210">
        <v>302.82</v>
      </c>
      <c r="E8092" s="206"/>
    </row>
    <row r="8093" spans="1:5" ht="45">
      <c r="A8093" s="207">
        <v>13369</v>
      </c>
      <c r="B8093" s="208" t="s">
        <v>9277</v>
      </c>
      <c r="C8093" s="209" t="s">
        <v>14</v>
      </c>
      <c r="D8093" s="210">
        <v>328.48</v>
      </c>
      <c r="E8093" s="206"/>
    </row>
    <row r="8094" spans="1:5" ht="45">
      <c r="A8094" s="207">
        <v>13370</v>
      </c>
      <c r="B8094" s="208" t="s">
        <v>9278</v>
      </c>
      <c r="C8094" s="209" t="s">
        <v>14</v>
      </c>
      <c r="D8094" s="210">
        <v>455.35</v>
      </c>
      <c r="E8094" s="206"/>
    </row>
    <row r="8095" spans="1:5" ht="30">
      <c r="A8095" s="207">
        <v>13279</v>
      </c>
      <c r="B8095" s="208" t="s">
        <v>9279</v>
      </c>
      <c r="C8095" s="209" t="s">
        <v>8104</v>
      </c>
      <c r="D8095" s="210">
        <v>10.61</v>
      </c>
      <c r="E8095" s="206"/>
    </row>
    <row r="8096" spans="1:5" ht="15">
      <c r="A8096" s="207">
        <v>11977</v>
      </c>
      <c r="B8096" s="208" t="s">
        <v>9280</v>
      </c>
      <c r="C8096" s="209" t="s">
        <v>14</v>
      </c>
      <c r="D8096" s="210">
        <v>5.5</v>
      </c>
      <c r="E8096" s="206"/>
    </row>
    <row r="8097" spans="1:5" ht="15">
      <c r="A8097" s="207">
        <v>11975</v>
      </c>
      <c r="B8097" s="208" t="s">
        <v>9281</v>
      </c>
      <c r="C8097" s="209" t="s">
        <v>14</v>
      </c>
      <c r="D8097" s="210">
        <v>12.05</v>
      </c>
      <c r="E8097" s="206"/>
    </row>
    <row r="8098" spans="1:5" ht="30">
      <c r="A8098" s="207">
        <v>39746</v>
      </c>
      <c r="B8098" s="208" t="s">
        <v>9282</v>
      </c>
      <c r="C8098" s="209" t="s">
        <v>14</v>
      </c>
      <c r="D8098" s="210">
        <v>134.13999999999999</v>
      </c>
      <c r="E8098" s="206"/>
    </row>
    <row r="8099" spans="1:5" ht="15">
      <c r="A8099" s="207">
        <v>11976</v>
      </c>
      <c r="B8099" s="208" t="s">
        <v>9283</v>
      </c>
      <c r="C8099" s="209" t="s">
        <v>14</v>
      </c>
      <c r="D8099" s="210">
        <v>0.61</v>
      </c>
      <c r="E8099" s="206"/>
    </row>
    <row r="8100" spans="1:5" ht="30">
      <c r="A8100" s="207">
        <v>1368</v>
      </c>
      <c r="B8100" s="208" t="s">
        <v>9284</v>
      </c>
      <c r="C8100" s="209" t="s">
        <v>14</v>
      </c>
      <c r="D8100" s="210">
        <v>69.95</v>
      </c>
      <c r="E8100" s="206"/>
    </row>
    <row r="8101" spans="1:5" ht="30">
      <c r="A8101" s="207">
        <v>1367</v>
      </c>
      <c r="B8101" s="208" t="s">
        <v>9285</v>
      </c>
      <c r="C8101" s="209" t="s">
        <v>14</v>
      </c>
      <c r="D8101" s="210">
        <v>226.26</v>
      </c>
      <c r="E8101" s="206"/>
    </row>
    <row r="8102" spans="1:5" ht="30">
      <c r="A8102" s="207">
        <v>7608</v>
      </c>
      <c r="B8102" s="208" t="s">
        <v>9286</v>
      </c>
      <c r="C8102" s="209" t="s">
        <v>14</v>
      </c>
      <c r="D8102" s="210">
        <v>5.93</v>
      </c>
      <c r="E8102" s="206"/>
    </row>
    <row r="8103" spans="1:5" ht="30">
      <c r="A8103" s="207">
        <v>41900</v>
      </c>
      <c r="B8103" s="208" t="s">
        <v>9287</v>
      </c>
      <c r="C8103" s="209" t="s">
        <v>8104</v>
      </c>
      <c r="D8103" s="210">
        <v>3.91</v>
      </c>
      <c r="E8103" s="206"/>
    </row>
    <row r="8104" spans="1:5" ht="30">
      <c r="A8104" s="207">
        <v>41899</v>
      </c>
      <c r="B8104" s="208" t="s">
        <v>9288</v>
      </c>
      <c r="C8104" s="209" t="s">
        <v>9180</v>
      </c>
      <c r="D8104" s="210">
        <v>4209.34</v>
      </c>
      <c r="E8104" s="206"/>
    </row>
    <row r="8105" spans="1:5" ht="15">
      <c r="A8105" s="207">
        <v>1380</v>
      </c>
      <c r="B8105" s="208" t="s">
        <v>9289</v>
      </c>
      <c r="C8105" s="209" t="s">
        <v>8104</v>
      </c>
      <c r="D8105" s="210">
        <v>1.88</v>
      </c>
      <c r="E8105" s="206"/>
    </row>
    <row r="8106" spans="1:5" ht="30">
      <c r="A8106" s="207">
        <v>1375</v>
      </c>
      <c r="B8106" s="208" t="s">
        <v>9290</v>
      </c>
      <c r="C8106" s="209" t="s">
        <v>8104</v>
      </c>
      <c r="D8106" s="210">
        <v>12.86</v>
      </c>
      <c r="E8106" s="206"/>
    </row>
    <row r="8107" spans="1:5" ht="15">
      <c r="A8107" s="207">
        <v>1379</v>
      </c>
      <c r="B8107" s="208" t="s">
        <v>9291</v>
      </c>
      <c r="C8107" s="209" t="s">
        <v>8104</v>
      </c>
      <c r="D8107" s="210">
        <v>0.6</v>
      </c>
      <c r="E8107" s="206"/>
    </row>
    <row r="8108" spans="1:5" ht="15">
      <c r="A8108" s="207">
        <v>13284</v>
      </c>
      <c r="B8108" s="208" t="s">
        <v>9292</v>
      </c>
      <c r="C8108" s="209" t="s">
        <v>8104</v>
      </c>
      <c r="D8108" s="210">
        <v>0.6</v>
      </c>
      <c r="E8108" s="206"/>
    </row>
    <row r="8109" spans="1:5" ht="15">
      <c r="A8109" s="207">
        <v>25974</v>
      </c>
      <c r="B8109" s="208" t="s">
        <v>9293</v>
      </c>
      <c r="C8109" s="209" t="s">
        <v>8104</v>
      </c>
      <c r="D8109" s="210">
        <v>2.2599999999999998</v>
      </c>
      <c r="E8109" s="206"/>
    </row>
    <row r="8110" spans="1:5" ht="15">
      <c r="A8110" s="207">
        <v>34753</v>
      </c>
      <c r="B8110" s="208" t="s">
        <v>9294</v>
      </c>
      <c r="C8110" s="209" t="s">
        <v>8104</v>
      </c>
      <c r="D8110" s="210">
        <v>0.66</v>
      </c>
      <c r="E8110" s="206"/>
    </row>
    <row r="8111" spans="1:5" ht="30">
      <c r="A8111" s="207">
        <v>420</v>
      </c>
      <c r="B8111" s="208" t="s">
        <v>9295</v>
      </c>
      <c r="C8111" s="209" t="s">
        <v>14</v>
      </c>
      <c r="D8111" s="210">
        <v>25.84</v>
      </c>
      <c r="E8111" s="206"/>
    </row>
    <row r="8112" spans="1:5" ht="30">
      <c r="A8112" s="207">
        <v>12327</v>
      </c>
      <c r="B8112" s="208" t="s">
        <v>9296</v>
      </c>
      <c r="C8112" s="209" t="s">
        <v>14</v>
      </c>
      <c r="D8112" s="210">
        <v>30.78</v>
      </c>
      <c r="E8112" s="206"/>
    </row>
    <row r="8113" spans="1:5" ht="30">
      <c r="A8113" s="207">
        <v>36148</v>
      </c>
      <c r="B8113" s="208" t="s">
        <v>9297</v>
      </c>
      <c r="C8113" s="209" t="s">
        <v>14</v>
      </c>
      <c r="D8113" s="210">
        <v>66.239999999999995</v>
      </c>
      <c r="E8113" s="206"/>
    </row>
    <row r="8114" spans="1:5" ht="15">
      <c r="A8114" s="207">
        <v>12329</v>
      </c>
      <c r="B8114" s="208" t="s">
        <v>9298</v>
      </c>
      <c r="C8114" s="209" t="s">
        <v>8104</v>
      </c>
      <c r="D8114" s="210">
        <v>100.43</v>
      </c>
      <c r="E8114" s="206"/>
    </row>
    <row r="8115" spans="1:5" ht="30">
      <c r="A8115" s="207">
        <v>1339</v>
      </c>
      <c r="B8115" s="208" t="s">
        <v>9299</v>
      </c>
      <c r="C8115" s="209" t="s">
        <v>8104</v>
      </c>
      <c r="D8115" s="210">
        <v>35.65</v>
      </c>
      <c r="E8115" s="206"/>
    </row>
    <row r="8116" spans="1:5" ht="15">
      <c r="A8116" s="207">
        <v>11849</v>
      </c>
      <c r="B8116" s="208" t="s">
        <v>9300</v>
      </c>
      <c r="C8116" s="209" t="s">
        <v>8049</v>
      </c>
      <c r="D8116" s="210">
        <v>9.1999999999999993</v>
      </c>
      <c r="E8116" s="206"/>
    </row>
    <row r="8117" spans="1:5" ht="30">
      <c r="A8117" s="207">
        <v>37418</v>
      </c>
      <c r="B8117" s="208" t="s">
        <v>9301</v>
      </c>
      <c r="C8117" s="209" t="s">
        <v>14</v>
      </c>
      <c r="D8117" s="210">
        <v>16.71</v>
      </c>
      <c r="E8117" s="206"/>
    </row>
    <row r="8118" spans="1:5" ht="30">
      <c r="A8118" s="207">
        <v>37419</v>
      </c>
      <c r="B8118" s="208" t="s">
        <v>9302</v>
      </c>
      <c r="C8118" s="209" t="s">
        <v>14</v>
      </c>
      <c r="D8118" s="210">
        <v>17.16</v>
      </c>
      <c r="E8118" s="206"/>
    </row>
    <row r="8119" spans="1:5" ht="30">
      <c r="A8119" s="207">
        <v>1427</v>
      </c>
      <c r="B8119" s="208" t="s">
        <v>9303</v>
      </c>
      <c r="C8119" s="209" t="s">
        <v>14</v>
      </c>
      <c r="D8119" s="210">
        <v>22.03</v>
      </c>
      <c r="E8119" s="206"/>
    </row>
    <row r="8120" spans="1:5" ht="30">
      <c r="A8120" s="207">
        <v>1402</v>
      </c>
      <c r="B8120" s="208" t="s">
        <v>9304</v>
      </c>
      <c r="C8120" s="209" t="s">
        <v>14</v>
      </c>
      <c r="D8120" s="210">
        <v>7.62</v>
      </c>
      <c r="E8120" s="206"/>
    </row>
    <row r="8121" spans="1:5" ht="30">
      <c r="A8121" s="207">
        <v>1420</v>
      </c>
      <c r="B8121" s="208" t="s">
        <v>9305</v>
      </c>
      <c r="C8121" s="209" t="s">
        <v>14</v>
      </c>
      <c r="D8121" s="210">
        <v>9.8000000000000007</v>
      </c>
      <c r="E8121" s="206"/>
    </row>
    <row r="8122" spans="1:5" ht="30">
      <c r="A8122" s="207">
        <v>1419</v>
      </c>
      <c r="B8122" s="208" t="s">
        <v>9306</v>
      </c>
      <c r="C8122" s="209" t="s">
        <v>14</v>
      </c>
      <c r="D8122" s="210">
        <v>11.84</v>
      </c>
      <c r="E8122" s="206"/>
    </row>
    <row r="8123" spans="1:5" ht="30">
      <c r="A8123" s="207">
        <v>1414</v>
      </c>
      <c r="B8123" s="208" t="s">
        <v>9307</v>
      </c>
      <c r="C8123" s="209" t="s">
        <v>14</v>
      </c>
      <c r="D8123" s="210">
        <v>11.59</v>
      </c>
      <c r="E8123" s="206"/>
    </row>
    <row r="8124" spans="1:5" ht="30">
      <c r="A8124" s="207">
        <v>1413</v>
      </c>
      <c r="B8124" s="208" t="s">
        <v>9308</v>
      </c>
      <c r="C8124" s="209" t="s">
        <v>14</v>
      </c>
      <c r="D8124" s="210">
        <v>17.11</v>
      </c>
      <c r="E8124" s="206"/>
    </row>
    <row r="8125" spans="1:5" ht="30">
      <c r="A8125" s="207">
        <v>1412</v>
      </c>
      <c r="B8125" s="208" t="s">
        <v>9309</v>
      </c>
      <c r="C8125" s="209" t="s">
        <v>14</v>
      </c>
      <c r="D8125" s="210">
        <v>14.5</v>
      </c>
      <c r="E8125" s="206"/>
    </row>
    <row r="8126" spans="1:5" ht="30">
      <c r="A8126" s="207">
        <v>1411</v>
      </c>
      <c r="B8126" s="208" t="s">
        <v>9310</v>
      </c>
      <c r="C8126" s="209" t="s">
        <v>14</v>
      </c>
      <c r="D8126" s="210">
        <v>26.38</v>
      </c>
      <c r="E8126" s="206"/>
    </row>
    <row r="8127" spans="1:5" ht="30">
      <c r="A8127" s="207">
        <v>1406</v>
      </c>
      <c r="B8127" s="208" t="s">
        <v>9311</v>
      </c>
      <c r="C8127" s="209" t="s">
        <v>14</v>
      </c>
      <c r="D8127" s="210">
        <v>17.489999999999998</v>
      </c>
      <c r="E8127" s="206"/>
    </row>
    <row r="8128" spans="1:5" ht="30">
      <c r="A8128" s="207">
        <v>1407</v>
      </c>
      <c r="B8128" s="208" t="s">
        <v>9312</v>
      </c>
      <c r="C8128" s="209" t="s">
        <v>14</v>
      </c>
      <c r="D8128" s="210">
        <v>21.82</v>
      </c>
      <c r="E8128" s="206"/>
    </row>
    <row r="8129" spans="1:5" ht="30">
      <c r="A8129" s="207">
        <v>1404</v>
      </c>
      <c r="B8129" s="208" t="s">
        <v>9313</v>
      </c>
      <c r="C8129" s="209" t="s">
        <v>14</v>
      </c>
      <c r="D8129" s="210">
        <v>23.19</v>
      </c>
      <c r="E8129" s="206"/>
    </row>
    <row r="8130" spans="1:5" ht="60">
      <c r="A8130" s="207">
        <v>11281</v>
      </c>
      <c r="B8130" s="208" t="s">
        <v>9314</v>
      </c>
      <c r="C8130" s="209" t="s">
        <v>14</v>
      </c>
      <c r="D8130" s="210">
        <v>10395</v>
      </c>
      <c r="E8130" s="206"/>
    </row>
    <row r="8131" spans="1:5" ht="75">
      <c r="A8131" s="207">
        <v>1442</v>
      </c>
      <c r="B8131" s="208" t="s">
        <v>9315</v>
      </c>
      <c r="C8131" s="209" t="s">
        <v>14</v>
      </c>
      <c r="D8131" s="210">
        <v>8726.52</v>
      </c>
      <c r="E8131" s="206"/>
    </row>
    <row r="8132" spans="1:5" ht="75">
      <c r="A8132" s="207">
        <v>13457</v>
      </c>
      <c r="B8132" s="208" t="s">
        <v>9316</v>
      </c>
      <c r="C8132" s="209" t="s">
        <v>14</v>
      </c>
      <c r="D8132" s="210">
        <v>7532.6</v>
      </c>
      <c r="E8132" s="206"/>
    </row>
    <row r="8133" spans="1:5" ht="90">
      <c r="A8133" s="207">
        <v>40699</v>
      </c>
      <c r="B8133" s="208" t="s">
        <v>9317</v>
      </c>
      <c r="C8133" s="209" t="s">
        <v>14</v>
      </c>
      <c r="D8133" s="210">
        <v>5822.99</v>
      </c>
      <c r="E8133" s="206"/>
    </row>
    <row r="8134" spans="1:5" ht="75">
      <c r="A8134" s="207">
        <v>40701</v>
      </c>
      <c r="B8134" s="208" t="s">
        <v>9318</v>
      </c>
      <c r="C8134" s="209" t="s">
        <v>14</v>
      </c>
      <c r="D8134" s="210">
        <v>102958.47</v>
      </c>
      <c r="E8134" s="206"/>
    </row>
    <row r="8135" spans="1:5" ht="90">
      <c r="A8135" s="207">
        <v>40700</v>
      </c>
      <c r="B8135" s="208" t="s">
        <v>9319</v>
      </c>
      <c r="C8135" s="209" t="s">
        <v>14</v>
      </c>
      <c r="D8135" s="210">
        <v>13555.16</v>
      </c>
      <c r="E8135" s="206"/>
    </row>
    <row r="8136" spans="1:5" ht="30">
      <c r="A8136" s="207">
        <v>13458</v>
      </c>
      <c r="B8136" s="208" t="s">
        <v>9320</v>
      </c>
      <c r="C8136" s="209" t="s">
        <v>14</v>
      </c>
      <c r="D8136" s="210">
        <v>12880.76</v>
      </c>
      <c r="E8136" s="206"/>
    </row>
    <row r="8137" spans="1:5" ht="30">
      <c r="A8137" s="207">
        <v>36524</v>
      </c>
      <c r="B8137" s="208" t="s">
        <v>9321</v>
      </c>
      <c r="C8137" s="209" t="s">
        <v>14</v>
      </c>
      <c r="D8137" s="210">
        <v>108985.84</v>
      </c>
      <c r="E8137" s="206"/>
    </row>
    <row r="8138" spans="1:5" ht="30">
      <c r="A8138" s="207">
        <v>36526</v>
      </c>
      <c r="B8138" s="208" t="s">
        <v>9322</v>
      </c>
      <c r="C8138" s="209" t="s">
        <v>14</v>
      </c>
      <c r="D8138" s="210">
        <v>87825.23</v>
      </c>
      <c r="E8138" s="206"/>
    </row>
    <row r="8139" spans="1:5" ht="30">
      <c r="A8139" s="207">
        <v>36523</v>
      </c>
      <c r="B8139" s="208" t="s">
        <v>9323</v>
      </c>
      <c r="C8139" s="209" t="s">
        <v>14</v>
      </c>
      <c r="D8139" s="210">
        <v>188021.97</v>
      </c>
      <c r="E8139" s="206"/>
    </row>
    <row r="8140" spans="1:5" ht="30">
      <c r="A8140" s="207">
        <v>36527</v>
      </c>
      <c r="B8140" s="208" t="s">
        <v>9324</v>
      </c>
      <c r="C8140" s="209" t="s">
        <v>14</v>
      </c>
      <c r="D8140" s="210">
        <v>204230.58</v>
      </c>
      <c r="E8140" s="206"/>
    </row>
    <row r="8141" spans="1:5" ht="30">
      <c r="A8141" s="207">
        <v>13803</v>
      </c>
      <c r="B8141" s="208" t="s">
        <v>9325</v>
      </c>
      <c r="C8141" s="209" t="s">
        <v>14</v>
      </c>
      <c r="D8141" s="210">
        <v>73848</v>
      </c>
      <c r="E8141" s="206"/>
    </row>
    <row r="8142" spans="1:5" ht="30">
      <c r="A8142" s="207">
        <v>38642</v>
      </c>
      <c r="B8142" s="208" t="s">
        <v>9326</v>
      </c>
      <c r="C8142" s="209" t="s">
        <v>14</v>
      </c>
      <c r="D8142" s="210">
        <v>47550.12</v>
      </c>
      <c r="E8142" s="206"/>
    </row>
    <row r="8143" spans="1:5" ht="30">
      <c r="A8143" s="207">
        <v>36522</v>
      </c>
      <c r="B8143" s="208" t="s">
        <v>9327</v>
      </c>
      <c r="C8143" s="209" t="s">
        <v>14</v>
      </c>
      <c r="D8143" s="210">
        <v>55300.22</v>
      </c>
      <c r="E8143" s="206"/>
    </row>
    <row r="8144" spans="1:5" ht="30">
      <c r="A8144" s="207">
        <v>36525</v>
      </c>
      <c r="B8144" s="208" t="s">
        <v>9328</v>
      </c>
      <c r="C8144" s="209" t="s">
        <v>14</v>
      </c>
      <c r="D8144" s="210">
        <v>74059.91</v>
      </c>
      <c r="E8144" s="206"/>
    </row>
    <row r="8145" spans="1:5" ht="45">
      <c r="A8145" s="207">
        <v>41991</v>
      </c>
      <c r="B8145" s="208" t="s">
        <v>9329</v>
      </c>
      <c r="C8145" s="209" t="s">
        <v>14</v>
      </c>
      <c r="D8145" s="210">
        <v>2736.62</v>
      </c>
      <c r="E8145" s="206"/>
    </row>
    <row r="8146" spans="1:5" ht="30">
      <c r="A8146" s="207">
        <v>34348</v>
      </c>
      <c r="B8146" s="208" t="s">
        <v>9330</v>
      </c>
      <c r="C8146" s="209" t="s">
        <v>803</v>
      </c>
      <c r="D8146" s="210">
        <v>19.579999999999998</v>
      </c>
      <c r="E8146" s="206"/>
    </row>
    <row r="8147" spans="1:5" ht="30">
      <c r="A8147" s="207">
        <v>34347</v>
      </c>
      <c r="B8147" s="208" t="s">
        <v>9331</v>
      </c>
      <c r="C8147" s="209" t="s">
        <v>803</v>
      </c>
      <c r="D8147" s="210">
        <v>14</v>
      </c>
      <c r="E8147" s="206"/>
    </row>
    <row r="8148" spans="1:5" ht="30">
      <c r="A8148" s="207">
        <v>11146</v>
      </c>
      <c r="B8148" s="208" t="s">
        <v>9332</v>
      </c>
      <c r="C8148" s="209" t="s">
        <v>8215</v>
      </c>
      <c r="D8148" s="210">
        <v>486.66</v>
      </c>
      <c r="E8148" s="206"/>
    </row>
    <row r="8149" spans="1:5" ht="30">
      <c r="A8149" s="207">
        <v>11147</v>
      </c>
      <c r="B8149" s="208" t="s">
        <v>9333</v>
      </c>
      <c r="C8149" s="209" t="s">
        <v>8215</v>
      </c>
      <c r="D8149" s="210">
        <v>505.71</v>
      </c>
      <c r="E8149" s="206"/>
    </row>
    <row r="8150" spans="1:5" ht="30">
      <c r="A8150" s="207">
        <v>34872</v>
      </c>
      <c r="B8150" s="208" t="s">
        <v>9334</v>
      </c>
      <c r="C8150" s="209" t="s">
        <v>8215</v>
      </c>
      <c r="D8150" s="210">
        <v>511.39</v>
      </c>
      <c r="E8150" s="206"/>
    </row>
    <row r="8151" spans="1:5" ht="30">
      <c r="A8151" s="207">
        <v>34491</v>
      </c>
      <c r="B8151" s="208" t="s">
        <v>9335</v>
      </c>
      <c r="C8151" s="209" t="s">
        <v>8215</v>
      </c>
      <c r="D8151" s="210">
        <v>526.22</v>
      </c>
      <c r="E8151" s="206"/>
    </row>
    <row r="8152" spans="1:5" ht="45">
      <c r="A8152" s="207">
        <v>34770</v>
      </c>
      <c r="B8152" s="208" t="s">
        <v>9336</v>
      </c>
      <c r="C8152" s="209" t="s">
        <v>9180</v>
      </c>
      <c r="D8152" s="210">
        <v>348.21</v>
      </c>
      <c r="E8152" s="206"/>
    </row>
    <row r="8153" spans="1:5" ht="45">
      <c r="A8153" s="207">
        <v>1518</v>
      </c>
      <c r="B8153" s="208" t="s">
        <v>9337</v>
      </c>
      <c r="C8153" s="209" t="s">
        <v>9180</v>
      </c>
      <c r="D8153" s="210">
        <v>355</v>
      </c>
      <c r="E8153" s="206"/>
    </row>
    <row r="8154" spans="1:5" ht="45">
      <c r="A8154" s="207">
        <v>41965</v>
      </c>
      <c r="B8154" s="208" t="s">
        <v>9338</v>
      </c>
      <c r="C8154" s="209" t="s">
        <v>9180</v>
      </c>
      <c r="D8154" s="210">
        <v>343.92</v>
      </c>
      <c r="E8154" s="206"/>
    </row>
    <row r="8155" spans="1:5" ht="45">
      <c r="A8155" s="207">
        <v>34492</v>
      </c>
      <c r="B8155" s="208" t="s">
        <v>9339</v>
      </c>
      <c r="C8155" s="209" t="s">
        <v>8215</v>
      </c>
      <c r="D8155" s="210">
        <v>432.5</v>
      </c>
      <c r="E8155" s="206"/>
    </row>
    <row r="8156" spans="1:5" ht="45">
      <c r="A8156" s="207">
        <v>1524</v>
      </c>
      <c r="B8156" s="208" t="s">
        <v>9340</v>
      </c>
      <c r="C8156" s="209" t="s">
        <v>8215</v>
      </c>
      <c r="D8156" s="210">
        <v>432.5</v>
      </c>
      <c r="E8156" s="206"/>
    </row>
    <row r="8157" spans="1:5" ht="45">
      <c r="A8157" s="207">
        <v>38404</v>
      </c>
      <c r="B8157" s="208" t="s">
        <v>9341</v>
      </c>
      <c r="C8157" s="209" t="s">
        <v>8215</v>
      </c>
      <c r="D8157" s="210">
        <v>447.98</v>
      </c>
      <c r="E8157" s="206"/>
    </row>
    <row r="8158" spans="1:5" ht="45">
      <c r="A8158" s="207">
        <v>39849</v>
      </c>
      <c r="B8158" s="208" t="s">
        <v>9342</v>
      </c>
      <c r="C8158" s="209" t="s">
        <v>8215</v>
      </c>
      <c r="D8158" s="210">
        <v>513.39</v>
      </c>
      <c r="E8158" s="206"/>
    </row>
    <row r="8159" spans="1:5" ht="45">
      <c r="A8159" s="207">
        <v>38464</v>
      </c>
      <c r="B8159" s="208" t="s">
        <v>9343</v>
      </c>
      <c r="C8159" s="209" t="s">
        <v>8215</v>
      </c>
      <c r="D8159" s="210">
        <v>520.84</v>
      </c>
      <c r="E8159" s="206"/>
    </row>
    <row r="8160" spans="1:5" ht="45">
      <c r="A8160" s="207">
        <v>34493</v>
      </c>
      <c r="B8160" s="208" t="s">
        <v>9344</v>
      </c>
      <c r="C8160" s="209" t="s">
        <v>8215</v>
      </c>
      <c r="D8160" s="210">
        <v>444.68</v>
      </c>
      <c r="E8160" s="206"/>
    </row>
    <row r="8161" spans="1:5" ht="45">
      <c r="A8161" s="207">
        <v>1527</v>
      </c>
      <c r="B8161" s="208" t="s">
        <v>9345</v>
      </c>
      <c r="C8161" s="209" t="s">
        <v>8215</v>
      </c>
      <c r="D8161" s="210">
        <v>481.75</v>
      </c>
      <c r="E8161" s="206"/>
    </row>
    <row r="8162" spans="1:5" ht="45">
      <c r="A8162" s="207">
        <v>38405</v>
      </c>
      <c r="B8162" s="208" t="s">
        <v>9346</v>
      </c>
      <c r="C8162" s="209" t="s">
        <v>8215</v>
      </c>
      <c r="D8162" s="210">
        <v>461.8</v>
      </c>
      <c r="E8162" s="206"/>
    </row>
    <row r="8163" spans="1:5" ht="45">
      <c r="A8163" s="207">
        <v>38408</v>
      </c>
      <c r="B8163" s="208" t="s">
        <v>9347</v>
      </c>
      <c r="C8163" s="209" t="s">
        <v>8215</v>
      </c>
      <c r="D8163" s="210">
        <v>511.17</v>
      </c>
      <c r="E8163" s="206"/>
    </row>
    <row r="8164" spans="1:5" ht="45">
      <c r="A8164" s="207">
        <v>34494</v>
      </c>
      <c r="B8164" s="208" t="s">
        <v>9348</v>
      </c>
      <c r="C8164" s="209" t="s">
        <v>8215</v>
      </c>
      <c r="D8164" s="210">
        <v>459.51</v>
      </c>
      <c r="E8164" s="206"/>
    </row>
    <row r="8165" spans="1:5" ht="45">
      <c r="A8165" s="207">
        <v>1525</v>
      </c>
      <c r="B8165" s="208" t="s">
        <v>9349</v>
      </c>
      <c r="C8165" s="209" t="s">
        <v>8215</v>
      </c>
      <c r="D8165" s="210">
        <v>496.57</v>
      </c>
      <c r="E8165" s="206"/>
    </row>
    <row r="8166" spans="1:5" ht="45">
      <c r="A8166" s="207">
        <v>38406</v>
      </c>
      <c r="B8166" s="208" t="s">
        <v>9350</v>
      </c>
      <c r="C8166" s="209" t="s">
        <v>8215</v>
      </c>
      <c r="D8166" s="210">
        <v>487.63</v>
      </c>
      <c r="E8166" s="206"/>
    </row>
    <row r="8167" spans="1:5" ht="45">
      <c r="A8167" s="207">
        <v>38409</v>
      </c>
      <c r="B8167" s="208" t="s">
        <v>9351</v>
      </c>
      <c r="C8167" s="209" t="s">
        <v>8215</v>
      </c>
      <c r="D8167" s="210">
        <v>514.65</v>
      </c>
      <c r="E8167" s="206"/>
    </row>
    <row r="8168" spans="1:5" ht="45">
      <c r="A8168" s="207">
        <v>43360</v>
      </c>
      <c r="B8168" s="208" t="s">
        <v>9352</v>
      </c>
      <c r="C8168" s="209" t="s">
        <v>8215</v>
      </c>
      <c r="D8168" s="210">
        <v>536.63</v>
      </c>
      <c r="E8168" s="206"/>
    </row>
    <row r="8169" spans="1:5" ht="45">
      <c r="A8169" s="207">
        <v>34495</v>
      </c>
      <c r="B8169" s="208" t="s">
        <v>9353</v>
      </c>
      <c r="C8169" s="209" t="s">
        <v>8215</v>
      </c>
      <c r="D8169" s="210">
        <v>474.33</v>
      </c>
      <c r="E8169" s="206"/>
    </row>
    <row r="8170" spans="1:5" ht="45">
      <c r="A8170" s="207">
        <v>11145</v>
      </c>
      <c r="B8170" s="208" t="s">
        <v>9354</v>
      </c>
      <c r="C8170" s="209" t="s">
        <v>8215</v>
      </c>
      <c r="D8170" s="210">
        <v>511.39</v>
      </c>
      <c r="E8170" s="206"/>
    </row>
    <row r="8171" spans="1:5" ht="45">
      <c r="A8171" s="207">
        <v>34496</v>
      </c>
      <c r="B8171" s="208" t="s">
        <v>9355</v>
      </c>
      <c r="C8171" s="209" t="s">
        <v>8215</v>
      </c>
      <c r="D8171" s="210">
        <v>494.81</v>
      </c>
      <c r="E8171" s="206"/>
    </row>
    <row r="8172" spans="1:5" ht="45">
      <c r="A8172" s="207">
        <v>34479</v>
      </c>
      <c r="B8172" s="208" t="s">
        <v>9356</v>
      </c>
      <c r="C8172" s="209" t="s">
        <v>8215</v>
      </c>
      <c r="D8172" s="210">
        <v>526.22</v>
      </c>
      <c r="E8172" s="206"/>
    </row>
    <row r="8173" spans="1:5" ht="45">
      <c r="A8173" s="207">
        <v>34481</v>
      </c>
      <c r="B8173" s="208" t="s">
        <v>9357</v>
      </c>
      <c r="C8173" s="209" t="s">
        <v>8215</v>
      </c>
      <c r="D8173" s="210">
        <v>549.83000000000004</v>
      </c>
      <c r="E8173" s="206"/>
    </row>
    <row r="8174" spans="1:5" ht="45">
      <c r="A8174" s="207">
        <v>34483</v>
      </c>
      <c r="B8174" s="208" t="s">
        <v>9358</v>
      </c>
      <c r="C8174" s="209" t="s">
        <v>8215</v>
      </c>
      <c r="D8174" s="210">
        <v>587.45000000000005</v>
      </c>
      <c r="E8174" s="206"/>
    </row>
    <row r="8175" spans="1:5" ht="45">
      <c r="A8175" s="207">
        <v>34485</v>
      </c>
      <c r="B8175" s="208" t="s">
        <v>9359</v>
      </c>
      <c r="C8175" s="209" t="s">
        <v>8215</v>
      </c>
      <c r="D8175" s="210">
        <v>628.22</v>
      </c>
      <c r="E8175" s="206"/>
    </row>
    <row r="8176" spans="1:5" ht="45">
      <c r="A8176" s="207">
        <v>14041</v>
      </c>
      <c r="B8176" s="208" t="s">
        <v>9360</v>
      </c>
      <c r="C8176" s="209" t="s">
        <v>8215</v>
      </c>
      <c r="D8176" s="210">
        <v>408.37</v>
      </c>
      <c r="E8176" s="206"/>
    </row>
    <row r="8177" spans="1:5" ht="45">
      <c r="A8177" s="207">
        <v>1523</v>
      </c>
      <c r="B8177" s="208" t="s">
        <v>9361</v>
      </c>
      <c r="C8177" s="209" t="s">
        <v>8215</v>
      </c>
      <c r="D8177" s="210">
        <v>415.04</v>
      </c>
      <c r="E8177" s="206"/>
    </row>
    <row r="8178" spans="1:5" ht="30">
      <c r="A8178" s="207">
        <v>14052</v>
      </c>
      <c r="B8178" s="208" t="s">
        <v>9362</v>
      </c>
      <c r="C8178" s="209" t="s">
        <v>14</v>
      </c>
      <c r="D8178" s="210">
        <v>8.3699999999999992</v>
      </c>
      <c r="E8178" s="206"/>
    </row>
    <row r="8179" spans="1:5" ht="30">
      <c r="A8179" s="207">
        <v>14054</v>
      </c>
      <c r="B8179" s="208" t="s">
        <v>9363</v>
      </c>
      <c r="C8179" s="209" t="s">
        <v>14</v>
      </c>
      <c r="D8179" s="210">
        <v>10.88</v>
      </c>
      <c r="E8179" s="206"/>
    </row>
    <row r="8180" spans="1:5" ht="30">
      <c r="A8180" s="207">
        <v>14053</v>
      </c>
      <c r="B8180" s="208" t="s">
        <v>9364</v>
      </c>
      <c r="C8180" s="209" t="s">
        <v>14</v>
      </c>
      <c r="D8180" s="210">
        <v>8.5</v>
      </c>
      <c r="E8180" s="206"/>
    </row>
    <row r="8181" spans="1:5" ht="30">
      <c r="A8181" s="207">
        <v>2558</v>
      </c>
      <c r="B8181" s="208" t="s">
        <v>9365</v>
      </c>
      <c r="C8181" s="209" t="s">
        <v>14</v>
      </c>
      <c r="D8181" s="210">
        <v>6.4</v>
      </c>
      <c r="E8181" s="206"/>
    </row>
    <row r="8182" spans="1:5" ht="30">
      <c r="A8182" s="207">
        <v>2560</v>
      </c>
      <c r="B8182" s="208" t="s">
        <v>9366</v>
      </c>
      <c r="C8182" s="209" t="s">
        <v>14</v>
      </c>
      <c r="D8182" s="210">
        <v>11.26</v>
      </c>
      <c r="E8182" s="206"/>
    </row>
    <row r="8183" spans="1:5" ht="30">
      <c r="A8183" s="207">
        <v>2559</v>
      </c>
      <c r="B8183" s="208" t="s">
        <v>9367</v>
      </c>
      <c r="C8183" s="209" t="s">
        <v>14</v>
      </c>
      <c r="D8183" s="210">
        <v>9.01</v>
      </c>
      <c r="E8183" s="206"/>
    </row>
    <row r="8184" spans="1:5" ht="30">
      <c r="A8184" s="207">
        <v>2592</v>
      </c>
      <c r="B8184" s="208" t="s">
        <v>9368</v>
      </c>
      <c r="C8184" s="209" t="s">
        <v>14</v>
      </c>
      <c r="D8184" s="210">
        <v>149.36000000000001</v>
      </c>
      <c r="E8184" s="206"/>
    </row>
    <row r="8185" spans="1:5" ht="30">
      <c r="A8185" s="207">
        <v>2566</v>
      </c>
      <c r="B8185" s="208" t="s">
        <v>9369</v>
      </c>
      <c r="C8185" s="209" t="s">
        <v>14</v>
      </c>
      <c r="D8185" s="210">
        <v>15.03</v>
      </c>
      <c r="E8185" s="206"/>
    </row>
    <row r="8186" spans="1:5" ht="30">
      <c r="A8186" s="207">
        <v>2589</v>
      </c>
      <c r="B8186" s="208" t="s">
        <v>9370</v>
      </c>
      <c r="C8186" s="209" t="s">
        <v>14</v>
      </c>
      <c r="D8186" s="210">
        <v>19.98</v>
      </c>
      <c r="E8186" s="206"/>
    </row>
    <row r="8187" spans="1:5" ht="30">
      <c r="A8187" s="207">
        <v>2591</v>
      </c>
      <c r="B8187" s="208" t="s">
        <v>9371</v>
      </c>
      <c r="C8187" s="209" t="s">
        <v>14</v>
      </c>
      <c r="D8187" s="210">
        <v>7.28</v>
      </c>
      <c r="E8187" s="206"/>
    </row>
    <row r="8188" spans="1:5" ht="30">
      <c r="A8188" s="207">
        <v>2590</v>
      </c>
      <c r="B8188" s="208" t="s">
        <v>9372</v>
      </c>
      <c r="C8188" s="209" t="s">
        <v>14</v>
      </c>
      <c r="D8188" s="210">
        <v>12.26</v>
      </c>
      <c r="E8188" s="206"/>
    </row>
    <row r="8189" spans="1:5" ht="30">
      <c r="A8189" s="207">
        <v>2567</v>
      </c>
      <c r="B8189" s="208" t="s">
        <v>9373</v>
      </c>
      <c r="C8189" s="209" t="s">
        <v>14</v>
      </c>
      <c r="D8189" s="210">
        <v>29.3</v>
      </c>
      <c r="E8189" s="206"/>
    </row>
    <row r="8190" spans="1:5" ht="30">
      <c r="A8190" s="207">
        <v>2565</v>
      </c>
      <c r="B8190" s="208" t="s">
        <v>9374</v>
      </c>
      <c r="C8190" s="209" t="s">
        <v>14</v>
      </c>
      <c r="D8190" s="210">
        <v>7.3</v>
      </c>
      <c r="E8190" s="206"/>
    </row>
    <row r="8191" spans="1:5" ht="30">
      <c r="A8191" s="207">
        <v>2568</v>
      </c>
      <c r="B8191" s="208" t="s">
        <v>9375</v>
      </c>
      <c r="C8191" s="209" t="s">
        <v>14</v>
      </c>
      <c r="D8191" s="210">
        <v>81.38</v>
      </c>
      <c r="E8191" s="206"/>
    </row>
    <row r="8192" spans="1:5" ht="30">
      <c r="A8192" s="207">
        <v>2594</v>
      </c>
      <c r="B8192" s="208" t="s">
        <v>9376</v>
      </c>
      <c r="C8192" s="209" t="s">
        <v>14</v>
      </c>
      <c r="D8192" s="210">
        <v>135.57</v>
      </c>
      <c r="E8192" s="206"/>
    </row>
    <row r="8193" spans="1:5" ht="30">
      <c r="A8193" s="207">
        <v>2587</v>
      </c>
      <c r="B8193" s="208" t="s">
        <v>9377</v>
      </c>
      <c r="C8193" s="209" t="s">
        <v>14</v>
      </c>
      <c r="D8193" s="210">
        <v>23.1</v>
      </c>
      <c r="E8193" s="206"/>
    </row>
    <row r="8194" spans="1:5" ht="30">
      <c r="A8194" s="207">
        <v>2588</v>
      </c>
      <c r="B8194" s="208" t="s">
        <v>9378</v>
      </c>
      <c r="C8194" s="209" t="s">
        <v>14</v>
      </c>
      <c r="D8194" s="210">
        <v>18.350000000000001</v>
      </c>
      <c r="E8194" s="206"/>
    </row>
    <row r="8195" spans="1:5" ht="30">
      <c r="A8195" s="207">
        <v>2569</v>
      </c>
      <c r="B8195" s="208" t="s">
        <v>9379</v>
      </c>
      <c r="C8195" s="209" t="s">
        <v>14</v>
      </c>
      <c r="D8195" s="210">
        <v>7.07</v>
      </c>
      <c r="E8195" s="206"/>
    </row>
    <row r="8196" spans="1:5" ht="30">
      <c r="A8196" s="207">
        <v>2570</v>
      </c>
      <c r="B8196" s="208" t="s">
        <v>9380</v>
      </c>
      <c r="C8196" s="209" t="s">
        <v>14</v>
      </c>
      <c r="D8196" s="210">
        <v>11.85</v>
      </c>
      <c r="E8196" s="206"/>
    </row>
    <row r="8197" spans="1:5" ht="30">
      <c r="A8197" s="207">
        <v>2571</v>
      </c>
      <c r="B8197" s="208" t="s">
        <v>9381</v>
      </c>
      <c r="C8197" s="209" t="s">
        <v>14</v>
      </c>
      <c r="D8197" s="210">
        <v>35.19</v>
      </c>
      <c r="E8197" s="206"/>
    </row>
    <row r="8198" spans="1:5" ht="30">
      <c r="A8198" s="207">
        <v>2593</v>
      </c>
      <c r="B8198" s="208" t="s">
        <v>9382</v>
      </c>
      <c r="C8198" s="209" t="s">
        <v>14</v>
      </c>
      <c r="D8198" s="210">
        <v>7.54</v>
      </c>
      <c r="E8198" s="206"/>
    </row>
    <row r="8199" spans="1:5" ht="30">
      <c r="A8199" s="207">
        <v>2572</v>
      </c>
      <c r="B8199" s="208" t="s">
        <v>9383</v>
      </c>
      <c r="C8199" s="209" t="s">
        <v>14</v>
      </c>
      <c r="D8199" s="210">
        <v>104.07</v>
      </c>
      <c r="E8199" s="206"/>
    </row>
    <row r="8200" spans="1:5" ht="30">
      <c r="A8200" s="207">
        <v>2595</v>
      </c>
      <c r="B8200" s="208" t="s">
        <v>9384</v>
      </c>
      <c r="C8200" s="209" t="s">
        <v>14</v>
      </c>
      <c r="D8200" s="210">
        <v>162.36000000000001</v>
      </c>
      <c r="E8200" s="206"/>
    </row>
    <row r="8201" spans="1:5" ht="30">
      <c r="A8201" s="207">
        <v>2576</v>
      </c>
      <c r="B8201" s="208" t="s">
        <v>9385</v>
      </c>
      <c r="C8201" s="209" t="s">
        <v>14</v>
      </c>
      <c r="D8201" s="210">
        <v>27.68</v>
      </c>
      <c r="E8201" s="206"/>
    </row>
    <row r="8202" spans="1:5" ht="30">
      <c r="A8202" s="207">
        <v>2575</v>
      </c>
      <c r="B8202" s="208" t="s">
        <v>9386</v>
      </c>
      <c r="C8202" s="209" t="s">
        <v>14</v>
      </c>
      <c r="D8202" s="210">
        <v>20.81</v>
      </c>
      <c r="E8202" s="206"/>
    </row>
    <row r="8203" spans="1:5" ht="30">
      <c r="A8203" s="207">
        <v>2573</v>
      </c>
      <c r="B8203" s="208" t="s">
        <v>9387</v>
      </c>
      <c r="C8203" s="209" t="s">
        <v>14</v>
      </c>
      <c r="D8203" s="210">
        <v>8.64</v>
      </c>
      <c r="E8203" s="206"/>
    </row>
    <row r="8204" spans="1:5" ht="30">
      <c r="A8204" s="207">
        <v>2586</v>
      </c>
      <c r="B8204" s="208" t="s">
        <v>9388</v>
      </c>
      <c r="C8204" s="209" t="s">
        <v>14</v>
      </c>
      <c r="D8204" s="210">
        <v>14</v>
      </c>
      <c r="E8204" s="206"/>
    </row>
    <row r="8205" spans="1:5" ht="30">
      <c r="A8205" s="207">
        <v>2577</v>
      </c>
      <c r="B8205" s="208" t="s">
        <v>9389</v>
      </c>
      <c r="C8205" s="209" t="s">
        <v>14</v>
      </c>
      <c r="D8205" s="210">
        <v>37.5</v>
      </c>
      <c r="E8205" s="206"/>
    </row>
    <row r="8206" spans="1:5" ht="30">
      <c r="A8206" s="207">
        <v>2574</v>
      </c>
      <c r="B8206" s="208" t="s">
        <v>9390</v>
      </c>
      <c r="C8206" s="209" t="s">
        <v>14</v>
      </c>
      <c r="D8206" s="210">
        <v>8.69</v>
      </c>
      <c r="E8206" s="206"/>
    </row>
    <row r="8207" spans="1:5" ht="30">
      <c r="A8207" s="207">
        <v>2578</v>
      </c>
      <c r="B8207" s="208" t="s">
        <v>9391</v>
      </c>
      <c r="C8207" s="209" t="s">
        <v>14</v>
      </c>
      <c r="D8207" s="210">
        <v>117.09</v>
      </c>
      <c r="E8207" s="206"/>
    </row>
    <row r="8208" spans="1:5" ht="30">
      <c r="A8208" s="207">
        <v>2585</v>
      </c>
      <c r="B8208" s="208" t="s">
        <v>9392</v>
      </c>
      <c r="C8208" s="209" t="s">
        <v>14</v>
      </c>
      <c r="D8208" s="210">
        <v>160.68</v>
      </c>
      <c r="E8208" s="206"/>
    </row>
    <row r="8209" spans="1:5" ht="30">
      <c r="A8209" s="207">
        <v>12008</v>
      </c>
      <c r="B8209" s="208" t="s">
        <v>9393</v>
      </c>
      <c r="C8209" s="209" t="s">
        <v>14</v>
      </c>
      <c r="D8209" s="210">
        <v>86.21</v>
      </c>
      <c r="E8209" s="206"/>
    </row>
    <row r="8210" spans="1:5" ht="30">
      <c r="A8210" s="207">
        <v>2582</v>
      </c>
      <c r="B8210" s="208" t="s">
        <v>9394</v>
      </c>
      <c r="C8210" s="209" t="s">
        <v>14</v>
      </c>
      <c r="D8210" s="210">
        <v>25.67</v>
      </c>
      <c r="E8210" s="206"/>
    </row>
    <row r="8211" spans="1:5" ht="30">
      <c r="A8211" s="207">
        <v>2597</v>
      </c>
      <c r="B8211" s="208" t="s">
        <v>9395</v>
      </c>
      <c r="C8211" s="209" t="s">
        <v>14</v>
      </c>
      <c r="D8211" s="210">
        <v>22</v>
      </c>
      <c r="E8211" s="206"/>
    </row>
    <row r="8212" spans="1:5" ht="30">
      <c r="A8212" s="207">
        <v>2579</v>
      </c>
      <c r="B8212" s="208" t="s">
        <v>9396</v>
      </c>
      <c r="C8212" s="209" t="s">
        <v>14</v>
      </c>
      <c r="D8212" s="210">
        <v>10.47</v>
      </c>
      <c r="E8212" s="206"/>
    </row>
    <row r="8213" spans="1:5" ht="30">
      <c r="A8213" s="207">
        <v>2581</v>
      </c>
      <c r="B8213" s="208" t="s">
        <v>9397</v>
      </c>
      <c r="C8213" s="209" t="s">
        <v>14</v>
      </c>
      <c r="D8213" s="210">
        <v>13.4</v>
      </c>
      <c r="E8213" s="206"/>
    </row>
    <row r="8214" spans="1:5" ht="30">
      <c r="A8214" s="207">
        <v>2596</v>
      </c>
      <c r="B8214" s="208" t="s">
        <v>9398</v>
      </c>
      <c r="C8214" s="209" t="s">
        <v>14</v>
      </c>
      <c r="D8214" s="210">
        <v>39.64</v>
      </c>
      <c r="E8214" s="206"/>
    </row>
    <row r="8215" spans="1:5" ht="30">
      <c r="A8215" s="207">
        <v>2580</v>
      </c>
      <c r="B8215" s="208" t="s">
        <v>9399</v>
      </c>
      <c r="C8215" s="209" t="s">
        <v>14</v>
      </c>
      <c r="D8215" s="210">
        <v>11.48</v>
      </c>
      <c r="E8215" s="206"/>
    </row>
    <row r="8216" spans="1:5" ht="30">
      <c r="A8216" s="207">
        <v>2583</v>
      </c>
      <c r="B8216" s="208" t="s">
        <v>9400</v>
      </c>
      <c r="C8216" s="209" t="s">
        <v>14</v>
      </c>
      <c r="D8216" s="210">
        <v>96.42</v>
      </c>
      <c r="E8216" s="206"/>
    </row>
    <row r="8217" spans="1:5" ht="30">
      <c r="A8217" s="207">
        <v>2584</v>
      </c>
      <c r="B8217" s="208" t="s">
        <v>9401</v>
      </c>
      <c r="C8217" s="209" t="s">
        <v>14</v>
      </c>
      <c r="D8217" s="210">
        <v>160.52000000000001</v>
      </c>
      <c r="E8217" s="206"/>
    </row>
    <row r="8218" spans="1:5" ht="15">
      <c r="A8218" s="207">
        <v>12010</v>
      </c>
      <c r="B8218" s="208" t="s">
        <v>9402</v>
      </c>
      <c r="C8218" s="209" t="s">
        <v>14</v>
      </c>
      <c r="D8218" s="210">
        <v>6.72</v>
      </c>
      <c r="E8218" s="206"/>
    </row>
    <row r="8219" spans="1:5" ht="15">
      <c r="A8219" s="207">
        <v>39329</v>
      </c>
      <c r="B8219" s="208" t="s">
        <v>9403</v>
      </c>
      <c r="C8219" s="209" t="s">
        <v>14</v>
      </c>
      <c r="D8219" s="210">
        <v>7.03</v>
      </c>
      <c r="E8219" s="206"/>
    </row>
    <row r="8220" spans="1:5" ht="15">
      <c r="A8220" s="207">
        <v>39330</v>
      </c>
      <c r="B8220" s="208" t="s">
        <v>9404</v>
      </c>
      <c r="C8220" s="209" t="s">
        <v>14</v>
      </c>
      <c r="D8220" s="210">
        <v>7.39</v>
      </c>
      <c r="E8220" s="206"/>
    </row>
    <row r="8221" spans="1:5" ht="15">
      <c r="A8221" s="207">
        <v>39332</v>
      </c>
      <c r="B8221" s="208" t="s">
        <v>9405</v>
      </c>
      <c r="C8221" s="209" t="s">
        <v>14</v>
      </c>
      <c r="D8221" s="210">
        <v>8.26</v>
      </c>
      <c r="E8221" s="206"/>
    </row>
    <row r="8222" spans="1:5" ht="15">
      <c r="A8222" s="207">
        <v>39331</v>
      </c>
      <c r="B8222" s="208" t="s">
        <v>9406</v>
      </c>
      <c r="C8222" s="209" t="s">
        <v>14</v>
      </c>
      <c r="D8222" s="210">
        <v>6.58</v>
      </c>
      <c r="E8222" s="206"/>
    </row>
    <row r="8223" spans="1:5" ht="15">
      <c r="A8223" s="207">
        <v>39333</v>
      </c>
      <c r="B8223" s="208" t="s">
        <v>9407</v>
      </c>
      <c r="C8223" s="209" t="s">
        <v>14</v>
      </c>
      <c r="D8223" s="210">
        <v>6.41</v>
      </c>
      <c r="E8223" s="206"/>
    </row>
    <row r="8224" spans="1:5" ht="15">
      <c r="A8224" s="207">
        <v>39335</v>
      </c>
      <c r="B8224" s="208" t="s">
        <v>9408</v>
      </c>
      <c r="C8224" s="209" t="s">
        <v>14</v>
      </c>
      <c r="D8224" s="210">
        <v>7.42</v>
      </c>
      <c r="E8224" s="206"/>
    </row>
    <row r="8225" spans="1:5" ht="15">
      <c r="A8225" s="207">
        <v>39334</v>
      </c>
      <c r="B8225" s="208" t="s">
        <v>9409</v>
      </c>
      <c r="C8225" s="209" t="s">
        <v>14</v>
      </c>
      <c r="D8225" s="210">
        <v>5.9</v>
      </c>
      <c r="E8225" s="206"/>
    </row>
    <row r="8226" spans="1:5" ht="15">
      <c r="A8226" s="207">
        <v>12016</v>
      </c>
      <c r="B8226" s="208" t="s">
        <v>9410</v>
      </c>
      <c r="C8226" s="209" t="s">
        <v>14</v>
      </c>
      <c r="D8226" s="210">
        <v>7.41</v>
      </c>
      <c r="E8226" s="206"/>
    </row>
    <row r="8227" spans="1:5" ht="15">
      <c r="A8227" s="207">
        <v>12015</v>
      </c>
      <c r="B8227" s="208" t="s">
        <v>9411</v>
      </c>
      <c r="C8227" s="209" t="s">
        <v>14</v>
      </c>
      <c r="D8227" s="210">
        <v>8.6199999999999992</v>
      </c>
      <c r="E8227" s="206"/>
    </row>
    <row r="8228" spans="1:5" ht="15">
      <c r="A8228" s="207">
        <v>12020</v>
      </c>
      <c r="B8228" s="208" t="s">
        <v>9412</v>
      </c>
      <c r="C8228" s="209" t="s">
        <v>14</v>
      </c>
      <c r="D8228" s="210">
        <v>7.41</v>
      </c>
      <c r="E8228" s="206"/>
    </row>
    <row r="8229" spans="1:5" ht="15">
      <c r="A8229" s="207">
        <v>12019</v>
      </c>
      <c r="B8229" s="208" t="s">
        <v>9413</v>
      </c>
      <c r="C8229" s="209" t="s">
        <v>14</v>
      </c>
      <c r="D8229" s="210">
        <v>8.6199999999999992</v>
      </c>
      <c r="E8229" s="206"/>
    </row>
    <row r="8230" spans="1:5" ht="15">
      <c r="A8230" s="207">
        <v>39336</v>
      </c>
      <c r="B8230" s="208" t="s">
        <v>9414</v>
      </c>
      <c r="C8230" s="209" t="s">
        <v>14</v>
      </c>
      <c r="D8230" s="210">
        <v>7.39</v>
      </c>
      <c r="E8230" s="206"/>
    </row>
    <row r="8231" spans="1:5" ht="15">
      <c r="A8231" s="207">
        <v>39338</v>
      </c>
      <c r="B8231" s="208" t="s">
        <v>9415</v>
      </c>
      <c r="C8231" s="209" t="s">
        <v>14</v>
      </c>
      <c r="D8231" s="210">
        <v>8.26</v>
      </c>
      <c r="E8231" s="206"/>
    </row>
    <row r="8232" spans="1:5" ht="15">
      <c r="A8232" s="207">
        <v>39337</v>
      </c>
      <c r="B8232" s="208" t="s">
        <v>9416</v>
      </c>
      <c r="C8232" s="209" t="s">
        <v>14</v>
      </c>
      <c r="D8232" s="210">
        <v>6.58</v>
      </c>
      <c r="E8232" s="206"/>
    </row>
    <row r="8233" spans="1:5" ht="15">
      <c r="A8233" s="207">
        <v>39341</v>
      </c>
      <c r="B8233" s="208" t="s">
        <v>9417</v>
      </c>
      <c r="C8233" s="209" t="s">
        <v>14</v>
      </c>
      <c r="D8233" s="210">
        <v>10.77</v>
      </c>
      <c r="E8233" s="206"/>
    </row>
    <row r="8234" spans="1:5" ht="15">
      <c r="A8234" s="207">
        <v>39340</v>
      </c>
      <c r="B8234" s="208" t="s">
        <v>9418</v>
      </c>
      <c r="C8234" s="209" t="s">
        <v>14</v>
      </c>
      <c r="D8234" s="210">
        <v>7.91</v>
      </c>
      <c r="E8234" s="206"/>
    </row>
    <row r="8235" spans="1:5" ht="15">
      <c r="A8235" s="207">
        <v>12025</v>
      </c>
      <c r="B8235" s="208" t="s">
        <v>9419</v>
      </c>
      <c r="C8235" s="209" t="s">
        <v>14</v>
      </c>
      <c r="D8235" s="210">
        <v>8.17</v>
      </c>
      <c r="E8235" s="206"/>
    </row>
    <row r="8236" spans="1:5" ht="15">
      <c r="A8236" s="207">
        <v>39342</v>
      </c>
      <c r="B8236" s="208" t="s">
        <v>9420</v>
      </c>
      <c r="C8236" s="209" t="s">
        <v>14</v>
      </c>
      <c r="D8236" s="210">
        <v>10.77</v>
      </c>
      <c r="E8236" s="206"/>
    </row>
    <row r="8237" spans="1:5" ht="15">
      <c r="A8237" s="207">
        <v>39343</v>
      </c>
      <c r="B8237" s="208" t="s">
        <v>9421</v>
      </c>
      <c r="C8237" s="209" t="s">
        <v>14</v>
      </c>
      <c r="D8237" s="210">
        <v>9.1</v>
      </c>
      <c r="E8237" s="206"/>
    </row>
    <row r="8238" spans="1:5" ht="15">
      <c r="A8238" s="207">
        <v>39345</v>
      </c>
      <c r="B8238" s="208" t="s">
        <v>9422</v>
      </c>
      <c r="C8238" s="209" t="s">
        <v>14</v>
      </c>
      <c r="D8238" s="210">
        <v>12.31</v>
      </c>
      <c r="E8238" s="206"/>
    </row>
    <row r="8239" spans="1:5" ht="15">
      <c r="A8239" s="207">
        <v>39344</v>
      </c>
      <c r="B8239" s="208" t="s">
        <v>9423</v>
      </c>
      <c r="C8239" s="209" t="s">
        <v>14</v>
      </c>
      <c r="D8239" s="210">
        <v>8.7899999999999991</v>
      </c>
      <c r="E8239" s="206"/>
    </row>
    <row r="8240" spans="1:5" ht="30">
      <c r="A8240" s="207">
        <v>12623</v>
      </c>
      <c r="B8240" s="208" t="s">
        <v>9424</v>
      </c>
      <c r="C8240" s="209" t="s">
        <v>803</v>
      </c>
      <c r="D8240" s="210">
        <v>11.59</v>
      </c>
      <c r="E8240" s="206"/>
    </row>
    <row r="8241" spans="1:5" ht="15">
      <c r="A8241" s="207">
        <v>34498</v>
      </c>
      <c r="B8241" s="208" t="s">
        <v>9425</v>
      </c>
      <c r="C8241" s="209" t="s">
        <v>14</v>
      </c>
      <c r="D8241" s="210">
        <v>86.11</v>
      </c>
      <c r="E8241" s="206"/>
    </row>
    <row r="8242" spans="1:5" ht="30">
      <c r="A8242" s="207">
        <v>13244</v>
      </c>
      <c r="B8242" s="208" t="s">
        <v>9426</v>
      </c>
      <c r="C8242" s="209" t="s">
        <v>14</v>
      </c>
      <c r="D8242" s="210">
        <v>36.25</v>
      </c>
      <c r="E8242" s="206"/>
    </row>
    <row r="8243" spans="1:5" ht="30">
      <c r="A8243" s="207">
        <v>38998</v>
      </c>
      <c r="B8243" s="208" t="s">
        <v>9427</v>
      </c>
      <c r="C8243" s="209" t="s">
        <v>14</v>
      </c>
      <c r="D8243" s="210">
        <v>13.31</v>
      </c>
      <c r="E8243" s="206"/>
    </row>
    <row r="8244" spans="1:5" ht="30">
      <c r="A8244" s="207">
        <v>38999</v>
      </c>
      <c r="B8244" s="208" t="s">
        <v>9428</v>
      </c>
      <c r="C8244" s="209" t="s">
        <v>14</v>
      </c>
      <c r="D8244" s="210">
        <v>22.03</v>
      </c>
      <c r="E8244" s="206"/>
    </row>
    <row r="8245" spans="1:5" ht="30">
      <c r="A8245" s="207">
        <v>38996</v>
      </c>
      <c r="B8245" s="208" t="s">
        <v>9429</v>
      </c>
      <c r="C8245" s="209" t="s">
        <v>14</v>
      </c>
      <c r="D8245" s="210">
        <v>19.23</v>
      </c>
      <c r="E8245" s="206"/>
    </row>
    <row r="8246" spans="1:5" ht="30">
      <c r="A8246" s="207">
        <v>38997</v>
      </c>
      <c r="B8246" s="208" t="s">
        <v>9430</v>
      </c>
      <c r="C8246" s="209" t="s">
        <v>14</v>
      </c>
      <c r="D8246" s="210">
        <v>31.13</v>
      </c>
      <c r="E8246" s="206"/>
    </row>
    <row r="8247" spans="1:5" ht="30">
      <c r="A8247" s="207">
        <v>39862</v>
      </c>
      <c r="B8247" s="208" t="s">
        <v>9431</v>
      </c>
      <c r="C8247" s="209" t="s">
        <v>14</v>
      </c>
      <c r="D8247" s="210">
        <v>12.33</v>
      </c>
      <c r="E8247" s="206"/>
    </row>
    <row r="8248" spans="1:5" ht="30">
      <c r="A8248" s="207">
        <v>39863</v>
      </c>
      <c r="B8248" s="208" t="s">
        <v>9432</v>
      </c>
      <c r="C8248" s="209" t="s">
        <v>14</v>
      </c>
      <c r="D8248" s="210">
        <v>12.5</v>
      </c>
      <c r="E8248" s="206"/>
    </row>
    <row r="8249" spans="1:5" ht="30">
      <c r="A8249" s="207">
        <v>39864</v>
      </c>
      <c r="B8249" s="208" t="s">
        <v>9433</v>
      </c>
      <c r="C8249" s="209" t="s">
        <v>14</v>
      </c>
      <c r="D8249" s="210">
        <v>15.51</v>
      </c>
      <c r="E8249" s="206"/>
    </row>
    <row r="8250" spans="1:5" ht="30">
      <c r="A8250" s="207">
        <v>39865</v>
      </c>
      <c r="B8250" s="208" t="s">
        <v>9434</v>
      </c>
      <c r="C8250" s="209" t="s">
        <v>14</v>
      </c>
      <c r="D8250" s="210">
        <v>21.86</v>
      </c>
      <c r="E8250" s="206"/>
    </row>
    <row r="8251" spans="1:5" ht="30">
      <c r="A8251" s="207">
        <v>2517</v>
      </c>
      <c r="B8251" s="208" t="s">
        <v>9435</v>
      </c>
      <c r="C8251" s="209" t="s">
        <v>14</v>
      </c>
      <c r="D8251" s="210">
        <v>15.99</v>
      </c>
      <c r="E8251" s="206"/>
    </row>
    <row r="8252" spans="1:5" ht="30">
      <c r="A8252" s="207">
        <v>2522</v>
      </c>
      <c r="B8252" s="208" t="s">
        <v>9436</v>
      </c>
      <c r="C8252" s="209" t="s">
        <v>14</v>
      </c>
      <c r="D8252" s="210">
        <v>10.33</v>
      </c>
      <c r="E8252" s="206"/>
    </row>
    <row r="8253" spans="1:5" ht="30">
      <c r="A8253" s="207">
        <v>2548</v>
      </c>
      <c r="B8253" s="208" t="s">
        <v>9437</v>
      </c>
      <c r="C8253" s="209" t="s">
        <v>14</v>
      </c>
      <c r="D8253" s="210">
        <v>6.35</v>
      </c>
      <c r="E8253" s="206"/>
    </row>
    <row r="8254" spans="1:5" ht="30">
      <c r="A8254" s="207">
        <v>2516</v>
      </c>
      <c r="B8254" s="208" t="s">
        <v>9438</v>
      </c>
      <c r="C8254" s="209" t="s">
        <v>14</v>
      </c>
      <c r="D8254" s="210">
        <v>8.3000000000000007</v>
      </c>
      <c r="E8254" s="206"/>
    </row>
    <row r="8255" spans="1:5" ht="30">
      <c r="A8255" s="207">
        <v>2518</v>
      </c>
      <c r="B8255" s="208" t="s">
        <v>9439</v>
      </c>
      <c r="C8255" s="209" t="s">
        <v>14</v>
      </c>
      <c r="D8255" s="210">
        <v>76.12</v>
      </c>
      <c r="E8255" s="206"/>
    </row>
    <row r="8256" spans="1:5" ht="30">
      <c r="A8256" s="207">
        <v>2521</v>
      </c>
      <c r="B8256" s="208" t="s">
        <v>9440</v>
      </c>
      <c r="C8256" s="209" t="s">
        <v>14</v>
      </c>
      <c r="D8256" s="210">
        <v>32.4</v>
      </c>
      <c r="E8256" s="206"/>
    </row>
    <row r="8257" spans="1:5" ht="30">
      <c r="A8257" s="207">
        <v>2515</v>
      </c>
      <c r="B8257" s="208" t="s">
        <v>9441</v>
      </c>
      <c r="C8257" s="209" t="s">
        <v>14</v>
      </c>
      <c r="D8257" s="210">
        <v>6.9</v>
      </c>
      <c r="E8257" s="206"/>
    </row>
    <row r="8258" spans="1:5" ht="30">
      <c r="A8258" s="207">
        <v>2519</v>
      </c>
      <c r="B8258" s="208" t="s">
        <v>9442</v>
      </c>
      <c r="C8258" s="209" t="s">
        <v>14</v>
      </c>
      <c r="D8258" s="210">
        <v>91.79</v>
      </c>
      <c r="E8258" s="206"/>
    </row>
    <row r="8259" spans="1:5" ht="30">
      <c r="A8259" s="207">
        <v>2520</v>
      </c>
      <c r="B8259" s="208" t="s">
        <v>9443</v>
      </c>
      <c r="C8259" s="209" t="s">
        <v>14</v>
      </c>
      <c r="D8259" s="210">
        <v>168.95</v>
      </c>
      <c r="E8259" s="206"/>
    </row>
    <row r="8260" spans="1:5" ht="30">
      <c r="A8260" s="207">
        <v>1602</v>
      </c>
      <c r="B8260" s="208" t="s">
        <v>9444</v>
      </c>
      <c r="C8260" s="209" t="s">
        <v>14</v>
      </c>
      <c r="D8260" s="210">
        <v>38.14</v>
      </c>
      <c r="E8260" s="206"/>
    </row>
    <row r="8261" spans="1:5" ht="30">
      <c r="A8261" s="207">
        <v>1601</v>
      </c>
      <c r="B8261" s="208" t="s">
        <v>9445</v>
      </c>
      <c r="C8261" s="209" t="s">
        <v>14</v>
      </c>
      <c r="D8261" s="210">
        <v>33.99</v>
      </c>
      <c r="E8261" s="206"/>
    </row>
    <row r="8262" spans="1:5" ht="30">
      <c r="A8262" s="207">
        <v>1598</v>
      </c>
      <c r="B8262" s="208" t="s">
        <v>9446</v>
      </c>
      <c r="C8262" s="209" t="s">
        <v>14</v>
      </c>
      <c r="D8262" s="210">
        <v>10.06</v>
      </c>
      <c r="E8262" s="206"/>
    </row>
    <row r="8263" spans="1:5" ht="30">
      <c r="A8263" s="207">
        <v>1600</v>
      </c>
      <c r="B8263" s="208" t="s">
        <v>9447</v>
      </c>
      <c r="C8263" s="209" t="s">
        <v>14</v>
      </c>
      <c r="D8263" s="210">
        <v>14.85</v>
      </c>
      <c r="E8263" s="206"/>
    </row>
    <row r="8264" spans="1:5" ht="30">
      <c r="A8264" s="207">
        <v>1603</v>
      </c>
      <c r="B8264" s="208" t="s">
        <v>9448</v>
      </c>
      <c r="C8264" s="209" t="s">
        <v>14</v>
      </c>
      <c r="D8264" s="210">
        <v>57.59</v>
      </c>
      <c r="E8264" s="206"/>
    </row>
    <row r="8265" spans="1:5" ht="30">
      <c r="A8265" s="207">
        <v>1599</v>
      </c>
      <c r="B8265" s="208" t="s">
        <v>9449</v>
      </c>
      <c r="C8265" s="209" t="s">
        <v>14</v>
      </c>
      <c r="D8265" s="210">
        <v>11.67</v>
      </c>
      <c r="E8265" s="206"/>
    </row>
    <row r="8266" spans="1:5" ht="30">
      <c r="A8266" s="207">
        <v>1597</v>
      </c>
      <c r="B8266" s="208" t="s">
        <v>9450</v>
      </c>
      <c r="C8266" s="209" t="s">
        <v>14</v>
      </c>
      <c r="D8266" s="210">
        <v>9.4600000000000009</v>
      </c>
      <c r="E8266" s="206"/>
    </row>
    <row r="8267" spans="1:5" ht="15">
      <c r="A8267" s="207">
        <v>39600</v>
      </c>
      <c r="B8267" s="208" t="s">
        <v>9451</v>
      </c>
      <c r="C8267" s="209" t="s">
        <v>14</v>
      </c>
      <c r="D8267" s="210">
        <v>9.59</v>
      </c>
      <c r="E8267" s="206"/>
    </row>
    <row r="8268" spans="1:5" ht="15">
      <c r="A8268" s="207">
        <v>39601</v>
      </c>
      <c r="B8268" s="208" t="s">
        <v>9452</v>
      </c>
      <c r="C8268" s="209" t="s">
        <v>14</v>
      </c>
      <c r="D8268" s="210">
        <v>16.68</v>
      </c>
      <c r="E8268" s="206"/>
    </row>
    <row r="8269" spans="1:5" ht="15">
      <c r="A8269" s="207">
        <v>39602</v>
      </c>
      <c r="B8269" s="208" t="s">
        <v>9453</v>
      </c>
      <c r="C8269" s="209" t="s">
        <v>14</v>
      </c>
      <c r="D8269" s="210">
        <v>1.0900000000000001</v>
      </c>
      <c r="E8269" s="206"/>
    </row>
    <row r="8270" spans="1:5" ht="15">
      <c r="A8270" s="207">
        <v>39603</v>
      </c>
      <c r="B8270" s="208" t="s">
        <v>9454</v>
      </c>
      <c r="C8270" s="209" t="s">
        <v>14</v>
      </c>
      <c r="D8270" s="210">
        <v>1.88</v>
      </c>
      <c r="E8270" s="206"/>
    </row>
    <row r="8271" spans="1:5" ht="30">
      <c r="A8271" s="207">
        <v>11821</v>
      </c>
      <c r="B8271" s="208" t="s">
        <v>9455</v>
      </c>
      <c r="C8271" s="209" t="s">
        <v>14</v>
      </c>
      <c r="D8271" s="210">
        <v>7.77</v>
      </c>
      <c r="E8271" s="206"/>
    </row>
    <row r="8272" spans="1:5" ht="30">
      <c r="A8272" s="207">
        <v>1562</v>
      </c>
      <c r="B8272" s="208" t="s">
        <v>9456</v>
      </c>
      <c r="C8272" s="209" t="s">
        <v>14</v>
      </c>
      <c r="D8272" s="210">
        <v>12.72</v>
      </c>
      <c r="E8272" s="206"/>
    </row>
    <row r="8273" spans="1:5" ht="30">
      <c r="A8273" s="207">
        <v>1563</v>
      </c>
      <c r="B8273" s="208" t="s">
        <v>9457</v>
      </c>
      <c r="C8273" s="209" t="s">
        <v>14</v>
      </c>
      <c r="D8273" s="210">
        <v>17.07</v>
      </c>
      <c r="E8273" s="206"/>
    </row>
    <row r="8274" spans="1:5" ht="30">
      <c r="A8274" s="207">
        <v>11856</v>
      </c>
      <c r="B8274" s="208" t="s">
        <v>9458</v>
      </c>
      <c r="C8274" s="209" t="s">
        <v>14</v>
      </c>
      <c r="D8274" s="210">
        <v>5.09</v>
      </c>
      <c r="E8274" s="206"/>
    </row>
    <row r="8275" spans="1:5" ht="30">
      <c r="A8275" s="207">
        <v>11857</v>
      </c>
      <c r="B8275" s="208" t="s">
        <v>9459</v>
      </c>
      <c r="C8275" s="209" t="s">
        <v>14</v>
      </c>
      <c r="D8275" s="210">
        <v>26.79</v>
      </c>
      <c r="E8275" s="206"/>
    </row>
    <row r="8276" spans="1:5" ht="30">
      <c r="A8276" s="207">
        <v>11858</v>
      </c>
      <c r="B8276" s="208" t="s">
        <v>9460</v>
      </c>
      <c r="C8276" s="209" t="s">
        <v>14</v>
      </c>
      <c r="D8276" s="210">
        <v>33.25</v>
      </c>
      <c r="E8276" s="206"/>
    </row>
    <row r="8277" spans="1:5" ht="30">
      <c r="A8277" s="207">
        <v>1539</v>
      </c>
      <c r="B8277" s="208" t="s">
        <v>9461</v>
      </c>
      <c r="C8277" s="209" t="s">
        <v>14</v>
      </c>
      <c r="D8277" s="210">
        <v>5.98</v>
      </c>
      <c r="E8277" s="206"/>
    </row>
    <row r="8278" spans="1:5" ht="30">
      <c r="A8278" s="207">
        <v>11859</v>
      </c>
      <c r="B8278" s="208" t="s">
        <v>9462</v>
      </c>
      <c r="C8278" s="209" t="s">
        <v>14</v>
      </c>
      <c r="D8278" s="210">
        <v>45.23</v>
      </c>
      <c r="E8278" s="206"/>
    </row>
    <row r="8279" spans="1:5" ht="30">
      <c r="A8279" s="207">
        <v>1550</v>
      </c>
      <c r="B8279" s="208" t="s">
        <v>9463</v>
      </c>
      <c r="C8279" s="209" t="s">
        <v>14</v>
      </c>
      <c r="D8279" s="210">
        <v>6.31</v>
      </c>
      <c r="E8279" s="206"/>
    </row>
    <row r="8280" spans="1:5" ht="30">
      <c r="A8280" s="207">
        <v>11854</v>
      </c>
      <c r="B8280" s="208" t="s">
        <v>9464</v>
      </c>
      <c r="C8280" s="209" t="s">
        <v>14</v>
      </c>
      <c r="D8280" s="210">
        <v>7.88</v>
      </c>
      <c r="E8280" s="206"/>
    </row>
    <row r="8281" spans="1:5" ht="30">
      <c r="A8281" s="207">
        <v>11862</v>
      </c>
      <c r="B8281" s="208" t="s">
        <v>9465</v>
      </c>
      <c r="C8281" s="209" t="s">
        <v>14</v>
      </c>
      <c r="D8281" s="210">
        <v>11.06</v>
      </c>
      <c r="E8281" s="206"/>
    </row>
    <row r="8282" spans="1:5" ht="30">
      <c r="A8282" s="207">
        <v>11863</v>
      </c>
      <c r="B8282" s="208" t="s">
        <v>9466</v>
      </c>
      <c r="C8282" s="209" t="s">
        <v>14</v>
      </c>
      <c r="D8282" s="210">
        <v>4.46</v>
      </c>
      <c r="E8282" s="206"/>
    </row>
    <row r="8283" spans="1:5" ht="30">
      <c r="A8283" s="207">
        <v>11855</v>
      </c>
      <c r="B8283" s="208" t="s">
        <v>9467</v>
      </c>
      <c r="C8283" s="209" t="s">
        <v>14</v>
      </c>
      <c r="D8283" s="210">
        <v>16.510000000000002</v>
      </c>
      <c r="E8283" s="206"/>
    </row>
    <row r="8284" spans="1:5" ht="30">
      <c r="A8284" s="207">
        <v>11864</v>
      </c>
      <c r="B8284" s="208" t="s">
        <v>9468</v>
      </c>
      <c r="C8284" s="209" t="s">
        <v>14</v>
      </c>
      <c r="D8284" s="210">
        <v>24.96</v>
      </c>
      <c r="E8284" s="206"/>
    </row>
    <row r="8285" spans="1:5" ht="30">
      <c r="A8285" s="207">
        <v>2527</v>
      </c>
      <c r="B8285" s="208" t="s">
        <v>9469</v>
      </c>
      <c r="C8285" s="209" t="s">
        <v>14</v>
      </c>
      <c r="D8285" s="210">
        <v>5.72</v>
      </c>
      <c r="E8285" s="206"/>
    </row>
    <row r="8286" spans="1:5" ht="30">
      <c r="A8286" s="207">
        <v>2526</v>
      </c>
      <c r="B8286" s="208" t="s">
        <v>9470</v>
      </c>
      <c r="C8286" s="209" t="s">
        <v>14</v>
      </c>
      <c r="D8286" s="210">
        <v>3.66</v>
      </c>
      <c r="E8286" s="206"/>
    </row>
    <row r="8287" spans="1:5" ht="30">
      <c r="A8287" s="207">
        <v>2487</v>
      </c>
      <c r="B8287" s="208" t="s">
        <v>9471</v>
      </c>
      <c r="C8287" s="209" t="s">
        <v>14</v>
      </c>
      <c r="D8287" s="210">
        <v>1.25</v>
      </c>
      <c r="E8287" s="206"/>
    </row>
    <row r="8288" spans="1:5" ht="30">
      <c r="A8288" s="207">
        <v>2483</v>
      </c>
      <c r="B8288" s="208" t="s">
        <v>9472</v>
      </c>
      <c r="C8288" s="209" t="s">
        <v>14</v>
      </c>
      <c r="D8288" s="210">
        <v>2.61</v>
      </c>
      <c r="E8288" s="206"/>
    </row>
    <row r="8289" spans="1:5" ht="30">
      <c r="A8289" s="207">
        <v>2528</v>
      </c>
      <c r="B8289" s="208" t="s">
        <v>9473</v>
      </c>
      <c r="C8289" s="209" t="s">
        <v>14</v>
      </c>
      <c r="D8289" s="210">
        <v>14.4</v>
      </c>
      <c r="E8289" s="206"/>
    </row>
    <row r="8290" spans="1:5" ht="30">
      <c r="A8290" s="207">
        <v>2489</v>
      </c>
      <c r="B8290" s="208" t="s">
        <v>9474</v>
      </c>
      <c r="C8290" s="209" t="s">
        <v>14</v>
      </c>
      <c r="D8290" s="210">
        <v>6.34</v>
      </c>
      <c r="E8290" s="206"/>
    </row>
    <row r="8291" spans="1:5" ht="30">
      <c r="A8291" s="207">
        <v>2488</v>
      </c>
      <c r="B8291" s="208" t="s">
        <v>9475</v>
      </c>
      <c r="C8291" s="209" t="s">
        <v>14</v>
      </c>
      <c r="D8291" s="210">
        <v>1.46</v>
      </c>
      <c r="E8291" s="206"/>
    </row>
    <row r="8292" spans="1:5" ht="30">
      <c r="A8292" s="207">
        <v>2484</v>
      </c>
      <c r="B8292" s="208" t="s">
        <v>9476</v>
      </c>
      <c r="C8292" s="209" t="s">
        <v>14</v>
      </c>
      <c r="D8292" s="210">
        <v>20.92</v>
      </c>
      <c r="E8292" s="206"/>
    </row>
    <row r="8293" spans="1:5" ht="30">
      <c r="A8293" s="207">
        <v>2485</v>
      </c>
      <c r="B8293" s="208" t="s">
        <v>9477</v>
      </c>
      <c r="C8293" s="209" t="s">
        <v>14</v>
      </c>
      <c r="D8293" s="210">
        <v>32.79</v>
      </c>
      <c r="E8293" s="206"/>
    </row>
    <row r="8294" spans="1:5" ht="15">
      <c r="A8294" s="207">
        <v>38005</v>
      </c>
      <c r="B8294" s="208" t="s">
        <v>9478</v>
      </c>
      <c r="C8294" s="209" t="s">
        <v>14</v>
      </c>
      <c r="D8294" s="210">
        <v>26.21</v>
      </c>
      <c r="E8294" s="206"/>
    </row>
    <row r="8295" spans="1:5" ht="15">
      <c r="A8295" s="207">
        <v>38006</v>
      </c>
      <c r="B8295" s="208" t="s">
        <v>9479</v>
      </c>
      <c r="C8295" s="209" t="s">
        <v>14</v>
      </c>
      <c r="D8295" s="210">
        <v>32.17</v>
      </c>
      <c r="E8295" s="206"/>
    </row>
    <row r="8296" spans="1:5" ht="15">
      <c r="A8296" s="207">
        <v>38428</v>
      </c>
      <c r="B8296" s="208" t="s">
        <v>9480</v>
      </c>
      <c r="C8296" s="209" t="s">
        <v>14</v>
      </c>
      <c r="D8296" s="210">
        <v>30.13</v>
      </c>
      <c r="E8296" s="206"/>
    </row>
    <row r="8297" spans="1:5" ht="15">
      <c r="A8297" s="207">
        <v>38007</v>
      </c>
      <c r="B8297" s="208" t="s">
        <v>9481</v>
      </c>
      <c r="C8297" s="209" t="s">
        <v>14</v>
      </c>
      <c r="D8297" s="210">
        <v>49.23</v>
      </c>
      <c r="E8297" s="206"/>
    </row>
    <row r="8298" spans="1:5" ht="15">
      <c r="A8298" s="207">
        <v>38008</v>
      </c>
      <c r="B8298" s="208" t="s">
        <v>9482</v>
      </c>
      <c r="C8298" s="209" t="s">
        <v>14</v>
      </c>
      <c r="D8298" s="210">
        <v>198.28</v>
      </c>
      <c r="E8298" s="206"/>
    </row>
    <row r="8299" spans="1:5" ht="15">
      <c r="A8299" s="207">
        <v>38009</v>
      </c>
      <c r="B8299" s="208" t="s">
        <v>9483</v>
      </c>
      <c r="C8299" s="209" t="s">
        <v>14</v>
      </c>
      <c r="D8299" s="210">
        <v>242.33</v>
      </c>
      <c r="E8299" s="206"/>
    </row>
    <row r="8300" spans="1:5" ht="30">
      <c r="A8300" s="207">
        <v>39279</v>
      </c>
      <c r="B8300" s="208" t="s">
        <v>9484</v>
      </c>
      <c r="C8300" s="209" t="s">
        <v>14</v>
      </c>
      <c r="D8300" s="210">
        <v>13.59</v>
      </c>
      <c r="E8300" s="206"/>
    </row>
    <row r="8301" spans="1:5" ht="30">
      <c r="A8301" s="207">
        <v>38845</v>
      </c>
      <c r="B8301" s="208" t="s">
        <v>9485</v>
      </c>
      <c r="C8301" s="209" t="s">
        <v>14</v>
      </c>
      <c r="D8301" s="210">
        <v>19.66</v>
      </c>
      <c r="E8301" s="206"/>
    </row>
    <row r="8302" spans="1:5" ht="30">
      <c r="A8302" s="207">
        <v>39280</v>
      </c>
      <c r="B8302" s="208" t="s">
        <v>9486</v>
      </c>
      <c r="C8302" s="209" t="s">
        <v>14</v>
      </c>
      <c r="D8302" s="210">
        <v>17.62</v>
      </c>
      <c r="E8302" s="206"/>
    </row>
    <row r="8303" spans="1:5" ht="30">
      <c r="A8303" s="207">
        <v>39281</v>
      </c>
      <c r="B8303" s="208" t="s">
        <v>9487</v>
      </c>
      <c r="C8303" s="209" t="s">
        <v>14</v>
      </c>
      <c r="D8303" s="210">
        <v>23.2</v>
      </c>
      <c r="E8303" s="206"/>
    </row>
    <row r="8304" spans="1:5" ht="30">
      <c r="A8304" s="207">
        <v>38849</v>
      </c>
      <c r="B8304" s="208" t="s">
        <v>9488</v>
      </c>
      <c r="C8304" s="209" t="s">
        <v>14</v>
      </c>
      <c r="D8304" s="210">
        <v>19.87</v>
      </c>
      <c r="E8304" s="206"/>
    </row>
    <row r="8305" spans="1:5" ht="30">
      <c r="A8305" s="207">
        <v>39282</v>
      </c>
      <c r="B8305" s="208" t="s">
        <v>9489</v>
      </c>
      <c r="C8305" s="209" t="s">
        <v>14</v>
      </c>
      <c r="D8305" s="210">
        <v>23.75</v>
      </c>
      <c r="E8305" s="206"/>
    </row>
    <row r="8306" spans="1:5" ht="30">
      <c r="A8306" s="207">
        <v>38852</v>
      </c>
      <c r="B8306" s="208" t="s">
        <v>9490</v>
      </c>
      <c r="C8306" s="209" t="s">
        <v>14</v>
      </c>
      <c r="D8306" s="210">
        <v>32.31</v>
      </c>
      <c r="E8306" s="206"/>
    </row>
    <row r="8307" spans="1:5" ht="30">
      <c r="A8307" s="207">
        <v>38844</v>
      </c>
      <c r="B8307" s="208" t="s">
        <v>9491</v>
      </c>
      <c r="C8307" s="209" t="s">
        <v>14</v>
      </c>
      <c r="D8307" s="210">
        <v>9.93</v>
      </c>
      <c r="E8307" s="206"/>
    </row>
    <row r="8308" spans="1:5" ht="30">
      <c r="A8308" s="207">
        <v>38846</v>
      </c>
      <c r="B8308" s="208" t="s">
        <v>9492</v>
      </c>
      <c r="C8308" s="209" t="s">
        <v>14</v>
      </c>
      <c r="D8308" s="210">
        <v>10.86</v>
      </c>
      <c r="E8308" s="206"/>
    </row>
    <row r="8309" spans="1:5" ht="30">
      <c r="A8309" s="207">
        <v>38847</v>
      </c>
      <c r="B8309" s="208" t="s">
        <v>9493</v>
      </c>
      <c r="C8309" s="209" t="s">
        <v>14</v>
      </c>
      <c r="D8309" s="210">
        <v>13.36</v>
      </c>
      <c r="E8309" s="206"/>
    </row>
    <row r="8310" spans="1:5" ht="30">
      <c r="A8310" s="207">
        <v>38850</v>
      </c>
      <c r="B8310" s="208" t="s">
        <v>9494</v>
      </c>
      <c r="C8310" s="209" t="s">
        <v>14</v>
      </c>
      <c r="D8310" s="210">
        <v>18.57</v>
      </c>
      <c r="E8310" s="206"/>
    </row>
    <row r="8311" spans="1:5" ht="30">
      <c r="A8311" s="207">
        <v>38848</v>
      </c>
      <c r="B8311" s="208" t="s">
        <v>9495</v>
      </c>
      <c r="C8311" s="209" t="s">
        <v>14</v>
      </c>
      <c r="D8311" s="210">
        <v>15.53</v>
      </c>
      <c r="E8311" s="206"/>
    </row>
    <row r="8312" spans="1:5" ht="30">
      <c r="A8312" s="207">
        <v>38851</v>
      </c>
      <c r="B8312" s="208" t="s">
        <v>9496</v>
      </c>
      <c r="C8312" s="209" t="s">
        <v>14</v>
      </c>
      <c r="D8312" s="210">
        <v>28.24</v>
      </c>
      <c r="E8312" s="206"/>
    </row>
    <row r="8313" spans="1:5" ht="30">
      <c r="A8313" s="207">
        <v>38860</v>
      </c>
      <c r="B8313" s="208" t="s">
        <v>9497</v>
      </c>
      <c r="C8313" s="209" t="s">
        <v>14</v>
      </c>
      <c r="D8313" s="210">
        <v>7.98</v>
      </c>
      <c r="E8313" s="206"/>
    </row>
    <row r="8314" spans="1:5" ht="30">
      <c r="A8314" s="207">
        <v>38861</v>
      </c>
      <c r="B8314" s="208" t="s">
        <v>9498</v>
      </c>
      <c r="C8314" s="209" t="s">
        <v>14</v>
      </c>
      <c r="D8314" s="210">
        <v>10.74</v>
      </c>
      <c r="E8314" s="206"/>
    </row>
    <row r="8315" spans="1:5" ht="30">
      <c r="A8315" s="207">
        <v>38862</v>
      </c>
      <c r="B8315" s="208" t="s">
        <v>9499</v>
      </c>
      <c r="C8315" s="209" t="s">
        <v>14</v>
      </c>
      <c r="D8315" s="210">
        <v>9.0500000000000007</v>
      </c>
      <c r="E8315" s="206"/>
    </row>
    <row r="8316" spans="1:5" ht="30">
      <c r="A8316" s="207">
        <v>38863</v>
      </c>
      <c r="B8316" s="208" t="s">
        <v>9500</v>
      </c>
      <c r="C8316" s="209" t="s">
        <v>14</v>
      </c>
      <c r="D8316" s="210">
        <v>10.4</v>
      </c>
      <c r="E8316" s="206"/>
    </row>
    <row r="8317" spans="1:5" ht="30">
      <c r="A8317" s="207">
        <v>38865</v>
      </c>
      <c r="B8317" s="208" t="s">
        <v>9501</v>
      </c>
      <c r="C8317" s="209" t="s">
        <v>14</v>
      </c>
      <c r="D8317" s="210">
        <v>14.12</v>
      </c>
      <c r="E8317" s="206"/>
    </row>
    <row r="8318" spans="1:5" ht="30">
      <c r="A8318" s="207">
        <v>38864</v>
      </c>
      <c r="B8318" s="208" t="s">
        <v>9502</v>
      </c>
      <c r="C8318" s="209" t="s">
        <v>14</v>
      </c>
      <c r="D8318" s="210">
        <v>21.59</v>
      </c>
      <c r="E8318" s="206"/>
    </row>
    <row r="8319" spans="1:5" ht="30">
      <c r="A8319" s="207">
        <v>38866</v>
      </c>
      <c r="B8319" s="208" t="s">
        <v>9503</v>
      </c>
      <c r="C8319" s="209" t="s">
        <v>14</v>
      </c>
      <c r="D8319" s="210">
        <v>15.2</v>
      </c>
      <c r="E8319" s="206"/>
    </row>
    <row r="8320" spans="1:5" ht="30">
      <c r="A8320" s="207">
        <v>38868</v>
      </c>
      <c r="B8320" s="208" t="s">
        <v>9504</v>
      </c>
      <c r="C8320" s="209" t="s">
        <v>14</v>
      </c>
      <c r="D8320" s="210">
        <v>25.34</v>
      </c>
      <c r="E8320" s="206"/>
    </row>
    <row r="8321" spans="1:5" ht="30">
      <c r="A8321" s="207">
        <v>38853</v>
      </c>
      <c r="B8321" s="208" t="s">
        <v>9505</v>
      </c>
      <c r="C8321" s="209" t="s">
        <v>14</v>
      </c>
      <c r="D8321" s="210">
        <v>8.18</v>
      </c>
      <c r="E8321" s="206"/>
    </row>
    <row r="8322" spans="1:5" ht="30">
      <c r="A8322" s="207">
        <v>38854</v>
      </c>
      <c r="B8322" s="208" t="s">
        <v>9506</v>
      </c>
      <c r="C8322" s="209" t="s">
        <v>14</v>
      </c>
      <c r="D8322" s="210">
        <v>11.19</v>
      </c>
      <c r="E8322" s="206"/>
    </row>
    <row r="8323" spans="1:5" ht="30">
      <c r="A8323" s="207">
        <v>38855</v>
      </c>
      <c r="B8323" s="208" t="s">
        <v>9507</v>
      </c>
      <c r="C8323" s="209" t="s">
        <v>14</v>
      </c>
      <c r="D8323" s="210">
        <v>8.3000000000000007</v>
      </c>
      <c r="E8323" s="206"/>
    </row>
    <row r="8324" spans="1:5" ht="30">
      <c r="A8324" s="207">
        <v>38856</v>
      </c>
      <c r="B8324" s="208" t="s">
        <v>9508</v>
      </c>
      <c r="C8324" s="209" t="s">
        <v>14</v>
      </c>
      <c r="D8324" s="210">
        <v>13.33</v>
      </c>
      <c r="E8324" s="206"/>
    </row>
    <row r="8325" spans="1:5" ht="30">
      <c r="A8325" s="207">
        <v>38857</v>
      </c>
      <c r="B8325" s="208" t="s">
        <v>9509</v>
      </c>
      <c r="C8325" s="209" t="s">
        <v>14</v>
      </c>
      <c r="D8325" s="210">
        <v>17.63</v>
      </c>
      <c r="E8325" s="206"/>
    </row>
    <row r="8326" spans="1:5" ht="30">
      <c r="A8326" s="207">
        <v>38858</v>
      </c>
      <c r="B8326" s="208" t="s">
        <v>9510</v>
      </c>
      <c r="C8326" s="209" t="s">
        <v>14</v>
      </c>
      <c r="D8326" s="210">
        <v>16.03</v>
      </c>
      <c r="E8326" s="206"/>
    </row>
    <row r="8327" spans="1:5" ht="30">
      <c r="A8327" s="207">
        <v>38859</v>
      </c>
      <c r="B8327" s="208" t="s">
        <v>9511</v>
      </c>
      <c r="C8327" s="209" t="s">
        <v>14</v>
      </c>
      <c r="D8327" s="210">
        <v>25.96</v>
      </c>
      <c r="E8327" s="206"/>
    </row>
    <row r="8328" spans="1:5" ht="60">
      <c r="A8328" s="207">
        <v>3104</v>
      </c>
      <c r="B8328" s="208" t="s">
        <v>9512</v>
      </c>
      <c r="C8328" s="209" t="s">
        <v>9513</v>
      </c>
      <c r="D8328" s="210">
        <v>115.24</v>
      </c>
      <c r="E8328" s="206"/>
    </row>
    <row r="8329" spans="1:5" ht="30">
      <c r="A8329" s="207">
        <v>1607</v>
      </c>
      <c r="B8329" s="208" t="s">
        <v>9514</v>
      </c>
      <c r="C8329" s="209" t="s">
        <v>9513</v>
      </c>
      <c r="D8329" s="210">
        <v>0.22</v>
      </c>
      <c r="E8329" s="206"/>
    </row>
    <row r="8330" spans="1:5" ht="30">
      <c r="A8330" s="207">
        <v>38169</v>
      </c>
      <c r="B8330" s="208" t="s">
        <v>9515</v>
      </c>
      <c r="C8330" s="209" t="s">
        <v>9513</v>
      </c>
      <c r="D8330" s="210">
        <v>84.93</v>
      </c>
      <c r="E8330" s="206"/>
    </row>
    <row r="8331" spans="1:5" ht="30">
      <c r="A8331" s="207">
        <v>6142</v>
      </c>
      <c r="B8331" s="208" t="s">
        <v>9516</v>
      </c>
      <c r="C8331" s="209" t="s">
        <v>14</v>
      </c>
      <c r="D8331" s="210">
        <v>7.56</v>
      </c>
      <c r="E8331" s="206"/>
    </row>
    <row r="8332" spans="1:5" ht="30">
      <c r="A8332" s="207">
        <v>11686</v>
      </c>
      <c r="B8332" s="208" t="s">
        <v>9517</v>
      </c>
      <c r="C8332" s="209" t="s">
        <v>14</v>
      </c>
      <c r="D8332" s="210">
        <v>10.5</v>
      </c>
      <c r="E8332" s="206"/>
    </row>
    <row r="8333" spans="1:5" ht="30">
      <c r="A8333" s="207">
        <v>37598</v>
      </c>
      <c r="B8333" s="208" t="s">
        <v>9518</v>
      </c>
      <c r="C8333" s="209" t="s">
        <v>14</v>
      </c>
      <c r="D8333" s="210">
        <v>23.97</v>
      </c>
      <c r="E8333" s="206"/>
    </row>
    <row r="8334" spans="1:5" ht="60">
      <c r="A8334" s="207">
        <v>25398</v>
      </c>
      <c r="B8334" s="208" t="s">
        <v>9519</v>
      </c>
      <c r="C8334" s="209" t="s">
        <v>14</v>
      </c>
      <c r="D8334" s="210">
        <v>4364.3900000000003</v>
      </c>
      <c r="E8334" s="206"/>
    </row>
    <row r="8335" spans="1:5" ht="60">
      <c r="A8335" s="207">
        <v>25399</v>
      </c>
      <c r="B8335" s="208" t="s">
        <v>9520</v>
      </c>
      <c r="C8335" s="209" t="s">
        <v>14</v>
      </c>
      <c r="D8335" s="210">
        <v>2649.56</v>
      </c>
      <c r="E8335" s="206"/>
    </row>
    <row r="8336" spans="1:5" ht="45">
      <c r="A8336" s="207">
        <v>43440</v>
      </c>
      <c r="B8336" s="208" t="s">
        <v>9521</v>
      </c>
      <c r="C8336" s="209" t="s">
        <v>14</v>
      </c>
      <c r="D8336" s="210">
        <v>383.55</v>
      </c>
      <c r="E8336" s="206"/>
    </row>
    <row r="8337" spans="1:5" ht="45">
      <c r="A8337" s="207">
        <v>10667</v>
      </c>
      <c r="B8337" s="208" t="s">
        <v>9522</v>
      </c>
      <c r="C8337" s="209" t="s">
        <v>14</v>
      </c>
      <c r="D8337" s="210">
        <v>13865</v>
      </c>
      <c r="E8337" s="206"/>
    </row>
    <row r="8338" spans="1:5" ht="30">
      <c r="A8338" s="207">
        <v>1613</v>
      </c>
      <c r="B8338" s="208" t="s">
        <v>9523</v>
      </c>
      <c r="C8338" s="209" t="s">
        <v>14</v>
      </c>
      <c r="D8338" s="210">
        <v>1184.0999999999999</v>
      </c>
      <c r="E8338" s="206"/>
    </row>
    <row r="8339" spans="1:5" ht="30">
      <c r="A8339" s="207">
        <v>1626</v>
      </c>
      <c r="B8339" s="208" t="s">
        <v>9524</v>
      </c>
      <c r="C8339" s="209" t="s">
        <v>14</v>
      </c>
      <c r="D8339" s="210">
        <v>1770.97</v>
      </c>
      <c r="E8339" s="206"/>
    </row>
    <row r="8340" spans="1:5" ht="30">
      <c r="A8340" s="207">
        <v>1625</v>
      </c>
      <c r="B8340" s="208" t="s">
        <v>9525</v>
      </c>
      <c r="C8340" s="209" t="s">
        <v>14</v>
      </c>
      <c r="D8340" s="210">
        <v>123.69</v>
      </c>
      <c r="E8340" s="206"/>
    </row>
    <row r="8341" spans="1:5" ht="30">
      <c r="A8341" s="207">
        <v>1622</v>
      </c>
      <c r="B8341" s="208" t="s">
        <v>9526</v>
      </c>
      <c r="C8341" s="209" t="s">
        <v>14</v>
      </c>
      <c r="D8341" s="210">
        <v>3996.36</v>
      </c>
      <c r="E8341" s="206"/>
    </row>
    <row r="8342" spans="1:5" ht="30">
      <c r="A8342" s="207">
        <v>1620</v>
      </c>
      <c r="B8342" s="208" t="s">
        <v>9527</v>
      </c>
      <c r="C8342" s="209" t="s">
        <v>14</v>
      </c>
      <c r="D8342" s="210">
        <v>260.57</v>
      </c>
      <c r="E8342" s="206"/>
    </row>
    <row r="8343" spans="1:5" ht="30">
      <c r="A8343" s="207">
        <v>1629</v>
      </c>
      <c r="B8343" s="208" t="s">
        <v>9528</v>
      </c>
      <c r="C8343" s="209" t="s">
        <v>14</v>
      </c>
      <c r="D8343" s="210">
        <v>9726.19</v>
      </c>
      <c r="E8343" s="206"/>
    </row>
    <row r="8344" spans="1:5" ht="30">
      <c r="A8344" s="207">
        <v>1627</v>
      </c>
      <c r="B8344" s="208" t="s">
        <v>9529</v>
      </c>
      <c r="C8344" s="209" t="s">
        <v>14</v>
      </c>
      <c r="D8344" s="210">
        <v>498.07</v>
      </c>
      <c r="E8344" s="206"/>
    </row>
    <row r="8345" spans="1:5" ht="30">
      <c r="A8345" s="207">
        <v>1623</v>
      </c>
      <c r="B8345" s="208" t="s">
        <v>9530</v>
      </c>
      <c r="C8345" s="209" t="s">
        <v>14</v>
      </c>
      <c r="D8345" s="210">
        <v>100.88</v>
      </c>
      <c r="E8345" s="206"/>
    </row>
    <row r="8346" spans="1:5" ht="30">
      <c r="A8346" s="207">
        <v>1619</v>
      </c>
      <c r="B8346" s="208" t="s">
        <v>9531</v>
      </c>
      <c r="C8346" s="209" t="s">
        <v>14</v>
      </c>
      <c r="D8346" s="210">
        <v>138.76</v>
      </c>
      <c r="E8346" s="206"/>
    </row>
    <row r="8347" spans="1:5" ht="30">
      <c r="A8347" s="207">
        <v>1630</v>
      </c>
      <c r="B8347" s="208" t="s">
        <v>9532</v>
      </c>
      <c r="C8347" s="209" t="s">
        <v>14</v>
      </c>
      <c r="D8347" s="210">
        <v>3055.3</v>
      </c>
      <c r="E8347" s="206"/>
    </row>
    <row r="8348" spans="1:5" ht="30">
      <c r="A8348" s="207">
        <v>1616</v>
      </c>
      <c r="B8348" s="208" t="s">
        <v>9533</v>
      </c>
      <c r="C8348" s="209" t="s">
        <v>14</v>
      </c>
      <c r="D8348" s="210">
        <v>4699.1000000000004</v>
      </c>
      <c r="E8348" s="206"/>
    </row>
    <row r="8349" spans="1:5" ht="30">
      <c r="A8349" s="207">
        <v>1614</v>
      </c>
      <c r="B8349" s="208" t="s">
        <v>9534</v>
      </c>
      <c r="C8349" s="209" t="s">
        <v>14</v>
      </c>
      <c r="D8349" s="210">
        <v>214.76</v>
      </c>
      <c r="E8349" s="206"/>
    </row>
    <row r="8350" spans="1:5" ht="30">
      <c r="A8350" s="207">
        <v>1617</v>
      </c>
      <c r="B8350" s="208" t="s">
        <v>9535</v>
      </c>
      <c r="C8350" s="209" t="s">
        <v>14</v>
      </c>
      <c r="D8350" s="210">
        <v>5609.71</v>
      </c>
      <c r="E8350" s="206"/>
    </row>
    <row r="8351" spans="1:5" ht="30">
      <c r="A8351" s="207">
        <v>1621</v>
      </c>
      <c r="B8351" s="208" t="s">
        <v>9536</v>
      </c>
      <c r="C8351" s="209" t="s">
        <v>14</v>
      </c>
      <c r="D8351" s="210">
        <v>384.1</v>
      </c>
      <c r="E8351" s="206"/>
    </row>
    <row r="8352" spans="1:5" ht="30">
      <c r="A8352" s="207">
        <v>1624</v>
      </c>
      <c r="B8352" s="208" t="s">
        <v>9537</v>
      </c>
      <c r="C8352" s="209" t="s">
        <v>14</v>
      </c>
      <c r="D8352" s="210">
        <v>13788.95</v>
      </c>
      <c r="E8352" s="206"/>
    </row>
    <row r="8353" spans="1:5" ht="30">
      <c r="A8353" s="207">
        <v>1615</v>
      </c>
      <c r="B8353" s="208" t="s">
        <v>9538</v>
      </c>
      <c r="C8353" s="209" t="s">
        <v>14</v>
      </c>
      <c r="D8353" s="210">
        <v>721.28</v>
      </c>
      <c r="E8353" s="206"/>
    </row>
    <row r="8354" spans="1:5" ht="30">
      <c r="A8354" s="207">
        <v>1612</v>
      </c>
      <c r="B8354" s="208" t="s">
        <v>9539</v>
      </c>
      <c r="C8354" s="209" t="s">
        <v>14</v>
      </c>
      <c r="D8354" s="210">
        <v>95</v>
      </c>
      <c r="E8354" s="206"/>
    </row>
    <row r="8355" spans="1:5" ht="30">
      <c r="A8355" s="207">
        <v>1618</v>
      </c>
      <c r="B8355" s="208" t="s">
        <v>9540</v>
      </c>
      <c r="C8355" s="209" t="s">
        <v>14</v>
      </c>
      <c r="D8355" s="210">
        <v>991.15</v>
      </c>
      <c r="E8355" s="206"/>
    </row>
    <row r="8356" spans="1:5" ht="15">
      <c r="A8356" s="207">
        <v>14211</v>
      </c>
      <c r="B8356" s="208" t="s">
        <v>9541</v>
      </c>
      <c r="C8356" s="209" t="s">
        <v>14</v>
      </c>
      <c r="D8356" s="210">
        <v>22.97</v>
      </c>
      <c r="E8356" s="206"/>
    </row>
    <row r="8357" spans="1:5" ht="15">
      <c r="A8357" s="207">
        <v>34500</v>
      </c>
      <c r="B8357" s="208" t="s">
        <v>9542</v>
      </c>
      <c r="C8357" s="209" t="s">
        <v>15</v>
      </c>
      <c r="D8357" s="210">
        <v>114.58</v>
      </c>
      <c r="E8357" s="206"/>
    </row>
    <row r="8358" spans="1:5" ht="15">
      <c r="A8358" s="207">
        <v>40934</v>
      </c>
      <c r="B8358" s="208" t="s">
        <v>9543</v>
      </c>
      <c r="C8358" s="209" t="s">
        <v>8218</v>
      </c>
      <c r="D8358" s="210">
        <v>20298.95</v>
      </c>
      <c r="E8358" s="206"/>
    </row>
    <row r="8359" spans="1:5" ht="15">
      <c r="A8359" s="207">
        <v>38200</v>
      </c>
      <c r="B8359" s="208" t="s">
        <v>9544</v>
      </c>
      <c r="C8359" s="209" t="s">
        <v>9545</v>
      </c>
      <c r="D8359" s="210">
        <v>589.02</v>
      </c>
      <c r="E8359" s="206"/>
    </row>
    <row r="8360" spans="1:5" ht="30">
      <c r="A8360" s="207">
        <v>39269</v>
      </c>
      <c r="B8360" s="208" t="s">
        <v>9546</v>
      </c>
      <c r="C8360" s="209" t="s">
        <v>803</v>
      </c>
      <c r="D8360" s="210">
        <v>1.35</v>
      </c>
      <c r="E8360" s="206"/>
    </row>
    <row r="8361" spans="1:5" ht="30">
      <c r="A8361" s="207">
        <v>11889</v>
      </c>
      <c r="B8361" s="208" t="s">
        <v>9547</v>
      </c>
      <c r="C8361" s="209" t="s">
        <v>803</v>
      </c>
      <c r="D8361" s="210">
        <v>1.87</v>
      </c>
      <c r="E8361" s="206"/>
    </row>
    <row r="8362" spans="1:5" ht="30">
      <c r="A8362" s="207">
        <v>39270</v>
      </c>
      <c r="B8362" s="208" t="s">
        <v>9548</v>
      </c>
      <c r="C8362" s="209" t="s">
        <v>803</v>
      </c>
      <c r="D8362" s="210">
        <v>2.2400000000000002</v>
      </c>
      <c r="E8362" s="206"/>
    </row>
    <row r="8363" spans="1:5" ht="30">
      <c r="A8363" s="207">
        <v>11890</v>
      </c>
      <c r="B8363" s="208" t="s">
        <v>9549</v>
      </c>
      <c r="C8363" s="209" t="s">
        <v>803</v>
      </c>
      <c r="D8363" s="210">
        <v>2.91</v>
      </c>
      <c r="E8363" s="206"/>
    </row>
    <row r="8364" spans="1:5" ht="30">
      <c r="A8364" s="207">
        <v>11891</v>
      </c>
      <c r="B8364" s="208" t="s">
        <v>9550</v>
      </c>
      <c r="C8364" s="209" t="s">
        <v>803</v>
      </c>
      <c r="D8364" s="210">
        <v>4.79</v>
      </c>
      <c r="E8364" s="206"/>
    </row>
    <row r="8365" spans="1:5" ht="30">
      <c r="A8365" s="207">
        <v>11892</v>
      </c>
      <c r="B8365" s="208" t="s">
        <v>9551</v>
      </c>
      <c r="C8365" s="209" t="s">
        <v>803</v>
      </c>
      <c r="D8365" s="210">
        <v>7.39</v>
      </c>
      <c r="E8365" s="206"/>
    </row>
    <row r="8366" spans="1:5" ht="15">
      <c r="A8366" s="207">
        <v>37601</v>
      </c>
      <c r="B8366" s="208" t="s">
        <v>9552</v>
      </c>
      <c r="C8366" s="209" t="s">
        <v>803</v>
      </c>
      <c r="D8366" s="210">
        <v>5.32</v>
      </c>
      <c r="E8366" s="206"/>
    </row>
    <row r="8367" spans="1:5" ht="15">
      <c r="A8367" s="207">
        <v>1634</v>
      </c>
      <c r="B8367" s="208" t="s">
        <v>9553</v>
      </c>
      <c r="C8367" s="209" t="s">
        <v>803</v>
      </c>
      <c r="D8367" s="210">
        <v>5.5</v>
      </c>
      <c r="E8367" s="206"/>
    </row>
    <row r="8368" spans="1:5" ht="30">
      <c r="A8368" s="207">
        <v>5086</v>
      </c>
      <c r="B8368" s="208" t="s">
        <v>9554</v>
      </c>
      <c r="C8368" s="209" t="s">
        <v>8104</v>
      </c>
      <c r="D8368" s="210">
        <v>35.159999999999997</v>
      </c>
      <c r="E8368" s="206"/>
    </row>
    <row r="8369" spans="1:5" ht="45">
      <c r="A8369" s="207">
        <v>11280</v>
      </c>
      <c r="B8369" s="208" t="s">
        <v>9555</v>
      </c>
      <c r="C8369" s="209" t="s">
        <v>14</v>
      </c>
      <c r="D8369" s="210">
        <v>12564.56</v>
      </c>
      <c r="E8369" s="206"/>
    </row>
    <row r="8370" spans="1:5" ht="30">
      <c r="A8370" s="207">
        <v>40519</v>
      </c>
      <c r="B8370" s="208" t="s">
        <v>9556</v>
      </c>
      <c r="C8370" s="209" t="s">
        <v>14</v>
      </c>
      <c r="D8370" s="210">
        <v>103577.94</v>
      </c>
      <c r="E8370" s="206"/>
    </row>
    <row r="8371" spans="1:5" ht="30">
      <c r="A8371" s="207">
        <v>39869</v>
      </c>
      <c r="B8371" s="208" t="s">
        <v>9557</v>
      </c>
      <c r="C8371" s="209" t="s">
        <v>14</v>
      </c>
      <c r="D8371" s="210">
        <v>12.24</v>
      </c>
      <c r="E8371" s="206"/>
    </row>
    <row r="8372" spans="1:5" ht="30">
      <c r="A8372" s="207">
        <v>39870</v>
      </c>
      <c r="B8372" s="208" t="s">
        <v>9558</v>
      </c>
      <c r="C8372" s="209" t="s">
        <v>14</v>
      </c>
      <c r="D8372" s="210">
        <v>18.72</v>
      </c>
      <c r="E8372" s="206"/>
    </row>
    <row r="8373" spans="1:5" ht="30">
      <c r="A8373" s="207">
        <v>39871</v>
      </c>
      <c r="B8373" s="208" t="s">
        <v>9559</v>
      </c>
      <c r="C8373" s="209" t="s">
        <v>14</v>
      </c>
      <c r="D8373" s="210">
        <v>20.99</v>
      </c>
      <c r="E8373" s="206"/>
    </row>
    <row r="8374" spans="1:5" ht="30">
      <c r="A8374" s="207">
        <v>12722</v>
      </c>
      <c r="B8374" s="208" t="s">
        <v>9560</v>
      </c>
      <c r="C8374" s="209" t="s">
        <v>14</v>
      </c>
      <c r="D8374" s="210">
        <v>702.38</v>
      </c>
      <c r="E8374" s="206"/>
    </row>
    <row r="8375" spans="1:5" ht="30">
      <c r="A8375" s="207">
        <v>12714</v>
      </c>
      <c r="B8375" s="208" t="s">
        <v>9561</v>
      </c>
      <c r="C8375" s="209" t="s">
        <v>14</v>
      </c>
      <c r="D8375" s="210">
        <v>4.58</v>
      </c>
      <c r="E8375" s="206"/>
    </row>
    <row r="8376" spans="1:5" ht="30">
      <c r="A8376" s="207">
        <v>12715</v>
      </c>
      <c r="B8376" s="208" t="s">
        <v>9562</v>
      </c>
      <c r="C8376" s="209" t="s">
        <v>14</v>
      </c>
      <c r="D8376" s="210">
        <v>10.35</v>
      </c>
      <c r="E8376" s="206"/>
    </row>
    <row r="8377" spans="1:5" ht="30">
      <c r="A8377" s="207">
        <v>12716</v>
      </c>
      <c r="B8377" s="208" t="s">
        <v>9563</v>
      </c>
      <c r="C8377" s="209" t="s">
        <v>14</v>
      </c>
      <c r="D8377" s="210">
        <v>17.78</v>
      </c>
      <c r="E8377" s="206"/>
    </row>
    <row r="8378" spans="1:5" ht="30">
      <c r="A8378" s="207">
        <v>12717</v>
      </c>
      <c r="B8378" s="208" t="s">
        <v>9564</v>
      </c>
      <c r="C8378" s="209" t="s">
        <v>14</v>
      </c>
      <c r="D8378" s="210">
        <v>34.94</v>
      </c>
      <c r="E8378" s="206"/>
    </row>
    <row r="8379" spans="1:5" ht="30">
      <c r="A8379" s="207">
        <v>12718</v>
      </c>
      <c r="B8379" s="208" t="s">
        <v>9565</v>
      </c>
      <c r="C8379" s="209" t="s">
        <v>14</v>
      </c>
      <c r="D8379" s="210">
        <v>53.63</v>
      </c>
      <c r="E8379" s="206"/>
    </row>
    <row r="8380" spans="1:5" ht="30">
      <c r="A8380" s="207">
        <v>12719</v>
      </c>
      <c r="B8380" s="208" t="s">
        <v>9566</v>
      </c>
      <c r="C8380" s="209" t="s">
        <v>14</v>
      </c>
      <c r="D8380" s="210">
        <v>85.13</v>
      </c>
      <c r="E8380" s="206"/>
    </row>
    <row r="8381" spans="1:5" ht="30">
      <c r="A8381" s="207">
        <v>12720</v>
      </c>
      <c r="B8381" s="208" t="s">
        <v>9567</v>
      </c>
      <c r="C8381" s="209" t="s">
        <v>14</v>
      </c>
      <c r="D8381" s="210">
        <v>296.43</v>
      </c>
      <c r="E8381" s="206"/>
    </row>
    <row r="8382" spans="1:5" ht="30">
      <c r="A8382" s="207">
        <v>12721</v>
      </c>
      <c r="B8382" s="208" t="s">
        <v>9568</v>
      </c>
      <c r="C8382" s="209" t="s">
        <v>14</v>
      </c>
      <c r="D8382" s="210">
        <v>284.25</v>
      </c>
      <c r="E8382" s="206"/>
    </row>
    <row r="8383" spans="1:5" ht="30">
      <c r="A8383" s="207">
        <v>3468</v>
      </c>
      <c r="B8383" s="208" t="s">
        <v>9569</v>
      </c>
      <c r="C8383" s="209" t="s">
        <v>14</v>
      </c>
      <c r="D8383" s="210">
        <v>25.87</v>
      </c>
      <c r="E8383" s="206"/>
    </row>
    <row r="8384" spans="1:5" ht="30">
      <c r="A8384" s="207">
        <v>3465</v>
      </c>
      <c r="B8384" s="208" t="s">
        <v>9570</v>
      </c>
      <c r="C8384" s="209" t="s">
        <v>14</v>
      </c>
      <c r="D8384" s="210">
        <v>25.87</v>
      </c>
      <c r="E8384" s="206"/>
    </row>
    <row r="8385" spans="1:5" ht="30">
      <c r="A8385" s="207">
        <v>12403</v>
      </c>
      <c r="B8385" s="208" t="s">
        <v>9571</v>
      </c>
      <c r="C8385" s="209" t="s">
        <v>14</v>
      </c>
      <c r="D8385" s="210">
        <v>18.440000000000001</v>
      </c>
      <c r="E8385" s="206"/>
    </row>
    <row r="8386" spans="1:5" ht="30">
      <c r="A8386" s="207">
        <v>3463</v>
      </c>
      <c r="B8386" s="208" t="s">
        <v>9572</v>
      </c>
      <c r="C8386" s="209" t="s">
        <v>14</v>
      </c>
      <c r="D8386" s="210">
        <v>10.77</v>
      </c>
      <c r="E8386" s="206"/>
    </row>
    <row r="8387" spans="1:5" ht="30">
      <c r="A8387" s="207">
        <v>3464</v>
      </c>
      <c r="B8387" s="208" t="s">
        <v>9573</v>
      </c>
      <c r="C8387" s="209" t="s">
        <v>14</v>
      </c>
      <c r="D8387" s="210">
        <v>10.77</v>
      </c>
      <c r="E8387" s="206"/>
    </row>
    <row r="8388" spans="1:5" ht="30">
      <c r="A8388" s="207">
        <v>3466</v>
      </c>
      <c r="B8388" s="208" t="s">
        <v>9574</v>
      </c>
      <c r="C8388" s="209" t="s">
        <v>14</v>
      </c>
      <c r="D8388" s="210">
        <v>65.7</v>
      </c>
      <c r="E8388" s="206"/>
    </row>
    <row r="8389" spans="1:5" ht="30">
      <c r="A8389" s="207">
        <v>3467</v>
      </c>
      <c r="B8389" s="208" t="s">
        <v>9575</v>
      </c>
      <c r="C8389" s="209" t="s">
        <v>14</v>
      </c>
      <c r="D8389" s="210">
        <v>37.1</v>
      </c>
      <c r="E8389" s="206"/>
    </row>
    <row r="8390" spans="1:5" ht="30">
      <c r="A8390" s="207">
        <v>3462</v>
      </c>
      <c r="B8390" s="208" t="s">
        <v>9576</v>
      </c>
      <c r="C8390" s="209" t="s">
        <v>14</v>
      </c>
      <c r="D8390" s="210">
        <v>7.11</v>
      </c>
      <c r="E8390" s="206"/>
    </row>
    <row r="8391" spans="1:5" ht="15">
      <c r="A8391" s="207">
        <v>3446</v>
      </c>
      <c r="B8391" s="208" t="s">
        <v>9577</v>
      </c>
      <c r="C8391" s="209" t="s">
        <v>14</v>
      </c>
      <c r="D8391" s="210">
        <v>21.87</v>
      </c>
      <c r="E8391" s="206"/>
    </row>
    <row r="8392" spans="1:5" ht="15">
      <c r="A8392" s="207">
        <v>3445</v>
      </c>
      <c r="B8392" s="208" t="s">
        <v>9578</v>
      </c>
      <c r="C8392" s="209" t="s">
        <v>14</v>
      </c>
      <c r="D8392" s="210">
        <v>17.86</v>
      </c>
      <c r="E8392" s="206"/>
    </row>
    <row r="8393" spans="1:5" ht="15">
      <c r="A8393" s="207">
        <v>3441</v>
      </c>
      <c r="B8393" s="208" t="s">
        <v>9579</v>
      </c>
      <c r="C8393" s="209" t="s">
        <v>14</v>
      </c>
      <c r="D8393" s="210">
        <v>5.04</v>
      </c>
      <c r="E8393" s="206"/>
    </row>
    <row r="8394" spans="1:5" ht="15">
      <c r="A8394" s="207">
        <v>3444</v>
      </c>
      <c r="B8394" s="208" t="s">
        <v>9580</v>
      </c>
      <c r="C8394" s="209" t="s">
        <v>14</v>
      </c>
      <c r="D8394" s="210">
        <v>10.99</v>
      </c>
      <c r="E8394" s="206"/>
    </row>
    <row r="8395" spans="1:5" ht="15">
      <c r="A8395" s="207">
        <v>12402</v>
      </c>
      <c r="B8395" s="208" t="s">
        <v>9581</v>
      </c>
      <c r="C8395" s="209" t="s">
        <v>14</v>
      </c>
      <c r="D8395" s="210">
        <v>61.49</v>
      </c>
      <c r="E8395" s="206"/>
    </row>
    <row r="8396" spans="1:5" ht="15">
      <c r="A8396" s="207">
        <v>3447</v>
      </c>
      <c r="B8396" s="208" t="s">
        <v>9582</v>
      </c>
      <c r="C8396" s="209" t="s">
        <v>14</v>
      </c>
      <c r="D8396" s="210">
        <v>31.81</v>
      </c>
      <c r="E8396" s="206"/>
    </row>
    <row r="8397" spans="1:5" ht="15">
      <c r="A8397" s="207">
        <v>3442</v>
      </c>
      <c r="B8397" s="208" t="s">
        <v>9583</v>
      </c>
      <c r="C8397" s="209" t="s">
        <v>14</v>
      </c>
      <c r="D8397" s="210">
        <v>7.54</v>
      </c>
      <c r="E8397" s="206"/>
    </row>
    <row r="8398" spans="1:5" ht="15">
      <c r="A8398" s="207">
        <v>3448</v>
      </c>
      <c r="B8398" s="208" t="s">
        <v>9584</v>
      </c>
      <c r="C8398" s="209" t="s">
        <v>14</v>
      </c>
      <c r="D8398" s="210">
        <v>89.9</v>
      </c>
      <c r="E8398" s="206"/>
    </row>
    <row r="8399" spans="1:5" ht="15">
      <c r="A8399" s="207">
        <v>3449</v>
      </c>
      <c r="B8399" s="208" t="s">
        <v>9585</v>
      </c>
      <c r="C8399" s="209" t="s">
        <v>14</v>
      </c>
      <c r="D8399" s="210">
        <v>157.52000000000001</v>
      </c>
      <c r="E8399" s="206"/>
    </row>
    <row r="8400" spans="1:5" ht="15">
      <c r="A8400" s="207">
        <v>37438</v>
      </c>
      <c r="B8400" s="208" t="s">
        <v>9586</v>
      </c>
      <c r="C8400" s="209" t="s">
        <v>14</v>
      </c>
      <c r="D8400" s="210">
        <v>181.32</v>
      </c>
      <c r="E8400" s="206"/>
    </row>
    <row r="8401" spans="1:5" ht="15">
      <c r="A8401" s="207">
        <v>37439</v>
      </c>
      <c r="B8401" s="208" t="s">
        <v>9587</v>
      </c>
      <c r="C8401" s="209" t="s">
        <v>14</v>
      </c>
      <c r="D8401" s="210">
        <v>1185.46</v>
      </c>
      <c r="E8401" s="206"/>
    </row>
    <row r="8402" spans="1:5" ht="15">
      <c r="A8402" s="207">
        <v>37435</v>
      </c>
      <c r="B8402" s="208" t="s">
        <v>9588</v>
      </c>
      <c r="C8402" s="209" t="s">
        <v>14</v>
      </c>
      <c r="D8402" s="210">
        <v>21.31</v>
      </c>
      <c r="E8402" s="206"/>
    </row>
    <row r="8403" spans="1:5" ht="15">
      <c r="A8403" s="207">
        <v>37436</v>
      </c>
      <c r="B8403" s="208" t="s">
        <v>9589</v>
      </c>
      <c r="C8403" s="209" t="s">
        <v>14</v>
      </c>
      <c r="D8403" s="210">
        <v>25.14</v>
      </c>
      <c r="E8403" s="206"/>
    </row>
    <row r="8404" spans="1:5" ht="15">
      <c r="A8404" s="207">
        <v>37437</v>
      </c>
      <c r="B8404" s="208" t="s">
        <v>9590</v>
      </c>
      <c r="C8404" s="209" t="s">
        <v>14</v>
      </c>
      <c r="D8404" s="210">
        <v>36.369999999999997</v>
      </c>
      <c r="E8404" s="206"/>
    </row>
    <row r="8405" spans="1:5" ht="30">
      <c r="A8405" s="207">
        <v>3473</v>
      </c>
      <c r="B8405" s="208" t="s">
        <v>9591</v>
      </c>
      <c r="C8405" s="209" t="s">
        <v>14</v>
      </c>
      <c r="D8405" s="210">
        <v>24.73</v>
      </c>
      <c r="E8405" s="206"/>
    </row>
    <row r="8406" spans="1:5" ht="30">
      <c r="A8406" s="207">
        <v>3474</v>
      </c>
      <c r="B8406" s="208" t="s">
        <v>9592</v>
      </c>
      <c r="C8406" s="209" t="s">
        <v>14</v>
      </c>
      <c r="D8406" s="210">
        <v>20.39</v>
      </c>
      <c r="E8406" s="206"/>
    </row>
    <row r="8407" spans="1:5" ht="30">
      <c r="A8407" s="207">
        <v>3450</v>
      </c>
      <c r="B8407" s="208" t="s">
        <v>9593</v>
      </c>
      <c r="C8407" s="209" t="s">
        <v>14</v>
      </c>
      <c r="D8407" s="210">
        <v>5.91</v>
      </c>
      <c r="E8407" s="206"/>
    </row>
    <row r="8408" spans="1:5" ht="30">
      <c r="A8408" s="207">
        <v>3443</v>
      </c>
      <c r="B8408" s="208" t="s">
        <v>9594</v>
      </c>
      <c r="C8408" s="209" t="s">
        <v>14</v>
      </c>
      <c r="D8408" s="210">
        <v>12.68</v>
      </c>
      <c r="E8408" s="206"/>
    </row>
    <row r="8409" spans="1:5" ht="30">
      <c r="A8409" s="207">
        <v>3453</v>
      </c>
      <c r="B8409" s="208" t="s">
        <v>9595</v>
      </c>
      <c r="C8409" s="209" t="s">
        <v>14</v>
      </c>
      <c r="D8409" s="210">
        <v>72.19</v>
      </c>
      <c r="E8409" s="206"/>
    </row>
    <row r="8410" spans="1:5" ht="30">
      <c r="A8410" s="207">
        <v>3452</v>
      </c>
      <c r="B8410" s="208" t="s">
        <v>9596</v>
      </c>
      <c r="C8410" s="209" t="s">
        <v>14</v>
      </c>
      <c r="D8410" s="210">
        <v>35.630000000000003</v>
      </c>
      <c r="E8410" s="206"/>
    </row>
    <row r="8411" spans="1:5" ht="30">
      <c r="A8411" s="207">
        <v>3451</v>
      </c>
      <c r="B8411" s="208" t="s">
        <v>9597</v>
      </c>
      <c r="C8411" s="209" t="s">
        <v>14</v>
      </c>
      <c r="D8411" s="210">
        <v>7.07</v>
      </c>
      <c r="E8411" s="206"/>
    </row>
    <row r="8412" spans="1:5" ht="30">
      <c r="A8412" s="207">
        <v>3454</v>
      </c>
      <c r="B8412" s="208" t="s">
        <v>9598</v>
      </c>
      <c r="C8412" s="209" t="s">
        <v>14</v>
      </c>
      <c r="D8412" s="210">
        <v>109.8</v>
      </c>
      <c r="E8412" s="206"/>
    </row>
    <row r="8413" spans="1:5" ht="15">
      <c r="A8413" s="207">
        <v>3458</v>
      </c>
      <c r="B8413" s="208" t="s">
        <v>9599</v>
      </c>
      <c r="C8413" s="209" t="s">
        <v>14</v>
      </c>
      <c r="D8413" s="210">
        <v>19.82</v>
      </c>
      <c r="E8413" s="206"/>
    </row>
    <row r="8414" spans="1:5" ht="15">
      <c r="A8414" s="207">
        <v>3457</v>
      </c>
      <c r="B8414" s="208" t="s">
        <v>9600</v>
      </c>
      <c r="C8414" s="209" t="s">
        <v>14</v>
      </c>
      <c r="D8414" s="210">
        <v>14.88</v>
      </c>
      <c r="E8414" s="206"/>
    </row>
    <row r="8415" spans="1:5" ht="15">
      <c r="A8415" s="207">
        <v>3455</v>
      </c>
      <c r="B8415" s="208" t="s">
        <v>9601</v>
      </c>
      <c r="C8415" s="209" t="s">
        <v>14</v>
      </c>
      <c r="D8415" s="210">
        <v>4.22</v>
      </c>
      <c r="E8415" s="206"/>
    </row>
    <row r="8416" spans="1:5" ht="15">
      <c r="A8416" s="207">
        <v>3472</v>
      </c>
      <c r="B8416" s="208" t="s">
        <v>9602</v>
      </c>
      <c r="C8416" s="209" t="s">
        <v>14</v>
      </c>
      <c r="D8416" s="210">
        <v>9.49</v>
      </c>
      <c r="E8416" s="206"/>
    </row>
    <row r="8417" spans="1:5" ht="15">
      <c r="A8417" s="207">
        <v>3470</v>
      </c>
      <c r="B8417" s="208" t="s">
        <v>9603</v>
      </c>
      <c r="C8417" s="209" t="s">
        <v>14</v>
      </c>
      <c r="D8417" s="210">
        <v>55.36</v>
      </c>
      <c r="E8417" s="206"/>
    </row>
    <row r="8418" spans="1:5" ht="15">
      <c r="A8418" s="207">
        <v>3471</v>
      </c>
      <c r="B8418" s="208" t="s">
        <v>9604</v>
      </c>
      <c r="C8418" s="209" t="s">
        <v>14</v>
      </c>
      <c r="D8418" s="210">
        <v>30.42</v>
      </c>
      <c r="E8418" s="206"/>
    </row>
    <row r="8419" spans="1:5" ht="15">
      <c r="A8419" s="207">
        <v>3456</v>
      </c>
      <c r="B8419" s="208" t="s">
        <v>9605</v>
      </c>
      <c r="C8419" s="209" t="s">
        <v>14</v>
      </c>
      <c r="D8419" s="210">
        <v>6.32</v>
      </c>
      <c r="E8419" s="206"/>
    </row>
    <row r="8420" spans="1:5" ht="15">
      <c r="A8420" s="207">
        <v>3459</v>
      </c>
      <c r="B8420" s="208" t="s">
        <v>9606</v>
      </c>
      <c r="C8420" s="209" t="s">
        <v>14</v>
      </c>
      <c r="D8420" s="210">
        <v>78.08</v>
      </c>
      <c r="E8420" s="206"/>
    </row>
    <row r="8421" spans="1:5" ht="15">
      <c r="A8421" s="207">
        <v>3469</v>
      </c>
      <c r="B8421" s="208" t="s">
        <v>9607</v>
      </c>
      <c r="C8421" s="209" t="s">
        <v>14</v>
      </c>
      <c r="D8421" s="210">
        <v>148.49</v>
      </c>
      <c r="E8421" s="206"/>
    </row>
    <row r="8422" spans="1:5" ht="15">
      <c r="A8422" s="207">
        <v>3460</v>
      </c>
      <c r="B8422" s="208" t="s">
        <v>9608</v>
      </c>
      <c r="C8422" s="209" t="s">
        <v>14</v>
      </c>
      <c r="D8422" s="210">
        <v>216.67</v>
      </c>
      <c r="E8422" s="206"/>
    </row>
    <row r="8423" spans="1:5" ht="15">
      <c r="A8423" s="207">
        <v>3461</v>
      </c>
      <c r="B8423" s="208" t="s">
        <v>9609</v>
      </c>
      <c r="C8423" s="209" t="s">
        <v>14</v>
      </c>
      <c r="D8423" s="210">
        <v>553.80999999999995</v>
      </c>
      <c r="E8423" s="206"/>
    </row>
    <row r="8424" spans="1:5" ht="15">
      <c r="A8424" s="207">
        <v>37433</v>
      </c>
      <c r="B8424" s="208" t="s">
        <v>9610</v>
      </c>
      <c r="C8424" s="209" t="s">
        <v>14</v>
      </c>
      <c r="D8424" s="210">
        <v>181.32</v>
      </c>
      <c r="E8424" s="206"/>
    </row>
    <row r="8425" spans="1:5" ht="15">
      <c r="A8425" s="207">
        <v>37430</v>
      </c>
      <c r="B8425" s="208" t="s">
        <v>9611</v>
      </c>
      <c r="C8425" s="209" t="s">
        <v>14</v>
      </c>
      <c r="D8425" s="210">
        <v>22.72</v>
      </c>
      <c r="E8425" s="206"/>
    </row>
    <row r="8426" spans="1:5" ht="15">
      <c r="A8426" s="207">
        <v>37434</v>
      </c>
      <c r="B8426" s="208" t="s">
        <v>9612</v>
      </c>
      <c r="C8426" s="209" t="s">
        <v>14</v>
      </c>
      <c r="D8426" s="210">
        <v>1690.63</v>
      </c>
      <c r="E8426" s="206"/>
    </row>
    <row r="8427" spans="1:5" ht="15">
      <c r="A8427" s="207">
        <v>37431</v>
      </c>
      <c r="B8427" s="208" t="s">
        <v>9613</v>
      </c>
      <c r="C8427" s="209" t="s">
        <v>14</v>
      </c>
      <c r="D8427" s="210">
        <v>30.82</v>
      </c>
      <c r="E8427" s="206"/>
    </row>
    <row r="8428" spans="1:5" ht="15">
      <c r="A8428" s="207">
        <v>37432</v>
      </c>
      <c r="B8428" s="208" t="s">
        <v>9614</v>
      </c>
      <c r="C8428" s="209" t="s">
        <v>14</v>
      </c>
      <c r="D8428" s="210">
        <v>56.85</v>
      </c>
      <c r="E8428" s="206"/>
    </row>
    <row r="8429" spans="1:5" ht="30">
      <c r="A8429" s="207">
        <v>37413</v>
      </c>
      <c r="B8429" s="208" t="s">
        <v>9615</v>
      </c>
      <c r="C8429" s="209" t="s">
        <v>14</v>
      </c>
      <c r="D8429" s="210">
        <v>3.83</v>
      </c>
      <c r="E8429" s="206"/>
    </row>
    <row r="8430" spans="1:5" ht="30">
      <c r="A8430" s="207">
        <v>37414</v>
      </c>
      <c r="B8430" s="208" t="s">
        <v>9616</v>
      </c>
      <c r="C8430" s="209" t="s">
        <v>14</v>
      </c>
      <c r="D8430" s="210">
        <v>4.34</v>
      </c>
      <c r="E8430" s="206"/>
    </row>
    <row r="8431" spans="1:5" ht="30">
      <c r="A8431" s="207">
        <v>37415</v>
      </c>
      <c r="B8431" s="208" t="s">
        <v>9617</v>
      </c>
      <c r="C8431" s="209" t="s">
        <v>14</v>
      </c>
      <c r="D8431" s="210">
        <v>7.9</v>
      </c>
      <c r="E8431" s="206"/>
    </row>
    <row r="8432" spans="1:5" ht="30">
      <c r="A8432" s="207">
        <v>37416</v>
      </c>
      <c r="B8432" s="208" t="s">
        <v>9618</v>
      </c>
      <c r="C8432" s="209" t="s">
        <v>14</v>
      </c>
      <c r="D8432" s="210">
        <v>3.58</v>
      </c>
      <c r="E8432" s="206"/>
    </row>
    <row r="8433" spans="1:5" ht="30">
      <c r="A8433" s="207">
        <v>37417</v>
      </c>
      <c r="B8433" s="208" t="s">
        <v>9619</v>
      </c>
      <c r="C8433" s="209" t="s">
        <v>14</v>
      </c>
      <c r="D8433" s="210">
        <v>5.15</v>
      </c>
      <c r="E8433" s="206"/>
    </row>
    <row r="8434" spans="1:5" ht="30">
      <c r="A8434" s="207">
        <v>43590</v>
      </c>
      <c r="B8434" s="208" t="s">
        <v>9620</v>
      </c>
      <c r="C8434" s="209" t="s">
        <v>14</v>
      </c>
      <c r="D8434" s="210">
        <v>163.46</v>
      </c>
      <c r="E8434" s="206"/>
    </row>
    <row r="8435" spans="1:5" ht="30">
      <c r="A8435" s="207">
        <v>43589</v>
      </c>
      <c r="B8435" s="208" t="s">
        <v>9621</v>
      </c>
      <c r="C8435" s="209" t="s">
        <v>14</v>
      </c>
      <c r="D8435" s="210">
        <v>29.57</v>
      </c>
      <c r="E8435" s="206"/>
    </row>
    <row r="8436" spans="1:5" ht="15">
      <c r="A8436" s="207">
        <v>34519</v>
      </c>
      <c r="B8436" s="208" t="s">
        <v>9622</v>
      </c>
      <c r="C8436" s="209" t="s">
        <v>14</v>
      </c>
      <c r="D8436" s="210">
        <v>104.92</v>
      </c>
      <c r="E8436" s="206"/>
    </row>
    <row r="8437" spans="1:5" ht="15">
      <c r="A8437" s="207">
        <v>1649</v>
      </c>
      <c r="B8437" s="208" t="s">
        <v>9623</v>
      </c>
      <c r="C8437" s="209" t="s">
        <v>14</v>
      </c>
      <c r="D8437" s="210">
        <v>46.75</v>
      </c>
      <c r="E8437" s="206"/>
    </row>
    <row r="8438" spans="1:5" ht="15">
      <c r="A8438" s="207">
        <v>1653</v>
      </c>
      <c r="B8438" s="208" t="s">
        <v>9624</v>
      </c>
      <c r="C8438" s="209" t="s">
        <v>14</v>
      </c>
      <c r="D8438" s="210">
        <v>36.619999999999997</v>
      </c>
      <c r="E8438" s="206"/>
    </row>
    <row r="8439" spans="1:5" ht="15">
      <c r="A8439" s="207">
        <v>1647</v>
      </c>
      <c r="B8439" s="208" t="s">
        <v>9625</v>
      </c>
      <c r="C8439" s="209" t="s">
        <v>14</v>
      </c>
      <c r="D8439" s="210">
        <v>13.11</v>
      </c>
      <c r="E8439" s="206"/>
    </row>
    <row r="8440" spans="1:5" ht="15">
      <c r="A8440" s="207">
        <v>1648</v>
      </c>
      <c r="B8440" s="208" t="s">
        <v>9626</v>
      </c>
      <c r="C8440" s="209" t="s">
        <v>14</v>
      </c>
      <c r="D8440" s="210">
        <v>25.18</v>
      </c>
      <c r="E8440" s="206"/>
    </row>
    <row r="8441" spans="1:5" ht="15">
      <c r="A8441" s="207">
        <v>1651</v>
      </c>
      <c r="B8441" s="208" t="s">
        <v>9627</v>
      </c>
      <c r="C8441" s="209" t="s">
        <v>14</v>
      </c>
      <c r="D8441" s="210">
        <v>116.81</v>
      </c>
      <c r="E8441" s="206"/>
    </row>
    <row r="8442" spans="1:5" ht="15">
      <c r="A8442" s="207">
        <v>1650</v>
      </c>
      <c r="B8442" s="208" t="s">
        <v>9628</v>
      </c>
      <c r="C8442" s="209" t="s">
        <v>14</v>
      </c>
      <c r="D8442" s="210">
        <v>64.569999999999993</v>
      </c>
      <c r="E8442" s="206"/>
    </row>
    <row r="8443" spans="1:5" ht="15">
      <c r="A8443" s="207">
        <v>1654</v>
      </c>
      <c r="B8443" s="208" t="s">
        <v>9629</v>
      </c>
      <c r="C8443" s="209" t="s">
        <v>14</v>
      </c>
      <c r="D8443" s="210">
        <v>18</v>
      </c>
      <c r="E8443" s="206"/>
    </row>
    <row r="8444" spans="1:5" ht="15">
      <c r="A8444" s="207">
        <v>1652</v>
      </c>
      <c r="B8444" s="208" t="s">
        <v>9630</v>
      </c>
      <c r="C8444" s="209" t="s">
        <v>14</v>
      </c>
      <c r="D8444" s="210">
        <v>167.65</v>
      </c>
      <c r="E8444" s="206"/>
    </row>
    <row r="8445" spans="1:5" ht="30">
      <c r="A8445" s="207">
        <v>10510</v>
      </c>
      <c r="B8445" s="208" t="s">
        <v>9631</v>
      </c>
      <c r="C8445" s="209" t="s">
        <v>14</v>
      </c>
      <c r="D8445" s="210">
        <v>97.05</v>
      </c>
      <c r="E8445" s="206"/>
    </row>
    <row r="8446" spans="1:5" ht="30">
      <c r="A8446" s="207">
        <v>1747</v>
      </c>
      <c r="B8446" s="208" t="s">
        <v>9632</v>
      </c>
      <c r="C8446" s="209" t="s">
        <v>14</v>
      </c>
      <c r="D8446" s="210">
        <v>198.22</v>
      </c>
      <c r="E8446" s="206"/>
    </row>
    <row r="8447" spans="1:5" ht="30">
      <c r="A8447" s="207">
        <v>1744</v>
      </c>
      <c r="B8447" s="208" t="s">
        <v>9633</v>
      </c>
      <c r="C8447" s="209" t="s">
        <v>14</v>
      </c>
      <c r="D8447" s="210">
        <v>137.30000000000001</v>
      </c>
      <c r="E8447" s="206"/>
    </row>
    <row r="8448" spans="1:5" ht="30">
      <c r="A8448" s="207">
        <v>1743</v>
      </c>
      <c r="B8448" s="208" t="s">
        <v>9634</v>
      </c>
      <c r="C8448" s="209" t="s">
        <v>14</v>
      </c>
      <c r="D8448" s="210">
        <v>180.3</v>
      </c>
      <c r="E8448" s="206"/>
    </row>
    <row r="8449" spans="1:5" ht="45">
      <c r="A8449" s="207">
        <v>39640</v>
      </c>
      <c r="B8449" s="208" t="s">
        <v>9635</v>
      </c>
      <c r="C8449" s="209" t="s">
        <v>14</v>
      </c>
      <c r="D8449" s="210">
        <v>8.61</v>
      </c>
      <c r="E8449" s="206"/>
    </row>
    <row r="8450" spans="1:5" ht="45">
      <c r="A8450" s="207">
        <v>11013</v>
      </c>
      <c r="B8450" s="208" t="s">
        <v>9636</v>
      </c>
      <c r="C8450" s="209" t="s">
        <v>14</v>
      </c>
      <c r="D8450" s="210">
        <v>17.72</v>
      </c>
      <c r="E8450" s="206"/>
    </row>
    <row r="8451" spans="1:5" ht="45">
      <c r="A8451" s="207">
        <v>11017</v>
      </c>
      <c r="B8451" s="208" t="s">
        <v>9637</v>
      </c>
      <c r="C8451" s="209" t="s">
        <v>14</v>
      </c>
      <c r="D8451" s="210">
        <v>7.56</v>
      </c>
      <c r="E8451" s="206"/>
    </row>
    <row r="8452" spans="1:5" ht="30">
      <c r="A8452" s="207">
        <v>20236</v>
      </c>
      <c r="B8452" s="208" t="s">
        <v>9638</v>
      </c>
      <c r="C8452" s="209" t="s">
        <v>14</v>
      </c>
      <c r="D8452" s="210">
        <v>33.299999999999997</v>
      </c>
      <c r="E8452" s="206"/>
    </row>
    <row r="8453" spans="1:5" ht="30">
      <c r="A8453" s="207">
        <v>7215</v>
      </c>
      <c r="B8453" s="208" t="s">
        <v>9639</v>
      </c>
      <c r="C8453" s="209" t="s">
        <v>14</v>
      </c>
      <c r="D8453" s="210">
        <v>28.51</v>
      </c>
      <c r="E8453" s="206"/>
    </row>
    <row r="8454" spans="1:5" ht="30">
      <c r="A8454" s="207">
        <v>7216</v>
      </c>
      <c r="B8454" s="208" t="s">
        <v>9640</v>
      </c>
      <c r="C8454" s="209" t="s">
        <v>14</v>
      </c>
      <c r="D8454" s="210">
        <v>119.17</v>
      </c>
      <c r="E8454" s="206"/>
    </row>
    <row r="8455" spans="1:5" ht="30">
      <c r="A8455" s="207">
        <v>20235</v>
      </c>
      <c r="B8455" s="208" t="s">
        <v>9641</v>
      </c>
      <c r="C8455" s="209" t="s">
        <v>14</v>
      </c>
      <c r="D8455" s="210">
        <v>60.25</v>
      </c>
      <c r="E8455" s="206"/>
    </row>
    <row r="8456" spans="1:5" ht="30">
      <c r="A8456" s="207">
        <v>7181</v>
      </c>
      <c r="B8456" s="208" t="s">
        <v>9642</v>
      </c>
      <c r="C8456" s="209" t="s">
        <v>14</v>
      </c>
      <c r="D8456" s="210">
        <v>3.86</v>
      </c>
      <c r="E8456" s="206"/>
    </row>
    <row r="8457" spans="1:5" ht="30">
      <c r="A8457" s="207">
        <v>40742</v>
      </c>
      <c r="B8457" s="208" t="s">
        <v>9643</v>
      </c>
      <c r="C8457" s="209" t="s">
        <v>14</v>
      </c>
      <c r="D8457" s="210">
        <v>8.34</v>
      </c>
      <c r="E8457" s="206"/>
    </row>
    <row r="8458" spans="1:5" ht="30">
      <c r="A8458" s="207">
        <v>7214</v>
      </c>
      <c r="B8458" s="208" t="s">
        <v>9644</v>
      </c>
      <c r="C8458" s="209" t="s">
        <v>14</v>
      </c>
      <c r="D8458" s="210">
        <v>40.83</v>
      </c>
      <c r="E8458" s="206"/>
    </row>
    <row r="8459" spans="1:5" ht="30">
      <c r="A8459" s="207">
        <v>7219</v>
      </c>
      <c r="B8459" s="208" t="s">
        <v>9645</v>
      </c>
      <c r="C8459" s="209" t="s">
        <v>14</v>
      </c>
      <c r="D8459" s="210">
        <v>42.26</v>
      </c>
      <c r="E8459" s="206"/>
    </row>
    <row r="8460" spans="1:5" ht="15">
      <c r="A8460" s="207">
        <v>37972</v>
      </c>
      <c r="B8460" s="208" t="s">
        <v>9646</v>
      </c>
      <c r="C8460" s="209" t="s">
        <v>14</v>
      </c>
      <c r="D8460" s="210">
        <v>9.39</v>
      </c>
      <c r="E8460" s="206"/>
    </row>
    <row r="8461" spans="1:5" ht="15">
      <c r="A8461" s="207">
        <v>37973</v>
      </c>
      <c r="B8461" s="208" t="s">
        <v>9647</v>
      </c>
      <c r="C8461" s="209" t="s">
        <v>14</v>
      </c>
      <c r="D8461" s="210">
        <v>15.03</v>
      </c>
      <c r="E8461" s="206"/>
    </row>
    <row r="8462" spans="1:5" ht="15">
      <c r="A8462" s="207">
        <v>37971</v>
      </c>
      <c r="B8462" s="208" t="s">
        <v>9648</v>
      </c>
      <c r="C8462" s="209" t="s">
        <v>14</v>
      </c>
      <c r="D8462" s="210">
        <v>5.64</v>
      </c>
      <c r="E8462" s="206"/>
    </row>
    <row r="8463" spans="1:5" ht="30">
      <c r="A8463" s="207">
        <v>20094</v>
      </c>
      <c r="B8463" s="208" t="s">
        <v>9649</v>
      </c>
      <c r="C8463" s="209" t="s">
        <v>14</v>
      </c>
      <c r="D8463" s="210">
        <v>28.08</v>
      </c>
      <c r="E8463" s="206"/>
    </row>
    <row r="8464" spans="1:5" ht="30">
      <c r="A8464" s="207">
        <v>20095</v>
      </c>
      <c r="B8464" s="208" t="s">
        <v>9650</v>
      </c>
      <c r="C8464" s="209" t="s">
        <v>14</v>
      </c>
      <c r="D8464" s="210">
        <v>35.76</v>
      </c>
      <c r="E8464" s="206"/>
    </row>
    <row r="8465" spans="1:5" ht="30">
      <c r="A8465" s="207">
        <v>1954</v>
      </c>
      <c r="B8465" s="208" t="s">
        <v>9651</v>
      </c>
      <c r="C8465" s="209" t="s">
        <v>14</v>
      </c>
      <c r="D8465" s="210">
        <v>133.69999999999999</v>
      </c>
      <c r="E8465" s="206"/>
    </row>
    <row r="8466" spans="1:5" ht="30">
      <c r="A8466" s="207">
        <v>1926</v>
      </c>
      <c r="B8466" s="208" t="s">
        <v>9652</v>
      </c>
      <c r="C8466" s="209" t="s">
        <v>14</v>
      </c>
      <c r="D8466" s="210">
        <v>1.76</v>
      </c>
      <c r="E8466" s="206"/>
    </row>
    <row r="8467" spans="1:5" ht="30">
      <c r="A8467" s="207">
        <v>1927</v>
      </c>
      <c r="B8467" s="208" t="s">
        <v>9653</v>
      </c>
      <c r="C8467" s="209" t="s">
        <v>14</v>
      </c>
      <c r="D8467" s="210">
        <v>2.33</v>
      </c>
      <c r="E8467" s="206"/>
    </row>
    <row r="8468" spans="1:5" ht="30">
      <c r="A8468" s="207">
        <v>1923</v>
      </c>
      <c r="B8468" s="208" t="s">
        <v>9654</v>
      </c>
      <c r="C8468" s="209" t="s">
        <v>14</v>
      </c>
      <c r="D8468" s="210">
        <v>3.81</v>
      </c>
      <c r="E8468" s="206"/>
    </row>
    <row r="8469" spans="1:5" ht="30">
      <c r="A8469" s="207">
        <v>1929</v>
      </c>
      <c r="B8469" s="208" t="s">
        <v>9655</v>
      </c>
      <c r="C8469" s="209" t="s">
        <v>14</v>
      </c>
      <c r="D8469" s="210">
        <v>6.24</v>
      </c>
      <c r="E8469" s="206"/>
    </row>
    <row r="8470" spans="1:5" ht="30">
      <c r="A8470" s="207">
        <v>1930</v>
      </c>
      <c r="B8470" s="208" t="s">
        <v>9656</v>
      </c>
      <c r="C8470" s="209" t="s">
        <v>14</v>
      </c>
      <c r="D8470" s="210">
        <v>12.11</v>
      </c>
      <c r="E8470" s="206"/>
    </row>
    <row r="8471" spans="1:5" ht="30">
      <c r="A8471" s="207">
        <v>1924</v>
      </c>
      <c r="B8471" s="208" t="s">
        <v>9657</v>
      </c>
      <c r="C8471" s="209" t="s">
        <v>14</v>
      </c>
      <c r="D8471" s="210">
        <v>20.87</v>
      </c>
      <c r="E8471" s="206"/>
    </row>
    <row r="8472" spans="1:5" ht="30">
      <c r="A8472" s="207">
        <v>1922</v>
      </c>
      <c r="B8472" s="208" t="s">
        <v>9658</v>
      </c>
      <c r="C8472" s="209" t="s">
        <v>14</v>
      </c>
      <c r="D8472" s="210">
        <v>31</v>
      </c>
      <c r="E8472" s="206"/>
    </row>
    <row r="8473" spans="1:5" ht="30">
      <c r="A8473" s="207">
        <v>1953</v>
      </c>
      <c r="B8473" s="208" t="s">
        <v>9659</v>
      </c>
      <c r="C8473" s="209" t="s">
        <v>14</v>
      </c>
      <c r="D8473" s="210">
        <v>54.17</v>
      </c>
      <c r="E8473" s="206"/>
    </row>
    <row r="8474" spans="1:5" ht="30">
      <c r="A8474" s="207">
        <v>1962</v>
      </c>
      <c r="B8474" s="208" t="s">
        <v>9660</v>
      </c>
      <c r="C8474" s="209" t="s">
        <v>14</v>
      </c>
      <c r="D8474" s="210">
        <v>177.23</v>
      </c>
      <c r="E8474" s="206"/>
    </row>
    <row r="8475" spans="1:5" ht="30">
      <c r="A8475" s="207">
        <v>1955</v>
      </c>
      <c r="B8475" s="208" t="s">
        <v>9661</v>
      </c>
      <c r="C8475" s="209" t="s">
        <v>14</v>
      </c>
      <c r="D8475" s="210">
        <v>2.34</v>
      </c>
      <c r="E8475" s="206"/>
    </row>
    <row r="8476" spans="1:5" ht="30">
      <c r="A8476" s="207">
        <v>1956</v>
      </c>
      <c r="B8476" s="208" t="s">
        <v>9662</v>
      </c>
      <c r="C8476" s="209" t="s">
        <v>14</v>
      </c>
      <c r="D8476" s="210">
        <v>3.02</v>
      </c>
      <c r="E8476" s="206"/>
    </row>
    <row r="8477" spans="1:5" ht="30">
      <c r="A8477" s="207">
        <v>1957</v>
      </c>
      <c r="B8477" s="208" t="s">
        <v>9663</v>
      </c>
      <c r="C8477" s="209" t="s">
        <v>14</v>
      </c>
      <c r="D8477" s="210">
        <v>6.87</v>
      </c>
      <c r="E8477" s="206"/>
    </row>
    <row r="8478" spans="1:5" ht="30">
      <c r="A8478" s="207">
        <v>1958</v>
      </c>
      <c r="B8478" s="208" t="s">
        <v>9664</v>
      </c>
      <c r="C8478" s="209" t="s">
        <v>14</v>
      </c>
      <c r="D8478" s="210">
        <v>12.19</v>
      </c>
      <c r="E8478" s="206"/>
    </row>
    <row r="8479" spans="1:5" ht="30">
      <c r="A8479" s="207">
        <v>1959</v>
      </c>
      <c r="B8479" s="208" t="s">
        <v>9665</v>
      </c>
      <c r="C8479" s="209" t="s">
        <v>14</v>
      </c>
      <c r="D8479" s="210">
        <v>14.87</v>
      </c>
      <c r="E8479" s="206"/>
    </row>
    <row r="8480" spans="1:5" ht="30">
      <c r="A8480" s="207">
        <v>1925</v>
      </c>
      <c r="B8480" s="208" t="s">
        <v>9666</v>
      </c>
      <c r="C8480" s="209" t="s">
        <v>14</v>
      </c>
      <c r="D8480" s="210">
        <v>36.75</v>
      </c>
      <c r="E8480" s="206"/>
    </row>
    <row r="8481" spans="1:5" ht="30">
      <c r="A8481" s="207">
        <v>1960</v>
      </c>
      <c r="B8481" s="208" t="s">
        <v>9667</v>
      </c>
      <c r="C8481" s="209" t="s">
        <v>14</v>
      </c>
      <c r="D8481" s="210">
        <v>52.25</v>
      </c>
      <c r="E8481" s="206"/>
    </row>
    <row r="8482" spans="1:5" ht="30">
      <c r="A8482" s="207">
        <v>1961</v>
      </c>
      <c r="B8482" s="208" t="s">
        <v>9668</v>
      </c>
      <c r="C8482" s="209" t="s">
        <v>14</v>
      </c>
      <c r="D8482" s="210">
        <v>75.08</v>
      </c>
      <c r="E8482" s="206"/>
    </row>
    <row r="8483" spans="1:5" ht="30">
      <c r="A8483" s="207">
        <v>38426</v>
      </c>
      <c r="B8483" s="208" t="s">
        <v>9669</v>
      </c>
      <c r="C8483" s="209" t="s">
        <v>14</v>
      </c>
      <c r="D8483" s="210">
        <v>23.05</v>
      </c>
      <c r="E8483" s="206"/>
    </row>
    <row r="8484" spans="1:5" ht="30">
      <c r="A8484" s="207">
        <v>38423</v>
      </c>
      <c r="B8484" s="208" t="s">
        <v>9670</v>
      </c>
      <c r="C8484" s="209" t="s">
        <v>14</v>
      </c>
      <c r="D8484" s="210">
        <v>52.29</v>
      </c>
      <c r="E8484" s="206"/>
    </row>
    <row r="8485" spans="1:5" ht="30">
      <c r="A8485" s="207">
        <v>38421</v>
      </c>
      <c r="B8485" s="208" t="s">
        <v>9671</v>
      </c>
      <c r="C8485" s="209" t="s">
        <v>14</v>
      </c>
      <c r="D8485" s="210">
        <v>24.68</v>
      </c>
      <c r="E8485" s="206"/>
    </row>
    <row r="8486" spans="1:5" ht="30">
      <c r="A8486" s="207">
        <v>38422</v>
      </c>
      <c r="B8486" s="208" t="s">
        <v>9672</v>
      </c>
      <c r="C8486" s="209" t="s">
        <v>14</v>
      </c>
      <c r="D8486" s="210">
        <v>36.08</v>
      </c>
      <c r="E8486" s="206"/>
    </row>
    <row r="8487" spans="1:5" ht="30">
      <c r="A8487" s="207">
        <v>39866</v>
      </c>
      <c r="B8487" s="208" t="s">
        <v>9673</v>
      </c>
      <c r="C8487" s="209" t="s">
        <v>14</v>
      </c>
      <c r="D8487" s="210">
        <v>16.21</v>
      </c>
      <c r="E8487" s="206"/>
    </row>
    <row r="8488" spans="1:5" ht="30">
      <c r="A8488" s="207">
        <v>39867</v>
      </c>
      <c r="B8488" s="208" t="s">
        <v>9674</v>
      </c>
      <c r="C8488" s="209" t="s">
        <v>14</v>
      </c>
      <c r="D8488" s="210">
        <v>36.049999999999997</v>
      </c>
      <c r="E8488" s="206"/>
    </row>
    <row r="8489" spans="1:5" ht="30">
      <c r="A8489" s="207">
        <v>39868</v>
      </c>
      <c r="B8489" s="208" t="s">
        <v>9675</v>
      </c>
      <c r="C8489" s="209" t="s">
        <v>14</v>
      </c>
      <c r="D8489" s="210">
        <v>64.94</v>
      </c>
      <c r="E8489" s="206"/>
    </row>
    <row r="8490" spans="1:5" ht="15">
      <c r="A8490" s="207">
        <v>37999</v>
      </c>
      <c r="B8490" s="208" t="s">
        <v>9676</v>
      </c>
      <c r="C8490" s="209" t="s">
        <v>14</v>
      </c>
      <c r="D8490" s="210">
        <v>9</v>
      </c>
      <c r="E8490" s="206"/>
    </row>
    <row r="8491" spans="1:5" ht="15">
      <c r="A8491" s="207">
        <v>38000</v>
      </c>
      <c r="B8491" s="208" t="s">
        <v>9677</v>
      </c>
      <c r="C8491" s="209" t="s">
        <v>14</v>
      </c>
      <c r="D8491" s="210">
        <v>11.91</v>
      </c>
      <c r="E8491" s="206"/>
    </row>
    <row r="8492" spans="1:5" ht="30">
      <c r="A8492" s="207">
        <v>38129</v>
      </c>
      <c r="B8492" s="208" t="s">
        <v>9678</v>
      </c>
      <c r="C8492" s="209" t="s">
        <v>14</v>
      </c>
      <c r="D8492" s="210">
        <v>4.0599999999999996</v>
      </c>
      <c r="E8492" s="206"/>
    </row>
    <row r="8493" spans="1:5" ht="30">
      <c r="A8493" s="207">
        <v>38025</v>
      </c>
      <c r="B8493" s="208" t="s">
        <v>9679</v>
      </c>
      <c r="C8493" s="209" t="s">
        <v>14</v>
      </c>
      <c r="D8493" s="210">
        <v>6.78</v>
      </c>
      <c r="E8493" s="206"/>
    </row>
    <row r="8494" spans="1:5" ht="30">
      <c r="A8494" s="207">
        <v>38026</v>
      </c>
      <c r="B8494" s="208" t="s">
        <v>9680</v>
      </c>
      <c r="C8494" s="209" t="s">
        <v>14</v>
      </c>
      <c r="D8494" s="210">
        <v>18.170000000000002</v>
      </c>
      <c r="E8494" s="206"/>
    </row>
    <row r="8495" spans="1:5" ht="30">
      <c r="A8495" s="207">
        <v>1858</v>
      </c>
      <c r="B8495" s="208" t="s">
        <v>9681</v>
      </c>
      <c r="C8495" s="209" t="s">
        <v>14</v>
      </c>
      <c r="D8495" s="210">
        <v>39.32</v>
      </c>
      <c r="E8495" s="206"/>
    </row>
    <row r="8496" spans="1:5" ht="30">
      <c r="A8496" s="207">
        <v>1844</v>
      </c>
      <c r="B8496" s="208" t="s">
        <v>9682</v>
      </c>
      <c r="C8496" s="209" t="s">
        <v>14</v>
      </c>
      <c r="D8496" s="210">
        <v>144.97999999999999</v>
      </c>
      <c r="E8496" s="206"/>
    </row>
    <row r="8497" spans="1:5" ht="30">
      <c r="A8497" s="207">
        <v>1863</v>
      </c>
      <c r="B8497" s="208" t="s">
        <v>9683</v>
      </c>
      <c r="C8497" s="209" t="s">
        <v>14</v>
      </c>
      <c r="D8497" s="210">
        <v>57.06</v>
      </c>
      <c r="E8497" s="206"/>
    </row>
    <row r="8498" spans="1:5" ht="30">
      <c r="A8498" s="207">
        <v>1865</v>
      </c>
      <c r="B8498" s="208" t="s">
        <v>9684</v>
      </c>
      <c r="C8498" s="209" t="s">
        <v>14</v>
      </c>
      <c r="D8498" s="210">
        <v>208.18</v>
      </c>
      <c r="E8498" s="206"/>
    </row>
    <row r="8499" spans="1:5" ht="15">
      <c r="A8499" s="207">
        <v>36355</v>
      </c>
      <c r="B8499" s="208" t="s">
        <v>9685</v>
      </c>
      <c r="C8499" s="209" t="s">
        <v>14</v>
      </c>
      <c r="D8499" s="210">
        <v>7.36</v>
      </c>
      <c r="E8499" s="206"/>
    </row>
    <row r="8500" spans="1:5" ht="15">
      <c r="A8500" s="207">
        <v>36356</v>
      </c>
      <c r="B8500" s="208" t="s">
        <v>9686</v>
      </c>
      <c r="C8500" s="209" t="s">
        <v>14</v>
      </c>
      <c r="D8500" s="210">
        <v>12.38</v>
      </c>
      <c r="E8500" s="206"/>
    </row>
    <row r="8501" spans="1:5" ht="15">
      <c r="A8501" s="207">
        <v>1932</v>
      </c>
      <c r="B8501" s="208" t="s">
        <v>9687</v>
      </c>
      <c r="C8501" s="209" t="s">
        <v>14</v>
      </c>
      <c r="D8501" s="210">
        <v>8.91</v>
      </c>
      <c r="E8501" s="206"/>
    </row>
    <row r="8502" spans="1:5" ht="15">
      <c r="A8502" s="207">
        <v>1933</v>
      </c>
      <c r="B8502" s="208" t="s">
        <v>9688</v>
      </c>
      <c r="C8502" s="209" t="s">
        <v>14</v>
      </c>
      <c r="D8502" s="210">
        <v>3.92</v>
      </c>
      <c r="E8502" s="206"/>
    </row>
    <row r="8503" spans="1:5" ht="15">
      <c r="A8503" s="207">
        <v>1951</v>
      </c>
      <c r="B8503" s="208" t="s">
        <v>9689</v>
      </c>
      <c r="C8503" s="209" t="s">
        <v>14</v>
      </c>
      <c r="D8503" s="210">
        <v>17.420000000000002</v>
      </c>
      <c r="E8503" s="206"/>
    </row>
    <row r="8504" spans="1:5" ht="15">
      <c r="A8504" s="207">
        <v>1966</v>
      </c>
      <c r="B8504" s="208" t="s">
        <v>9690</v>
      </c>
      <c r="C8504" s="209" t="s">
        <v>14</v>
      </c>
      <c r="D8504" s="210">
        <v>20.05</v>
      </c>
      <c r="E8504" s="206"/>
    </row>
    <row r="8505" spans="1:5" ht="15">
      <c r="A8505" s="207">
        <v>1952</v>
      </c>
      <c r="B8505" s="208" t="s">
        <v>9691</v>
      </c>
      <c r="C8505" s="209" t="s">
        <v>14</v>
      </c>
      <c r="D8505" s="210">
        <v>75.290000000000006</v>
      </c>
      <c r="E8505" s="206"/>
    </row>
    <row r="8506" spans="1:5" ht="15">
      <c r="A8506" s="207">
        <v>20104</v>
      </c>
      <c r="B8506" s="208" t="s">
        <v>9692</v>
      </c>
      <c r="C8506" s="209" t="s">
        <v>14</v>
      </c>
      <c r="D8506" s="210">
        <v>556.29999999999995</v>
      </c>
      <c r="E8506" s="206"/>
    </row>
    <row r="8507" spans="1:5" ht="15">
      <c r="A8507" s="207">
        <v>20105</v>
      </c>
      <c r="B8507" s="208" t="s">
        <v>9693</v>
      </c>
      <c r="C8507" s="209" t="s">
        <v>14</v>
      </c>
      <c r="D8507" s="210">
        <v>866.49</v>
      </c>
      <c r="E8507" s="206"/>
    </row>
    <row r="8508" spans="1:5" ht="15">
      <c r="A8508" s="207">
        <v>1965</v>
      </c>
      <c r="B8508" s="208" t="s">
        <v>9694</v>
      </c>
      <c r="C8508" s="209" t="s">
        <v>14</v>
      </c>
      <c r="D8508" s="210">
        <v>40.64</v>
      </c>
      <c r="E8508" s="206"/>
    </row>
    <row r="8509" spans="1:5" ht="15">
      <c r="A8509" s="207">
        <v>10765</v>
      </c>
      <c r="B8509" s="208" t="s">
        <v>9695</v>
      </c>
      <c r="C8509" s="209" t="s">
        <v>14</v>
      </c>
      <c r="D8509" s="210">
        <v>10.27</v>
      </c>
      <c r="E8509" s="206"/>
    </row>
    <row r="8510" spans="1:5" ht="15">
      <c r="A8510" s="207">
        <v>10767</v>
      </c>
      <c r="B8510" s="208" t="s">
        <v>9696</v>
      </c>
      <c r="C8510" s="209" t="s">
        <v>14</v>
      </c>
      <c r="D8510" s="210">
        <v>33.659999999999997</v>
      </c>
      <c r="E8510" s="206"/>
    </row>
    <row r="8511" spans="1:5" ht="15">
      <c r="A8511" s="207">
        <v>1970</v>
      </c>
      <c r="B8511" s="208" t="s">
        <v>9697</v>
      </c>
      <c r="C8511" s="209" t="s">
        <v>14</v>
      </c>
      <c r="D8511" s="210">
        <v>42.18</v>
      </c>
      <c r="E8511" s="206"/>
    </row>
    <row r="8512" spans="1:5" ht="15">
      <c r="A8512" s="207">
        <v>1967</v>
      </c>
      <c r="B8512" s="208" t="s">
        <v>9698</v>
      </c>
      <c r="C8512" s="209" t="s">
        <v>14</v>
      </c>
      <c r="D8512" s="210">
        <v>4.6900000000000004</v>
      </c>
      <c r="E8512" s="206"/>
    </row>
    <row r="8513" spans="1:5" ht="15">
      <c r="A8513" s="207">
        <v>1968</v>
      </c>
      <c r="B8513" s="208" t="s">
        <v>9699</v>
      </c>
      <c r="C8513" s="209" t="s">
        <v>14</v>
      </c>
      <c r="D8513" s="210">
        <v>9.83</v>
      </c>
      <c r="E8513" s="206"/>
    </row>
    <row r="8514" spans="1:5" ht="15">
      <c r="A8514" s="207">
        <v>1969</v>
      </c>
      <c r="B8514" s="208" t="s">
        <v>9700</v>
      </c>
      <c r="C8514" s="209" t="s">
        <v>14</v>
      </c>
      <c r="D8514" s="210">
        <v>28.93</v>
      </c>
      <c r="E8514" s="206"/>
    </row>
    <row r="8515" spans="1:5" ht="30">
      <c r="A8515" s="207">
        <v>1839</v>
      </c>
      <c r="B8515" s="208" t="s">
        <v>9701</v>
      </c>
      <c r="C8515" s="209" t="s">
        <v>14</v>
      </c>
      <c r="D8515" s="210">
        <v>157.88999999999999</v>
      </c>
      <c r="E8515" s="206"/>
    </row>
    <row r="8516" spans="1:5" ht="30">
      <c r="A8516" s="207">
        <v>1835</v>
      </c>
      <c r="B8516" s="208" t="s">
        <v>9702</v>
      </c>
      <c r="C8516" s="209" t="s">
        <v>14</v>
      </c>
      <c r="D8516" s="210">
        <v>33.57</v>
      </c>
      <c r="E8516" s="206"/>
    </row>
    <row r="8517" spans="1:5" ht="30">
      <c r="A8517" s="207">
        <v>1823</v>
      </c>
      <c r="B8517" s="208" t="s">
        <v>9703</v>
      </c>
      <c r="C8517" s="209" t="s">
        <v>14</v>
      </c>
      <c r="D8517" s="210">
        <v>64.900000000000006</v>
      </c>
      <c r="E8517" s="206"/>
    </row>
    <row r="8518" spans="1:5" ht="30">
      <c r="A8518" s="207">
        <v>1827</v>
      </c>
      <c r="B8518" s="208" t="s">
        <v>9704</v>
      </c>
      <c r="C8518" s="209" t="s">
        <v>14</v>
      </c>
      <c r="D8518" s="210">
        <v>156.36000000000001</v>
      </c>
      <c r="E8518" s="206"/>
    </row>
    <row r="8519" spans="1:5" ht="30">
      <c r="A8519" s="207">
        <v>1831</v>
      </c>
      <c r="B8519" s="208" t="s">
        <v>9705</v>
      </c>
      <c r="C8519" s="209" t="s">
        <v>14</v>
      </c>
      <c r="D8519" s="210">
        <v>34.130000000000003</v>
      </c>
      <c r="E8519" s="206"/>
    </row>
    <row r="8520" spans="1:5" ht="30">
      <c r="A8520" s="207">
        <v>1825</v>
      </c>
      <c r="B8520" s="208" t="s">
        <v>9706</v>
      </c>
      <c r="C8520" s="209" t="s">
        <v>14</v>
      </c>
      <c r="D8520" s="210">
        <v>84.24</v>
      </c>
      <c r="E8520" s="206"/>
    </row>
    <row r="8521" spans="1:5" ht="30">
      <c r="A8521" s="207">
        <v>1828</v>
      </c>
      <c r="B8521" s="208" t="s">
        <v>9707</v>
      </c>
      <c r="C8521" s="209" t="s">
        <v>14</v>
      </c>
      <c r="D8521" s="210">
        <v>190.8</v>
      </c>
      <c r="E8521" s="206"/>
    </row>
    <row r="8522" spans="1:5" ht="30">
      <c r="A8522" s="207">
        <v>1845</v>
      </c>
      <c r="B8522" s="208" t="s">
        <v>9708</v>
      </c>
      <c r="C8522" s="209" t="s">
        <v>14</v>
      </c>
      <c r="D8522" s="210">
        <v>42.77</v>
      </c>
      <c r="E8522" s="206"/>
    </row>
    <row r="8523" spans="1:5" ht="30">
      <c r="A8523" s="207">
        <v>1824</v>
      </c>
      <c r="B8523" s="208" t="s">
        <v>9709</v>
      </c>
      <c r="C8523" s="209" t="s">
        <v>14</v>
      </c>
      <c r="D8523" s="210">
        <v>100.98</v>
      </c>
      <c r="E8523" s="206"/>
    </row>
    <row r="8524" spans="1:5" ht="15">
      <c r="A8524" s="207">
        <v>1941</v>
      </c>
      <c r="B8524" s="208" t="s">
        <v>9710</v>
      </c>
      <c r="C8524" s="209" t="s">
        <v>14</v>
      </c>
      <c r="D8524" s="210">
        <v>26.19</v>
      </c>
      <c r="E8524" s="206"/>
    </row>
    <row r="8525" spans="1:5" ht="15">
      <c r="A8525" s="207">
        <v>1940</v>
      </c>
      <c r="B8525" s="208" t="s">
        <v>9711</v>
      </c>
      <c r="C8525" s="209" t="s">
        <v>14</v>
      </c>
      <c r="D8525" s="210">
        <v>19.8</v>
      </c>
      <c r="E8525" s="206"/>
    </row>
    <row r="8526" spans="1:5" ht="15">
      <c r="A8526" s="207">
        <v>1937</v>
      </c>
      <c r="B8526" s="208" t="s">
        <v>9712</v>
      </c>
      <c r="C8526" s="209" t="s">
        <v>14</v>
      </c>
      <c r="D8526" s="210">
        <v>4.1100000000000003</v>
      </c>
      <c r="E8526" s="206"/>
    </row>
    <row r="8527" spans="1:5" ht="15">
      <c r="A8527" s="207">
        <v>1939</v>
      </c>
      <c r="B8527" s="208" t="s">
        <v>9713</v>
      </c>
      <c r="C8527" s="209" t="s">
        <v>14</v>
      </c>
      <c r="D8527" s="210">
        <v>8.14</v>
      </c>
      <c r="E8527" s="206"/>
    </row>
    <row r="8528" spans="1:5" ht="15">
      <c r="A8528" s="207">
        <v>1942</v>
      </c>
      <c r="B8528" s="208" t="s">
        <v>9714</v>
      </c>
      <c r="C8528" s="209" t="s">
        <v>14</v>
      </c>
      <c r="D8528" s="210">
        <v>37.380000000000003</v>
      </c>
      <c r="E8528" s="206"/>
    </row>
    <row r="8529" spans="1:5" ht="15">
      <c r="A8529" s="207">
        <v>1938</v>
      </c>
      <c r="B8529" s="208" t="s">
        <v>9715</v>
      </c>
      <c r="C8529" s="209" t="s">
        <v>14</v>
      </c>
      <c r="D8529" s="210">
        <v>5.2</v>
      </c>
      <c r="E8529" s="206"/>
    </row>
    <row r="8530" spans="1:5" ht="30">
      <c r="A8530" s="207">
        <v>42692</v>
      </c>
      <c r="B8530" s="208" t="s">
        <v>9716</v>
      </c>
      <c r="C8530" s="209" t="s">
        <v>14</v>
      </c>
      <c r="D8530" s="210">
        <v>461.88</v>
      </c>
      <c r="E8530" s="206"/>
    </row>
    <row r="8531" spans="1:5" ht="30">
      <c r="A8531" s="207">
        <v>42693</v>
      </c>
      <c r="B8531" s="208" t="s">
        <v>9717</v>
      </c>
      <c r="C8531" s="209" t="s">
        <v>14</v>
      </c>
      <c r="D8531" s="210">
        <v>759.77</v>
      </c>
      <c r="E8531" s="206"/>
    </row>
    <row r="8532" spans="1:5" ht="30">
      <c r="A8532" s="207">
        <v>42695</v>
      </c>
      <c r="B8532" s="208" t="s">
        <v>9718</v>
      </c>
      <c r="C8532" s="209" t="s">
        <v>14</v>
      </c>
      <c r="D8532" s="210">
        <v>577.69000000000005</v>
      </c>
      <c r="E8532" s="206"/>
    </row>
    <row r="8533" spans="1:5" ht="30">
      <c r="A8533" s="207">
        <v>42694</v>
      </c>
      <c r="B8533" s="208" t="s">
        <v>9719</v>
      </c>
      <c r="C8533" s="209" t="s">
        <v>14</v>
      </c>
      <c r="D8533" s="210">
        <v>854.04</v>
      </c>
      <c r="E8533" s="206"/>
    </row>
    <row r="8534" spans="1:5" ht="30">
      <c r="A8534" s="207">
        <v>20097</v>
      </c>
      <c r="B8534" s="208" t="s">
        <v>9720</v>
      </c>
      <c r="C8534" s="209" t="s">
        <v>14</v>
      </c>
      <c r="D8534" s="210">
        <v>39.85</v>
      </c>
      <c r="E8534" s="206"/>
    </row>
    <row r="8535" spans="1:5" ht="30">
      <c r="A8535" s="207">
        <v>20098</v>
      </c>
      <c r="B8535" s="208" t="s">
        <v>9721</v>
      </c>
      <c r="C8535" s="209" t="s">
        <v>14</v>
      </c>
      <c r="D8535" s="210">
        <v>134.37</v>
      </c>
      <c r="E8535" s="206"/>
    </row>
    <row r="8536" spans="1:5" ht="30">
      <c r="A8536" s="207">
        <v>20096</v>
      </c>
      <c r="B8536" s="208" t="s">
        <v>9722</v>
      </c>
      <c r="C8536" s="209" t="s">
        <v>14</v>
      </c>
      <c r="D8536" s="210">
        <v>26.07</v>
      </c>
      <c r="E8536" s="206"/>
    </row>
    <row r="8537" spans="1:5" ht="15">
      <c r="A8537" s="207">
        <v>1964</v>
      </c>
      <c r="B8537" s="208" t="s">
        <v>9723</v>
      </c>
      <c r="C8537" s="209" t="s">
        <v>14</v>
      </c>
      <c r="D8537" s="210">
        <v>24.1</v>
      </c>
      <c r="E8537" s="206"/>
    </row>
    <row r="8538" spans="1:5" ht="15">
      <c r="A8538" s="207">
        <v>1880</v>
      </c>
      <c r="B8538" s="208" t="s">
        <v>9724</v>
      </c>
      <c r="C8538" s="209" t="s">
        <v>14</v>
      </c>
      <c r="D8538" s="210">
        <v>2.2000000000000002</v>
      </c>
      <c r="E8538" s="206"/>
    </row>
    <row r="8539" spans="1:5" ht="30">
      <c r="A8539" s="207">
        <v>39274</v>
      </c>
      <c r="B8539" s="208" t="s">
        <v>9725</v>
      </c>
      <c r="C8539" s="209" t="s">
        <v>14</v>
      </c>
      <c r="D8539" s="210">
        <v>1.7</v>
      </c>
      <c r="E8539" s="206"/>
    </row>
    <row r="8540" spans="1:5" ht="30">
      <c r="A8540" s="207">
        <v>2628</v>
      </c>
      <c r="B8540" s="208" t="s">
        <v>9726</v>
      </c>
      <c r="C8540" s="209" t="s">
        <v>14</v>
      </c>
      <c r="D8540" s="210">
        <v>203.73</v>
      </c>
      <c r="E8540" s="206"/>
    </row>
    <row r="8541" spans="1:5" ht="30">
      <c r="A8541" s="207">
        <v>2622</v>
      </c>
      <c r="B8541" s="208" t="s">
        <v>9727</v>
      </c>
      <c r="C8541" s="209" t="s">
        <v>14</v>
      </c>
      <c r="D8541" s="210">
        <v>4.84</v>
      </c>
      <c r="E8541" s="206"/>
    </row>
    <row r="8542" spans="1:5" ht="30">
      <c r="A8542" s="207">
        <v>2623</v>
      </c>
      <c r="B8542" s="208" t="s">
        <v>9728</v>
      </c>
      <c r="C8542" s="209" t="s">
        <v>14</v>
      </c>
      <c r="D8542" s="210">
        <v>5.82</v>
      </c>
      <c r="E8542" s="206"/>
    </row>
    <row r="8543" spans="1:5" ht="30">
      <c r="A8543" s="207">
        <v>2624</v>
      </c>
      <c r="B8543" s="208" t="s">
        <v>9729</v>
      </c>
      <c r="C8543" s="209" t="s">
        <v>14</v>
      </c>
      <c r="D8543" s="210">
        <v>9.26</v>
      </c>
      <c r="E8543" s="206"/>
    </row>
    <row r="8544" spans="1:5" ht="30">
      <c r="A8544" s="207">
        <v>2625</v>
      </c>
      <c r="B8544" s="208" t="s">
        <v>9730</v>
      </c>
      <c r="C8544" s="209" t="s">
        <v>14</v>
      </c>
      <c r="D8544" s="210">
        <v>19.55</v>
      </c>
      <c r="E8544" s="206"/>
    </row>
    <row r="8545" spans="1:5" ht="30">
      <c r="A8545" s="207">
        <v>2626</v>
      </c>
      <c r="B8545" s="208" t="s">
        <v>9731</v>
      </c>
      <c r="C8545" s="209" t="s">
        <v>14</v>
      </c>
      <c r="D8545" s="210">
        <v>28.64</v>
      </c>
      <c r="E8545" s="206"/>
    </row>
    <row r="8546" spans="1:5" ht="30">
      <c r="A8546" s="207">
        <v>2630</v>
      </c>
      <c r="B8546" s="208" t="s">
        <v>9732</v>
      </c>
      <c r="C8546" s="209" t="s">
        <v>14</v>
      </c>
      <c r="D8546" s="210">
        <v>43.56</v>
      </c>
      <c r="E8546" s="206"/>
    </row>
    <row r="8547" spans="1:5" ht="30">
      <c r="A8547" s="207">
        <v>2627</v>
      </c>
      <c r="B8547" s="208" t="s">
        <v>9733</v>
      </c>
      <c r="C8547" s="209" t="s">
        <v>14</v>
      </c>
      <c r="D8547" s="210">
        <v>76.739999999999995</v>
      </c>
      <c r="E8547" s="206"/>
    </row>
    <row r="8548" spans="1:5" ht="30">
      <c r="A8548" s="207">
        <v>2629</v>
      </c>
      <c r="B8548" s="208" t="s">
        <v>9734</v>
      </c>
      <c r="C8548" s="209" t="s">
        <v>14</v>
      </c>
      <c r="D8548" s="210">
        <v>103.79</v>
      </c>
      <c r="E8548" s="206"/>
    </row>
    <row r="8549" spans="1:5" ht="30">
      <c r="A8549" s="207">
        <v>12033</v>
      </c>
      <c r="B8549" s="208" t="s">
        <v>9735</v>
      </c>
      <c r="C8549" s="209" t="s">
        <v>14</v>
      </c>
      <c r="D8549" s="210">
        <v>7.02</v>
      </c>
      <c r="E8549" s="206"/>
    </row>
    <row r="8550" spans="1:5" ht="30">
      <c r="A8550" s="207">
        <v>40408</v>
      </c>
      <c r="B8550" s="208" t="s">
        <v>9736</v>
      </c>
      <c r="C8550" s="209" t="s">
        <v>14</v>
      </c>
      <c r="D8550" s="210">
        <v>4.6100000000000003</v>
      </c>
      <c r="E8550" s="206"/>
    </row>
    <row r="8551" spans="1:5" ht="30">
      <c r="A8551" s="207">
        <v>40409</v>
      </c>
      <c r="B8551" s="208" t="s">
        <v>9737</v>
      </c>
      <c r="C8551" s="209" t="s">
        <v>14</v>
      </c>
      <c r="D8551" s="210">
        <v>1.63</v>
      </c>
      <c r="E8551" s="206"/>
    </row>
    <row r="8552" spans="1:5" ht="15">
      <c r="A8552" s="207">
        <v>39276</v>
      </c>
      <c r="B8552" s="208" t="s">
        <v>9738</v>
      </c>
      <c r="C8552" s="209" t="s">
        <v>14</v>
      </c>
      <c r="D8552" s="210">
        <v>4.1500000000000004</v>
      </c>
      <c r="E8552" s="206"/>
    </row>
    <row r="8553" spans="1:5" ht="15">
      <c r="A8553" s="207">
        <v>39277</v>
      </c>
      <c r="B8553" s="208" t="s">
        <v>9739</v>
      </c>
      <c r="C8553" s="209" t="s">
        <v>14</v>
      </c>
      <c r="D8553" s="210">
        <v>11.22</v>
      </c>
      <c r="E8553" s="206"/>
    </row>
    <row r="8554" spans="1:5" ht="30">
      <c r="A8554" s="207">
        <v>12034</v>
      </c>
      <c r="B8554" s="208" t="s">
        <v>9740</v>
      </c>
      <c r="C8554" s="209" t="s">
        <v>14</v>
      </c>
      <c r="D8554" s="210">
        <v>3.18</v>
      </c>
      <c r="E8554" s="206"/>
    </row>
    <row r="8555" spans="1:5" ht="30">
      <c r="A8555" s="207">
        <v>39879</v>
      </c>
      <c r="B8555" s="208" t="s">
        <v>9741</v>
      </c>
      <c r="C8555" s="209" t="s">
        <v>14</v>
      </c>
      <c r="D8555" s="210">
        <v>4.5599999999999996</v>
      </c>
      <c r="E8555" s="206"/>
    </row>
    <row r="8556" spans="1:5" ht="30">
      <c r="A8556" s="207">
        <v>39880</v>
      </c>
      <c r="B8556" s="208" t="s">
        <v>9742</v>
      </c>
      <c r="C8556" s="209" t="s">
        <v>14</v>
      </c>
      <c r="D8556" s="210">
        <v>10.09</v>
      </c>
      <c r="E8556" s="206"/>
    </row>
    <row r="8557" spans="1:5" ht="30">
      <c r="A8557" s="207">
        <v>39881</v>
      </c>
      <c r="B8557" s="208" t="s">
        <v>9743</v>
      </c>
      <c r="C8557" s="209" t="s">
        <v>14</v>
      </c>
      <c r="D8557" s="210">
        <v>16.2</v>
      </c>
      <c r="E8557" s="206"/>
    </row>
    <row r="8558" spans="1:5" ht="30">
      <c r="A8558" s="207">
        <v>39882</v>
      </c>
      <c r="B8558" s="208" t="s">
        <v>9744</v>
      </c>
      <c r="C8558" s="209" t="s">
        <v>14</v>
      </c>
      <c r="D8558" s="210">
        <v>42.67</v>
      </c>
      <c r="E8558" s="206"/>
    </row>
    <row r="8559" spans="1:5" ht="30">
      <c r="A8559" s="207">
        <v>39883</v>
      </c>
      <c r="B8559" s="208" t="s">
        <v>9745</v>
      </c>
      <c r="C8559" s="209" t="s">
        <v>14</v>
      </c>
      <c r="D8559" s="210">
        <v>68.14</v>
      </c>
      <c r="E8559" s="206"/>
    </row>
    <row r="8560" spans="1:5" ht="30">
      <c r="A8560" s="207">
        <v>39884</v>
      </c>
      <c r="B8560" s="208" t="s">
        <v>9746</v>
      </c>
      <c r="C8560" s="209" t="s">
        <v>14</v>
      </c>
      <c r="D8560" s="210">
        <v>101.2</v>
      </c>
      <c r="E8560" s="206"/>
    </row>
    <row r="8561" spans="1:5" ht="30">
      <c r="A8561" s="207">
        <v>39885</v>
      </c>
      <c r="B8561" s="208" t="s">
        <v>9747</v>
      </c>
      <c r="C8561" s="209" t="s">
        <v>14</v>
      </c>
      <c r="D8561" s="210">
        <v>240.53</v>
      </c>
      <c r="E8561" s="206"/>
    </row>
    <row r="8562" spans="1:5" ht="30">
      <c r="A8562" s="207">
        <v>1777</v>
      </c>
      <c r="B8562" s="208" t="s">
        <v>9748</v>
      </c>
      <c r="C8562" s="209" t="s">
        <v>14</v>
      </c>
      <c r="D8562" s="210">
        <v>50.41</v>
      </c>
      <c r="E8562" s="206"/>
    </row>
    <row r="8563" spans="1:5" ht="30">
      <c r="A8563" s="207">
        <v>1819</v>
      </c>
      <c r="B8563" s="208" t="s">
        <v>9749</v>
      </c>
      <c r="C8563" s="209" t="s">
        <v>14</v>
      </c>
      <c r="D8563" s="210">
        <v>36.67</v>
      </c>
      <c r="E8563" s="206"/>
    </row>
    <row r="8564" spans="1:5" ht="30">
      <c r="A8564" s="207">
        <v>1775</v>
      </c>
      <c r="B8564" s="208" t="s">
        <v>9750</v>
      </c>
      <c r="C8564" s="209" t="s">
        <v>14</v>
      </c>
      <c r="D8564" s="210">
        <v>10.97</v>
      </c>
      <c r="E8564" s="206"/>
    </row>
    <row r="8565" spans="1:5" ht="15">
      <c r="A8565" s="207">
        <v>1776</v>
      </c>
      <c r="B8565" s="208" t="s">
        <v>9751</v>
      </c>
      <c r="C8565" s="209" t="s">
        <v>14</v>
      </c>
      <c r="D8565" s="210">
        <v>29.84</v>
      </c>
      <c r="E8565" s="206"/>
    </row>
    <row r="8566" spans="1:5" ht="30">
      <c r="A8566" s="207">
        <v>1778</v>
      </c>
      <c r="B8566" s="208" t="s">
        <v>9752</v>
      </c>
      <c r="C8566" s="209" t="s">
        <v>14</v>
      </c>
      <c r="D8566" s="210">
        <v>122.02</v>
      </c>
      <c r="E8566" s="206"/>
    </row>
    <row r="8567" spans="1:5" ht="15">
      <c r="A8567" s="207">
        <v>1818</v>
      </c>
      <c r="B8567" s="208" t="s">
        <v>9753</v>
      </c>
      <c r="C8567" s="209" t="s">
        <v>14</v>
      </c>
      <c r="D8567" s="210">
        <v>80.989999999999995</v>
      </c>
      <c r="E8567" s="206"/>
    </row>
    <row r="8568" spans="1:5" ht="30">
      <c r="A8568" s="207">
        <v>1820</v>
      </c>
      <c r="B8568" s="208" t="s">
        <v>9754</v>
      </c>
      <c r="C8568" s="209" t="s">
        <v>14</v>
      </c>
      <c r="D8568" s="210">
        <v>15.84</v>
      </c>
      <c r="E8568" s="206"/>
    </row>
    <row r="8569" spans="1:5" ht="15">
      <c r="A8569" s="207">
        <v>1779</v>
      </c>
      <c r="B8569" s="208" t="s">
        <v>9755</v>
      </c>
      <c r="C8569" s="209" t="s">
        <v>14</v>
      </c>
      <c r="D8569" s="210">
        <v>177.46</v>
      </c>
      <c r="E8569" s="206"/>
    </row>
    <row r="8570" spans="1:5" ht="15">
      <c r="A8570" s="207">
        <v>1780</v>
      </c>
      <c r="B8570" s="208" t="s">
        <v>9756</v>
      </c>
      <c r="C8570" s="209" t="s">
        <v>14</v>
      </c>
      <c r="D8570" s="210">
        <v>365.84</v>
      </c>
      <c r="E8570" s="206"/>
    </row>
    <row r="8571" spans="1:5" ht="30">
      <c r="A8571" s="207">
        <v>1783</v>
      </c>
      <c r="B8571" s="208" t="s">
        <v>9757</v>
      </c>
      <c r="C8571" s="209" t="s">
        <v>14</v>
      </c>
      <c r="D8571" s="210">
        <v>38.68</v>
      </c>
      <c r="E8571" s="206"/>
    </row>
    <row r="8572" spans="1:5" ht="30">
      <c r="A8572" s="207">
        <v>1782</v>
      </c>
      <c r="B8572" s="208" t="s">
        <v>9758</v>
      </c>
      <c r="C8572" s="209" t="s">
        <v>14</v>
      </c>
      <c r="D8572" s="210">
        <v>30.58</v>
      </c>
      <c r="E8572" s="206"/>
    </row>
    <row r="8573" spans="1:5" ht="30">
      <c r="A8573" s="207">
        <v>1817</v>
      </c>
      <c r="B8573" s="208" t="s">
        <v>9759</v>
      </c>
      <c r="C8573" s="209" t="s">
        <v>14</v>
      </c>
      <c r="D8573" s="210">
        <v>9.11</v>
      </c>
      <c r="E8573" s="206"/>
    </row>
    <row r="8574" spans="1:5" ht="30">
      <c r="A8574" s="207">
        <v>1781</v>
      </c>
      <c r="B8574" s="208" t="s">
        <v>9760</v>
      </c>
      <c r="C8574" s="209" t="s">
        <v>14</v>
      </c>
      <c r="D8574" s="210">
        <v>19.920000000000002</v>
      </c>
      <c r="E8574" s="206"/>
    </row>
    <row r="8575" spans="1:5" ht="30">
      <c r="A8575" s="207">
        <v>1784</v>
      </c>
      <c r="B8575" s="208" t="s">
        <v>9761</v>
      </c>
      <c r="C8575" s="209" t="s">
        <v>14</v>
      </c>
      <c r="D8575" s="210">
        <v>109.22</v>
      </c>
      <c r="E8575" s="206"/>
    </row>
    <row r="8576" spans="1:5" ht="30">
      <c r="A8576" s="207">
        <v>1810</v>
      </c>
      <c r="B8576" s="208" t="s">
        <v>9762</v>
      </c>
      <c r="C8576" s="209" t="s">
        <v>14</v>
      </c>
      <c r="D8576" s="210">
        <v>60.58</v>
      </c>
      <c r="E8576" s="206"/>
    </row>
    <row r="8577" spans="1:5" ht="30">
      <c r="A8577" s="207">
        <v>1811</v>
      </c>
      <c r="B8577" s="208" t="s">
        <v>9763</v>
      </c>
      <c r="C8577" s="209" t="s">
        <v>14</v>
      </c>
      <c r="D8577" s="210">
        <v>13.1</v>
      </c>
      <c r="E8577" s="206"/>
    </row>
    <row r="8578" spans="1:5" ht="30">
      <c r="A8578" s="207">
        <v>1812</v>
      </c>
      <c r="B8578" s="208" t="s">
        <v>9764</v>
      </c>
      <c r="C8578" s="209" t="s">
        <v>14</v>
      </c>
      <c r="D8578" s="210">
        <v>152.93</v>
      </c>
      <c r="E8578" s="206"/>
    </row>
    <row r="8579" spans="1:5" ht="30">
      <c r="A8579" s="207">
        <v>40386</v>
      </c>
      <c r="B8579" s="208" t="s">
        <v>9765</v>
      </c>
      <c r="C8579" s="209" t="s">
        <v>14</v>
      </c>
      <c r="D8579" s="210">
        <v>59.12</v>
      </c>
      <c r="E8579" s="206"/>
    </row>
    <row r="8580" spans="1:5" ht="30">
      <c r="A8580" s="207">
        <v>40384</v>
      </c>
      <c r="B8580" s="208" t="s">
        <v>9766</v>
      </c>
      <c r="C8580" s="209" t="s">
        <v>14</v>
      </c>
      <c r="D8580" s="210">
        <v>40.47</v>
      </c>
      <c r="E8580" s="206"/>
    </row>
    <row r="8581" spans="1:5" ht="30">
      <c r="A8581" s="207">
        <v>40379</v>
      </c>
      <c r="B8581" s="208" t="s">
        <v>9767</v>
      </c>
      <c r="C8581" s="209" t="s">
        <v>14</v>
      </c>
      <c r="D8581" s="210">
        <v>13.99</v>
      </c>
      <c r="E8581" s="206"/>
    </row>
    <row r="8582" spans="1:5" ht="30">
      <c r="A8582" s="207">
        <v>40423</v>
      </c>
      <c r="B8582" s="208" t="s">
        <v>9768</v>
      </c>
      <c r="C8582" s="209" t="s">
        <v>14</v>
      </c>
      <c r="D8582" s="210">
        <v>26.48</v>
      </c>
      <c r="E8582" s="206"/>
    </row>
    <row r="8583" spans="1:5" ht="30">
      <c r="A8583" s="207">
        <v>40389</v>
      </c>
      <c r="B8583" s="208" t="s">
        <v>9769</v>
      </c>
      <c r="C8583" s="209" t="s">
        <v>14</v>
      </c>
      <c r="D8583" s="210">
        <v>167.93</v>
      </c>
      <c r="E8583" s="206"/>
    </row>
    <row r="8584" spans="1:5" ht="30">
      <c r="A8584" s="207">
        <v>40388</v>
      </c>
      <c r="B8584" s="208" t="s">
        <v>9770</v>
      </c>
      <c r="C8584" s="209" t="s">
        <v>14</v>
      </c>
      <c r="D8584" s="210">
        <v>84.06</v>
      </c>
      <c r="E8584" s="206"/>
    </row>
    <row r="8585" spans="1:5" ht="30">
      <c r="A8585" s="207">
        <v>40381</v>
      </c>
      <c r="B8585" s="208" t="s">
        <v>9771</v>
      </c>
      <c r="C8585" s="209" t="s">
        <v>14</v>
      </c>
      <c r="D8585" s="210">
        <v>18.66</v>
      </c>
      <c r="E8585" s="206"/>
    </row>
    <row r="8586" spans="1:5" ht="30">
      <c r="A8586" s="207">
        <v>40391</v>
      </c>
      <c r="B8586" s="208" t="s">
        <v>9772</v>
      </c>
      <c r="C8586" s="209" t="s">
        <v>14</v>
      </c>
      <c r="D8586" s="210">
        <v>435.87</v>
      </c>
      <c r="E8586" s="206"/>
    </row>
    <row r="8587" spans="1:5" ht="15">
      <c r="A8587" s="207">
        <v>40414</v>
      </c>
      <c r="B8587" s="208" t="s">
        <v>9773</v>
      </c>
      <c r="C8587" s="209" t="s">
        <v>14</v>
      </c>
      <c r="D8587" s="210">
        <v>20.93</v>
      </c>
      <c r="E8587" s="206"/>
    </row>
    <row r="8588" spans="1:5" ht="15">
      <c r="A8588" s="207">
        <v>40416</v>
      </c>
      <c r="B8588" s="208" t="s">
        <v>9774</v>
      </c>
      <c r="C8588" s="209" t="s">
        <v>14</v>
      </c>
      <c r="D8588" s="210">
        <v>28.93</v>
      </c>
      <c r="E8588" s="206"/>
    </row>
    <row r="8589" spans="1:5" ht="15">
      <c r="A8589" s="207">
        <v>40418</v>
      </c>
      <c r="B8589" s="208" t="s">
        <v>9775</v>
      </c>
      <c r="C8589" s="209" t="s">
        <v>14</v>
      </c>
      <c r="D8589" s="210">
        <v>34.51</v>
      </c>
      <c r="E8589" s="206"/>
    </row>
    <row r="8590" spans="1:5" ht="30">
      <c r="A8590" s="207">
        <v>2609</v>
      </c>
      <c r="B8590" s="208" t="s">
        <v>9776</v>
      </c>
      <c r="C8590" s="209" t="s">
        <v>14</v>
      </c>
      <c r="D8590" s="210">
        <v>4.54</v>
      </c>
      <c r="E8590" s="206"/>
    </row>
    <row r="8591" spans="1:5" ht="30">
      <c r="A8591" s="207">
        <v>2634</v>
      </c>
      <c r="B8591" s="208" t="s">
        <v>9777</v>
      </c>
      <c r="C8591" s="209" t="s">
        <v>14</v>
      </c>
      <c r="D8591" s="210">
        <v>5.97</v>
      </c>
      <c r="E8591" s="206"/>
    </row>
    <row r="8592" spans="1:5" ht="30">
      <c r="A8592" s="207">
        <v>2611</v>
      </c>
      <c r="B8592" s="208" t="s">
        <v>9778</v>
      </c>
      <c r="C8592" s="209" t="s">
        <v>14</v>
      </c>
      <c r="D8592" s="210">
        <v>16.82</v>
      </c>
      <c r="E8592" s="206"/>
    </row>
    <row r="8593" spans="1:5" ht="15">
      <c r="A8593" s="207">
        <v>34359</v>
      </c>
      <c r="B8593" s="208" t="s">
        <v>9779</v>
      </c>
      <c r="C8593" s="209" t="s">
        <v>14</v>
      </c>
      <c r="D8593" s="210">
        <v>9.67</v>
      </c>
      <c r="E8593" s="206"/>
    </row>
    <row r="8594" spans="1:5" ht="30">
      <c r="A8594" s="207">
        <v>1789</v>
      </c>
      <c r="B8594" s="208" t="s">
        <v>9780</v>
      </c>
      <c r="C8594" s="209" t="s">
        <v>14</v>
      </c>
      <c r="D8594" s="210">
        <v>48.38</v>
      </c>
      <c r="E8594" s="206"/>
    </row>
    <row r="8595" spans="1:5" ht="30">
      <c r="A8595" s="207">
        <v>1788</v>
      </c>
      <c r="B8595" s="208" t="s">
        <v>9781</v>
      </c>
      <c r="C8595" s="209" t="s">
        <v>14</v>
      </c>
      <c r="D8595" s="210">
        <v>38.78</v>
      </c>
      <c r="E8595" s="206"/>
    </row>
    <row r="8596" spans="1:5" ht="30">
      <c r="A8596" s="207">
        <v>1786</v>
      </c>
      <c r="B8596" s="208" t="s">
        <v>9782</v>
      </c>
      <c r="C8596" s="209" t="s">
        <v>14</v>
      </c>
      <c r="D8596" s="210">
        <v>9.6300000000000008</v>
      </c>
      <c r="E8596" s="206"/>
    </row>
    <row r="8597" spans="1:5" ht="15">
      <c r="A8597" s="207">
        <v>1787</v>
      </c>
      <c r="B8597" s="208" t="s">
        <v>9783</v>
      </c>
      <c r="C8597" s="209" t="s">
        <v>14</v>
      </c>
      <c r="D8597" s="210">
        <v>23.06</v>
      </c>
      <c r="E8597" s="206"/>
    </row>
    <row r="8598" spans="1:5" ht="30">
      <c r="A8598" s="207">
        <v>1791</v>
      </c>
      <c r="B8598" s="208" t="s">
        <v>9784</v>
      </c>
      <c r="C8598" s="209" t="s">
        <v>14</v>
      </c>
      <c r="D8598" s="210">
        <v>139.83000000000001</v>
      </c>
      <c r="E8598" s="206"/>
    </row>
    <row r="8599" spans="1:5" ht="15">
      <c r="A8599" s="207">
        <v>1790</v>
      </c>
      <c r="B8599" s="208" t="s">
        <v>9785</v>
      </c>
      <c r="C8599" s="209" t="s">
        <v>14</v>
      </c>
      <c r="D8599" s="210">
        <v>80.569999999999993</v>
      </c>
      <c r="E8599" s="206"/>
    </row>
    <row r="8600" spans="1:5" ht="30">
      <c r="A8600" s="207">
        <v>1813</v>
      </c>
      <c r="B8600" s="208" t="s">
        <v>9786</v>
      </c>
      <c r="C8600" s="209" t="s">
        <v>14</v>
      </c>
      <c r="D8600" s="210">
        <v>15.28</v>
      </c>
      <c r="E8600" s="206"/>
    </row>
    <row r="8601" spans="1:5" ht="15">
      <c r="A8601" s="207">
        <v>1792</v>
      </c>
      <c r="B8601" s="208" t="s">
        <v>9787</v>
      </c>
      <c r="C8601" s="209" t="s">
        <v>14</v>
      </c>
      <c r="D8601" s="210">
        <v>188.74</v>
      </c>
      <c r="E8601" s="206"/>
    </row>
    <row r="8602" spans="1:5" ht="15">
      <c r="A8602" s="207">
        <v>1793</v>
      </c>
      <c r="B8602" s="208" t="s">
        <v>9788</v>
      </c>
      <c r="C8602" s="209" t="s">
        <v>14</v>
      </c>
      <c r="D8602" s="210">
        <v>381.39</v>
      </c>
      <c r="E8602" s="206"/>
    </row>
    <row r="8603" spans="1:5" ht="30">
      <c r="A8603" s="207">
        <v>1809</v>
      </c>
      <c r="B8603" s="208" t="s">
        <v>9789</v>
      </c>
      <c r="C8603" s="209" t="s">
        <v>14</v>
      </c>
      <c r="D8603" s="210">
        <v>45.36</v>
      </c>
      <c r="E8603" s="206"/>
    </row>
    <row r="8604" spans="1:5" ht="30">
      <c r="A8604" s="207">
        <v>1814</v>
      </c>
      <c r="B8604" s="208" t="s">
        <v>9790</v>
      </c>
      <c r="C8604" s="209" t="s">
        <v>14</v>
      </c>
      <c r="D8604" s="210">
        <v>37.26</v>
      </c>
      <c r="E8604" s="206"/>
    </row>
    <row r="8605" spans="1:5" ht="30">
      <c r="A8605" s="207">
        <v>1803</v>
      </c>
      <c r="B8605" s="208" t="s">
        <v>9791</v>
      </c>
      <c r="C8605" s="209" t="s">
        <v>14</v>
      </c>
      <c r="D8605" s="210">
        <v>9.42</v>
      </c>
      <c r="E8605" s="206"/>
    </row>
    <row r="8606" spans="1:5" ht="30">
      <c r="A8606" s="207">
        <v>1805</v>
      </c>
      <c r="B8606" s="208" t="s">
        <v>9792</v>
      </c>
      <c r="C8606" s="209" t="s">
        <v>14</v>
      </c>
      <c r="D8606" s="210">
        <v>21.62</v>
      </c>
      <c r="E8606" s="206"/>
    </row>
    <row r="8607" spans="1:5" ht="30">
      <c r="A8607" s="207">
        <v>1821</v>
      </c>
      <c r="B8607" s="208" t="s">
        <v>9793</v>
      </c>
      <c r="C8607" s="209" t="s">
        <v>14</v>
      </c>
      <c r="D8607" s="210">
        <v>127.75</v>
      </c>
      <c r="E8607" s="206"/>
    </row>
    <row r="8608" spans="1:5" ht="30">
      <c r="A8608" s="207">
        <v>1806</v>
      </c>
      <c r="B8608" s="208" t="s">
        <v>9794</v>
      </c>
      <c r="C8608" s="209" t="s">
        <v>14</v>
      </c>
      <c r="D8608" s="210">
        <v>76.040000000000006</v>
      </c>
      <c r="E8608" s="206"/>
    </row>
    <row r="8609" spans="1:5" ht="30">
      <c r="A8609" s="207">
        <v>1804</v>
      </c>
      <c r="B8609" s="208" t="s">
        <v>9795</v>
      </c>
      <c r="C8609" s="209" t="s">
        <v>14</v>
      </c>
      <c r="D8609" s="210">
        <v>13.4</v>
      </c>
      <c r="E8609" s="206"/>
    </row>
    <row r="8610" spans="1:5" ht="30">
      <c r="A8610" s="207">
        <v>1807</v>
      </c>
      <c r="B8610" s="208" t="s">
        <v>9796</v>
      </c>
      <c r="C8610" s="209" t="s">
        <v>14</v>
      </c>
      <c r="D8610" s="210">
        <v>182.71</v>
      </c>
      <c r="E8610" s="206"/>
    </row>
    <row r="8611" spans="1:5" ht="30">
      <c r="A8611" s="207">
        <v>1808</v>
      </c>
      <c r="B8611" s="208" t="s">
        <v>9797</v>
      </c>
      <c r="C8611" s="209" t="s">
        <v>14</v>
      </c>
      <c r="D8611" s="210">
        <v>366.29</v>
      </c>
      <c r="E8611" s="206"/>
    </row>
    <row r="8612" spans="1:5" ht="30">
      <c r="A8612" s="207">
        <v>1797</v>
      </c>
      <c r="B8612" s="208" t="s">
        <v>9798</v>
      </c>
      <c r="C8612" s="209" t="s">
        <v>14</v>
      </c>
      <c r="D8612" s="210">
        <v>54.93</v>
      </c>
      <c r="E8612" s="206"/>
    </row>
    <row r="8613" spans="1:5" ht="30">
      <c r="A8613" s="207">
        <v>1796</v>
      </c>
      <c r="B8613" s="208" t="s">
        <v>9799</v>
      </c>
      <c r="C8613" s="209" t="s">
        <v>14</v>
      </c>
      <c r="D8613" s="210">
        <v>42.14</v>
      </c>
      <c r="E8613" s="206"/>
    </row>
    <row r="8614" spans="1:5" ht="30">
      <c r="A8614" s="207">
        <v>1794</v>
      </c>
      <c r="B8614" s="208" t="s">
        <v>9800</v>
      </c>
      <c r="C8614" s="209" t="s">
        <v>14</v>
      </c>
      <c r="D8614" s="210">
        <v>10.06</v>
      </c>
      <c r="E8614" s="206"/>
    </row>
    <row r="8615" spans="1:5" ht="15">
      <c r="A8615" s="207">
        <v>1816</v>
      </c>
      <c r="B8615" s="208" t="s">
        <v>9801</v>
      </c>
      <c r="C8615" s="209" t="s">
        <v>14</v>
      </c>
      <c r="D8615" s="210">
        <v>22.68</v>
      </c>
      <c r="E8615" s="206"/>
    </row>
    <row r="8616" spans="1:5" ht="30">
      <c r="A8616" s="207">
        <v>1815</v>
      </c>
      <c r="B8616" s="208" t="s">
        <v>9802</v>
      </c>
      <c r="C8616" s="209" t="s">
        <v>14</v>
      </c>
      <c r="D8616" s="210">
        <v>174.19</v>
      </c>
      <c r="E8616" s="206"/>
    </row>
    <row r="8617" spans="1:5" ht="15">
      <c r="A8617" s="207">
        <v>1798</v>
      </c>
      <c r="B8617" s="208" t="s">
        <v>9803</v>
      </c>
      <c r="C8617" s="209" t="s">
        <v>14</v>
      </c>
      <c r="D8617" s="210">
        <v>77.94</v>
      </c>
      <c r="E8617" s="206"/>
    </row>
    <row r="8618" spans="1:5" ht="30">
      <c r="A8618" s="207">
        <v>1795</v>
      </c>
      <c r="B8618" s="208" t="s">
        <v>9804</v>
      </c>
      <c r="C8618" s="209" t="s">
        <v>14</v>
      </c>
      <c r="D8618" s="210">
        <v>13.93</v>
      </c>
      <c r="E8618" s="206"/>
    </row>
    <row r="8619" spans="1:5" ht="15">
      <c r="A8619" s="207">
        <v>1799</v>
      </c>
      <c r="B8619" s="208" t="s">
        <v>9805</v>
      </c>
      <c r="C8619" s="209" t="s">
        <v>14</v>
      </c>
      <c r="D8619" s="210">
        <v>226.86</v>
      </c>
      <c r="E8619" s="206"/>
    </row>
    <row r="8620" spans="1:5" ht="15">
      <c r="A8620" s="207">
        <v>1800</v>
      </c>
      <c r="B8620" s="208" t="s">
        <v>9806</v>
      </c>
      <c r="C8620" s="209" t="s">
        <v>14</v>
      </c>
      <c r="D8620" s="210">
        <v>433.12</v>
      </c>
      <c r="E8620" s="206"/>
    </row>
    <row r="8621" spans="1:5" ht="15">
      <c r="A8621" s="207">
        <v>1802</v>
      </c>
      <c r="B8621" s="208" t="s">
        <v>9807</v>
      </c>
      <c r="C8621" s="209" t="s">
        <v>14</v>
      </c>
      <c r="D8621" s="210">
        <v>1083.4100000000001</v>
      </c>
      <c r="E8621" s="206"/>
    </row>
    <row r="8622" spans="1:5" ht="30">
      <c r="A8622" s="207">
        <v>40385</v>
      </c>
      <c r="B8622" s="208" t="s">
        <v>9808</v>
      </c>
      <c r="C8622" s="209" t="s">
        <v>14</v>
      </c>
      <c r="D8622" s="210">
        <v>59.12</v>
      </c>
      <c r="E8622" s="206"/>
    </row>
    <row r="8623" spans="1:5" ht="30">
      <c r="A8623" s="207">
        <v>40383</v>
      </c>
      <c r="B8623" s="208" t="s">
        <v>9809</v>
      </c>
      <c r="C8623" s="209" t="s">
        <v>14</v>
      </c>
      <c r="D8623" s="210">
        <v>40.47</v>
      </c>
      <c r="E8623" s="206"/>
    </row>
    <row r="8624" spans="1:5" ht="30">
      <c r="A8624" s="207">
        <v>40378</v>
      </c>
      <c r="B8624" s="208" t="s">
        <v>9810</v>
      </c>
      <c r="C8624" s="209" t="s">
        <v>14</v>
      </c>
      <c r="D8624" s="210">
        <v>13.99</v>
      </c>
      <c r="E8624" s="206"/>
    </row>
    <row r="8625" spans="1:5" ht="30">
      <c r="A8625" s="207">
        <v>40382</v>
      </c>
      <c r="B8625" s="208" t="s">
        <v>9811</v>
      </c>
      <c r="C8625" s="209" t="s">
        <v>14</v>
      </c>
      <c r="D8625" s="210">
        <v>26.48</v>
      </c>
      <c r="E8625" s="206"/>
    </row>
    <row r="8626" spans="1:5" ht="30">
      <c r="A8626" s="207">
        <v>40422</v>
      </c>
      <c r="B8626" s="208" t="s">
        <v>9812</v>
      </c>
      <c r="C8626" s="209" t="s">
        <v>14</v>
      </c>
      <c r="D8626" s="210">
        <v>180.4</v>
      </c>
      <c r="E8626" s="206"/>
    </row>
    <row r="8627" spans="1:5" ht="30">
      <c r="A8627" s="207">
        <v>40387</v>
      </c>
      <c r="B8627" s="208" t="s">
        <v>9813</v>
      </c>
      <c r="C8627" s="209" t="s">
        <v>14</v>
      </c>
      <c r="D8627" s="210">
        <v>91.85</v>
      </c>
      <c r="E8627" s="206"/>
    </row>
    <row r="8628" spans="1:5" ht="30">
      <c r="A8628" s="207">
        <v>40380</v>
      </c>
      <c r="B8628" s="208" t="s">
        <v>9814</v>
      </c>
      <c r="C8628" s="209" t="s">
        <v>14</v>
      </c>
      <c r="D8628" s="210">
        <v>18.66</v>
      </c>
      <c r="E8628" s="206"/>
    </row>
    <row r="8629" spans="1:5" ht="30">
      <c r="A8629" s="207">
        <v>40390</v>
      </c>
      <c r="B8629" s="208" t="s">
        <v>9815</v>
      </c>
      <c r="C8629" s="209" t="s">
        <v>14</v>
      </c>
      <c r="D8629" s="210">
        <v>379.94</v>
      </c>
      <c r="E8629" s="206"/>
    </row>
    <row r="8630" spans="1:5" ht="15">
      <c r="A8630" s="207">
        <v>40413</v>
      </c>
      <c r="B8630" s="208" t="s">
        <v>9816</v>
      </c>
      <c r="C8630" s="209" t="s">
        <v>14</v>
      </c>
      <c r="D8630" s="210">
        <v>22.74</v>
      </c>
      <c r="E8630" s="206"/>
    </row>
    <row r="8631" spans="1:5" ht="15">
      <c r="A8631" s="207">
        <v>40415</v>
      </c>
      <c r="B8631" s="208" t="s">
        <v>9817</v>
      </c>
      <c r="C8631" s="209" t="s">
        <v>14</v>
      </c>
      <c r="D8631" s="210">
        <v>32.4</v>
      </c>
      <c r="E8631" s="206"/>
    </row>
    <row r="8632" spans="1:5" ht="15">
      <c r="A8632" s="207">
        <v>40417</v>
      </c>
      <c r="B8632" s="208" t="s">
        <v>9818</v>
      </c>
      <c r="C8632" s="209" t="s">
        <v>14</v>
      </c>
      <c r="D8632" s="210">
        <v>38.22</v>
      </c>
      <c r="E8632" s="206"/>
    </row>
    <row r="8633" spans="1:5" ht="30">
      <c r="A8633" s="207">
        <v>39271</v>
      </c>
      <c r="B8633" s="208" t="s">
        <v>9819</v>
      </c>
      <c r="C8633" s="209" t="s">
        <v>14</v>
      </c>
      <c r="D8633" s="210">
        <v>1.41</v>
      </c>
      <c r="E8633" s="206"/>
    </row>
    <row r="8634" spans="1:5" ht="30">
      <c r="A8634" s="207">
        <v>39273</v>
      </c>
      <c r="B8634" s="208" t="s">
        <v>9820</v>
      </c>
      <c r="C8634" s="209" t="s">
        <v>14</v>
      </c>
      <c r="D8634" s="210">
        <v>2.4</v>
      </c>
      <c r="E8634" s="206"/>
    </row>
    <row r="8635" spans="1:5" ht="30">
      <c r="A8635" s="207">
        <v>39272</v>
      </c>
      <c r="B8635" s="208" t="s">
        <v>9821</v>
      </c>
      <c r="C8635" s="209" t="s">
        <v>14</v>
      </c>
      <c r="D8635" s="210">
        <v>1.73</v>
      </c>
      <c r="E8635" s="206"/>
    </row>
    <row r="8636" spans="1:5" ht="30">
      <c r="A8636" s="207">
        <v>1875</v>
      </c>
      <c r="B8636" s="208" t="s">
        <v>9822</v>
      </c>
      <c r="C8636" s="209" t="s">
        <v>14</v>
      </c>
      <c r="D8636" s="210">
        <v>3.84</v>
      </c>
      <c r="E8636" s="206"/>
    </row>
    <row r="8637" spans="1:5" ht="30">
      <c r="A8637" s="207">
        <v>1874</v>
      </c>
      <c r="B8637" s="208" t="s">
        <v>9823</v>
      </c>
      <c r="C8637" s="209" t="s">
        <v>14</v>
      </c>
      <c r="D8637" s="210">
        <v>3.17</v>
      </c>
      <c r="E8637" s="206"/>
    </row>
    <row r="8638" spans="1:5" ht="30">
      <c r="A8638" s="207">
        <v>1870</v>
      </c>
      <c r="B8638" s="208" t="s">
        <v>9824</v>
      </c>
      <c r="C8638" s="209" t="s">
        <v>14</v>
      </c>
      <c r="D8638" s="210">
        <v>1.83</v>
      </c>
      <c r="E8638" s="206"/>
    </row>
    <row r="8639" spans="1:5" ht="30">
      <c r="A8639" s="207">
        <v>1884</v>
      </c>
      <c r="B8639" s="208" t="s">
        <v>9825</v>
      </c>
      <c r="C8639" s="209" t="s">
        <v>14</v>
      </c>
      <c r="D8639" s="210">
        <v>2.81</v>
      </c>
      <c r="E8639" s="206"/>
    </row>
    <row r="8640" spans="1:5" ht="30">
      <c r="A8640" s="207">
        <v>1887</v>
      </c>
      <c r="B8640" s="208" t="s">
        <v>9826</v>
      </c>
      <c r="C8640" s="209" t="s">
        <v>14</v>
      </c>
      <c r="D8640" s="210">
        <v>15.91</v>
      </c>
      <c r="E8640" s="206"/>
    </row>
    <row r="8641" spans="1:5" ht="30">
      <c r="A8641" s="207">
        <v>1876</v>
      </c>
      <c r="B8641" s="208" t="s">
        <v>9827</v>
      </c>
      <c r="C8641" s="209" t="s">
        <v>14</v>
      </c>
      <c r="D8641" s="210">
        <v>6.23</v>
      </c>
      <c r="E8641" s="206"/>
    </row>
    <row r="8642" spans="1:5" ht="30">
      <c r="A8642" s="207">
        <v>1879</v>
      </c>
      <c r="B8642" s="208" t="s">
        <v>9828</v>
      </c>
      <c r="C8642" s="209" t="s">
        <v>14</v>
      </c>
      <c r="D8642" s="210">
        <v>1.85</v>
      </c>
      <c r="E8642" s="206"/>
    </row>
    <row r="8643" spans="1:5" ht="30">
      <c r="A8643" s="207">
        <v>1877</v>
      </c>
      <c r="B8643" s="208" t="s">
        <v>9829</v>
      </c>
      <c r="C8643" s="209" t="s">
        <v>14</v>
      </c>
      <c r="D8643" s="210">
        <v>15.93</v>
      </c>
      <c r="E8643" s="206"/>
    </row>
    <row r="8644" spans="1:5" ht="30">
      <c r="A8644" s="207">
        <v>1878</v>
      </c>
      <c r="B8644" s="208" t="s">
        <v>9830</v>
      </c>
      <c r="C8644" s="209" t="s">
        <v>14</v>
      </c>
      <c r="D8644" s="210">
        <v>32.01</v>
      </c>
      <c r="E8644" s="206"/>
    </row>
    <row r="8645" spans="1:5" ht="30">
      <c r="A8645" s="207">
        <v>2621</v>
      </c>
      <c r="B8645" s="208" t="s">
        <v>9831</v>
      </c>
      <c r="C8645" s="209" t="s">
        <v>14</v>
      </c>
      <c r="D8645" s="210">
        <v>143.94</v>
      </c>
      <c r="E8645" s="206"/>
    </row>
    <row r="8646" spans="1:5" ht="30">
      <c r="A8646" s="207">
        <v>2616</v>
      </c>
      <c r="B8646" s="208" t="s">
        <v>9832</v>
      </c>
      <c r="C8646" s="209" t="s">
        <v>14</v>
      </c>
      <c r="D8646" s="210">
        <v>4.07</v>
      </c>
      <c r="E8646" s="206"/>
    </row>
    <row r="8647" spans="1:5" ht="30">
      <c r="A8647" s="207">
        <v>2633</v>
      </c>
      <c r="B8647" s="208" t="s">
        <v>9833</v>
      </c>
      <c r="C8647" s="209" t="s">
        <v>14</v>
      </c>
      <c r="D8647" s="210">
        <v>4.6100000000000003</v>
      </c>
      <c r="E8647" s="206"/>
    </row>
    <row r="8648" spans="1:5" ht="30">
      <c r="A8648" s="207">
        <v>2617</v>
      </c>
      <c r="B8648" s="208" t="s">
        <v>9834</v>
      </c>
      <c r="C8648" s="209" t="s">
        <v>14</v>
      </c>
      <c r="D8648" s="210">
        <v>6.26</v>
      </c>
      <c r="E8648" s="206"/>
    </row>
    <row r="8649" spans="1:5" ht="30">
      <c r="A8649" s="207">
        <v>2618</v>
      </c>
      <c r="B8649" s="208" t="s">
        <v>9835</v>
      </c>
      <c r="C8649" s="209" t="s">
        <v>14</v>
      </c>
      <c r="D8649" s="210">
        <v>14.26</v>
      </c>
      <c r="E8649" s="206"/>
    </row>
    <row r="8650" spans="1:5" ht="30">
      <c r="A8650" s="207">
        <v>2632</v>
      </c>
      <c r="B8650" s="208" t="s">
        <v>9836</v>
      </c>
      <c r="C8650" s="209" t="s">
        <v>14</v>
      </c>
      <c r="D8650" s="210">
        <v>17.39</v>
      </c>
      <c r="E8650" s="206"/>
    </row>
    <row r="8651" spans="1:5" ht="30">
      <c r="A8651" s="207">
        <v>2631</v>
      </c>
      <c r="B8651" s="208" t="s">
        <v>9837</v>
      </c>
      <c r="C8651" s="209" t="s">
        <v>14</v>
      </c>
      <c r="D8651" s="210">
        <v>25.53</v>
      </c>
      <c r="E8651" s="206"/>
    </row>
    <row r="8652" spans="1:5" ht="30">
      <c r="A8652" s="207">
        <v>2619</v>
      </c>
      <c r="B8652" s="208" t="s">
        <v>9838</v>
      </c>
      <c r="C8652" s="209" t="s">
        <v>14</v>
      </c>
      <c r="D8652" s="210">
        <v>64.64</v>
      </c>
      <c r="E8652" s="206"/>
    </row>
    <row r="8653" spans="1:5" ht="30">
      <c r="A8653" s="207">
        <v>2620</v>
      </c>
      <c r="B8653" s="208" t="s">
        <v>9839</v>
      </c>
      <c r="C8653" s="209" t="s">
        <v>14</v>
      </c>
      <c r="D8653" s="210">
        <v>84.87</v>
      </c>
      <c r="E8653" s="206"/>
    </row>
    <row r="8654" spans="1:5" ht="15">
      <c r="A8654" s="207">
        <v>25968</v>
      </c>
      <c r="B8654" s="208" t="s">
        <v>9840</v>
      </c>
      <c r="C8654" s="209" t="s">
        <v>14</v>
      </c>
      <c r="D8654" s="210">
        <v>38.25</v>
      </c>
      <c r="E8654" s="206"/>
    </row>
    <row r="8655" spans="1:5" ht="30">
      <c r="A8655" s="207">
        <v>38369</v>
      </c>
      <c r="B8655" s="208" t="s">
        <v>9841</v>
      </c>
      <c r="C8655" s="209" t="s">
        <v>14</v>
      </c>
      <c r="D8655" s="210">
        <v>16</v>
      </c>
      <c r="E8655" s="206"/>
    </row>
    <row r="8656" spans="1:5" ht="30">
      <c r="A8656" s="207">
        <v>38370</v>
      </c>
      <c r="B8656" s="208" t="s">
        <v>9842</v>
      </c>
      <c r="C8656" s="209" t="s">
        <v>14</v>
      </c>
      <c r="D8656" s="210">
        <v>16</v>
      </c>
      <c r="E8656" s="206"/>
    </row>
    <row r="8657" spans="1:5" ht="15">
      <c r="A8657" s="207">
        <v>38372</v>
      </c>
      <c r="B8657" s="208" t="s">
        <v>9843</v>
      </c>
      <c r="C8657" s="209" t="s">
        <v>14</v>
      </c>
      <c r="D8657" s="210">
        <v>20.29</v>
      </c>
      <c r="E8657" s="206"/>
    </row>
    <row r="8658" spans="1:5" ht="15">
      <c r="A8658" s="207">
        <v>2357</v>
      </c>
      <c r="B8658" s="208" t="s">
        <v>9844</v>
      </c>
      <c r="C8658" s="209" t="s">
        <v>15</v>
      </c>
      <c r="D8658" s="210">
        <v>16.03</v>
      </c>
      <c r="E8658" s="206"/>
    </row>
    <row r="8659" spans="1:5" ht="15">
      <c r="A8659" s="207">
        <v>40806</v>
      </c>
      <c r="B8659" s="208" t="s">
        <v>9845</v>
      </c>
      <c r="C8659" s="209" t="s">
        <v>8218</v>
      </c>
      <c r="D8659" s="210">
        <v>2841.35</v>
      </c>
      <c r="E8659" s="206"/>
    </row>
    <row r="8660" spans="1:5" ht="15">
      <c r="A8660" s="207">
        <v>2355</v>
      </c>
      <c r="B8660" s="208" t="s">
        <v>9846</v>
      </c>
      <c r="C8660" s="209" t="s">
        <v>15</v>
      </c>
      <c r="D8660" s="210">
        <v>21.26</v>
      </c>
      <c r="E8660" s="206"/>
    </row>
    <row r="8661" spans="1:5" ht="15">
      <c r="A8661" s="207">
        <v>40805</v>
      </c>
      <c r="B8661" s="208" t="s">
        <v>9847</v>
      </c>
      <c r="C8661" s="209" t="s">
        <v>8218</v>
      </c>
      <c r="D8661" s="210">
        <v>3766.89</v>
      </c>
      <c r="E8661" s="206"/>
    </row>
    <row r="8662" spans="1:5" ht="15">
      <c r="A8662" s="207">
        <v>2358</v>
      </c>
      <c r="B8662" s="208" t="s">
        <v>9848</v>
      </c>
      <c r="C8662" s="209" t="s">
        <v>15</v>
      </c>
      <c r="D8662" s="210">
        <v>16.989999999999998</v>
      </c>
      <c r="E8662" s="206"/>
    </row>
    <row r="8663" spans="1:5" ht="15">
      <c r="A8663" s="207">
        <v>40807</v>
      </c>
      <c r="B8663" s="208" t="s">
        <v>9849</v>
      </c>
      <c r="C8663" s="209" t="s">
        <v>8218</v>
      </c>
      <c r="D8663" s="210">
        <v>3010.99</v>
      </c>
      <c r="E8663" s="206"/>
    </row>
    <row r="8664" spans="1:5" ht="15">
      <c r="A8664" s="207">
        <v>2359</v>
      </c>
      <c r="B8664" s="208" t="s">
        <v>9850</v>
      </c>
      <c r="C8664" s="209" t="s">
        <v>15</v>
      </c>
      <c r="D8664" s="210">
        <v>16.97</v>
      </c>
      <c r="E8664" s="206"/>
    </row>
    <row r="8665" spans="1:5" ht="15">
      <c r="A8665" s="207">
        <v>40808</v>
      </c>
      <c r="B8665" s="208" t="s">
        <v>9851</v>
      </c>
      <c r="C8665" s="209" t="s">
        <v>8218</v>
      </c>
      <c r="D8665" s="210">
        <v>3010.14</v>
      </c>
      <c r="E8665" s="206"/>
    </row>
    <row r="8666" spans="1:5" ht="15">
      <c r="A8666" s="207">
        <v>43144</v>
      </c>
      <c r="B8666" s="208" t="s">
        <v>9852</v>
      </c>
      <c r="C8666" s="209" t="s">
        <v>8104</v>
      </c>
      <c r="D8666" s="210">
        <v>28.53</v>
      </c>
      <c r="E8666" s="206"/>
    </row>
    <row r="8667" spans="1:5" ht="15">
      <c r="A8667" s="207">
        <v>39397</v>
      </c>
      <c r="B8667" s="208" t="s">
        <v>9853</v>
      </c>
      <c r="C8667" s="209" t="s">
        <v>8049</v>
      </c>
      <c r="D8667" s="210">
        <v>13</v>
      </c>
      <c r="E8667" s="206"/>
    </row>
    <row r="8668" spans="1:5" ht="30">
      <c r="A8668" s="207">
        <v>2692</v>
      </c>
      <c r="B8668" s="208" t="s">
        <v>9854</v>
      </c>
      <c r="C8668" s="209" t="s">
        <v>8049</v>
      </c>
      <c r="D8668" s="210">
        <v>5.24</v>
      </c>
      <c r="E8668" s="206"/>
    </row>
    <row r="8669" spans="1:5" ht="15">
      <c r="A8669" s="207">
        <v>5330</v>
      </c>
      <c r="B8669" s="208" t="s">
        <v>9855</v>
      </c>
      <c r="C8669" s="209" t="s">
        <v>8049</v>
      </c>
      <c r="D8669" s="210">
        <v>35.49</v>
      </c>
      <c r="E8669" s="206"/>
    </row>
    <row r="8670" spans="1:5" ht="15">
      <c r="A8670" s="207">
        <v>26017</v>
      </c>
      <c r="B8670" s="208" t="s">
        <v>9856</v>
      </c>
      <c r="C8670" s="209" t="s">
        <v>14</v>
      </c>
      <c r="D8670" s="210">
        <v>36.200000000000003</v>
      </c>
      <c r="E8670" s="206"/>
    </row>
    <row r="8671" spans="1:5" ht="30">
      <c r="A8671" s="207">
        <v>25931</v>
      </c>
      <c r="B8671" s="208" t="s">
        <v>9857</v>
      </c>
      <c r="C8671" s="209" t="s">
        <v>14</v>
      </c>
      <c r="D8671" s="210">
        <v>115.05</v>
      </c>
      <c r="E8671" s="206"/>
    </row>
    <row r="8672" spans="1:5" ht="30">
      <c r="A8672" s="207">
        <v>38140</v>
      </c>
      <c r="B8672" s="208" t="s">
        <v>9858</v>
      </c>
      <c r="C8672" s="209" t="s">
        <v>14</v>
      </c>
      <c r="D8672" s="210">
        <v>27.9</v>
      </c>
      <c r="E8672" s="206"/>
    </row>
    <row r="8673" spans="1:5" ht="30">
      <c r="A8673" s="207">
        <v>13887</v>
      </c>
      <c r="B8673" s="208" t="s">
        <v>9859</v>
      </c>
      <c r="C8673" s="209" t="s">
        <v>14</v>
      </c>
      <c r="D8673" s="210">
        <v>660.55</v>
      </c>
      <c r="E8673" s="206"/>
    </row>
    <row r="8674" spans="1:5" ht="30">
      <c r="A8674" s="207">
        <v>26018</v>
      </c>
      <c r="B8674" s="208" t="s">
        <v>9860</v>
      </c>
      <c r="C8674" s="209" t="s">
        <v>14</v>
      </c>
      <c r="D8674" s="210">
        <v>29.4</v>
      </c>
      <c r="E8674" s="206"/>
    </row>
    <row r="8675" spans="1:5" ht="30">
      <c r="A8675" s="207">
        <v>26019</v>
      </c>
      <c r="B8675" s="208" t="s">
        <v>9861</v>
      </c>
      <c r="C8675" s="209" t="s">
        <v>14</v>
      </c>
      <c r="D8675" s="210">
        <v>27.77</v>
      </c>
      <c r="E8675" s="206"/>
    </row>
    <row r="8676" spans="1:5" ht="15">
      <c r="A8676" s="207">
        <v>26020</v>
      </c>
      <c r="B8676" s="208" t="s">
        <v>9862</v>
      </c>
      <c r="C8676" s="209" t="s">
        <v>14</v>
      </c>
      <c r="D8676" s="210">
        <v>7.24</v>
      </c>
      <c r="E8676" s="206"/>
    </row>
    <row r="8677" spans="1:5" ht="15">
      <c r="A8677" s="207">
        <v>34544</v>
      </c>
      <c r="B8677" s="208" t="s">
        <v>9863</v>
      </c>
      <c r="C8677" s="209" t="s">
        <v>14</v>
      </c>
      <c r="D8677" s="210">
        <v>1285.6400000000001</v>
      </c>
      <c r="E8677" s="206"/>
    </row>
    <row r="8678" spans="1:5" ht="30">
      <c r="A8678" s="207">
        <v>34729</v>
      </c>
      <c r="B8678" s="208" t="s">
        <v>9864</v>
      </c>
      <c r="C8678" s="209" t="s">
        <v>14</v>
      </c>
      <c r="D8678" s="210">
        <v>1011.35</v>
      </c>
      <c r="E8678" s="206"/>
    </row>
    <row r="8679" spans="1:5" ht="30">
      <c r="A8679" s="207">
        <v>34734</v>
      </c>
      <c r="B8679" s="208" t="s">
        <v>9865</v>
      </c>
      <c r="C8679" s="209" t="s">
        <v>14</v>
      </c>
      <c r="D8679" s="210">
        <v>1565.9</v>
      </c>
      <c r="E8679" s="206"/>
    </row>
    <row r="8680" spans="1:5" ht="30">
      <c r="A8680" s="207">
        <v>34738</v>
      </c>
      <c r="B8680" s="208" t="s">
        <v>9866</v>
      </c>
      <c r="C8680" s="209" t="s">
        <v>14</v>
      </c>
      <c r="D8680" s="210">
        <v>3658.43</v>
      </c>
      <c r="E8680" s="206"/>
    </row>
    <row r="8681" spans="1:5" ht="15">
      <c r="A8681" s="207">
        <v>2391</v>
      </c>
      <c r="B8681" s="208" t="s">
        <v>9867</v>
      </c>
      <c r="C8681" s="209" t="s">
        <v>14</v>
      </c>
      <c r="D8681" s="210">
        <v>297.55</v>
      </c>
      <c r="E8681" s="206"/>
    </row>
    <row r="8682" spans="1:5" ht="30">
      <c r="A8682" s="207">
        <v>2374</v>
      </c>
      <c r="B8682" s="208" t="s">
        <v>9868</v>
      </c>
      <c r="C8682" s="209" t="s">
        <v>14</v>
      </c>
      <c r="D8682" s="210">
        <v>337.56</v>
      </c>
      <c r="E8682" s="206"/>
    </row>
    <row r="8683" spans="1:5" ht="30">
      <c r="A8683" s="207">
        <v>2377</v>
      </c>
      <c r="B8683" s="208" t="s">
        <v>9869</v>
      </c>
      <c r="C8683" s="209" t="s">
        <v>14</v>
      </c>
      <c r="D8683" s="210">
        <v>473.73</v>
      </c>
      <c r="E8683" s="206"/>
    </row>
    <row r="8684" spans="1:5" ht="15">
      <c r="A8684" s="207">
        <v>2393</v>
      </c>
      <c r="B8684" s="208" t="s">
        <v>9870</v>
      </c>
      <c r="C8684" s="209" t="s">
        <v>14</v>
      </c>
      <c r="D8684" s="210">
        <v>793.33</v>
      </c>
      <c r="E8684" s="206"/>
    </row>
    <row r="8685" spans="1:5" ht="15">
      <c r="A8685" s="207">
        <v>34705</v>
      </c>
      <c r="B8685" s="208" t="s">
        <v>9871</v>
      </c>
      <c r="C8685" s="209" t="s">
        <v>14</v>
      </c>
      <c r="D8685" s="210">
        <v>693.88</v>
      </c>
      <c r="E8685" s="206"/>
    </row>
    <row r="8686" spans="1:5" ht="15">
      <c r="A8686" s="207">
        <v>34707</v>
      </c>
      <c r="B8686" s="208" t="s">
        <v>9872</v>
      </c>
      <c r="C8686" s="209" t="s">
        <v>14</v>
      </c>
      <c r="D8686" s="210">
        <v>1285.77</v>
      </c>
      <c r="E8686" s="206"/>
    </row>
    <row r="8687" spans="1:5" ht="30">
      <c r="A8687" s="207">
        <v>2378</v>
      </c>
      <c r="B8687" s="208" t="s">
        <v>9873</v>
      </c>
      <c r="C8687" s="209" t="s">
        <v>14</v>
      </c>
      <c r="D8687" s="210">
        <v>1089.74</v>
      </c>
      <c r="E8687" s="206"/>
    </row>
    <row r="8688" spans="1:5" ht="30">
      <c r="A8688" s="207">
        <v>2379</v>
      </c>
      <c r="B8688" s="208" t="s">
        <v>9874</v>
      </c>
      <c r="C8688" s="209" t="s">
        <v>14</v>
      </c>
      <c r="D8688" s="210">
        <v>1089.74</v>
      </c>
      <c r="E8688" s="206"/>
    </row>
    <row r="8689" spans="1:5" ht="30">
      <c r="A8689" s="207">
        <v>2376</v>
      </c>
      <c r="B8689" s="208" t="s">
        <v>9875</v>
      </c>
      <c r="C8689" s="209" t="s">
        <v>14</v>
      </c>
      <c r="D8689" s="210">
        <v>1794.8</v>
      </c>
      <c r="E8689" s="206"/>
    </row>
    <row r="8690" spans="1:5" ht="15">
      <c r="A8690" s="207">
        <v>2394</v>
      </c>
      <c r="B8690" s="208" t="s">
        <v>9876</v>
      </c>
      <c r="C8690" s="209" t="s">
        <v>14</v>
      </c>
      <c r="D8690" s="210">
        <v>3836.96</v>
      </c>
      <c r="E8690" s="206"/>
    </row>
    <row r="8691" spans="1:5" ht="15">
      <c r="A8691" s="207">
        <v>34686</v>
      </c>
      <c r="B8691" s="208" t="s">
        <v>9877</v>
      </c>
      <c r="C8691" s="209" t="s">
        <v>14</v>
      </c>
      <c r="D8691" s="210">
        <v>11.52</v>
      </c>
      <c r="E8691" s="206"/>
    </row>
    <row r="8692" spans="1:5" ht="15">
      <c r="A8692" s="207">
        <v>34616</v>
      </c>
      <c r="B8692" s="208" t="s">
        <v>9878</v>
      </c>
      <c r="C8692" s="209" t="s">
        <v>14</v>
      </c>
      <c r="D8692" s="210">
        <v>44.52</v>
      </c>
      <c r="E8692" s="206"/>
    </row>
    <row r="8693" spans="1:5" ht="15">
      <c r="A8693" s="207">
        <v>34623</v>
      </c>
      <c r="B8693" s="208" t="s">
        <v>9879</v>
      </c>
      <c r="C8693" s="209" t="s">
        <v>14</v>
      </c>
      <c r="D8693" s="210">
        <v>43.84</v>
      </c>
      <c r="E8693" s="206"/>
    </row>
    <row r="8694" spans="1:5" ht="15">
      <c r="A8694" s="207">
        <v>34628</v>
      </c>
      <c r="B8694" s="208" t="s">
        <v>9880</v>
      </c>
      <c r="C8694" s="209" t="s">
        <v>14</v>
      </c>
      <c r="D8694" s="210">
        <v>62.79</v>
      </c>
      <c r="E8694" s="206"/>
    </row>
    <row r="8695" spans="1:5" ht="15">
      <c r="A8695" s="207">
        <v>34653</v>
      </c>
      <c r="B8695" s="208" t="s">
        <v>9881</v>
      </c>
      <c r="C8695" s="209" t="s">
        <v>14</v>
      </c>
      <c r="D8695" s="210">
        <v>7.76</v>
      </c>
      <c r="E8695" s="206"/>
    </row>
    <row r="8696" spans="1:5" ht="15">
      <c r="A8696" s="207">
        <v>34688</v>
      </c>
      <c r="B8696" s="208" t="s">
        <v>9882</v>
      </c>
      <c r="C8696" s="209" t="s">
        <v>14</v>
      </c>
      <c r="D8696" s="210">
        <v>14.07</v>
      </c>
      <c r="E8696" s="206"/>
    </row>
    <row r="8697" spans="1:5" ht="15">
      <c r="A8697" s="207">
        <v>34709</v>
      </c>
      <c r="B8697" s="208" t="s">
        <v>9883</v>
      </c>
      <c r="C8697" s="209" t="s">
        <v>14</v>
      </c>
      <c r="D8697" s="210">
        <v>54.55</v>
      </c>
      <c r="E8697" s="206"/>
    </row>
    <row r="8698" spans="1:5" ht="15">
      <c r="A8698" s="207">
        <v>34714</v>
      </c>
      <c r="B8698" s="208" t="s">
        <v>9884</v>
      </c>
      <c r="C8698" s="209" t="s">
        <v>14</v>
      </c>
      <c r="D8698" s="210">
        <v>65.150000000000006</v>
      </c>
      <c r="E8698" s="206"/>
    </row>
    <row r="8699" spans="1:5" ht="15">
      <c r="A8699" s="207">
        <v>2388</v>
      </c>
      <c r="B8699" s="208" t="s">
        <v>9885</v>
      </c>
      <c r="C8699" s="209" t="s">
        <v>14</v>
      </c>
      <c r="D8699" s="210">
        <v>54.14</v>
      </c>
      <c r="E8699" s="206"/>
    </row>
    <row r="8700" spans="1:5" ht="15">
      <c r="A8700" s="207">
        <v>34606</v>
      </c>
      <c r="B8700" s="208" t="s">
        <v>9886</v>
      </c>
      <c r="C8700" s="209" t="s">
        <v>14</v>
      </c>
      <c r="D8700" s="210">
        <v>83.05</v>
      </c>
      <c r="E8700" s="206"/>
    </row>
    <row r="8701" spans="1:5" ht="30">
      <c r="A8701" s="207">
        <v>34689</v>
      </c>
      <c r="B8701" s="208" t="s">
        <v>9887</v>
      </c>
      <c r="C8701" s="209" t="s">
        <v>14</v>
      </c>
      <c r="D8701" s="210">
        <v>26.44</v>
      </c>
      <c r="E8701" s="206"/>
    </row>
    <row r="8702" spans="1:5" ht="30">
      <c r="A8702" s="207">
        <v>2370</v>
      </c>
      <c r="B8702" s="208" t="s">
        <v>9888</v>
      </c>
      <c r="C8702" s="209" t="s">
        <v>14</v>
      </c>
      <c r="D8702" s="210">
        <v>10.06</v>
      </c>
      <c r="E8702" s="206"/>
    </row>
    <row r="8703" spans="1:5" ht="30">
      <c r="A8703" s="207">
        <v>2386</v>
      </c>
      <c r="B8703" s="208" t="s">
        <v>9889</v>
      </c>
      <c r="C8703" s="209" t="s">
        <v>14</v>
      </c>
      <c r="D8703" s="210">
        <v>16.87</v>
      </c>
      <c r="E8703" s="206"/>
    </row>
    <row r="8704" spans="1:5" ht="30">
      <c r="A8704" s="207">
        <v>2392</v>
      </c>
      <c r="B8704" s="208" t="s">
        <v>9890</v>
      </c>
      <c r="C8704" s="209" t="s">
        <v>14</v>
      </c>
      <c r="D8704" s="210">
        <v>67.53</v>
      </c>
      <c r="E8704" s="206"/>
    </row>
    <row r="8705" spans="1:5" ht="30">
      <c r="A8705" s="207">
        <v>2373</v>
      </c>
      <c r="B8705" s="208" t="s">
        <v>9891</v>
      </c>
      <c r="C8705" s="209" t="s">
        <v>14</v>
      </c>
      <c r="D8705" s="210">
        <v>95.14</v>
      </c>
      <c r="E8705" s="206"/>
    </row>
    <row r="8706" spans="1:5" ht="30">
      <c r="A8706" s="207">
        <v>39465</v>
      </c>
      <c r="B8706" s="208" t="s">
        <v>9892</v>
      </c>
      <c r="C8706" s="209" t="s">
        <v>14</v>
      </c>
      <c r="D8706" s="210">
        <v>58.12</v>
      </c>
      <c r="E8706" s="206"/>
    </row>
    <row r="8707" spans="1:5" ht="30">
      <c r="A8707" s="207">
        <v>39466</v>
      </c>
      <c r="B8707" s="208" t="s">
        <v>9893</v>
      </c>
      <c r="C8707" s="209" t="s">
        <v>14</v>
      </c>
      <c r="D8707" s="210">
        <v>65.39</v>
      </c>
      <c r="E8707" s="206"/>
    </row>
    <row r="8708" spans="1:5" ht="30">
      <c r="A8708" s="207">
        <v>39467</v>
      </c>
      <c r="B8708" s="208" t="s">
        <v>9894</v>
      </c>
      <c r="C8708" s="209" t="s">
        <v>14</v>
      </c>
      <c r="D8708" s="210">
        <v>83.64</v>
      </c>
      <c r="E8708" s="206"/>
    </row>
    <row r="8709" spans="1:5" ht="30">
      <c r="A8709" s="207">
        <v>39468</v>
      </c>
      <c r="B8709" s="208" t="s">
        <v>9895</v>
      </c>
      <c r="C8709" s="209" t="s">
        <v>14</v>
      </c>
      <c r="D8709" s="210">
        <v>148.66999999999999</v>
      </c>
      <c r="E8709" s="206"/>
    </row>
    <row r="8710" spans="1:5" ht="30">
      <c r="A8710" s="207">
        <v>39469</v>
      </c>
      <c r="B8710" s="208" t="s">
        <v>9896</v>
      </c>
      <c r="C8710" s="209" t="s">
        <v>14</v>
      </c>
      <c r="D8710" s="210">
        <v>60.56</v>
      </c>
      <c r="E8710" s="206"/>
    </row>
    <row r="8711" spans="1:5" ht="30">
      <c r="A8711" s="207">
        <v>39470</v>
      </c>
      <c r="B8711" s="208" t="s">
        <v>9897</v>
      </c>
      <c r="C8711" s="209" t="s">
        <v>14</v>
      </c>
      <c r="D8711" s="210">
        <v>74.41</v>
      </c>
      <c r="E8711" s="206"/>
    </row>
    <row r="8712" spans="1:5" ht="30">
      <c r="A8712" s="207">
        <v>39471</v>
      </c>
      <c r="B8712" s="208" t="s">
        <v>9898</v>
      </c>
      <c r="C8712" s="209" t="s">
        <v>14</v>
      </c>
      <c r="D8712" s="210">
        <v>89.42</v>
      </c>
      <c r="E8712" s="206"/>
    </row>
    <row r="8713" spans="1:5" ht="30">
      <c r="A8713" s="207">
        <v>39472</v>
      </c>
      <c r="B8713" s="208" t="s">
        <v>9899</v>
      </c>
      <c r="C8713" s="209" t="s">
        <v>14</v>
      </c>
      <c r="D8713" s="210">
        <v>155.37</v>
      </c>
      <c r="E8713" s="206"/>
    </row>
    <row r="8714" spans="1:5" ht="30">
      <c r="A8714" s="207">
        <v>39473</v>
      </c>
      <c r="B8714" s="208" t="s">
        <v>9900</v>
      </c>
      <c r="C8714" s="209" t="s">
        <v>14</v>
      </c>
      <c r="D8714" s="210">
        <v>100.37</v>
      </c>
      <c r="E8714" s="206"/>
    </row>
    <row r="8715" spans="1:5" ht="30">
      <c r="A8715" s="207">
        <v>39474</v>
      </c>
      <c r="B8715" s="208" t="s">
        <v>9901</v>
      </c>
      <c r="C8715" s="209" t="s">
        <v>14</v>
      </c>
      <c r="D8715" s="210">
        <v>106.99</v>
      </c>
      <c r="E8715" s="206"/>
    </row>
    <row r="8716" spans="1:5" ht="30">
      <c r="A8716" s="207">
        <v>39475</v>
      </c>
      <c r="B8716" s="208" t="s">
        <v>9902</v>
      </c>
      <c r="C8716" s="209" t="s">
        <v>14</v>
      </c>
      <c r="D8716" s="210">
        <v>121.4</v>
      </c>
      <c r="E8716" s="206"/>
    </row>
    <row r="8717" spans="1:5" ht="30">
      <c r="A8717" s="207">
        <v>39476</v>
      </c>
      <c r="B8717" s="208" t="s">
        <v>9903</v>
      </c>
      <c r="C8717" s="209" t="s">
        <v>14</v>
      </c>
      <c r="D8717" s="210">
        <v>228.52</v>
      </c>
      <c r="E8717" s="206"/>
    </row>
    <row r="8718" spans="1:5" ht="30">
      <c r="A8718" s="207">
        <v>39477</v>
      </c>
      <c r="B8718" s="208" t="s">
        <v>9904</v>
      </c>
      <c r="C8718" s="209" t="s">
        <v>14</v>
      </c>
      <c r="D8718" s="210">
        <v>111.97</v>
      </c>
      <c r="E8718" s="206"/>
    </row>
    <row r="8719" spans="1:5" ht="30">
      <c r="A8719" s="207">
        <v>39478</v>
      </c>
      <c r="B8719" s="208" t="s">
        <v>9905</v>
      </c>
      <c r="C8719" s="209" t="s">
        <v>14</v>
      </c>
      <c r="D8719" s="210">
        <v>115.43</v>
      </c>
      <c r="E8719" s="206"/>
    </row>
    <row r="8720" spans="1:5" ht="30">
      <c r="A8720" s="207">
        <v>39479</v>
      </c>
      <c r="B8720" s="208" t="s">
        <v>9906</v>
      </c>
      <c r="C8720" s="209" t="s">
        <v>14</v>
      </c>
      <c r="D8720" s="210">
        <v>136.01</v>
      </c>
      <c r="E8720" s="206"/>
    </row>
    <row r="8721" spans="1:5" ht="30">
      <c r="A8721" s="207">
        <v>39480</v>
      </c>
      <c r="B8721" s="208" t="s">
        <v>9907</v>
      </c>
      <c r="C8721" s="209" t="s">
        <v>14</v>
      </c>
      <c r="D8721" s="210">
        <v>280.64999999999998</v>
      </c>
      <c r="E8721" s="206"/>
    </row>
    <row r="8722" spans="1:5" ht="30">
      <c r="A8722" s="207">
        <v>39459</v>
      </c>
      <c r="B8722" s="208" t="s">
        <v>9908</v>
      </c>
      <c r="C8722" s="209" t="s">
        <v>14</v>
      </c>
      <c r="D8722" s="210">
        <v>238.2</v>
      </c>
      <c r="E8722" s="206"/>
    </row>
    <row r="8723" spans="1:5" ht="30">
      <c r="A8723" s="207">
        <v>39445</v>
      </c>
      <c r="B8723" s="208" t="s">
        <v>9909</v>
      </c>
      <c r="C8723" s="209" t="s">
        <v>14</v>
      </c>
      <c r="D8723" s="210">
        <v>119.6</v>
      </c>
      <c r="E8723" s="206"/>
    </row>
    <row r="8724" spans="1:5" ht="30">
      <c r="A8724" s="207">
        <v>39446</v>
      </c>
      <c r="B8724" s="208" t="s">
        <v>9910</v>
      </c>
      <c r="C8724" s="209" t="s">
        <v>14</v>
      </c>
      <c r="D8724" s="210">
        <v>121.73</v>
      </c>
      <c r="E8724" s="206"/>
    </row>
    <row r="8725" spans="1:5" ht="30">
      <c r="A8725" s="207">
        <v>39447</v>
      </c>
      <c r="B8725" s="208" t="s">
        <v>9911</v>
      </c>
      <c r="C8725" s="209" t="s">
        <v>14</v>
      </c>
      <c r="D8725" s="210">
        <v>130.16999999999999</v>
      </c>
      <c r="E8725" s="206"/>
    </row>
    <row r="8726" spans="1:5" ht="30">
      <c r="A8726" s="207">
        <v>39448</v>
      </c>
      <c r="B8726" s="208" t="s">
        <v>9912</v>
      </c>
      <c r="C8726" s="209" t="s">
        <v>14</v>
      </c>
      <c r="D8726" s="210">
        <v>221.97</v>
      </c>
      <c r="E8726" s="206"/>
    </row>
    <row r="8727" spans="1:5" ht="30">
      <c r="A8727" s="207">
        <v>39450</v>
      </c>
      <c r="B8727" s="208" t="s">
        <v>9913</v>
      </c>
      <c r="C8727" s="209" t="s">
        <v>14</v>
      </c>
      <c r="D8727" s="210">
        <v>135.41999999999999</v>
      </c>
      <c r="E8727" s="206"/>
    </row>
    <row r="8728" spans="1:5" ht="30">
      <c r="A8728" s="207">
        <v>39451</v>
      </c>
      <c r="B8728" s="208" t="s">
        <v>9914</v>
      </c>
      <c r="C8728" s="209" t="s">
        <v>14</v>
      </c>
      <c r="D8728" s="210">
        <v>147.71</v>
      </c>
      <c r="E8728" s="206"/>
    </row>
    <row r="8729" spans="1:5" ht="30">
      <c r="A8729" s="207">
        <v>39452</v>
      </c>
      <c r="B8729" s="208" t="s">
        <v>9915</v>
      </c>
      <c r="C8729" s="209" t="s">
        <v>14</v>
      </c>
      <c r="D8729" s="210">
        <v>148.59</v>
      </c>
      <c r="E8729" s="206"/>
    </row>
    <row r="8730" spans="1:5" ht="30">
      <c r="A8730" s="207">
        <v>39523</v>
      </c>
      <c r="B8730" s="208" t="s">
        <v>9916</v>
      </c>
      <c r="C8730" s="209" t="s">
        <v>14</v>
      </c>
      <c r="D8730" s="210">
        <v>248.67</v>
      </c>
      <c r="E8730" s="206"/>
    </row>
    <row r="8731" spans="1:5" ht="30">
      <c r="A8731" s="207">
        <v>39449</v>
      </c>
      <c r="B8731" s="208" t="s">
        <v>9917</v>
      </c>
      <c r="C8731" s="209" t="s">
        <v>14</v>
      </c>
      <c r="D8731" s="210">
        <v>275.38</v>
      </c>
      <c r="E8731" s="206"/>
    </row>
    <row r="8732" spans="1:5" ht="30">
      <c r="A8732" s="207">
        <v>39455</v>
      </c>
      <c r="B8732" s="208" t="s">
        <v>9918</v>
      </c>
      <c r="C8732" s="209" t="s">
        <v>14</v>
      </c>
      <c r="D8732" s="210">
        <v>136.26</v>
      </c>
      <c r="E8732" s="206"/>
    </row>
    <row r="8733" spans="1:5" ht="30">
      <c r="A8733" s="207">
        <v>39456</v>
      </c>
      <c r="B8733" s="208" t="s">
        <v>9919</v>
      </c>
      <c r="C8733" s="209" t="s">
        <v>14</v>
      </c>
      <c r="D8733" s="210">
        <v>136.36000000000001</v>
      </c>
      <c r="E8733" s="206"/>
    </row>
    <row r="8734" spans="1:5" ht="30">
      <c r="A8734" s="207">
        <v>39457</v>
      </c>
      <c r="B8734" s="208" t="s">
        <v>9920</v>
      </c>
      <c r="C8734" s="209" t="s">
        <v>14</v>
      </c>
      <c r="D8734" s="210">
        <v>148.66</v>
      </c>
      <c r="E8734" s="206"/>
    </row>
    <row r="8735" spans="1:5" ht="30">
      <c r="A8735" s="207">
        <v>39458</v>
      </c>
      <c r="B8735" s="208" t="s">
        <v>9921</v>
      </c>
      <c r="C8735" s="209" t="s">
        <v>14</v>
      </c>
      <c r="D8735" s="210">
        <v>277.41000000000003</v>
      </c>
      <c r="E8735" s="206"/>
    </row>
    <row r="8736" spans="1:5" ht="30">
      <c r="A8736" s="207">
        <v>39464</v>
      </c>
      <c r="B8736" s="208" t="s">
        <v>9922</v>
      </c>
      <c r="C8736" s="209" t="s">
        <v>14</v>
      </c>
      <c r="D8736" s="210">
        <v>446.1</v>
      </c>
      <c r="E8736" s="206"/>
    </row>
    <row r="8737" spans="1:5" ht="30">
      <c r="A8737" s="207">
        <v>39460</v>
      </c>
      <c r="B8737" s="208" t="s">
        <v>9923</v>
      </c>
      <c r="C8737" s="209" t="s">
        <v>14</v>
      </c>
      <c r="D8737" s="210">
        <v>169.19</v>
      </c>
      <c r="E8737" s="206"/>
    </row>
    <row r="8738" spans="1:5" ht="30">
      <c r="A8738" s="207">
        <v>39461</v>
      </c>
      <c r="B8738" s="208" t="s">
        <v>9924</v>
      </c>
      <c r="C8738" s="209" t="s">
        <v>14</v>
      </c>
      <c r="D8738" s="210">
        <v>198.26</v>
      </c>
      <c r="E8738" s="206"/>
    </row>
    <row r="8739" spans="1:5" ht="30">
      <c r="A8739" s="207">
        <v>39462</v>
      </c>
      <c r="B8739" s="208" t="s">
        <v>9925</v>
      </c>
      <c r="C8739" s="209" t="s">
        <v>14</v>
      </c>
      <c r="D8739" s="210">
        <v>191.07</v>
      </c>
      <c r="E8739" s="206"/>
    </row>
    <row r="8740" spans="1:5" ht="30">
      <c r="A8740" s="207">
        <v>39463</v>
      </c>
      <c r="B8740" s="208" t="s">
        <v>9926</v>
      </c>
      <c r="C8740" s="209" t="s">
        <v>14</v>
      </c>
      <c r="D8740" s="210">
        <v>442.64</v>
      </c>
      <c r="E8740" s="206"/>
    </row>
    <row r="8741" spans="1:5" ht="30">
      <c r="A8741" s="207">
        <v>26039</v>
      </c>
      <c r="B8741" s="208" t="s">
        <v>9927</v>
      </c>
      <c r="C8741" s="209" t="s">
        <v>14</v>
      </c>
      <c r="D8741" s="210">
        <v>282304.84999999998</v>
      </c>
      <c r="E8741" s="206"/>
    </row>
    <row r="8742" spans="1:5" ht="30">
      <c r="A8742" s="207">
        <v>2401</v>
      </c>
      <c r="B8742" s="208" t="s">
        <v>9928</v>
      </c>
      <c r="C8742" s="209" t="s">
        <v>14</v>
      </c>
      <c r="D8742" s="210">
        <v>64933.24</v>
      </c>
      <c r="E8742" s="206"/>
    </row>
    <row r="8743" spans="1:5" ht="30">
      <c r="A8743" s="207">
        <v>38870</v>
      </c>
      <c r="B8743" s="208" t="s">
        <v>9929</v>
      </c>
      <c r="C8743" s="209" t="s">
        <v>14</v>
      </c>
      <c r="D8743" s="210">
        <v>46.47</v>
      </c>
      <c r="E8743" s="206"/>
    </row>
    <row r="8744" spans="1:5" ht="30">
      <c r="A8744" s="207">
        <v>38869</v>
      </c>
      <c r="B8744" s="208" t="s">
        <v>9930</v>
      </c>
      <c r="C8744" s="209" t="s">
        <v>14</v>
      </c>
      <c r="D8744" s="210">
        <v>40.99</v>
      </c>
      <c r="E8744" s="206"/>
    </row>
    <row r="8745" spans="1:5" ht="30">
      <c r="A8745" s="207">
        <v>38872</v>
      </c>
      <c r="B8745" s="208" t="s">
        <v>9931</v>
      </c>
      <c r="C8745" s="209" t="s">
        <v>14</v>
      </c>
      <c r="D8745" s="210">
        <v>63.47</v>
      </c>
      <c r="E8745" s="206"/>
    </row>
    <row r="8746" spans="1:5" ht="30">
      <c r="A8746" s="207">
        <v>38871</v>
      </c>
      <c r="B8746" s="208" t="s">
        <v>9932</v>
      </c>
      <c r="C8746" s="209" t="s">
        <v>14</v>
      </c>
      <c r="D8746" s="210">
        <v>51.06</v>
      </c>
      <c r="E8746" s="206"/>
    </row>
    <row r="8747" spans="1:5" ht="30">
      <c r="A8747" s="207">
        <v>39283</v>
      </c>
      <c r="B8747" s="208" t="s">
        <v>9933</v>
      </c>
      <c r="C8747" s="209" t="s">
        <v>14</v>
      </c>
      <c r="D8747" s="210">
        <v>159.03</v>
      </c>
      <c r="E8747" s="206"/>
    </row>
    <row r="8748" spans="1:5" ht="30">
      <c r="A8748" s="207">
        <v>39284</v>
      </c>
      <c r="B8748" s="208" t="s">
        <v>9934</v>
      </c>
      <c r="C8748" s="209" t="s">
        <v>14</v>
      </c>
      <c r="D8748" s="210">
        <v>172.34</v>
      </c>
      <c r="E8748" s="206"/>
    </row>
    <row r="8749" spans="1:5" ht="30">
      <c r="A8749" s="207">
        <v>39285</v>
      </c>
      <c r="B8749" s="208" t="s">
        <v>9935</v>
      </c>
      <c r="C8749" s="209" t="s">
        <v>14</v>
      </c>
      <c r="D8749" s="210">
        <v>174.82</v>
      </c>
      <c r="E8749" s="206"/>
    </row>
    <row r="8750" spans="1:5" ht="30">
      <c r="A8750" s="207">
        <v>39286</v>
      </c>
      <c r="B8750" s="208" t="s">
        <v>9936</v>
      </c>
      <c r="C8750" s="209" t="s">
        <v>14</v>
      </c>
      <c r="D8750" s="210">
        <v>171.01</v>
      </c>
      <c r="E8750" s="206"/>
    </row>
    <row r="8751" spans="1:5" ht="30">
      <c r="A8751" s="207">
        <v>39287</v>
      </c>
      <c r="B8751" s="208" t="s">
        <v>9937</v>
      </c>
      <c r="C8751" s="209" t="s">
        <v>14</v>
      </c>
      <c r="D8751" s="210">
        <v>200.8</v>
      </c>
      <c r="E8751" s="206"/>
    </row>
    <row r="8752" spans="1:5" ht="30">
      <c r="A8752" s="207">
        <v>39288</v>
      </c>
      <c r="B8752" s="208" t="s">
        <v>9938</v>
      </c>
      <c r="C8752" s="209" t="s">
        <v>14</v>
      </c>
      <c r="D8752" s="210">
        <v>214.3</v>
      </c>
      <c r="E8752" s="206"/>
    </row>
    <row r="8753" spans="1:5" ht="45">
      <c r="A8753" s="207">
        <v>25976</v>
      </c>
      <c r="B8753" s="208" t="s">
        <v>9939</v>
      </c>
      <c r="C8753" s="209" t="s">
        <v>787</v>
      </c>
      <c r="D8753" s="210">
        <v>468.42</v>
      </c>
      <c r="E8753" s="206"/>
    </row>
    <row r="8754" spans="1:5" ht="30">
      <c r="A8754" s="207">
        <v>10629</v>
      </c>
      <c r="B8754" s="208" t="s">
        <v>9940</v>
      </c>
      <c r="C8754" s="209" t="s">
        <v>787</v>
      </c>
      <c r="D8754" s="210">
        <v>525.88</v>
      </c>
      <c r="E8754" s="206"/>
    </row>
    <row r="8755" spans="1:5" ht="30">
      <c r="A8755" s="207">
        <v>10698</v>
      </c>
      <c r="B8755" s="208" t="s">
        <v>9941</v>
      </c>
      <c r="C8755" s="209" t="s">
        <v>787</v>
      </c>
      <c r="D8755" s="210">
        <v>166.43</v>
      </c>
      <c r="E8755" s="206"/>
    </row>
    <row r="8756" spans="1:5" ht="30">
      <c r="A8756" s="207">
        <v>40521</v>
      </c>
      <c r="B8756" s="208" t="s">
        <v>9942</v>
      </c>
      <c r="C8756" s="209" t="s">
        <v>14</v>
      </c>
      <c r="D8756" s="210">
        <v>109775.96</v>
      </c>
      <c r="E8756" s="206"/>
    </row>
    <row r="8757" spans="1:5" ht="30">
      <c r="A8757" s="207">
        <v>2432</v>
      </c>
      <c r="B8757" s="208" t="s">
        <v>9943</v>
      </c>
      <c r="C8757" s="209" t="s">
        <v>14</v>
      </c>
      <c r="D8757" s="210">
        <v>18.28</v>
      </c>
      <c r="E8757" s="206"/>
    </row>
    <row r="8758" spans="1:5" ht="30">
      <c r="A8758" s="207">
        <v>2433</v>
      </c>
      <c r="B8758" s="208" t="s">
        <v>9944</v>
      </c>
      <c r="C8758" s="209" t="s">
        <v>14</v>
      </c>
      <c r="D8758" s="210">
        <v>6.19</v>
      </c>
      <c r="E8758" s="206"/>
    </row>
    <row r="8759" spans="1:5" ht="30">
      <c r="A8759" s="207">
        <v>2420</v>
      </c>
      <c r="B8759" s="208" t="s">
        <v>9945</v>
      </c>
      <c r="C8759" s="209" t="s">
        <v>14</v>
      </c>
      <c r="D8759" s="210">
        <v>10.63</v>
      </c>
      <c r="E8759" s="206"/>
    </row>
    <row r="8760" spans="1:5" ht="30">
      <c r="A8760" s="207">
        <v>11447</v>
      </c>
      <c r="B8760" s="208" t="s">
        <v>9946</v>
      </c>
      <c r="C8760" s="209" t="s">
        <v>14</v>
      </c>
      <c r="D8760" s="210">
        <v>21.02</v>
      </c>
      <c r="E8760" s="206"/>
    </row>
    <row r="8761" spans="1:5" ht="30">
      <c r="A8761" s="207">
        <v>11451</v>
      </c>
      <c r="B8761" s="208" t="s">
        <v>9947</v>
      </c>
      <c r="C8761" s="209" t="s">
        <v>14</v>
      </c>
      <c r="D8761" s="210">
        <v>56.35</v>
      </c>
      <c r="E8761" s="206"/>
    </row>
    <row r="8762" spans="1:5" ht="15">
      <c r="A8762" s="207">
        <v>11116</v>
      </c>
      <c r="B8762" s="208" t="s">
        <v>9948</v>
      </c>
      <c r="C8762" s="209" t="s">
        <v>14</v>
      </c>
      <c r="D8762" s="210">
        <v>554.5</v>
      </c>
      <c r="E8762" s="206"/>
    </row>
    <row r="8763" spans="1:5" ht="15">
      <c r="A8763" s="207">
        <v>38411</v>
      </c>
      <c r="B8763" s="208" t="s">
        <v>9949</v>
      </c>
      <c r="C8763" s="209" t="s">
        <v>14</v>
      </c>
      <c r="D8763" s="210">
        <v>1387.02</v>
      </c>
      <c r="E8763" s="206"/>
    </row>
    <row r="8764" spans="1:5" ht="15">
      <c r="A8764" s="207">
        <v>1370</v>
      </c>
      <c r="B8764" s="208" t="s">
        <v>9950</v>
      </c>
      <c r="C8764" s="209" t="s">
        <v>14</v>
      </c>
      <c r="D8764" s="210">
        <v>95.25</v>
      </c>
      <c r="E8764" s="206"/>
    </row>
    <row r="8765" spans="1:5" ht="30">
      <c r="A8765" s="207">
        <v>38189</v>
      </c>
      <c r="B8765" s="208" t="s">
        <v>9951</v>
      </c>
      <c r="C8765" s="209" t="s">
        <v>14</v>
      </c>
      <c r="D8765" s="210">
        <v>190.16</v>
      </c>
      <c r="E8765" s="206"/>
    </row>
    <row r="8766" spans="1:5" ht="30">
      <c r="A8766" s="207">
        <v>38190</v>
      </c>
      <c r="B8766" s="208" t="s">
        <v>9952</v>
      </c>
      <c r="C8766" s="209" t="s">
        <v>14</v>
      </c>
      <c r="D8766" s="210">
        <v>427.63</v>
      </c>
      <c r="E8766" s="206"/>
    </row>
    <row r="8767" spans="1:5" ht="30">
      <c r="A8767" s="207">
        <v>36516</v>
      </c>
      <c r="B8767" s="208" t="s">
        <v>9953</v>
      </c>
      <c r="C8767" s="209" t="s">
        <v>14</v>
      </c>
      <c r="D8767" s="210">
        <v>92406.52</v>
      </c>
      <c r="E8767" s="206"/>
    </row>
    <row r="8768" spans="1:5" ht="30">
      <c r="A8768" s="207">
        <v>34777</v>
      </c>
      <c r="B8768" s="208" t="s">
        <v>9954</v>
      </c>
      <c r="C8768" s="209" t="s">
        <v>14</v>
      </c>
      <c r="D8768" s="210">
        <v>3.23</v>
      </c>
      <c r="E8768" s="206"/>
    </row>
    <row r="8769" spans="1:5" ht="30">
      <c r="A8769" s="207">
        <v>7272</v>
      </c>
      <c r="B8769" s="208" t="s">
        <v>9955</v>
      </c>
      <c r="C8769" s="209" t="s">
        <v>14</v>
      </c>
      <c r="D8769" s="210">
        <v>2.73</v>
      </c>
      <c r="E8769" s="206"/>
    </row>
    <row r="8770" spans="1:5" ht="30">
      <c r="A8770" s="207">
        <v>10605</v>
      </c>
      <c r="B8770" s="208" t="s">
        <v>9956</v>
      </c>
      <c r="C8770" s="209" t="s">
        <v>14</v>
      </c>
      <c r="D8770" s="210">
        <v>3.9</v>
      </c>
      <c r="E8770" s="206"/>
    </row>
    <row r="8771" spans="1:5" ht="30">
      <c r="A8771" s="207">
        <v>10604</v>
      </c>
      <c r="B8771" s="208" t="s">
        <v>9957</v>
      </c>
      <c r="C8771" s="209" t="s">
        <v>14</v>
      </c>
      <c r="D8771" s="210">
        <v>9.1</v>
      </c>
      <c r="E8771" s="206"/>
    </row>
    <row r="8772" spans="1:5" ht="30">
      <c r="A8772" s="207">
        <v>672</v>
      </c>
      <c r="B8772" s="208" t="s">
        <v>9958</v>
      </c>
      <c r="C8772" s="209" t="s">
        <v>14</v>
      </c>
      <c r="D8772" s="210">
        <v>12.51</v>
      </c>
      <c r="E8772" s="206"/>
    </row>
    <row r="8773" spans="1:5" ht="30">
      <c r="A8773" s="207">
        <v>668</v>
      </c>
      <c r="B8773" s="208" t="s">
        <v>9959</v>
      </c>
      <c r="C8773" s="209" t="s">
        <v>14</v>
      </c>
      <c r="D8773" s="210">
        <v>15.1</v>
      </c>
      <c r="E8773" s="206"/>
    </row>
    <row r="8774" spans="1:5" ht="30">
      <c r="A8774" s="207">
        <v>10578</v>
      </c>
      <c r="B8774" s="208" t="s">
        <v>9960</v>
      </c>
      <c r="C8774" s="209" t="s">
        <v>14</v>
      </c>
      <c r="D8774" s="210">
        <v>17.59</v>
      </c>
      <c r="E8774" s="206"/>
    </row>
    <row r="8775" spans="1:5" ht="30">
      <c r="A8775" s="207">
        <v>666</v>
      </c>
      <c r="B8775" s="208" t="s">
        <v>9961</v>
      </c>
      <c r="C8775" s="209" t="s">
        <v>14</v>
      </c>
      <c r="D8775" s="210">
        <v>19.559999999999999</v>
      </c>
      <c r="E8775" s="206"/>
    </row>
    <row r="8776" spans="1:5" ht="30">
      <c r="A8776" s="207">
        <v>665</v>
      </c>
      <c r="B8776" s="208" t="s">
        <v>9962</v>
      </c>
      <c r="C8776" s="209" t="s">
        <v>14</v>
      </c>
      <c r="D8776" s="210">
        <v>26.16</v>
      </c>
      <c r="E8776" s="206"/>
    </row>
    <row r="8777" spans="1:5" ht="30">
      <c r="A8777" s="207">
        <v>10577</v>
      </c>
      <c r="B8777" s="208" t="s">
        <v>9963</v>
      </c>
      <c r="C8777" s="209" t="s">
        <v>14</v>
      </c>
      <c r="D8777" s="210">
        <v>23.21</v>
      </c>
      <c r="E8777" s="206"/>
    </row>
    <row r="8778" spans="1:5" ht="15">
      <c r="A8778" s="207">
        <v>10583</v>
      </c>
      <c r="B8778" s="208" t="s">
        <v>9964</v>
      </c>
      <c r="C8778" s="209" t="s">
        <v>14</v>
      </c>
      <c r="D8778" s="210">
        <v>12.06</v>
      </c>
      <c r="E8778" s="206"/>
    </row>
    <row r="8779" spans="1:5" ht="15">
      <c r="A8779" s="207">
        <v>10579</v>
      </c>
      <c r="B8779" s="208" t="s">
        <v>9965</v>
      </c>
      <c r="C8779" s="209" t="s">
        <v>14</v>
      </c>
      <c r="D8779" s="210">
        <v>21.01</v>
      </c>
      <c r="E8779" s="206"/>
    </row>
    <row r="8780" spans="1:5" ht="15">
      <c r="A8780" s="207">
        <v>10582</v>
      </c>
      <c r="B8780" s="208" t="s">
        <v>9966</v>
      </c>
      <c r="C8780" s="209" t="s">
        <v>14</v>
      </c>
      <c r="D8780" s="210">
        <v>10.61</v>
      </c>
      <c r="E8780" s="206"/>
    </row>
    <row r="8781" spans="1:5" ht="15">
      <c r="A8781" s="207">
        <v>2436</v>
      </c>
      <c r="B8781" s="208" t="s">
        <v>9967</v>
      </c>
      <c r="C8781" s="209" t="s">
        <v>15</v>
      </c>
      <c r="D8781" s="210">
        <v>14.12</v>
      </c>
      <c r="E8781" s="206"/>
    </row>
    <row r="8782" spans="1:5" ht="15">
      <c r="A8782" s="207">
        <v>40918</v>
      </c>
      <c r="B8782" s="208" t="s">
        <v>9968</v>
      </c>
      <c r="C8782" s="209" t="s">
        <v>8218</v>
      </c>
      <c r="D8782" s="210">
        <v>2502.29</v>
      </c>
      <c r="E8782" s="206"/>
    </row>
    <row r="8783" spans="1:5" ht="15">
      <c r="A8783" s="207">
        <v>2439</v>
      </c>
      <c r="B8783" s="208" t="s">
        <v>9969</v>
      </c>
      <c r="C8783" s="209" t="s">
        <v>15</v>
      </c>
      <c r="D8783" s="210">
        <v>14.12</v>
      </c>
      <c r="E8783" s="206"/>
    </row>
    <row r="8784" spans="1:5" ht="15">
      <c r="A8784" s="207">
        <v>40923</v>
      </c>
      <c r="B8784" s="208" t="s">
        <v>9970</v>
      </c>
      <c r="C8784" s="209" t="s">
        <v>8218</v>
      </c>
      <c r="D8784" s="210">
        <v>2502.29</v>
      </c>
      <c r="E8784" s="206"/>
    </row>
    <row r="8785" spans="1:5" ht="15">
      <c r="A8785" s="207">
        <v>10998</v>
      </c>
      <c r="B8785" s="208" t="s">
        <v>9971</v>
      </c>
      <c r="C8785" s="209" t="s">
        <v>8104</v>
      </c>
      <c r="D8785" s="210">
        <v>17.82</v>
      </c>
      <c r="E8785" s="206"/>
    </row>
    <row r="8786" spans="1:5" ht="15">
      <c r="A8786" s="207">
        <v>11002</v>
      </c>
      <c r="B8786" s="208" t="s">
        <v>9972</v>
      </c>
      <c r="C8786" s="209" t="s">
        <v>8104</v>
      </c>
      <c r="D8786" s="210">
        <v>16.32</v>
      </c>
      <c r="E8786" s="206"/>
    </row>
    <row r="8787" spans="1:5" ht="15">
      <c r="A8787" s="207">
        <v>10999</v>
      </c>
      <c r="B8787" s="208" t="s">
        <v>9973</v>
      </c>
      <c r="C8787" s="209" t="s">
        <v>8104</v>
      </c>
      <c r="D8787" s="210">
        <v>15.68</v>
      </c>
      <c r="E8787" s="206"/>
    </row>
    <row r="8788" spans="1:5" ht="15">
      <c r="A8788" s="207">
        <v>10997</v>
      </c>
      <c r="B8788" s="208" t="s">
        <v>9974</v>
      </c>
      <c r="C8788" s="209" t="s">
        <v>8104</v>
      </c>
      <c r="D8788" s="210">
        <v>17</v>
      </c>
      <c r="E8788" s="206"/>
    </row>
    <row r="8789" spans="1:5" ht="15">
      <c r="A8789" s="207">
        <v>2685</v>
      </c>
      <c r="B8789" s="208" t="s">
        <v>9975</v>
      </c>
      <c r="C8789" s="209" t="s">
        <v>803</v>
      </c>
      <c r="D8789" s="210">
        <v>4.47</v>
      </c>
      <c r="E8789" s="206"/>
    </row>
    <row r="8790" spans="1:5" ht="15">
      <c r="A8790" s="207">
        <v>2680</v>
      </c>
      <c r="B8790" s="208" t="s">
        <v>9976</v>
      </c>
      <c r="C8790" s="209" t="s">
        <v>803</v>
      </c>
      <c r="D8790" s="210">
        <v>6.55</v>
      </c>
      <c r="E8790" s="206"/>
    </row>
    <row r="8791" spans="1:5" ht="15">
      <c r="A8791" s="207">
        <v>2684</v>
      </c>
      <c r="B8791" s="208" t="s">
        <v>9977</v>
      </c>
      <c r="C8791" s="209" t="s">
        <v>803</v>
      </c>
      <c r="D8791" s="210">
        <v>5.96</v>
      </c>
      <c r="E8791" s="206"/>
    </row>
    <row r="8792" spans="1:5" ht="15">
      <c r="A8792" s="207">
        <v>2673</v>
      </c>
      <c r="B8792" s="208" t="s">
        <v>9978</v>
      </c>
      <c r="C8792" s="209" t="s">
        <v>803</v>
      </c>
      <c r="D8792" s="210">
        <v>2.2999999999999998</v>
      </c>
      <c r="E8792" s="206"/>
    </row>
    <row r="8793" spans="1:5" ht="15">
      <c r="A8793" s="207">
        <v>2681</v>
      </c>
      <c r="B8793" s="208" t="s">
        <v>9979</v>
      </c>
      <c r="C8793" s="209" t="s">
        <v>803</v>
      </c>
      <c r="D8793" s="210">
        <v>10.7</v>
      </c>
      <c r="E8793" s="206"/>
    </row>
    <row r="8794" spans="1:5" ht="15">
      <c r="A8794" s="207">
        <v>2682</v>
      </c>
      <c r="B8794" s="208" t="s">
        <v>9980</v>
      </c>
      <c r="C8794" s="209" t="s">
        <v>803</v>
      </c>
      <c r="D8794" s="210">
        <v>15.61</v>
      </c>
      <c r="E8794" s="206"/>
    </row>
    <row r="8795" spans="1:5" ht="15">
      <c r="A8795" s="207">
        <v>2686</v>
      </c>
      <c r="B8795" s="208" t="s">
        <v>9981</v>
      </c>
      <c r="C8795" s="209" t="s">
        <v>803</v>
      </c>
      <c r="D8795" s="210">
        <v>19.579999999999998</v>
      </c>
      <c r="E8795" s="206"/>
    </row>
    <row r="8796" spans="1:5" ht="15">
      <c r="A8796" s="207">
        <v>2674</v>
      </c>
      <c r="B8796" s="208" t="s">
        <v>9982</v>
      </c>
      <c r="C8796" s="209" t="s">
        <v>803</v>
      </c>
      <c r="D8796" s="210">
        <v>2.86</v>
      </c>
      <c r="E8796" s="206"/>
    </row>
    <row r="8797" spans="1:5" ht="15">
      <c r="A8797" s="207">
        <v>2683</v>
      </c>
      <c r="B8797" s="208" t="s">
        <v>9983</v>
      </c>
      <c r="C8797" s="209" t="s">
        <v>803</v>
      </c>
      <c r="D8797" s="210">
        <v>30.85</v>
      </c>
      <c r="E8797" s="206"/>
    </row>
    <row r="8798" spans="1:5" ht="15">
      <c r="A8798" s="207">
        <v>2676</v>
      </c>
      <c r="B8798" s="208" t="s">
        <v>9984</v>
      </c>
      <c r="C8798" s="209" t="s">
        <v>803</v>
      </c>
      <c r="D8798" s="210">
        <v>1.33</v>
      </c>
      <c r="E8798" s="206"/>
    </row>
    <row r="8799" spans="1:5" ht="15">
      <c r="A8799" s="207">
        <v>2678</v>
      </c>
      <c r="B8799" s="208" t="s">
        <v>9985</v>
      </c>
      <c r="C8799" s="209" t="s">
        <v>803</v>
      </c>
      <c r="D8799" s="210">
        <v>1.67</v>
      </c>
      <c r="E8799" s="206"/>
    </row>
    <row r="8800" spans="1:5" ht="15">
      <c r="A8800" s="207">
        <v>2679</v>
      </c>
      <c r="B8800" s="208" t="s">
        <v>9986</v>
      </c>
      <c r="C8800" s="209" t="s">
        <v>803</v>
      </c>
      <c r="D8800" s="210">
        <v>2.58</v>
      </c>
      <c r="E8800" s="206"/>
    </row>
    <row r="8801" spans="1:5" ht="15">
      <c r="A8801" s="207">
        <v>12070</v>
      </c>
      <c r="B8801" s="208" t="s">
        <v>9987</v>
      </c>
      <c r="C8801" s="209" t="s">
        <v>803</v>
      </c>
      <c r="D8801" s="210">
        <v>3.59</v>
      </c>
      <c r="E8801" s="206"/>
    </row>
    <row r="8802" spans="1:5" ht="15">
      <c r="A8802" s="207">
        <v>2675</v>
      </c>
      <c r="B8802" s="208" t="s">
        <v>9988</v>
      </c>
      <c r="C8802" s="209" t="s">
        <v>803</v>
      </c>
      <c r="D8802" s="210">
        <v>4.67</v>
      </c>
      <c r="E8802" s="206"/>
    </row>
    <row r="8803" spans="1:5" ht="15">
      <c r="A8803" s="207">
        <v>12067</v>
      </c>
      <c r="B8803" s="208" t="s">
        <v>9989</v>
      </c>
      <c r="C8803" s="209" t="s">
        <v>803</v>
      </c>
      <c r="D8803" s="210">
        <v>6.34</v>
      </c>
      <c r="E8803" s="206"/>
    </row>
    <row r="8804" spans="1:5" ht="30">
      <c r="A8804" s="207">
        <v>40401</v>
      </c>
      <c r="B8804" s="208" t="s">
        <v>9990</v>
      </c>
      <c r="C8804" s="209" t="s">
        <v>803</v>
      </c>
      <c r="D8804" s="210">
        <v>2.2000000000000002</v>
      </c>
      <c r="E8804" s="206"/>
    </row>
    <row r="8805" spans="1:5" ht="30">
      <c r="A8805" s="207">
        <v>40402</v>
      </c>
      <c r="B8805" s="208" t="s">
        <v>9991</v>
      </c>
      <c r="C8805" s="209" t="s">
        <v>803</v>
      </c>
      <c r="D8805" s="210">
        <v>2.83</v>
      </c>
      <c r="E8805" s="206"/>
    </row>
    <row r="8806" spans="1:5" ht="30">
      <c r="A8806" s="207">
        <v>40400</v>
      </c>
      <c r="B8806" s="208" t="s">
        <v>9992</v>
      </c>
      <c r="C8806" s="209" t="s">
        <v>803</v>
      </c>
      <c r="D8806" s="210">
        <v>1.49</v>
      </c>
      <c r="E8806" s="206"/>
    </row>
    <row r="8807" spans="1:5" ht="30">
      <c r="A8807" s="207">
        <v>2504</v>
      </c>
      <c r="B8807" s="208" t="s">
        <v>9993</v>
      </c>
      <c r="C8807" s="209" t="s">
        <v>803</v>
      </c>
      <c r="D8807" s="210">
        <v>10.46</v>
      </c>
      <c r="E8807" s="206"/>
    </row>
    <row r="8808" spans="1:5" ht="30">
      <c r="A8808" s="207">
        <v>2501</v>
      </c>
      <c r="B8808" s="208" t="s">
        <v>9994</v>
      </c>
      <c r="C8808" s="209" t="s">
        <v>803</v>
      </c>
      <c r="D8808" s="210">
        <v>13.72</v>
      </c>
      <c r="E8808" s="206"/>
    </row>
    <row r="8809" spans="1:5" ht="30">
      <c r="A8809" s="207">
        <v>2502</v>
      </c>
      <c r="B8809" s="208" t="s">
        <v>9995</v>
      </c>
      <c r="C8809" s="209" t="s">
        <v>803</v>
      </c>
      <c r="D8809" s="210">
        <v>20.7</v>
      </c>
      <c r="E8809" s="206"/>
    </row>
    <row r="8810" spans="1:5" ht="30">
      <c r="A8810" s="207">
        <v>2503</v>
      </c>
      <c r="B8810" s="208" t="s">
        <v>9996</v>
      </c>
      <c r="C8810" s="209" t="s">
        <v>803</v>
      </c>
      <c r="D8810" s="210">
        <v>26.64</v>
      </c>
      <c r="E8810" s="206"/>
    </row>
    <row r="8811" spans="1:5" ht="30">
      <c r="A8811" s="207">
        <v>2500</v>
      </c>
      <c r="B8811" s="208" t="s">
        <v>9997</v>
      </c>
      <c r="C8811" s="209" t="s">
        <v>803</v>
      </c>
      <c r="D8811" s="210">
        <v>35.49</v>
      </c>
      <c r="E8811" s="206"/>
    </row>
    <row r="8812" spans="1:5" ht="30">
      <c r="A8812" s="207">
        <v>2505</v>
      </c>
      <c r="B8812" s="208" t="s">
        <v>9998</v>
      </c>
      <c r="C8812" s="209" t="s">
        <v>803</v>
      </c>
      <c r="D8812" s="210">
        <v>55.31</v>
      </c>
      <c r="E8812" s="206"/>
    </row>
    <row r="8813" spans="1:5" ht="15">
      <c r="A8813" s="207">
        <v>12056</v>
      </c>
      <c r="B8813" s="208" t="s">
        <v>9999</v>
      </c>
      <c r="C8813" s="209" t="s">
        <v>803</v>
      </c>
      <c r="D8813" s="210">
        <v>22.35</v>
      </c>
      <c r="E8813" s="206"/>
    </row>
    <row r="8814" spans="1:5" ht="15">
      <c r="A8814" s="207">
        <v>12057</v>
      </c>
      <c r="B8814" s="208" t="s">
        <v>10000</v>
      </c>
      <c r="C8814" s="209" t="s">
        <v>803</v>
      </c>
      <c r="D8814" s="210">
        <v>18.98</v>
      </c>
      <c r="E8814" s="206"/>
    </row>
    <row r="8815" spans="1:5" ht="15">
      <c r="A8815" s="207">
        <v>12059</v>
      </c>
      <c r="B8815" s="208" t="s">
        <v>10001</v>
      </c>
      <c r="C8815" s="209" t="s">
        <v>803</v>
      </c>
      <c r="D8815" s="210">
        <v>6.66</v>
      </c>
      <c r="E8815" s="206"/>
    </row>
    <row r="8816" spans="1:5" ht="15">
      <c r="A8816" s="207">
        <v>12058</v>
      </c>
      <c r="B8816" s="208" t="s">
        <v>10002</v>
      </c>
      <c r="C8816" s="209" t="s">
        <v>803</v>
      </c>
      <c r="D8816" s="210">
        <v>11.83</v>
      </c>
      <c r="E8816" s="206"/>
    </row>
    <row r="8817" spans="1:5" ht="15">
      <c r="A8817" s="207">
        <v>12060</v>
      </c>
      <c r="B8817" s="208" t="s">
        <v>10003</v>
      </c>
      <c r="C8817" s="209" t="s">
        <v>803</v>
      </c>
      <c r="D8817" s="210">
        <v>49.32</v>
      </c>
      <c r="E8817" s="206"/>
    </row>
    <row r="8818" spans="1:5" ht="15">
      <c r="A8818" s="207">
        <v>12061</v>
      </c>
      <c r="B8818" s="208" t="s">
        <v>10004</v>
      </c>
      <c r="C8818" s="209" t="s">
        <v>803</v>
      </c>
      <c r="D8818" s="210">
        <v>30.12</v>
      </c>
      <c r="E8818" s="206"/>
    </row>
    <row r="8819" spans="1:5" ht="15">
      <c r="A8819" s="207">
        <v>12062</v>
      </c>
      <c r="B8819" s="208" t="s">
        <v>10005</v>
      </c>
      <c r="C8819" s="209" t="s">
        <v>803</v>
      </c>
      <c r="D8819" s="210">
        <v>55.54</v>
      </c>
      <c r="E8819" s="206"/>
    </row>
    <row r="8820" spans="1:5" ht="30">
      <c r="A8820" s="207">
        <v>21137</v>
      </c>
      <c r="B8820" s="208" t="s">
        <v>10006</v>
      </c>
      <c r="C8820" s="209" t="s">
        <v>803</v>
      </c>
      <c r="D8820" s="210">
        <v>9.65</v>
      </c>
      <c r="E8820" s="206"/>
    </row>
    <row r="8821" spans="1:5" ht="15">
      <c r="A8821" s="207">
        <v>2687</v>
      </c>
      <c r="B8821" s="208" t="s">
        <v>10007</v>
      </c>
      <c r="C8821" s="209" t="s">
        <v>803</v>
      </c>
      <c r="D8821" s="210">
        <v>1.1599999999999999</v>
      </c>
      <c r="E8821" s="206"/>
    </row>
    <row r="8822" spans="1:5" ht="15">
      <c r="A8822" s="207">
        <v>2689</v>
      </c>
      <c r="B8822" s="208" t="s">
        <v>10008</v>
      </c>
      <c r="C8822" s="209" t="s">
        <v>803</v>
      </c>
      <c r="D8822" s="210">
        <v>1.39</v>
      </c>
      <c r="E8822" s="206"/>
    </row>
    <row r="8823" spans="1:5" ht="15">
      <c r="A8823" s="207">
        <v>2688</v>
      </c>
      <c r="B8823" s="208" t="s">
        <v>10009</v>
      </c>
      <c r="C8823" s="209" t="s">
        <v>803</v>
      </c>
      <c r="D8823" s="210">
        <v>1.5</v>
      </c>
      <c r="E8823" s="206"/>
    </row>
    <row r="8824" spans="1:5" ht="15">
      <c r="A8824" s="207">
        <v>2690</v>
      </c>
      <c r="B8824" s="208" t="s">
        <v>10010</v>
      </c>
      <c r="C8824" s="209" t="s">
        <v>803</v>
      </c>
      <c r="D8824" s="210">
        <v>2.57</v>
      </c>
      <c r="E8824" s="206"/>
    </row>
    <row r="8825" spans="1:5" ht="30">
      <c r="A8825" s="207">
        <v>39243</v>
      </c>
      <c r="B8825" s="208" t="s">
        <v>10011</v>
      </c>
      <c r="C8825" s="209" t="s">
        <v>803</v>
      </c>
      <c r="D8825" s="210">
        <v>1.69</v>
      </c>
      <c r="E8825" s="206"/>
    </row>
    <row r="8826" spans="1:5" ht="30">
      <c r="A8826" s="207">
        <v>39244</v>
      </c>
      <c r="B8826" s="208" t="s">
        <v>10012</v>
      </c>
      <c r="C8826" s="209" t="s">
        <v>803</v>
      </c>
      <c r="D8826" s="210">
        <v>2.29</v>
      </c>
      <c r="E8826" s="206"/>
    </row>
    <row r="8827" spans="1:5" ht="30">
      <c r="A8827" s="207">
        <v>39245</v>
      </c>
      <c r="B8827" s="208" t="s">
        <v>10013</v>
      </c>
      <c r="C8827" s="209" t="s">
        <v>803</v>
      </c>
      <c r="D8827" s="210">
        <v>4.41</v>
      </c>
      <c r="E8827" s="206"/>
    </row>
    <row r="8828" spans="1:5" ht="30">
      <c r="A8828" s="207">
        <v>39254</v>
      </c>
      <c r="B8828" s="208" t="s">
        <v>10014</v>
      </c>
      <c r="C8828" s="209" t="s">
        <v>803</v>
      </c>
      <c r="D8828" s="210">
        <v>6.6</v>
      </c>
      <c r="E8828" s="206"/>
    </row>
    <row r="8829" spans="1:5" ht="30">
      <c r="A8829" s="207">
        <v>39255</v>
      </c>
      <c r="B8829" s="208" t="s">
        <v>10015</v>
      </c>
      <c r="C8829" s="209" t="s">
        <v>803</v>
      </c>
      <c r="D8829" s="210">
        <v>12.22</v>
      </c>
      <c r="E8829" s="206"/>
    </row>
    <row r="8830" spans="1:5" ht="30">
      <c r="A8830" s="207">
        <v>39253</v>
      </c>
      <c r="B8830" s="208" t="s">
        <v>10016</v>
      </c>
      <c r="C8830" s="209" t="s">
        <v>803</v>
      </c>
      <c r="D8830" s="210">
        <v>8.42</v>
      </c>
      <c r="E8830" s="206"/>
    </row>
    <row r="8831" spans="1:5" ht="45">
      <c r="A8831" s="207">
        <v>2446</v>
      </c>
      <c r="B8831" s="208" t="s">
        <v>10017</v>
      </c>
      <c r="C8831" s="209" t="s">
        <v>803</v>
      </c>
      <c r="D8831" s="210">
        <v>5.5</v>
      </c>
      <c r="E8831" s="206"/>
    </row>
    <row r="8832" spans="1:5" ht="45">
      <c r="A8832" s="207">
        <v>2442</v>
      </c>
      <c r="B8832" s="208" t="s">
        <v>10018</v>
      </c>
      <c r="C8832" s="209" t="s">
        <v>803</v>
      </c>
      <c r="D8832" s="210">
        <v>7.7</v>
      </c>
      <c r="E8832" s="206"/>
    </row>
    <row r="8833" spans="1:5" ht="45">
      <c r="A8833" s="207">
        <v>39246</v>
      </c>
      <c r="B8833" s="208" t="s">
        <v>10019</v>
      </c>
      <c r="C8833" s="209" t="s">
        <v>803</v>
      </c>
      <c r="D8833" s="210">
        <v>3.83</v>
      </c>
      <c r="E8833" s="206"/>
    </row>
    <row r="8834" spans="1:5" ht="45">
      <c r="A8834" s="207">
        <v>39247</v>
      </c>
      <c r="B8834" s="208" t="s">
        <v>10020</v>
      </c>
      <c r="C8834" s="209" t="s">
        <v>803</v>
      </c>
      <c r="D8834" s="210">
        <v>3.34</v>
      </c>
      <c r="E8834" s="206"/>
    </row>
    <row r="8835" spans="1:5" ht="45">
      <c r="A8835" s="207">
        <v>39248</v>
      </c>
      <c r="B8835" s="208" t="s">
        <v>10021</v>
      </c>
      <c r="C8835" s="209" t="s">
        <v>803</v>
      </c>
      <c r="D8835" s="210">
        <v>10.74</v>
      </c>
      <c r="E8835" s="206"/>
    </row>
    <row r="8836" spans="1:5" ht="15">
      <c r="A8836" s="207">
        <v>2438</v>
      </c>
      <c r="B8836" s="208" t="s">
        <v>10022</v>
      </c>
      <c r="C8836" s="209" t="s">
        <v>15</v>
      </c>
      <c r="D8836" s="210">
        <v>14.27</v>
      </c>
      <c r="E8836" s="206"/>
    </row>
    <row r="8837" spans="1:5" ht="15">
      <c r="A8837" s="207">
        <v>40922</v>
      </c>
      <c r="B8837" s="208" t="s">
        <v>10023</v>
      </c>
      <c r="C8837" s="209" t="s">
        <v>8218</v>
      </c>
      <c r="D8837" s="210">
        <v>2530.11</v>
      </c>
      <c r="E8837" s="206"/>
    </row>
    <row r="8838" spans="1:5" ht="60">
      <c r="A8838" s="207">
        <v>36486</v>
      </c>
      <c r="B8838" s="208" t="s">
        <v>10024</v>
      </c>
      <c r="C8838" s="209" t="s">
        <v>14</v>
      </c>
      <c r="D8838" s="210">
        <v>45931.11</v>
      </c>
      <c r="E8838" s="206"/>
    </row>
    <row r="8839" spans="1:5" ht="45">
      <c r="A8839" s="207">
        <v>37777</v>
      </c>
      <c r="B8839" s="208" t="s">
        <v>10025</v>
      </c>
      <c r="C8839" s="209" t="s">
        <v>14</v>
      </c>
      <c r="D8839" s="210">
        <v>216242.81</v>
      </c>
      <c r="E8839" s="206"/>
    </row>
    <row r="8840" spans="1:5" ht="30">
      <c r="A8840" s="207">
        <v>12624</v>
      </c>
      <c r="B8840" s="208" t="s">
        <v>10026</v>
      </c>
      <c r="C8840" s="209" t="s">
        <v>14</v>
      </c>
      <c r="D8840" s="210">
        <v>11.13</v>
      </c>
      <c r="E8840" s="206"/>
    </row>
    <row r="8841" spans="1:5" ht="15">
      <c r="A8841" s="207">
        <v>517</v>
      </c>
      <c r="B8841" s="208" t="s">
        <v>10027</v>
      </c>
      <c r="C8841" s="209" t="s">
        <v>8049</v>
      </c>
      <c r="D8841" s="210">
        <v>7.53</v>
      </c>
      <c r="E8841" s="206"/>
    </row>
    <row r="8842" spans="1:5" ht="30">
      <c r="A8842" s="207">
        <v>41904</v>
      </c>
      <c r="B8842" s="208" t="s">
        <v>10028</v>
      </c>
      <c r="C8842" s="209" t="s">
        <v>9180</v>
      </c>
      <c r="D8842" s="210">
        <v>2715.8</v>
      </c>
      <c r="E8842" s="206"/>
    </row>
    <row r="8843" spans="1:5" ht="30">
      <c r="A8843" s="207">
        <v>41905</v>
      </c>
      <c r="B8843" s="208" t="s">
        <v>10029</v>
      </c>
      <c r="C8843" s="209" t="s">
        <v>8104</v>
      </c>
      <c r="D8843" s="210">
        <v>2.52</v>
      </c>
      <c r="E8843" s="206"/>
    </row>
    <row r="8844" spans="1:5" ht="30">
      <c r="A8844" s="207">
        <v>41903</v>
      </c>
      <c r="B8844" s="208" t="s">
        <v>10030</v>
      </c>
      <c r="C8844" s="209" t="s">
        <v>8104</v>
      </c>
      <c r="D8844" s="210">
        <v>2.63</v>
      </c>
      <c r="E8844" s="206"/>
    </row>
    <row r="8845" spans="1:5" ht="30">
      <c r="A8845" s="207">
        <v>37534</v>
      </c>
      <c r="B8845" s="208" t="s">
        <v>10031</v>
      </c>
      <c r="C8845" s="209" t="s">
        <v>8104</v>
      </c>
      <c r="D8845" s="210">
        <v>20.16</v>
      </c>
      <c r="E8845" s="206"/>
    </row>
    <row r="8846" spans="1:5" ht="30">
      <c r="A8846" s="207">
        <v>37535</v>
      </c>
      <c r="B8846" s="208" t="s">
        <v>10032</v>
      </c>
      <c r="C8846" s="209" t="s">
        <v>8104</v>
      </c>
      <c r="D8846" s="210">
        <v>20.16</v>
      </c>
      <c r="E8846" s="206"/>
    </row>
    <row r="8847" spans="1:5" ht="30">
      <c r="A8847" s="207">
        <v>37533</v>
      </c>
      <c r="B8847" s="208" t="s">
        <v>10033</v>
      </c>
      <c r="C8847" s="209" t="s">
        <v>8104</v>
      </c>
      <c r="D8847" s="210">
        <v>20.16</v>
      </c>
      <c r="E8847" s="206"/>
    </row>
    <row r="8848" spans="1:5" ht="30">
      <c r="A8848" s="207">
        <v>37537</v>
      </c>
      <c r="B8848" s="208" t="s">
        <v>10034</v>
      </c>
      <c r="C8848" s="209" t="s">
        <v>8104</v>
      </c>
      <c r="D8848" s="210">
        <v>15.26</v>
      </c>
      <c r="E8848" s="206"/>
    </row>
    <row r="8849" spans="1:5" ht="30">
      <c r="A8849" s="207">
        <v>37536</v>
      </c>
      <c r="B8849" s="208" t="s">
        <v>10035</v>
      </c>
      <c r="C8849" s="209" t="s">
        <v>8104</v>
      </c>
      <c r="D8849" s="210">
        <v>15.26</v>
      </c>
      <c r="E8849" s="206"/>
    </row>
    <row r="8850" spans="1:5" ht="30">
      <c r="A8850" s="207">
        <v>37532</v>
      </c>
      <c r="B8850" s="208" t="s">
        <v>10036</v>
      </c>
      <c r="C8850" s="209" t="s">
        <v>8104</v>
      </c>
      <c r="D8850" s="210">
        <v>15.26</v>
      </c>
      <c r="E8850" s="206"/>
    </row>
    <row r="8851" spans="1:5" ht="15">
      <c r="A8851" s="207">
        <v>2696</v>
      </c>
      <c r="B8851" s="208" t="s">
        <v>10037</v>
      </c>
      <c r="C8851" s="209" t="s">
        <v>15</v>
      </c>
      <c r="D8851" s="210">
        <v>14.12</v>
      </c>
      <c r="E8851" s="206"/>
    </row>
    <row r="8852" spans="1:5" ht="15">
      <c r="A8852" s="207">
        <v>40928</v>
      </c>
      <c r="B8852" s="208" t="s">
        <v>10038</v>
      </c>
      <c r="C8852" s="209" t="s">
        <v>8218</v>
      </c>
      <c r="D8852" s="210">
        <v>2502.29</v>
      </c>
      <c r="E8852" s="206"/>
    </row>
    <row r="8853" spans="1:5" ht="15">
      <c r="A8853" s="207">
        <v>4083</v>
      </c>
      <c r="B8853" s="208" t="s">
        <v>10039</v>
      </c>
      <c r="C8853" s="209" t="s">
        <v>15</v>
      </c>
      <c r="D8853" s="210">
        <v>18.28</v>
      </c>
      <c r="E8853" s="206"/>
    </row>
    <row r="8854" spans="1:5" ht="15">
      <c r="A8854" s="207">
        <v>40818</v>
      </c>
      <c r="B8854" s="208" t="s">
        <v>10040</v>
      </c>
      <c r="C8854" s="209" t="s">
        <v>8218</v>
      </c>
      <c r="D8854" s="210">
        <v>3238.65</v>
      </c>
      <c r="E8854" s="206"/>
    </row>
    <row r="8855" spans="1:5" ht="15">
      <c r="A8855" s="207">
        <v>43146</v>
      </c>
      <c r="B8855" s="208" t="s">
        <v>10041</v>
      </c>
      <c r="C8855" s="209" t="s">
        <v>8104</v>
      </c>
      <c r="D8855" s="210">
        <v>6.72</v>
      </c>
      <c r="E8855" s="206"/>
    </row>
    <row r="8856" spans="1:5" ht="15">
      <c r="A8856" s="207">
        <v>2705</v>
      </c>
      <c r="B8856" s="208" t="s">
        <v>10042</v>
      </c>
      <c r="C8856" s="209" t="s">
        <v>10043</v>
      </c>
      <c r="D8856" s="210">
        <v>0.82</v>
      </c>
      <c r="E8856" s="206"/>
    </row>
    <row r="8857" spans="1:5" ht="30">
      <c r="A8857" s="207">
        <v>14250</v>
      </c>
      <c r="B8857" s="208" t="s">
        <v>10044</v>
      </c>
      <c r="C8857" s="209" t="s">
        <v>10043</v>
      </c>
      <c r="D8857" s="210">
        <v>0.84</v>
      </c>
      <c r="E8857" s="206"/>
    </row>
    <row r="8858" spans="1:5" ht="15">
      <c r="A8858" s="207">
        <v>11683</v>
      </c>
      <c r="B8858" s="208" t="s">
        <v>10045</v>
      </c>
      <c r="C8858" s="209" t="s">
        <v>14</v>
      </c>
      <c r="D8858" s="210">
        <v>36.46</v>
      </c>
      <c r="E8858" s="206"/>
    </row>
    <row r="8859" spans="1:5" ht="15">
      <c r="A8859" s="207">
        <v>11684</v>
      </c>
      <c r="B8859" s="208" t="s">
        <v>10046</v>
      </c>
      <c r="C8859" s="209" t="s">
        <v>14</v>
      </c>
      <c r="D8859" s="210">
        <v>39.909999999999997</v>
      </c>
      <c r="E8859" s="206"/>
    </row>
    <row r="8860" spans="1:5" ht="30">
      <c r="A8860" s="207">
        <v>6141</v>
      </c>
      <c r="B8860" s="208" t="s">
        <v>10047</v>
      </c>
      <c r="C8860" s="209" t="s">
        <v>14</v>
      </c>
      <c r="D8860" s="210">
        <v>3.87</v>
      </c>
      <c r="E8860" s="206"/>
    </row>
    <row r="8861" spans="1:5" ht="30">
      <c r="A8861" s="207">
        <v>11681</v>
      </c>
      <c r="B8861" s="208" t="s">
        <v>10048</v>
      </c>
      <c r="C8861" s="209" t="s">
        <v>14</v>
      </c>
      <c r="D8861" s="210">
        <v>6.47</v>
      </c>
      <c r="E8861" s="206"/>
    </row>
    <row r="8862" spans="1:5" ht="15">
      <c r="A8862" s="207">
        <v>2706</v>
      </c>
      <c r="B8862" s="208" t="s">
        <v>10049</v>
      </c>
      <c r="C8862" s="209" t="s">
        <v>15</v>
      </c>
      <c r="D8862" s="210">
        <v>78.16</v>
      </c>
      <c r="E8862" s="206"/>
    </row>
    <row r="8863" spans="1:5" ht="15">
      <c r="A8863" s="207">
        <v>40811</v>
      </c>
      <c r="B8863" s="208" t="s">
        <v>10050</v>
      </c>
      <c r="C8863" s="209" t="s">
        <v>8218</v>
      </c>
      <c r="D8863" s="210">
        <v>13847.35</v>
      </c>
      <c r="E8863" s="206"/>
    </row>
    <row r="8864" spans="1:5" ht="15">
      <c r="A8864" s="207">
        <v>2707</v>
      </c>
      <c r="B8864" s="208" t="s">
        <v>10051</v>
      </c>
      <c r="C8864" s="209" t="s">
        <v>15</v>
      </c>
      <c r="D8864" s="210">
        <v>88.96</v>
      </c>
      <c r="E8864" s="206"/>
    </row>
    <row r="8865" spans="1:5" ht="15">
      <c r="A8865" s="207">
        <v>40813</v>
      </c>
      <c r="B8865" s="208" t="s">
        <v>10052</v>
      </c>
      <c r="C8865" s="209" t="s">
        <v>8218</v>
      </c>
      <c r="D8865" s="210">
        <v>15761.12</v>
      </c>
      <c r="E8865" s="206"/>
    </row>
    <row r="8866" spans="1:5" ht="15">
      <c r="A8866" s="207">
        <v>2708</v>
      </c>
      <c r="B8866" s="208" t="s">
        <v>10053</v>
      </c>
      <c r="C8866" s="209" t="s">
        <v>15</v>
      </c>
      <c r="D8866" s="210">
        <v>121.6</v>
      </c>
      <c r="E8866" s="206"/>
    </row>
    <row r="8867" spans="1:5" ht="15">
      <c r="A8867" s="207">
        <v>40814</v>
      </c>
      <c r="B8867" s="208" t="s">
        <v>10054</v>
      </c>
      <c r="C8867" s="209" t="s">
        <v>8218</v>
      </c>
      <c r="D8867" s="210">
        <v>21545.040000000001</v>
      </c>
      <c r="E8867" s="206"/>
    </row>
    <row r="8868" spans="1:5" ht="15">
      <c r="A8868" s="207">
        <v>34779</v>
      </c>
      <c r="B8868" s="208" t="s">
        <v>10055</v>
      </c>
      <c r="C8868" s="209" t="s">
        <v>15</v>
      </c>
      <c r="D8868" s="210">
        <v>79.3</v>
      </c>
      <c r="E8868" s="206"/>
    </row>
    <row r="8869" spans="1:5" ht="15">
      <c r="A8869" s="207">
        <v>40936</v>
      </c>
      <c r="B8869" s="208" t="s">
        <v>10056</v>
      </c>
      <c r="C8869" s="209" t="s">
        <v>8218</v>
      </c>
      <c r="D8869" s="210">
        <v>14049.35</v>
      </c>
      <c r="E8869" s="206"/>
    </row>
    <row r="8870" spans="1:5" ht="15">
      <c r="A8870" s="207">
        <v>34780</v>
      </c>
      <c r="B8870" s="208" t="s">
        <v>10057</v>
      </c>
      <c r="C8870" s="209" t="s">
        <v>15</v>
      </c>
      <c r="D8870" s="210">
        <v>89.45</v>
      </c>
      <c r="E8870" s="206"/>
    </row>
    <row r="8871" spans="1:5" ht="15">
      <c r="A8871" s="207">
        <v>40937</v>
      </c>
      <c r="B8871" s="208" t="s">
        <v>10058</v>
      </c>
      <c r="C8871" s="209" t="s">
        <v>8218</v>
      </c>
      <c r="D8871" s="210">
        <v>15850.44</v>
      </c>
      <c r="E8871" s="206"/>
    </row>
    <row r="8872" spans="1:5" ht="15">
      <c r="A8872" s="207">
        <v>34782</v>
      </c>
      <c r="B8872" s="208" t="s">
        <v>10059</v>
      </c>
      <c r="C8872" s="209" t="s">
        <v>15</v>
      </c>
      <c r="D8872" s="210">
        <v>122.6</v>
      </c>
      <c r="E8872" s="206"/>
    </row>
    <row r="8873" spans="1:5" ht="15">
      <c r="A8873" s="207">
        <v>40938</v>
      </c>
      <c r="B8873" s="208" t="s">
        <v>10060</v>
      </c>
      <c r="C8873" s="209" t="s">
        <v>8218</v>
      </c>
      <c r="D8873" s="210">
        <v>21721.53</v>
      </c>
      <c r="E8873" s="206"/>
    </row>
    <row r="8874" spans="1:5" ht="15">
      <c r="A8874" s="207">
        <v>34783</v>
      </c>
      <c r="B8874" s="208" t="s">
        <v>10061</v>
      </c>
      <c r="C8874" s="209" t="s">
        <v>15</v>
      </c>
      <c r="D8874" s="210">
        <v>74.540000000000006</v>
      </c>
      <c r="E8874" s="206"/>
    </row>
    <row r="8875" spans="1:5" ht="15">
      <c r="A8875" s="207">
        <v>40939</v>
      </c>
      <c r="B8875" s="208" t="s">
        <v>10062</v>
      </c>
      <c r="C8875" s="209" t="s">
        <v>8218</v>
      </c>
      <c r="D8875" s="210">
        <v>13208.12</v>
      </c>
      <c r="E8875" s="206"/>
    </row>
    <row r="8876" spans="1:5" ht="15">
      <c r="A8876" s="207">
        <v>34785</v>
      </c>
      <c r="B8876" s="208" t="s">
        <v>10063</v>
      </c>
      <c r="C8876" s="209" t="s">
        <v>15</v>
      </c>
      <c r="D8876" s="210">
        <v>73.8</v>
      </c>
      <c r="E8876" s="206"/>
    </row>
    <row r="8877" spans="1:5" ht="15">
      <c r="A8877" s="207">
        <v>40940</v>
      </c>
      <c r="B8877" s="208" t="s">
        <v>10064</v>
      </c>
      <c r="C8877" s="209" t="s">
        <v>8218</v>
      </c>
      <c r="D8877" s="210">
        <v>13078.04</v>
      </c>
      <c r="E8877" s="206"/>
    </row>
    <row r="8878" spans="1:5" ht="15">
      <c r="A8878" s="207">
        <v>38403</v>
      </c>
      <c r="B8878" s="208" t="s">
        <v>10065</v>
      </c>
      <c r="C8878" s="209" t="s">
        <v>14</v>
      </c>
      <c r="D8878" s="210">
        <v>39.61</v>
      </c>
      <c r="E8878" s="206"/>
    </row>
    <row r="8879" spans="1:5" ht="30">
      <c r="A8879" s="207">
        <v>43482</v>
      </c>
      <c r="B8879" s="208" t="s">
        <v>10066</v>
      </c>
      <c r="C8879" s="209" t="s">
        <v>15</v>
      </c>
      <c r="D8879" s="210">
        <v>0.57999999999999996</v>
      </c>
      <c r="E8879" s="206"/>
    </row>
    <row r="8880" spans="1:5" ht="30">
      <c r="A8880" s="207">
        <v>43494</v>
      </c>
      <c r="B8880" s="208" t="s">
        <v>10067</v>
      </c>
      <c r="C8880" s="209" t="s">
        <v>8218</v>
      </c>
      <c r="D8880" s="210">
        <v>108.8</v>
      </c>
      <c r="E8880" s="206"/>
    </row>
    <row r="8881" spans="1:5" ht="30">
      <c r="A8881" s="207">
        <v>43483</v>
      </c>
      <c r="B8881" s="208" t="s">
        <v>10068</v>
      </c>
      <c r="C8881" s="209" t="s">
        <v>15</v>
      </c>
      <c r="D8881" s="210">
        <v>1.05</v>
      </c>
      <c r="E8881" s="206"/>
    </row>
    <row r="8882" spans="1:5" ht="30">
      <c r="A8882" s="207">
        <v>43495</v>
      </c>
      <c r="B8882" s="208" t="s">
        <v>10069</v>
      </c>
      <c r="C8882" s="209" t="s">
        <v>8218</v>
      </c>
      <c r="D8882" s="210">
        <v>197.14</v>
      </c>
      <c r="E8882" s="206"/>
    </row>
    <row r="8883" spans="1:5" ht="30">
      <c r="A8883" s="207">
        <v>43484</v>
      </c>
      <c r="B8883" s="208" t="s">
        <v>10070</v>
      </c>
      <c r="C8883" s="209" t="s">
        <v>15</v>
      </c>
      <c r="D8883" s="210">
        <v>0.91</v>
      </c>
      <c r="E8883" s="206"/>
    </row>
    <row r="8884" spans="1:5" ht="30">
      <c r="A8884" s="207">
        <v>43496</v>
      </c>
      <c r="B8884" s="208" t="s">
        <v>10071</v>
      </c>
      <c r="C8884" s="209" t="s">
        <v>8218</v>
      </c>
      <c r="D8884" s="210">
        <v>171.87</v>
      </c>
      <c r="E8884" s="206"/>
    </row>
    <row r="8885" spans="1:5" ht="30">
      <c r="A8885" s="207">
        <v>43485</v>
      </c>
      <c r="B8885" s="208" t="s">
        <v>10072</v>
      </c>
      <c r="C8885" s="209" t="s">
        <v>15</v>
      </c>
      <c r="D8885" s="210">
        <v>0.8</v>
      </c>
      <c r="E8885" s="206"/>
    </row>
    <row r="8886" spans="1:5" ht="30">
      <c r="A8886" s="207">
        <v>43497</v>
      </c>
      <c r="B8886" s="208" t="s">
        <v>10073</v>
      </c>
      <c r="C8886" s="209" t="s">
        <v>8218</v>
      </c>
      <c r="D8886" s="210">
        <v>151.31</v>
      </c>
      <c r="E8886" s="206"/>
    </row>
    <row r="8887" spans="1:5" ht="30">
      <c r="A8887" s="207">
        <v>43487</v>
      </c>
      <c r="B8887" s="208" t="s">
        <v>10074</v>
      </c>
      <c r="C8887" s="209" t="s">
        <v>15</v>
      </c>
      <c r="D8887" s="210">
        <v>0.94</v>
      </c>
      <c r="E8887" s="206"/>
    </row>
    <row r="8888" spans="1:5" ht="30">
      <c r="A8888" s="207">
        <v>43499</v>
      </c>
      <c r="B8888" s="208" t="s">
        <v>10075</v>
      </c>
      <c r="C8888" s="209" t="s">
        <v>8218</v>
      </c>
      <c r="D8888" s="210">
        <v>177.24</v>
      </c>
      <c r="E8888" s="206"/>
    </row>
    <row r="8889" spans="1:5" ht="30">
      <c r="A8889" s="207">
        <v>43486</v>
      </c>
      <c r="B8889" s="208" t="s">
        <v>10076</v>
      </c>
      <c r="C8889" s="209" t="s">
        <v>15</v>
      </c>
      <c r="D8889" s="210">
        <v>0.55000000000000004</v>
      </c>
      <c r="E8889" s="206"/>
    </row>
    <row r="8890" spans="1:5" ht="30">
      <c r="A8890" s="207">
        <v>43498</v>
      </c>
      <c r="B8890" s="208" t="s">
        <v>10077</v>
      </c>
      <c r="C8890" s="209" t="s">
        <v>8218</v>
      </c>
      <c r="D8890" s="210">
        <v>103.22</v>
      </c>
      <c r="E8890" s="206"/>
    </row>
    <row r="8891" spans="1:5" ht="30">
      <c r="A8891" s="207">
        <v>43488</v>
      </c>
      <c r="B8891" s="208" t="s">
        <v>10078</v>
      </c>
      <c r="C8891" s="209" t="s">
        <v>15</v>
      </c>
      <c r="D8891" s="210">
        <v>0.63</v>
      </c>
      <c r="E8891" s="206"/>
    </row>
    <row r="8892" spans="1:5" ht="30">
      <c r="A8892" s="207">
        <v>43500</v>
      </c>
      <c r="B8892" s="208" t="s">
        <v>10079</v>
      </c>
      <c r="C8892" s="209" t="s">
        <v>8218</v>
      </c>
      <c r="D8892" s="210">
        <v>119.49</v>
      </c>
      <c r="E8892" s="206"/>
    </row>
    <row r="8893" spans="1:5" ht="30">
      <c r="A8893" s="207">
        <v>43489</v>
      </c>
      <c r="B8893" s="208" t="s">
        <v>10080</v>
      </c>
      <c r="C8893" s="209" t="s">
        <v>15</v>
      </c>
      <c r="D8893" s="210">
        <v>0.95</v>
      </c>
      <c r="E8893" s="206"/>
    </row>
    <row r="8894" spans="1:5" ht="30">
      <c r="A8894" s="207">
        <v>43501</v>
      </c>
      <c r="B8894" s="208" t="s">
        <v>10081</v>
      </c>
      <c r="C8894" s="209" t="s">
        <v>8218</v>
      </c>
      <c r="D8894" s="210">
        <v>178.44</v>
      </c>
      <c r="E8894" s="206"/>
    </row>
    <row r="8895" spans="1:5" ht="30">
      <c r="A8895" s="207">
        <v>43490</v>
      </c>
      <c r="B8895" s="208" t="s">
        <v>10082</v>
      </c>
      <c r="C8895" s="209" t="s">
        <v>15</v>
      </c>
      <c r="D8895" s="210">
        <v>1.33</v>
      </c>
      <c r="E8895" s="206"/>
    </row>
    <row r="8896" spans="1:5" ht="30">
      <c r="A8896" s="207">
        <v>43502</v>
      </c>
      <c r="B8896" s="208" t="s">
        <v>10083</v>
      </c>
      <c r="C8896" s="209" t="s">
        <v>8218</v>
      </c>
      <c r="D8896" s="210">
        <v>250.26</v>
      </c>
      <c r="E8896" s="206"/>
    </row>
    <row r="8897" spans="1:5" ht="30">
      <c r="A8897" s="207">
        <v>43491</v>
      </c>
      <c r="B8897" s="208" t="s">
        <v>10084</v>
      </c>
      <c r="C8897" s="209" t="s">
        <v>15</v>
      </c>
      <c r="D8897" s="210">
        <v>1.01</v>
      </c>
      <c r="E8897" s="206"/>
    </row>
    <row r="8898" spans="1:5" ht="30">
      <c r="A8898" s="207">
        <v>43503</v>
      </c>
      <c r="B8898" s="208" t="s">
        <v>10085</v>
      </c>
      <c r="C8898" s="209" t="s">
        <v>8218</v>
      </c>
      <c r="D8898" s="210">
        <v>191.25</v>
      </c>
      <c r="E8898" s="206"/>
    </row>
    <row r="8899" spans="1:5" ht="30">
      <c r="A8899" s="207">
        <v>43492</v>
      </c>
      <c r="B8899" s="208" t="s">
        <v>10086</v>
      </c>
      <c r="C8899" s="209" t="s">
        <v>15</v>
      </c>
      <c r="D8899" s="210">
        <v>1.3</v>
      </c>
      <c r="E8899" s="206"/>
    </row>
    <row r="8900" spans="1:5" ht="30">
      <c r="A8900" s="207">
        <v>43504</v>
      </c>
      <c r="B8900" s="208" t="s">
        <v>10087</v>
      </c>
      <c r="C8900" s="209" t="s">
        <v>8218</v>
      </c>
      <c r="D8900" s="210">
        <v>244.54</v>
      </c>
      <c r="E8900" s="206"/>
    </row>
    <row r="8901" spans="1:5" ht="30">
      <c r="A8901" s="207">
        <v>43493</v>
      </c>
      <c r="B8901" s="208" t="s">
        <v>10088</v>
      </c>
      <c r="C8901" s="209" t="s">
        <v>15</v>
      </c>
      <c r="D8901" s="210">
        <v>0.52</v>
      </c>
      <c r="E8901" s="206"/>
    </row>
    <row r="8902" spans="1:5" ht="30">
      <c r="A8902" s="207">
        <v>43505</v>
      </c>
      <c r="B8902" s="208" t="s">
        <v>10089</v>
      </c>
      <c r="C8902" s="209" t="s">
        <v>8218</v>
      </c>
      <c r="D8902" s="210">
        <v>98.01</v>
      </c>
      <c r="E8902" s="206"/>
    </row>
    <row r="8903" spans="1:5" ht="45">
      <c r="A8903" s="207">
        <v>37774</v>
      </c>
      <c r="B8903" s="208" t="s">
        <v>10090</v>
      </c>
      <c r="C8903" s="209" t="s">
        <v>14</v>
      </c>
      <c r="D8903" s="210">
        <v>229881.24</v>
      </c>
      <c r="E8903" s="206"/>
    </row>
    <row r="8904" spans="1:5" ht="60">
      <c r="A8904" s="207">
        <v>38630</v>
      </c>
      <c r="B8904" s="208" t="s">
        <v>10091</v>
      </c>
      <c r="C8904" s="209" t="s">
        <v>14</v>
      </c>
      <c r="D8904" s="210">
        <v>1504453.12</v>
      </c>
      <c r="E8904" s="206"/>
    </row>
    <row r="8905" spans="1:5" ht="75">
      <c r="A8905" s="207">
        <v>38629</v>
      </c>
      <c r="B8905" s="208" t="s">
        <v>10092</v>
      </c>
      <c r="C8905" s="209" t="s">
        <v>14</v>
      </c>
      <c r="D8905" s="210">
        <v>2239453.12</v>
      </c>
      <c r="E8905" s="206"/>
    </row>
    <row r="8906" spans="1:5" ht="15">
      <c r="A8906" s="207">
        <v>38476</v>
      </c>
      <c r="B8906" s="208" t="s">
        <v>10093</v>
      </c>
      <c r="C8906" s="209" t="s">
        <v>14</v>
      </c>
      <c r="D8906" s="210">
        <v>297.70999999999998</v>
      </c>
      <c r="E8906" s="206"/>
    </row>
    <row r="8907" spans="1:5" ht="15">
      <c r="A8907" s="207">
        <v>38477</v>
      </c>
      <c r="B8907" s="208" t="s">
        <v>10094</v>
      </c>
      <c r="C8907" s="209" t="s">
        <v>14</v>
      </c>
      <c r="D8907" s="210">
        <v>843.11</v>
      </c>
      <c r="E8907" s="206"/>
    </row>
    <row r="8908" spans="1:5" ht="45">
      <c r="A8908" s="207">
        <v>40635</v>
      </c>
      <c r="B8908" s="208" t="s">
        <v>10095</v>
      </c>
      <c r="C8908" s="209" t="s">
        <v>14</v>
      </c>
      <c r="D8908" s="210">
        <v>586265</v>
      </c>
      <c r="E8908" s="206"/>
    </row>
    <row r="8909" spans="1:5" ht="30">
      <c r="A8909" s="207">
        <v>36483</v>
      </c>
      <c r="B8909" s="208" t="s">
        <v>10096</v>
      </c>
      <c r="C8909" s="209" t="s">
        <v>14</v>
      </c>
      <c r="D8909" s="210">
        <v>531250</v>
      </c>
      <c r="E8909" s="206"/>
    </row>
    <row r="8910" spans="1:5" ht="30">
      <c r="A8910" s="207">
        <v>14525</v>
      </c>
      <c r="B8910" s="208" t="s">
        <v>10097</v>
      </c>
      <c r="C8910" s="209" t="s">
        <v>14</v>
      </c>
      <c r="D8910" s="210">
        <v>556250</v>
      </c>
      <c r="E8910" s="206"/>
    </row>
    <row r="8911" spans="1:5" ht="30">
      <c r="A8911" s="207">
        <v>36482</v>
      </c>
      <c r="B8911" s="208" t="s">
        <v>10098</v>
      </c>
      <c r="C8911" s="209" t="s">
        <v>14</v>
      </c>
      <c r="D8911" s="210">
        <v>477061.85</v>
      </c>
      <c r="E8911" s="206"/>
    </row>
    <row r="8912" spans="1:5" ht="30">
      <c r="A8912" s="207">
        <v>36408</v>
      </c>
      <c r="B8912" s="208" t="s">
        <v>10099</v>
      </c>
      <c r="C8912" s="209" t="s">
        <v>14</v>
      </c>
      <c r="D8912" s="210">
        <v>570000</v>
      </c>
      <c r="E8912" s="206"/>
    </row>
    <row r="8913" spans="1:5" ht="30">
      <c r="A8913" s="207">
        <v>2723</v>
      </c>
      <c r="B8913" s="208" t="s">
        <v>10100</v>
      </c>
      <c r="C8913" s="209" t="s">
        <v>14</v>
      </c>
      <c r="D8913" s="210">
        <v>437500</v>
      </c>
      <c r="E8913" s="206"/>
    </row>
    <row r="8914" spans="1:5" ht="30">
      <c r="A8914" s="207">
        <v>36481</v>
      </c>
      <c r="B8914" s="208" t="s">
        <v>10101</v>
      </c>
      <c r="C8914" s="209" t="s">
        <v>14</v>
      </c>
      <c r="D8914" s="210">
        <v>521875</v>
      </c>
      <c r="E8914" s="206"/>
    </row>
    <row r="8915" spans="1:5" ht="30">
      <c r="A8915" s="207">
        <v>10685</v>
      </c>
      <c r="B8915" s="208" t="s">
        <v>10102</v>
      </c>
      <c r="C8915" s="209" t="s">
        <v>14</v>
      </c>
      <c r="D8915" s="210">
        <v>500000</v>
      </c>
      <c r="E8915" s="206"/>
    </row>
    <row r="8916" spans="1:5" ht="45">
      <c r="A8916" s="207">
        <v>40636</v>
      </c>
      <c r="B8916" s="208" t="s">
        <v>10103</v>
      </c>
      <c r="C8916" s="209" t="s">
        <v>14</v>
      </c>
      <c r="D8916" s="210">
        <v>564390</v>
      </c>
      <c r="E8916" s="206"/>
    </row>
    <row r="8917" spans="1:5" ht="15">
      <c r="A8917" s="207">
        <v>4111</v>
      </c>
      <c r="B8917" s="208" t="s">
        <v>10104</v>
      </c>
      <c r="C8917" s="209" t="s">
        <v>14</v>
      </c>
      <c r="D8917" s="210">
        <v>37.81</v>
      </c>
      <c r="E8917" s="206"/>
    </row>
    <row r="8918" spans="1:5" ht="30">
      <c r="A8918" s="207">
        <v>26021</v>
      </c>
      <c r="B8918" s="208" t="s">
        <v>10105</v>
      </c>
      <c r="C8918" s="209" t="s">
        <v>14</v>
      </c>
      <c r="D8918" s="210">
        <v>66.84</v>
      </c>
      <c r="E8918" s="206"/>
    </row>
    <row r="8919" spans="1:5" ht="15">
      <c r="A8919" s="207">
        <v>12</v>
      </c>
      <c r="B8919" s="208" t="s">
        <v>10106</v>
      </c>
      <c r="C8919" s="209" t="s">
        <v>14</v>
      </c>
      <c r="D8919" s="210">
        <v>12.99</v>
      </c>
      <c r="E8919" s="206"/>
    </row>
    <row r="8920" spans="1:5" ht="30">
      <c r="A8920" s="207">
        <v>37554</v>
      </c>
      <c r="B8920" s="208" t="s">
        <v>10107</v>
      </c>
      <c r="C8920" s="209" t="s">
        <v>14</v>
      </c>
      <c r="D8920" s="210">
        <v>179.68</v>
      </c>
      <c r="E8920" s="206"/>
    </row>
    <row r="8921" spans="1:5" ht="30">
      <c r="A8921" s="207">
        <v>37555</v>
      </c>
      <c r="B8921" s="208" t="s">
        <v>10108</v>
      </c>
      <c r="C8921" s="209" t="s">
        <v>14</v>
      </c>
      <c r="D8921" s="210">
        <v>218.57</v>
      </c>
      <c r="E8921" s="206"/>
    </row>
    <row r="8922" spans="1:5" ht="30">
      <c r="A8922" s="207">
        <v>10902</v>
      </c>
      <c r="B8922" s="208" t="s">
        <v>10109</v>
      </c>
      <c r="C8922" s="209" t="s">
        <v>14</v>
      </c>
      <c r="D8922" s="210">
        <v>54.84</v>
      </c>
      <c r="E8922" s="206"/>
    </row>
    <row r="8923" spans="1:5" ht="30">
      <c r="A8923" s="207">
        <v>20965</v>
      </c>
      <c r="B8923" s="208" t="s">
        <v>10110</v>
      </c>
      <c r="C8923" s="209" t="s">
        <v>14</v>
      </c>
      <c r="D8923" s="210">
        <v>55.35</v>
      </c>
      <c r="E8923" s="206"/>
    </row>
    <row r="8924" spans="1:5" ht="30">
      <c r="A8924" s="207">
        <v>20966</v>
      </c>
      <c r="B8924" s="208" t="s">
        <v>10111</v>
      </c>
      <c r="C8924" s="209" t="s">
        <v>14</v>
      </c>
      <c r="D8924" s="210">
        <v>59.6</v>
      </c>
      <c r="E8924" s="206"/>
    </row>
    <row r="8925" spans="1:5" ht="30">
      <c r="A8925" s="207">
        <v>10903</v>
      </c>
      <c r="B8925" s="208" t="s">
        <v>10112</v>
      </c>
      <c r="C8925" s="209" t="s">
        <v>14</v>
      </c>
      <c r="D8925" s="210">
        <v>90.34</v>
      </c>
      <c r="E8925" s="206"/>
    </row>
    <row r="8926" spans="1:5" ht="30">
      <c r="A8926" s="207">
        <v>20967</v>
      </c>
      <c r="B8926" s="208" t="s">
        <v>10113</v>
      </c>
      <c r="C8926" s="209" t="s">
        <v>14</v>
      </c>
      <c r="D8926" s="210">
        <v>90.34</v>
      </c>
      <c r="E8926" s="206"/>
    </row>
    <row r="8927" spans="1:5" ht="30">
      <c r="A8927" s="207">
        <v>20968</v>
      </c>
      <c r="B8927" s="208" t="s">
        <v>10114</v>
      </c>
      <c r="C8927" s="209" t="s">
        <v>14</v>
      </c>
      <c r="D8927" s="210">
        <v>99.08</v>
      </c>
      <c r="E8927" s="206"/>
    </row>
    <row r="8928" spans="1:5" ht="30">
      <c r="A8928" s="207">
        <v>11359</v>
      </c>
      <c r="B8928" s="208" t="s">
        <v>10115</v>
      </c>
      <c r="C8928" s="209" t="s">
        <v>14</v>
      </c>
      <c r="D8928" s="210">
        <v>909.45</v>
      </c>
      <c r="E8928" s="206"/>
    </row>
    <row r="8929" spans="1:5" ht="30">
      <c r="A8929" s="207">
        <v>39017</v>
      </c>
      <c r="B8929" s="208" t="s">
        <v>10116</v>
      </c>
      <c r="C8929" s="209" t="s">
        <v>14</v>
      </c>
      <c r="D8929" s="210">
        <v>0.18</v>
      </c>
      <c r="E8929" s="206"/>
    </row>
    <row r="8930" spans="1:5" ht="30">
      <c r="A8930" s="207">
        <v>39315</v>
      </c>
      <c r="B8930" s="208" t="s">
        <v>10117</v>
      </c>
      <c r="C8930" s="209" t="s">
        <v>14</v>
      </c>
      <c r="D8930" s="210">
        <v>0.28999999999999998</v>
      </c>
      <c r="E8930" s="206"/>
    </row>
    <row r="8931" spans="1:5" ht="30">
      <c r="A8931" s="207">
        <v>39016</v>
      </c>
      <c r="B8931" s="208" t="s">
        <v>10118</v>
      </c>
      <c r="C8931" s="209" t="s">
        <v>14</v>
      </c>
      <c r="D8931" s="210">
        <v>0.28999999999999998</v>
      </c>
      <c r="E8931" s="206"/>
    </row>
    <row r="8932" spans="1:5" ht="30">
      <c r="A8932" s="207">
        <v>40432</v>
      </c>
      <c r="B8932" s="208" t="s">
        <v>10119</v>
      </c>
      <c r="C8932" s="209" t="s">
        <v>14</v>
      </c>
      <c r="D8932" s="210">
        <v>2.2799999999999998</v>
      </c>
      <c r="E8932" s="206"/>
    </row>
    <row r="8933" spans="1:5" ht="45">
      <c r="A8933" s="207">
        <v>39481</v>
      </c>
      <c r="B8933" s="208" t="s">
        <v>10120</v>
      </c>
      <c r="C8933" s="209" t="s">
        <v>14</v>
      </c>
      <c r="D8933" s="210">
        <v>1.43</v>
      </c>
      <c r="E8933" s="206"/>
    </row>
    <row r="8934" spans="1:5" ht="30">
      <c r="A8934" s="207">
        <v>40433</v>
      </c>
      <c r="B8934" s="208" t="s">
        <v>10121</v>
      </c>
      <c r="C8934" s="209" t="s">
        <v>14</v>
      </c>
      <c r="D8934" s="210">
        <v>1.26</v>
      </c>
      <c r="E8934" s="206"/>
    </row>
    <row r="8935" spans="1:5" ht="30">
      <c r="A8935" s="207">
        <v>20219</v>
      </c>
      <c r="B8935" s="208" t="s">
        <v>10122</v>
      </c>
      <c r="C8935" s="209" t="s">
        <v>14</v>
      </c>
      <c r="D8935" s="210">
        <v>83700</v>
      </c>
      <c r="E8935" s="206"/>
    </row>
    <row r="8936" spans="1:5" ht="45">
      <c r="A8936" s="207">
        <v>36484</v>
      </c>
      <c r="B8936" s="208" t="s">
        <v>10123</v>
      </c>
      <c r="C8936" s="209" t="s">
        <v>14</v>
      </c>
      <c r="D8936" s="210">
        <v>177679.85</v>
      </c>
      <c r="E8936" s="206"/>
    </row>
    <row r="8937" spans="1:5" ht="15">
      <c r="A8937" s="207">
        <v>38367</v>
      </c>
      <c r="B8937" s="208" t="s">
        <v>10124</v>
      </c>
      <c r="C8937" s="209" t="s">
        <v>14</v>
      </c>
      <c r="D8937" s="210">
        <v>15.99</v>
      </c>
      <c r="E8937" s="206"/>
    </row>
    <row r="8938" spans="1:5" ht="15">
      <c r="A8938" s="207">
        <v>38368</v>
      </c>
      <c r="B8938" s="208" t="s">
        <v>10125</v>
      </c>
      <c r="C8938" s="209" t="s">
        <v>14</v>
      </c>
      <c r="D8938" s="210">
        <v>7.89</v>
      </c>
      <c r="E8938" s="206"/>
    </row>
    <row r="8939" spans="1:5" ht="30">
      <c r="A8939" s="207">
        <v>38091</v>
      </c>
      <c r="B8939" s="208" t="s">
        <v>10126</v>
      </c>
      <c r="C8939" s="209" t="s">
        <v>14</v>
      </c>
      <c r="D8939" s="210">
        <v>1.71</v>
      </c>
      <c r="E8939" s="206"/>
    </row>
    <row r="8940" spans="1:5" ht="30">
      <c r="A8940" s="207">
        <v>38095</v>
      </c>
      <c r="B8940" s="208" t="s">
        <v>10127</v>
      </c>
      <c r="C8940" s="209" t="s">
        <v>14</v>
      </c>
      <c r="D8940" s="210">
        <v>3.62</v>
      </c>
      <c r="E8940" s="206"/>
    </row>
    <row r="8941" spans="1:5" ht="30">
      <c r="A8941" s="207">
        <v>38092</v>
      </c>
      <c r="B8941" s="208" t="s">
        <v>10128</v>
      </c>
      <c r="C8941" s="209" t="s">
        <v>14</v>
      </c>
      <c r="D8941" s="210">
        <v>1.62</v>
      </c>
      <c r="E8941" s="206"/>
    </row>
    <row r="8942" spans="1:5" ht="30">
      <c r="A8942" s="207">
        <v>38093</v>
      </c>
      <c r="B8942" s="208" t="s">
        <v>10129</v>
      </c>
      <c r="C8942" s="209" t="s">
        <v>14</v>
      </c>
      <c r="D8942" s="210">
        <v>1.68</v>
      </c>
      <c r="E8942" s="206"/>
    </row>
    <row r="8943" spans="1:5" ht="30">
      <c r="A8943" s="207">
        <v>38096</v>
      </c>
      <c r="B8943" s="208" t="s">
        <v>10130</v>
      </c>
      <c r="C8943" s="209" t="s">
        <v>14</v>
      </c>
      <c r="D8943" s="210">
        <v>3.89</v>
      </c>
      <c r="E8943" s="206"/>
    </row>
    <row r="8944" spans="1:5" ht="30">
      <c r="A8944" s="207">
        <v>38094</v>
      </c>
      <c r="B8944" s="208" t="s">
        <v>10131</v>
      </c>
      <c r="C8944" s="209" t="s">
        <v>14</v>
      </c>
      <c r="D8944" s="210">
        <v>2.0499999999999998</v>
      </c>
      <c r="E8944" s="206"/>
    </row>
    <row r="8945" spans="1:5" ht="30">
      <c r="A8945" s="207">
        <v>38097</v>
      </c>
      <c r="B8945" s="208" t="s">
        <v>10132</v>
      </c>
      <c r="C8945" s="209" t="s">
        <v>14</v>
      </c>
      <c r="D8945" s="210">
        <v>4.17</v>
      </c>
      <c r="E8945" s="206"/>
    </row>
    <row r="8946" spans="1:5" ht="30">
      <c r="A8946" s="207">
        <v>38098</v>
      </c>
      <c r="B8946" s="208" t="s">
        <v>10133</v>
      </c>
      <c r="C8946" s="209" t="s">
        <v>14</v>
      </c>
      <c r="D8946" s="210">
        <v>4.17</v>
      </c>
      <c r="E8946" s="206"/>
    </row>
    <row r="8947" spans="1:5" ht="15">
      <c r="A8947" s="207">
        <v>11186</v>
      </c>
      <c r="B8947" s="208" t="s">
        <v>10134</v>
      </c>
      <c r="C8947" s="209" t="s">
        <v>787</v>
      </c>
      <c r="D8947" s="210">
        <v>420.78</v>
      </c>
      <c r="E8947" s="206"/>
    </row>
    <row r="8948" spans="1:5" ht="30">
      <c r="A8948" s="207">
        <v>11558</v>
      </c>
      <c r="B8948" s="208" t="s">
        <v>10135</v>
      </c>
      <c r="C8948" s="209" t="s">
        <v>8498</v>
      </c>
      <c r="D8948" s="210">
        <v>15.4</v>
      </c>
      <c r="E8948" s="206"/>
    </row>
    <row r="8949" spans="1:5" ht="30">
      <c r="A8949" s="207">
        <v>11557</v>
      </c>
      <c r="B8949" s="208" t="s">
        <v>10136</v>
      </c>
      <c r="C8949" s="209" t="s">
        <v>8498</v>
      </c>
      <c r="D8949" s="210">
        <v>39</v>
      </c>
      <c r="E8949" s="206"/>
    </row>
    <row r="8950" spans="1:5" ht="15">
      <c r="A8950" s="207">
        <v>2759</v>
      </c>
      <c r="B8950" s="208" t="s">
        <v>10137</v>
      </c>
      <c r="C8950" s="209" t="s">
        <v>14</v>
      </c>
      <c r="D8950" s="210">
        <v>6.09</v>
      </c>
      <c r="E8950" s="206"/>
    </row>
    <row r="8951" spans="1:5" ht="15">
      <c r="A8951" s="207">
        <v>38124</v>
      </c>
      <c r="B8951" s="208" t="s">
        <v>10138</v>
      </c>
      <c r="C8951" s="209" t="s">
        <v>14</v>
      </c>
      <c r="D8951" s="210">
        <v>29.9</v>
      </c>
      <c r="E8951" s="206"/>
    </row>
    <row r="8952" spans="1:5" ht="15">
      <c r="A8952" s="207">
        <v>38380</v>
      </c>
      <c r="B8952" s="208" t="s">
        <v>10139</v>
      </c>
      <c r="C8952" s="209" t="s">
        <v>14</v>
      </c>
      <c r="D8952" s="210">
        <v>25.41</v>
      </c>
      <c r="E8952" s="206"/>
    </row>
    <row r="8953" spans="1:5" ht="30">
      <c r="A8953" s="207">
        <v>20059</v>
      </c>
      <c r="B8953" s="208" t="s">
        <v>10140</v>
      </c>
      <c r="C8953" s="209" t="s">
        <v>14</v>
      </c>
      <c r="D8953" s="210">
        <v>15.79</v>
      </c>
      <c r="E8953" s="206"/>
    </row>
    <row r="8954" spans="1:5" ht="45">
      <c r="A8954" s="207">
        <v>42429</v>
      </c>
      <c r="B8954" s="208" t="s">
        <v>10141</v>
      </c>
      <c r="C8954" s="209" t="s">
        <v>14</v>
      </c>
      <c r="D8954" s="210">
        <v>5157.55</v>
      </c>
      <c r="E8954" s="206"/>
    </row>
    <row r="8955" spans="1:5" ht="15">
      <c r="A8955" s="207">
        <v>39616</v>
      </c>
      <c r="B8955" s="208" t="s">
        <v>10142</v>
      </c>
      <c r="C8955" s="209" t="s">
        <v>14</v>
      </c>
      <c r="D8955" s="210">
        <v>480.9</v>
      </c>
      <c r="E8955" s="206"/>
    </row>
    <row r="8956" spans="1:5" ht="15">
      <c r="A8956" s="207">
        <v>39618</v>
      </c>
      <c r="B8956" s="208" t="s">
        <v>10143</v>
      </c>
      <c r="C8956" s="209" t="s">
        <v>14</v>
      </c>
      <c r="D8956" s="210">
        <v>872.27</v>
      </c>
      <c r="E8956" s="206"/>
    </row>
    <row r="8957" spans="1:5" ht="15">
      <c r="A8957" s="207">
        <v>39619</v>
      </c>
      <c r="B8957" s="208" t="s">
        <v>10144</v>
      </c>
      <c r="C8957" s="209" t="s">
        <v>14</v>
      </c>
      <c r="D8957" s="210">
        <v>1194.6600000000001</v>
      </c>
      <c r="E8957" s="206"/>
    </row>
    <row r="8958" spans="1:5" ht="15">
      <c r="A8958" s="207">
        <v>39613</v>
      </c>
      <c r="B8958" s="208" t="s">
        <v>10145</v>
      </c>
      <c r="C8958" s="209" t="s">
        <v>14</v>
      </c>
      <c r="D8958" s="210">
        <v>191.02</v>
      </c>
      <c r="E8958" s="206"/>
    </row>
    <row r="8959" spans="1:5" ht="15">
      <c r="A8959" s="207">
        <v>39614</v>
      </c>
      <c r="B8959" s="208" t="s">
        <v>10146</v>
      </c>
      <c r="C8959" s="209" t="s">
        <v>14</v>
      </c>
      <c r="D8959" s="210">
        <v>278.69</v>
      </c>
      <c r="E8959" s="206"/>
    </row>
    <row r="8960" spans="1:5" ht="45">
      <c r="A8960" s="207">
        <v>38538</v>
      </c>
      <c r="B8960" s="208" t="s">
        <v>10147</v>
      </c>
      <c r="C8960" s="209" t="s">
        <v>803</v>
      </c>
      <c r="D8960" s="210">
        <v>56.5</v>
      </c>
      <c r="E8960" s="206"/>
    </row>
    <row r="8961" spans="1:5" ht="45">
      <c r="A8961" s="207">
        <v>38539</v>
      </c>
      <c r="B8961" s="208" t="s">
        <v>10148</v>
      </c>
      <c r="C8961" s="209" t="s">
        <v>803</v>
      </c>
      <c r="D8961" s="210">
        <v>76.83</v>
      </c>
      <c r="E8961" s="206"/>
    </row>
    <row r="8962" spans="1:5" ht="45">
      <c r="A8962" s="207">
        <v>38540</v>
      </c>
      <c r="B8962" s="208" t="s">
        <v>10149</v>
      </c>
      <c r="C8962" s="209" t="s">
        <v>803</v>
      </c>
      <c r="D8962" s="210">
        <v>196.9</v>
      </c>
      <c r="E8962" s="206"/>
    </row>
    <row r="8963" spans="1:5" ht="15">
      <c r="A8963" s="207">
        <v>38384</v>
      </c>
      <c r="B8963" s="208" t="s">
        <v>10150</v>
      </c>
      <c r="C8963" s="209" t="s">
        <v>14</v>
      </c>
      <c r="D8963" s="210">
        <v>20.440000000000001</v>
      </c>
      <c r="E8963" s="206"/>
    </row>
    <row r="8964" spans="1:5" ht="15">
      <c r="A8964" s="207">
        <v>13</v>
      </c>
      <c r="B8964" s="208" t="s">
        <v>10151</v>
      </c>
      <c r="C8964" s="209" t="s">
        <v>8104</v>
      </c>
      <c r="D8964" s="210">
        <v>20</v>
      </c>
      <c r="E8964" s="206"/>
    </row>
    <row r="8965" spans="1:5" ht="15">
      <c r="A8965" s="207">
        <v>2762</v>
      </c>
      <c r="B8965" s="208" t="s">
        <v>10152</v>
      </c>
      <c r="C8965" s="209" t="s">
        <v>803</v>
      </c>
      <c r="D8965" s="210">
        <v>7.61</v>
      </c>
      <c r="E8965" s="206"/>
    </row>
    <row r="8966" spans="1:5" ht="30">
      <c r="A8966" s="207">
        <v>21142</v>
      </c>
      <c r="B8966" s="208" t="s">
        <v>10153</v>
      </c>
      <c r="C8966" s="209" t="s">
        <v>14</v>
      </c>
      <c r="D8966" s="210">
        <v>28.05</v>
      </c>
      <c r="E8966" s="206"/>
    </row>
    <row r="8967" spans="1:5" ht="15">
      <c r="A8967" s="207">
        <v>4223</v>
      </c>
      <c r="B8967" s="208" t="s">
        <v>10154</v>
      </c>
      <c r="C8967" s="209" t="s">
        <v>8049</v>
      </c>
      <c r="D8967" s="210">
        <v>3.61</v>
      </c>
      <c r="E8967" s="206"/>
    </row>
    <row r="8968" spans="1:5" ht="15">
      <c r="A8968" s="207">
        <v>37372</v>
      </c>
      <c r="B8968" s="208" t="s">
        <v>10155</v>
      </c>
      <c r="C8968" s="209" t="s">
        <v>15</v>
      </c>
      <c r="D8968" s="210">
        <v>0.55000000000000004</v>
      </c>
      <c r="E8968" s="206"/>
    </row>
    <row r="8969" spans="1:5" ht="15">
      <c r="A8969" s="207">
        <v>40863</v>
      </c>
      <c r="B8969" s="208" t="s">
        <v>10156</v>
      </c>
      <c r="C8969" s="209" t="s">
        <v>8218</v>
      </c>
      <c r="D8969" s="210">
        <v>103.7</v>
      </c>
      <c r="E8969" s="206"/>
    </row>
    <row r="8970" spans="1:5" ht="15">
      <c r="A8970" s="207">
        <v>38475</v>
      </c>
      <c r="B8970" s="208" t="s">
        <v>10157</v>
      </c>
      <c r="C8970" s="209" t="s">
        <v>14</v>
      </c>
      <c r="D8970" s="210">
        <v>29.3</v>
      </c>
      <c r="E8970" s="206"/>
    </row>
    <row r="8971" spans="1:5" ht="15">
      <c r="A8971" s="207">
        <v>38474</v>
      </c>
      <c r="B8971" s="208" t="s">
        <v>10158</v>
      </c>
      <c r="C8971" s="209" t="s">
        <v>14</v>
      </c>
      <c r="D8971" s="210">
        <v>36.229999999999997</v>
      </c>
      <c r="E8971" s="206"/>
    </row>
    <row r="8972" spans="1:5" ht="30">
      <c r="A8972" s="207">
        <v>10886</v>
      </c>
      <c r="B8972" s="208" t="s">
        <v>10159</v>
      </c>
      <c r="C8972" s="209" t="s">
        <v>14</v>
      </c>
      <c r="D8972" s="210">
        <v>144.68</v>
      </c>
      <c r="E8972" s="206"/>
    </row>
    <row r="8973" spans="1:5" ht="30">
      <c r="A8973" s="207">
        <v>10888</v>
      </c>
      <c r="B8973" s="208" t="s">
        <v>10160</v>
      </c>
      <c r="C8973" s="209" t="s">
        <v>14</v>
      </c>
      <c r="D8973" s="210">
        <v>457.89</v>
      </c>
      <c r="E8973" s="206"/>
    </row>
    <row r="8974" spans="1:5" ht="30">
      <c r="A8974" s="207">
        <v>10889</v>
      </c>
      <c r="B8974" s="208" t="s">
        <v>10161</v>
      </c>
      <c r="C8974" s="209" t="s">
        <v>14</v>
      </c>
      <c r="D8974" s="210">
        <v>496.05</v>
      </c>
      <c r="E8974" s="206"/>
    </row>
    <row r="8975" spans="1:5" ht="30">
      <c r="A8975" s="207">
        <v>10890</v>
      </c>
      <c r="B8975" s="208" t="s">
        <v>10162</v>
      </c>
      <c r="C8975" s="209" t="s">
        <v>14</v>
      </c>
      <c r="D8975" s="210">
        <v>228.94</v>
      </c>
      <c r="E8975" s="206"/>
    </row>
    <row r="8976" spans="1:5" ht="30">
      <c r="A8976" s="207">
        <v>10891</v>
      </c>
      <c r="B8976" s="208" t="s">
        <v>10163</v>
      </c>
      <c r="C8976" s="209" t="s">
        <v>14</v>
      </c>
      <c r="D8976" s="210">
        <v>139.91</v>
      </c>
      <c r="E8976" s="206"/>
    </row>
    <row r="8977" spans="1:5" ht="30">
      <c r="A8977" s="207">
        <v>10892</v>
      </c>
      <c r="B8977" s="208" t="s">
        <v>10164</v>
      </c>
      <c r="C8977" s="209" t="s">
        <v>14</v>
      </c>
      <c r="D8977" s="210">
        <v>165.35</v>
      </c>
      <c r="E8977" s="206"/>
    </row>
    <row r="8978" spans="1:5" ht="30">
      <c r="A8978" s="207">
        <v>20977</v>
      </c>
      <c r="B8978" s="208" t="s">
        <v>10165</v>
      </c>
      <c r="C8978" s="209" t="s">
        <v>14</v>
      </c>
      <c r="D8978" s="210">
        <v>197.14</v>
      </c>
      <c r="E8978" s="206"/>
    </row>
    <row r="8979" spans="1:5" ht="15">
      <c r="A8979" s="207">
        <v>3073</v>
      </c>
      <c r="B8979" s="208" t="s">
        <v>10166</v>
      </c>
      <c r="C8979" s="209" t="s">
        <v>14</v>
      </c>
      <c r="D8979" s="210">
        <v>229.97</v>
      </c>
      <c r="E8979" s="206"/>
    </row>
    <row r="8980" spans="1:5" ht="15">
      <c r="A8980" s="207">
        <v>3068</v>
      </c>
      <c r="B8980" s="208" t="s">
        <v>10167</v>
      </c>
      <c r="C8980" s="209" t="s">
        <v>14</v>
      </c>
      <c r="D8980" s="210">
        <v>45.97</v>
      </c>
      <c r="E8980" s="206"/>
    </row>
    <row r="8981" spans="1:5" ht="15">
      <c r="A8981" s="207">
        <v>3074</v>
      </c>
      <c r="B8981" s="208" t="s">
        <v>10168</v>
      </c>
      <c r="C8981" s="209" t="s">
        <v>14</v>
      </c>
      <c r="D8981" s="210">
        <v>145.18</v>
      </c>
      <c r="E8981" s="206"/>
    </row>
    <row r="8982" spans="1:5" ht="15">
      <c r="A8982" s="207">
        <v>3076</v>
      </c>
      <c r="B8982" s="208" t="s">
        <v>10169</v>
      </c>
      <c r="C8982" s="209" t="s">
        <v>14</v>
      </c>
      <c r="D8982" s="210">
        <v>189.06</v>
      </c>
      <c r="E8982" s="206"/>
    </row>
    <row r="8983" spans="1:5" ht="15">
      <c r="A8983" s="207">
        <v>3072</v>
      </c>
      <c r="B8983" s="208" t="s">
        <v>10170</v>
      </c>
      <c r="C8983" s="209" t="s">
        <v>14</v>
      </c>
      <c r="D8983" s="210">
        <v>47.63</v>
      </c>
      <c r="E8983" s="206"/>
    </row>
    <row r="8984" spans="1:5" ht="15">
      <c r="A8984" s="207">
        <v>3075</v>
      </c>
      <c r="B8984" s="208" t="s">
        <v>10171</v>
      </c>
      <c r="C8984" s="209" t="s">
        <v>14</v>
      </c>
      <c r="D8984" s="210">
        <v>119.47</v>
      </c>
      <c r="E8984" s="206"/>
    </row>
    <row r="8985" spans="1:5" ht="30">
      <c r="A8985" s="207">
        <v>10780</v>
      </c>
      <c r="B8985" s="208" t="s">
        <v>10172</v>
      </c>
      <c r="C8985" s="209" t="s">
        <v>14</v>
      </c>
      <c r="D8985" s="210">
        <v>10.1</v>
      </c>
      <c r="E8985" s="206"/>
    </row>
    <row r="8986" spans="1:5" ht="30">
      <c r="A8986" s="207">
        <v>10781</v>
      </c>
      <c r="B8986" s="208" t="s">
        <v>10173</v>
      </c>
      <c r="C8986" s="209" t="s">
        <v>14</v>
      </c>
      <c r="D8986" s="210">
        <v>16.2</v>
      </c>
      <c r="E8986" s="206"/>
    </row>
    <row r="8987" spans="1:5" ht="30">
      <c r="A8987" s="207">
        <v>20106</v>
      </c>
      <c r="B8987" s="208" t="s">
        <v>10174</v>
      </c>
      <c r="C8987" s="209" t="s">
        <v>14</v>
      </c>
      <c r="D8987" s="210">
        <v>5.34</v>
      </c>
      <c r="E8987" s="206"/>
    </row>
    <row r="8988" spans="1:5" ht="30">
      <c r="A8988" s="207">
        <v>20107</v>
      </c>
      <c r="B8988" s="208" t="s">
        <v>10175</v>
      </c>
      <c r="C8988" s="209" t="s">
        <v>14</v>
      </c>
      <c r="D8988" s="210">
        <v>6.11</v>
      </c>
      <c r="E8988" s="206"/>
    </row>
    <row r="8989" spans="1:5" ht="30">
      <c r="A8989" s="207">
        <v>20108</v>
      </c>
      <c r="B8989" s="208" t="s">
        <v>10176</v>
      </c>
      <c r="C8989" s="209" t="s">
        <v>14</v>
      </c>
      <c r="D8989" s="210">
        <v>8.07</v>
      </c>
      <c r="E8989" s="206"/>
    </row>
    <row r="8990" spans="1:5" ht="30">
      <c r="A8990" s="207">
        <v>20109</v>
      </c>
      <c r="B8990" s="208" t="s">
        <v>10177</v>
      </c>
      <c r="C8990" s="209" t="s">
        <v>14</v>
      </c>
      <c r="D8990" s="210">
        <v>10.1</v>
      </c>
      <c r="E8990" s="206"/>
    </row>
    <row r="8991" spans="1:5" ht="45">
      <c r="A8991" s="207">
        <v>43612</v>
      </c>
      <c r="B8991" s="208" t="s">
        <v>10178</v>
      </c>
      <c r="C8991" s="209" t="s">
        <v>9513</v>
      </c>
      <c r="D8991" s="210">
        <v>72.790000000000006</v>
      </c>
      <c r="E8991" s="206"/>
    </row>
    <row r="8992" spans="1:5" ht="45">
      <c r="A8992" s="207">
        <v>43613</v>
      </c>
      <c r="B8992" s="208" t="s">
        <v>10179</v>
      </c>
      <c r="C8992" s="209" t="s">
        <v>9513</v>
      </c>
      <c r="D8992" s="210">
        <v>60.26</v>
      </c>
      <c r="E8992" s="206"/>
    </row>
    <row r="8993" spans="1:5" ht="45">
      <c r="A8993" s="207">
        <v>11480</v>
      </c>
      <c r="B8993" s="208" t="s">
        <v>10180</v>
      </c>
      <c r="C8993" s="209" t="s">
        <v>9513</v>
      </c>
      <c r="D8993" s="210">
        <v>92.48</v>
      </c>
      <c r="E8993" s="206"/>
    </row>
    <row r="8994" spans="1:5" ht="60">
      <c r="A8994" s="207">
        <v>11469</v>
      </c>
      <c r="B8994" s="208" t="s">
        <v>10181</v>
      </c>
      <c r="C8994" s="209" t="s">
        <v>14</v>
      </c>
      <c r="D8994" s="210">
        <v>9.8699999999999992</v>
      </c>
      <c r="E8994" s="206"/>
    </row>
    <row r="8995" spans="1:5" ht="30">
      <c r="A8995" s="207">
        <v>11468</v>
      </c>
      <c r="B8995" s="208" t="s">
        <v>10182</v>
      </c>
      <c r="C8995" s="209" t="s">
        <v>14</v>
      </c>
      <c r="D8995" s="210">
        <v>9.8800000000000008</v>
      </c>
      <c r="E8995" s="206"/>
    </row>
    <row r="8996" spans="1:5" ht="30">
      <c r="A8996" s="207">
        <v>11484</v>
      </c>
      <c r="B8996" s="208" t="s">
        <v>10183</v>
      </c>
      <c r="C8996" s="209" t="s">
        <v>14</v>
      </c>
      <c r="D8996" s="210">
        <v>43.38</v>
      </c>
      <c r="E8996" s="206"/>
    </row>
    <row r="8997" spans="1:5" ht="30">
      <c r="A8997" s="207">
        <v>38155</v>
      </c>
      <c r="B8997" s="208" t="s">
        <v>10184</v>
      </c>
      <c r="C8997" s="209" t="s">
        <v>14</v>
      </c>
      <c r="D8997" s="210">
        <v>67.36</v>
      </c>
      <c r="E8997" s="206"/>
    </row>
    <row r="8998" spans="1:5" ht="45">
      <c r="A8998" s="207">
        <v>11467</v>
      </c>
      <c r="B8998" s="208" t="s">
        <v>10185</v>
      </c>
      <c r="C8998" s="209" t="s">
        <v>14</v>
      </c>
      <c r="D8998" s="210">
        <v>15.39</v>
      </c>
      <c r="E8998" s="206"/>
    </row>
    <row r="8999" spans="1:5" ht="60">
      <c r="A8999" s="207">
        <v>38153</v>
      </c>
      <c r="B8999" s="208" t="s">
        <v>10186</v>
      </c>
      <c r="C8999" s="209" t="s">
        <v>9513</v>
      </c>
      <c r="D8999" s="210">
        <v>39.31</v>
      </c>
      <c r="E8999" s="206"/>
    </row>
    <row r="9000" spans="1:5" ht="60">
      <c r="A9000" s="207">
        <v>43607</v>
      </c>
      <c r="B9000" s="208" t="s">
        <v>10187</v>
      </c>
      <c r="C9000" s="209" t="s">
        <v>14</v>
      </c>
      <c r="D9000" s="210">
        <v>74.36</v>
      </c>
      <c r="E9000" s="206"/>
    </row>
    <row r="9001" spans="1:5" ht="60">
      <c r="A9001" s="207">
        <v>3080</v>
      </c>
      <c r="B9001" s="208" t="s">
        <v>10188</v>
      </c>
      <c r="C9001" s="209" t="s">
        <v>9513</v>
      </c>
      <c r="D9001" s="210">
        <v>50</v>
      </c>
      <c r="E9001" s="206"/>
    </row>
    <row r="9002" spans="1:5" ht="60">
      <c r="A9002" s="207">
        <v>3081</v>
      </c>
      <c r="B9002" s="208" t="s">
        <v>10189</v>
      </c>
      <c r="C9002" s="209" t="s">
        <v>9513</v>
      </c>
      <c r="D9002" s="210">
        <v>98.92</v>
      </c>
      <c r="E9002" s="206"/>
    </row>
    <row r="9003" spans="1:5" ht="60">
      <c r="A9003" s="207">
        <v>3090</v>
      </c>
      <c r="B9003" s="208" t="s">
        <v>10190</v>
      </c>
      <c r="C9003" s="209" t="s">
        <v>9513</v>
      </c>
      <c r="D9003" s="210">
        <v>44.63</v>
      </c>
      <c r="E9003" s="206"/>
    </row>
    <row r="9004" spans="1:5" ht="60">
      <c r="A9004" s="207">
        <v>43611</v>
      </c>
      <c r="B9004" s="208" t="s">
        <v>10191</v>
      </c>
      <c r="C9004" s="209" t="s">
        <v>9513</v>
      </c>
      <c r="D9004" s="210">
        <v>74.05</v>
      </c>
      <c r="E9004" s="206"/>
    </row>
    <row r="9005" spans="1:5" ht="45">
      <c r="A9005" s="207">
        <v>3103</v>
      </c>
      <c r="B9005" s="208" t="s">
        <v>10192</v>
      </c>
      <c r="C9005" s="209" t="s">
        <v>14</v>
      </c>
      <c r="D9005" s="210">
        <v>37</v>
      </c>
      <c r="E9005" s="206"/>
    </row>
    <row r="9006" spans="1:5" ht="60">
      <c r="A9006" s="207">
        <v>3097</v>
      </c>
      <c r="B9006" s="208" t="s">
        <v>10193</v>
      </c>
      <c r="C9006" s="209" t="s">
        <v>9513</v>
      </c>
      <c r="D9006" s="210">
        <v>55.98</v>
      </c>
      <c r="E9006" s="206"/>
    </row>
    <row r="9007" spans="1:5" ht="60">
      <c r="A9007" s="207">
        <v>3099</v>
      </c>
      <c r="B9007" s="208" t="s">
        <v>10194</v>
      </c>
      <c r="C9007" s="209" t="s">
        <v>9513</v>
      </c>
      <c r="D9007" s="210">
        <v>89.64</v>
      </c>
      <c r="E9007" s="206"/>
    </row>
    <row r="9008" spans="1:5" ht="60">
      <c r="A9008" s="207">
        <v>38151</v>
      </c>
      <c r="B9008" s="208" t="s">
        <v>10195</v>
      </c>
      <c r="C9008" s="209" t="s">
        <v>9513</v>
      </c>
      <c r="D9008" s="210">
        <v>64.98</v>
      </c>
      <c r="E9008" s="206"/>
    </row>
    <row r="9009" spans="1:5" ht="60">
      <c r="A9009" s="207">
        <v>38152</v>
      </c>
      <c r="B9009" s="208" t="s">
        <v>10196</v>
      </c>
      <c r="C9009" s="209" t="s">
        <v>9513</v>
      </c>
      <c r="D9009" s="210">
        <v>104.83</v>
      </c>
      <c r="E9009" s="206"/>
    </row>
    <row r="9010" spans="1:5" ht="60">
      <c r="A9010" s="207">
        <v>43610</v>
      </c>
      <c r="B9010" s="208" t="s">
        <v>10197</v>
      </c>
      <c r="C9010" s="209" t="s">
        <v>14</v>
      </c>
      <c r="D9010" s="210">
        <v>55.54</v>
      </c>
      <c r="E9010" s="206"/>
    </row>
    <row r="9011" spans="1:5" ht="60">
      <c r="A9011" s="207">
        <v>3093</v>
      </c>
      <c r="B9011" s="208" t="s">
        <v>10198</v>
      </c>
      <c r="C9011" s="209" t="s">
        <v>9513</v>
      </c>
      <c r="D9011" s="210">
        <v>89.64</v>
      </c>
      <c r="E9011" s="206"/>
    </row>
    <row r="9012" spans="1:5" ht="45">
      <c r="A9012" s="207">
        <v>38165</v>
      </c>
      <c r="B9012" s="208" t="s">
        <v>10199</v>
      </c>
      <c r="C9012" s="209" t="s">
        <v>9513</v>
      </c>
      <c r="D9012" s="210">
        <v>74.11</v>
      </c>
      <c r="E9012" s="206"/>
    </row>
    <row r="9013" spans="1:5" ht="30">
      <c r="A9013" s="207">
        <v>38177</v>
      </c>
      <c r="B9013" s="208" t="s">
        <v>10200</v>
      </c>
      <c r="C9013" s="209" t="s">
        <v>14</v>
      </c>
      <c r="D9013" s="210">
        <v>22.02</v>
      </c>
      <c r="E9013" s="206"/>
    </row>
    <row r="9014" spans="1:5" ht="30">
      <c r="A9014" s="207">
        <v>11458</v>
      </c>
      <c r="B9014" s="208" t="s">
        <v>10201</v>
      </c>
      <c r="C9014" s="209" t="s">
        <v>14</v>
      </c>
      <c r="D9014" s="210">
        <v>26.29</v>
      </c>
      <c r="E9014" s="206"/>
    </row>
    <row r="9015" spans="1:5" ht="60">
      <c r="A9015" s="207">
        <v>3108</v>
      </c>
      <c r="B9015" s="208" t="s">
        <v>10202</v>
      </c>
      <c r="C9015" s="209" t="s">
        <v>14</v>
      </c>
      <c r="D9015" s="210">
        <v>111.76</v>
      </c>
      <c r="E9015" s="206"/>
    </row>
    <row r="9016" spans="1:5" ht="60">
      <c r="A9016" s="207">
        <v>3105</v>
      </c>
      <c r="B9016" s="208" t="s">
        <v>10203</v>
      </c>
      <c r="C9016" s="209" t="s">
        <v>14</v>
      </c>
      <c r="D9016" s="210">
        <v>146.18</v>
      </c>
      <c r="E9016" s="206"/>
    </row>
    <row r="9017" spans="1:5" ht="45">
      <c r="A9017" s="207">
        <v>38178</v>
      </c>
      <c r="B9017" s="208" t="s">
        <v>10204</v>
      </c>
      <c r="C9017" s="209" t="s">
        <v>14</v>
      </c>
      <c r="D9017" s="210">
        <v>24.23</v>
      </c>
      <c r="E9017" s="206"/>
    </row>
    <row r="9018" spans="1:5" ht="45">
      <c r="A9018" s="207">
        <v>43575</v>
      </c>
      <c r="B9018" s="208" t="s">
        <v>10205</v>
      </c>
      <c r="C9018" s="209" t="s">
        <v>14</v>
      </c>
      <c r="D9018" s="210">
        <v>52.5</v>
      </c>
      <c r="E9018" s="206"/>
    </row>
    <row r="9019" spans="1:5" ht="45">
      <c r="A9019" s="207">
        <v>43577</v>
      </c>
      <c r="B9019" s="208" t="s">
        <v>10206</v>
      </c>
      <c r="C9019" s="209" t="s">
        <v>14</v>
      </c>
      <c r="D9019" s="210">
        <v>91.27</v>
      </c>
      <c r="E9019" s="206"/>
    </row>
    <row r="9020" spans="1:5" ht="30">
      <c r="A9020" s="207">
        <v>42481</v>
      </c>
      <c r="B9020" s="208" t="s">
        <v>10207</v>
      </c>
      <c r="C9020" s="209" t="s">
        <v>787</v>
      </c>
      <c r="D9020" s="210">
        <v>29.26</v>
      </c>
      <c r="E9020" s="206"/>
    </row>
    <row r="9021" spans="1:5" ht="30">
      <c r="A9021" s="207">
        <v>43458</v>
      </c>
      <c r="B9021" s="208" t="s">
        <v>10208</v>
      </c>
      <c r="C9021" s="209" t="s">
        <v>15</v>
      </c>
      <c r="D9021" s="210">
        <v>0.04</v>
      </c>
      <c r="E9021" s="206"/>
    </row>
    <row r="9022" spans="1:5" ht="30">
      <c r="A9022" s="207">
        <v>43470</v>
      </c>
      <c r="B9022" s="208" t="s">
        <v>10209</v>
      </c>
      <c r="C9022" s="209" t="s">
        <v>8218</v>
      </c>
      <c r="D9022" s="210">
        <v>7.9</v>
      </c>
      <c r="E9022" s="206"/>
    </row>
    <row r="9023" spans="1:5" ht="30">
      <c r="A9023" s="207">
        <v>43459</v>
      </c>
      <c r="B9023" s="208" t="s">
        <v>10210</v>
      </c>
      <c r="C9023" s="209" t="s">
        <v>15</v>
      </c>
      <c r="D9023" s="210">
        <v>0.38</v>
      </c>
      <c r="E9023" s="206"/>
    </row>
    <row r="9024" spans="1:5" ht="30">
      <c r="A9024" s="207">
        <v>43471</v>
      </c>
      <c r="B9024" s="208" t="s">
        <v>10211</v>
      </c>
      <c r="C9024" s="209" t="s">
        <v>8218</v>
      </c>
      <c r="D9024" s="210">
        <v>71.44</v>
      </c>
      <c r="E9024" s="206"/>
    </row>
    <row r="9025" spans="1:5" ht="30">
      <c r="A9025" s="207">
        <v>43460</v>
      </c>
      <c r="B9025" s="208" t="s">
        <v>10212</v>
      </c>
      <c r="C9025" s="209" t="s">
        <v>15</v>
      </c>
      <c r="D9025" s="210">
        <v>0.62</v>
      </c>
      <c r="E9025" s="206"/>
    </row>
    <row r="9026" spans="1:5" ht="30">
      <c r="A9026" s="207">
        <v>43472</v>
      </c>
      <c r="B9026" s="208" t="s">
        <v>10213</v>
      </c>
      <c r="C9026" s="209" t="s">
        <v>8218</v>
      </c>
      <c r="D9026" s="210">
        <v>117.38</v>
      </c>
      <c r="E9026" s="206"/>
    </row>
    <row r="9027" spans="1:5" ht="30">
      <c r="A9027" s="207">
        <v>43461</v>
      </c>
      <c r="B9027" s="208" t="s">
        <v>10214</v>
      </c>
      <c r="C9027" s="209" t="s">
        <v>15</v>
      </c>
      <c r="D9027" s="210">
        <v>0.28000000000000003</v>
      </c>
      <c r="E9027" s="206"/>
    </row>
    <row r="9028" spans="1:5" ht="30">
      <c r="A9028" s="207">
        <v>43473</v>
      </c>
      <c r="B9028" s="208" t="s">
        <v>10215</v>
      </c>
      <c r="C9028" s="209" t="s">
        <v>8218</v>
      </c>
      <c r="D9028" s="210">
        <v>53.34</v>
      </c>
      <c r="E9028" s="206"/>
    </row>
    <row r="9029" spans="1:5" ht="30">
      <c r="A9029" s="207">
        <v>43463</v>
      </c>
      <c r="B9029" s="208" t="s">
        <v>10216</v>
      </c>
      <c r="C9029" s="209" t="s">
        <v>15</v>
      </c>
      <c r="D9029" s="210">
        <v>0.08</v>
      </c>
      <c r="E9029" s="206"/>
    </row>
    <row r="9030" spans="1:5" ht="30">
      <c r="A9030" s="207">
        <v>43475</v>
      </c>
      <c r="B9030" s="208" t="s">
        <v>10217</v>
      </c>
      <c r="C9030" s="209" t="s">
        <v>8218</v>
      </c>
      <c r="D9030" s="210">
        <v>14.97</v>
      </c>
      <c r="E9030" s="206"/>
    </row>
    <row r="9031" spans="1:5" ht="30">
      <c r="A9031" s="207">
        <v>43462</v>
      </c>
      <c r="B9031" s="208" t="s">
        <v>10218</v>
      </c>
      <c r="C9031" s="209" t="s">
        <v>15</v>
      </c>
      <c r="D9031" s="210">
        <v>0.01</v>
      </c>
      <c r="E9031" s="206"/>
    </row>
    <row r="9032" spans="1:5" ht="30">
      <c r="A9032" s="207">
        <v>43474</v>
      </c>
      <c r="B9032" s="208" t="s">
        <v>10219</v>
      </c>
      <c r="C9032" s="209" t="s">
        <v>8218</v>
      </c>
      <c r="D9032" s="210">
        <v>1.6</v>
      </c>
      <c r="E9032" s="206"/>
    </row>
    <row r="9033" spans="1:5" ht="30">
      <c r="A9033" s="207">
        <v>43464</v>
      </c>
      <c r="B9033" s="208" t="s">
        <v>10220</v>
      </c>
      <c r="C9033" s="209" t="s">
        <v>15</v>
      </c>
      <c r="D9033" s="210">
        <v>0.01</v>
      </c>
      <c r="E9033" s="206"/>
    </row>
    <row r="9034" spans="1:5" ht="30">
      <c r="A9034" s="207">
        <v>43476</v>
      </c>
      <c r="B9034" s="208" t="s">
        <v>10221</v>
      </c>
      <c r="C9034" s="209" t="s">
        <v>8218</v>
      </c>
      <c r="D9034" s="210">
        <v>0.01</v>
      </c>
      <c r="E9034" s="206"/>
    </row>
    <row r="9035" spans="1:5" ht="30">
      <c r="A9035" s="207">
        <v>43465</v>
      </c>
      <c r="B9035" s="208" t="s">
        <v>10222</v>
      </c>
      <c r="C9035" s="209" t="s">
        <v>15</v>
      </c>
      <c r="D9035" s="210">
        <v>0.57999999999999996</v>
      </c>
      <c r="E9035" s="206"/>
    </row>
    <row r="9036" spans="1:5" ht="30">
      <c r="A9036" s="207">
        <v>43477</v>
      </c>
      <c r="B9036" s="208" t="s">
        <v>10223</v>
      </c>
      <c r="C9036" s="209" t="s">
        <v>8218</v>
      </c>
      <c r="D9036" s="210">
        <v>110.22</v>
      </c>
      <c r="E9036" s="206"/>
    </row>
    <row r="9037" spans="1:5" ht="30">
      <c r="A9037" s="207">
        <v>43466</v>
      </c>
      <c r="B9037" s="208" t="s">
        <v>10224</v>
      </c>
      <c r="C9037" s="209" t="s">
        <v>15</v>
      </c>
      <c r="D9037" s="210">
        <v>1.27</v>
      </c>
      <c r="E9037" s="206"/>
    </row>
    <row r="9038" spans="1:5" ht="30">
      <c r="A9038" s="207">
        <v>43478</v>
      </c>
      <c r="B9038" s="208" t="s">
        <v>10225</v>
      </c>
      <c r="C9038" s="209" t="s">
        <v>8218</v>
      </c>
      <c r="D9038" s="210">
        <v>240.1</v>
      </c>
      <c r="E9038" s="206"/>
    </row>
    <row r="9039" spans="1:5" ht="30">
      <c r="A9039" s="207">
        <v>43467</v>
      </c>
      <c r="B9039" s="208" t="s">
        <v>10226</v>
      </c>
      <c r="C9039" s="209" t="s">
        <v>15</v>
      </c>
      <c r="D9039" s="210">
        <v>0.41</v>
      </c>
      <c r="E9039" s="206"/>
    </row>
    <row r="9040" spans="1:5" ht="30">
      <c r="A9040" s="207">
        <v>43479</v>
      </c>
      <c r="B9040" s="208" t="s">
        <v>10227</v>
      </c>
      <c r="C9040" s="209" t="s">
        <v>8218</v>
      </c>
      <c r="D9040" s="210">
        <v>76.97</v>
      </c>
      <c r="E9040" s="206"/>
    </row>
    <row r="9041" spans="1:5" ht="30">
      <c r="A9041" s="207">
        <v>43468</v>
      </c>
      <c r="B9041" s="208" t="s">
        <v>10228</v>
      </c>
      <c r="C9041" s="209" t="s">
        <v>15</v>
      </c>
      <c r="D9041" s="210">
        <v>0.89</v>
      </c>
      <c r="E9041" s="206"/>
    </row>
    <row r="9042" spans="1:5" ht="30">
      <c r="A9042" s="207">
        <v>43480</v>
      </c>
      <c r="B9042" s="208" t="s">
        <v>10229</v>
      </c>
      <c r="C9042" s="209" t="s">
        <v>8218</v>
      </c>
      <c r="D9042" s="210">
        <v>167.28</v>
      </c>
      <c r="E9042" s="206"/>
    </row>
    <row r="9043" spans="1:5" ht="30">
      <c r="A9043" s="207">
        <v>43469</v>
      </c>
      <c r="B9043" s="208" t="s">
        <v>10230</v>
      </c>
      <c r="C9043" s="209" t="s">
        <v>15</v>
      </c>
      <c r="D9043" s="210">
        <v>0.06</v>
      </c>
      <c r="E9043" s="206"/>
    </row>
    <row r="9044" spans="1:5" ht="30">
      <c r="A9044" s="207">
        <v>43481</v>
      </c>
      <c r="B9044" s="208" t="s">
        <v>10231</v>
      </c>
      <c r="C9044" s="209" t="s">
        <v>8218</v>
      </c>
      <c r="D9044" s="210">
        <v>10.78</v>
      </c>
      <c r="E9044" s="206"/>
    </row>
    <row r="9045" spans="1:5" ht="45">
      <c r="A9045" s="207">
        <v>3119</v>
      </c>
      <c r="B9045" s="208" t="s">
        <v>10232</v>
      </c>
      <c r="C9045" s="209" t="s">
        <v>14</v>
      </c>
      <c r="D9045" s="210">
        <v>2.84</v>
      </c>
      <c r="E9045" s="206"/>
    </row>
    <row r="9046" spans="1:5" ht="45">
      <c r="A9046" s="207">
        <v>3122</v>
      </c>
      <c r="B9046" s="208" t="s">
        <v>10233</v>
      </c>
      <c r="C9046" s="209" t="s">
        <v>14</v>
      </c>
      <c r="D9046" s="210">
        <v>5.79</v>
      </c>
      <c r="E9046" s="206"/>
    </row>
    <row r="9047" spans="1:5" ht="45">
      <c r="A9047" s="207">
        <v>3121</v>
      </c>
      <c r="B9047" s="208" t="s">
        <v>10234</v>
      </c>
      <c r="C9047" s="209" t="s">
        <v>14</v>
      </c>
      <c r="D9047" s="210">
        <v>6.56</v>
      </c>
      <c r="E9047" s="206"/>
    </row>
    <row r="9048" spans="1:5" ht="45">
      <c r="A9048" s="207">
        <v>3120</v>
      </c>
      <c r="B9048" s="208" t="s">
        <v>10235</v>
      </c>
      <c r="C9048" s="209" t="s">
        <v>14</v>
      </c>
      <c r="D9048" s="210">
        <v>12.44</v>
      </c>
      <c r="E9048" s="206"/>
    </row>
    <row r="9049" spans="1:5" ht="45">
      <c r="A9049" s="207">
        <v>11455</v>
      </c>
      <c r="B9049" s="208" t="s">
        <v>10236</v>
      </c>
      <c r="C9049" s="209" t="s">
        <v>14</v>
      </c>
      <c r="D9049" s="210">
        <v>18</v>
      </c>
      <c r="E9049" s="206"/>
    </row>
    <row r="9050" spans="1:5" ht="45">
      <c r="A9050" s="207">
        <v>11456</v>
      </c>
      <c r="B9050" s="208" t="s">
        <v>10237</v>
      </c>
      <c r="C9050" s="209" t="s">
        <v>14</v>
      </c>
      <c r="D9050" s="210">
        <v>21.51</v>
      </c>
      <c r="E9050" s="206"/>
    </row>
    <row r="9051" spans="1:5" ht="60">
      <c r="A9051" s="207">
        <v>3107</v>
      </c>
      <c r="B9051" s="208" t="s">
        <v>10238</v>
      </c>
      <c r="C9051" s="209" t="s">
        <v>14</v>
      </c>
      <c r="D9051" s="210">
        <v>9.07</v>
      </c>
      <c r="E9051" s="206"/>
    </row>
    <row r="9052" spans="1:5" ht="60">
      <c r="A9052" s="207">
        <v>43583</v>
      </c>
      <c r="B9052" s="208" t="s">
        <v>10239</v>
      </c>
      <c r="C9052" s="209" t="s">
        <v>14</v>
      </c>
      <c r="D9052" s="210">
        <v>10.23</v>
      </c>
      <c r="E9052" s="206"/>
    </row>
    <row r="9053" spans="1:5" ht="45">
      <c r="A9053" s="207">
        <v>43586</v>
      </c>
      <c r="B9053" s="208" t="s">
        <v>10240</v>
      </c>
      <c r="C9053" s="209" t="s">
        <v>14</v>
      </c>
      <c r="D9053" s="210">
        <v>10.49</v>
      </c>
      <c r="E9053" s="206"/>
    </row>
    <row r="9054" spans="1:5" ht="45">
      <c r="A9054" s="207">
        <v>11461</v>
      </c>
      <c r="B9054" s="208" t="s">
        <v>10241</v>
      </c>
      <c r="C9054" s="209" t="s">
        <v>14</v>
      </c>
      <c r="D9054" s="210">
        <v>11.43</v>
      </c>
      <c r="E9054" s="206"/>
    </row>
    <row r="9055" spans="1:5" ht="45">
      <c r="A9055" s="207">
        <v>43587</v>
      </c>
      <c r="B9055" s="208" t="s">
        <v>10242</v>
      </c>
      <c r="C9055" s="209" t="s">
        <v>14</v>
      </c>
      <c r="D9055" s="210">
        <v>13.19</v>
      </c>
      <c r="E9055" s="206"/>
    </row>
    <row r="9056" spans="1:5" ht="60">
      <c r="A9056" s="207">
        <v>3106</v>
      </c>
      <c r="B9056" s="208" t="s">
        <v>10243</v>
      </c>
      <c r="C9056" s="209" t="s">
        <v>14</v>
      </c>
      <c r="D9056" s="210">
        <v>16.73</v>
      </c>
      <c r="E9056" s="206"/>
    </row>
    <row r="9057" spans="1:5" ht="15">
      <c r="A9057" s="207">
        <v>25951</v>
      </c>
      <c r="B9057" s="208" t="s">
        <v>10244</v>
      </c>
      <c r="C9057" s="209" t="s">
        <v>8104</v>
      </c>
      <c r="D9057" s="210">
        <v>2.64</v>
      </c>
      <c r="E9057" s="206"/>
    </row>
    <row r="9058" spans="1:5" ht="15">
      <c r="A9058" s="207">
        <v>3123</v>
      </c>
      <c r="B9058" s="208" t="s">
        <v>10245</v>
      </c>
      <c r="C9058" s="209" t="s">
        <v>8104</v>
      </c>
      <c r="D9058" s="210">
        <v>2.46</v>
      </c>
      <c r="E9058" s="206"/>
    </row>
    <row r="9059" spans="1:5" ht="15">
      <c r="A9059" s="207">
        <v>38125</v>
      </c>
      <c r="B9059" s="208" t="s">
        <v>10246</v>
      </c>
      <c r="C9059" s="209" t="s">
        <v>8104</v>
      </c>
      <c r="D9059" s="210">
        <v>0.85</v>
      </c>
      <c r="E9059" s="206"/>
    </row>
    <row r="9060" spans="1:5" ht="45">
      <c r="A9060" s="207">
        <v>39014</v>
      </c>
      <c r="B9060" s="208" t="s">
        <v>10247</v>
      </c>
      <c r="C9060" s="209" t="s">
        <v>8104</v>
      </c>
      <c r="D9060" s="210">
        <v>8.64</v>
      </c>
      <c r="E9060" s="206"/>
    </row>
    <row r="9061" spans="1:5" ht="30">
      <c r="A9061" s="207">
        <v>39365</v>
      </c>
      <c r="B9061" s="208" t="s">
        <v>10248</v>
      </c>
      <c r="C9061" s="209" t="s">
        <v>14</v>
      </c>
      <c r="D9061" s="210">
        <v>1048.2</v>
      </c>
      <c r="E9061" s="206"/>
    </row>
    <row r="9062" spans="1:5" ht="30">
      <c r="A9062" s="207">
        <v>39366</v>
      </c>
      <c r="B9062" s="208" t="s">
        <v>10249</v>
      </c>
      <c r="C9062" s="209" t="s">
        <v>14</v>
      </c>
      <c r="D9062" s="210">
        <v>2683.83</v>
      </c>
      <c r="E9062" s="206"/>
    </row>
    <row r="9063" spans="1:5" ht="30">
      <c r="A9063" s="207">
        <v>39367</v>
      </c>
      <c r="B9063" s="208" t="s">
        <v>10250</v>
      </c>
      <c r="C9063" s="209" t="s">
        <v>14</v>
      </c>
      <c r="D9063" s="210">
        <v>3668.31</v>
      </c>
      <c r="E9063" s="206"/>
    </row>
    <row r="9064" spans="1:5" ht="15">
      <c r="A9064" s="207">
        <v>37394</v>
      </c>
      <c r="B9064" s="208" t="s">
        <v>10251</v>
      </c>
      <c r="C9064" s="209" t="s">
        <v>10252</v>
      </c>
      <c r="D9064" s="210">
        <v>40.49</v>
      </c>
      <c r="E9064" s="206"/>
    </row>
    <row r="9065" spans="1:5" ht="15">
      <c r="A9065" s="207">
        <v>14146</v>
      </c>
      <c r="B9065" s="208" t="s">
        <v>10253</v>
      </c>
      <c r="C9065" s="209" t="s">
        <v>10252</v>
      </c>
      <c r="D9065" s="210">
        <v>65.12</v>
      </c>
      <c r="E9065" s="206"/>
    </row>
    <row r="9066" spans="1:5" ht="15">
      <c r="A9066" s="207">
        <v>38134</v>
      </c>
      <c r="B9066" s="208" t="s">
        <v>10254</v>
      </c>
      <c r="C9066" s="209" t="s">
        <v>8104</v>
      </c>
      <c r="D9066" s="210">
        <v>71.16</v>
      </c>
      <c r="E9066" s="206"/>
    </row>
    <row r="9067" spans="1:5" ht="15">
      <c r="A9067" s="207">
        <v>38132</v>
      </c>
      <c r="B9067" s="208" t="s">
        <v>10255</v>
      </c>
      <c r="C9067" s="209" t="s">
        <v>8104</v>
      </c>
      <c r="D9067" s="210">
        <v>72.58</v>
      </c>
      <c r="E9067" s="206"/>
    </row>
    <row r="9068" spans="1:5" ht="15">
      <c r="A9068" s="207">
        <v>38133</v>
      </c>
      <c r="B9068" s="208" t="s">
        <v>10256</v>
      </c>
      <c r="C9068" s="209" t="s">
        <v>8104</v>
      </c>
      <c r="D9068" s="210">
        <v>70.2</v>
      </c>
      <c r="E9068" s="206"/>
    </row>
    <row r="9069" spans="1:5" ht="30">
      <c r="A9069" s="207">
        <v>938</v>
      </c>
      <c r="B9069" s="208" t="s">
        <v>10257</v>
      </c>
      <c r="C9069" s="209" t="s">
        <v>803</v>
      </c>
      <c r="D9069" s="210">
        <v>1.44</v>
      </c>
      <c r="E9069" s="206"/>
    </row>
    <row r="9070" spans="1:5" ht="30">
      <c r="A9070" s="207">
        <v>937</v>
      </c>
      <c r="B9070" s="208" t="s">
        <v>10258</v>
      </c>
      <c r="C9070" s="209" t="s">
        <v>803</v>
      </c>
      <c r="D9070" s="210">
        <v>8.89</v>
      </c>
      <c r="E9070" s="206"/>
    </row>
    <row r="9071" spans="1:5" ht="30">
      <c r="A9071" s="207">
        <v>939</v>
      </c>
      <c r="B9071" s="208" t="s">
        <v>10259</v>
      </c>
      <c r="C9071" s="209" t="s">
        <v>803</v>
      </c>
      <c r="D9071" s="210">
        <v>2.2999999999999998</v>
      </c>
      <c r="E9071" s="206"/>
    </row>
    <row r="9072" spans="1:5" ht="30">
      <c r="A9072" s="207">
        <v>944</v>
      </c>
      <c r="B9072" s="208" t="s">
        <v>10260</v>
      </c>
      <c r="C9072" s="209" t="s">
        <v>803</v>
      </c>
      <c r="D9072" s="210">
        <v>3.93</v>
      </c>
      <c r="E9072" s="206"/>
    </row>
    <row r="9073" spans="1:5" ht="30">
      <c r="A9073" s="207">
        <v>940</v>
      </c>
      <c r="B9073" s="208" t="s">
        <v>10261</v>
      </c>
      <c r="C9073" s="209" t="s">
        <v>803</v>
      </c>
      <c r="D9073" s="210">
        <v>5.43</v>
      </c>
      <c r="E9073" s="206"/>
    </row>
    <row r="9074" spans="1:5" ht="30">
      <c r="A9074" s="207">
        <v>936</v>
      </c>
      <c r="B9074" s="208" t="s">
        <v>10262</v>
      </c>
      <c r="C9074" s="209" t="s">
        <v>803</v>
      </c>
      <c r="D9074" s="210">
        <v>1.71</v>
      </c>
      <c r="E9074" s="206"/>
    </row>
    <row r="9075" spans="1:5" ht="30">
      <c r="A9075" s="207">
        <v>935</v>
      </c>
      <c r="B9075" s="208" t="s">
        <v>10263</v>
      </c>
      <c r="C9075" s="209" t="s">
        <v>803</v>
      </c>
      <c r="D9075" s="210">
        <v>1.3</v>
      </c>
      <c r="E9075" s="206"/>
    </row>
    <row r="9076" spans="1:5" ht="30">
      <c r="A9076" s="207">
        <v>406</v>
      </c>
      <c r="B9076" s="208" t="s">
        <v>10264</v>
      </c>
      <c r="C9076" s="209" t="s">
        <v>14</v>
      </c>
      <c r="D9076" s="210">
        <v>85.65</v>
      </c>
      <c r="E9076" s="206"/>
    </row>
    <row r="9077" spans="1:5" ht="30">
      <c r="A9077" s="207">
        <v>42529</v>
      </c>
      <c r="B9077" s="208" t="s">
        <v>10265</v>
      </c>
      <c r="C9077" s="209" t="s">
        <v>803</v>
      </c>
      <c r="D9077" s="210">
        <v>1.32</v>
      </c>
      <c r="E9077" s="206"/>
    </row>
    <row r="9078" spans="1:5" ht="30">
      <c r="A9078" s="207">
        <v>39634</v>
      </c>
      <c r="B9078" s="208" t="s">
        <v>10266</v>
      </c>
      <c r="C9078" s="209" t="s">
        <v>803</v>
      </c>
      <c r="D9078" s="210">
        <v>9.68</v>
      </c>
      <c r="E9078" s="206"/>
    </row>
    <row r="9079" spans="1:5" ht="30">
      <c r="A9079" s="207">
        <v>39701</v>
      </c>
      <c r="B9079" s="208" t="s">
        <v>10267</v>
      </c>
      <c r="C9079" s="209" t="s">
        <v>14</v>
      </c>
      <c r="D9079" s="210">
        <v>91.4</v>
      </c>
      <c r="E9079" s="206"/>
    </row>
    <row r="9080" spans="1:5" ht="15">
      <c r="A9080" s="207">
        <v>12815</v>
      </c>
      <c r="B9080" s="208" t="s">
        <v>10268</v>
      </c>
      <c r="C9080" s="209" t="s">
        <v>14</v>
      </c>
      <c r="D9080" s="210">
        <v>9</v>
      </c>
      <c r="E9080" s="206"/>
    </row>
    <row r="9081" spans="1:5" ht="15">
      <c r="A9081" s="207">
        <v>407</v>
      </c>
      <c r="B9081" s="208" t="s">
        <v>10269</v>
      </c>
      <c r="C9081" s="209" t="s">
        <v>8104</v>
      </c>
      <c r="D9081" s="210">
        <v>52.16</v>
      </c>
      <c r="E9081" s="206"/>
    </row>
    <row r="9082" spans="1:5" ht="30">
      <c r="A9082" s="207">
        <v>39431</v>
      </c>
      <c r="B9082" s="208" t="s">
        <v>10270</v>
      </c>
      <c r="C9082" s="209" t="s">
        <v>803</v>
      </c>
      <c r="D9082" s="210">
        <v>0.21</v>
      </c>
      <c r="E9082" s="206"/>
    </row>
    <row r="9083" spans="1:5" ht="30">
      <c r="A9083" s="207">
        <v>39432</v>
      </c>
      <c r="B9083" s="208" t="s">
        <v>10271</v>
      </c>
      <c r="C9083" s="209" t="s">
        <v>803</v>
      </c>
      <c r="D9083" s="210">
        <v>2.77</v>
      </c>
      <c r="E9083" s="206"/>
    </row>
    <row r="9084" spans="1:5" ht="30">
      <c r="A9084" s="207">
        <v>20111</v>
      </c>
      <c r="B9084" s="208" t="s">
        <v>10272</v>
      </c>
      <c r="C9084" s="209" t="s">
        <v>14</v>
      </c>
      <c r="D9084" s="210">
        <v>10</v>
      </c>
      <c r="E9084" s="206"/>
    </row>
    <row r="9085" spans="1:5" ht="30">
      <c r="A9085" s="207">
        <v>21127</v>
      </c>
      <c r="B9085" s="208" t="s">
        <v>10273</v>
      </c>
      <c r="C9085" s="209" t="s">
        <v>14</v>
      </c>
      <c r="D9085" s="210">
        <v>3.78</v>
      </c>
      <c r="E9085" s="206"/>
    </row>
    <row r="9086" spans="1:5" ht="15">
      <c r="A9086" s="207">
        <v>404</v>
      </c>
      <c r="B9086" s="208" t="s">
        <v>10274</v>
      </c>
      <c r="C9086" s="209" t="s">
        <v>803</v>
      </c>
      <c r="D9086" s="210">
        <v>1.36</v>
      </c>
      <c r="E9086" s="206"/>
    </row>
    <row r="9087" spans="1:5" ht="30">
      <c r="A9087" s="207">
        <v>14151</v>
      </c>
      <c r="B9087" s="208" t="s">
        <v>10275</v>
      </c>
      <c r="C9087" s="209" t="s">
        <v>14</v>
      </c>
      <c r="D9087" s="210">
        <v>46.8</v>
      </c>
      <c r="E9087" s="206"/>
    </row>
    <row r="9088" spans="1:5" ht="30">
      <c r="A9088" s="207">
        <v>14153</v>
      </c>
      <c r="B9088" s="208" t="s">
        <v>10276</v>
      </c>
      <c r="C9088" s="209" t="s">
        <v>14</v>
      </c>
      <c r="D9088" s="210">
        <v>52.91</v>
      </c>
      <c r="E9088" s="206"/>
    </row>
    <row r="9089" spans="1:5" ht="30">
      <c r="A9089" s="207">
        <v>14152</v>
      </c>
      <c r="B9089" s="208" t="s">
        <v>10277</v>
      </c>
      <c r="C9089" s="209" t="s">
        <v>14</v>
      </c>
      <c r="D9089" s="210">
        <v>40.61</v>
      </c>
      <c r="E9089" s="206"/>
    </row>
    <row r="9090" spans="1:5" ht="30">
      <c r="A9090" s="207">
        <v>14154</v>
      </c>
      <c r="B9090" s="208" t="s">
        <v>10278</v>
      </c>
      <c r="C9090" s="209" t="s">
        <v>14</v>
      </c>
      <c r="D9090" s="210">
        <v>142.16</v>
      </c>
      <c r="E9090" s="206"/>
    </row>
    <row r="9091" spans="1:5" ht="30">
      <c r="A9091" s="207">
        <v>42015</v>
      </c>
      <c r="B9091" s="208" t="s">
        <v>10279</v>
      </c>
      <c r="C9091" s="209" t="s">
        <v>803</v>
      </c>
      <c r="D9091" s="210">
        <v>1.6</v>
      </c>
      <c r="E9091" s="206"/>
    </row>
    <row r="9092" spans="1:5" ht="15">
      <c r="A9092" s="207">
        <v>3146</v>
      </c>
      <c r="B9092" s="208" t="s">
        <v>10280</v>
      </c>
      <c r="C9092" s="209" t="s">
        <v>14</v>
      </c>
      <c r="D9092" s="210">
        <v>4.97</v>
      </c>
      <c r="E9092" s="206"/>
    </row>
    <row r="9093" spans="1:5" ht="15">
      <c r="A9093" s="207">
        <v>3143</v>
      </c>
      <c r="B9093" s="208" t="s">
        <v>10281</v>
      </c>
      <c r="C9093" s="209" t="s">
        <v>14</v>
      </c>
      <c r="D9093" s="210">
        <v>11.3</v>
      </c>
      <c r="E9093" s="206"/>
    </row>
    <row r="9094" spans="1:5" ht="15">
      <c r="A9094" s="207">
        <v>3148</v>
      </c>
      <c r="B9094" s="208" t="s">
        <v>10282</v>
      </c>
      <c r="C9094" s="209" t="s">
        <v>14</v>
      </c>
      <c r="D9094" s="210">
        <v>18.329999999999998</v>
      </c>
      <c r="E9094" s="206"/>
    </row>
    <row r="9095" spans="1:5" ht="30">
      <c r="A9095" s="207">
        <v>4310</v>
      </c>
      <c r="B9095" s="208" t="s">
        <v>10283</v>
      </c>
      <c r="C9095" s="209" t="s">
        <v>14</v>
      </c>
      <c r="D9095" s="210">
        <v>2.68</v>
      </c>
      <c r="E9095" s="206"/>
    </row>
    <row r="9096" spans="1:5" ht="30">
      <c r="A9096" s="207">
        <v>4311</v>
      </c>
      <c r="B9096" s="208" t="s">
        <v>10284</v>
      </c>
      <c r="C9096" s="209" t="s">
        <v>14</v>
      </c>
      <c r="D9096" s="210">
        <v>1.88</v>
      </c>
      <c r="E9096" s="206"/>
    </row>
    <row r="9097" spans="1:5" ht="30">
      <c r="A9097" s="207">
        <v>4312</v>
      </c>
      <c r="B9097" s="208" t="s">
        <v>10285</v>
      </c>
      <c r="C9097" s="209" t="s">
        <v>14</v>
      </c>
      <c r="D9097" s="210">
        <v>2.64</v>
      </c>
      <c r="E9097" s="206"/>
    </row>
    <row r="9098" spans="1:5" ht="15">
      <c r="A9098" s="207">
        <v>13261</v>
      </c>
      <c r="B9098" s="208" t="s">
        <v>10286</v>
      </c>
      <c r="C9098" s="209" t="s">
        <v>14</v>
      </c>
      <c r="D9098" s="210">
        <v>3.07</v>
      </c>
      <c r="E9098" s="206"/>
    </row>
    <row r="9099" spans="1:5" ht="15">
      <c r="A9099" s="207">
        <v>3255</v>
      </c>
      <c r="B9099" s="208" t="s">
        <v>10287</v>
      </c>
      <c r="C9099" s="209" t="s">
        <v>14</v>
      </c>
      <c r="D9099" s="210">
        <v>7.47</v>
      </c>
      <c r="E9099" s="206"/>
    </row>
    <row r="9100" spans="1:5" ht="15">
      <c r="A9100" s="207">
        <v>3254</v>
      </c>
      <c r="B9100" s="208" t="s">
        <v>10288</v>
      </c>
      <c r="C9100" s="209" t="s">
        <v>14</v>
      </c>
      <c r="D9100" s="210">
        <v>121.37</v>
      </c>
      <c r="E9100" s="206"/>
    </row>
    <row r="9101" spans="1:5" ht="15">
      <c r="A9101" s="207">
        <v>3259</v>
      </c>
      <c r="B9101" s="208" t="s">
        <v>10289</v>
      </c>
      <c r="C9101" s="209" t="s">
        <v>14</v>
      </c>
      <c r="D9101" s="210">
        <v>14.58</v>
      </c>
      <c r="E9101" s="206"/>
    </row>
    <row r="9102" spans="1:5" ht="15">
      <c r="A9102" s="207">
        <v>3258</v>
      </c>
      <c r="B9102" s="208" t="s">
        <v>10290</v>
      </c>
      <c r="C9102" s="209" t="s">
        <v>14</v>
      </c>
      <c r="D9102" s="210">
        <v>8.81</v>
      </c>
      <c r="E9102" s="206"/>
    </row>
    <row r="9103" spans="1:5" ht="15">
      <c r="A9103" s="207">
        <v>3251</v>
      </c>
      <c r="B9103" s="208" t="s">
        <v>10291</v>
      </c>
      <c r="C9103" s="209" t="s">
        <v>14</v>
      </c>
      <c r="D9103" s="210">
        <v>5.19</v>
      </c>
      <c r="E9103" s="206"/>
    </row>
    <row r="9104" spans="1:5" ht="15">
      <c r="A9104" s="207">
        <v>3256</v>
      </c>
      <c r="B9104" s="208" t="s">
        <v>10292</v>
      </c>
      <c r="C9104" s="209" t="s">
        <v>14</v>
      </c>
      <c r="D9104" s="210">
        <v>9.84</v>
      </c>
      <c r="E9104" s="206"/>
    </row>
    <row r="9105" spans="1:5" ht="15">
      <c r="A9105" s="207">
        <v>3261</v>
      </c>
      <c r="B9105" s="208" t="s">
        <v>10293</v>
      </c>
      <c r="C9105" s="209" t="s">
        <v>14</v>
      </c>
      <c r="D9105" s="210">
        <v>107.33</v>
      </c>
      <c r="E9105" s="206"/>
    </row>
    <row r="9106" spans="1:5" ht="15">
      <c r="A9106" s="207">
        <v>3260</v>
      </c>
      <c r="B9106" s="208" t="s">
        <v>10294</v>
      </c>
      <c r="C9106" s="209" t="s">
        <v>14</v>
      </c>
      <c r="D9106" s="210">
        <v>18.440000000000001</v>
      </c>
      <c r="E9106" s="206"/>
    </row>
    <row r="9107" spans="1:5" ht="15">
      <c r="A9107" s="207">
        <v>3272</v>
      </c>
      <c r="B9107" s="208" t="s">
        <v>10295</v>
      </c>
      <c r="C9107" s="209" t="s">
        <v>14</v>
      </c>
      <c r="D9107" s="210">
        <v>32.229999999999997</v>
      </c>
      <c r="E9107" s="206"/>
    </row>
    <row r="9108" spans="1:5" ht="15">
      <c r="A9108" s="207">
        <v>3265</v>
      </c>
      <c r="B9108" s="208" t="s">
        <v>10296</v>
      </c>
      <c r="C9108" s="209" t="s">
        <v>14</v>
      </c>
      <c r="D9108" s="210">
        <v>25.61</v>
      </c>
      <c r="E9108" s="206"/>
    </row>
    <row r="9109" spans="1:5" ht="15">
      <c r="A9109" s="207">
        <v>3262</v>
      </c>
      <c r="B9109" s="208" t="s">
        <v>10297</v>
      </c>
      <c r="C9109" s="209" t="s">
        <v>14</v>
      </c>
      <c r="D9109" s="210">
        <v>11.21</v>
      </c>
      <c r="E9109" s="206"/>
    </row>
    <row r="9110" spans="1:5" ht="15">
      <c r="A9110" s="207">
        <v>3264</v>
      </c>
      <c r="B9110" s="208" t="s">
        <v>10298</v>
      </c>
      <c r="C9110" s="209" t="s">
        <v>14</v>
      </c>
      <c r="D9110" s="210">
        <v>18.41</v>
      </c>
      <c r="E9110" s="206"/>
    </row>
    <row r="9111" spans="1:5" ht="15">
      <c r="A9111" s="207">
        <v>3267</v>
      </c>
      <c r="B9111" s="208" t="s">
        <v>10299</v>
      </c>
      <c r="C9111" s="209" t="s">
        <v>14</v>
      </c>
      <c r="D9111" s="210">
        <v>60.14</v>
      </c>
      <c r="E9111" s="206"/>
    </row>
    <row r="9112" spans="1:5" ht="15">
      <c r="A9112" s="207">
        <v>3266</v>
      </c>
      <c r="B9112" s="208" t="s">
        <v>10300</v>
      </c>
      <c r="C9112" s="209" t="s">
        <v>14</v>
      </c>
      <c r="D9112" s="210">
        <v>38.26</v>
      </c>
      <c r="E9112" s="206"/>
    </row>
    <row r="9113" spans="1:5" ht="15">
      <c r="A9113" s="207">
        <v>3263</v>
      </c>
      <c r="B9113" s="208" t="s">
        <v>10301</v>
      </c>
      <c r="C9113" s="209" t="s">
        <v>14</v>
      </c>
      <c r="D9113" s="210">
        <v>15.31</v>
      </c>
      <c r="E9113" s="206"/>
    </row>
    <row r="9114" spans="1:5" ht="15">
      <c r="A9114" s="207">
        <v>3268</v>
      </c>
      <c r="B9114" s="208" t="s">
        <v>10302</v>
      </c>
      <c r="C9114" s="209" t="s">
        <v>14</v>
      </c>
      <c r="D9114" s="210">
        <v>81.319999999999993</v>
      </c>
      <c r="E9114" s="206"/>
    </row>
    <row r="9115" spans="1:5" ht="15">
      <c r="A9115" s="207">
        <v>3271</v>
      </c>
      <c r="B9115" s="208" t="s">
        <v>10303</v>
      </c>
      <c r="C9115" s="209" t="s">
        <v>14</v>
      </c>
      <c r="D9115" s="210">
        <v>120.22</v>
      </c>
      <c r="E9115" s="206"/>
    </row>
    <row r="9116" spans="1:5" ht="15">
      <c r="A9116" s="207">
        <v>3270</v>
      </c>
      <c r="B9116" s="208" t="s">
        <v>10304</v>
      </c>
      <c r="C9116" s="209" t="s">
        <v>14</v>
      </c>
      <c r="D9116" s="210">
        <v>201.98</v>
      </c>
      <c r="E9116" s="206"/>
    </row>
    <row r="9117" spans="1:5" ht="45">
      <c r="A9117" s="207">
        <v>3275</v>
      </c>
      <c r="B9117" s="208" t="s">
        <v>10305</v>
      </c>
      <c r="C9117" s="209" t="s">
        <v>787</v>
      </c>
      <c r="D9117" s="210">
        <v>107.01</v>
      </c>
      <c r="E9117" s="206"/>
    </row>
    <row r="9118" spans="1:5" ht="45">
      <c r="A9118" s="207">
        <v>39512</v>
      </c>
      <c r="B9118" s="208" t="s">
        <v>10306</v>
      </c>
      <c r="C9118" s="209" t="s">
        <v>787</v>
      </c>
      <c r="D9118" s="210">
        <v>110.96</v>
      </c>
      <c r="E9118" s="206"/>
    </row>
    <row r="9119" spans="1:5" ht="45">
      <c r="A9119" s="207">
        <v>39511</v>
      </c>
      <c r="B9119" s="208" t="s">
        <v>10307</v>
      </c>
      <c r="C9119" s="209" t="s">
        <v>787</v>
      </c>
      <c r="D9119" s="210">
        <v>121.03</v>
      </c>
      <c r="E9119" s="206"/>
    </row>
    <row r="9120" spans="1:5" ht="45">
      <c r="A9120" s="207">
        <v>39513</v>
      </c>
      <c r="B9120" s="208" t="s">
        <v>10308</v>
      </c>
      <c r="C9120" s="209" t="s">
        <v>787</v>
      </c>
      <c r="D9120" s="210">
        <v>129.81</v>
      </c>
      <c r="E9120" s="206"/>
    </row>
    <row r="9121" spans="1:5" ht="30">
      <c r="A9121" s="207">
        <v>3286</v>
      </c>
      <c r="B9121" s="208" t="s">
        <v>10309</v>
      </c>
      <c r="C9121" s="209" t="s">
        <v>787</v>
      </c>
      <c r="D9121" s="210">
        <v>62.2</v>
      </c>
      <c r="E9121" s="206"/>
    </row>
    <row r="9122" spans="1:5" ht="30">
      <c r="A9122" s="207">
        <v>3287</v>
      </c>
      <c r="B9122" s="208" t="s">
        <v>10310</v>
      </c>
      <c r="C9122" s="209" t="s">
        <v>787</v>
      </c>
      <c r="D9122" s="210">
        <v>94</v>
      </c>
      <c r="E9122" s="206"/>
    </row>
    <row r="9123" spans="1:5" ht="30">
      <c r="A9123" s="207">
        <v>3283</v>
      </c>
      <c r="B9123" s="208" t="s">
        <v>10311</v>
      </c>
      <c r="C9123" s="209" t="s">
        <v>787</v>
      </c>
      <c r="D9123" s="210">
        <v>19.739999999999998</v>
      </c>
      <c r="E9123" s="206"/>
    </row>
    <row r="9124" spans="1:5" ht="30">
      <c r="A9124" s="207">
        <v>11587</v>
      </c>
      <c r="B9124" s="208" t="s">
        <v>10312</v>
      </c>
      <c r="C9124" s="209" t="s">
        <v>787</v>
      </c>
      <c r="D9124" s="210">
        <v>73.38</v>
      </c>
      <c r="E9124" s="206"/>
    </row>
    <row r="9125" spans="1:5" ht="30">
      <c r="A9125" s="207">
        <v>36225</v>
      </c>
      <c r="B9125" s="208" t="s">
        <v>10313</v>
      </c>
      <c r="C9125" s="209" t="s">
        <v>787</v>
      </c>
      <c r="D9125" s="210">
        <v>29.81</v>
      </c>
      <c r="E9125" s="206"/>
    </row>
    <row r="9126" spans="1:5" ht="30">
      <c r="A9126" s="207">
        <v>36230</v>
      </c>
      <c r="B9126" s="208" t="s">
        <v>10314</v>
      </c>
      <c r="C9126" s="209" t="s">
        <v>787</v>
      </c>
      <c r="D9126" s="210">
        <v>21.9</v>
      </c>
      <c r="E9126" s="206"/>
    </row>
    <row r="9127" spans="1:5" ht="30">
      <c r="A9127" s="207">
        <v>36238</v>
      </c>
      <c r="B9127" s="208" t="s">
        <v>10315</v>
      </c>
      <c r="C9127" s="209" t="s">
        <v>787</v>
      </c>
      <c r="D9127" s="210">
        <v>21.4</v>
      </c>
      <c r="E9127" s="206"/>
    </row>
    <row r="9128" spans="1:5" ht="45">
      <c r="A9128" s="207">
        <v>39363</v>
      </c>
      <c r="B9128" s="208" t="s">
        <v>10316</v>
      </c>
      <c r="C9128" s="209" t="s">
        <v>14</v>
      </c>
      <c r="D9128" s="210">
        <v>4269.7299999999996</v>
      </c>
      <c r="E9128" s="206"/>
    </row>
    <row r="9129" spans="1:5" ht="45">
      <c r="A9129" s="207">
        <v>39361</v>
      </c>
      <c r="B9129" s="208" t="s">
        <v>10317</v>
      </c>
      <c r="C9129" s="209" t="s">
        <v>14</v>
      </c>
      <c r="D9129" s="210">
        <v>1097.93</v>
      </c>
      <c r="E9129" s="206"/>
    </row>
    <row r="9130" spans="1:5" ht="45">
      <c r="A9130" s="207">
        <v>39362</v>
      </c>
      <c r="B9130" s="208" t="s">
        <v>10318</v>
      </c>
      <c r="C9130" s="209" t="s">
        <v>14</v>
      </c>
      <c r="D9130" s="210">
        <v>3378.61</v>
      </c>
      <c r="E9130" s="206"/>
    </row>
    <row r="9131" spans="1:5" ht="45">
      <c r="A9131" s="207">
        <v>39364</v>
      </c>
      <c r="B9131" s="208" t="s">
        <v>10319</v>
      </c>
      <c r="C9131" s="209" t="s">
        <v>14</v>
      </c>
      <c r="D9131" s="210">
        <v>9759.39</v>
      </c>
      <c r="E9131" s="206"/>
    </row>
    <row r="9132" spans="1:5" ht="30">
      <c r="A9132" s="207">
        <v>14576</v>
      </c>
      <c r="B9132" s="208" t="s">
        <v>10320</v>
      </c>
      <c r="C9132" s="209" t="s">
        <v>14</v>
      </c>
      <c r="D9132" s="210">
        <v>4186460.85</v>
      </c>
      <c r="E9132" s="206"/>
    </row>
    <row r="9133" spans="1:5" ht="30">
      <c r="A9133" s="207">
        <v>13877</v>
      </c>
      <c r="B9133" s="208" t="s">
        <v>10321</v>
      </c>
      <c r="C9133" s="209" t="s">
        <v>14</v>
      </c>
      <c r="D9133" s="210">
        <v>1792161.45</v>
      </c>
      <c r="E9133" s="206"/>
    </row>
    <row r="9134" spans="1:5" ht="15">
      <c r="A9134" s="207">
        <v>7307</v>
      </c>
      <c r="B9134" s="208" t="s">
        <v>10322</v>
      </c>
      <c r="C9134" s="209" t="s">
        <v>8049</v>
      </c>
      <c r="D9134" s="210">
        <v>26.93</v>
      </c>
      <c r="E9134" s="206"/>
    </row>
    <row r="9135" spans="1:5" ht="15">
      <c r="A9135" s="207">
        <v>38122</v>
      </c>
      <c r="B9135" s="208" t="s">
        <v>10323</v>
      </c>
      <c r="C9135" s="209" t="s">
        <v>8049</v>
      </c>
      <c r="D9135" s="210">
        <v>6.98</v>
      </c>
      <c r="E9135" s="206"/>
    </row>
    <row r="9136" spans="1:5" ht="30">
      <c r="A9136" s="207">
        <v>38633</v>
      </c>
      <c r="B9136" s="208" t="s">
        <v>10324</v>
      </c>
      <c r="C9136" s="209" t="s">
        <v>14</v>
      </c>
      <c r="D9136" s="210">
        <v>18.39</v>
      </c>
      <c r="E9136" s="206"/>
    </row>
    <row r="9137" spans="1:5" ht="30">
      <c r="A9137" s="207">
        <v>12344</v>
      </c>
      <c r="B9137" s="208" t="s">
        <v>10325</v>
      </c>
      <c r="C9137" s="209" t="s">
        <v>14</v>
      </c>
      <c r="D9137" s="210">
        <v>3.03</v>
      </c>
      <c r="E9137" s="206"/>
    </row>
    <row r="9138" spans="1:5" ht="30">
      <c r="A9138" s="207">
        <v>12343</v>
      </c>
      <c r="B9138" s="208" t="s">
        <v>10326</v>
      </c>
      <c r="C9138" s="209" t="s">
        <v>14</v>
      </c>
      <c r="D9138" s="210">
        <v>4.7</v>
      </c>
      <c r="E9138" s="206"/>
    </row>
    <row r="9139" spans="1:5" ht="30">
      <c r="A9139" s="207">
        <v>3295</v>
      </c>
      <c r="B9139" s="208" t="s">
        <v>10327</v>
      </c>
      <c r="C9139" s="209" t="s">
        <v>14</v>
      </c>
      <c r="D9139" s="210">
        <v>16.440000000000001</v>
      </c>
      <c r="E9139" s="206"/>
    </row>
    <row r="9140" spans="1:5" ht="30">
      <c r="A9140" s="207">
        <v>3302</v>
      </c>
      <c r="B9140" s="208" t="s">
        <v>10328</v>
      </c>
      <c r="C9140" s="209" t="s">
        <v>14</v>
      </c>
      <c r="D9140" s="210">
        <v>17.190000000000001</v>
      </c>
      <c r="E9140" s="206"/>
    </row>
    <row r="9141" spans="1:5" ht="30">
      <c r="A9141" s="207">
        <v>3297</v>
      </c>
      <c r="B9141" s="208" t="s">
        <v>10329</v>
      </c>
      <c r="C9141" s="209" t="s">
        <v>14</v>
      </c>
      <c r="D9141" s="210">
        <v>18.350000000000001</v>
      </c>
      <c r="E9141" s="206"/>
    </row>
    <row r="9142" spans="1:5" ht="30">
      <c r="A9142" s="207">
        <v>3294</v>
      </c>
      <c r="B9142" s="208" t="s">
        <v>10330</v>
      </c>
      <c r="C9142" s="209" t="s">
        <v>14</v>
      </c>
      <c r="D9142" s="210">
        <v>18.63</v>
      </c>
      <c r="E9142" s="206"/>
    </row>
    <row r="9143" spans="1:5" ht="30">
      <c r="A9143" s="207">
        <v>3292</v>
      </c>
      <c r="B9143" s="208" t="s">
        <v>10331</v>
      </c>
      <c r="C9143" s="209" t="s">
        <v>14</v>
      </c>
      <c r="D9143" s="210">
        <v>17.5</v>
      </c>
      <c r="E9143" s="206"/>
    </row>
    <row r="9144" spans="1:5" ht="30">
      <c r="A9144" s="207">
        <v>3298</v>
      </c>
      <c r="B9144" s="208" t="s">
        <v>10332</v>
      </c>
      <c r="C9144" s="209" t="s">
        <v>14</v>
      </c>
      <c r="D9144" s="210">
        <v>41.01</v>
      </c>
      <c r="E9144" s="206"/>
    </row>
    <row r="9145" spans="1:5" ht="30">
      <c r="A9145" s="207">
        <v>11596</v>
      </c>
      <c r="B9145" s="208" t="s">
        <v>10333</v>
      </c>
      <c r="C9145" s="209" t="s">
        <v>14</v>
      </c>
      <c r="D9145" s="210">
        <v>427.37</v>
      </c>
      <c r="E9145" s="206"/>
    </row>
    <row r="9146" spans="1:5" ht="30">
      <c r="A9146" s="207">
        <v>34802</v>
      </c>
      <c r="B9146" s="208" t="s">
        <v>10334</v>
      </c>
      <c r="C9146" s="209" t="s">
        <v>14</v>
      </c>
      <c r="D9146" s="210">
        <v>1173.69</v>
      </c>
      <c r="E9146" s="206"/>
    </row>
    <row r="9147" spans="1:5" ht="45">
      <c r="A9147" s="207">
        <v>11588</v>
      </c>
      <c r="B9147" s="208" t="s">
        <v>10335</v>
      </c>
      <c r="C9147" s="209" t="s">
        <v>14</v>
      </c>
      <c r="D9147" s="210">
        <v>1266.23</v>
      </c>
      <c r="E9147" s="206"/>
    </row>
    <row r="9148" spans="1:5" ht="30">
      <c r="A9148" s="207">
        <v>34383</v>
      </c>
      <c r="B9148" s="208" t="s">
        <v>10336</v>
      </c>
      <c r="C9148" s="209" t="s">
        <v>14</v>
      </c>
      <c r="D9148" s="210">
        <v>1392.94</v>
      </c>
      <c r="E9148" s="206"/>
    </row>
    <row r="9149" spans="1:5" ht="45">
      <c r="A9149" s="207">
        <v>40451</v>
      </c>
      <c r="B9149" s="208" t="s">
        <v>10337</v>
      </c>
      <c r="C9149" s="209" t="s">
        <v>787</v>
      </c>
      <c r="D9149" s="210">
        <v>112.6</v>
      </c>
      <c r="E9149" s="206"/>
    </row>
    <row r="9150" spans="1:5" ht="45">
      <c r="A9150" s="207">
        <v>40453</v>
      </c>
      <c r="B9150" s="208" t="s">
        <v>10338</v>
      </c>
      <c r="C9150" s="209" t="s">
        <v>787</v>
      </c>
      <c r="D9150" s="210">
        <v>121.83</v>
      </c>
      <c r="E9150" s="206"/>
    </row>
    <row r="9151" spans="1:5" ht="45">
      <c r="A9151" s="207">
        <v>40452</v>
      </c>
      <c r="B9151" s="208" t="s">
        <v>10339</v>
      </c>
      <c r="C9151" s="209" t="s">
        <v>787</v>
      </c>
      <c r="D9151" s="210">
        <v>133.63</v>
      </c>
      <c r="E9151" s="206"/>
    </row>
    <row r="9152" spans="1:5" ht="30">
      <c r="A9152" s="207">
        <v>11594</v>
      </c>
      <c r="B9152" s="208" t="s">
        <v>10340</v>
      </c>
      <c r="C9152" s="209" t="s">
        <v>14</v>
      </c>
      <c r="D9152" s="210">
        <v>403.58</v>
      </c>
      <c r="E9152" s="206"/>
    </row>
    <row r="9153" spans="1:5" ht="30">
      <c r="A9153" s="207">
        <v>3311</v>
      </c>
      <c r="B9153" s="208" t="s">
        <v>10341</v>
      </c>
      <c r="C9153" s="209" t="s">
        <v>8215</v>
      </c>
      <c r="D9153" s="210">
        <v>403.58</v>
      </c>
      <c r="E9153" s="206"/>
    </row>
    <row r="9154" spans="1:5" ht="30">
      <c r="A9154" s="207">
        <v>11599</v>
      </c>
      <c r="B9154" s="208" t="s">
        <v>10342</v>
      </c>
      <c r="C9154" s="209" t="s">
        <v>14</v>
      </c>
      <c r="D9154" s="210">
        <v>536.72</v>
      </c>
      <c r="E9154" s="206"/>
    </row>
    <row r="9155" spans="1:5" ht="30">
      <c r="A9155" s="207">
        <v>11593</v>
      </c>
      <c r="B9155" s="208" t="s">
        <v>10343</v>
      </c>
      <c r="C9155" s="209" t="s">
        <v>14</v>
      </c>
      <c r="D9155" s="210">
        <v>752.44</v>
      </c>
      <c r="E9155" s="206"/>
    </row>
    <row r="9156" spans="1:5" ht="30">
      <c r="A9156" s="207">
        <v>3314</v>
      </c>
      <c r="B9156" s="208" t="s">
        <v>10344</v>
      </c>
      <c r="C9156" s="209" t="s">
        <v>8215</v>
      </c>
      <c r="D9156" s="210">
        <v>538.15</v>
      </c>
      <c r="E9156" s="206"/>
    </row>
    <row r="9157" spans="1:5" ht="30">
      <c r="A9157" s="207">
        <v>11597</v>
      </c>
      <c r="B9157" s="208" t="s">
        <v>10345</v>
      </c>
      <c r="C9157" s="209" t="s">
        <v>14</v>
      </c>
      <c r="D9157" s="210">
        <v>625.79999999999995</v>
      </c>
      <c r="E9157" s="206"/>
    </row>
    <row r="9158" spans="1:5" ht="30">
      <c r="A9158" s="207">
        <v>3309</v>
      </c>
      <c r="B9158" s="208" t="s">
        <v>10346</v>
      </c>
      <c r="C9158" s="209" t="s">
        <v>8215</v>
      </c>
      <c r="D9158" s="210">
        <v>427.37</v>
      </c>
      <c r="E9158" s="206"/>
    </row>
    <row r="9159" spans="1:5" ht="45">
      <c r="A9159" s="207">
        <v>34612</v>
      </c>
      <c r="B9159" s="208" t="s">
        <v>10347</v>
      </c>
      <c r="C9159" s="209" t="s">
        <v>14</v>
      </c>
      <c r="D9159" s="210">
        <v>774.01</v>
      </c>
      <c r="E9159" s="206"/>
    </row>
    <row r="9160" spans="1:5" ht="45">
      <c r="A9160" s="207">
        <v>34635</v>
      </c>
      <c r="B9160" s="208" t="s">
        <v>10348</v>
      </c>
      <c r="C9160" s="209" t="s">
        <v>14</v>
      </c>
      <c r="D9160" s="210">
        <v>995.34</v>
      </c>
      <c r="E9160" s="206"/>
    </row>
    <row r="9161" spans="1:5" ht="45">
      <c r="A9161" s="207">
        <v>34633</v>
      </c>
      <c r="B9161" s="208" t="s">
        <v>10349</v>
      </c>
      <c r="C9161" s="209" t="s">
        <v>14</v>
      </c>
      <c r="D9161" s="210">
        <v>1097.1300000000001</v>
      </c>
      <c r="E9161" s="206"/>
    </row>
    <row r="9162" spans="1:5" ht="45">
      <c r="A9162" s="207">
        <v>40440</v>
      </c>
      <c r="B9162" s="208" t="s">
        <v>10350</v>
      </c>
      <c r="C9162" s="209" t="s">
        <v>8215</v>
      </c>
      <c r="D9162" s="210">
        <v>560.54</v>
      </c>
      <c r="E9162" s="206"/>
    </row>
    <row r="9163" spans="1:5" ht="45">
      <c r="A9163" s="207">
        <v>40441</v>
      </c>
      <c r="B9163" s="208" t="s">
        <v>10351</v>
      </c>
      <c r="C9163" s="209" t="s">
        <v>8215</v>
      </c>
      <c r="D9163" s="210">
        <v>357.87</v>
      </c>
      <c r="E9163" s="206"/>
    </row>
    <row r="9164" spans="1:5" ht="45">
      <c r="A9164" s="207">
        <v>40449</v>
      </c>
      <c r="B9164" s="208" t="s">
        <v>10352</v>
      </c>
      <c r="C9164" s="209" t="s">
        <v>8215</v>
      </c>
      <c r="D9164" s="210">
        <v>300.85000000000002</v>
      </c>
      <c r="E9164" s="206"/>
    </row>
    <row r="9165" spans="1:5" ht="45">
      <c r="A9165" s="207">
        <v>34800</v>
      </c>
      <c r="B9165" s="208" t="s">
        <v>10353</v>
      </c>
      <c r="C9165" s="209" t="s">
        <v>8215</v>
      </c>
      <c r="D9165" s="210">
        <v>376.22</v>
      </c>
      <c r="E9165" s="206"/>
    </row>
    <row r="9166" spans="1:5" ht="45">
      <c r="A9166" s="207">
        <v>11592</v>
      </c>
      <c r="B9166" s="208" t="s">
        <v>10354</v>
      </c>
      <c r="C9166" s="209" t="s">
        <v>14</v>
      </c>
      <c r="D9166" s="210">
        <v>538.15</v>
      </c>
      <c r="E9166" s="206"/>
    </row>
    <row r="9167" spans="1:5" ht="30">
      <c r="A9167" s="207">
        <v>40438</v>
      </c>
      <c r="B9167" s="208" t="s">
        <v>10355</v>
      </c>
      <c r="C9167" s="209" t="s">
        <v>8215</v>
      </c>
      <c r="D9167" s="210">
        <v>250.64</v>
      </c>
      <c r="E9167" s="206"/>
    </row>
    <row r="9168" spans="1:5" ht="30">
      <c r="A9168" s="207">
        <v>40436</v>
      </c>
      <c r="B9168" s="208" t="s">
        <v>10356</v>
      </c>
      <c r="C9168" s="209" t="s">
        <v>8215</v>
      </c>
      <c r="D9168" s="210">
        <v>312.52999999999997</v>
      </c>
      <c r="E9168" s="206"/>
    </row>
    <row r="9169" spans="1:5" ht="45">
      <c r="A9169" s="207">
        <v>4315</v>
      </c>
      <c r="B9169" s="208" t="s">
        <v>10357</v>
      </c>
      <c r="C9169" s="209" t="s">
        <v>14</v>
      </c>
      <c r="D9169" s="210">
        <v>1.94</v>
      </c>
      <c r="E9169" s="206"/>
    </row>
    <row r="9170" spans="1:5" ht="30">
      <c r="A9170" s="207">
        <v>42482</v>
      </c>
      <c r="B9170" s="208" t="s">
        <v>10358</v>
      </c>
      <c r="C9170" s="209" t="s">
        <v>14</v>
      </c>
      <c r="D9170" s="210">
        <v>2.59</v>
      </c>
      <c r="E9170" s="206"/>
    </row>
    <row r="9171" spans="1:5" ht="15">
      <c r="A9171" s="207">
        <v>402</v>
      </c>
      <c r="B9171" s="208" t="s">
        <v>10359</v>
      </c>
      <c r="C9171" s="209" t="s">
        <v>14</v>
      </c>
      <c r="D9171" s="210">
        <v>11.51</v>
      </c>
      <c r="E9171" s="206"/>
    </row>
    <row r="9172" spans="1:5" ht="15">
      <c r="A9172" s="207">
        <v>4226</v>
      </c>
      <c r="B9172" s="208" t="s">
        <v>10360</v>
      </c>
      <c r="C9172" s="209" t="s">
        <v>8104</v>
      </c>
      <c r="D9172" s="210">
        <v>8.06</v>
      </c>
      <c r="E9172" s="206"/>
    </row>
    <row r="9173" spans="1:5" ht="15">
      <c r="A9173" s="207">
        <v>4222</v>
      </c>
      <c r="B9173" s="208" t="s">
        <v>10361</v>
      </c>
      <c r="C9173" s="209" t="s">
        <v>8049</v>
      </c>
      <c r="D9173" s="210">
        <v>5.42</v>
      </c>
      <c r="E9173" s="206"/>
    </row>
    <row r="9174" spans="1:5" ht="45">
      <c r="A9174" s="207">
        <v>34804</v>
      </c>
      <c r="B9174" s="208" t="s">
        <v>10362</v>
      </c>
      <c r="C9174" s="209" t="s">
        <v>787</v>
      </c>
      <c r="D9174" s="210">
        <v>45.43</v>
      </c>
      <c r="E9174" s="206"/>
    </row>
    <row r="9175" spans="1:5" ht="30">
      <c r="A9175" s="207">
        <v>4013</v>
      </c>
      <c r="B9175" s="208" t="s">
        <v>10363</v>
      </c>
      <c r="C9175" s="209" t="s">
        <v>787</v>
      </c>
      <c r="D9175" s="210">
        <v>6.44</v>
      </c>
      <c r="E9175" s="206"/>
    </row>
    <row r="9176" spans="1:5" ht="30">
      <c r="A9176" s="207">
        <v>4011</v>
      </c>
      <c r="B9176" s="208" t="s">
        <v>10364</v>
      </c>
      <c r="C9176" s="209" t="s">
        <v>787</v>
      </c>
      <c r="D9176" s="210">
        <v>7.2</v>
      </c>
      <c r="E9176" s="206"/>
    </row>
    <row r="9177" spans="1:5" ht="30">
      <c r="A9177" s="207">
        <v>4021</v>
      </c>
      <c r="B9177" s="208" t="s">
        <v>10365</v>
      </c>
      <c r="C9177" s="209" t="s">
        <v>787</v>
      </c>
      <c r="D9177" s="210">
        <v>8.98</v>
      </c>
      <c r="E9177" s="206"/>
    </row>
    <row r="9178" spans="1:5" ht="30">
      <c r="A9178" s="207">
        <v>4019</v>
      </c>
      <c r="B9178" s="208" t="s">
        <v>10366</v>
      </c>
      <c r="C9178" s="209" t="s">
        <v>787</v>
      </c>
      <c r="D9178" s="210">
        <v>10.78</v>
      </c>
      <c r="E9178" s="206"/>
    </row>
    <row r="9179" spans="1:5" ht="30">
      <c r="A9179" s="207">
        <v>4012</v>
      </c>
      <c r="B9179" s="208" t="s">
        <v>10367</v>
      </c>
      <c r="C9179" s="209" t="s">
        <v>787</v>
      </c>
      <c r="D9179" s="210">
        <v>14.44</v>
      </c>
      <c r="E9179" s="206"/>
    </row>
    <row r="9180" spans="1:5" ht="30">
      <c r="A9180" s="207">
        <v>4020</v>
      </c>
      <c r="B9180" s="208" t="s">
        <v>10368</v>
      </c>
      <c r="C9180" s="209" t="s">
        <v>787</v>
      </c>
      <c r="D9180" s="210">
        <v>18.09</v>
      </c>
      <c r="E9180" s="206"/>
    </row>
    <row r="9181" spans="1:5" ht="30">
      <c r="A9181" s="207">
        <v>4018</v>
      </c>
      <c r="B9181" s="208" t="s">
        <v>10369</v>
      </c>
      <c r="C9181" s="209" t="s">
        <v>787</v>
      </c>
      <c r="D9181" s="210">
        <v>21.67</v>
      </c>
      <c r="E9181" s="206"/>
    </row>
    <row r="9182" spans="1:5" ht="30">
      <c r="A9182" s="207">
        <v>36498</v>
      </c>
      <c r="B9182" s="208" t="s">
        <v>10370</v>
      </c>
      <c r="C9182" s="209" t="s">
        <v>14</v>
      </c>
      <c r="D9182" s="210">
        <v>4613.03</v>
      </c>
      <c r="E9182" s="206"/>
    </row>
    <row r="9183" spans="1:5" ht="15">
      <c r="A9183" s="207">
        <v>12872</v>
      </c>
      <c r="B9183" s="208" t="s">
        <v>10371</v>
      </c>
      <c r="C9183" s="209" t="s">
        <v>15</v>
      </c>
      <c r="D9183" s="210">
        <v>13.66</v>
      </c>
      <c r="E9183" s="206"/>
    </row>
    <row r="9184" spans="1:5" ht="15">
      <c r="A9184" s="207">
        <v>41075</v>
      </c>
      <c r="B9184" s="208" t="s">
        <v>10372</v>
      </c>
      <c r="C9184" s="209" t="s">
        <v>8218</v>
      </c>
      <c r="D9184" s="210">
        <v>2420.84</v>
      </c>
      <c r="E9184" s="206"/>
    </row>
    <row r="9185" spans="1:5" ht="15">
      <c r="A9185" s="207">
        <v>3315</v>
      </c>
      <c r="B9185" s="208" t="s">
        <v>10373</v>
      </c>
      <c r="C9185" s="209" t="s">
        <v>8104</v>
      </c>
      <c r="D9185" s="210">
        <v>0.53</v>
      </c>
      <c r="E9185" s="206"/>
    </row>
    <row r="9186" spans="1:5" ht="15">
      <c r="A9186" s="207">
        <v>36870</v>
      </c>
      <c r="B9186" s="208" t="s">
        <v>10374</v>
      </c>
      <c r="C9186" s="209" t="s">
        <v>8104</v>
      </c>
      <c r="D9186" s="210">
        <v>0.79</v>
      </c>
      <c r="E9186" s="206"/>
    </row>
    <row r="9187" spans="1:5" ht="30">
      <c r="A9187" s="207">
        <v>5092</v>
      </c>
      <c r="B9187" s="208" t="s">
        <v>10375</v>
      </c>
      <c r="C9187" s="209" t="s">
        <v>8498</v>
      </c>
      <c r="D9187" s="210">
        <v>18.850000000000001</v>
      </c>
      <c r="E9187" s="206"/>
    </row>
    <row r="9188" spans="1:5" ht="30">
      <c r="A9188" s="207">
        <v>11462</v>
      </c>
      <c r="B9188" s="208" t="s">
        <v>10376</v>
      </c>
      <c r="C9188" s="209" t="s">
        <v>8498</v>
      </c>
      <c r="D9188" s="210">
        <v>19.28</v>
      </c>
      <c r="E9188" s="206"/>
    </row>
    <row r="9189" spans="1:5" ht="30">
      <c r="A9189" s="207">
        <v>36529</v>
      </c>
      <c r="B9189" s="208" t="s">
        <v>10377</v>
      </c>
      <c r="C9189" s="209" t="s">
        <v>14</v>
      </c>
      <c r="D9189" s="210">
        <v>48469.38</v>
      </c>
      <c r="E9189" s="206"/>
    </row>
    <row r="9190" spans="1:5" ht="30">
      <c r="A9190" s="207">
        <v>3318</v>
      </c>
      <c r="B9190" s="208" t="s">
        <v>10378</v>
      </c>
      <c r="C9190" s="209" t="s">
        <v>14</v>
      </c>
      <c r="D9190" s="210">
        <v>38000</v>
      </c>
      <c r="E9190" s="206"/>
    </row>
    <row r="9191" spans="1:5" ht="15">
      <c r="A9191" s="207">
        <v>3324</v>
      </c>
      <c r="B9191" s="208" t="s">
        <v>10379</v>
      </c>
      <c r="C9191" s="209" t="s">
        <v>787</v>
      </c>
      <c r="D9191" s="210">
        <v>6.42</v>
      </c>
      <c r="E9191" s="206"/>
    </row>
    <row r="9192" spans="1:5" ht="30">
      <c r="A9192" s="207">
        <v>3322</v>
      </c>
      <c r="B9192" s="208" t="s">
        <v>10380</v>
      </c>
      <c r="C9192" s="209" t="s">
        <v>787</v>
      </c>
      <c r="D9192" s="210">
        <v>9</v>
      </c>
      <c r="E9192" s="206"/>
    </row>
    <row r="9193" spans="1:5" ht="15">
      <c r="A9193" s="207">
        <v>5076</v>
      </c>
      <c r="B9193" s="208" t="s">
        <v>10381</v>
      </c>
      <c r="C9193" s="209" t="s">
        <v>8104</v>
      </c>
      <c r="D9193" s="210">
        <v>14.59</v>
      </c>
      <c r="E9193" s="206"/>
    </row>
    <row r="9194" spans="1:5" ht="15">
      <c r="A9194" s="207">
        <v>5077</v>
      </c>
      <c r="B9194" s="208" t="s">
        <v>10382</v>
      </c>
      <c r="C9194" s="209" t="s">
        <v>8104</v>
      </c>
      <c r="D9194" s="210">
        <v>16.12</v>
      </c>
      <c r="E9194" s="206"/>
    </row>
    <row r="9195" spans="1:5" ht="30">
      <c r="A9195" s="207">
        <v>11837</v>
      </c>
      <c r="B9195" s="208" t="s">
        <v>10383</v>
      </c>
      <c r="C9195" s="209" t="s">
        <v>14</v>
      </c>
      <c r="D9195" s="210">
        <v>41.38</v>
      </c>
      <c r="E9195" s="206"/>
    </row>
    <row r="9196" spans="1:5" ht="30">
      <c r="A9196" s="207">
        <v>38055</v>
      </c>
      <c r="B9196" s="208" t="s">
        <v>10384</v>
      </c>
      <c r="C9196" s="209" t="s">
        <v>14</v>
      </c>
      <c r="D9196" s="210">
        <v>3.75</v>
      </c>
      <c r="E9196" s="206"/>
    </row>
    <row r="9197" spans="1:5" ht="30">
      <c r="A9197" s="207">
        <v>415</v>
      </c>
      <c r="B9197" s="208" t="s">
        <v>10385</v>
      </c>
      <c r="C9197" s="209" t="s">
        <v>14</v>
      </c>
      <c r="D9197" s="210">
        <v>16.97</v>
      </c>
      <c r="E9197" s="206"/>
    </row>
    <row r="9198" spans="1:5" ht="30">
      <c r="A9198" s="207">
        <v>416</v>
      </c>
      <c r="B9198" s="208" t="s">
        <v>10386</v>
      </c>
      <c r="C9198" s="209" t="s">
        <v>14</v>
      </c>
      <c r="D9198" s="210">
        <v>6.21</v>
      </c>
      <c r="E9198" s="206"/>
    </row>
    <row r="9199" spans="1:5" ht="30">
      <c r="A9199" s="207">
        <v>425</v>
      </c>
      <c r="B9199" s="208" t="s">
        <v>10387</v>
      </c>
      <c r="C9199" s="209" t="s">
        <v>14</v>
      </c>
      <c r="D9199" s="210">
        <v>3.85</v>
      </c>
      <c r="E9199" s="206"/>
    </row>
    <row r="9200" spans="1:5" ht="30">
      <c r="A9200" s="207">
        <v>426</v>
      </c>
      <c r="B9200" s="208" t="s">
        <v>10388</v>
      </c>
      <c r="C9200" s="209" t="s">
        <v>14</v>
      </c>
      <c r="D9200" s="210">
        <v>21.21</v>
      </c>
      <c r="E9200" s="206"/>
    </row>
    <row r="9201" spans="1:5" ht="30">
      <c r="A9201" s="207">
        <v>38056</v>
      </c>
      <c r="B9201" s="208" t="s">
        <v>10389</v>
      </c>
      <c r="C9201" s="209" t="s">
        <v>14</v>
      </c>
      <c r="D9201" s="210">
        <v>20.71</v>
      </c>
      <c r="E9201" s="206"/>
    </row>
    <row r="9202" spans="1:5" ht="30">
      <c r="A9202" s="207">
        <v>1564</v>
      </c>
      <c r="B9202" s="208" t="s">
        <v>10390</v>
      </c>
      <c r="C9202" s="209" t="s">
        <v>14</v>
      </c>
      <c r="D9202" s="210">
        <v>7.9</v>
      </c>
      <c r="E9202" s="206"/>
    </row>
    <row r="9203" spans="1:5" ht="15">
      <c r="A9203" s="207">
        <v>11032</v>
      </c>
      <c r="B9203" s="208" t="s">
        <v>10391</v>
      </c>
      <c r="C9203" s="209" t="s">
        <v>14</v>
      </c>
      <c r="D9203" s="210">
        <v>10.95</v>
      </c>
      <c r="E9203" s="206"/>
    </row>
    <row r="9204" spans="1:5" ht="30">
      <c r="A9204" s="207">
        <v>36786</v>
      </c>
      <c r="B9204" s="208" t="s">
        <v>10392</v>
      </c>
      <c r="C9204" s="209" t="s">
        <v>10393</v>
      </c>
      <c r="D9204" s="210">
        <v>142.68</v>
      </c>
      <c r="E9204" s="206"/>
    </row>
    <row r="9205" spans="1:5" ht="30">
      <c r="A9205" s="207">
        <v>36785</v>
      </c>
      <c r="B9205" s="208" t="s">
        <v>10394</v>
      </c>
      <c r="C9205" s="209" t="s">
        <v>10393</v>
      </c>
      <c r="D9205" s="210">
        <v>123.98</v>
      </c>
      <c r="E9205" s="206"/>
    </row>
    <row r="9206" spans="1:5" ht="30">
      <c r="A9206" s="207">
        <v>36782</v>
      </c>
      <c r="B9206" s="208" t="s">
        <v>10395</v>
      </c>
      <c r="C9206" s="209" t="s">
        <v>10393</v>
      </c>
      <c r="D9206" s="210">
        <v>147.99</v>
      </c>
      <c r="E9206" s="206"/>
    </row>
    <row r="9207" spans="1:5" ht="30">
      <c r="A9207" s="207">
        <v>25930</v>
      </c>
      <c r="B9207" s="208" t="s">
        <v>10396</v>
      </c>
      <c r="C9207" s="209" t="s">
        <v>10393</v>
      </c>
      <c r="D9207" s="210">
        <v>166.69</v>
      </c>
      <c r="E9207" s="206"/>
    </row>
    <row r="9208" spans="1:5" ht="30">
      <c r="A9208" s="207">
        <v>4824</v>
      </c>
      <c r="B9208" s="208" t="s">
        <v>10397</v>
      </c>
      <c r="C9208" s="209" t="s">
        <v>8104</v>
      </c>
      <c r="D9208" s="210">
        <v>0.49</v>
      </c>
      <c r="E9208" s="206"/>
    </row>
    <row r="9209" spans="1:5" ht="30">
      <c r="A9209" s="207">
        <v>11795</v>
      </c>
      <c r="B9209" s="208" t="s">
        <v>10398</v>
      </c>
      <c r="C9209" s="209" t="s">
        <v>787</v>
      </c>
      <c r="D9209" s="210">
        <v>422.64</v>
      </c>
      <c r="E9209" s="206"/>
    </row>
    <row r="9210" spans="1:5" ht="15">
      <c r="A9210" s="207">
        <v>134</v>
      </c>
      <c r="B9210" s="208" t="s">
        <v>10399</v>
      </c>
      <c r="C9210" s="209" t="s">
        <v>8104</v>
      </c>
      <c r="D9210" s="210">
        <v>1.28</v>
      </c>
      <c r="E9210" s="206"/>
    </row>
    <row r="9211" spans="1:5" ht="15">
      <c r="A9211" s="207">
        <v>4229</v>
      </c>
      <c r="B9211" s="208" t="s">
        <v>10400</v>
      </c>
      <c r="C9211" s="209" t="s">
        <v>8104</v>
      </c>
      <c r="D9211" s="210">
        <v>25.44</v>
      </c>
      <c r="E9211" s="206"/>
    </row>
    <row r="9212" spans="1:5" ht="30">
      <c r="A9212" s="207">
        <v>11244</v>
      </c>
      <c r="B9212" s="208" t="s">
        <v>10401</v>
      </c>
      <c r="C9212" s="209" t="s">
        <v>14</v>
      </c>
      <c r="D9212" s="210">
        <v>292.55</v>
      </c>
      <c r="E9212" s="206"/>
    </row>
    <row r="9213" spans="1:5" ht="30">
      <c r="A9213" s="207">
        <v>11245</v>
      </c>
      <c r="B9213" s="208" t="s">
        <v>10402</v>
      </c>
      <c r="C9213" s="209" t="s">
        <v>14</v>
      </c>
      <c r="D9213" s="210">
        <v>404.65</v>
      </c>
      <c r="E9213" s="206"/>
    </row>
    <row r="9214" spans="1:5" ht="30">
      <c r="A9214" s="207">
        <v>11235</v>
      </c>
      <c r="B9214" s="208" t="s">
        <v>10403</v>
      </c>
      <c r="C9214" s="209" t="s">
        <v>14</v>
      </c>
      <c r="D9214" s="210">
        <v>223.25</v>
      </c>
      <c r="E9214" s="206"/>
    </row>
    <row r="9215" spans="1:5" ht="30">
      <c r="A9215" s="207">
        <v>11236</v>
      </c>
      <c r="B9215" s="208" t="s">
        <v>10404</v>
      </c>
      <c r="C9215" s="209" t="s">
        <v>14</v>
      </c>
      <c r="D9215" s="210">
        <v>283.72000000000003</v>
      </c>
      <c r="E9215" s="206"/>
    </row>
    <row r="9216" spans="1:5" ht="15">
      <c r="A9216" s="207">
        <v>11731</v>
      </c>
      <c r="B9216" s="208" t="s">
        <v>10405</v>
      </c>
      <c r="C9216" s="209" t="s">
        <v>14</v>
      </c>
      <c r="D9216" s="210">
        <v>5.56</v>
      </c>
      <c r="E9216" s="206"/>
    </row>
    <row r="9217" spans="1:5" ht="15">
      <c r="A9217" s="207">
        <v>11732</v>
      </c>
      <c r="B9217" s="208" t="s">
        <v>10406</v>
      </c>
      <c r="C9217" s="209" t="s">
        <v>14</v>
      </c>
      <c r="D9217" s="210">
        <v>28.24</v>
      </c>
      <c r="E9217" s="206"/>
    </row>
    <row r="9218" spans="1:5" ht="30">
      <c r="A9218" s="207">
        <v>36494</v>
      </c>
      <c r="B9218" s="208" t="s">
        <v>10407</v>
      </c>
      <c r="C9218" s="209" t="s">
        <v>14</v>
      </c>
      <c r="D9218" s="210">
        <v>471253.28</v>
      </c>
      <c r="E9218" s="206"/>
    </row>
    <row r="9219" spans="1:5" ht="30">
      <c r="A9219" s="207">
        <v>36493</v>
      </c>
      <c r="B9219" s="208" t="s">
        <v>10408</v>
      </c>
      <c r="C9219" s="209" t="s">
        <v>14</v>
      </c>
      <c r="D9219" s="210">
        <v>533910.81999999995</v>
      </c>
      <c r="E9219" s="206"/>
    </row>
    <row r="9220" spans="1:5" ht="30">
      <c r="A9220" s="207">
        <v>36492</v>
      </c>
      <c r="B9220" s="208" t="s">
        <v>10409</v>
      </c>
      <c r="C9220" s="209" t="s">
        <v>14</v>
      </c>
      <c r="D9220" s="210">
        <v>991803.82</v>
      </c>
      <c r="E9220" s="206"/>
    </row>
    <row r="9221" spans="1:5" ht="30">
      <c r="A9221" s="207">
        <v>13333</v>
      </c>
      <c r="B9221" s="208" t="s">
        <v>10410</v>
      </c>
      <c r="C9221" s="209" t="s">
        <v>14</v>
      </c>
      <c r="D9221" s="210">
        <v>127745.47</v>
      </c>
      <c r="E9221" s="206"/>
    </row>
    <row r="9222" spans="1:5" ht="30">
      <c r="A9222" s="207">
        <v>13533</v>
      </c>
      <c r="B9222" s="208" t="s">
        <v>10411</v>
      </c>
      <c r="C9222" s="209" t="s">
        <v>14</v>
      </c>
      <c r="D9222" s="210">
        <v>114190.25</v>
      </c>
      <c r="E9222" s="206"/>
    </row>
    <row r="9223" spans="1:5" ht="30">
      <c r="A9223" s="207">
        <v>36499</v>
      </c>
      <c r="B9223" s="208" t="s">
        <v>10412</v>
      </c>
      <c r="C9223" s="209" t="s">
        <v>14</v>
      </c>
      <c r="D9223" s="210">
        <v>2491.0300000000002</v>
      </c>
      <c r="E9223" s="206"/>
    </row>
    <row r="9224" spans="1:5" ht="30">
      <c r="A9224" s="207">
        <v>39585</v>
      </c>
      <c r="B9224" s="208" t="s">
        <v>10413</v>
      </c>
      <c r="C9224" s="209" t="s">
        <v>14</v>
      </c>
      <c r="D9224" s="210">
        <v>82485.240000000005</v>
      </c>
      <c r="E9224" s="206"/>
    </row>
    <row r="9225" spans="1:5" ht="30">
      <c r="A9225" s="207">
        <v>39586</v>
      </c>
      <c r="B9225" s="208" t="s">
        <v>10414</v>
      </c>
      <c r="C9225" s="209" t="s">
        <v>14</v>
      </c>
      <c r="D9225" s="210">
        <v>96749.6</v>
      </c>
      <c r="E9225" s="206"/>
    </row>
    <row r="9226" spans="1:5" ht="30">
      <c r="A9226" s="207">
        <v>39587</v>
      </c>
      <c r="B9226" s="208" t="s">
        <v>10415</v>
      </c>
      <c r="C9226" s="209" t="s">
        <v>14</v>
      </c>
      <c r="D9226" s="210">
        <v>117836.06</v>
      </c>
      <c r="E9226" s="206"/>
    </row>
    <row r="9227" spans="1:5" ht="30">
      <c r="A9227" s="207">
        <v>39588</v>
      </c>
      <c r="B9227" s="208" t="s">
        <v>10416</v>
      </c>
      <c r="C9227" s="209" t="s">
        <v>14</v>
      </c>
      <c r="D9227" s="210">
        <v>136441.75</v>
      </c>
      <c r="E9227" s="206"/>
    </row>
    <row r="9228" spans="1:5" ht="30">
      <c r="A9228" s="207">
        <v>39584</v>
      </c>
      <c r="B9228" s="208" t="s">
        <v>10417</v>
      </c>
      <c r="C9228" s="209" t="s">
        <v>14</v>
      </c>
      <c r="D9228" s="210">
        <v>73455.28</v>
      </c>
      <c r="E9228" s="206"/>
    </row>
    <row r="9229" spans="1:5" ht="30">
      <c r="A9229" s="207">
        <v>39590</v>
      </c>
      <c r="B9229" s="208" t="s">
        <v>10418</v>
      </c>
      <c r="C9229" s="209" t="s">
        <v>14</v>
      </c>
      <c r="D9229" s="210">
        <v>71693.94</v>
      </c>
      <c r="E9229" s="206"/>
    </row>
    <row r="9230" spans="1:5" ht="30">
      <c r="A9230" s="207">
        <v>39592</v>
      </c>
      <c r="B9230" s="208" t="s">
        <v>10419</v>
      </c>
      <c r="C9230" s="209" t="s">
        <v>14</v>
      </c>
      <c r="D9230" s="210">
        <v>103025.92</v>
      </c>
      <c r="E9230" s="206"/>
    </row>
    <row r="9231" spans="1:5" ht="30">
      <c r="A9231" s="207">
        <v>39593</v>
      </c>
      <c r="B9231" s="208" t="s">
        <v>10420</v>
      </c>
      <c r="C9231" s="209" t="s">
        <v>14</v>
      </c>
      <c r="D9231" s="210">
        <v>117836.06</v>
      </c>
      <c r="E9231" s="206"/>
    </row>
    <row r="9232" spans="1:5" ht="30">
      <c r="A9232" s="207">
        <v>14254</v>
      </c>
      <c r="B9232" s="208" t="s">
        <v>10421</v>
      </c>
      <c r="C9232" s="209" t="s">
        <v>14</v>
      </c>
      <c r="D9232" s="210">
        <v>66980.5</v>
      </c>
      <c r="E9232" s="206"/>
    </row>
    <row r="9233" spans="1:5" ht="30">
      <c r="A9233" s="207">
        <v>25987</v>
      </c>
      <c r="B9233" s="208" t="s">
        <v>10422</v>
      </c>
      <c r="C9233" s="209" t="s">
        <v>14</v>
      </c>
      <c r="D9233" s="210">
        <v>55934.06</v>
      </c>
      <c r="E9233" s="206"/>
    </row>
    <row r="9234" spans="1:5" ht="15">
      <c r="A9234" s="207">
        <v>25019</v>
      </c>
      <c r="B9234" s="208" t="s">
        <v>10423</v>
      </c>
      <c r="C9234" s="209" t="s">
        <v>14</v>
      </c>
      <c r="D9234" s="210">
        <v>95877.23</v>
      </c>
      <c r="E9234" s="206"/>
    </row>
    <row r="9235" spans="1:5" ht="15">
      <c r="A9235" s="207">
        <v>36501</v>
      </c>
      <c r="B9235" s="208" t="s">
        <v>10424</v>
      </c>
      <c r="C9235" s="209" t="s">
        <v>14</v>
      </c>
      <c r="D9235" s="210">
        <v>85363.78</v>
      </c>
      <c r="E9235" s="206"/>
    </row>
    <row r="9236" spans="1:5" ht="30">
      <c r="A9236" s="207">
        <v>25986</v>
      </c>
      <c r="B9236" s="208" t="s">
        <v>10425</v>
      </c>
      <c r="C9236" s="209" t="s">
        <v>14</v>
      </c>
      <c r="D9236" s="210">
        <v>102623.61</v>
      </c>
      <c r="E9236" s="206"/>
    </row>
    <row r="9237" spans="1:5" ht="15">
      <c r="A9237" s="207">
        <v>36500</v>
      </c>
      <c r="B9237" s="208" t="s">
        <v>10426</v>
      </c>
      <c r="C9237" s="209" t="s">
        <v>14</v>
      </c>
      <c r="D9237" s="210">
        <v>60324.25</v>
      </c>
      <c r="E9237" s="206"/>
    </row>
    <row r="9238" spans="1:5" ht="45">
      <c r="A9238" s="207">
        <v>20017</v>
      </c>
      <c r="B9238" s="208" t="s">
        <v>10427</v>
      </c>
      <c r="C9238" s="209" t="s">
        <v>803</v>
      </c>
      <c r="D9238" s="210">
        <v>3.39</v>
      </c>
      <c r="E9238" s="206"/>
    </row>
    <row r="9239" spans="1:5" ht="30">
      <c r="A9239" s="207">
        <v>20007</v>
      </c>
      <c r="B9239" s="208" t="s">
        <v>10428</v>
      </c>
      <c r="C9239" s="209" t="s">
        <v>803</v>
      </c>
      <c r="D9239" s="210">
        <v>2.6</v>
      </c>
      <c r="E9239" s="206"/>
    </row>
    <row r="9240" spans="1:5" ht="45">
      <c r="A9240" s="207">
        <v>39836</v>
      </c>
      <c r="B9240" s="208" t="s">
        <v>10429</v>
      </c>
      <c r="C9240" s="209" t="s">
        <v>8533</v>
      </c>
      <c r="D9240" s="210">
        <v>178.4</v>
      </c>
      <c r="E9240" s="206"/>
    </row>
    <row r="9241" spans="1:5" ht="30">
      <c r="A9241" s="207">
        <v>39830</v>
      </c>
      <c r="B9241" s="208" t="s">
        <v>10430</v>
      </c>
      <c r="C9241" s="209" t="s">
        <v>8533</v>
      </c>
      <c r="D9241" s="210">
        <v>203.46</v>
      </c>
      <c r="E9241" s="206"/>
    </row>
    <row r="9242" spans="1:5" ht="30">
      <c r="A9242" s="207">
        <v>39831</v>
      </c>
      <c r="B9242" s="208" t="s">
        <v>10431</v>
      </c>
      <c r="C9242" s="209" t="s">
        <v>8533</v>
      </c>
      <c r="D9242" s="210">
        <v>203.03</v>
      </c>
      <c r="E9242" s="206"/>
    </row>
    <row r="9243" spans="1:5" ht="30">
      <c r="A9243" s="207">
        <v>36888</v>
      </c>
      <c r="B9243" s="208" t="s">
        <v>10432</v>
      </c>
      <c r="C9243" s="209" t="s">
        <v>803</v>
      </c>
      <c r="D9243" s="210">
        <v>15.35</v>
      </c>
      <c r="E9243" s="206"/>
    </row>
    <row r="9244" spans="1:5" ht="30">
      <c r="A9244" s="207">
        <v>40527</v>
      </c>
      <c r="B9244" s="208" t="s">
        <v>10433</v>
      </c>
      <c r="C9244" s="209" t="s">
        <v>14</v>
      </c>
      <c r="D9244" s="210">
        <v>2640.46</v>
      </c>
      <c r="E9244" s="206"/>
    </row>
    <row r="9245" spans="1:5" ht="30">
      <c r="A9245" s="207">
        <v>36497</v>
      </c>
      <c r="B9245" s="208" t="s">
        <v>10434</v>
      </c>
      <c r="C9245" s="209" t="s">
        <v>14</v>
      </c>
      <c r="D9245" s="210">
        <v>3014.37</v>
      </c>
      <c r="E9245" s="206"/>
    </row>
    <row r="9246" spans="1:5" ht="30">
      <c r="A9246" s="207">
        <v>36487</v>
      </c>
      <c r="B9246" s="208" t="s">
        <v>10435</v>
      </c>
      <c r="C9246" s="209" t="s">
        <v>14</v>
      </c>
      <c r="D9246" s="210">
        <v>5248.48</v>
      </c>
      <c r="E9246" s="206"/>
    </row>
    <row r="9247" spans="1:5" ht="30">
      <c r="A9247" s="207">
        <v>25952</v>
      </c>
      <c r="B9247" s="208" t="s">
        <v>10436</v>
      </c>
      <c r="C9247" s="209" t="s">
        <v>14</v>
      </c>
      <c r="D9247" s="210">
        <v>824058.81</v>
      </c>
      <c r="E9247" s="206"/>
    </row>
    <row r="9248" spans="1:5" ht="30">
      <c r="A9248" s="207">
        <v>25954</v>
      </c>
      <c r="B9248" s="208" t="s">
        <v>10437</v>
      </c>
      <c r="C9248" s="209" t="s">
        <v>14</v>
      </c>
      <c r="D9248" s="210">
        <v>1584728.48</v>
      </c>
      <c r="E9248" s="206"/>
    </row>
    <row r="9249" spans="1:5" ht="30">
      <c r="A9249" s="207">
        <v>25953</v>
      </c>
      <c r="B9249" s="208" t="s">
        <v>10438</v>
      </c>
      <c r="C9249" s="209" t="s">
        <v>14</v>
      </c>
      <c r="D9249" s="210">
        <v>2694038.4</v>
      </c>
      <c r="E9249" s="206"/>
    </row>
    <row r="9250" spans="1:5" ht="60">
      <c r="A9250" s="207">
        <v>37776</v>
      </c>
      <c r="B9250" s="208" t="s">
        <v>10439</v>
      </c>
      <c r="C9250" s="209" t="s">
        <v>14</v>
      </c>
      <c r="D9250" s="210">
        <v>165110.12</v>
      </c>
      <c r="E9250" s="206"/>
    </row>
    <row r="9251" spans="1:5" ht="60">
      <c r="A9251" s="207">
        <v>37775</v>
      </c>
      <c r="B9251" s="208" t="s">
        <v>10440</v>
      </c>
      <c r="C9251" s="209" t="s">
        <v>14</v>
      </c>
      <c r="D9251" s="210">
        <v>260060.93</v>
      </c>
      <c r="E9251" s="206"/>
    </row>
    <row r="9252" spans="1:5" ht="60">
      <c r="A9252" s="207">
        <v>36491</v>
      </c>
      <c r="B9252" s="208" t="s">
        <v>10441</v>
      </c>
      <c r="C9252" s="209" t="s">
        <v>14</v>
      </c>
      <c r="D9252" s="210">
        <v>963082.81</v>
      </c>
      <c r="E9252" s="206"/>
    </row>
    <row r="9253" spans="1:5" ht="60">
      <c r="A9253" s="207">
        <v>10712</v>
      </c>
      <c r="B9253" s="208" t="s">
        <v>10442</v>
      </c>
      <c r="C9253" s="209" t="s">
        <v>14</v>
      </c>
      <c r="D9253" s="210">
        <v>65015.23</v>
      </c>
      <c r="E9253" s="206"/>
    </row>
    <row r="9254" spans="1:5" ht="60">
      <c r="A9254" s="207">
        <v>3363</v>
      </c>
      <c r="B9254" s="208" t="s">
        <v>10443</v>
      </c>
      <c r="C9254" s="209" t="s">
        <v>14</v>
      </c>
      <c r="D9254" s="210">
        <v>91450</v>
      </c>
      <c r="E9254" s="206"/>
    </row>
    <row r="9255" spans="1:5" ht="60">
      <c r="A9255" s="207">
        <v>3365</v>
      </c>
      <c r="B9255" s="208" t="s">
        <v>10444</v>
      </c>
      <c r="C9255" s="209" t="s">
        <v>14</v>
      </c>
      <c r="D9255" s="210">
        <v>213764.37</v>
      </c>
      <c r="E9255" s="206"/>
    </row>
    <row r="9256" spans="1:5" ht="15">
      <c r="A9256" s="207">
        <v>7569</v>
      </c>
      <c r="B9256" s="208" t="s">
        <v>10445</v>
      </c>
      <c r="C9256" s="209" t="s">
        <v>14</v>
      </c>
      <c r="D9256" s="210">
        <v>53.75</v>
      </c>
      <c r="E9256" s="206"/>
    </row>
    <row r="9257" spans="1:5" ht="15">
      <c r="A9257" s="207">
        <v>34349</v>
      </c>
      <c r="B9257" s="208" t="s">
        <v>10446</v>
      </c>
      <c r="C9257" s="209" t="s">
        <v>14</v>
      </c>
      <c r="D9257" s="210">
        <v>23.97</v>
      </c>
      <c r="E9257" s="206"/>
    </row>
    <row r="9258" spans="1:5" ht="30">
      <c r="A9258" s="207">
        <v>11991</v>
      </c>
      <c r="B9258" s="208" t="s">
        <v>10447</v>
      </c>
      <c r="C9258" s="209" t="s">
        <v>14</v>
      </c>
      <c r="D9258" s="210">
        <v>47.13</v>
      </c>
      <c r="E9258" s="206"/>
    </row>
    <row r="9259" spans="1:5" ht="30">
      <c r="A9259" s="207">
        <v>20062</v>
      </c>
      <c r="B9259" s="208" t="s">
        <v>10448</v>
      </c>
      <c r="C9259" s="209" t="s">
        <v>14</v>
      </c>
      <c r="D9259" s="210">
        <v>13.82</v>
      </c>
      <c r="E9259" s="206"/>
    </row>
    <row r="9260" spans="1:5" ht="45">
      <c r="A9260" s="207">
        <v>11029</v>
      </c>
      <c r="B9260" s="208" t="s">
        <v>10449</v>
      </c>
      <c r="C9260" s="209" t="s">
        <v>9513</v>
      </c>
      <c r="D9260" s="210">
        <v>1.68</v>
      </c>
      <c r="E9260" s="206"/>
    </row>
    <row r="9261" spans="1:5" ht="45">
      <c r="A9261" s="207">
        <v>4316</v>
      </c>
      <c r="B9261" s="208" t="s">
        <v>10450</v>
      </c>
      <c r="C9261" s="209" t="s">
        <v>14</v>
      </c>
      <c r="D9261" s="210">
        <v>1.69</v>
      </c>
      <c r="E9261" s="206"/>
    </row>
    <row r="9262" spans="1:5" ht="45">
      <c r="A9262" s="207">
        <v>4313</v>
      </c>
      <c r="B9262" s="208" t="s">
        <v>10451</v>
      </c>
      <c r="C9262" s="209" t="s">
        <v>9513</v>
      </c>
      <c r="D9262" s="210">
        <v>2.4300000000000002</v>
      </c>
      <c r="E9262" s="206"/>
    </row>
    <row r="9263" spans="1:5" ht="45">
      <c r="A9263" s="207">
        <v>4317</v>
      </c>
      <c r="B9263" s="208" t="s">
        <v>10452</v>
      </c>
      <c r="C9263" s="209" t="s">
        <v>14</v>
      </c>
      <c r="D9263" s="210">
        <v>2.77</v>
      </c>
      <c r="E9263" s="206"/>
    </row>
    <row r="9264" spans="1:5" ht="45">
      <c r="A9264" s="207">
        <v>4314</v>
      </c>
      <c r="B9264" s="208" t="s">
        <v>10453</v>
      </c>
      <c r="C9264" s="209" t="s">
        <v>9513</v>
      </c>
      <c r="D9264" s="210">
        <v>3.24</v>
      </c>
      <c r="E9264" s="206"/>
    </row>
    <row r="9265" spans="1:5" ht="45">
      <c r="A9265" s="207">
        <v>10921</v>
      </c>
      <c r="B9265" s="208" t="s">
        <v>10454</v>
      </c>
      <c r="C9265" s="209" t="s">
        <v>14</v>
      </c>
      <c r="D9265" s="210">
        <v>4065</v>
      </c>
      <c r="E9265" s="206"/>
    </row>
    <row r="9266" spans="1:5" ht="45">
      <c r="A9266" s="207">
        <v>10922</v>
      </c>
      <c r="B9266" s="208" t="s">
        <v>10455</v>
      </c>
      <c r="C9266" s="209" t="s">
        <v>14</v>
      </c>
      <c r="D9266" s="210">
        <v>3681.97</v>
      </c>
      <c r="E9266" s="206"/>
    </row>
    <row r="9267" spans="1:5" ht="30">
      <c r="A9267" s="207">
        <v>10923</v>
      </c>
      <c r="B9267" s="208" t="s">
        <v>10456</v>
      </c>
      <c r="C9267" s="209" t="s">
        <v>14</v>
      </c>
      <c r="D9267" s="210">
        <v>2176.1999999999998</v>
      </c>
      <c r="E9267" s="206"/>
    </row>
    <row r="9268" spans="1:5" ht="30">
      <c r="A9268" s="207">
        <v>10924</v>
      </c>
      <c r="B9268" s="208" t="s">
        <v>10457</v>
      </c>
      <c r="C9268" s="209" t="s">
        <v>14</v>
      </c>
      <c r="D9268" s="210">
        <v>2291.96</v>
      </c>
      <c r="E9268" s="206"/>
    </row>
    <row r="9269" spans="1:5" ht="45">
      <c r="A9269" s="207">
        <v>37772</v>
      </c>
      <c r="B9269" s="208" t="s">
        <v>10458</v>
      </c>
      <c r="C9269" s="209" t="s">
        <v>14</v>
      </c>
      <c r="D9269" s="210">
        <v>139524.93</v>
      </c>
      <c r="E9269" s="206"/>
    </row>
    <row r="9270" spans="1:5" ht="60">
      <c r="A9270" s="207">
        <v>37771</v>
      </c>
      <c r="B9270" s="208" t="s">
        <v>10459</v>
      </c>
      <c r="C9270" s="209" t="s">
        <v>14</v>
      </c>
      <c r="D9270" s="210">
        <v>148432.29999999999</v>
      </c>
      <c r="E9270" s="206"/>
    </row>
    <row r="9271" spans="1:5" ht="15">
      <c r="A9271" s="207">
        <v>12770</v>
      </c>
      <c r="B9271" s="208" t="s">
        <v>10460</v>
      </c>
      <c r="C9271" s="209" t="s">
        <v>14</v>
      </c>
      <c r="D9271" s="210">
        <v>440.19</v>
      </c>
      <c r="E9271" s="206"/>
    </row>
    <row r="9272" spans="1:5" ht="15">
      <c r="A9272" s="207">
        <v>12772</v>
      </c>
      <c r="B9272" s="208" t="s">
        <v>10461</v>
      </c>
      <c r="C9272" s="209" t="s">
        <v>14</v>
      </c>
      <c r="D9272" s="210">
        <v>731.6</v>
      </c>
      <c r="E9272" s="206"/>
    </row>
    <row r="9273" spans="1:5" ht="15">
      <c r="A9273" s="207">
        <v>12768</v>
      </c>
      <c r="B9273" s="208" t="s">
        <v>10462</v>
      </c>
      <c r="C9273" s="209" t="s">
        <v>14</v>
      </c>
      <c r="D9273" s="210">
        <v>1029.2</v>
      </c>
      <c r="E9273" s="206"/>
    </row>
    <row r="9274" spans="1:5" ht="15">
      <c r="A9274" s="207">
        <v>12775</v>
      </c>
      <c r="B9274" s="208" t="s">
        <v>10463</v>
      </c>
      <c r="C9274" s="209" t="s">
        <v>14</v>
      </c>
      <c r="D9274" s="210">
        <v>322.39</v>
      </c>
      <c r="E9274" s="206"/>
    </row>
    <row r="9275" spans="1:5" ht="15">
      <c r="A9275" s="207">
        <v>12769</v>
      </c>
      <c r="B9275" s="208" t="s">
        <v>10464</v>
      </c>
      <c r="C9275" s="209" t="s">
        <v>14</v>
      </c>
      <c r="D9275" s="210">
        <v>84.32</v>
      </c>
      <c r="E9275" s="206"/>
    </row>
    <row r="9276" spans="1:5" ht="15">
      <c r="A9276" s="207">
        <v>12773</v>
      </c>
      <c r="B9276" s="208" t="s">
        <v>10465</v>
      </c>
      <c r="C9276" s="209" t="s">
        <v>14</v>
      </c>
      <c r="D9276" s="210">
        <v>90.51</v>
      </c>
      <c r="E9276" s="206"/>
    </row>
    <row r="9277" spans="1:5" ht="15">
      <c r="A9277" s="207">
        <v>12774</v>
      </c>
      <c r="B9277" s="208" t="s">
        <v>10466</v>
      </c>
      <c r="C9277" s="209" t="s">
        <v>14</v>
      </c>
      <c r="D9277" s="210">
        <v>111.59</v>
      </c>
      <c r="E9277" s="206"/>
    </row>
    <row r="9278" spans="1:5" ht="15">
      <c r="A9278" s="207">
        <v>12776</v>
      </c>
      <c r="B9278" s="208" t="s">
        <v>10467</v>
      </c>
      <c r="C9278" s="209" t="s">
        <v>14</v>
      </c>
      <c r="D9278" s="210">
        <v>1661.6</v>
      </c>
      <c r="E9278" s="206"/>
    </row>
    <row r="9279" spans="1:5" ht="15">
      <c r="A9279" s="207">
        <v>12777</v>
      </c>
      <c r="B9279" s="208" t="s">
        <v>10468</v>
      </c>
      <c r="C9279" s="209" t="s">
        <v>14</v>
      </c>
      <c r="D9279" s="210">
        <v>2169.9899999999998</v>
      </c>
      <c r="E9279" s="206"/>
    </row>
    <row r="9280" spans="1:5" ht="30">
      <c r="A9280" s="207">
        <v>3391</v>
      </c>
      <c r="B9280" s="208" t="s">
        <v>10469</v>
      </c>
      <c r="C9280" s="209" t="s">
        <v>14</v>
      </c>
      <c r="D9280" s="210">
        <v>26.02</v>
      </c>
      <c r="E9280" s="206"/>
    </row>
    <row r="9281" spans="1:5" ht="30">
      <c r="A9281" s="207">
        <v>3389</v>
      </c>
      <c r="B9281" s="208" t="s">
        <v>10470</v>
      </c>
      <c r="C9281" s="209" t="s">
        <v>14</v>
      </c>
      <c r="D9281" s="210">
        <v>13.5</v>
      </c>
      <c r="E9281" s="206"/>
    </row>
    <row r="9282" spans="1:5" ht="30">
      <c r="A9282" s="207">
        <v>3390</v>
      </c>
      <c r="B9282" s="208" t="s">
        <v>10471</v>
      </c>
      <c r="C9282" s="209" t="s">
        <v>14</v>
      </c>
      <c r="D9282" s="210">
        <v>15.19</v>
      </c>
      <c r="E9282" s="206"/>
    </row>
    <row r="9283" spans="1:5" ht="15">
      <c r="A9283" s="207">
        <v>12873</v>
      </c>
      <c r="B9283" s="208" t="s">
        <v>10472</v>
      </c>
      <c r="C9283" s="209" t="s">
        <v>15</v>
      </c>
      <c r="D9283" s="210">
        <v>14.47</v>
      </c>
      <c r="E9283" s="206"/>
    </row>
    <row r="9284" spans="1:5" ht="15">
      <c r="A9284" s="207">
        <v>41076</v>
      </c>
      <c r="B9284" s="208" t="s">
        <v>10473</v>
      </c>
      <c r="C9284" s="209" t="s">
        <v>8218</v>
      </c>
      <c r="D9284" s="210">
        <v>2565.5300000000002</v>
      </c>
      <c r="E9284" s="206"/>
    </row>
    <row r="9285" spans="1:5" ht="30">
      <c r="A9285" s="207">
        <v>140</v>
      </c>
      <c r="B9285" s="208" t="s">
        <v>10474</v>
      </c>
      <c r="C9285" s="209" t="s">
        <v>8104</v>
      </c>
      <c r="D9285" s="210">
        <v>14.35</v>
      </c>
      <c r="E9285" s="206"/>
    </row>
    <row r="9286" spans="1:5" ht="30">
      <c r="A9286" s="207">
        <v>151</v>
      </c>
      <c r="B9286" s="208" t="s">
        <v>10475</v>
      </c>
      <c r="C9286" s="209" t="s">
        <v>8049</v>
      </c>
      <c r="D9286" s="210">
        <v>21.18</v>
      </c>
      <c r="E9286" s="206"/>
    </row>
    <row r="9287" spans="1:5" ht="15">
      <c r="A9287" s="207">
        <v>7340</v>
      </c>
      <c r="B9287" s="208" t="s">
        <v>10476</v>
      </c>
      <c r="C9287" s="209" t="s">
        <v>8049</v>
      </c>
      <c r="D9287" s="210">
        <v>25.53</v>
      </c>
      <c r="E9287" s="206"/>
    </row>
    <row r="9288" spans="1:5" ht="15">
      <c r="A9288" s="207">
        <v>2701</v>
      </c>
      <c r="B9288" s="208" t="s">
        <v>10477</v>
      </c>
      <c r="C9288" s="209" t="s">
        <v>15</v>
      </c>
      <c r="D9288" s="210">
        <v>10.48</v>
      </c>
      <c r="E9288" s="206"/>
    </row>
    <row r="9289" spans="1:5" ht="15">
      <c r="A9289" s="207">
        <v>40929</v>
      </c>
      <c r="B9289" s="208" t="s">
        <v>10478</v>
      </c>
      <c r="C9289" s="209" t="s">
        <v>8218</v>
      </c>
      <c r="D9289" s="210">
        <v>1859.92</v>
      </c>
      <c r="E9289" s="206"/>
    </row>
    <row r="9290" spans="1:5" ht="15">
      <c r="A9290" s="207">
        <v>38114</v>
      </c>
      <c r="B9290" s="208" t="s">
        <v>10479</v>
      </c>
      <c r="C9290" s="209" t="s">
        <v>14</v>
      </c>
      <c r="D9290" s="210">
        <v>12.57</v>
      </c>
      <c r="E9290" s="206"/>
    </row>
    <row r="9291" spans="1:5" ht="30">
      <c r="A9291" s="207">
        <v>38064</v>
      </c>
      <c r="B9291" s="208" t="s">
        <v>10480</v>
      </c>
      <c r="C9291" s="209" t="s">
        <v>14</v>
      </c>
      <c r="D9291" s="210">
        <v>14.06</v>
      </c>
      <c r="E9291" s="206"/>
    </row>
    <row r="9292" spans="1:5" ht="15">
      <c r="A9292" s="207">
        <v>38115</v>
      </c>
      <c r="B9292" s="208" t="s">
        <v>10481</v>
      </c>
      <c r="C9292" s="209" t="s">
        <v>14</v>
      </c>
      <c r="D9292" s="210">
        <v>13.42</v>
      </c>
      <c r="E9292" s="206"/>
    </row>
    <row r="9293" spans="1:5" ht="30">
      <c r="A9293" s="207">
        <v>38065</v>
      </c>
      <c r="B9293" s="208" t="s">
        <v>10482</v>
      </c>
      <c r="C9293" s="209" t="s">
        <v>14</v>
      </c>
      <c r="D9293" s="210">
        <v>19.940000000000001</v>
      </c>
      <c r="E9293" s="206"/>
    </row>
    <row r="9294" spans="1:5" ht="30">
      <c r="A9294" s="207">
        <v>38078</v>
      </c>
      <c r="B9294" s="208" t="s">
        <v>10483</v>
      </c>
      <c r="C9294" s="209" t="s">
        <v>14</v>
      </c>
      <c r="D9294" s="210">
        <v>11.64</v>
      </c>
      <c r="E9294" s="206"/>
    </row>
    <row r="9295" spans="1:5" ht="15">
      <c r="A9295" s="207">
        <v>38113</v>
      </c>
      <c r="B9295" s="208" t="s">
        <v>10484</v>
      </c>
      <c r="C9295" s="209" t="s">
        <v>14</v>
      </c>
      <c r="D9295" s="210">
        <v>6.32</v>
      </c>
      <c r="E9295" s="206"/>
    </row>
    <row r="9296" spans="1:5" ht="30">
      <c r="A9296" s="207">
        <v>38063</v>
      </c>
      <c r="B9296" s="208" t="s">
        <v>10485</v>
      </c>
      <c r="C9296" s="209" t="s">
        <v>14</v>
      </c>
      <c r="D9296" s="210">
        <v>6.78</v>
      </c>
      <c r="E9296" s="206"/>
    </row>
    <row r="9297" spans="1:5" ht="45">
      <c r="A9297" s="207">
        <v>38080</v>
      </c>
      <c r="B9297" s="208" t="s">
        <v>10486</v>
      </c>
      <c r="C9297" s="209" t="s">
        <v>14</v>
      </c>
      <c r="D9297" s="210">
        <v>20.21</v>
      </c>
      <c r="E9297" s="206"/>
    </row>
    <row r="9298" spans="1:5" ht="30">
      <c r="A9298" s="207">
        <v>38069</v>
      </c>
      <c r="B9298" s="208" t="s">
        <v>10487</v>
      </c>
      <c r="C9298" s="209" t="s">
        <v>14</v>
      </c>
      <c r="D9298" s="210">
        <v>11.05</v>
      </c>
      <c r="E9298" s="206"/>
    </row>
    <row r="9299" spans="1:5" ht="30">
      <c r="A9299" s="207">
        <v>38077</v>
      </c>
      <c r="B9299" s="208" t="s">
        <v>10488</v>
      </c>
      <c r="C9299" s="209" t="s">
        <v>14</v>
      </c>
      <c r="D9299" s="210">
        <v>10.8</v>
      </c>
      <c r="E9299" s="206"/>
    </row>
    <row r="9300" spans="1:5" ht="45">
      <c r="A9300" s="207">
        <v>38073</v>
      </c>
      <c r="B9300" s="208" t="s">
        <v>10489</v>
      </c>
      <c r="C9300" s="209" t="s">
        <v>14</v>
      </c>
      <c r="D9300" s="210">
        <v>16.45</v>
      </c>
      <c r="E9300" s="206"/>
    </row>
    <row r="9301" spans="1:5" ht="15">
      <c r="A9301" s="207">
        <v>38112</v>
      </c>
      <c r="B9301" s="208" t="s">
        <v>10490</v>
      </c>
      <c r="C9301" s="209" t="s">
        <v>14</v>
      </c>
      <c r="D9301" s="210">
        <v>4.8499999999999996</v>
      </c>
      <c r="E9301" s="206"/>
    </row>
    <row r="9302" spans="1:5" ht="30">
      <c r="A9302" s="207">
        <v>38062</v>
      </c>
      <c r="B9302" s="208" t="s">
        <v>10491</v>
      </c>
      <c r="C9302" s="209" t="s">
        <v>14</v>
      </c>
      <c r="D9302" s="210">
        <v>4.9800000000000004</v>
      </c>
      <c r="E9302" s="206"/>
    </row>
    <row r="9303" spans="1:5" ht="30">
      <c r="A9303" s="207">
        <v>12128</v>
      </c>
      <c r="B9303" s="208" t="s">
        <v>10492</v>
      </c>
      <c r="C9303" s="209" t="s">
        <v>14</v>
      </c>
      <c r="D9303" s="210">
        <v>6.66</v>
      </c>
      <c r="E9303" s="206"/>
    </row>
    <row r="9304" spans="1:5" ht="30">
      <c r="A9304" s="207">
        <v>12129</v>
      </c>
      <c r="B9304" s="208" t="s">
        <v>10493</v>
      </c>
      <c r="C9304" s="209" t="s">
        <v>14</v>
      </c>
      <c r="D9304" s="210">
        <v>8.8000000000000007</v>
      </c>
      <c r="E9304" s="206"/>
    </row>
    <row r="9305" spans="1:5" ht="45">
      <c r="A9305" s="207">
        <v>38081</v>
      </c>
      <c r="B9305" s="208" t="s">
        <v>10494</v>
      </c>
      <c r="C9305" s="209" t="s">
        <v>14</v>
      </c>
      <c r="D9305" s="210">
        <v>17.14</v>
      </c>
      <c r="E9305" s="206"/>
    </row>
    <row r="9306" spans="1:5" ht="30">
      <c r="A9306" s="207">
        <v>38070</v>
      </c>
      <c r="B9306" s="208" t="s">
        <v>10495</v>
      </c>
      <c r="C9306" s="209" t="s">
        <v>14</v>
      </c>
      <c r="D9306" s="210">
        <v>11.81</v>
      </c>
      <c r="E9306" s="206"/>
    </row>
    <row r="9307" spans="1:5" ht="30">
      <c r="A9307" s="207">
        <v>38074</v>
      </c>
      <c r="B9307" s="208" t="s">
        <v>10496</v>
      </c>
      <c r="C9307" s="209" t="s">
        <v>14</v>
      </c>
      <c r="D9307" s="210">
        <v>17.96</v>
      </c>
      <c r="E9307" s="206"/>
    </row>
    <row r="9308" spans="1:5" ht="45">
      <c r="A9308" s="207">
        <v>38079</v>
      </c>
      <c r="B9308" s="208" t="s">
        <v>10497</v>
      </c>
      <c r="C9308" s="209" t="s">
        <v>14</v>
      </c>
      <c r="D9308" s="210">
        <v>15.41</v>
      </c>
      <c r="E9308" s="206"/>
    </row>
    <row r="9309" spans="1:5" ht="45">
      <c r="A9309" s="207">
        <v>38072</v>
      </c>
      <c r="B9309" s="208" t="s">
        <v>10498</v>
      </c>
      <c r="C9309" s="209" t="s">
        <v>14</v>
      </c>
      <c r="D9309" s="210">
        <v>14.81</v>
      </c>
      <c r="E9309" s="206"/>
    </row>
    <row r="9310" spans="1:5" ht="30">
      <c r="A9310" s="207">
        <v>38068</v>
      </c>
      <c r="B9310" s="208" t="s">
        <v>10499</v>
      </c>
      <c r="C9310" s="209" t="s">
        <v>14</v>
      </c>
      <c r="D9310" s="210">
        <v>10.220000000000001</v>
      </c>
      <c r="E9310" s="206"/>
    </row>
    <row r="9311" spans="1:5" ht="30">
      <c r="A9311" s="207">
        <v>38071</v>
      </c>
      <c r="B9311" s="208" t="s">
        <v>10500</v>
      </c>
      <c r="C9311" s="209" t="s">
        <v>14</v>
      </c>
      <c r="D9311" s="210">
        <v>12.23</v>
      </c>
      <c r="E9311" s="206"/>
    </row>
    <row r="9312" spans="1:5" ht="45">
      <c r="A9312" s="207">
        <v>38412</v>
      </c>
      <c r="B9312" s="208" t="s">
        <v>10501</v>
      </c>
      <c r="C9312" s="209" t="s">
        <v>14</v>
      </c>
      <c r="D9312" s="210">
        <v>1999</v>
      </c>
      <c r="E9312" s="206"/>
    </row>
    <row r="9313" spans="1:5" ht="30">
      <c r="A9313" s="207">
        <v>3405</v>
      </c>
      <c r="B9313" s="208" t="s">
        <v>10502</v>
      </c>
      <c r="C9313" s="209" t="s">
        <v>14</v>
      </c>
      <c r="D9313" s="210">
        <v>68.180000000000007</v>
      </c>
      <c r="E9313" s="206"/>
    </row>
    <row r="9314" spans="1:5" ht="15">
      <c r="A9314" s="207">
        <v>3394</v>
      </c>
      <c r="B9314" s="208" t="s">
        <v>10503</v>
      </c>
      <c r="C9314" s="209" t="s">
        <v>14</v>
      </c>
      <c r="D9314" s="210">
        <v>359.91</v>
      </c>
      <c r="E9314" s="206"/>
    </row>
    <row r="9315" spans="1:5" ht="15">
      <c r="A9315" s="207">
        <v>3393</v>
      </c>
      <c r="B9315" s="208" t="s">
        <v>10504</v>
      </c>
      <c r="C9315" s="209" t="s">
        <v>14</v>
      </c>
      <c r="D9315" s="210">
        <v>612.79</v>
      </c>
      <c r="E9315" s="206"/>
    </row>
    <row r="9316" spans="1:5" ht="30">
      <c r="A9316" s="207">
        <v>3406</v>
      </c>
      <c r="B9316" s="208" t="s">
        <v>10505</v>
      </c>
      <c r="C9316" s="209" t="s">
        <v>14</v>
      </c>
      <c r="D9316" s="210">
        <v>20.87</v>
      </c>
      <c r="E9316" s="206"/>
    </row>
    <row r="9317" spans="1:5" ht="30">
      <c r="A9317" s="207">
        <v>3395</v>
      </c>
      <c r="B9317" s="208" t="s">
        <v>10506</v>
      </c>
      <c r="C9317" s="209" t="s">
        <v>14</v>
      </c>
      <c r="D9317" s="210">
        <v>88.04</v>
      </c>
      <c r="E9317" s="206"/>
    </row>
    <row r="9318" spans="1:5" ht="30">
      <c r="A9318" s="207">
        <v>3398</v>
      </c>
      <c r="B9318" s="208" t="s">
        <v>989</v>
      </c>
      <c r="C9318" s="209" t="s">
        <v>14</v>
      </c>
      <c r="D9318" s="210">
        <v>4.18</v>
      </c>
      <c r="E9318" s="206"/>
    </row>
    <row r="9319" spans="1:5" ht="45">
      <c r="A9319" s="207">
        <v>34377</v>
      </c>
      <c r="B9319" s="208" t="s">
        <v>10507</v>
      </c>
      <c r="C9319" s="209" t="s">
        <v>14</v>
      </c>
      <c r="D9319" s="210">
        <v>347.62</v>
      </c>
      <c r="E9319" s="206"/>
    </row>
    <row r="9320" spans="1:5" ht="60">
      <c r="A9320" s="207">
        <v>40662</v>
      </c>
      <c r="B9320" s="208" t="s">
        <v>10508</v>
      </c>
      <c r="C9320" s="209" t="s">
        <v>14</v>
      </c>
      <c r="D9320" s="210">
        <v>214.54</v>
      </c>
      <c r="E9320" s="206"/>
    </row>
    <row r="9321" spans="1:5" ht="60">
      <c r="A9321" s="207">
        <v>3437</v>
      </c>
      <c r="B9321" s="208" t="s">
        <v>10509</v>
      </c>
      <c r="C9321" s="209" t="s">
        <v>787</v>
      </c>
      <c r="D9321" s="210">
        <v>595.95000000000005</v>
      </c>
      <c r="E9321" s="206"/>
    </row>
    <row r="9322" spans="1:5" ht="30">
      <c r="A9322" s="207">
        <v>11190</v>
      </c>
      <c r="B9322" s="208" t="s">
        <v>10510</v>
      </c>
      <c r="C9322" s="209" t="s">
        <v>14</v>
      </c>
      <c r="D9322" s="210">
        <v>171.95</v>
      </c>
      <c r="E9322" s="206"/>
    </row>
    <row r="9323" spans="1:5" ht="60">
      <c r="A9323" s="207">
        <v>3428</v>
      </c>
      <c r="B9323" s="208" t="s">
        <v>10511</v>
      </c>
      <c r="C9323" s="209" t="s">
        <v>787</v>
      </c>
      <c r="D9323" s="210">
        <v>884</v>
      </c>
      <c r="E9323" s="206"/>
    </row>
    <row r="9324" spans="1:5" ht="60">
      <c r="A9324" s="207">
        <v>3429</v>
      </c>
      <c r="B9324" s="208" t="s">
        <v>10512</v>
      </c>
      <c r="C9324" s="209" t="s">
        <v>787</v>
      </c>
      <c r="D9324" s="210">
        <v>505.07</v>
      </c>
      <c r="E9324" s="206"/>
    </row>
    <row r="9325" spans="1:5" ht="60">
      <c r="A9325" s="207">
        <v>34370</v>
      </c>
      <c r="B9325" s="208" t="s">
        <v>10513</v>
      </c>
      <c r="C9325" s="209" t="s">
        <v>14</v>
      </c>
      <c r="D9325" s="210">
        <v>1055.19</v>
      </c>
      <c r="E9325" s="206"/>
    </row>
    <row r="9326" spans="1:5" ht="60">
      <c r="A9326" s="207">
        <v>34372</v>
      </c>
      <c r="B9326" s="208" t="s">
        <v>10514</v>
      </c>
      <c r="C9326" s="209" t="s">
        <v>14</v>
      </c>
      <c r="D9326" s="210">
        <v>1467.92</v>
      </c>
      <c r="E9326" s="206"/>
    </row>
    <row r="9327" spans="1:5" ht="45">
      <c r="A9327" s="207">
        <v>36896</v>
      </c>
      <c r="B9327" s="208" t="s">
        <v>10515</v>
      </c>
      <c r="C9327" s="209" t="s">
        <v>14</v>
      </c>
      <c r="D9327" s="210">
        <v>605.45000000000005</v>
      </c>
      <c r="E9327" s="206"/>
    </row>
    <row r="9328" spans="1:5" ht="45">
      <c r="A9328" s="207">
        <v>34367</v>
      </c>
      <c r="B9328" s="208" t="s">
        <v>10516</v>
      </c>
      <c r="C9328" s="209" t="s">
        <v>14</v>
      </c>
      <c r="D9328" s="210">
        <v>711.18</v>
      </c>
      <c r="E9328" s="206"/>
    </row>
    <row r="9329" spans="1:5" ht="45">
      <c r="A9329" s="207">
        <v>36897</v>
      </c>
      <c r="B9329" s="208" t="s">
        <v>10517</v>
      </c>
      <c r="C9329" s="209" t="s">
        <v>14</v>
      </c>
      <c r="D9329" s="210">
        <v>838.64</v>
      </c>
      <c r="E9329" s="206"/>
    </row>
    <row r="9330" spans="1:5" ht="45">
      <c r="A9330" s="207">
        <v>34369</v>
      </c>
      <c r="B9330" s="208" t="s">
        <v>10518</v>
      </c>
      <c r="C9330" s="209" t="s">
        <v>14</v>
      </c>
      <c r="D9330" s="210">
        <v>993.63</v>
      </c>
      <c r="E9330" s="206"/>
    </row>
    <row r="9331" spans="1:5" ht="45">
      <c r="A9331" s="207">
        <v>34364</v>
      </c>
      <c r="B9331" s="208" t="s">
        <v>10519</v>
      </c>
      <c r="C9331" s="209" t="s">
        <v>14</v>
      </c>
      <c r="D9331" s="210">
        <v>971.9</v>
      </c>
      <c r="E9331" s="206"/>
    </row>
    <row r="9332" spans="1:5" ht="75">
      <c r="A9332" s="207">
        <v>40659</v>
      </c>
      <c r="B9332" s="208" t="s">
        <v>10520</v>
      </c>
      <c r="C9332" s="209" t="s">
        <v>787</v>
      </c>
      <c r="D9332" s="210">
        <v>843.19</v>
      </c>
      <c r="E9332" s="206"/>
    </row>
    <row r="9333" spans="1:5" ht="75">
      <c r="A9333" s="207">
        <v>40660</v>
      </c>
      <c r="B9333" s="208" t="s">
        <v>10521</v>
      </c>
      <c r="C9333" s="209" t="s">
        <v>787</v>
      </c>
      <c r="D9333" s="210">
        <v>1068.6400000000001</v>
      </c>
      <c r="E9333" s="206"/>
    </row>
    <row r="9334" spans="1:5" ht="75">
      <c r="A9334" s="207">
        <v>40661</v>
      </c>
      <c r="B9334" s="208" t="s">
        <v>10522</v>
      </c>
      <c r="C9334" s="209" t="s">
        <v>787</v>
      </c>
      <c r="D9334" s="210">
        <v>657.03</v>
      </c>
      <c r="E9334" s="206"/>
    </row>
    <row r="9335" spans="1:5" ht="60">
      <c r="A9335" s="207">
        <v>3421</v>
      </c>
      <c r="B9335" s="208" t="s">
        <v>10523</v>
      </c>
      <c r="C9335" s="209" t="s">
        <v>787</v>
      </c>
      <c r="D9335" s="210">
        <v>662.06</v>
      </c>
      <c r="E9335" s="206"/>
    </row>
    <row r="9336" spans="1:5" ht="30">
      <c r="A9336" s="207">
        <v>599</v>
      </c>
      <c r="B9336" s="208" t="s">
        <v>10524</v>
      </c>
      <c r="C9336" s="209" t="s">
        <v>787</v>
      </c>
      <c r="D9336" s="210">
        <v>525.05999999999995</v>
      </c>
      <c r="E9336" s="206"/>
    </row>
    <row r="9337" spans="1:5" ht="30">
      <c r="A9337" s="207">
        <v>34381</v>
      </c>
      <c r="B9337" s="208" t="s">
        <v>10525</v>
      </c>
      <c r="C9337" s="209" t="s">
        <v>14</v>
      </c>
      <c r="D9337" s="210">
        <v>354.86</v>
      </c>
      <c r="E9337" s="206"/>
    </row>
    <row r="9338" spans="1:5" ht="60">
      <c r="A9338" s="207">
        <v>3423</v>
      </c>
      <c r="B9338" s="208" t="s">
        <v>10526</v>
      </c>
      <c r="C9338" s="209" t="s">
        <v>787</v>
      </c>
      <c r="D9338" s="210">
        <v>933.66</v>
      </c>
      <c r="E9338" s="206"/>
    </row>
    <row r="9339" spans="1:5" ht="30">
      <c r="A9339" s="207">
        <v>34797</v>
      </c>
      <c r="B9339" s="208" t="s">
        <v>10527</v>
      </c>
      <c r="C9339" s="209" t="s">
        <v>14</v>
      </c>
      <c r="D9339" s="210">
        <v>374.53</v>
      </c>
      <c r="E9339" s="206"/>
    </row>
    <row r="9340" spans="1:5" ht="15">
      <c r="A9340" s="207">
        <v>25964</v>
      </c>
      <c r="B9340" s="208" t="s">
        <v>10528</v>
      </c>
      <c r="C9340" s="209" t="s">
        <v>15</v>
      </c>
      <c r="D9340" s="210">
        <v>13.22</v>
      </c>
      <c r="E9340" s="206"/>
    </row>
    <row r="9341" spans="1:5" ht="15">
      <c r="A9341" s="207">
        <v>41077</v>
      </c>
      <c r="B9341" s="208" t="s">
        <v>10529</v>
      </c>
      <c r="C9341" s="209" t="s">
        <v>8218</v>
      </c>
      <c r="D9341" s="210">
        <v>2343.13</v>
      </c>
      <c r="E9341" s="206"/>
    </row>
    <row r="9342" spans="1:5" ht="30">
      <c r="A9342" s="207">
        <v>20159</v>
      </c>
      <c r="B9342" s="208" t="s">
        <v>10530</v>
      </c>
      <c r="C9342" s="209" t="s">
        <v>14</v>
      </c>
      <c r="D9342" s="210">
        <v>49.75</v>
      </c>
      <c r="E9342" s="206"/>
    </row>
    <row r="9343" spans="1:5" ht="15">
      <c r="A9343" s="207">
        <v>37963</v>
      </c>
      <c r="B9343" s="208" t="s">
        <v>10531</v>
      </c>
      <c r="C9343" s="209" t="s">
        <v>14</v>
      </c>
      <c r="D9343" s="210">
        <v>5.15</v>
      </c>
      <c r="E9343" s="206"/>
    </row>
    <row r="9344" spans="1:5" ht="15">
      <c r="A9344" s="207">
        <v>37964</v>
      </c>
      <c r="B9344" s="208" t="s">
        <v>10532</v>
      </c>
      <c r="C9344" s="209" t="s">
        <v>14</v>
      </c>
      <c r="D9344" s="210">
        <v>8.58</v>
      </c>
      <c r="E9344" s="206"/>
    </row>
    <row r="9345" spans="1:5" ht="15">
      <c r="A9345" s="207">
        <v>37965</v>
      </c>
      <c r="B9345" s="208" t="s">
        <v>10533</v>
      </c>
      <c r="C9345" s="209" t="s">
        <v>14</v>
      </c>
      <c r="D9345" s="210">
        <v>12.44</v>
      </c>
      <c r="E9345" s="206"/>
    </row>
    <row r="9346" spans="1:5" ht="15">
      <c r="A9346" s="207">
        <v>37966</v>
      </c>
      <c r="B9346" s="208" t="s">
        <v>10534</v>
      </c>
      <c r="C9346" s="209" t="s">
        <v>14</v>
      </c>
      <c r="D9346" s="210">
        <v>22.53</v>
      </c>
      <c r="E9346" s="206"/>
    </row>
    <row r="9347" spans="1:5" ht="15">
      <c r="A9347" s="207">
        <v>37967</v>
      </c>
      <c r="B9347" s="208" t="s">
        <v>10535</v>
      </c>
      <c r="C9347" s="209" t="s">
        <v>14</v>
      </c>
      <c r="D9347" s="210">
        <v>36.130000000000003</v>
      </c>
      <c r="E9347" s="206"/>
    </row>
    <row r="9348" spans="1:5" ht="15">
      <c r="A9348" s="207">
        <v>37968</v>
      </c>
      <c r="B9348" s="208" t="s">
        <v>10536</v>
      </c>
      <c r="C9348" s="209" t="s">
        <v>14</v>
      </c>
      <c r="D9348" s="210">
        <v>79.23</v>
      </c>
      <c r="E9348" s="206"/>
    </row>
    <row r="9349" spans="1:5" ht="15">
      <c r="A9349" s="207">
        <v>37969</v>
      </c>
      <c r="B9349" s="208" t="s">
        <v>10537</v>
      </c>
      <c r="C9349" s="209" t="s">
        <v>14</v>
      </c>
      <c r="D9349" s="210">
        <v>211.67</v>
      </c>
      <c r="E9349" s="206"/>
    </row>
    <row r="9350" spans="1:5" ht="15">
      <c r="A9350" s="207">
        <v>37970</v>
      </c>
      <c r="B9350" s="208" t="s">
        <v>10538</v>
      </c>
      <c r="C9350" s="209" t="s">
        <v>14</v>
      </c>
      <c r="D9350" s="210">
        <v>246.92</v>
      </c>
      <c r="E9350" s="206"/>
    </row>
    <row r="9351" spans="1:5" ht="15">
      <c r="A9351" s="207">
        <v>21118</v>
      </c>
      <c r="B9351" s="208" t="s">
        <v>10539</v>
      </c>
      <c r="C9351" s="209" t="s">
        <v>14</v>
      </c>
      <c r="D9351" s="210">
        <v>3.89</v>
      </c>
      <c r="E9351" s="206"/>
    </row>
    <row r="9352" spans="1:5" ht="15">
      <c r="A9352" s="207">
        <v>37956</v>
      </c>
      <c r="B9352" s="208" t="s">
        <v>10540</v>
      </c>
      <c r="C9352" s="209" t="s">
        <v>14</v>
      </c>
      <c r="D9352" s="210">
        <v>6.16</v>
      </c>
      <c r="E9352" s="206"/>
    </row>
    <row r="9353" spans="1:5" ht="15">
      <c r="A9353" s="207">
        <v>37957</v>
      </c>
      <c r="B9353" s="208" t="s">
        <v>10541</v>
      </c>
      <c r="C9353" s="209" t="s">
        <v>14</v>
      </c>
      <c r="D9353" s="210">
        <v>13</v>
      </c>
      <c r="E9353" s="206"/>
    </row>
    <row r="9354" spans="1:5" ht="15">
      <c r="A9354" s="207">
        <v>37958</v>
      </c>
      <c r="B9354" s="208" t="s">
        <v>10542</v>
      </c>
      <c r="C9354" s="209" t="s">
        <v>14</v>
      </c>
      <c r="D9354" s="210">
        <v>22.53</v>
      </c>
      <c r="E9354" s="206"/>
    </row>
    <row r="9355" spans="1:5" ht="15">
      <c r="A9355" s="207">
        <v>37959</v>
      </c>
      <c r="B9355" s="208" t="s">
        <v>10543</v>
      </c>
      <c r="C9355" s="209" t="s">
        <v>14</v>
      </c>
      <c r="D9355" s="210">
        <v>36.130000000000003</v>
      </c>
      <c r="E9355" s="206"/>
    </row>
    <row r="9356" spans="1:5" ht="15">
      <c r="A9356" s="207">
        <v>37960</v>
      </c>
      <c r="B9356" s="208" t="s">
        <v>10544</v>
      </c>
      <c r="C9356" s="209" t="s">
        <v>14</v>
      </c>
      <c r="D9356" s="210">
        <v>77.8</v>
      </c>
      <c r="E9356" s="206"/>
    </row>
    <row r="9357" spans="1:5" ht="15">
      <c r="A9357" s="207">
        <v>37961</v>
      </c>
      <c r="B9357" s="208" t="s">
        <v>10545</v>
      </c>
      <c r="C9357" s="209" t="s">
        <v>14</v>
      </c>
      <c r="D9357" s="210">
        <v>206.41</v>
      </c>
      <c r="E9357" s="206"/>
    </row>
    <row r="9358" spans="1:5" ht="15">
      <c r="A9358" s="207">
        <v>37962</v>
      </c>
      <c r="B9358" s="208" t="s">
        <v>10546</v>
      </c>
      <c r="C9358" s="209" t="s">
        <v>14</v>
      </c>
      <c r="D9358" s="210">
        <v>239.84</v>
      </c>
      <c r="E9358" s="206"/>
    </row>
    <row r="9359" spans="1:5" ht="30">
      <c r="A9359" s="207">
        <v>3533</v>
      </c>
      <c r="B9359" s="208" t="s">
        <v>10547</v>
      </c>
      <c r="C9359" s="209" t="s">
        <v>14</v>
      </c>
      <c r="D9359" s="210">
        <v>2.2400000000000002</v>
      </c>
      <c r="E9359" s="206"/>
    </row>
    <row r="9360" spans="1:5" ht="30">
      <c r="A9360" s="207">
        <v>3538</v>
      </c>
      <c r="B9360" s="208" t="s">
        <v>10548</v>
      </c>
      <c r="C9360" s="209" t="s">
        <v>14</v>
      </c>
      <c r="D9360" s="210">
        <v>3.86</v>
      </c>
      <c r="E9360" s="206"/>
    </row>
    <row r="9361" spans="1:5" ht="30">
      <c r="A9361" s="207">
        <v>3497</v>
      </c>
      <c r="B9361" s="208" t="s">
        <v>10549</v>
      </c>
      <c r="C9361" s="209" t="s">
        <v>14</v>
      </c>
      <c r="D9361" s="210">
        <v>14.43</v>
      </c>
      <c r="E9361" s="206"/>
    </row>
    <row r="9362" spans="1:5" ht="30">
      <c r="A9362" s="207">
        <v>3498</v>
      </c>
      <c r="B9362" s="208" t="s">
        <v>10550</v>
      </c>
      <c r="C9362" s="209" t="s">
        <v>14</v>
      </c>
      <c r="D9362" s="210">
        <v>4.58</v>
      </c>
      <c r="E9362" s="206"/>
    </row>
    <row r="9363" spans="1:5" ht="30">
      <c r="A9363" s="207">
        <v>3496</v>
      </c>
      <c r="B9363" s="208" t="s">
        <v>10551</v>
      </c>
      <c r="C9363" s="209" t="s">
        <v>14</v>
      </c>
      <c r="D9363" s="210">
        <v>3.7</v>
      </c>
      <c r="E9363" s="206"/>
    </row>
    <row r="9364" spans="1:5" ht="30">
      <c r="A9364" s="207">
        <v>38429</v>
      </c>
      <c r="B9364" s="208" t="s">
        <v>10552</v>
      </c>
      <c r="C9364" s="209" t="s">
        <v>14</v>
      </c>
      <c r="D9364" s="210">
        <v>13.14</v>
      </c>
      <c r="E9364" s="206"/>
    </row>
    <row r="9365" spans="1:5" ht="30">
      <c r="A9365" s="207">
        <v>38431</v>
      </c>
      <c r="B9365" s="208" t="s">
        <v>10553</v>
      </c>
      <c r="C9365" s="209" t="s">
        <v>14</v>
      </c>
      <c r="D9365" s="210">
        <v>20.81</v>
      </c>
      <c r="E9365" s="206"/>
    </row>
    <row r="9366" spans="1:5" ht="30">
      <c r="A9366" s="207">
        <v>38430</v>
      </c>
      <c r="B9366" s="208" t="s">
        <v>10554</v>
      </c>
      <c r="C9366" s="209" t="s">
        <v>14</v>
      </c>
      <c r="D9366" s="210">
        <v>26.59</v>
      </c>
      <c r="E9366" s="206"/>
    </row>
    <row r="9367" spans="1:5" ht="30">
      <c r="A9367" s="207">
        <v>36348</v>
      </c>
      <c r="B9367" s="208" t="s">
        <v>10555</v>
      </c>
      <c r="C9367" s="209" t="s">
        <v>14</v>
      </c>
      <c r="D9367" s="210">
        <v>1.75</v>
      </c>
      <c r="E9367" s="206"/>
    </row>
    <row r="9368" spans="1:5" ht="30">
      <c r="A9368" s="207">
        <v>36349</v>
      </c>
      <c r="B9368" s="208" t="s">
        <v>10556</v>
      </c>
      <c r="C9368" s="209" t="s">
        <v>14</v>
      </c>
      <c r="D9368" s="210">
        <v>2.63</v>
      </c>
      <c r="E9368" s="206"/>
    </row>
    <row r="9369" spans="1:5" ht="30">
      <c r="A9369" s="207">
        <v>38433</v>
      </c>
      <c r="B9369" s="208" t="s">
        <v>10557</v>
      </c>
      <c r="C9369" s="209" t="s">
        <v>14</v>
      </c>
      <c r="D9369" s="210">
        <v>4.88</v>
      </c>
      <c r="E9369" s="206"/>
    </row>
    <row r="9370" spans="1:5" ht="30">
      <c r="A9370" s="207">
        <v>38440</v>
      </c>
      <c r="B9370" s="208" t="s">
        <v>10558</v>
      </c>
      <c r="C9370" s="209" t="s">
        <v>14</v>
      </c>
      <c r="D9370" s="210">
        <v>168.33</v>
      </c>
      <c r="E9370" s="206"/>
    </row>
    <row r="9371" spans="1:5" ht="30">
      <c r="A9371" s="207">
        <v>36359</v>
      </c>
      <c r="B9371" s="208" t="s">
        <v>10559</v>
      </c>
      <c r="C9371" s="209" t="s">
        <v>14</v>
      </c>
      <c r="D9371" s="210">
        <v>2.09</v>
      </c>
      <c r="E9371" s="206"/>
    </row>
    <row r="9372" spans="1:5" ht="30">
      <c r="A9372" s="207">
        <v>36360</v>
      </c>
      <c r="B9372" s="208" t="s">
        <v>10560</v>
      </c>
      <c r="C9372" s="209" t="s">
        <v>14</v>
      </c>
      <c r="D9372" s="210">
        <v>3.23</v>
      </c>
      <c r="E9372" s="206"/>
    </row>
    <row r="9373" spans="1:5" ht="30">
      <c r="A9373" s="207">
        <v>38434</v>
      </c>
      <c r="B9373" s="208" t="s">
        <v>10561</v>
      </c>
      <c r="C9373" s="209" t="s">
        <v>14</v>
      </c>
      <c r="D9373" s="210">
        <v>4.9400000000000004</v>
      </c>
      <c r="E9373" s="206"/>
    </row>
    <row r="9374" spans="1:5" ht="30">
      <c r="A9374" s="207">
        <v>38435</v>
      </c>
      <c r="B9374" s="208" t="s">
        <v>10562</v>
      </c>
      <c r="C9374" s="209" t="s">
        <v>14</v>
      </c>
      <c r="D9374" s="210">
        <v>9.39</v>
      </c>
      <c r="E9374" s="206"/>
    </row>
    <row r="9375" spans="1:5" ht="30">
      <c r="A9375" s="207">
        <v>38436</v>
      </c>
      <c r="B9375" s="208" t="s">
        <v>10563</v>
      </c>
      <c r="C9375" s="209" t="s">
        <v>14</v>
      </c>
      <c r="D9375" s="210">
        <v>19.41</v>
      </c>
      <c r="E9375" s="206"/>
    </row>
    <row r="9376" spans="1:5" ht="30">
      <c r="A9376" s="207">
        <v>38437</v>
      </c>
      <c r="B9376" s="208" t="s">
        <v>10564</v>
      </c>
      <c r="C9376" s="209" t="s">
        <v>14</v>
      </c>
      <c r="D9376" s="210">
        <v>29.14</v>
      </c>
      <c r="E9376" s="206"/>
    </row>
    <row r="9377" spans="1:5" ht="30">
      <c r="A9377" s="207">
        <v>38438</v>
      </c>
      <c r="B9377" s="208" t="s">
        <v>10565</v>
      </c>
      <c r="C9377" s="209" t="s">
        <v>14</v>
      </c>
      <c r="D9377" s="210">
        <v>73.64</v>
      </c>
      <c r="E9377" s="206"/>
    </row>
    <row r="9378" spans="1:5" ht="30">
      <c r="A9378" s="207">
        <v>38439</v>
      </c>
      <c r="B9378" s="208" t="s">
        <v>10566</v>
      </c>
      <c r="C9378" s="209" t="s">
        <v>14</v>
      </c>
      <c r="D9378" s="210">
        <v>112.24</v>
      </c>
      <c r="E9378" s="206"/>
    </row>
    <row r="9379" spans="1:5" ht="30">
      <c r="A9379" s="207">
        <v>10836</v>
      </c>
      <c r="B9379" s="208" t="s">
        <v>10567</v>
      </c>
      <c r="C9379" s="209" t="s">
        <v>14</v>
      </c>
      <c r="D9379" s="210">
        <v>17.440000000000001</v>
      </c>
      <c r="E9379" s="206"/>
    </row>
    <row r="9380" spans="1:5" ht="15">
      <c r="A9380" s="207">
        <v>20128</v>
      </c>
      <c r="B9380" s="208" t="s">
        <v>10568</v>
      </c>
      <c r="C9380" s="209" t="s">
        <v>14</v>
      </c>
      <c r="D9380" s="210">
        <v>51.11</v>
      </c>
      <c r="E9380" s="206"/>
    </row>
    <row r="9381" spans="1:5" ht="15">
      <c r="A9381" s="207">
        <v>20131</v>
      </c>
      <c r="B9381" s="208" t="s">
        <v>10569</v>
      </c>
      <c r="C9381" s="209" t="s">
        <v>14</v>
      </c>
      <c r="D9381" s="210">
        <v>46.65</v>
      </c>
      <c r="E9381" s="206"/>
    </row>
    <row r="9382" spans="1:5" ht="30">
      <c r="A9382" s="207">
        <v>3521</v>
      </c>
      <c r="B9382" s="208" t="s">
        <v>10570</v>
      </c>
      <c r="C9382" s="209" t="s">
        <v>14</v>
      </c>
      <c r="D9382" s="210">
        <v>1.94</v>
      </c>
      <c r="E9382" s="206"/>
    </row>
    <row r="9383" spans="1:5" ht="30">
      <c r="A9383" s="207">
        <v>3531</v>
      </c>
      <c r="B9383" s="208" t="s">
        <v>10571</v>
      </c>
      <c r="C9383" s="209" t="s">
        <v>14</v>
      </c>
      <c r="D9383" s="210">
        <v>2.2000000000000002</v>
      </c>
      <c r="E9383" s="206"/>
    </row>
    <row r="9384" spans="1:5" ht="30">
      <c r="A9384" s="207">
        <v>3522</v>
      </c>
      <c r="B9384" s="208" t="s">
        <v>10572</v>
      </c>
      <c r="C9384" s="209" t="s">
        <v>14</v>
      </c>
      <c r="D9384" s="210">
        <v>3.27</v>
      </c>
      <c r="E9384" s="206"/>
    </row>
    <row r="9385" spans="1:5" ht="30">
      <c r="A9385" s="207">
        <v>3527</v>
      </c>
      <c r="B9385" s="208" t="s">
        <v>10573</v>
      </c>
      <c r="C9385" s="209" t="s">
        <v>14</v>
      </c>
      <c r="D9385" s="210">
        <v>11.26</v>
      </c>
      <c r="E9385" s="206"/>
    </row>
    <row r="9386" spans="1:5" ht="30">
      <c r="A9386" s="207">
        <v>10835</v>
      </c>
      <c r="B9386" s="208" t="s">
        <v>10574</v>
      </c>
      <c r="C9386" s="209" t="s">
        <v>14</v>
      </c>
      <c r="D9386" s="210">
        <v>3.65</v>
      </c>
      <c r="E9386" s="206"/>
    </row>
    <row r="9387" spans="1:5" ht="15">
      <c r="A9387" s="207">
        <v>3475</v>
      </c>
      <c r="B9387" s="208" t="s">
        <v>10575</v>
      </c>
      <c r="C9387" s="209" t="s">
        <v>14</v>
      </c>
      <c r="D9387" s="210">
        <v>3.78</v>
      </c>
      <c r="E9387" s="206"/>
    </row>
    <row r="9388" spans="1:5" ht="15">
      <c r="A9388" s="207">
        <v>3485</v>
      </c>
      <c r="B9388" s="208" t="s">
        <v>10576</v>
      </c>
      <c r="C9388" s="209" t="s">
        <v>14</v>
      </c>
      <c r="D9388" s="210">
        <v>12.09</v>
      </c>
      <c r="E9388" s="206"/>
    </row>
    <row r="9389" spans="1:5" ht="15">
      <c r="A9389" s="207">
        <v>3534</v>
      </c>
      <c r="B9389" s="208" t="s">
        <v>10577</v>
      </c>
      <c r="C9389" s="209" t="s">
        <v>14</v>
      </c>
      <c r="D9389" s="210">
        <v>4.78</v>
      </c>
      <c r="E9389" s="206"/>
    </row>
    <row r="9390" spans="1:5" ht="15">
      <c r="A9390" s="207">
        <v>3543</v>
      </c>
      <c r="B9390" s="208" t="s">
        <v>10578</v>
      </c>
      <c r="C9390" s="209" t="s">
        <v>14</v>
      </c>
      <c r="D9390" s="210">
        <v>2.4</v>
      </c>
      <c r="E9390" s="206"/>
    </row>
    <row r="9391" spans="1:5" ht="15">
      <c r="A9391" s="207">
        <v>3482</v>
      </c>
      <c r="B9391" s="208" t="s">
        <v>10579</v>
      </c>
      <c r="C9391" s="209" t="s">
        <v>14</v>
      </c>
      <c r="D9391" s="210">
        <v>6.08</v>
      </c>
      <c r="E9391" s="206"/>
    </row>
    <row r="9392" spans="1:5" ht="15">
      <c r="A9392" s="207">
        <v>3505</v>
      </c>
      <c r="B9392" s="208" t="s">
        <v>10580</v>
      </c>
      <c r="C9392" s="209" t="s">
        <v>14</v>
      </c>
      <c r="D9392" s="210">
        <v>3.44</v>
      </c>
      <c r="E9392" s="206"/>
    </row>
    <row r="9393" spans="1:5" ht="30">
      <c r="A9393" s="207">
        <v>3516</v>
      </c>
      <c r="B9393" s="208" t="s">
        <v>10581</v>
      </c>
      <c r="C9393" s="209" t="s">
        <v>14</v>
      </c>
      <c r="D9393" s="210">
        <v>0.95</v>
      </c>
      <c r="E9393" s="206"/>
    </row>
    <row r="9394" spans="1:5" ht="30">
      <c r="A9394" s="207">
        <v>3517</v>
      </c>
      <c r="B9394" s="208" t="s">
        <v>10582</v>
      </c>
      <c r="C9394" s="209" t="s">
        <v>14</v>
      </c>
      <c r="D9394" s="210">
        <v>3.33</v>
      </c>
      <c r="E9394" s="206"/>
    </row>
    <row r="9395" spans="1:5" ht="30">
      <c r="A9395" s="207">
        <v>3515</v>
      </c>
      <c r="B9395" s="208" t="s">
        <v>10583</v>
      </c>
      <c r="C9395" s="209" t="s">
        <v>14</v>
      </c>
      <c r="D9395" s="210">
        <v>5.58</v>
      </c>
      <c r="E9395" s="206"/>
    </row>
    <row r="9396" spans="1:5" ht="30">
      <c r="A9396" s="207">
        <v>20147</v>
      </c>
      <c r="B9396" s="208" t="s">
        <v>10584</v>
      </c>
      <c r="C9396" s="209" t="s">
        <v>14</v>
      </c>
      <c r="D9396" s="210">
        <v>6.01</v>
      </c>
      <c r="E9396" s="206"/>
    </row>
    <row r="9397" spans="1:5" ht="30">
      <c r="A9397" s="207">
        <v>3524</v>
      </c>
      <c r="B9397" s="208" t="s">
        <v>10585</v>
      </c>
      <c r="C9397" s="209" t="s">
        <v>14</v>
      </c>
      <c r="D9397" s="210">
        <v>7.12</v>
      </c>
      <c r="E9397" s="206"/>
    </row>
    <row r="9398" spans="1:5" ht="30">
      <c r="A9398" s="207">
        <v>3532</v>
      </c>
      <c r="B9398" s="208" t="s">
        <v>10586</v>
      </c>
      <c r="C9398" s="209" t="s">
        <v>14</v>
      </c>
      <c r="D9398" s="210">
        <v>13.04</v>
      </c>
      <c r="E9398" s="206"/>
    </row>
    <row r="9399" spans="1:5" ht="30">
      <c r="A9399" s="207">
        <v>3528</v>
      </c>
      <c r="B9399" s="208" t="s">
        <v>10587</v>
      </c>
      <c r="C9399" s="209" t="s">
        <v>14</v>
      </c>
      <c r="D9399" s="210">
        <v>7.52</v>
      </c>
      <c r="E9399" s="206"/>
    </row>
    <row r="9400" spans="1:5" ht="30">
      <c r="A9400" s="207">
        <v>37952</v>
      </c>
      <c r="B9400" s="208" t="s">
        <v>10588</v>
      </c>
      <c r="C9400" s="209" t="s">
        <v>14</v>
      </c>
      <c r="D9400" s="210">
        <v>53.59</v>
      </c>
      <c r="E9400" s="206"/>
    </row>
    <row r="9401" spans="1:5" ht="30">
      <c r="A9401" s="207">
        <v>37951</v>
      </c>
      <c r="B9401" s="208" t="s">
        <v>10589</v>
      </c>
      <c r="C9401" s="209" t="s">
        <v>14</v>
      </c>
      <c r="D9401" s="210">
        <v>1.95</v>
      </c>
      <c r="E9401" s="206"/>
    </row>
    <row r="9402" spans="1:5" ht="30">
      <c r="A9402" s="207">
        <v>3518</v>
      </c>
      <c r="B9402" s="208" t="s">
        <v>10590</v>
      </c>
      <c r="C9402" s="209" t="s">
        <v>14</v>
      </c>
      <c r="D9402" s="210">
        <v>2.85</v>
      </c>
      <c r="E9402" s="206"/>
    </row>
    <row r="9403" spans="1:5" ht="30">
      <c r="A9403" s="207">
        <v>3519</v>
      </c>
      <c r="B9403" s="208" t="s">
        <v>10591</v>
      </c>
      <c r="C9403" s="209" t="s">
        <v>14</v>
      </c>
      <c r="D9403" s="210">
        <v>6.76</v>
      </c>
      <c r="E9403" s="206"/>
    </row>
    <row r="9404" spans="1:5" ht="30">
      <c r="A9404" s="207">
        <v>3520</v>
      </c>
      <c r="B9404" s="208" t="s">
        <v>10592</v>
      </c>
      <c r="C9404" s="209" t="s">
        <v>14</v>
      </c>
      <c r="D9404" s="210">
        <v>7.57</v>
      </c>
      <c r="E9404" s="206"/>
    </row>
    <row r="9405" spans="1:5" ht="30">
      <c r="A9405" s="207">
        <v>37950</v>
      </c>
      <c r="B9405" s="208" t="s">
        <v>10593</v>
      </c>
      <c r="C9405" s="209" t="s">
        <v>14</v>
      </c>
      <c r="D9405" s="210">
        <v>46.65</v>
      </c>
      <c r="E9405" s="206"/>
    </row>
    <row r="9406" spans="1:5" ht="30">
      <c r="A9406" s="207">
        <v>37949</v>
      </c>
      <c r="B9406" s="208" t="s">
        <v>10594</v>
      </c>
      <c r="C9406" s="209" t="s">
        <v>14</v>
      </c>
      <c r="D9406" s="210">
        <v>1.71</v>
      </c>
      <c r="E9406" s="206"/>
    </row>
    <row r="9407" spans="1:5" ht="30">
      <c r="A9407" s="207">
        <v>3526</v>
      </c>
      <c r="B9407" s="208" t="s">
        <v>10595</v>
      </c>
      <c r="C9407" s="209" t="s">
        <v>14</v>
      </c>
      <c r="D9407" s="210">
        <v>2.29</v>
      </c>
      <c r="E9407" s="206"/>
    </row>
    <row r="9408" spans="1:5" ht="30">
      <c r="A9408" s="207">
        <v>3509</v>
      </c>
      <c r="B9408" s="208" t="s">
        <v>10596</v>
      </c>
      <c r="C9408" s="209" t="s">
        <v>14</v>
      </c>
      <c r="D9408" s="210">
        <v>5.95</v>
      </c>
      <c r="E9408" s="206"/>
    </row>
    <row r="9409" spans="1:5" ht="15">
      <c r="A9409" s="207">
        <v>3530</v>
      </c>
      <c r="B9409" s="208" t="s">
        <v>10597</v>
      </c>
      <c r="C9409" s="209" t="s">
        <v>14</v>
      </c>
      <c r="D9409" s="210">
        <v>224.43</v>
      </c>
      <c r="E9409" s="206"/>
    </row>
    <row r="9410" spans="1:5" ht="15">
      <c r="A9410" s="207">
        <v>3542</v>
      </c>
      <c r="B9410" s="208" t="s">
        <v>10598</v>
      </c>
      <c r="C9410" s="209" t="s">
        <v>14</v>
      </c>
      <c r="D9410" s="210">
        <v>0.52</v>
      </c>
      <c r="E9410" s="206"/>
    </row>
    <row r="9411" spans="1:5" ht="15">
      <c r="A9411" s="207">
        <v>3529</v>
      </c>
      <c r="B9411" s="208" t="s">
        <v>10599</v>
      </c>
      <c r="C9411" s="209" t="s">
        <v>14</v>
      </c>
      <c r="D9411" s="210">
        <v>0.72</v>
      </c>
      <c r="E9411" s="206"/>
    </row>
    <row r="9412" spans="1:5" ht="15">
      <c r="A9412" s="207">
        <v>3536</v>
      </c>
      <c r="B9412" s="208" t="s">
        <v>10600</v>
      </c>
      <c r="C9412" s="209" t="s">
        <v>14</v>
      </c>
      <c r="D9412" s="210">
        <v>2.15</v>
      </c>
      <c r="E9412" s="206"/>
    </row>
    <row r="9413" spans="1:5" ht="15">
      <c r="A9413" s="207">
        <v>3535</v>
      </c>
      <c r="B9413" s="208" t="s">
        <v>10601</v>
      </c>
      <c r="C9413" s="209" t="s">
        <v>14</v>
      </c>
      <c r="D9413" s="210">
        <v>5.0999999999999996</v>
      </c>
      <c r="E9413" s="206"/>
    </row>
    <row r="9414" spans="1:5" ht="15">
      <c r="A9414" s="207">
        <v>3540</v>
      </c>
      <c r="B9414" s="208" t="s">
        <v>10602</v>
      </c>
      <c r="C9414" s="209" t="s">
        <v>14</v>
      </c>
      <c r="D9414" s="210">
        <v>5.51</v>
      </c>
      <c r="E9414" s="206"/>
    </row>
    <row r="9415" spans="1:5" ht="15">
      <c r="A9415" s="207">
        <v>3539</v>
      </c>
      <c r="B9415" s="208" t="s">
        <v>10603</v>
      </c>
      <c r="C9415" s="209" t="s">
        <v>14</v>
      </c>
      <c r="D9415" s="210">
        <v>23.94</v>
      </c>
      <c r="E9415" s="206"/>
    </row>
    <row r="9416" spans="1:5" ht="15">
      <c r="A9416" s="207">
        <v>3513</v>
      </c>
      <c r="B9416" s="208" t="s">
        <v>10604</v>
      </c>
      <c r="C9416" s="209" t="s">
        <v>14</v>
      </c>
      <c r="D9416" s="210">
        <v>106.39</v>
      </c>
      <c r="E9416" s="206"/>
    </row>
    <row r="9417" spans="1:5" ht="15">
      <c r="A9417" s="207">
        <v>3492</v>
      </c>
      <c r="B9417" s="208" t="s">
        <v>10605</v>
      </c>
      <c r="C9417" s="209" t="s">
        <v>14</v>
      </c>
      <c r="D9417" s="210">
        <v>20.48</v>
      </c>
      <c r="E9417" s="206"/>
    </row>
    <row r="9418" spans="1:5" ht="15">
      <c r="A9418" s="207">
        <v>3491</v>
      </c>
      <c r="B9418" s="208" t="s">
        <v>10606</v>
      </c>
      <c r="C9418" s="209" t="s">
        <v>14</v>
      </c>
      <c r="D9418" s="210">
        <v>11.68</v>
      </c>
      <c r="E9418" s="206"/>
    </row>
    <row r="9419" spans="1:5" ht="15">
      <c r="A9419" s="207">
        <v>3493</v>
      </c>
      <c r="B9419" s="208" t="s">
        <v>10607</v>
      </c>
      <c r="C9419" s="209" t="s">
        <v>14</v>
      </c>
      <c r="D9419" s="210">
        <v>28</v>
      </c>
      <c r="E9419" s="206"/>
    </row>
    <row r="9420" spans="1:5" ht="30">
      <c r="A9420" s="207">
        <v>12628</v>
      </c>
      <c r="B9420" s="208" t="s">
        <v>10608</v>
      </c>
      <c r="C9420" s="209" t="s">
        <v>14</v>
      </c>
      <c r="D9420" s="210">
        <v>7</v>
      </c>
      <c r="E9420" s="206"/>
    </row>
    <row r="9421" spans="1:5" ht="30">
      <c r="A9421" s="207">
        <v>12629</v>
      </c>
      <c r="B9421" s="208" t="s">
        <v>10609</v>
      </c>
      <c r="C9421" s="209" t="s">
        <v>14</v>
      </c>
      <c r="D9421" s="210">
        <v>7.6</v>
      </c>
      <c r="E9421" s="206"/>
    </row>
    <row r="9422" spans="1:5" ht="15">
      <c r="A9422" s="207">
        <v>3481</v>
      </c>
      <c r="B9422" s="208" t="s">
        <v>10610</v>
      </c>
      <c r="C9422" s="209" t="s">
        <v>14</v>
      </c>
      <c r="D9422" s="210">
        <v>14.18</v>
      </c>
      <c r="E9422" s="206"/>
    </row>
    <row r="9423" spans="1:5" ht="15">
      <c r="A9423" s="207">
        <v>3510</v>
      </c>
      <c r="B9423" s="208" t="s">
        <v>10611</v>
      </c>
      <c r="C9423" s="209" t="s">
        <v>14</v>
      </c>
      <c r="D9423" s="210">
        <v>13.25</v>
      </c>
      <c r="E9423" s="206"/>
    </row>
    <row r="9424" spans="1:5" ht="15">
      <c r="A9424" s="207">
        <v>3508</v>
      </c>
      <c r="B9424" s="208" t="s">
        <v>10612</v>
      </c>
      <c r="C9424" s="209" t="s">
        <v>14</v>
      </c>
      <c r="D9424" s="210">
        <v>34.65</v>
      </c>
      <c r="E9424" s="206"/>
    </row>
    <row r="9425" spans="1:5" ht="30">
      <c r="A9425" s="207">
        <v>38939</v>
      </c>
      <c r="B9425" s="208" t="s">
        <v>10613</v>
      </c>
      <c r="C9425" s="209" t="s">
        <v>14</v>
      </c>
      <c r="D9425" s="210">
        <v>16.45</v>
      </c>
      <c r="E9425" s="206"/>
    </row>
    <row r="9426" spans="1:5" ht="30">
      <c r="A9426" s="207">
        <v>38940</v>
      </c>
      <c r="B9426" s="208" t="s">
        <v>10614</v>
      </c>
      <c r="C9426" s="209" t="s">
        <v>14</v>
      </c>
      <c r="D9426" s="210">
        <v>25.12</v>
      </c>
      <c r="E9426" s="206"/>
    </row>
    <row r="9427" spans="1:5" ht="30">
      <c r="A9427" s="207">
        <v>38941</v>
      </c>
      <c r="B9427" s="208" t="s">
        <v>10615</v>
      </c>
      <c r="C9427" s="209" t="s">
        <v>14</v>
      </c>
      <c r="D9427" s="210">
        <v>29.67</v>
      </c>
      <c r="E9427" s="206"/>
    </row>
    <row r="9428" spans="1:5" ht="30">
      <c r="A9428" s="207">
        <v>38942</v>
      </c>
      <c r="B9428" s="208" t="s">
        <v>10616</v>
      </c>
      <c r="C9428" s="209" t="s">
        <v>14</v>
      </c>
      <c r="D9428" s="210">
        <v>33.24</v>
      </c>
      <c r="E9428" s="206"/>
    </row>
    <row r="9429" spans="1:5" ht="30">
      <c r="A9429" s="207">
        <v>38987</v>
      </c>
      <c r="B9429" s="208" t="s">
        <v>10617</v>
      </c>
      <c r="C9429" s="209" t="s">
        <v>14</v>
      </c>
      <c r="D9429" s="210">
        <v>8.74</v>
      </c>
      <c r="E9429" s="206"/>
    </row>
    <row r="9430" spans="1:5" ht="30">
      <c r="A9430" s="207">
        <v>38988</v>
      </c>
      <c r="B9430" s="208" t="s">
        <v>10618</v>
      </c>
      <c r="C9430" s="209" t="s">
        <v>14</v>
      </c>
      <c r="D9430" s="210">
        <v>20.29</v>
      </c>
      <c r="E9430" s="206"/>
    </row>
    <row r="9431" spans="1:5" ht="30">
      <c r="A9431" s="207">
        <v>38989</v>
      </c>
      <c r="B9431" s="208" t="s">
        <v>10619</v>
      </c>
      <c r="C9431" s="209" t="s">
        <v>14</v>
      </c>
      <c r="D9431" s="210">
        <v>26.97</v>
      </c>
      <c r="E9431" s="206"/>
    </row>
    <row r="9432" spans="1:5" ht="30">
      <c r="A9432" s="207">
        <v>38990</v>
      </c>
      <c r="B9432" s="208" t="s">
        <v>10620</v>
      </c>
      <c r="C9432" s="209" t="s">
        <v>14</v>
      </c>
      <c r="D9432" s="210">
        <v>71.08</v>
      </c>
      <c r="E9432" s="206"/>
    </row>
    <row r="9433" spans="1:5" ht="30">
      <c r="A9433" s="207">
        <v>38991</v>
      </c>
      <c r="B9433" s="208" t="s">
        <v>10621</v>
      </c>
      <c r="C9433" s="209" t="s">
        <v>14</v>
      </c>
      <c r="D9433" s="210">
        <v>143.62</v>
      </c>
      <c r="E9433" s="206"/>
    </row>
    <row r="9434" spans="1:5" ht="30">
      <c r="A9434" s="207">
        <v>38913</v>
      </c>
      <c r="B9434" s="208" t="s">
        <v>10622</v>
      </c>
      <c r="C9434" s="209" t="s">
        <v>14</v>
      </c>
      <c r="D9434" s="210">
        <v>15.27</v>
      </c>
      <c r="E9434" s="206"/>
    </row>
    <row r="9435" spans="1:5" ht="30">
      <c r="A9435" s="207">
        <v>38914</v>
      </c>
      <c r="B9435" s="208" t="s">
        <v>10623</v>
      </c>
      <c r="C9435" s="209" t="s">
        <v>14</v>
      </c>
      <c r="D9435" s="210">
        <v>17.71</v>
      </c>
      <c r="E9435" s="206"/>
    </row>
    <row r="9436" spans="1:5" ht="30">
      <c r="A9436" s="207">
        <v>38915</v>
      </c>
      <c r="B9436" s="208" t="s">
        <v>10624</v>
      </c>
      <c r="C9436" s="209" t="s">
        <v>14</v>
      </c>
      <c r="D9436" s="210">
        <v>30.75</v>
      </c>
      <c r="E9436" s="206"/>
    </row>
    <row r="9437" spans="1:5" ht="30">
      <c r="A9437" s="207">
        <v>38916</v>
      </c>
      <c r="B9437" s="208" t="s">
        <v>10625</v>
      </c>
      <c r="C9437" s="209" t="s">
        <v>14</v>
      </c>
      <c r="D9437" s="210">
        <v>40.56</v>
      </c>
      <c r="E9437" s="206"/>
    </row>
    <row r="9438" spans="1:5" ht="30">
      <c r="A9438" s="207">
        <v>39300</v>
      </c>
      <c r="B9438" s="208" t="s">
        <v>10626</v>
      </c>
      <c r="C9438" s="209" t="s">
        <v>14</v>
      </c>
      <c r="D9438" s="210">
        <v>13.79</v>
      </c>
      <c r="E9438" s="206"/>
    </row>
    <row r="9439" spans="1:5" ht="30">
      <c r="A9439" s="207">
        <v>39301</v>
      </c>
      <c r="B9439" s="208" t="s">
        <v>10627</v>
      </c>
      <c r="C9439" s="209" t="s">
        <v>14</v>
      </c>
      <c r="D9439" s="210">
        <v>19.14</v>
      </c>
      <c r="E9439" s="206"/>
    </row>
    <row r="9440" spans="1:5" ht="30">
      <c r="A9440" s="207">
        <v>39302</v>
      </c>
      <c r="B9440" s="208" t="s">
        <v>10628</v>
      </c>
      <c r="C9440" s="209" t="s">
        <v>14</v>
      </c>
      <c r="D9440" s="210">
        <v>24.05</v>
      </c>
      <c r="E9440" s="206"/>
    </row>
    <row r="9441" spans="1:5" ht="30">
      <c r="A9441" s="207">
        <v>39303</v>
      </c>
      <c r="B9441" s="208" t="s">
        <v>10629</v>
      </c>
      <c r="C9441" s="209" t="s">
        <v>14</v>
      </c>
      <c r="D9441" s="210">
        <v>42.28</v>
      </c>
      <c r="E9441" s="206"/>
    </row>
    <row r="9442" spans="1:5" ht="30">
      <c r="A9442" s="207">
        <v>38923</v>
      </c>
      <c r="B9442" s="208" t="s">
        <v>10630</v>
      </c>
      <c r="C9442" s="209" t="s">
        <v>14</v>
      </c>
      <c r="D9442" s="210">
        <v>13.47</v>
      </c>
      <c r="E9442" s="206"/>
    </row>
    <row r="9443" spans="1:5" ht="30">
      <c r="A9443" s="207">
        <v>38925</v>
      </c>
      <c r="B9443" s="208" t="s">
        <v>10631</v>
      </c>
      <c r="C9443" s="209" t="s">
        <v>14</v>
      </c>
      <c r="D9443" s="210">
        <v>14.47</v>
      </c>
      <c r="E9443" s="206"/>
    </row>
    <row r="9444" spans="1:5" ht="30">
      <c r="A9444" s="207">
        <v>38926</v>
      </c>
      <c r="B9444" s="208" t="s">
        <v>10632</v>
      </c>
      <c r="C9444" s="209" t="s">
        <v>14</v>
      </c>
      <c r="D9444" s="210">
        <v>20.67</v>
      </c>
      <c r="E9444" s="206"/>
    </row>
    <row r="9445" spans="1:5" ht="30">
      <c r="A9445" s="207">
        <v>38927</v>
      </c>
      <c r="B9445" s="208" t="s">
        <v>10633</v>
      </c>
      <c r="C9445" s="209" t="s">
        <v>14</v>
      </c>
      <c r="D9445" s="210">
        <v>22.11</v>
      </c>
      <c r="E9445" s="206"/>
    </row>
    <row r="9446" spans="1:5" ht="30">
      <c r="A9446" s="207">
        <v>39304</v>
      </c>
      <c r="B9446" s="208" t="s">
        <v>10634</v>
      </c>
      <c r="C9446" s="209" t="s">
        <v>14</v>
      </c>
      <c r="D9446" s="210">
        <v>17.03</v>
      </c>
      <c r="E9446" s="206"/>
    </row>
    <row r="9447" spans="1:5" ht="30">
      <c r="A9447" s="207">
        <v>38924</v>
      </c>
      <c r="B9447" s="208" t="s">
        <v>10635</v>
      </c>
      <c r="C9447" s="209" t="s">
        <v>14</v>
      </c>
      <c r="D9447" s="210">
        <v>24.27</v>
      </c>
      <c r="E9447" s="206"/>
    </row>
    <row r="9448" spans="1:5" ht="30">
      <c r="A9448" s="207">
        <v>39305</v>
      </c>
      <c r="B9448" s="208" t="s">
        <v>10636</v>
      </c>
      <c r="C9448" s="209" t="s">
        <v>14</v>
      </c>
      <c r="D9448" s="210">
        <v>22.3</v>
      </c>
      <c r="E9448" s="206"/>
    </row>
    <row r="9449" spans="1:5" ht="30">
      <c r="A9449" s="207">
        <v>39306</v>
      </c>
      <c r="B9449" s="208" t="s">
        <v>10637</v>
      </c>
      <c r="C9449" s="209" t="s">
        <v>14</v>
      </c>
      <c r="D9449" s="210">
        <v>27.9</v>
      </c>
      <c r="E9449" s="206"/>
    </row>
    <row r="9450" spans="1:5" ht="30">
      <c r="A9450" s="207">
        <v>38928</v>
      </c>
      <c r="B9450" s="208" t="s">
        <v>10638</v>
      </c>
      <c r="C9450" s="209" t="s">
        <v>14</v>
      </c>
      <c r="D9450" s="210">
        <v>24.5</v>
      </c>
      <c r="E9450" s="206"/>
    </row>
    <row r="9451" spans="1:5" ht="30">
      <c r="A9451" s="207">
        <v>38929</v>
      </c>
      <c r="B9451" s="208" t="s">
        <v>10639</v>
      </c>
      <c r="C9451" s="209" t="s">
        <v>14</v>
      </c>
      <c r="D9451" s="210">
        <v>43.45</v>
      </c>
      <c r="E9451" s="206"/>
    </row>
    <row r="9452" spans="1:5" ht="30">
      <c r="A9452" s="207">
        <v>39307</v>
      </c>
      <c r="B9452" s="208" t="s">
        <v>10640</v>
      </c>
      <c r="C9452" s="209" t="s">
        <v>14</v>
      </c>
      <c r="D9452" s="210">
        <v>32.11</v>
      </c>
      <c r="E9452" s="206"/>
    </row>
    <row r="9453" spans="1:5" ht="30">
      <c r="A9453" s="207">
        <v>38930</v>
      </c>
      <c r="B9453" s="208" t="s">
        <v>10641</v>
      </c>
      <c r="C9453" s="209" t="s">
        <v>14</v>
      </c>
      <c r="D9453" s="210">
        <v>54.58</v>
      </c>
      <c r="E9453" s="206"/>
    </row>
    <row r="9454" spans="1:5" ht="30">
      <c r="A9454" s="207">
        <v>38931</v>
      </c>
      <c r="B9454" s="208" t="s">
        <v>10642</v>
      </c>
      <c r="C9454" s="209" t="s">
        <v>14</v>
      </c>
      <c r="D9454" s="210">
        <v>13.74</v>
      </c>
      <c r="E9454" s="206"/>
    </row>
    <row r="9455" spans="1:5" ht="30">
      <c r="A9455" s="207">
        <v>38932</v>
      </c>
      <c r="B9455" s="208" t="s">
        <v>10643</v>
      </c>
      <c r="C9455" s="209" t="s">
        <v>14</v>
      </c>
      <c r="D9455" s="210">
        <v>13.88</v>
      </c>
      <c r="E9455" s="206"/>
    </row>
    <row r="9456" spans="1:5" ht="30">
      <c r="A9456" s="207">
        <v>38934</v>
      </c>
      <c r="B9456" s="208" t="s">
        <v>10644</v>
      </c>
      <c r="C9456" s="209" t="s">
        <v>14</v>
      </c>
      <c r="D9456" s="210">
        <v>20.51</v>
      </c>
      <c r="E9456" s="206"/>
    </row>
    <row r="9457" spans="1:5" ht="30">
      <c r="A9457" s="207">
        <v>38935</v>
      </c>
      <c r="B9457" s="208" t="s">
        <v>10645</v>
      </c>
      <c r="C9457" s="209" t="s">
        <v>14</v>
      </c>
      <c r="D9457" s="210">
        <v>21.95</v>
      </c>
      <c r="E9457" s="206"/>
    </row>
    <row r="9458" spans="1:5" ht="30">
      <c r="A9458" s="207">
        <v>38936</v>
      </c>
      <c r="B9458" s="208" t="s">
        <v>10646</v>
      </c>
      <c r="C9458" s="209" t="s">
        <v>14</v>
      </c>
      <c r="D9458" s="210">
        <v>23.51</v>
      </c>
      <c r="E9458" s="206"/>
    </row>
    <row r="9459" spans="1:5" ht="30">
      <c r="A9459" s="207">
        <v>38937</v>
      </c>
      <c r="B9459" s="208" t="s">
        <v>10647</v>
      </c>
      <c r="C9459" s="209" t="s">
        <v>14</v>
      </c>
      <c r="D9459" s="210">
        <v>28.65</v>
      </c>
      <c r="E9459" s="206"/>
    </row>
    <row r="9460" spans="1:5" ht="30">
      <c r="A9460" s="207">
        <v>38938</v>
      </c>
      <c r="B9460" s="208" t="s">
        <v>10648</v>
      </c>
      <c r="C9460" s="209" t="s">
        <v>14</v>
      </c>
      <c r="D9460" s="210">
        <v>42.6</v>
      </c>
      <c r="E9460" s="206"/>
    </row>
    <row r="9461" spans="1:5" ht="30">
      <c r="A9461" s="207">
        <v>3489</v>
      </c>
      <c r="B9461" s="208" t="s">
        <v>10649</v>
      </c>
      <c r="C9461" s="209" t="s">
        <v>14</v>
      </c>
      <c r="D9461" s="210">
        <v>13.1</v>
      </c>
      <c r="E9461" s="206"/>
    </row>
    <row r="9462" spans="1:5" ht="30">
      <c r="A9462" s="207">
        <v>20151</v>
      </c>
      <c r="B9462" s="208" t="s">
        <v>10650</v>
      </c>
      <c r="C9462" s="209" t="s">
        <v>14</v>
      </c>
      <c r="D9462" s="210">
        <v>21.01</v>
      </c>
      <c r="E9462" s="206"/>
    </row>
    <row r="9463" spans="1:5" ht="30">
      <c r="A9463" s="207">
        <v>20152</v>
      </c>
      <c r="B9463" s="208" t="s">
        <v>10651</v>
      </c>
      <c r="C9463" s="209" t="s">
        <v>14</v>
      </c>
      <c r="D9463" s="210">
        <v>73.11</v>
      </c>
      <c r="E9463" s="206"/>
    </row>
    <row r="9464" spans="1:5" ht="30">
      <c r="A9464" s="207">
        <v>20148</v>
      </c>
      <c r="B9464" s="208" t="s">
        <v>10652</v>
      </c>
      <c r="C9464" s="209" t="s">
        <v>14</v>
      </c>
      <c r="D9464" s="210">
        <v>4.18</v>
      </c>
      <c r="E9464" s="206"/>
    </row>
    <row r="9465" spans="1:5" ht="30">
      <c r="A9465" s="207">
        <v>20149</v>
      </c>
      <c r="B9465" s="208" t="s">
        <v>10653</v>
      </c>
      <c r="C9465" s="209" t="s">
        <v>14</v>
      </c>
      <c r="D9465" s="210">
        <v>6.47</v>
      </c>
      <c r="E9465" s="206"/>
    </row>
    <row r="9466" spans="1:5" ht="30">
      <c r="A9466" s="207">
        <v>20150</v>
      </c>
      <c r="B9466" s="208" t="s">
        <v>10654</v>
      </c>
      <c r="C9466" s="209" t="s">
        <v>14</v>
      </c>
      <c r="D9466" s="210">
        <v>15.08</v>
      </c>
      <c r="E9466" s="206"/>
    </row>
    <row r="9467" spans="1:5" ht="30">
      <c r="A9467" s="207">
        <v>20157</v>
      </c>
      <c r="B9467" s="208" t="s">
        <v>10655</v>
      </c>
      <c r="C9467" s="209" t="s">
        <v>14</v>
      </c>
      <c r="D9467" s="210">
        <v>28.35</v>
      </c>
      <c r="E9467" s="206"/>
    </row>
    <row r="9468" spans="1:5" ht="30">
      <c r="A9468" s="207">
        <v>20158</v>
      </c>
      <c r="B9468" s="208" t="s">
        <v>10656</v>
      </c>
      <c r="C9468" s="209" t="s">
        <v>14</v>
      </c>
      <c r="D9468" s="210">
        <v>94.18</v>
      </c>
      <c r="E9468" s="206"/>
    </row>
    <row r="9469" spans="1:5" ht="30">
      <c r="A9469" s="207">
        <v>20154</v>
      </c>
      <c r="B9469" s="208" t="s">
        <v>10657</v>
      </c>
      <c r="C9469" s="209" t="s">
        <v>14</v>
      </c>
      <c r="D9469" s="210">
        <v>5.37</v>
      </c>
      <c r="E9469" s="206"/>
    </row>
    <row r="9470" spans="1:5" ht="30">
      <c r="A9470" s="207">
        <v>20155</v>
      </c>
      <c r="B9470" s="208" t="s">
        <v>10658</v>
      </c>
      <c r="C9470" s="209" t="s">
        <v>14</v>
      </c>
      <c r="D9470" s="210">
        <v>8.0399999999999991</v>
      </c>
      <c r="E9470" s="206"/>
    </row>
    <row r="9471" spans="1:5" ht="30">
      <c r="A9471" s="207">
        <v>20156</v>
      </c>
      <c r="B9471" s="208" t="s">
        <v>10659</v>
      </c>
      <c r="C9471" s="209" t="s">
        <v>14</v>
      </c>
      <c r="D9471" s="210">
        <v>18.100000000000001</v>
      </c>
      <c r="E9471" s="206"/>
    </row>
    <row r="9472" spans="1:5" ht="15">
      <c r="A9472" s="207">
        <v>3512</v>
      </c>
      <c r="B9472" s="208" t="s">
        <v>10660</v>
      </c>
      <c r="C9472" s="209" t="s">
        <v>14</v>
      </c>
      <c r="D9472" s="210">
        <v>205.24</v>
      </c>
      <c r="E9472" s="206"/>
    </row>
    <row r="9473" spans="1:5" ht="15">
      <c r="A9473" s="207">
        <v>3499</v>
      </c>
      <c r="B9473" s="208" t="s">
        <v>10661</v>
      </c>
      <c r="C9473" s="209" t="s">
        <v>14</v>
      </c>
      <c r="D9473" s="210">
        <v>0.87</v>
      </c>
      <c r="E9473" s="206"/>
    </row>
    <row r="9474" spans="1:5" ht="15">
      <c r="A9474" s="207">
        <v>3500</v>
      </c>
      <c r="B9474" s="208" t="s">
        <v>10662</v>
      </c>
      <c r="C9474" s="209" t="s">
        <v>14</v>
      </c>
      <c r="D9474" s="210">
        <v>1.47</v>
      </c>
      <c r="E9474" s="206"/>
    </row>
    <row r="9475" spans="1:5" ht="15">
      <c r="A9475" s="207">
        <v>3501</v>
      </c>
      <c r="B9475" s="208" t="s">
        <v>10663</v>
      </c>
      <c r="C9475" s="209" t="s">
        <v>14</v>
      </c>
      <c r="D9475" s="210">
        <v>4.26</v>
      </c>
      <c r="E9475" s="206"/>
    </row>
    <row r="9476" spans="1:5" ht="15">
      <c r="A9476" s="207">
        <v>3502</v>
      </c>
      <c r="B9476" s="208" t="s">
        <v>10664</v>
      </c>
      <c r="C9476" s="209" t="s">
        <v>14</v>
      </c>
      <c r="D9476" s="210">
        <v>6.06</v>
      </c>
      <c r="E9476" s="206"/>
    </row>
    <row r="9477" spans="1:5" ht="15">
      <c r="A9477" s="207">
        <v>3503</v>
      </c>
      <c r="B9477" s="208" t="s">
        <v>10665</v>
      </c>
      <c r="C9477" s="209" t="s">
        <v>14</v>
      </c>
      <c r="D9477" s="210">
        <v>7.25</v>
      </c>
      <c r="E9477" s="206"/>
    </row>
    <row r="9478" spans="1:5" ht="15">
      <c r="A9478" s="207">
        <v>3477</v>
      </c>
      <c r="B9478" s="208" t="s">
        <v>10666</v>
      </c>
      <c r="C9478" s="209" t="s">
        <v>14</v>
      </c>
      <c r="D9478" s="210">
        <v>28.09</v>
      </c>
      <c r="E9478" s="206"/>
    </row>
    <row r="9479" spans="1:5" ht="15">
      <c r="A9479" s="207">
        <v>3478</v>
      </c>
      <c r="B9479" s="208" t="s">
        <v>10667</v>
      </c>
      <c r="C9479" s="209" t="s">
        <v>14</v>
      </c>
      <c r="D9479" s="210">
        <v>64.55</v>
      </c>
      <c r="E9479" s="206"/>
    </row>
    <row r="9480" spans="1:5" ht="15">
      <c r="A9480" s="207">
        <v>3525</v>
      </c>
      <c r="B9480" s="208" t="s">
        <v>10668</v>
      </c>
      <c r="C9480" s="209" t="s">
        <v>14</v>
      </c>
      <c r="D9480" s="210">
        <v>76.59</v>
      </c>
      <c r="E9480" s="206"/>
    </row>
    <row r="9481" spans="1:5" ht="15">
      <c r="A9481" s="207">
        <v>3511</v>
      </c>
      <c r="B9481" s="208" t="s">
        <v>10669</v>
      </c>
      <c r="C9481" s="209" t="s">
        <v>14</v>
      </c>
      <c r="D9481" s="210">
        <v>89.86</v>
      </c>
      <c r="E9481" s="206"/>
    </row>
    <row r="9482" spans="1:5" ht="30">
      <c r="A9482" s="207">
        <v>38917</v>
      </c>
      <c r="B9482" s="208" t="s">
        <v>10670</v>
      </c>
      <c r="C9482" s="209" t="s">
        <v>14</v>
      </c>
      <c r="D9482" s="210">
        <v>13.15</v>
      </c>
      <c r="E9482" s="206"/>
    </row>
    <row r="9483" spans="1:5" ht="30">
      <c r="A9483" s="207">
        <v>38919</v>
      </c>
      <c r="B9483" s="208" t="s">
        <v>10671</v>
      </c>
      <c r="C9483" s="209" t="s">
        <v>14</v>
      </c>
      <c r="D9483" s="210">
        <v>19.559999999999999</v>
      </c>
      <c r="E9483" s="206"/>
    </row>
    <row r="9484" spans="1:5" ht="30">
      <c r="A9484" s="207">
        <v>38922</v>
      </c>
      <c r="B9484" s="208" t="s">
        <v>10672</v>
      </c>
      <c r="C9484" s="209" t="s">
        <v>14</v>
      </c>
      <c r="D9484" s="210">
        <v>25.27</v>
      </c>
      <c r="E9484" s="206"/>
    </row>
    <row r="9485" spans="1:5" ht="30">
      <c r="A9485" s="207">
        <v>38921</v>
      </c>
      <c r="B9485" s="208" t="s">
        <v>10673</v>
      </c>
      <c r="C9485" s="209" t="s">
        <v>14</v>
      </c>
      <c r="D9485" s="210">
        <v>31.25</v>
      </c>
      <c r="E9485" s="206"/>
    </row>
    <row r="9486" spans="1:5" ht="30">
      <c r="A9486" s="207">
        <v>38918</v>
      </c>
      <c r="B9486" s="208" t="s">
        <v>10674</v>
      </c>
      <c r="C9486" s="209" t="s">
        <v>14</v>
      </c>
      <c r="D9486" s="210">
        <v>29.7</v>
      </c>
      <c r="E9486" s="206"/>
    </row>
    <row r="9487" spans="1:5" ht="30">
      <c r="A9487" s="207">
        <v>38920</v>
      </c>
      <c r="B9487" s="208" t="s">
        <v>10675</v>
      </c>
      <c r="C9487" s="209" t="s">
        <v>14</v>
      </c>
      <c r="D9487" s="210">
        <v>37.130000000000003</v>
      </c>
      <c r="E9487" s="206"/>
    </row>
    <row r="9488" spans="1:5" ht="30">
      <c r="A9488" s="207">
        <v>12032</v>
      </c>
      <c r="B9488" s="208" t="s">
        <v>10676</v>
      </c>
      <c r="C9488" s="209" t="s">
        <v>8533</v>
      </c>
      <c r="D9488" s="210">
        <v>58.68</v>
      </c>
      <c r="E9488" s="206"/>
    </row>
    <row r="9489" spans="1:5" ht="45">
      <c r="A9489" s="207">
        <v>12030</v>
      </c>
      <c r="B9489" s="208" t="s">
        <v>10677</v>
      </c>
      <c r="C9489" s="209" t="s">
        <v>8533</v>
      </c>
      <c r="D9489" s="210">
        <v>55.14</v>
      </c>
      <c r="E9489" s="206"/>
    </row>
    <row r="9490" spans="1:5" ht="30">
      <c r="A9490" s="207">
        <v>10908</v>
      </c>
      <c r="B9490" s="208" t="s">
        <v>10678</v>
      </c>
      <c r="C9490" s="209" t="s">
        <v>14</v>
      </c>
      <c r="D9490" s="210">
        <v>15.87</v>
      </c>
      <c r="E9490" s="206"/>
    </row>
    <row r="9491" spans="1:5" ht="30">
      <c r="A9491" s="207">
        <v>10909</v>
      </c>
      <c r="B9491" s="208" t="s">
        <v>10679</v>
      </c>
      <c r="C9491" s="209" t="s">
        <v>14</v>
      </c>
      <c r="D9491" s="210">
        <v>25.31</v>
      </c>
      <c r="E9491" s="206"/>
    </row>
    <row r="9492" spans="1:5" ht="30">
      <c r="A9492" s="207">
        <v>3669</v>
      </c>
      <c r="B9492" s="208" t="s">
        <v>10680</v>
      </c>
      <c r="C9492" s="209" t="s">
        <v>14</v>
      </c>
      <c r="D9492" s="210">
        <v>10.84</v>
      </c>
      <c r="E9492" s="206"/>
    </row>
    <row r="9493" spans="1:5" ht="30">
      <c r="A9493" s="207">
        <v>20138</v>
      </c>
      <c r="B9493" s="208" t="s">
        <v>10681</v>
      </c>
      <c r="C9493" s="209" t="s">
        <v>14</v>
      </c>
      <c r="D9493" s="210">
        <v>53.88</v>
      </c>
      <c r="E9493" s="206"/>
    </row>
    <row r="9494" spans="1:5" ht="30">
      <c r="A9494" s="207">
        <v>20139</v>
      </c>
      <c r="B9494" s="208" t="s">
        <v>10682</v>
      </c>
      <c r="C9494" s="209" t="s">
        <v>14</v>
      </c>
      <c r="D9494" s="210">
        <v>90.53</v>
      </c>
      <c r="E9494" s="206"/>
    </row>
    <row r="9495" spans="1:5" ht="30">
      <c r="A9495" s="207">
        <v>3668</v>
      </c>
      <c r="B9495" s="208" t="s">
        <v>10683</v>
      </c>
      <c r="C9495" s="209" t="s">
        <v>14</v>
      </c>
      <c r="D9495" s="210">
        <v>35.89</v>
      </c>
      <c r="E9495" s="206"/>
    </row>
    <row r="9496" spans="1:5" ht="30">
      <c r="A9496" s="207">
        <v>3656</v>
      </c>
      <c r="B9496" s="208" t="s">
        <v>10684</v>
      </c>
      <c r="C9496" s="209" t="s">
        <v>14</v>
      </c>
      <c r="D9496" s="210">
        <v>17.79</v>
      </c>
      <c r="E9496" s="206"/>
    </row>
    <row r="9497" spans="1:5" ht="30">
      <c r="A9497" s="207">
        <v>10911</v>
      </c>
      <c r="B9497" s="208" t="s">
        <v>10685</v>
      </c>
      <c r="C9497" s="209" t="s">
        <v>14</v>
      </c>
      <c r="D9497" s="210">
        <v>19.739999999999998</v>
      </c>
      <c r="E9497" s="206"/>
    </row>
    <row r="9498" spans="1:5" ht="15">
      <c r="A9498" s="207">
        <v>3654</v>
      </c>
      <c r="B9498" s="208" t="s">
        <v>10686</v>
      </c>
      <c r="C9498" s="209" t="s">
        <v>14</v>
      </c>
      <c r="D9498" s="210">
        <v>4.5599999999999996</v>
      </c>
      <c r="E9498" s="206"/>
    </row>
    <row r="9499" spans="1:5" ht="15">
      <c r="A9499" s="207">
        <v>3664</v>
      </c>
      <c r="B9499" s="208" t="s">
        <v>10687</v>
      </c>
      <c r="C9499" s="209" t="s">
        <v>14</v>
      </c>
      <c r="D9499" s="210">
        <v>5.66</v>
      </c>
      <c r="E9499" s="206"/>
    </row>
    <row r="9500" spans="1:5" ht="15">
      <c r="A9500" s="207">
        <v>3657</v>
      </c>
      <c r="B9500" s="208" t="s">
        <v>10688</v>
      </c>
      <c r="C9500" s="209" t="s">
        <v>14</v>
      </c>
      <c r="D9500" s="210">
        <v>6.1</v>
      </c>
      <c r="E9500" s="206"/>
    </row>
    <row r="9501" spans="1:5" ht="30">
      <c r="A9501" s="207">
        <v>12625</v>
      </c>
      <c r="B9501" s="208" t="s">
        <v>10689</v>
      </c>
      <c r="C9501" s="209" t="s">
        <v>14</v>
      </c>
      <c r="D9501" s="210">
        <v>9.61</v>
      </c>
      <c r="E9501" s="206"/>
    </row>
    <row r="9502" spans="1:5" ht="15">
      <c r="A9502" s="207">
        <v>20136</v>
      </c>
      <c r="B9502" s="208" t="s">
        <v>10690</v>
      </c>
      <c r="C9502" s="209" t="s">
        <v>14</v>
      </c>
      <c r="D9502" s="210">
        <v>121.6</v>
      </c>
      <c r="E9502" s="206"/>
    </row>
    <row r="9503" spans="1:5" ht="30">
      <c r="A9503" s="207">
        <v>20144</v>
      </c>
      <c r="B9503" s="208" t="s">
        <v>10691</v>
      </c>
      <c r="C9503" s="209" t="s">
        <v>14</v>
      </c>
      <c r="D9503" s="210">
        <v>53.41</v>
      </c>
      <c r="E9503" s="206"/>
    </row>
    <row r="9504" spans="1:5" ht="30">
      <c r="A9504" s="207">
        <v>20143</v>
      </c>
      <c r="B9504" s="208" t="s">
        <v>10692</v>
      </c>
      <c r="C9504" s="209" t="s">
        <v>14</v>
      </c>
      <c r="D9504" s="210">
        <v>49.88</v>
      </c>
      <c r="E9504" s="206"/>
    </row>
    <row r="9505" spans="1:5" ht="30">
      <c r="A9505" s="207">
        <v>20145</v>
      </c>
      <c r="B9505" s="208" t="s">
        <v>10693</v>
      </c>
      <c r="C9505" s="209" t="s">
        <v>14</v>
      </c>
      <c r="D9505" s="210">
        <v>141.56</v>
      </c>
      <c r="E9505" s="206"/>
    </row>
    <row r="9506" spans="1:5" ht="30">
      <c r="A9506" s="207">
        <v>20146</v>
      </c>
      <c r="B9506" s="208" t="s">
        <v>10694</v>
      </c>
      <c r="C9506" s="209" t="s">
        <v>14</v>
      </c>
      <c r="D9506" s="210">
        <v>159.63</v>
      </c>
      <c r="E9506" s="206"/>
    </row>
    <row r="9507" spans="1:5" ht="30">
      <c r="A9507" s="207">
        <v>20140</v>
      </c>
      <c r="B9507" s="208" t="s">
        <v>10695</v>
      </c>
      <c r="C9507" s="209" t="s">
        <v>14</v>
      </c>
      <c r="D9507" s="210">
        <v>6.36</v>
      </c>
      <c r="E9507" s="206"/>
    </row>
    <row r="9508" spans="1:5" ht="30">
      <c r="A9508" s="207">
        <v>20141</v>
      </c>
      <c r="B9508" s="208" t="s">
        <v>10696</v>
      </c>
      <c r="C9508" s="209" t="s">
        <v>14</v>
      </c>
      <c r="D9508" s="210">
        <v>11.16</v>
      </c>
      <c r="E9508" s="206"/>
    </row>
    <row r="9509" spans="1:5" ht="30">
      <c r="A9509" s="207">
        <v>20142</v>
      </c>
      <c r="B9509" s="208" t="s">
        <v>10697</v>
      </c>
      <c r="C9509" s="209" t="s">
        <v>14</v>
      </c>
      <c r="D9509" s="210">
        <v>34.14</v>
      </c>
      <c r="E9509" s="206"/>
    </row>
    <row r="9510" spans="1:5" ht="30">
      <c r="A9510" s="207">
        <v>3659</v>
      </c>
      <c r="B9510" s="208" t="s">
        <v>10698</v>
      </c>
      <c r="C9510" s="209" t="s">
        <v>14</v>
      </c>
      <c r="D9510" s="210">
        <v>14.81</v>
      </c>
      <c r="E9510" s="206"/>
    </row>
    <row r="9511" spans="1:5" ht="30">
      <c r="A9511" s="207">
        <v>3660</v>
      </c>
      <c r="B9511" s="208" t="s">
        <v>10699</v>
      </c>
      <c r="C9511" s="209" t="s">
        <v>14</v>
      </c>
      <c r="D9511" s="210">
        <v>21.34</v>
      </c>
      <c r="E9511" s="206"/>
    </row>
    <row r="9512" spans="1:5" ht="30">
      <c r="A9512" s="207">
        <v>3662</v>
      </c>
      <c r="B9512" s="208" t="s">
        <v>10700</v>
      </c>
      <c r="C9512" s="209" t="s">
        <v>14</v>
      </c>
      <c r="D9512" s="210">
        <v>8.06</v>
      </c>
      <c r="E9512" s="206"/>
    </row>
    <row r="9513" spans="1:5" ht="30">
      <c r="A9513" s="207">
        <v>3661</v>
      </c>
      <c r="B9513" s="208" t="s">
        <v>10701</v>
      </c>
      <c r="C9513" s="209" t="s">
        <v>14</v>
      </c>
      <c r="D9513" s="210">
        <v>11.86</v>
      </c>
      <c r="E9513" s="206"/>
    </row>
    <row r="9514" spans="1:5" ht="30">
      <c r="A9514" s="207">
        <v>3658</v>
      </c>
      <c r="B9514" s="208" t="s">
        <v>10702</v>
      </c>
      <c r="C9514" s="209" t="s">
        <v>14</v>
      </c>
      <c r="D9514" s="210">
        <v>15.1</v>
      </c>
      <c r="E9514" s="206"/>
    </row>
    <row r="9515" spans="1:5" ht="30">
      <c r="A9515" s="207">
        <v>3670</v>
      </c>
      <c r="B9515" s="208" t="s">
        <v>10703</v>
      </c>
      <c r="C9515" s="209" t="s">
        <v>14</v>
      </c>
      <c r="D9515" s="210">
        <v>19.7</v>
      </c>
      <c r="E9515" s="206"/>
    </row>
    <row r="9516" spans="1:5" ht="30">
      <c r="A9516" s="207">
        <v>3666</v>
      </c>
      <c r="B9516" s="208" t="s">
        <v>10704</v>
      </c>
      <c r="C9516" s="209" t="s">
        <v>14</v>
      </c>
      <c r="D9516" s="210">
        <v>3.33</v>
      </c>
      <c r="E9516" s="206"/>
    </row>
    <row r="9517" spans="1:5" ht="15">
      <c r="A9517" s="207">
        <v>14157</v>
      </c>
      <c r="B9517" s="208" t="s">
        <v>10705</v>
      </c>
      <c r="C9517" s="209" t="s">
        <v>14</v>
      </c>
      <c r="D9517" s="210">
        <v>1.21</v>
      </c>
      <c r="E9517" s="206"/>
    </row>
    <row r="9518" spans="1:5" ht="30">
      <c r="A9518" s="207">
        <v>3653</v>
      </c>
      <c r="B9518" s="208" t="s">
        <v>10706</v>
      </c>
      <c r="C9518" s="209" t="s">
        <v>14</v>
      </c>
      <c r="D9518" s="210">
        <v>116.3</v>
      </c>
      <c r="E9518" s="206"/>
    </row>
    <row r="9519" spans="1:5" ht="30">
      <c r="A9519" s="207">
        <v>3649</v>
      </c>
      <c r="B9519" s="208" t="s">
        <v>10707</v>
      </c>
      <c r="C9519" s="209" t="s">
        <v>14</v>
      </c>
      <c r="D9519" s="210">
        <v>240.89</v>
      </c>
      <c r="E9519" s="206"/>
    </row>
    <row r="9520" spans="1:5" ht="30">
      <c r="A9520" s="207">
        <v>42696</v>
      </c>
      <c r="B9520" s="208" t="s">
        <v>10708</v>
      </c>
      <c r="C9520" s="209" t="s">
        <v>14</v>
      </c>
      <c r="D9520" s="210">
        <v>673.99</v>
      </c>
      <c r="E9520" s="206"/>
    </row>
    <row r="9521" spans="1:5" ht="30">
      <c r="A9521" s="207">
        <v>42697</v>
      </c>
      <c r="B9521" s="208" t="s">
        <v>10709</v>
      </c>
      <c r="C9521" s="209" t="s">
        <v>14</v>
      </c>
      <c r="D9521" s="210">
        <v>1015.04</v>
      </c>
      <c r="E9521" s="206"/>
    </row>
    <row r="9522" spans="1:5" ht="30">
      <c r="A9522" s="207">
        <v>42698</v>
      </c>
      <c r="B9522" s="208" t="s">
        <v>10710</v>
      </c>
      <c r="C9522" s="209" t="s">
        <v>14</v>
      </c>
      <c r="D9522" s="210">
        <v>1413.92</v>
      </c>
      <c r="E9522" s="206"/>
    </row>
    <row r="9523" spans="1:5" ht="15">
      <c r="A9523" s="207">
        <v>39875</v>
      </c>
      <c r="B9523" s="208" t="s">
        <v>10711</v>
      </c>
      <c r="C9523" s="209" t="s">
        <v>14</v>
      </c>
      <c r="D9523" s="210">
        <v>576.54999999999995</v>
      </c>
      <c r="E9523" s="206"/>
    </row>
    <row r="9524" spans="1:5" ht="15">
      <c r="A9524" s="207">
        <v>39876</v>
      </c>
      <c r="B9524" s="208" t="s">
        <v>10712</v>
      </c>
      <c r="C9524" s="209" t="s">
        <v>14</v>
      </c>
      <c r="D9524" s="210">
        <v>721.84</v>
      </c>
      <c r="E9524" s="206"/>
    </row>
    <row r="9525" spans="1:5" ht="15">
      <c r="A9525" s="207">
        <v>39877</v>
      </c>
      <c r="B9525" s="208" t="s">
        <v>10713</v>
      </c>
      <c r="C9525" s="209" t="s">
        <v>14</v>
      </c>
      <c r="D9525" s="210">
        <v>1001.17</v>
      </c>
      <c r="E9525" s="206"/>
    </row>
    <row r="9526" spans="1:5" ht="15">
      <c r="A9526" s="207">
        <v>39878</v>
      </c>
      <c r="B9526" s="208" t="s">
        <v>10714</v>
      </c>
      <c r="C9526" s="209" t="s">
        <v>14</v>
      </c>
      <c r="D9526" s="210">
        <v>1322.38</v>
      </c>
      <c r="E9526" s="206"/>
    </row>
    <row r="9527" spans="1:5" ht="15">
      <c r="A9527" s="207">
        <v>39872</v>
      </c>
      <c r="B9527" s="208" t="s">
        <v>10715</v>
      </c>
      <c r="C9527" s="209" t="s">
        <v>14</v>
      </c>
      <c r="D9527" s="210">
        <v>395.38</v>
      </c>
      <c r="E9527" s="206"/>
    </row>
    <row r="9528" spans="1:5" ht="15">
      <c r="A9528" s="207">
        <v>39873</v>
      </c>
      <c r="B9528" s="208" t="s">
        <v>10716</v>
      </c>
      <c r="C9528" s="209" t="s">
        <v>14</v>
      </c>
      <c r="D9528" s="210">
        <v>458.62</v>
      </c>
      <c r="E9528" s="206"/>
    </row>
    <row r="9529" spans="1:5" ht="15">
      <c r="A9529" s="207">
        <v>39874</v>
      </c>
      <c r="B9529" s="208" t="s">
        <v>10717</v>
      </c>
      <c r="C9529" s="209" t="s">
        <v>14</v>
      </c>
      <c r="D9529" s="210">
        <v>503.74</v>
      </c>
      <c r="E9529" s="206"/>
    </row>
    <row r="9530" spans="1:5" ht="30">
      <c r="A9530" s="207">
        <v>3674</v>
      </c>
      <c r="B9530" s="208" t="s">
        <v>10718</v>
      </c>
      <c r="C9530" s="209" t="s">
        <v>803</v>
      </c>
      <c r="D9530" s="210">
        <v>53.01</v>
      </c>
      <c r="E9530" s="206"/>
    </row>
    <row r="9531" spans="1:5" ht="30">
      <c r="A9531" s="207">
        <v>3681</v>
      </c>
      <c r="B9531" s="208" t="s">
        <v>10719</v>
      </c>
      <c r="C9531" s="209" t="s">
        <v>803</v>
      </c>
      <c r="D9531" s="210">
        <v>78.87</v>
      </c>
      <c r="E9531" s="206"/>
    </row>
    <row r="9532" spans="1:5" ht="30">
      <c r="A9532" s="207">
        <v>3676</v>
      </c>
      <c r="B9532" s="208" t="s">
        <v>10720</v>
      </c>
      <c r="C9532" s="209" t="s">
        <v>803</v>
      </c>
      <c r="D9532" s="210">
        <v>296.81</v>
      </c>
      <c r="E9532" s="206"/>
    </row>
    <row r="9533" spans="1:5" ht="30">
      <c r="A9533" s="207">
        <v>3679</v>
      </c>
      <c r="B9533" s="208" t="s">
        <v>10721</v>
      </c>
      <c r="C9533" s="209" t="s">
        <v>803</v>
      </c>
      <c r="D9533" s="210">
        <v>245.56</v>
      </c>
      <c r="E9533" s="206"/>
    </row>
    <row r="9534" spans="1:5" ht="30">
      <c r="A9534" s="207">
        <v>3672</v>
      </c>
      <c r="B9534" s="208" t="s">
        <v>10722</v>
      </c>
      <c r="C9534" s="209" t="s">
        <v>803</v>
      </c>
      <c r="D9534" s="210">
        <v>0.83</v>
      </c>
      <c r="E9534" s="206"/>
    </row>
    <row r="9535" spans="1:5" ht="30">
      <c r="A9535" s="207">
        <v>3671</v>
      </c>
      <c r="B9535" s="208" t="s">
        <v>10723</v>
      </c>
      <c r="C9535" s="209" t="s">
        <v>803</v>
      </c>
      <c r="D9535" s="210">
        <v>0.79</v>
      </c>
      <c r="E9535" s="206"/>
    </row>
    <row r="9536" spans="1:5" ht="30">
      <c r="A9536" s="207">
        <v>3673</v>
      </c>
      <c r="B9536" s="208" t="s">
        <v>10724</v>
      </c>
      <c r="C9536" s="209" t="s">
        <v>803</v>
      </c>
      <c r="D9536" s="210">
        <v>1.24</v>
      </c>
      <c r="E9536" s="206"/>
    </row>
    <row r="9537" spans="1:5" ht="30">
      <c r="A9537" s="207">
        <v>38394</v>
      </c>
      <c r="B9537" s="208" t="s">
        <v>10725</v>
      </c>
      <c r="C9537" s="209" t="s">
        <v>14</v>
      </c>
      <c r="D9537" s="210">
        <v>322.58</v>
      </c>
      <c r="E9537" s="206"/>
    </row>
    <row r="9538" spans="1:5" ht="30">
      <c r="A9538" s="207">
        <v>3729</v>
      </c>
      <c r="B9538" s="208" t="s">
        <v>10726</v>
      </c>
      <c r="C9538" s="209" t="s">
        <v>14</v>
      </c>
      <c r="D9538" s="210">
        <v>76.2</v>
      </c>
      <c r="E9538" s="206"/>
    </row>
    <row r="9539" spans="1:5" ht="75">
      <c r="A9539" s="207">
        <v>39357</v>
      </c>
      <c r="B9539" s="208" t="s">
        <v>10727</v>
      </c>
      <c r="C9539" s="209" t="s">
        <v>14</v>
      </c>
      <c r="D9539" s="210">
        <v>119.45</v>
      </c>
      <c r="E9539" s="206"/>
    </row>
    <row r="9540" spans="1:5" ht="75">
      <c r="A9540" s="207">
        <v>39358</v>
      </c>
      <c r="B9540" s="208" t="s">
        <v>10728</v>
      </c>
      <c r="C9540" s="209" t="s">
        <v>14</v>
      </c>
      <c r="D9540" s="210">
        <v>130.97999999999999</v>
      </c>
      <c r="E9540" s="206"/>
    </row>
    <row r="9541" spans="1:5" ht="90">
      <c r="A9541" s="207">
        <v>39356</v>
      </c>
      <c r="B9541" s="208" t="s">
        <v>10729</v>
      </c>
      <c r="C9541" s="209" t="s">
        <v>14</v>
      </c>
      <c r="D9541" s="210">
        <v>223.46</v>
      </c>
      <c r="E9541" s="206"/>
    </row>
    <row r="9542" spans="1:5" ht="90">
      <c r="A9542" s="207">
        <v>39355</v>
      </c>
      <c r="B9542" s="208" t="s">
        <v>10730</v>
      </c>
      <c r="C9542" s="209" t="s">
        <v>14</v>
      </c>
      <c r="D9542" s="210">
        <v>192.29</v>
      </c>
      <c r="E9542" s="206"/>
    </row>
    <row r="9543" spans="1:5" ht="90">
      <c r="A9543" s="207">
        <v>39353</v>
      </c>
      <c r="B9543" s="208" t="s">
        <v>10731</v>
      </c>
      <c r="C9543" s="209" t="s">
        <v>14</v>
      </c>
      <c r="D9543" s="210">
        <v>263.7</v>
      </c>
      <c r="E9543" s="206"/>
    </row>
    <row r="9544" spans="1:5" ht="90">
      <c r="A9544" s="207">
        <v>39354</v>
      </c>
      <c r="B9544" s="208" t="s">
        <v>10732</v>
      </c>
      <c r="C9544" s="209" t="s">
        <v>14</v>
      </c>
      <c r="D9544" s="210">
        <v>262.82</v>
      </c>
      <c r="E9544" s="206"/>
    </row>
    <row r="9545" spans="1:5" ht="15">
      <c r="A9545" s="207">
        <v>39398</v>
      </c>
      <c r="B9545" s="208" t="s">
        <v>10733</v>
      </c>
      <c r="C9545" s="209" t="s">
        <v>14</v>
      </c>
      <c r="D9545" s="210">
        <v>69.86</v>
      </c>
      <c r="E9545" s="206"/>
    </row>
    <row r="9546" spans="1:5" ht="30">
      <c r="A9546" s="207">
        <v>13343</v>
      </c>
      <c r="B9546" s="208" t="s">
        <v>10734</v>
      </c>
      <c r="C9546" s="209" t="s">
        <v>14</v>
      </c>
      <c r="D9546" s="210">
        <v>22.87</v>
      </c>
      <c r="E9546" s="206"/>
    </row>
    <row r="9547" spans="1:5" ht="30">
      <c r="A9547" s="207">
        <v>12118</v>
      </c>
      <c r="B9547" s="208" t="s">
        <v>10735</v>
      </c>
      <c r="C9547" s="209" t="s">
        <v>14</v>
      </c>
      <c r="D9547" s="210">
        <v>15.97</v>
      </c>
      <c r="E9547" s="206"/>
    </row>
    <row r="9548" spans="1:5" ht="75">
      <c r="A9548" s="207">
        <v>39482</v>
      </c>
      <c r="B9548" s="208" t="s">
        <v>10736</v>
      </c>
      <c r="C9548" s="209" t="s">
        <v>14</v>
      </c>
      <c r="D9548" s="210">
        <v>545.92999999999995</v>
      </c>
      <c r="E9548" s="206"/>
    </row>
    <row r="9549" spans="1:5" ht="75">
      <c r="A9549" s="207">
        <v>39486</v>
      </c>
      <c r="B9549" s="208" t="s">
        <v>10737</v>
      </c>
      <c r="C9549" s="209" t="s">
        <v>14</v>
      </c>
      <c r="D9549" s="210">
        <v>445.56</v>
      </c>
      <c r="E9549" s="206"/>
    </row>
    <row r="9550" spans="1:5" ht="60">
      <c r="A9550" s="207">
        <v>39484</v>
      </c>
      <c r="B9550" s="208" t="s">
        <v>10738</v>
      </c>
      <c r="C9550" s="209" t="s">
        <v>14</v>
      </c>
      <c r="D9550" s="210">
        <v>545.92999999999995</v>
      </c>
      <c r="E9550" s="206"/>
    </row>
    <row r="9551" spans="1:5" ht="60">
      <c r="A9551" s="207">
        <v>39488</v>
      </c>
      <c r="B9551" s="208" t="s">
        <v>10739</v>
      </c>
      <c r="C9551" s="209" t="s">
        <v>14</v>
      </c>
      <c r="D9551" s="210">
        <v>452.85</v>
      </c>
      <c r="E9551" s="206"/>
    </row>
    <row r="9552" spans="1:5" ht="60">
      <c r="A9552" s="207">
        <v>39485</v>
      </c>
      <c r="B9552" s="208" t="s">
        <v>10740</v>
      </c>
      <c r="C9552" s="209" t="s">
        <v>14</v>
      </c>
      <c r="D9552" s="210">
        <v>545.92999999999995</v>
      </c>
      <c r="E9552" s="206"/>
    </row>
    <row r="9553" spans="1:5" ht="60">
      <c r="A9553" s="207">
        <v>39489</v>
      </c>
      <c r="B9553" s="208" t="s">
        <v>10741</v>
      </c>
      <c r="C9553" s="209" t="s">
        <v>14</v>
      </c>
      <c r="D9553" s="210">
        <v>460.53</v>
      </c>
      <c r="E9553" s="206"/>
    </row>
    <row r="9554" spans="1:5" ht="75">
      <c r="A9554" s="207">
        <v>39490</v>
      </c>
      <c r="B9554" s="208" t="s">
        <v>10742</v>
      </c>
      <c r="C9554" s="209" t="s">
        <v>14</v>
      </c>
      <c r="D9554" s="210">
        <v>686.25</v>
      </c>
      <c r="E9554" s="206"/>
    </row>
    <row r="9555" spans="1:5" ht="75">
      <c r="A9555" s="207">
        <v>39494</v>
      </c>
      <c r="B9555" s="208" t="s">
        <v>10743</v>
      </c>
      <c r="C9555" s="209" t="s">
        <v>14</v>
      </c>
      <c r="D9555" s="210">
        <v>492.78</v>
      </c>
      <c r="E9555" s="206"/>
    </row>
    <row r="9556" spans="1:5" ht="75">
      <c r="A9556" s="207">
        <v>39495</v>
      </c>
      <c r="B9556" s="208" t="s">
        <v>10744</v>
      </c>
      <c r="C9556" s="209" t="s">
        <v>14</v>
      </c>
      <c r="D9556" s="210">
        <v>555.29999999999995</v>
      </c>
      <c r="E9556" s="206"/>
    </row>
    <row r="9557" spans="1:5" ht="75">
      <c r="A9557" s="207">
        <v>39496</v>
      </c>
      <c r="B9557" s="208" t="s">
        <v>10745</v>
      </c>
      <c r="C9557" s="209" t="s">
        <v>14</v>
      </c>
      <c r="D9557" s="210">
        <v>610.83000000000004</v>
      </c>
      <c r="E9557" s="206"/>
    </row>
    <row r="9558" spans="1:5" ht="75">
      <c r="A9558" s="207">
        <v>39492</v>
      </c>
      <c r="B9558" s="208" t="s">
        <v>10746</v>
      </c>
      <c r="C9558" s="209" t="s">
        <v>14</v>
      </c>
      <c r="D9558" s="210">
        <v>707.17</v>
      </c>
      <c r="E9558" s="206"/>
    </row>
    <row r="9559" spans="1:5" ht="75">
      <c r="A9559" s="207">
        <v>39497</v>
      </c>
      <c r="B9559" s="208" t="s">
        <v>10747</v>
      </c>
      <c r="C9559" s="209" t="s">
        <v>14</v>
      </c>
      <c r="D9559" s="210">
        <v>638.76</v>
      </c>
      <c r="E9559" s="206"/>
    </row>
    <row r="9560" spans="1:5" ht="75">
      <c r="A9560" s="207">
        <v>39493</v>
      </c>
      <c r="B9560" s="208" t="s">
        <v>10748</v>
      </c>
      <c r="C9560" s="209" t="s">
        <v>14</v>
      </c>
      <c r="D9560" s="210">
        <v>758.51</v>
      </c>
      <c r="E9560" s="206"/>
    </row>
    <row r="9561" spans="1:5" ht="60">
      <c r="A9561" s="207">
        <v>39500</v>
      </c>
      <c r="B9561" s="208" t="s">
        <v>10749</v>
      </c>
      <c r="C9561" s="209" t="s">
        <v>14</v>
      </c>
      <c r="D9561" s="210">
        <v>827.6</v>
      </c>
      <c r="E9561" s="206"/>
    </row>
    <row r="9562" spans="1:5" ht="75">
      <c r="A9562" s="207">
        <v>39498</v>
      </c>
      <c r="B9562" s="208" t="s">
        <v>10750</v>
      </c>
      <c r="C9562" s="209" t="s">
        <v>14</v>
      </c>
      <c r="D9562" s="210">
        <v>1020.7</v>
      </c>
      <c r="E9562" s="206"/>
    </row>
    <row r="9563" spans="1:5" ht="60">
      <c r="A9563" s="207">
        <v>43628</v>
      </c>
      <c r="B9563" s="208" t="s">
        <v>10751</v>
      </c>
      <c r="C9563" s="209" t="s">
        <v>14</v>
      </c>
      <c r="D9563" s="210">
        <v>804.53</v>
      </c>
      <c r="E9563" s="206"/>
    </row>
    <row r="9564" spans="1:5" ht="60">
      <c r="A9564" s="207">
        <v>39501</v>
      </c>
      <c r="B9564" s="208" t="s">
        <v>10752</v>
      </c>
      <c r="C9564" s="209" t="s">
        <v>14</v>
      </c>
      <c r="D9564" s="210">
        <v>850.01</v>
      </c>
      <c r="E9564" s="206"/>
    </row>
    <row r="9565" spans="1:5" ht="75">
      <c r="A9565" s="207">
        <v>39499</v>
      </c>
      <c r="B9565" s="208" t="s">
        <v>10753</v>
      </c>
      <c r="C9565" s="209" t="s">
        <v>14</v>
      </c>
      <c r="D9565" s="210">
        <v>1035.2</v>
      </c>
      <c r="E9565" s="206"/>
    </row>
    <row r="9566" spans="1:5" ht="60">
      <c r="A9566" s="207">
        <v>43621</v>
      </c>
      <c r="B9566" s="208" t="s">
        <v>10754</v>
      </c>
      <c r="C9566" s="209" t="s">
        <v>14</v>
      </c>
      <c r="D9566" s="210">
        <v>854.82</v>
      </c>
      <c r="E9566" s="206"/>
    </row>
    <row r="9567" spans="1:5" ht="30">
      <c r="A9567" s="207">
        <v>3733</v>
      </c>
      <c r="B9567" s="208" t="s">
        <v>10755</v>
      </c>
      <c r="C9567" s="209" t="s">
        <v>787</v>
      </c>
      <c r="D9567" s="210">
        <v>54.83</v>
      </c>
      <c r="E9567" s="206"/>
    </row>
    <row r="9568" spans="1:5" ht="15">
      <c r="A9568" s="207">
        <v>3731</v>
      </c>
      <c r="B9568" s="208" t="s">
        <v>10756</v>
      </c>
      <c r="C9568" s="209" t="s">
        <v>787</v>
      </c>
      <c r="D9568" s="210">
        <v>50.9</v>
      </c>
      <c r="E9568" s="206"/>
    </row>
    <row r="9569" spans="1:5" ht="15">
      <c r="A9569" s="207">
        <v>38137</v>
      </c>
      <c r="B9569" s="208" t="s">
        <v>10757</v>
      </c>
      <c r="C9569" s="209" t="s">
        <v>787</v>
      </c>
      <c r="D9569" s="210">
        <v>51.2</v>
      </c>
      <c r="E9569" s="206"/>
    </row>
    <row r="9570" spans="1:5" ht="30">
      <c r="A9570" s="207">
        <v>38135</v>
      </c>
      <c r="B9570" s="208" t="s">
        <v>10758</v>
      </c>
      <c r="C9570" s="209" t="s">
        <v>787</v>
      </c>
      <c r="D9570" s="210">
        <v>64.900000000000006</v>
      </c>
      <c r="E9570" s="206"/>
    </row>
    <row r="9571" spans="1:5" ht="15">
      <c r="A9571" s="207">
        <v>38138</v>
      </c>
      <c r="B9571" s="208" t="s">
        <v>10759</v>
      </c>
      <c r="C9571" s="209" t="s">
        <v>787</v>
      </c>
      <c r="D9571" s="210">
        <v>50.27</v>
      </c>
      <c r="E9571" s="206"/>
    </row>
    <row r="9572" spans="1:5" ht="45">
      <c r="A9572" s="207">
        <v>3736</v>
      </c>
      <c r="B9572" s="208" t="s">
        <v>10760</v>
      </c>
      <c r="C9572" s="209" t="s">
        <v>787</v>
      </c>
      <c r="D9572" s="210">
        <v>59.5</v>
      </c>
      <c r="E9572" s="206"/>
    </row>
    <row r="9573" spans="1:5" ht="45">
      <c r="A9573" s="207">
        <v>3741</v>
      </c>
      <c r="B9573" s="208" t="s">
        <v>10761</v>
      </c>
      <c r="C9573" s="209" t="s">
        <v>787</v>
      </c>
      <c r="D9573" s="210">
        <v>62.02</v>
      </c>
      <c r="E9573" s="206"/>
    </row>
    <row r="9574" spans="1:5" ht="45">
      <c r="A9574" s="207">
        <v>3745</v>
      </c>
      <c r="B9574" s="208" t="s">
        <v>10762</v>
      </c>
      <c r="C9574" s="209" t="s">
        <v>787</v>
      </c>
      <c r="D9574" s="210">
        <v>66.87</v>
      </c>
      <c r="E9574" s="206"/>
    </row>
    <row r="9575" spans="1:5" ht="45">
      <c r="A9575" s="207">
        <v>3743</v>
      </c>
      <c r="B9575" s="208" t="s">
        <v>10763</v>
      </c>
      <c r="C9575" s="209" t="s">
        <v>787</v>
      </c>
      <c r="D9575" s="210">
        <v>61.8</v>
      </c>
      <c r="E9575" s="206"/>
    </row>
    <row r="9576" spans="1:5" ht="45">
      <c r="A9576" s="207">
        <v>3744</v>
      </c>
      <c r="B9576" s="208" t="s">
        <v>10764</v>
      </c>
      <c r="C9576" s="209" t="s">
        <v>787</v>
      </c>
      <c r="D9576" s="210">
        <v>68.03</v>
      </c>
      <c r="E9576" s="206"/>
    </row>
    <row r="9577" spans="1:5" ht="45">
      <c r="A9577" s="207">
        <v>3739</v>
      </c>
      <c r="B9577" s="208" t="s">
        <v>10765</v>
      </c>
      <c r="C9577" s="209" t="s">
        <v>787</v>
      </c>
      <c r="D9577" s="210">
        <v>71.489999999999995</v>
      </c>
      <c r="E9577" s="206"/>
    </row>
    <row r="9578" spans="1:5" ht="45">
      <c r="A9578" s="207">
        <v>3737</v>
      </c>
      <c r="B9578" s="208" t="s">
        <v>10766</v>
      </c>
      <c r="C9578" s="209" t="s">
        <v>787</v>
      </c>
      <c r="D9578" s="210">
        <v>74.95</v>
      </c>
      <c r="E9578" s="206"/>
    </row>
    <row r="9579" spans="1:5" ht="45">
      <c r="A9579" s="207">
        <v>3738</v>
      </c>
      <c r="B9579" s="208" t="s">
        <v>10767</v>
      </c>
      <c r="C9579" s="209" t="s">
        <v>787</v>
      </c>
      <c r="D9579" s="210">
        <v>86.48</v>
      </c>
      <c r="E9579" s="206"/>
    </row>
    <row r="9580" spans="1:5" ht="45">
      <c r="A9580" s="207">
        <v>3747</v>
      </c>
      <c r="B9580" s="208" t="s">
        <v>10768</v>
      </c>
      <c r="C9580" s="209" t="s">
        <v>787</v>
      </c>
      <c r="D9580" s="210">
        <v>68.03</v>
      </c>
      <c r="E9580" s="206"/>
    </row>
    <row r="9581" spans="1:5" ht="30">
      <c r="A9581" s="207">
        <v>11649</v>
      </c>
      <c r="B9581" s="208" t="s">
        <v>10769</v>
      </c>
      <c r="C9581" s="209" t="s">
        <v>14</v>
      </c>
      <c r="D9581" s="210">
        <v>493.52</v>
      </c>
      <c r="E9581" s="206"/>
    </row>
    <row r="9582" spans="1:5" ht="30">
      <c r="A9582" s="207">
        <v>11650</v>
      </c>
      <c r="B9582" s="208" t="s">
        <v>10770</v>
      </c>
      <c r="C9582" s="209" t="s">
        <v>14</v>
      </c>
      <c r="D9582" s="210">
        <v>841.18</v>
      </c>
      <c r="E9582" s="206"/>
    </row>
    <row r="9583" spans="1:5" ht="45">
      <c r="A9583" s="207">
        <v>3742</v>
      </c>
      <c r="B9583" s="208" t="s">
        <v>10771</v>
      </c>
      <c r="C9583" s="209" t="s">
        <v>787</v>
      </c>
      <c r="D9583" s="210">
        <v>89.71</v>
      </c>
      <c r="E9583" s="206"/>
    </row>
    <row r="9584" spans="1:5" ht="45">
      <c r="A9584" s="207">
        <v>3746</v>
      </c>
      <c r="B9584" s="208" t="s">
        <v>10772</v>
      </c>
      <c r="C9584" s="209" t="s">
        <v>787</v>
      </c>
      <c r="D9584" s="210">
        <v>104.74</v>
      </c>
      <c r="E9584" s="206"/>
    </row>
    <row r="9585" spans="1:5" ht="45">
      <c r="A9585" s="207">
        <v>21106</v>
      </c>
      <c r="B9585" s="208" t="s">
        <v>10773</v>
      </c>
      <c r="C9585" s="209" t="s">
        <v>8104</v>
      </c>
      <c r="D9585" s="210">
        <v>34.81</v>
      </c>
      <c r="E9585" s="206"/>
    </row>
    <row r="9586" spans="1:5" ht="15">
      <c r="A9586" s="207">
        <v>3755</v>
      </c>
      <c r="B9586" s="208" t="s">
        <v>10774</v>
      </c>
      <c r="C9586" s="209" t="s">
        <v>14</v>
      </c>
      <c r="D9586" s="210">
        <v>16.670000000000002</v>
      </c>
      <c r="E9586" s="206"/>
    </row>
    <row r="9587" spans="1:5" ht="15">
      <c r="A9587" s="207">
        <v>3750</v>
      </c>
      <c r="B9587" s="208" t="s">
        <v>10775</v>
      </c>
      <c r="C9587" s="209" t="s">
        <v>14</v>
      </c>
      <c r="D9587" s="210">
        <v>22.41</v>
      </c>
      <c r="E9587" s="206"/>
    </row>
    <row r="9588" spans="1:5" ht="15">
      <c r="A9588" s="207">
        <v>3756</v>
      </c>
      <c r="B9588" s="208" t="s">
        <v>10776</v>
      </c>
      <c r="C9588" s="209" t="s">
        <v>14</v>
      </c>
      <c r="D9588" s="210">
        <v>41.89</v>
      </c>
      <c r="E9588" s="206"/>
    </row>
    <row r="9589" spans="1:5" ht="15">
      <c r="A9589" s="207">
        <v>39377</v>
      </c>
      <c r="B9589" s="208" t="s">
        <v>10777</v>
      </c>
      <c r="C9589" s="209" t="s">
        <v>14</v>
      </c>
      <c r="D9589" s="210">
        <v>124.08</v>
      </c>
      <c r="E9589" s="206"/>
    </row>
    <row r="9590" spans="1:5" ht="30">
      <c r="A9590" s="207">
        <v>38191</v>
      </c>
      <c r="B9590" s="208" t="s">
        <v>10778</v>
      </c>
      <c r="C9590" s="209" t="s">
        <v>14</v>
      </c>
      <c r="D9590" s="210">
        <v>9.24</v>
      </c>
      <c r="E9590" s="206"/>
    </row>
    <row r="9591" spans="1:5" ht="30">
      <c r="A9591" s="207">
        <v>39381</v>
      </c>
      <c r="B9591" s="208" t="s">
        <v>10779</v>
      </c>
      <c r="C9591" s="209" t="s">
        <v>14</v>
      </c>
      <c r="D9591" s="210">
        <v>8.61</v>
      </c>
      <c r="E9591" s="206"/>
    </row>
    <row r="9592" spans="1:5" ht="30">
      <c r="A9592" s="207">
        <v>38780</v>
      </c>
      <c r="B9592" s="208" t="s">
        <v>10780</v>
      </c>
      <c r="C9592" s="209" t="s">
        <v>14</v>
      </c>
      <c r="D9592" s="210">
        <v>10.54</v>
      </c>
      <c r="E9592" s="206"/>
    </row>
    <row r="9593" spans="1:5" ht="15">
      <c r="A9593" s="207">
        <v>38781</v>
      </c>
      <c r="B9593" s="208" t="s">
        <v>10781</v>
      </c>
      <c r="C9593" s="209" t="s">
        <v>14</v>
      </c>
      <c r="D9593" s="210">
        <v>35.590000000000003</v>
      </c>
      <c r="E9593" s="206"/>
    </row>
    <row r="9594" spans="1:5" ht="15">
      <c r="A9594" s="207">
        <v>38192</v>
      </c>
      <c r="B9594" s="208" t="s">
        <v>10782</v>
      </c>
      <c r="C9594" s="209" t="s">
        <v>14</v>
      </c>
      <c r="D9594" s="210">
        <v>64.400000000000006</v>
      </c>
      <c r="E9594" s="206"/>
    </row>
    <row r="9595" spans="1:5" ht="15">
      <c r="A9595" s="207">
        <v>3753</v>
      </c>
      <c r="B9595" s="208" t="s">
        <v>10783</v>
      </c>
      <c r="C9595" s="209" t="s">
        <v>14</v>
      </c>
      <c r="D9595" s="210">
        <v>5.63</v>
      </c>
      <c r="E9595" s="206"/>
    </row>
    <row r="9596" spans="1:5" ht="15">
      <c r="A9596" s="207">
        <v>38782</v>
      </c>
      <c r="B9596" s="208" t="s">
        <v>10784</v>
      </c>
      <c r="C9596" s="209" t="s">
        <v>14</v>
      </c>
      <c r="D9596" s="210">
        <v>7.34</v>
      </c>
      <c r="E9596" s="206"/>
    </row>
    <row r="9597" spans="1:5" ht="15">
      <c r="A9597" s="207">
        <v>38778</v>
      </c>
      <c r="B9597" s="208" t="s">
        <v>10785</v>
      </c>
      <c r="C9597" s="209" t="s">
        <v>14</v>
      </c>
      <c r="D9597" s="210">
        <v>5.51</v>
      </c>
      <c r="E9597" s="206"/>
    </row>
    <row r="9598" spans="1:5" ht="15">
      <c r="A9598" s="207">
        <v>38779</v>
      </c>
      <c r="B9598" s="208" t="s">
        <v>10786</v>
      </c>
      <c r="C9598" s="209" t="s">
        <v>14</v>
      </c>
      <c r="D9598" s="210">
        <v>5.84</v>
      </c>
      <c r="E9598" s="206"/>
    </row>
    <row r="9599" spans="1:5" ht="15">
      <c r="A9599" s="207">
        <v>39388</v>
      </c>
      <c r="B9599" s="208" t="s">
        <v>10787</v>
      </c>
      <c r="C9599" s="209" t="s">
        <v>14</v>
      </c>
      <c r="D9599" s="210">
        <v>8.85</v>
      </c>
      <c r="E9599" s="206"/>
    </row>
    <row r="9600" spans="1:5" ht="15">
      <c r="A9600" s="207">
        <v>39387</v>
      </c>
      <c r="B9600" s="208" t="s">
        <v>10788</v>
      </c>
      <c r="C9600" s="209" t="s">
        <v>14</v>
      </c>
      <c r="D9600" s="210">
        <v>13.8</v>
      </c>
      <c r="E9600" s="206"/>
    </row>
    <row r="9601" spans="1:5" ht="15">
      <c r="A9601" s="207">
        <v>39386</v>
      </c>
      <c r="B9601" s="208" t="s">
        <v>10789</v>
      </c>
      <c r="C9601" s="209" t="s">
        <v>14</v>
      </c>
      <c r="D9601" s="210">
        <v>9.6199999999999992</v>
      </c>
      <c r="E9601" s="206"/>
    </row>
    <row r="9602" spans="1:5" ht="15">
      <c r="A9602" s="207">
        <v>38194</v>
      </c>
      <c r="B9602" s="208" t="s">
        <v>10790</v>
      </c>
      <c r="C9602" s="209" t="s">
        <v>14</v>
      </c>
      <c r="D9602" s="210">
        <v>7.2</v>
      </c>
      <c r="E9602" s="206"/>
    </row>
    <row r="9603" spans="1:5" ht="15">
      <c r="A9603" s="207">
        <v>38193</v>
      </c>
      <c r="B9603" s="208" t="s">
        <v>10791</v>
      </c>
      <c r="C9603" s="209" t="s">
        <v>14</v>
      </c>
      <c r="D9603" s="210">
        <v>6.25</v>
      </c>
      <c r="E9603" s="206"/>
    </row>
    <row r="9604" spans="1:5" ht="15">
      <c r="A9604" s="207">
        <v>12216</v>
      </c>
      <c r="B9604" s="208" t="s">
        <v>10792</v>
      </c>
      <c r="C9604" s="209" t="s">
        <v>14</v>
      </c>
      <c r="D9604" s="210">
        <v>32.200000000000003</v>
      </c>
      <c r="E9604" s="206"/>
    </row>
    <row r="9605" spans="1:5" ht="15">
      <c r="A9605" s="207">
        <v>3757</v>
      </c>
      <c r="B9605" s="208" t="s">
        <v>10793</v>
      </c>
      <c r="C9605" s="209" t="s">
        <v>14</v>
      </c>
      <c r="D9605" s="210">
        <v>37.24</v>
      </c>
      <c r="E9605" s="206"/>
    </row>
    <row r="9606" spans="1:5" ht="15">
      <c r="A9606" s="207">
        <v>3758</v>
      </c>
      <c r="B9606" s="208" t="s">
        <v>10794</v>
      </c>
      <c r="C9606" s="209" t="s">
        <v>14</v>
      </c>
      <c r="D9606" s="210">
        <v>43.42</v>
      </c>
      <c r="E9606" s="206"/>
    </row>
    <row r="9607" spans="1:5" ht="15">
      <c r="A9607" s="207">
        <v>12214</v>
      </c>
      <c r="B9607" s="208" t="s">
        <v>10795</v>
      </c>
      <c r="C9607" s="209" t="s">
        <v>14</v>
      </c>
      <c r="D9607" s="210">
        <v>14.87</v>
      </c>
      <c r="E9607" s="206"/>
    </row>
    <row r="9608" spans="1:5" ht="15">
      <c r="A9608" s="207">
        <v>3749</v>
      </c>
      <c r="B9608" s="208" t="s">
        <v>10796</v>
      </c>
      <c r="C9608" s="209" t="s">
        <v>14</v>
      </c>
      <c r="D9608" s="210">
        <v>26.5</v>
      </c>
      <c r="E9608" s="206"/>
    </row>
    <row r="9609" spans="1:5" ht="15">
      <c r="A9609" s="207">
        <v>3751</v>
      </c>
      <c r="B9609" s="208" t="s">
        <v>10797</v>
      </c>
      <c r="C9609" s="209" t="s">
        <v>14</v>
      </c>
      <c r="D9609" s="210">
        <v>36.159999999999997</v>
      </c>
      <c r="E9609" s="206"/>
    </row>
    <row r="9610" spans="1:5" ht="15">
      <c r="A9610" s="207">
        <v>39376</v>
      </c>
      <c r="B9610" s="208" t="s">
        <v>10798</v>
      </c>
      <c r="C9610" s="209" t="s">
        <v>14</v>
      </c>
      <c r="D9610" s="210">
        <v>30.49</v>
      </c>
      <c r="E9610" s="206"/>
    </row>
    <row r="9611" spans="1:5" ht="15">
      <c r="A9611" s="207">
        <v>3752</v>
      </c>
      <c r="B9611" s="208" t="s">
        <v>10799</v>
      </c>
      <c r="C9611" s="209" t="s">
        <v>14</v>
      </c>
      <c r="D9611" s="210">
        <v>59.66</v>
      </c>
      <c r="E9611" s="206"/>
    </row>
    <row r="9612" spans="1:5" ht="45">
      <c r="A9612" s="207">
        <v>746</v>
      </c>
      <c r="B9612" s="208" t="s">
        <v>10800</v>
      </c>
      <c r="C9612" s="209" t="s">
        <v>14</v>
      </c>
      <c r="D9612" s="210">
        <v>3100</v>
      </c>
      <c r="E9612" s="206"/>
    </row>
    <row r="9613" spans="1:5" ht="15">
      <c r="A9613" s="207">
        <v>36521</v>
      </c>
      <c r="B9613" s="208" t="s">
        <v>10801</v>
      </c>
      <c r="C9613" s="209" t="s">
        <v>14</v>
      </c>
      <c r="D9613" s="210">
        <v>118.68</v>
      </c>
      <c r="E9613" s="206"/>
    </row>
    <row r="9614" spans="1:5" ht="15">
      <c r="A9614" s="207">
        <v>36794</v>
      </c>
      <c r="B9614" s="208" t="s">
        <v>10802</v>
      </c>
      <c r="C9614" s="209" t="s">
        <v>14</v>
      </c>
      <c r="D9614" s="210">
        <v>120.98</v>
      </c>
      <c r="E9614" s="206"/>
    </row>
    <row r="9615" spans="1:5" ht="15">
      <c r="A9615" s="207">
        <v>10426</v>
      </c>
      <c r="B9615" s="208" t="s">
        <v>10803</v>
      </c>
      <c r="C9615" s="209" t="s">
        <v>14</v>
      </c>
      <c r="D9615" s="210">
        <v>174.25</v>
      </c>
      <c r="E9615" s="206"/>
    </row>
    <row r="9616" spans="1:5" ht="15">
      <c r="A9616" s="207">
        <v>10425</v>
      </c>
      <c r="B9616" s="208" t="s">
        <v>10804</v>
      </c>
      <c r="C9616" s="209" t="s">
        <v>14</v>
      </c>
      <c r="D9616" s="210">
        <v>76.84</v>
      </c>
      <c r="E9616" s="206"/>
    </row>
    <row r="9617" spans="1:5" ht="15">
      <c r="A9617" s="207">
        <v>10431</v>
      </c>
      <c r="B9617" s="208" t="s">
        <v>10805</v>
      </c>
      <c r="C9617" s="209" t="s">
        <v>14</v>
      </c>
      <c r="D9617" s="210">
        <v>191.16</v>
      </c>
      <c r="E9617" s="206"/>
    </row>
    <row r="9618" spans="1:5" ht="15">
      <c r="A9618" s="207">
        <v>10429</v>
      </c>
      <c r="B9618" s="208" t="s">
        <v>10806</v>
      </c>
      <c r="C9618" s="209" t="s">
        <v>14</v>
      </c>
      <c r="D9618" s="210">
        <v>91.64</v>
      </c>
      <c r="E9618" s="206"/>
    </row>
    <row r="9619" spans="1:5" ht="30">
      <c r="A9619" s="207">
        <v>20269</v>
      </c>
      <c r="B9619" s="208" t="s">
        <v>10807</v>
      </c>
      <c r="C9619" s="209" t="s">
        <v>14</v>
      </c>
      <c r="D9619" s="210">
        <v>75.53</v>
      </c>
      <c r="E9619" s="206"/>
    </row>
    <row r="9620" spans="1:5" ht="15">
      <c r="A9620" s="207">
        <v>20270</v>
      </c>
      <c r="B9620" s="208" t="s">
        <v>10808</v>
      </c>
      <c r="C9620" s="209" t="s">
        <v>14</v>
      </c>
      <c r="D9620" s="210">
        <v>82.25</v>
      </c>
      <c r="E9620" s="206"/>
    </row>
    <row r="9621" spans="1:5" ht="30">
      <c r="A9621" s="207">
        <v>11696</v>
      </c>
      <c r="B9621" s="208" t="s">
        <v>10809</v>
      </c>
      <c r="C9621" s="209" t="s">
        <v>14</v>
      </c>
      <c r="D9621" s="210">
        <v>120.16</v>
      </c>
      <c r="E9621" s="206"/>
    </row>
    <row r="9622" spans="1:5" ht="30">
      <c r="A9622" s="207">
        <v>10427</v>
      </c>
      <c r="B9622" s="208" t="s">
        <v>10810</v>
      </c>
      <c r="C9622" s="209" t="s">
        <v>14</v>
      </c>
      <c r="D9622" s="210">
        <v>215.45</v>
      </c>
      <c r="E9622" s="206"/>
    </row>
    <row r="9623" spans="1:5" ht="30">
      <c r="A9623" s="207">
        <v>10428</v>
      </c>
      <c r="B9623" s="208" t="s">
        <v>10811</v>
      </c>
      <c r="C9623" s="209" t="s">
        <v>14</v>
      </c>
      <c r="D9623" s="210">
        <v>218.67</v>
      </c>
      <c r="E9623" s="206"/>
    </row>
    <row r="9624" spans="1:5" ht="15">
      <c r="A9624" s="207">
        <v>2354</v>
      </c>
      <c r="B9624" s="208" t="s">
        <v>10812</v>
      </c>
      <c r="C9624" s="209" t="s">
        <v>15</v>
      </c>
      <c r="D9624" s="210">
        <v>9.0399999999999991</v>
      </c>
      <c r="E9624" s="206"/>
    </row>
    <row r="9625" spans="1:5" ht="15">
      <c r="A9625" s="207">
        <v>40932</v>
      </c>
      <c r="B9625" s="208" t="s">
        <v>10813</v>
      </c>
      <c r="C9625" s="209" t="s">
        <v>8218</v>
      </c>
      <c r="D9625" s="210">
        <v>1603.89</v>
      </c>
      <c r="E9625" s="206"/>
    </row>
    <row r="9626" spans="1:5" ht="30">
      <c r="A9626" s="207">
        <v>10853</v>
      </c>
      <c r="B9626" s="208" t="s">
        <v>10814</v>
      </c>
      <c r="C9626" s="209" t="s">
        <v>14</v>
      </c>
      <c r="D9626" s="210">
        <v>101.22</v>
      </c>
      <c r="E9626" s="206"/>
    </row>
    <row r="9627" spans="1:5" ht="15">
      <c r="A9627" s="207">
        <v>5093</v>
      </c>
      <c r="B9627" s="208" t="s">
        <v>10815</v>
      </c>
      <c r="C9627" s="209" t="s">
        <v>8498</v>
      </c>
      <c r="D9627" s="210">
        <v>18.649999999999999</v>
      </c>
      <c r="E9627" s="206"/>
    </row>
    <row r="9628" spans="1:5" ht="30">
      <c r="A9628" s="207">
        <v>37768</v>
      </c>
      <c r="B9628" s="208" t="s">
        <v>10816</v>
      </c>
      <c r="C9628" s="209" t="s">
        <v>14</v>
      </c>
      <c r="D9628" s="210">
        <v>120000</v>
      </c>
      <c r="E9628" s="206"/>
    </row>
    <row r="9629" spans="1:5" ht="30">
      <c r="A9629" s="207">
        <v>37773</v>
      </c>
      <c r="B9629" s="208" t="s">
        <v>10817</v>
      </c>
      <c r="C9629" s="209" t="s">
        <v>14</v>
      </c>
      <c r="D9629" s="210">
        <v>101900.23</v>
      </c>
      <c r="E9629" s="206"/>
    </row>
    <row r="9630" spans="1:5" ht="30">
      <c r="A9630" s="207">
        <v>37769</v>
      </c>
      <c r="B9630" s="208" t="s">
        <v>10818</v>
      </c>
      <c r="C9630" s="209" t="s">
        <v>14</v>
      </c>
      <c r="D9630" s="210">
        <v>170593.82</v>
      </c>
      <c r="E9630" s="206"/>
    </row>
    <row r="9631" spans="1:5" ht="30">
      <c r="A9631" s="207">
        <v>37770</v>
      </c>
      <c r="B9631" s="208" t="s">
        <v>10819</v>
      </c>
      <c r="C9631" s="209" t="s">
        <v>14</v>
      </c>
      <c r="D9631" s="210">
        <v>289524.93</v>
      </c>
      <c r="E9631" s="206"/>
    </row>
    <row r="9632" spans="1:5" ht="15">
      <c r="A9632" s="207">
        <v>38382</v>
      </c>
      <c r="B9632" s="208" t="s">
        <v>10820</v>
      </c>
      <c r="C9632" s="209" t="s">
        <v>14</v>
      </c>
      <c r="D9632" s="210">
        <v>11.74</v>
      </c>
      <c r="E9632" s="206"/>
    </row>
    <row r="9633" spans="1:5" ht="15">
      <c r="A9633" s="207">
        <v>38383</v>
      </c>
      <c r="B9633" s="208" t="s">
        <v>10821</v>
      </c>
      <c r="C9633" s="209" t="s">
        <v>14</v>
      </c>
      <c r="D9633" s="210">
        <v>2.19</v>
      </c>
      <c r="E9633" s="206"/>
    </row>
    <row r="9634" spans="1:5" ht="15">
      <c r="A9634" s="207">
        <v>3768</v>
      </c>
      <c r="B9634" s="208" t="s">
        <v>10822</v>
      </c>
      <c r="C9634" s="209" t="s">
        <v>14</v>
      </c>
      <c r="D9634" s="210">
        <v>2.75</v>
      </c>
      <c r="E9634" s="206"/>
    </row>
    <row r="9635" spans="1:5" ht="15">
      <c r="A9635" s="207">
        <v>3767</v>
      </c>
      <c r="B9635" s="208" t="s">
        <v>10823</v>
      </c>
      <c r="C9635" s="209" t="s">
        <v>14</v>
      </c>
      <c r="D9635" s="210">
        <v>0.65</v>
      </c>
      <c r="E9635" s="206"/>
    </row>
    <row r="9636" spans="1:5" ht="30">
      <c r="A9636" s="207">
        <v>13192</v>
      </c>
      <c r="B9636" s="208" t="s">
        <v>10824</v>
      </c>
      <c r="C9636" s="209" t="s">
        <v>14</v>
      </c>
      <c r="D9636" s="210">
        <v>5669.4</v>
      </c>
      <c r="E9636" s="206"/>
    </row>
    <row r="9637" spans="1:5" ht="30">
      <c r="A9637" s="207">
        <v>38413</v>
      </c>
      <c r="B9637" s="208" t="s">
        <v>10825</v>
      </c>
      <c r="C9637" s="209" t="s">
        <v>14</v>
      </c>
      <c r="D9637" s="210">
        <v>937.63</v>
      </c>
      <c r="E9637" s="206"/>
    </row>
    <row r="9638" spans="1:5" ht="60">
      <c r="A9638" s="207">
        <v>42440</v>
      </c>
      <c r="B9638" s="208" t="s">
        <v>10826</v>
      </c>
      <c r="C9638" s="209" t="s">
        <v>14</v>
      </c>
      <c r="D9638" s="210">
        <v>1057.95</v>
      </c>
      <c r="E9638" s="206"/>
    </row>
    <row r="9639" spans="1:5" ht="45">
      <c r="A9639" s="207">
        <v>20193</v>
      </c>
      <c r="B9639" s="208" t="s">
        <v>10827</v>
      </c>
      <c r="C9639" s="209" t="s">
        <v>10828</v>
      </c>
      <c r="D9639" s="210">
        <v>5.74</v>
      </c>
      <c r="E9639" s="206"/>
    </row>
    <row r="9640" spans="1:5" ht="45">
      <c r="A9640" s="207">
        <v>10527</v>
      </c>
      <c r="B9640" s="208" t="s">
        <v>10829</v>
      </c>
      <c r="C9640" s="209" t="s">
        <v>10830</v>
      </c>
      <c r="D9640" s="210">
        <v>17.25</v>
      </c>
      <c r="E9640" s="206"/>
    </row>
    <row r="9641" spans="1:5" ht="45">
      <c r="A9641" s="207">
        <v>41805</v>
      </c>
      <c r="B9641" s="208" t="s">
        <v>10831</v>
      </c>
      <c r="C9641" s="209" t="s">
        <v>8218</v>
      </c>
      <c r="D9641" s="210">
        <v>415</v>
      </c>
      <c r="E9641" s="206"/>
    </row>
    <row r="9642" spans="1:5" ht="30">
      <c r="A9642" s="207">
        <v>40271</v>
      </c>
      <c r="B9642" s="208" t="s">
        <v>10832</v>
      </c>
      <c r="C9642" s="209" t="s">
        <v>8218</v>
      </c>
      <c r="D9642" s="210">
        <v>11.21</v>
      </c>
      <c r="E9642" s="206"/>
    </row>
    <row r="9643" spans="1:5" ht="30">
      <c r="A9643" s="207">
        <v>40287</v>
      </c>
      <c r="B9643" s="208" t="s">
        <v>10833</v>
      </c>
      <c r="C9643" s="209" t="s">
        <v>8218</v>
      </c>
      <c r="D9643" s="210">
        <v>4.3099999999999996</v>
      </c>
      <c r="E9643" s="206"/>
    </row>
    <row r="9644" spans="1:5" ht="15">
      <c r="A9644" s="207">
        <v>40295</v>
      </c>
      <c r="B9644" s="208" t="s">
        <v>10834</v>
      </c>
      <c r="C9644" s="209" t="s">
        <v>15</v>
      </c>
      <c r="D9644" s="210">
        <v>2.5499999999999998</v>
      </c>
      <c r="E9644" s="206"/>
    </row>
    <row r="9645" spans="1:5" ht="15">
      <c r="A9645" s="207">
        <v>745</v>
      </c>
      <c r="B9645" s="208" t="s">
        <v>10835</v>
      </c>
      <c r="C9645" s="209" t="s">
        <v>15</v>
      </c>
      <c r="D9645" s="210">
        <v>2.7</v>
      </c>
      <c r="E9645" s="206"/>
    </row>
    <row r="9646" spans="1:5" ht="60">
      <c r="A9646" s="207">
        <v>4084</v>
      </c>
      <c r="B9646" s="208" t="s">
        <v>10836</v>
      </c>
      <c r="C9646" s="209" t="s">
        <v>15</v>
      </c>
      <c r="D9646" s="210">
        <v>2.2400000000000002</v>
      </c>
      <c r="E9646" s="206"/>
    </row>
    <row r="9647" spans="1:5" ht="60">
      <c r="A9647" s="207">
        <v>743</v>
      </c>
      <c r="B9647" s="208" t="s">
        <v>10837</v>
      </c>
      <c r="C9647" s="209" t="s">
        <v>15</v>
      </c>
      <c r="D9647" s="210">
        <v>2.2400000000000002</v>
      </c>
      <c r="E9647" s="206"/>
    </row>
    <row r="9648" spans="1:5" ht="60">
      <c r="A9648" s="207">
        <v>40293</v>
      </c>
      <c r="B9648" s="208" t="s">
        <v>10838</v>
      </c>
      <c r="C9648" s="209" t="s">
        <v>15</v>
      </c>
      <c r="D9648" s="210">
        <v>2.68</v>
      </c>
      <c r="E9648" s="206"/>
    </row>
    <row r="9649" spans="1:5" ht="60">
      <c r="A9649" s="207">
        <v>40294</v>
      </c>
      <c r="B9649" s="208" t="s">
        <v>10839</v>
      </c>
      <c r="C9649" s="209" t="s">
        <v>15</v>
      </c>
      <c r="D9649" s="210">
        <v>2.2400000000000002</v>
      </c>
      <c r="E9649" s="206"/>
    </row>
    <row r="9650" spans="1:5" ht="60">
      <c r="A9650" s="207">
        <v>4085</v>
      </c>
      <c r="B9650" s="208" t="s">
        <v>10840</v>
      </c>
      <c r="C9650" s="209" t="s">
        <v>15</v>
      </c>
      <c r="D9650" s="210">
        <v>3.13</v>
      </c>
      <c r="E9650" s="206"/>
    </row>
    <row r="9651" spans="1:5" ht="30">
      <c r="A9651" s="207">
        <v>10775</v>
      </c>
      <c r="B9651" s="208" t="s">
        <v>10841</v>
      </c>
      <c r="C9651" s="209" t="s">
        <v>8218</v>
      </c>
      <c r="D9651" s="210">
        <v>585</v>
      </c>
      <c r="E9651" s="206"/>
    </row>
    <row r="9652" spans="1:5" ht="30">
      <c r="A9652" s="207">
        <v>10776</v>
      </c>
      <c r="B9652" s="208" t="s">
        <v>10842</v>
      </c>
      <c r="C9652" s="209" t="s">
        <v>8218</v>
      </c>
      <c r="D9652" s="210">
        <v>457.03</v>
      </c>
      <c r="E9652" s="206"/>
    </row>
    <row r="9653" spans="1:5" ht="30">
      <c r="A9653" s="207">
        <v>10779</v>
      </c>
      <c r="B9653" s="208" t="s">
        <v>10843</v>
      </c>
      <c r="C9653" s="209" t="s">
        <v>8218</v>
      </c>
      <c r="D9653" s="210">
        <v>731.25</v>
      </c>
      <c r="E9653" s="206"/>
    </row>
    <row r="9654" spans="1:5" ht="30">
      <c r="A9654" s="207">
        <v>10777</v>
      </c>
      <c r="B9654" s="208" t="s">
        <v>10844</v>
      </c>
      <c r="C9654" s="209" t="s">
        <v>8218</v>
      </c>
      <c r="D9654" s="210">
        <v>664.21</v>
      </c>
      <c r="E9654" s="206"/>
    </row>
    <row r="9655" spans="1:5" ht="30">
      <c r="A9655" s="207">
        <v>10778</v>
      </c>
      <c r="B9655" s="208" t="s">
        <v>10845</v>
      </c>
      <c r="C9655" s="209" t="s">
        <v>8218</v>
      </c>
      <c r="D9655" s="210">
        <v>731.25</v>
      </c>
      <c r="E9655" s="206"/>
    </row>
    <row r="9656" spans="1:5" ht="15">
      <c r="A9656" s="207">
        <v>40339</v>
      </c>
      <c r="B9656" s="208" t="s">
        <v>10846</v>
      </c>
      <c r="C9656" s="209" t="s">
        <v>8218</v>
      </c>
      <c r="D9656" s="210">
        <v>4.3099999999999996</v>
      </c>
      <c r="E9656" s="206"/>
    </row>
    <row r="9657" spans="1:5" ht="60">
      <c r="A9657" s="207">
        <v>3355</v>
      </c>
      <c r="B9657" s="208" t="s">
        <v>10847</v>
      </c>
      <c r="C9657" s="209" t="s">
        <v>15</v>
      </c>
      <c r="D9657" s="210">
        <v>24.3</v>
      </c>
      <c r="E9657" s="206"/>
    </row>
    <row r="9658" spans="1:5" ht="60">
      <c r="A9658" s="207">
        <v>39814</v>
      </c>
      <c r="B9658" s="208" t="s">
        <v>10848</v>
      </c>
      <c r="C9658" s="209" t="s">
        <v>15</v>
      </c>
      <c r="D9658" s="210">
        <v>45.56</v>
      </c>
      <c r="E9658" s="206"/>
    </row>
    <row r="9659" spans="1:5" ht="45">
      <c r="A9659" s="207">
        <v>10749</v>
      </c>
      <c r="B9659" s="208" t="s">
        <v>10849</v>
      </c>
      <c r="C9659" s="209" t="s">
        <v>8218</v>
      </c>
      <c r="D9659" s="210">
        <v>7.9</v>
      </c>
      <c r="E9659" s="206"/>
    </row>
    <row r="9660" spans="1:5" ht="30">
      <c r="A9660" s="207">
        <v>40290</v>
      </c>
      <c r="B9660" s="208" t="s">
        <v>10850</v>
      </c>
      <c r="C9660" s="209" t="s">
        <v>8218</v>
      </c>
      <c r="D9660" s="210">
        <v>11.38</v>
      </c>
      <c r="E9660" s="206"/>
    </row>
    <row r="9661" spans="1:5" ht="30">
      <c r="A9661" s="207">
        <v>3346</v>
      </c>
      <c r="B9661" s="208" t="s">
        <v>10851</v>
      </c>
      <c r="C9661" s="209" t="s">
        <v>15</v>
      </c>
      <c r="D9661" s="210">
        <v>13.5</v>
      </c>
      <c r="E9661" s="206"/>
    </row>
    <row r="9662" spans="1:5" ht="30">
      <c r="A9662" s="207">
        <v>3348</v>
      </c>
      <c r="B9662" s="208" t="s">
        <v>10852</v>
      </c>
      <c r="C9662" s="209" t="s">
        <v>15</v>
      </c>
      <c r="D9662" s="210">
        <v>16.149999999999999</v>
      </c>
      <c r="E9662" s="206"/>
    </row>
    <row r="9663" spans="1:5" ht="30">
      <c r="A9663" s="207">
        <v>39833</v>
      </c>
      <c r="B9663" s="208" t="s">
        <v>10853</v>
      </c>
      <c r="C9663" s="209" t="s">
        <v>15</v>
      </c>
      <c r="D9663" s="210">
        <v>22.12</v>
      </c>
      <c r="E9663" s="206"/>
    </row>
    <row r="9664" spans="1:5" ht="15">
      <c r="A9664" s="207">
        <v>7252</v>
      </c>
      <c r="B9664" s="208" t="s">
        <v>10854</v>
      </c>
      <c r="C9664" s="209" t="s">
        <v>15</v>
      </c>
      <c r="D9664" s="210">
        <v>2.25</v>
      </c>
      <c r="E9664" s="206"/>
    </row>
    <row r="9665" spans="1:5" ht="30">
      <c r="A9665" s="207">
        <v>4778</v>
      </c>
      <c r="B9665" s="208" t="s">
        <v>10855</v>
      </c>
      <c r="C9665" s="209" t="s">
        <v>15</v>
      </c>
      <c r="D9665" s="210">
        <v>2.7</v>
      </c>
      <c r="E9665" s="206"/>
    </row>
    <row r="9666" spans="1:5" ht="30">
      <c r="A9666" s="207">
        <v>4780</v>
      </c>
      <c r="B9666" s="208" t="s">
        <v>10856</v>
      </c>
      <c r="C9666" s="209" t="s">
        <v>15</v>
      </c>
      <c r="D9666" s="210">
        <v>2.92</v>
      </c>
      <c r="E9666" s="206"/>
    </row>
    <row r="9667" spans="1:5" ht="30">
      <c r="A9667" s="207">
        <v>10809</v>
      </c>
      <c r="B9667" s="208" t="s">
        <v>10857</v>
      </c>
      <c r="C9667" s="209" t="s">
        <v>15</v>
      </c>
      <c r="D9667" s="210">
        <v>1.24</v>
      </c>
      <c r="E9667" s="206"/>
    </row>
    <row r="9668" spans="1:5" ht="30">
      <c r="A9668" s="207">
        <v>10811</v>
      </c>
      <c r="B9668" s="208" t="s">
        <v>10858</v>
      </c>
      <c r="C9668" s="209" t="s">
        <v>15</v>
      </c>
      <c r="D9668" s="210">
        <v>1.06</v>
      </c>
      <c r="E9668" s="206"/>
    </row>
    <row r="9669" spans="1:5" ht="30">
      <c r="A9669" s="207">
        <v>7247</v>
      </c>
      <c r="B9669" s="208" t="s">
        <v>10859</v>
      </c>
      <c r="C9669" s="209" t="s">
        <v>15</v>
      </c>
      <c r="D9669" s="210">
        <v>2.25</v>
      </c>
      <c r="E9669" s="206"/>
    </row>
    <row r="9670" spans="1:5" ht="45">
      <c r="A9670" s="207">
        <v>40291</v>
      </c>
      <c r="B9670" s="208" t="s">
        <v>10860</v>
      </c>
      <c r="C9670" s="209" t="s">
        <v>8218</v>
      </c>
      <c r="D9670" s="210">
        <v>601.75</v>
      </c>
      <c r="E9670" s="206"/>
    </row>
    <row r="9671" spans="1:5" ht="30">
      <c r="A9671" s="207">
        <v>40275</v>
      </c>
      <c r="B9671" s="208" t="s">
        <v>10861</v>
      </c>
      <c r="C9671" s="209" t="s">
        <v>8218</v>
      </c>
      <c r="D9671" s="210">
        <v>17.25</v>
      </c>
      <c r="E9671" s="206"/>
    </row>
    <row r="9672" spans="1:5" ht="15">
      <c r="A9672" s="207">
        <v>42408</v>
      </c>
      <c r="B9672" s="208" t="s">
        <v>10862</v>
      </c>
      <c r="C9672" s="209" t="s">
        <v>787</v>
      </c>
      <c r="D9672" s="210">
        <v>2.0099999999999998</v>
      </c>
      <c r="E9672" s="206"/>
    </row>
    <row r="9673" spans="1:5" ht="15">
      <c r="A9673" s="207">
        <v>3777</v>
      </c>
      <c r="B9673" s="208" t="s">
        <v>10863</v>
      </c>
      <c r="C9673" s="209" t="s">
        <v>787</v>
      </c>
      <c r="D9673" s="210">
        <v>1.45</v>
      </c>
      <c r="E9673" s="206"/>
    </row>
    <row r="9674" spans="1:5" ht="30">
      <c r="A9674" s="207">
        <v>3798</v>
      </c>
      <c r="B9674" s="208" t="s">
        <v>10864</v>
      </c>
      <c r="C9674" s="209" t="s">
        <v>14</v>
      </c>
      <c r="D9674" s="210">
        <v>64.97</v>
      </c>
      <c r="E9674" s="206"/>
    </row>
    <row r="9675" spans="1:5" ht="45">
      <c r="A9675" s="207">
        <v>38769</v>
      </c>
      <c r="B9675" s="208" t="s">
        <v>10865</v>
      </c>
      <c r="C9675" s="209" t="s">
        <v>14</v>
      </c>
      <c r="D9675" s="210">
        <v>50.74</v>
      </c>
      <c r="E9675" s="206"/>
    </row>
    <row r="9676" spans="1:5" ht="45">
      <c r="A9676" s="207">
        <v>39510</v>
      </c>
      <c r="B9676" s="208" t="s">
        <v>10866</v>
      </c>
      <c r="C9676" s="209" t="s">
        <v>14</v>
      </c>
      <c r="D9676" s="210">
        <v>205.36</v>
      </c>
      <c r="E9676" s="206"/>
    </row>
    <row r="9677" spans="1:5" ht="45">
      <c r="A9677" s="207">
        <v>38776</v>
      </c>
      <c r="B9677" s="208" t="s">
        <v>10867</v>
      </c>
      <c r="C9677" s="209" t="s">
        <v>14</v>
      </c>
      <c r="D9677" s="210">
        <v>217.94</v>
      </c>
      <c r="E9677" s="206"/>
    </row>
    <row r="9678" spans="1:5" ht="30">
      <c r="A9678" s="207">
        <v>38774</v>
      </c>
      <c r="B9678" s="208" t="s">
        <v>10868</v>
      </c>
      <c r="C9678" s="209" t="s">
        <v>14</v>
      </c>
      <c r="D9678" s="210">
        <v>18.09</v>
      </c>
      <c r="E9678" s="206"/>
    </row>
    <row r="9679" spans="1:5" ht="30">
      <c r="A9679" s="207">
        <v>42247</v>
      </c>
      <c r="B9679" s="208" t="s">
        <v>10869</v>
      </c>
      <c r="C9679" s="209" t="s">
        <v>14</v>
      </c>
      <c r="D9679" s="210">
        <v>617.39</v>
      </c>
      <c r="E9679" s="206"/>
    </row>
    <row r="9680" spans="1:5" ht="30">
      <c r="A9680" s="207">
        <v>42248</v>
      </c>
      <c r="B9680" s="208" t="s">
        <v>10870</v>
      </c>
      <c r="C9680" s="209" t="s">
        <v>14</v>
      </c>
      <c r="D9680" s="210">
        <v>717.14</v>
      </c>
      <c r="E9680" s="206"/>
    </row>
    <row r="9681" spans="1:5" ht="30">
      <c r="A9681" s="207">
        <v>42249</v>
      </c>
      <c r="B9681" s="208" t="s">
        <v>10871</v>
      </c>
      <c r="C9681" s="209" t="s">
        <v>14</v>
      </c>
      <c r="D9681" s="210">
        <v>1188.06</v>
      </c>
      <c r="E9681" s="206"/>
    </row>
    <row r="9682" spans="1:5" ht="30">
      <c r="A9682" s="207">
        <v>42244</v>
      </c>
      <c r="B9682" s="208" t="s">
        <v>10872</v>
      </c>
      <c r="C9682" s="209" t="s">
        <v>14</v>
      </c>
      <c r="D9682" s="210">
        <v>185.54</v>
      </c>
      <c r="E9682" s="206"/>
    </row>
    <row r="9683" spans="1:5" ht="30">
      <c r="A9683" s="207">
        <v>42245</v>
      </c>
      <c r="B9683" s="208" t="s">
        <v>10873</v>
      </c>
      <c r="C9683" s="209" t="s">
        <v>14</v>
      </c>
      <c r="D9683" s="210">
        <v>342.37</v>
      </c>
      <c r="E9683" s="206"/>
    </row>
    <row r="9684" spans="1:5" ht="30">
      <c r="A9684" s="207">
        <v>42246</v>
      </c>
      <c r="B9684" s="208" t="s">
        <v>10874</v>
      </c>
      <c r="C9684" s="209" t="s">
        <v>14</v>
      </c>
      <c r="D9684" s="210">
        <v>378.99</v>
      </c>
      <c r="E9684" s="206"/>
    </row>
    <row r="9685" spans="1:5" ht="30">
      <c r="A9685" s="207">
        <v>42243</v>
      </c>
      <c r="B9685" s="208" t="s">
        <v>10875</v>
      </c>
      <c r="C9685" s="209" t="s">
        <v>14</v>
      </c>
      <c r="D9685" s="210">
        <v>457</v>
      </c>
      <c r="E9685" s="206"/>
    </row>
    <row r="9686" spans="1:5" ht="45">
      <c r="A9686" s="207">
        <v>38889</v>
      </c>
      <c r="B9686" s="208" t="s">
        <v>10876</v>
      </c>
      <c r="C9686" s="209" t="s">
        <v>14</v>
      </c>
      <c r="D9686" s="210">
        <v>38.89</v>
      </c>
      <c r="E9686" s="206"/>
    </row>
    <row r="9687" spans="1:5" ht="45">
      <c r="A9687" s="207">
        <v>38784</v>
      </c>
      <c r="B9687" s="208" t="s">
        <v>10877</v>
      </c>
      <c r="C9687" s="209" t="s">
        <v>14</v>
      </c>
      <c r="D9687" s="210">
        <v>52.03</v>
      </c>
      <c r="E9687" s="206"/>
    </row>
    <row r="9688" spans="1:5" ht="45">
      <c r="A9688" s="207">
        <v>3788</v>
      </c>
      <c r="B9688" s="208" t="s">
        <v>10878</v>
      </c>
      <c r="C9688" s="209" t="s">
        <v>14</v>
      </c>
      <c r="D9688" s="210">
        <v>54.22</v>
      </c>
      <c r="E9688" s="206"/>
    </row>
    <row r="9689" spans="1:5" ht="45">
      <c r="A9689" s="207">
        <v>12230</v>
      </c>
      <c r="B9689" s="208" t="s">
        <v>10879</v>
      </c>
      <c r="C9689" s="209" t="s">
        <v>14</v>
      </c>
      <c r="D9689" s="210">
        <v>13.94</v>
      </c>
      <c r="E9689" s="206"/>
    </row>
    <row r="9690" spans="1:5" ht="45">
      <c r="A9690" s="207">
        <v>3780</v>
      </c>
      <c r="B9690" s="208" t="s">
        <v>10880</v>
      </c>
      <c r="C9690" s="209" t="s">
        <v>14</v>
      </c>
      <c r="D9690" s="210">
        <v>80</v>
      </c>
      <c r="E9690" s="206"/>
    </row>
    <row r="9691" spans="1:5" ht="45">
      <c r="A9691" s="207">
        <v>12231</v>
      </c>
      <c r="B9691" s="208" t="s">
        <v>10881</v>
      </c>
      <c r="C9691" s="209" t="s">
        <v>14</v>
      </c>
      <c r="D9691" s="210">
        <v>23.19</v>
      </c>
      <c r="E9691" s="206"/>
    </row>
    <row r="9692" spans="1:5" ht="45">
      <c r="A9692" s="207">
        <v>3811</v>
      </c>
      <c r="B9692" s="208" t="s">
        <v>10882</v>
      </c>
      <c r="C9692" s="209" t="s">
        <v>14</v>
      </c>
      <c r="D9692" s="210">
        <v>75.14</v>
      </c>
      <c r="E9692" s="206"/>
    </row>
    <row r="9693" spans="1:5" ht="45">
      <c r="A9693" s="207">
        <v>12232</v>
      </c>
      <c r="B9693" s="208" t="s">
        <v>10883</v>
      </c>
      <c r="C9693" s="209" t="s">
        <v>14</v>
      </c>
      <c r="D9693" s="210">
        <v>24.3</v>
      </c>
      <c r="E9693" s="206"/>
    </row>
    <row r="9694" spans="1:5" ht="45">
      <c r="A9694" s="207">
        <v>3799</v>
      </c>
      <c r="B9694" s="208" t="s">
        <v>10884</v>
      </c>
      <c r="C9694" s="209" t="s">
        <v>14</v>
      </c>
      <c r="D9694" s="210">
        <v>106.27</v>
      </c>
      <c r="E9694" s="206"/>
    </row>
    <row r="9695" spans="1:5" ht="45">
      <c r="A9695" s="207">
        <v>12239</v>
      </c>
      <c r="B9695" s="208" t="s">
        <v>10885</v>
      </c>
      <c r="C9695" s="209" t="s">
        <v>14</v>
      </c>
      <c r="D9695" s="210">
        <v>31.81</v>
      </c>
      <c r="E9695" s="206"/>
    </row>
    <row r="9696" spans="1:5" ht="30">
      <c r="A9696" s="207">
        <v>38773</v>
      </c>
      <c r="B9696" s="208" t="s">
        <v>10886</v>
      </c>
      <c r="C9696" s="209" t="s">
        <v>14</v>
      </c>
      <c r="D9696" s="210">
        <v>5.0999999999999996</v>
      </c>
      <c r="E9696" s="206"/>
    </row>
    <row r="9697" spans="1:5" ht="15">
      <c r="A9697" s="207">
        <v>12271</v>
      </c>
      <c r="B9697" s="208" t="s">
        <v>10887</v>
      </c>
      <c r="C9697" s="209" t="s">
        <v>14</v>
      </c>
      <c r="D9697" s="210">
        <v>284.54000000000002</v>
      </c>
      <c r="E9697" s="206"/>
    </row>
    <row r="9698" spans="1:5" ht="30">
      <c r="A9698" s="207">
        <v>38785</v>
      </c>
      <c r="B9698" s="208" t="s">
        <v>10888</v>
      </c>
      <c r="C9698" s="209" t="s">
        <v>14</v>
      </c>
      <c r="D9698" s="210">
        <v>134.71</v>
      </c>
      <c r="E9698" s="206"/>
    </row>
    <row r="9699" spans="1:5" ht="30">
      <c r="A9699" s="207">
        <v>38786</v>
      </c>
      <c r="B9699" s="208" t="s">
        <v>10889</v>
      </c>
      <c r="C9699" s="209" t="s">
        <v>14</v>
      </c>
      <c r="D9699" s="210">
        <v>165.94</v>
      </c>
      <c r="E9699" s="206"/>
    </row>
    <row r="9700" spans="1:5" ht="30">
      <c r="A9700" s="207">
        <v>39385</v>
      </c>
      <c r="B9700" s="208" t="s">
        <v>10890</v>
      </c>
      <c r="C9700" s="209" t="s">
        <v>14</v>
      </c>
      <c r="D9700" s="210">
        <v>16.54</v>
      </c>
      <c r="E9700" s="206"/>
    </row>
    <row r="9701" spans="1:5" ht="15">
      <c r="A9701" s="207">
        <v>39389</v>
      </c>
      <c r="B9701" s="208" t="s">
        <v>10891</v>
      </c>
      <c r="C9701" s="209" t="s">
        <v>14</v>
      </c>
      <c r="D9701" s="210">
        <v>17.95</v>
      </c>
      <c r="E9701" s="206"/>
    </row>
    <row r="9702" spans="1:5" ht="15">
      <c r="A9702" s="207">
        <v>39390</v>
      </c>
      <c r="B9702" s="208" t="s">
        <v>10892</v>
      </c>
      <c r="C9702" s="209" t="s">
        <v>14</v>
      </c>
      <c r="D9702" s="210">
        <v>37.619999999999997</v>
      </c>
      <c r="E9702" s="206"/>
    </row>
    <row r="9703" spans="1:5" ht="15">
      <c r="A9703" s="207">
        <v>39391</v>
      </c>
      <c r="B9703" s="208" t="s">
        <v>10893</v>
      </c>
      <c r="C9703" s="209" t="s">
        <v>14</v>
      </c>
      <c r="D9703" s="210">
        <v>42.24</v>
      </c>
      <c r="E9703" s="206"/>
    </row>
    <row r="9704" spans="1:5" ht="45">
      <c r="A9704" s="207">
        <v>3803</v>
      </c>
      <c r="B9704" s="208" t="s">
        <v>10894</v>
      </c>
      <c r="C9704" s="209" t="s">
        <v>14</v>
      </c>
      <c r="D9704" s="210">
        <v>48.11</v>
      </c>
      <c r="E9704" s="206"/>
    </row>
    <row r="9705" spans="1:5" ht="45">
      <c r="A9705" s="207">
        <v>38770</v>
      </c>
      <c r="B9705" s="208" t="s">
        <v>10895</v>
      </c>
      <c r="C9705" s="209" t="s">
        <v>14</v>
      </c>
      <c r="D9705" s="210">
        <v>55.71</v>
      </c>
      <c r="E9705" s="206"/>
    </row>
    <row r="9706" spans="1:5" ht="15">
      <c r="A9706" s="207">
        <v>12267</v>
      </c>
      <c r="B9706" s="208" t="s">
        <v>10896</v>
      </c>
      <c r="C9706" s="209" t="s">
        <v>14</v>
      </c>
      <c r="D9706" s="210">
        <v>163.26</v>
      </c>
      <c r="E9706" s="206"/>
    </row>
    <row r="9707" spans="1:5" ht="90">
      <c r="A9707" s="207">
        <v>43265</v>
      </c>
      <c r="B9707" s="208" t="s">
        <v>10897</v>
      </c>
      <c r="C9707" s="209" t="s">
        <v>14</v>
      </c>
      <c r="D9707" s="210">
        <v>51.73</v>
      </c>
      <c r="E9707" s="206"/>
    </row>
    <row r="9708" spans="1:5" ht="30">
      <c r="A9708" s="207">
        <v>12266</v>
      </c>
      <c r="B9708" s="208" t="s">
        <v>10898</v>
      </c>
      <c r="C9708" s="209" t="s">
        <v>14</v>
      </c>
      <c r="D9708" s="210">
        <v>83.56</v>
      </c>
      <c r="E9708" s="206"/>
    </row>
    <row r="9709" spans="1:5" ht="30">
      <c r="A9709" s="207">
        <v>39378</v>
      </c>
      <c r="B9709" s="208" t="s">
        <v>10899</v>
      </c>
      <c r="C9709" s="209" t="s">
        <v>14</v>
      </c>
      <c r="D9709" s="210">
        <v>59.24</v>
      </c>
      <c r="E9709" s="206"/>
    </row>
    <row r="9710" spans="1:5" ht="45">
      <c r="A9710" s="207">
        <v>43543</v>
      </c>
      <c r="B9710" s="208" t="s">
        <v>10900</v>
      </c>
      <c r="C9710" s="209" t="s">
        <v>14</v>
      </c>
      <c r="D9710" s="210">
        <v>123.42</v>
      </c>
      <c r="E9710" s="206"/>
    </row>
    <row r="9711" spans="1:5" ht="45">
      <c r="A9711" s="207">
        <v>38775</v>
      </c>
      <c r="B9711" s="208" t="s">
        <v>10901</v>
      </c>
      <c r="C9711" s="209" t="s">
        <v>14</v>
      </c>
      <c r="D9711" s="210">
        <v>62.81</v>
      </c>
      <c r="E9711" s="206"/>
    </row>
    <row r="9712" spans="1:5" ht="15">
      <c r="A9712" s="207">
        <v>21119</v>
      </c>
      <c r="B9712" s="208" t="s">
        <v>10902</v>
      </c>
      <c r="C9712" s="209" t="s">
        <v>14</v>
      </c>
      <c r="D9712" s="210">
        <v>2.31</v>
      </c>
      <c r="E9712" s="206"/>
    </row>
    <row r="9713" spans="1:5" ht="15">
      <c r="A9713" s="207">
        <v>37974</v>
      </c>
      <c r="B9713" s="208" t="s">
        <v>10903</v>
      </c>
      <c r="C9713" s="209" t="s">
        <v>14</v>
      </c>
      <c r="D9713" s="210">
        <v>3.43</v>
      </c>
      <c r="E9713" s="206"/>
    </row>
    <row r="9714" spans="1:5" ht="15">
      <c r="A9714" s="207">
        <v>37975</v>
      </c>
      <c r="B9714" s="208" t="s">
        <v>10904</v>
      </c>
      <c r="C9714" s="209" t="s">
        <v>14</v>
      </c>
      <c r="D9714" s="210">
        <v>6.97</v>
      </c>
      <c r="E9714" s="206"/>
    </row>
    <row r="9715" spans="1:5" ht="15">
      <c r="A9715" s="207">
        <v>37976</v>
      </c>
      <c r="B9715" s="208" t="s">
        <v>10905</v>
      </c>
      <c r="C9715" s="209" t="s">
        <v>14</v>
      </c>
      <c r="D9715" s="210">
        <v>14.29</v>
      </c>
      <c r="E9715" s="206"/>
    </row>
    <row r="9716" spans="1:5" ht="15">
      <c r="A9716" s="207">
        <v>37977</v>
      </c>
      <c r="B9716" s="208" t="s">
        <v>10906</v>
      </c>
      <c r="C9716" s="209" t="s">
        <v>14</v>
      </c>
      <c r="D9716" s="210">
        <v>19.66</v>
      </c>
      <c r="E9716" s="206"/>
    </row>
    <row r="9717" spans="1:5" ht="15">
      <c r="A9717" s="207">
        <v>37978</v>
      </c>
      <c r="B9717" s="208" t="s">
        <v>10907</v>
      </c>
      <c r="C9717" s="209" t="s">
        <v>14</v>
      </c>
      <c r="D9717" s="210">
        <v>39.840000000000003</v>
      </c>
      <c r="E9717" s="206"/>
    </row>
    <row r="9718" spans="1:5" ht="15">
      <c r="A9718" s="207">
        <v>37979</v>
      </c>
      <c r="B9718" s="208" t="s">
        <v>10908</v>
      </c>
      <c r="C9718" s="209" t="s">
        <v>14</v>
      </c>
      <c r="D9718" s="210">
        <v>171.16</v>
      </c>
      <c r="E9718" s="206"/>
    </row>
    <row r="9719" spans="1:5" ht="15">
      <c r="A9719" s="207">
        <v>37980</v>
      </c>
      <c r="B9719" s="208" t="s">
        <v>10909</v>
      </c>
      <c r="C9719" s="209" t="s">
        <v>14</v>
      </c>
      <c r="D9719" s="210">
        <v>192.36</v>
      </c>
      <c r="E9719" s="206"/>
    </row>
    <row r="9720" spans="1:5" ht="30">
      <c r="A9720" s="207">
        <v>36147</v>
      </c>
      <c r="B9720" s="208" t="s">
        <v>10910</v>
      </c>
      <c r="C9720" s="209" t="s">
        <v>8498</v>
      </c>
      <c r="D9720" s="210">
        <v>357.09</v>
      </c>
      <c r="E9720" s="206"/>
    </row>
    <row r="9721" spans="1:5" ht="15">
      <c r="A9721" s="207">
        <v>12731</v>
      </c>
      <c r="B9721" s="208" t="s">
        <v>10911</v>
      </c>
      <c r="C9721" s="209" t="s">
        <v>14</v>
      </c>
      <c r="D9721" s="210">
        <v>329.03</v>
      </c>
      <c r="E9721" s="206"/>
    </row>
    <row r="9722" spans="1:5" ht="15">
      <c r="A9722" s="207">
        <v>12723</v>
      </c>
      <c r="B9722" s="208" t="s">
        <v>10912</v>
      </c>
      <c r="C9722" s="209" t="s">
        <v>14</v>
      </c>
      <c r="D9722" s="210">
        <v>2.5499999999999998</v>
      </c>
      <c r="E9722" s="206"/>
    </row>
    <row r="9723" spans="1:5" ht="15">
      <c r="A9723" s="207">
        <v>12724</v>
      </c>
      <c r="B9723" s="208" t="s">
        <v>10913</v>
      </c>
      <c r="C9723" s="209" t="s">
        <v>14</v>
      </c>
      <c r="D9723" s="210">
        <v>4.9000000000000004</v>
      </c>
      <c r="E9723" s="206"/>
    </row>
    <row r="9724" spans="1:5" ht="15">
      <c r="A9724" s="207">
        <v>12725</v>
      </c>
      <c r="B9724" s="208" t="s">
        <v>10914</v>
      </c>
      <c r="C9724" s="209" t="s">
        <v>14</v>
      </c>
      <c r="D9724" s="210">
        <v>9.83</v>
      </c>
      <c r="E9724" s="206"/>
    </row>
    <row r="9725" spans="1:5" ht="15">
      <c r="A9725" s="207">
        <v>12726</v>
      </c>
      <c r="B9725" s="208" t="s">
        <v>10915</v>
      </c>
      <c r="C9725" s="209" t="s">
        <v>14</v>
      </c>
      <c r="D9725" s="210">
        <v>21.71</v>
      </c>
      <c r="E9725" s="206"/>
    </row>
    <row r="9726" spans="1:5" ht="15">
      <c r="A9726" s="207">
        <v>12727</v>
      </c>
      <c r="B9726" s="208" t="s">
        <v>10916</v>
      </c>
      <c r="C9726" s="209" t="s">
        <v>14</v>
      </c>
      <c r="D9726" s="210">
        <v>27.53</v>
      </c>
      <c r="E9726" s="206"/>
    </row>
    <row r="9727" spans="1:5" ht="15">
      <c r="A9727" s="207">
        <v>12728</v>
      </c>
      <c r="B9727" s="208" t="s">
        <v>10917</v>
      </c>
      <c r="C9727" s="209" t="s">
        <v>14</v>
      </c>
      <c r="D9727" s="210">
        <v>44.96</v>
      </c>
      <c r="E9727" s="206"/>
    </row>
    <row r="9728" spans="1:5" ht="15">
      <c r="A9728" s="207">
        <v>12729</v>
      </c>
      <c r="B9728" s="208" t="s">
        <v>10918</v>
      </c>
      <c r="C9728" s="209" t="s">
        <v>14</v>
      </c>
      <c r="D9728" s="210">
        <v>147.38</v>
      </c>
      <c r="E9728" s="206"/>
    </row>
    <row r="9729" spans="1:5" ht="15">
      <c r="A9729" s="207">
        <v>12730</v>
      </c>
      <c r="B9729" s="208" t="s">
        <v>10919</v>
      </c>
      <c r="C9729" s="209" t="s">
        <v>14</v>
      </c>
      <c r="D9729" s="210">
        <v>225.65</v>
      </c>
      <c r="E9729" s="206"/>
    </row>
    <row r="9730" spans="1:5" ht="15">
      <c r="A9730" s="207">
        <v>3840</v>
      </c>
      <c r="B9730" s="208" t="s">
        <v>10920</v>
      </c>
      <c r="C9730" s="209" t="s">
        <v>14</v>
      </c>
      <c r="D9730" s="210">
        <v>60.45</v>
      </c>
      <c r="E9730" s="206"/>
    </row>
    <row r="9731" spans="1:5" ht="15">
      <c r="A9731" s="207">
        <v>3838</v>
      </c>
      <c r="B9731" s="208" t="s">
        <v>10921</v>
      </c>
      <c r="C9731" s="209" t="s">
        <v>14</v>
      </c>
      <c r="D9731" s="210">
        <v>133.43</v>
      </c>
      <c r="E9731" s="206"/>
    </row>
    <row r="9732" spans="1:5" ht="15">
      <c r="A9732" s="207">
        <v>3844</v>
      </c>
      <c r="B9732" s="208" t="s">
        <v>10922</v>
      </c>
      <c r="C9732" s="209" t="s">
        <v>14</v>
      </c>
      <c r="D9732" s="210">
        <v>237.99</v>
      </c>
      <c r="E9732" s="206"/>
    </row>
    <row r="9733" spans="1:5" ht="15">
      <c r="A9733" s="207">
        <v>3839</v>
      </c>
      <c r="B9733" s="208" t="s">
        <v>10923</v>
      </c>
      <c r="C9733" s="209" t="s">
        <v>14</v>
      </c>
      <c r="D9733" s="210">
        <v>433.5</v>
      </c>
      <c r="E9733" s="206"/>
    </row>
    <row r="9734" spans="1:5" ht="15">
      <c r="A9734" s="207">
        <v>3843</v>
      </c>
      <c r="B9734" s="208" t="s">
        <v>10924</v>
      </c>
      <c r="C9734" s="209" t="s">
        <v>14</v>
      </c>
      <c r="D9734" s="210">
        <v>594.98</v>
      </c>
      <c r="E9734" s="206"/>
    </row>
    <row r="9735" spans="1:5" ht="30">
      <c r="A9735" s="207">
        <v>3900</v>
      </c>
      <c r="B9735" s="208" t="s">
        <v>10925</v>
      </c>
      <c r="C9735" s="209" t="s">
        <v>14</v>
      </c>
      <c r="D9735" s="210">
        <v>41.11</v>
      </c>
      <c r="E9735" s="206"/>
    </row>
    <row r="9736" spans="1:5" ht="30">
      <c r="A9736" s="207">
        <v>3846</v>
      </c>
      <c r="B9736" s="208" t="s">
        <v>10926</v>
      </c>
      <c r="C9736" s="209" t="s">
        <v>14</v>
      </c>
      <c r="D9736" s="210">
        <v>12.96</v>
      </c>
      <c r="E9736" s="206"/>
    </row>
    <row r="9737" spans="1:5" ht="30">
      <c r="A9737" s="207">
        <v>3886</v>
      </c>
      <c r="B9737" s="208" t="s">
        <v>10927</v>
      </c>
      <c r="C9737" s="209" t="s">
        <v>14</v>
      </c>
      <c r="D9737" s="210">
        <v>13.64</v>
      </c>
      <c r="E9737" s="206"/>
    </row>
    <row r="9738" spans="1:5" ht="30">
      <c r="A9738" s="207">
        <v>3854</v>
      </c>
      <c r="B9738" s="208" t="s">
        <v>10928</v>
      </c>
      <c r="C9738" s="209" t="s">
        <v>14</v>
      </c>
      <c r="D9738" s="210">
        <v>7.58</v>
      </c>
      <c r="E9738" s="206"/>
    </row>
    <row r="9739" spans="1:5" ht="30">
      <c r="A9739" s="207">
        <v>3873</v>
      </c>
      <c r="B9739" s="208" t="s">
        <v>10929</v>
      </c>
      <c r="C9739" s="209" t="s">
        <v>14</v>
      </c>
      <c r="D9739" s="210">
        <v>10.039999999999999</v>
      </c>
      <c r="E9739" s="206"/>
    </row>
    <row r="9740" spans="1:5" ht="30">
      <c r="A9740" s="207">
        <v>38021</v>
      </c>
      <c r="B9740" s="208" t="s">
        <v>10930</v>
      </c>
      <c r="C9740" s="209" t="s">
        <v>14</v>
      </c>
      <c r="D9740" s="210">
        <v>24</v>
      </c>
      <c r="E9740" s="206"/>
    </row>
    <row r="9741" spans="1:5" ht="30">
      <c r="A9741" s="207">
        <v>3847</v>
      </c>
      <c r="B9741" s="208" t="s">
        <v>10931</v>
      </c>
      <c r="C9741" s="209" t="s">
        <v>14</v>
      </c>
      <c r="D9741" s="210">
        <v>27.25</v>
      </c>
      <c r="E9741" s="206"/>
    </row>
    <row r="9742" spans="1:5" ht="30">
      <c r="A9742" s="207">
        <v>38022</v>
      </c>
      <c r="B9742" s="208" t="s">
        <v>10932</v>
      </c>
      <c r="C9742" s="209" t="s">
        <v>14</v>
      </c>
      <c r="D9742" s="210">
        <v>42.56</v>
      </c>
      <c r="E9742" s="206"/>
    </row>
    <row r="9743" spans="1:5" ht="30">
      <c r="A9743" s="207">
        <v>3833</v>
      </c>
      <c r="B9743" s="208" t="s">
        <v>10933</v>
      </c>
      <c r="C9743" s="209" t="s">
        <v>14</v>
      </c>
      <c r="D9743" s="210">
        <v>24.4</v>
      </c>
      <c r="E9743" s="206"/>
    </row>
    <row r="9744" spans="1:5" ht="30">
      <c r="A9744" s="207">
        <v>3835</v>
      </c>
      <c r="B9744" s="208" t="s">
        <v>10934</v>
      </c>
      <c r="C9744" s="209" t="s">
        <v>14</v>
      </c>
      <c r="D9744" s="210">
        <v>79.459999999999994</v>
      </c>
      <c r="E9744" s="206"/>
    </row>
    <row r="9745" spans="1:5" ht="30">
      <c r="A9745" s="207">
        <v>3836</v>
      </c>
      <c r="B9745" s="208" t="s">
        <v>10935</v>
      </c>
      <c r="C9745" s="209" t="s">
        <v>14</v>
      </c>
      <c r="D9745" s="210">
        <v>171.02</v>
      </c>
      <c r="E9745" s="206"/>
    </row>
    <row r="9746" spans="1:5" ht="30">
      <c r="A9746" s="207">
        <v>3830</v>
      </c>
      <c r="B9746" s="208" t="s">
        <v>10936</v>
      </c>
      <c r="C9746" s="209" t="s">
        <v>14</v>
      </c>
      <c r="D9746" s="210">
        <v>279.63</v>
      </c>
      <c r="E9746" s="206"/>
    </row>
    <row r="9747" spans="1:5" ht="30">
      <c r="A9747" s="207">
        <v>3831</v>
      </c>
      <c r="B9747" s="208" t="s">
        <v>10937</v>
      </c>
      <c r="C9747" s="209" t="s">
        <v>14</v>
      </c>
      <c r="D9747" s="210">
        <v>467.44</v>
      </c>
      <c r="E9747" s="206"/>
    </row>
    <row r="9748" spans="1:5" ht="15">
      <c r="A9748" s="207">
        <v>37981</v>
      </c>
      <c r="B9748" s="208" t="s">
        <v>10938</v>
      </c>
      <c r="C9748" s="209" t="s">
        <v>14</v>
      </c>
      <c r="D9748" s="210">
        <v>7.85</v>
      </c>
      <c r="E9748" s="206"/>
    </row>
    <row r="9749" spans="1:5" ht="15">
      <c r="A9749" s="207">
        <v>37982</v>
      </c>
      <c r="B9749" s="208" t="s">
        <v>10939</v>
      </c>
      <c r="C9749" s="209" t="s">
        <v>14</v>
      </c>
      <c r="D9749" s="210">
        <v>11.91</v>
      </c>
      <c r="E9749" s="206"/>
    </row>
    <row r="9750" spans="1:5" ht="15">
      <c r="A9750" s="207">
        <v>37983</v>
      </c>
      <c r="B9750" s="208" t="s">
        <v>10940</v>
      </c>
      <c r="C9750" s="209" t="s">
        <v>14</v>
      </c>
      <c r="D9750" s="210">
        <v>16.68</v>
      </c>
      <c r="E9750" s="206"/>
    </row>
    <row r="9751" spans="1:5" ht="15">
      <c r="A9751" s="207">
        <v>37984</v>
      </c>
      <c r="B9751" s="208" t="s">
        <v>10941</v>
      </c>
      <c r="C9751" s="209" t="s">
        <v>14</v>
      </c>
      <c r="D9751" s="210">
        <v>28.8</v>
      </c>
      <c r="E9751" s="206"/>
    </row>
    <row r="9752" spans="1:5" ht="15">
      <c r="A9752" s="207">
        <v>37985</v>
      </c>
      <c r="B9752" s="208" t="s">
        <v>10942</v>
      </c>
      <c r="C9752" s="209" t="s">
        <v>14</v>
      </c>
      <c r="D9752" s="210">
        <v>40.33</v>
      </c>
      <c r="E9752" s="206"/>
    </row>
    <row r="9753" spans="1:5" ht="30">
      <c r="A9753" s="207">
        <v>3826</v>
      </c>
      <c r="B9753" s="208" t="s">
        <v>10943</v>
      </c>
      <c r="C9753" s="209" t="s">
        <v>14</v>
      </c>
      <c r="D9753" s="210">
        <v>59.99</v>
      </c>
      <c r="E9753" s="206"/>
    </row>
    <row r="9754" spans="1:5" ht="30">
      <c r="A9754" s="207">
        <v>3825</v>
      </c>
      <c r="B9754" s="208" t="s">
        <v>10944</v>
      </c>
      <c r="C9754" s="209" t="s">
        <v>14</v>
      </c>
      <c r="D9754" s="210">
        <v>17.25</v>
      </c>
      <c r="E9754" s="206"/>
    </row>
    <row r="9755" spans="1:5" ht="30">
      <c r="A9755" s="207">
        <v>3827</v>
      </c>
      <c r="B9755" s="208" t="s">
        <v>10945</v>
      </c>
      <c r="C9755" s="209" t="s">
        <v>14</v>
      </c>
      <c r="D9755" s="210">
        <v>37.69</v>
      </c>
      <c r="E9755" s="206"/>
    </row>
    <row r="9756" spans="1:5" ht="30">
      <c r="A9756" s="207">
        <v>20165</v>
      </c>
      <c r="B9756" s="208" t="s">
        <v>10946</v>
      </c>
      <c r="C9756" s="209" t="s">
        <v>14</v>
      </c>
      <c r="D9756" s="210">
        <v>23.49</v>
      </c>
      <c r="E9756" s="206"/>
    </row>
    <row r="9757" spans="1:5" ht="30">
      <c r="A9757" s="207">
        <v>20166</v>
      </c>
      <c r="B9757" s="208" t="s">
        <v>10947</v>
      </c>
      <c r="C9757" s="209" t="s">
        <v>14</v>
      </c>
      <c r="D9757" s="210">
        <v>75.900000000000006</v>
      </c>
      <c r="E9757" s="206"/>
    </row>
    <row r="9758" spans="1:5" ht="30">
      <c r="A9758" s="207">
        <v>20164</v>
      </c>
      <c r="B9758" s="208" t="s">
        <v>10948</v>
      </c>
      <c r="C9758" s="209" t="s">
        <v>14</v>
      </c>
      <c r="D9758" s="210">
        <v>12.4</v>
      </c>
      <c r="E9758" s="206"/>
    </row>
    <row r="9759" spans="1:5" ht="15">
      <c r="A9759" s="207">
        <v>3893</v>
      </c>
      <c r="B9759" s="208" t="s">
        <v>10949</v>
      </c>
      <c r="C9759" s="209" t="s">
        <v>14</v>
      </c>
      <c r="D9759" s="210">
        <v>15.39</v>
      </c>
      <c r="E9759" s="206"/>
    </row>
    <row r="9760" spans="1:5" ht="15">
      <c r="A9760" s="207">
        <v>3848</v>
      </c>
      <c r="B9760" s="208" t="s">
        <v>10950</v>
      </c>
      <c r="C9760" s="209" t="s">
        <v>14</v>
      </c>
      <c r="D9760" s="210">
        <v>9.35</v>
      </c>
      <c r="E9760" s="206"/>
    </row>
    <row r="9761" spans="1:5" ht="15">
      <c r="A9761" s="207">
        <v>3895</v>
      </c>
      <c r="B9761" s="208" t="s">
        <v>10951</v>
      </c>
      <c r="C9761" s="209" t="s">
        <v>14</v>
      </c>
      <c r="D9761" s="210">
        <v>10.17</v>
      </c>
      <c r="E9761" s="206"/>
    </row>
    <row r="9762" spans="1:5" ht="15">
      <c r="A9762" s="207">
        <v>12404</v>
      </c>
      <c r="B9762" s="208" t="s">
        <v>10952</v>
      </c>
      <c r="C9762" s="209" t="s">
        <v>14</v>
      </c>
      <c r="D9762" s="210">
        <v>6.78</v>
      </c>
      <c r="E9762" s="206"/>
    </row>
    <row r="9763" spans="1:5" ht="15">
      <c r="A9763" s="207">
        <v>3939</v>
      </c>
      <c r="B9763" s="208" t="s">
        <v>10953</v>
      </c>
      <c r="C9763" s="209" t="s">
        <v>14</v>
      </c>
      <c r="D9763" s="210">
        <v>13.98</v>
      </c>
      <c r="E9763" s="206"/>
    </row>
    <row r="9764" spans="1:5" ht="15">
      <c r="A9764" s="207">
        <v>3911</v>
      </c>
      <c r="B9764" s="208" t="s">
        <v>10954</v>
      </c>
      <c r="C9764" s="209" t="s">
        <v>14</v>
      </c>
      <c r="D9764" s="210">
        <v>11.42</v>
      </c>
      <c r="E9764" s="206"/>
    </row>
    <row r="9765" spans="1:5" ht="15">
      <c r="A9765" s="207">
        <v>3908</v>
      </c>
      <c r="B9765" s="208" t="s">
        <v>10955</v>
      </c>
      <c r="C9765" s="209" t="s">
        <v>14</v>
      </c>
      <c r="D9765" s="210">
        <v>3.69</v>
      </c>
      <c r="E9765" s="206"/>
    </row>
    <row r="9766" spans="1:5" ht="15">
      <c r="A9766" s="207">
        <v>3910</v>
      </c>
      <c r="B9766" s="208" t="s">
        <v>10956</v>
      </c>
      <c r="C9766" s="209" t="s">
        <v>14</v>
      </c>
      <c r="D9766" s="210">
        <v>8.17</v>
      </c>
      <c r="E9766" s="206"/>
    </row>
    <row r="9767" spans="1:5" ht="15">
      <c r="A9767" s="207">
        <v>3913</v>
      </c>
      <c r="B9767" s="208" t="s">
        <v>10957</v>
      </c>
      <c r="C9767" s="209" t="s">
        <v>14</v>
      </c>
      <c r="D9767" s="210">
        <v>39.06</v>
      </c>
      <c r="E9767" s="206"/>
    </row>
    <row r="9768" spans="1:5" ht="15">
      <c r="A9768" s="207">
        <v>3912</v>
      </c>
      <c r="B9768" s="208" t="s">
        <v>10958</v>
      </c>
      <c r="C9768" s="209" t="s">
        <v>14</v>
      </c>
      <c r="D9768" s="210">
        <v>21.41</v>
      </c>
      <c r="E9768" s="206"/>
    </row>
    <row r="9769" spans="1:5" ht="15">
      <c r="A9769" s="207">
        <v>3909</v>
      </c>
      <c r="B9769" s="208" t="s">
        <v>10959</v>
      </c>
      <c r="C9769" s="209" t="s">
        <v>14</v>
      </c>
      <c r="D9769" s="210">
        <v>5.0199999999999996</v>
      </c>
      <c r="E9769" s="206"/>
    </row>
    <row r="9770" spans="1:5" ht="15">
      <c r="A9770" s="207">
        <v>3914</v>
      </c>
      <c r="B9770" s="208" t="s">
        <v>10960</v>
      </c>
      <c r="C9770" s="209" t="s">
        <v>14</v>
      </c>
      <c r="D9770" s="210">
        <v>58.93</v>
      </c>
      <c r="E9770" s="206"/>
    </row>
    <row r="9771" spans="1:5" ht="15">
      <c r="A9771" s="207">
        <v>3915</v>
      </c>
      <c r="B9771" s="208" t="s">
        <v>10961</v>
      </c>
      <c r="C9771" s="209" t="s">
        <v>14</v>
      </c>
      <c r="D9771" s="210">
        <v>92.93</v>
      </c>
      <c r="E9771" s="206"/>
    </row>
    <row r="9772" spans="1:5" ht="15">
      <c r="A9772" s="207">
        <v>3916</v>
      </c>
      <c r="B9772" s="208" t="s">
        <v>10962</v>
      </c>
      <c r="C9772" s="209" t="s">
        <v>14</v>
      </c>
      <c r="D9772" s="210">
        <v>169.3</v>
      </c>
      <c r="E9772" s="206"/>
    </row>
    <row r="9773" spans="1:5" ht="15">
      <c r="A9773" s="207">
        <v>3917</v>
      </c>
      <c r="B9773" s="208" t="s">
        <v>10963</v>
      </c>
      <c r="C9773" s="209" t="s">
        <v>14</v>
      </c>
      <c r="D9773" s="210">
        <v>279.24</v>
      </c>
      <c r="E9773" s="206"/>
    </row>
    <row r="9774" spans="1:5" ht="15">
      <c r="A9774" s="207">
        <v>1904</v>
      </c>
      <c r="B9774" s="208" t="s">
        <v>10964</v>
      </c>
      <c r="C9774" s="209" t="s">
        <v>14</v>
      </c>
      <c r="D9774" s="210">
        <v>0.63</v>
      </c>
      <c r="E9774" s="206"/>
    </row>
    <row r="9775" spans="1:5" ht="15">
      <c r="A9775" s="207">
        <v>1899</v>
      </c>
      <c r="B9775" s="208" t="s">
        <v>10965</v>
      </c>
      <c r="C9775" s="209" t="s">
        <v>14</v>
      </c>
      <c r="D9775" s="210">
        <v>0.72</v>
      </c>
      <c r="E9775" s="206"/>
    </row>
    <row r="9776" spans="1:5" ht="15">
      <c r="A9776" s="207">
        <v>1900</v>
      </c>
      <c r="B9776" s="208" t="s">
        <v>10966</v>
      </c>
      <c r="C9776" s="209" t="s">
        <v>14</v>
      </c>
      <c r="D9776" s="210">
        <v>1.1599999999999999</v>
      </c>
      <c r="E9776" s="206"/>
    </row>
    <row r="9777" spans="1:5" ht="30">
      <c r="A9777" s="207">
        <v>12407</v>
      </c>
      <c r="B9777" s="208" t="s">
        <v>10967</v>
      </c>
      <c r="C9777" s="209" t="s">
        <v>14</v>
      </c>
      <c r="D9777" s="210">
        <v>21.14</v>
      </c>
      <c r="E9777" s="206"/>
    </row>
    <row r="9778" spans="1:5" ht="30">
      <c r="A9778" s="207">
        <v>12408</v>
      </c>
      <c r="B9778" s="208" t="s">
        <v>10968</v>
      </c>
      <c r="C9778" s="209" t="s">
        <v>14</v>
      </c>
      <c r="D9778" s="210">
        <v>11.93</v>
      </c>
      <c r="E9778" s="206"/>
    </row>
    <row r="9779" spans="1:5" ht="30">
      <c r="A9779" s="207">
        <v>12409</v>
      </c>
      <c r="B9779" s="208" t="s">
        <v>10969</v>
      </c>
      <c r="C9779" s="209" t="s">
        <v>14</v>
      </c>
      <c r="D9779" s="210">
        <v>11.93</v>
      </c>
      <c r="E9779" s="206"/>
    </row>
    <row r="9780" spans="1:5" ht="30">
      <c r="A9780" s="207">
        <v>12410</v>
      </c>
      <c r="B9780" s="208" t="s">
        <v>10970</v>
      </c>
      <c r="C9780" s="209" t="s">
        <v>14</v>
      </c>
      <c r="D9780" s="210">
        <v>8.2200000000000006</v>
      </c>
      <c r="E9780" s="206"/>
    </row>
    <row r="9781" spans="1:5" ht="30">
      <c r="A9781" s="207">
        <v>3936</v>
      </c>
      <c r="B9781" s="208" t="s">
        <v>10971</v>
      </c>
      <c r="C9781" s="209" t="s">
        <v>14</v>
      </c>
      <c r="D9781" s="210">
        <v>14.85</v>
      </c>
      <c r="E9781" s="206"/>
    </row>
    <row r="9782" spans="1:5" ht="30">
      <c r="A9782" s="207">
        <v>3922</v>
      </c>
      <c r="B9782" s="208" t="s">
        <v>10972</v>
      </c>
      <c r="C9782" s="209" t="s">
        <v>14</v>
      </c>
      <c r="D9782" s="210">
        <v>13.66</v>
      </c>
      <c r="E9782" s="206"/>
    </row>
    <row r="9783" spans="1:5" ht="30">
      <c r="A9783" s="207">
        <v>3924</v>
      </c>
      <c r="B9783" s="208" t="s">
        <v>10973</v>
      </c>
      <c r="C9783" s="209" t="s">
        <v>14</v>
      </c>
      <c r="D9783" s="210">
        <v>14.85</v>
      </c>
      <c r="E9783" s="206"/>
    </row>
    <row r="9784" spans="1:5" ht="30">
      <c r="A9784" s="207">
        <v>3923</v>
      </c>
      <c r="B9784" s="208" t="s">
        <v>10974</v>
      </c>
      <c r="C9784" s="209" t="s">
        <v>14</v>
      </c>
      <c r="D9784" s="210">
        <v>14.85</v>
      </c>
      <c r="E9784" s="206"/>
    </row>
    <row r="9785" spans="1:5" ht="30">
      <c r="A9785" s="207">
        <v>3937</v>
      </c>
      <c r="B9785" s="208" t="s">
        <v>10975</v>
      </c>
      <c r="C9785" s="209" t="s">
        <v>14</v>
      </c>
      <c r="D9785" s="210">
        <v>12.25</v>
      </c>
      <c r="E9785" s="206"/>
    </row>
    <row r="9786" spans="1:5" ht="30">
      <c r="A9786" s="207">
        <v>3921</v>
      </c>
      <c r="B9786" s="208" t="s">
        <v>10976</v>
      </c>
      <c r="C9786" s="209" t="s">
        <v>14</v>
      </c>
      <c r="D9786" s="210">
        <v>12.26</v>
      </c>
      <c r="E9786" s="206"/>
    </row>
    <row r="9787" spans="1:5" ht="30">
      <c r="A9787" s="207">
        <v>3920</v>
      </c>
      <c r="B9787" s="208" t="s">
        <v>10977</v>
      </c>
      <c r="C9787" s="209" t="s">
        <v>14</v>
      </c>
      <c r="D9787" s="210">
        <v>12.25</v>
      </c>
      <c r="E9787" s="206"/>
    </row>
    <row r="9788" spans="1:5" ht="30">
      <c r="A9788" s="207">
        <v>3938</v>
      </c>
      <c r="B9788" s="208" t="s">
        <v>10978</v>
      </c>
      <c r="C9788" s="209" t="s">
        <v>14</v>
      </c>
      <c r="D9788" s="210">
        <v>8.08</v>
      </c>
      <c r="E9788" s="206"/>
    </row>
    <row r="9789" spans="1:5" ht="30">
      <c r="A9789" s="207">
        <v>3919</v>
      </c>
      <c r="B9789" s="208" t="s">
        <v>10979</v>
      </c>
      <c r="C9789" s="209" t="s">
        <v>14</v>
      </c>
      <c r="D9789" s="210">
        <v>8.23</v>
      </c>
      <c r="E9789" s="206"/>
    </row>
    <row r="9790" spans="1:5" ht="30">
      <c r="A9790" s="207">
        <v>3927</v>
      </c>
      <c r="B9790" s="208" t="s">
        <v>10980</v>
      </c>
      <c r="C9790" s="209" t="s">
        <v>14</v>
      </c>
      <c r="D9790" s="210">
        <v>41.71</v>
      </c>
      <c r="E9790" s="206"/>
    </row>
    <row r="9791" spans="1:5" ht="30">
      <c r="A9791" s="207">
        <v>3928</v>
      </c>
      <c r="B9791" s="208" t="s">
        <v>10981</v>
      </c>
      <c r="C9791" s="209" t="s">
        <v>14</v>
      </c>
      <c r="D9791" s="210">
        <v>41.71</v>
      </c>
      <c r="E9791" s="206"/>
    </row>
    <row r="9792" spans="1:5" ht="30">
      <c r="A9792" s="207">
        <v>3926</v>
      </c>
      <c r="B9792" s="208" t="s">
        <v>10982</v>
      </c>
      <c r="C9792" s="209" t="s">
        <v>14</v>
      </c>
      <c r="D9792" s="210">
        <v>23.78</v>
      </c>
      <c r="E9792" s="206"/>
    </row>
    <row r="9793" spans="1:5" ht="30">
      <c r="A9793" s="207">
        <v>3935</v>
      </c>
      <c r="B9793" s="208" t="s">
        <v>10983</v>
      </c>
      <c r="C9793" s="209" t="s">
        <v>14</v>
      </c>
      <c r="D9793" s="210">
        <v>23.78</v>
      </c>
      <c r="E9793" s="206"/>
    </row>
    <row r="9794" spans="1:5" ht="15">
      <c r="A9794" s="207">
        <v>3925</v>
      </c>
      <c r="B9794" s="208" t="s">
        <v>10984</v>
      </c>
      <c r="C9794" s="209" t="s">
        <v>14</v>
      </c>
      <c r="D9794" s="210">
        <v>23.78</v>
      </c>
      <c r="E9794" s="206"/>
    </row>
    <row r="9795" spans="1:5" ht="30">
      <c r="A9795" s="207">
        <v>12406</v>
      </c>
      <c r="B9795" s="208" t="s">
        <v>10985</v>
      </c>
      <c r="C9795" s="209" t="s">
        <v>14</v>
      </c>
      <c r="D9795" s="210">
        <v>5.84</v>
      </c>
      <c r="E9795" s="206"/>
    </row>
    <row r="9796" spans="1:5" ht="30">
      <c r="A9796" s="207">
        <v>3929</v>
      </c>
      <c r="B9796" s="208" t="s">
        <v>10986</v>
      </c>
      <c r="C9796" s="209" t="s">
        <v>14</v>
      </c>
      <c r="D9796" s="210">
        <v>63.55</v>
      </c>
      <c r="E9796" s="206"/>
    </row>
    <row r="9797" spans="1:5" ht="30">
      <c r="A9797" s="207">
        <v>3931</v>
      </c>
      <c r="B9797" s="208" t="s">
        <v>10987</v>
      </c>
      <c r="C9797" s="209" t="s">
        <v>14</v>
      </c>
      <c r="D9797" s="210">
        <v>63.55</v>
      </c>
      <c r="E9797" s="206"/>
    </row>
    <row r="9798" spans="1:5" ht="15">
      <c r="A9798" s="207">
        <v>3930</v>
      </c>
      <c r="B9798" s="208" t="s">
        <v>10988</v>
      </c>
      <c r="C9798" s="209" t="s">
        <v>14</v>
      </c>
      <c r="D9798" s="210">
        <v>63.55</v>
      </c>
      <c r="E9798" s="206"/>
    </row>
    <row r="9799" spans="1:5" ht="30">
      <c r="A9799" s="207">
        <v>3932</v>
      </c>
      <c r="B9799" s="208" t="s">
        <v>10989</v>
      </c>
      <c r="C9799" s="209" t="s">
        <v>14</v>
      </c>
      <c r="D9799" s="210">
        <v>109.73</v>
      </c>
      <c r="E9799" s="206"/>
    </row>
    <row r="9800" spans="1:5" ht="15">
      <c r="A9800" s="207">
        <v>3933</v>
      </c>
      <c r="B9800" s="208" t="s">
        <v>10990</v>
      </c>
      <c r="C9800" s="209" t="s">
        <v>14</v>
      </c>
      <c r="D9800" s="210">
        <v>109.73</v>
      </c>
      <c r="E9800" s="206"/>
    </row>
    <row r="9801" spans="1:5" ht="15">
      <c r="A9801" s="207">
        <v>3934</v>
      </c>
      <c r="B9801" s="208" t="s">
        <v>10991</v>
      </c>
      <c r="C9801" s="209" t="s">
        <v>14</v>
      </c>
      <c r="D9801" s="210">
        <v>109.73</v>
      </c>
      <c r="E9801" s="206"/>
    </row>
    <row r="9802" spans="1:5" ht="30">
      <c r="A9802" s="207">
        <v>40355</v>
      </c>
      <c r="B9802" s="208" t="s">
        <v>10992</v>
      </c>
      <c r="C9802" s="209" t="s">
        <v>14</v>
      </c>
      <c r="D9802" s="210">
        <v>8.3800000000000008</v>
      </c>
      <c r="E9802" s="206"/>
    </row>
    <row r="9803" spans="1:5" ht="30">
      <c r="A9803" s="207">
        <v>40364</v>
      </c>
      <c r="B9803" s="208" t="s">
        <v>10993</v>
      </c>
      <c r="C9803" s="209" t="s">
        <v>14</v>
      </c>
      <c r="D9803" s="210">
        <v>39.26</v>
      </c>
      <c r="E9803" s="206"/>
    </row>
    <row r="9804" spans="1:5" ht="30">
      <c r="A9804" s="207">
        <v>40361</v>
      </c>
      <c r="B9804" s="208" t="s">
        <v>10994</v>
      </c>
      <c r="C9804" s="209" t="s">
        <v>14</v>
      </c>
      <c r="D9804" s="210">
        <v>30.7</v>
      </c>
      <c r="E9804" s="206"/>
    </row>
    <row r="9805" spans="1:5" ht="30">
      <c r="A9805" s="207">
        <v>40358</v>
      </c>
      <c r="B9805" s="208" t="s">
        <v>10995</v>
      </c>
      <c r="C9805" s="209" t="s">
        <v>14</v>
      </c>
      <c r="D9805" s="210">
        <v>11.7</v>
      </c>
      <c r="E9805" s="206"/>
    </row>
    <row r="9806" spans="1:5" ht="30">
      <c r="A9806" s="207">
        <v>40370</v>
      </c>
      <c r="B9806" s="208" t="s">
        <v>10996</v>
      </c>
      <c r="C9806" s="209" t="s">
        <v>14</v>
      </c>
      <c r="D9806" s="210">
        <v>124.59</v>
      </c>
      <c r="E9806" s="206"/>
    </row>
    <row r="9807" spans="1:5" ht="30">
      <c r="A9807" s="207">
        <v>40367</v>
      </c>
      <c r="B9807" s="208" t="s">
        <v>10997</v>
      </c>
      <c r="C9807" s="209" t="s">
        <v>14</v>
      </c>
      <c r="D9807" s="210">
        <v>61.93</v>
      </c>
      <c r="E9807" s="206"/>
    </row>
    <row r="9808" spans="1:5" ht="30">
      <c r="A9808" s="207">
        <v>40373</v>
      </c>
      <c r="B9808" s="208" t="s">
        <v>10998</v>
      </c>
      <c r="C9808" s="209" t="s">
        <v>14</v>
      </c>
      <c r="D9808" s="210">
        <v>168.48</v>
      </c>
      <c r="E9808" s="206"/>
    </row>
    <row r="9809" spans="1:5" ht="30">
      <c r="A9809" s="207">
        <v>38947</v>
      </c>
      <c r="B9809" s="208" t="s">
        <v>10999</v>
      </c>
      <c r="C9809" s="209" t="s">
        <v>14</v>
      </c>
      <c r="D9809" s="210">
        <v>7.73</v>
      </c>
      <c r="E9809" s="206"/>
    </row>
    <row r="9810" spans="1:5" ht="30">
      <c r="A9810" s="207">
        <v>38948</v>
      </c>
      <c r="B9810" s="208" t="s">
        <v>11000</v>
      </c>
      <c r="C9810" s="209" t="s">
        <v>14</v>
      </c>
      <c r="D9810" s="210">
        <v>12.34</v>
      </c>
      <c r="E9810" s="206"/>
    </row>
    <row r="9811" spans="1:5" ht="30">
      <c r="A9811" s="207">
        <v>38949</v>
      </c>
      <c r="B9811" s="208" t="s">
        <v>11001</v>
      </c>
      <c r="C9811" s="209" t="s">
        <v>14</v>
      </c>
      <c r="D9811" s="210">
        <v>13.69</v>
      </c>
      <c r="E9811" s="206"/>
    </row>
    <row r="9812" spans="1:5" ht="30">
      <c r="A9812" s="207">
        <v>38951</v>
      </c>
      <c r="B9812" s="208" t="s">
        <v>11002</v>
      </c>
      <c r="C9812" s="209" t="s">
        <v>14</v>
      </c>
      <c r="D9812" s="210">
        <v>21.66</v>
      </c>
      <c r="E9812" s="206"/>
    </row>
    <row r="9813" spans="1:5" ht="30">
      <c r="A9813" s="207">
        <v>39312</v>
      </c>
      <c r="B9813" s="208" t="s">
        <v>11003</v>
      </c>
      <c r="C9813" s="209" t="s">
        <v>14</v>
      </c>
      <c r="D9813" s="210">
        <v>16.8</v>
      </c>
      <c r="E9813" s="206"/>
    </row>
    <row r="9814" spans="1:5" ht="30">
      <c r="A9814" s="207">
        <v>39313</v>
      </c>
      <c r="B9814" s="208" t="s">
        <v>11004</v>
      </c>
      <c r="C9814" s="209" t="s">
        <v>14</v>
      </c>
      <c r="D9814" s="210">
        <v>21.92</v>
      </c>
      <c r="E9814" s="206"/>
    </row>
    <row r="9815" spans="1:5" ht="30">
      <c r="A9815" s="207">
        <v>38950</v>
      </c>
      <c r="B9815" s="208" t="s">
        <v>11005</v>
      </c>
      <c r="C9815" s="209" t="s">
        <v>14</v>
      </c>
      <c r="D9815" s="210">
        <v>33</v>
      </c>
      <c r="E9815" s="206"/>
    </row>
    <row r="9816" spans="1:5" ht="30">
      <c r="A9816" s="207">
        <v>39314</v>
      </c>
      <c r="B9816" s="208" t="s">
        <v>11006</v>
      </c>
      <c r="C9816" s="209" t="s">
        <v>14</v>
      </c>
      <c r="D9816" s="210">
        <v>34.81</v>
      </c>
      <c r="E9816" s="206"/>
    </row>
    <row r="9817" spans="1:5" ht="15">
      <c r="A9817" s="207">
        <v>3907</v>
      </c>
      <c r="B9817" s="208" t="s">
        <v>11007</v>
      </c>
      <c r="C9817" s="209" t="s">
        <v>14</v>
      </c>
      <c r="D9817" s="210">
        <v>4.25</v>
      </c>
      <c r="E9817" s="206"/>
    </row>
    <row r="9818" spans="1:5" ht="30">
      <c r="A9818" s="207">
        <v>3889</v>
      </c>
      <c r="B9818" s="208" t="s">
        <v>11008</v>
      </c>
      <c r="C9818" s="209" t="s">
        <v>14</v>
      </c>
      <c r="D9818" s="210">
        <v>3.25</v>
      </c>
      <c r="E9818" s="206"/>
    </row>
    <row r="9819" spans="1:5" ht="30">
      <c r="A9819" s="207">
        <v>3868</v>
      </c>
      <c r="B9819" s="208" t="s">
        <v>11009</v>
      </c>
      <c r="C9819" s="209" t="s">
        <v>14</v>
      </c>
      <c r="D9819" s="210">
        <v>1.26</v>
      </c>
      <c r="E9819" s="206"/>
    </row>
    <row r="9820" spans="1:5" ht="30">
      <c r="A9820" s="207">
        <v>3869</v>
      </c>
      <c r="B9820" s="208" t="s">
        <v>11010</v>
      </c>
      <c r="C9820" s="209" t="s">
        <v>14</v>
      </c>
      <c r="D9820" s="210">
        <v>3.62</v>
      </c>
      <c r="E9820" s="206"/>
    </row>
    <row r="9821" spans="1:5" ht="30">
      <c r="A9821" s="207">
        <v>3872</v>
      </c>
      <c r="B9821" s="208" t="s">
        <v>11011</v>
      </c>
      <c r="C9821" s="209" t="s">
        <v>14</v>
      </c>
      <c r="D9821" s="210">
        <v>4.3899999999999997</v>
      </c>
      <c r="E9821" s="206"/>
    </row>
    <row r="9822" spans="1:5" ht="30">
      <c r="A9822" s="207">
        <v>3850</v>
      </c>
      <c r="B9822" s="208" t="s">
        <v>11012</v>
      </c>
      <c r="C9822" s="209" t="s">
        <v>14</v>
      </c>
      <c r="D9822" s="210">
        <v>11.32</v>
      </c>
      <c r="E9822" s="206"/>
    </row>
    <row r="9823" spans="1:5" ht="30">
      <c r="A9823" s="207">
        <v>38023</v>
      </c>
      <c r="B9823" s="208" t="s">
        <v>11013</v>
      </c>
      <c r="C9823" s="209" t="s">
        <v>14</v>
      </c>
      <c r="D9823" s="210">
        <v>4.7699999999999996</v>
      </c>
      <c r="E9823" s="206"/>
    </row>
    <row r="9824" spans="1:5" ht="30">
      <c r="A9824" s="207">
        <v>37986</v>
      </c>
      <c r="B9824" s="208" t="s">
        <v>11014</v>
      </c>
      <c r="C9824" s="209" t="s">
        <v>14</v>
      </c>
      <c r="D9824" s="210">
        <v>2.69</v>
      </c>
      <c r="E9824" s="206"/>
    </row>
    <row r="9825" spans="1:5" ht="30">
      <c r="A9825" s="207">
        <v>37987</v>
      </c>
      <c r="B9825" s="208" t="s">
        <v>11015</v>
      </c>
      <c r="C9825" s="209" t="s">
        <v>14</v>
      </c>
      <c r="D9825" s="210">
        <v>201.29</v>
      </c>
      <c r="E9825" s="206"/>
    </row>
    <row r="9826" spans="1:5" ht="30">
      <c r="A9826" s="207">
        <v>37988</v>
      </c>
      <c r="B9826" s="208" t="s">
        <v>11016</v>
      </c>
      <c r="C9826" s="209" t="s">
        <v>14</v>
      </c>
      <c r="D9826" s="210">
        <v>328.33</v>
      </c>
      <c r="E9826" s="206"/>
    </row>
    <row r="9827" spans="1:5" ht="15">
      <c r="A9827" s="207">
        <v>21120</v>
      </c>
      <c r="B9827" s="208" t="s">
        <v>11017</v>
      </c>
      <c r="C9827" s="209" t="s">
        <v>14</v>
      </c>
      <c r="D9827" s="210">
        <v>16.36</v>
      </c>
      <c r="E9827" s="206"/>
    </row>
    <row r="9828" spans="1:5" ht="15">
      <c r="A9828" s="207">
        <v>39318</v>
      </c>
      <c r="B9828" s="208" t="s">
        <v>11018</v>
      </c>
      <c r="C9828" s="209" t="s">
        <v>14</v>
      </c>
      <c r="D9828" s="210">
        <v>13.49</v>
      </c>
      <c r="E9828" s="206"/>
    </row>
    <row r="9829" spans="1:5" ht="15">
      <c r="A9829" s="207">
        <v>20162</v>
      </c>
      <c r="B9829" s="208" t="s">
        <v>11019</v>
      </c>
      <c r="C9829" s="209" t="s">
        <v>14</v>
      </c>
      <c r="D9829" s="210">
        <v>16.309999999999999</v>
      </c>
      <c r="E9829" s="206"/>
    </row>
    <row r="9830" spans="1:5" ht="15">
      <c r="A9830" s="207">
        <v>40366</v>
      </c>
      <c r="B9830" s="208" t="s">
        <v>11020</v>
      </c>
      <c r="C9830" s="209" t="s">
        <v>14</v>
      </c>
      <c r="D9830" s="210">
        <v>30.63</v>
      </c>
      <c r="E9830" s="206"/>
    </row>
    <row r="9831" spans="1:5" ht="15">
      <c r="A9831" s="207">
        <v>40363</v>
      </c>
      <c r="B9831" s="208" t="s">
        <v>11021</v>
      </c>
      <c r="C9831" s="209" t="s">
        <v>14</v>
      </c>
      <c r="D9831" s="210">
        <v>23.96</v>
      </c>
      <c r="E9831" s="206"/>
    </row>
    <row r="9832" spans="1:5" ht="15">
      <c r="A9832" s="207">
        <v>40354</v>
      </c>
      <c r="B9832" s="208" t="s">
        <v>11022</v>
      </c>
      <c r="C9832" s="209" t="s">
        <v>14</v>
      </c>
      <c r="D9832" s="210">
        <v>10.43</v>
      </c>
      <c r="E9832" s="206"/>
    </row>
    <row r="9833" spans="1:5" ht="15">
      <c r="A9833" s="207">
        <v>40360</v>
      </c>
      <c r="B9833" s="208" t="s">
        <v>11023</v>
      </c>
      <c r="C9833" s="209" t="s">
        <v>14</v>
      </c>
      <c r="D9833" s="210">
        <v>15.7</v>
      </c>
      <c r="E9833" s="206"/>
    </row>
    <row r="9834" spans="1:5" ht="15">
      <c r="A9834" s="207">
        <v>40372</v>
      </c>
      <c r="B9834" s="208" t="s">
        <v>11024</v>
      </c>
      <c r="C9834" s="209" t="s">
        <v>14</v>
      </c>
      <c r="D9834" s="210">
        <v>96.99</v>
      </c>
      <c r="E9834" s="206"/>
    </row>
    <row r="9835" spans="1:5" ht="15">
      <c r="A9835" s="207">
        <v>40369</v>
      </c>
      <c r="B9835" s="208" t="s">
        <v>11025</v>
      </c>
      <c r="C9835" s="209" t="s">
        <v>14</v>
      </c>
      <c r="D9835" s="210">
        <v>48.27</v>
      </c>
      <c r="E9835" s="206"/>
    </row>
    <row r="9836" spans="1:5" ht="15">
      <c r="A9836" s="207">
        <v>40357</v>
      </c>
      <c r="B9836" s="208" t="s">
        <v>11026</v>
      </c>
      <c r="C9836" s="209" t="s">
        <v>14</v>
      </c>
      <c r="D9836" s="210">
        <v>11.7</v>
      </c>
      <c r="E9836" s="206"/>
    </row>
    <row r="9837" spans="1:5" ht="15">
      <c r="A9837" s="207">
        <v>40375</v>
      </c>
      <c r="B9837" s="208" t="s">
        <v>11027</v>
      </c>
      <c r="C9837" s="209" t="s">
        <v>14</v>
      </c>
      <c r="D9837" s="210">
        <v>131.30000000000001</v>
      </c>
      <c r="E9837" s="206"/>
    </row>
    <row r="9838" spans="1:5" ht="15">
      <c r="A9838" s="207">
        <v>1893</v>
      </c>
      <c r="B9838" s="208" t="s">
        <v>11028</v>
      </c>
      <c r="C9838" s="209" t="s">
        <v>14</v>
      </c>
      <c r="D9838" s="210">
        <v>2.39</v>
      </c>
      <c r="E9838" s="206"/>
    </row>
    <row r="9839" spans="1:5" ht="15">
      <c r="A9839" s="207">
        <v>1902</v>
      </c>
      <c r="B9839" s="208" t="s">
        <v>11029</v>
      </c>
      <c r="C9839" s="209" t="s">
        <v>14</v>
      </c>
      <c r="D9839" s="210">
        <v>1.74</v>
      </c>
      <c r="E9839" s="206"/>
    </row>
    <row r="9840" spans="1:5" ht="15">
      <c r="A9840" s="207">
        <v>1901</v>
      </c>
      <c r="B9840" s="208" t="s">
        <v>11030</v>
      </c>
      <c r="C9840" s="209" t="s">
        <v>14</v>
      </c>
      <c r="D9840" s="210">
        <v>0.54</v>
      </c>
      <c r="E9840" s="206"/>
    </row>
    <row r="9841" spans="1:5" ht="15">
      <c r="A9841" s="207">
        <v>1892</v>
      </c>
      <c r="B9841" s="208" t="s">
        <v>11031</v>
      </c>
      <c r="C9841" s="209" t="s">
        <v>14</v>
      </c>
      <c r="D9841" s="210">
        <v>1.1200000000000001</v>
      </c>
      <c r="E9841" s="206"/>
    </row>
    <row r="9842" spans="1:5" ht="15">
      <c r="A9842" s="207">
        <v>1907</v>
      </c>
      <c r="B9842" s="208" t="s">
        <v>11032</v>
      </c>
      <c r="C9842" s="209" t="s">
        <v>14</v>
      </c>
      <c r="D9842" s="210">
        <v>7.71</v>
      </c>
      <c r="E9842" s="206"/>
    </row>
    <row r="9843" spans="1:5" ht="15">
      <c r="A9843" s="207">
        <v>1894</v>
      </c>
      <c r="B9843" s="208" t="s">
        <v>11033</v>
      </c>
      <c r="C9843" s="209" t="s">
        <v>14</v>
      </c>
      <c r="D9843" s="210">
        <v>3.46</v>
      </c>
      <c r="E9843" s="206"/>
    </row>
    <row r="9844" spans="1:5" ht="15">
      <c r="A9844" s="207">
        <v>1891</v>
      </c>
      <c r="B9844" s="208" t="s">
        <v>11034</v>
      </c>
      <c r="C9844" s="209" t="s">
        <v>14</v>
      </c>
      <c r="D9844" s="210">
        <v>0.8</v>
      </c>
      <c r="E9844" s="206"/>
    </row>
    <row r="9845" spans="1:5" ht="15">
      <c r="A9845" s="207">
        <v>1896</v>
      </c>
      <c r="B9845" s="208" t="s">
        <v>11035</v>
      </c>
      <c r="C9845" s="209" t="s">
        <v>14</v>
      </c>
      <c r="D9845" s="210">
        <v>10.35</v>
      </c>
      <c r="E9845" s="206"/>
    </row>
    <row r="9846" spans="1:5" ht="15">
      <c r="A9846" s="207">
        <v>1895</v>
      </c>
      <c r="B9846" s="208" t="s">
        <v>11036</v>
      </c>
      <c r="C9846" s="209" t="s">
        <v>14</v>
      </c>
      <c r="D9846" s="210">
        <v>18.190000000000001</v>
      </c>
      <c r="E9846" s="206"/>
    </row>
    <row r="9847" spans="1:5" ht="30">
      <c r="A9847" s="207">
        <v>2641</v>
      </c>
      <c r="B9847" s="208" t="s">
        <v>11037</v>
      </c>
      <c r="C9847" s="209" t="s">
        <v>14</v>
      </c>
      <c r="D9847" s="210">
        <v>25.34</v>
      </c>
      <c r="E9847" s="206"/>
    </row>
    <row r="9848" spans="1:5" ht="30">
      <c r="A9848" s="207">
        <v>2636</v>
      </c>
      <c r="B9848" s="208" t="s">
        <v>11038</v>
      </c>
      <c r="C9848" s="209" t="s">
        <v>14</v>
      </c>
      <c r="D9848" s="210">
        <v>1.63</v>
      </c>
      <c r="E9848" s="206"/>
    </row>
    <row r="9849" spans="1:5" ht="30">
      <c r="A9849" s="207">
        <v>2637</v>
      </c>
      <c r="B9849" s="208" t="s">
        <v>11039</v>
      </c>
      <c r="C9849" s="209" t="s">
        <v>14</v>
      </c>
      <c r="D9849" s="210">
        <v>1.73</v>
      </c>
      <c r="E9849" s="206"/>
    </row>
    <row r="9850" spans="1:5" ht="30">
      <c r="A9850" s="207">
        <v>2638</v>
      </c>
      <c r="B9850" s="208" t="s">
        <v>11040</v>
      </c>
      <c r="C9850" s="209" t="s">
        <v>14</v>
      </c>
      <c r="D9850" s="210">
        <v>2.02</v>
      </c>
      <c r="E9850" s="206"/>
    </row>
    <row r="9851" spans="1:5" ht="30">
      <c r="A9851" s="207">
        <v>2639</v>
      </c>
      <c r="B9851" s="208" t="s">
        <v>11041</v>
      </c>
      <c r="C9851" s="209" t="s">
        <v>14</v>
      </c>
      <c r="D9851" s="210">
        <v>3.58</v>
      </c>
      <c r="E9851" s="206"/>
    </row>
    <row r="9852" spans="1:5" ht="30">
      <c r="A9852" s="207">
        <v>2644</v>
      </c>
      <c r="B9852" s="208" t="s">
        <v>11042</v>
      </c>
      <c r="C9852" s="209" t="s">
        <v>14</v>
      </c>
      <c r="D9852" s="210">
        <v>5.18</v>
      </c>
      <c r="E9852" s="206"/>
    </row>
    <row r="9853" spans="1:5" ht="30">
      <c r="A9853" s="207">
        <v>2643</v>
      </c>
      <c r="B9853" s="208" t="s">
        <v>11043</v>
      </c>
      <c r="C9853" s="209" t="s">
        <v>14</v>
      </c>
      <c r="D9853" s="210">
        <v>7.22</v>
      </c>
      <c r="E9853" s="206"/>
    </row>
    <row r="9854" spans="1:5" ht="30">
      <c r="A9854" s="207">
        <v>2640</v>
      </c>
      <c r="B9854" s="208" t="s">
        <v>11044</v>
      </c>
      <c r="C9854" s="209" t="s">
        <v>14</v>
      </c>
      <c r="D9854" s="210">
        <v>10.55</v>
      </c>
      <c r="E9854" s="206"/>
    </row>
    <row r="9855" spans="1:5" ht="30">
      <c r="A9855" s="207">
        <v>2642</v>
      </c>
      <c r="B9855" s="208" t="s">
        <v>11045</v>
      </c>
      <c r="C9855" s="209" t="s">
        <v>14</v>
      </c>
      <c r="D9855" s="210">
        <v>16.059999999999999</v>
      </c>
      <c r="E9855" s="206"/>
    </row>
    <row r="9856" spans="1:5" ht="30">
      <c r="A9856" s="207">
        <v>38943</v>
      </c>
      <c r="B9856" s="208" t="s">
        <v>11046</v>
      </c>
      <c r="C9856" s="209" t="s">
        <v>14</v>
      </c>
      <c r="D9856" s="210">
        <v>5.71</v>
      </c>
      <c r="E9856" s="206"/>
    </row>
    <row r="9857" spans="1:5" ht="30">
      <c r="A9857" s="207">
        <v>38944</v>
      </c>
      <c r="B9857" s="208" t="s">
        <v>11047</v>
      </c>
      <c r="C9857" s="209" t="s">
        <v>14</v>
      </c>
      <c r="D9857" s="210">
        <v>8.83</v>
      </c>
      <c r="E9857" s="206"/>
    </row>
    <row r="9858" spans="1:5" ht="30">
      <c r="A9858" s="207">
        <v>38945</v>
      </c>
      <c r="B9858" s="208" t="s">
        <v>11048</v>
      </c>
      <c r="C9858" s="209" t="s">
        <v>14</v>
      </c>
      <c r="D9858" s="210">
        <v>17.899999999999999</v>
      </c>
      <c r="E9858" s="206"/>
    </row>
    <row r="9859" spans="1:5" ht="30">
      <c r="A9859" s="207">
        <v>38946</v>
      </c>
      <c r="B9859" s="208" t="s">
        <v>11049</v>
      </c>
      <c r="C9859" s="209" t="s">
        <v>14</v>
      </c>
      <c r="D9859" s="210">
        <v>26.69</v>
      </c>
      <c r="E9859" s="206"/>
    </row>
    <row r="9860" spans="1:5" ht="30">
      <c r="A9860" s="207">
        <v>39308</v>
      </c>
      <c r="B9860" s="208" t="s">
        <v>11050</v>
      </c>
      <c r="C9860" s="209" t="s">
        <v>14</v>
      </c>
      <c r="D9860" s="210">
        <v>11.64</v>
      </c>
      <c r="E9860" s="206"/>
    </row>
    <row r="9861" spans="1:5" ht="30">
      <c r="A9861" s="207">
        <v>39309</v>
      </c>
      <c r="B9861" s="208" t="s">
        <v>11051</v>
      </c>
      <c r="C9861" s="209" t="s">
        <v>14</v>
      </c>
      <c r="D9861" s="210">
        <v>16.829999999999998</v>
      </c>
      <c r="E9861" s="206"/>
    </row>
    <row r="9862" spans="1:5" ht="30">
      <c r="A9862" s="207">
        <v>39310</v>
      </c>
      <c r="B9862" s="208" t="s">
        <v>11052</v>
      </c>
      <c r="C9862" s="209" t="s">
        <v>14</v>
      </c>
      <c r="D9862" s="210">
        <v>25.51</v>
      </c>
      <c r="E9862" s="206"/>
    </row>
    <row r="9863" spans="1:5" ht="30">
      <c r="A9863" s="207">
        <v>39311</v>
      </c>
      <c r="B9863" s="208" t="s">
        <v>11053</v>
      </c>
      <c r="C9863" s="209" t="s">
        <v>14</v>
      </c>
      <c r="D9863" s="210">
        <v>38.340000000000003</v>
      </c>
      <c r="E9863" s="206"/>
    </row>
    <row r="9864" spans="1:5" ht="15">
      <c r="A9864" s="207">
        <v>39855</v>
      </c>
      <c r="B9864" s="208" t="s">
        <v>11054</v>
      </c>
      <c r="C9864" s="209" t="s">
        <v>14</v>
      </c>
      <c r="D9864" s="210">
        <v>2.58</v>
      </c>
      <c r="E9864" s="206"/>
    </row>
    <row r="9865" spans="1:5" ht="15">
      <c r="A9865" s="207">
        <v>39856</v>
      </c>
      <c r="B9865" s="208" t="s">
        <v>11055</v>
      </c>
      <c r="C9865" s="209" t="s">
        <v>14</v>
      </c>
      <c r="D9865" s="210">
        <v>6.08</v>
      </c>
      <c r="E9865" s="206"/>
    </row>
    <row r="9866" spans="1:5" ht="15">
      <c r="A9866" s="207">
        <v>39857</v>
      </c>
      <c r="B9866" s="208" t="s">
        <v>11056</v>
      </c>
      <c r="C9866" s="209" t="s">
        <v>14</v>
      </c>
      <c r="D9866" s="210">
        <v>9.83</v>
      </c>
      <c r="E9866" s="206"/>
    </row>
    <row r="9867" spans="1:5" ht="15">
      <c r="A9867" s="207">
        <v>39858</v>
      </c>
      <c r="B9867" s="208" t="s">
        <v>11057</v>
      </c>
      <c r="C9867" s="209" t="s">
        <v>14</v>
      </c>
      <c r="D9867" s="210">
        <v>21.82</v>
      </c>
      <c r="E9867" s="206"/>
    </row>
    <row r="9868" spans="1:5" ht="15">
      <c r="A9868" s="207">
        <v>39859</v>
      </c>
      <c r="B9868" s="208" t="s">
        <v>11058</v>
      </c>
      <c r="C9868" s="209" t="s">
        <v>14</v>
      </c>
      <c r="D9868" s="210">
        <v>33.64</v>
      </c>
      <c r="E9868" s="206"/>
    </row>
    <row r="9869" spans="1:5" ht="15">
      <c r="A9869" s="207">
        <v>39860</v>
      </c>
      <c r="B9869" s="208" t="s">
        <v>11059</v>
      </c>
      <c r="C9869" s="209" t="s">
        <v>14</v>
      </c>
      <c r="D9869" s="210">
        <v>51.62</v>
      </c>
      <c r="E9869" s="206"/>
    </row>
    <row r="9870" spans="1:5" ht="15">
      <c r="A9870" s="207">
        <v>39861</v>
      </c>
      <c r="B9870" s="208" t="s">
        <v>11060</v>
      </c>
      <c r="C9870" s="209" t="s">
        <v>14</v>
      </c>
      <c r="D9870" s="210">
        <v>147.38</v>
      </c>
      <c r="E9870" s="206"/>
    </row>
    <row r="9871" spans="1:5" ht="15">
      <c r="A9871" s="207">
        <v>38447</v>
      </c>
      <c r="B9871" s="208" t="s">
        <v>11061</v>
      </c>
      <c r="C9871" s="209" t="s">
        <v>14</v>
      </c>
      <c r="D9871" s="210">
        <v>121.16</v>
      </c>
      <c r="E9871" s="206"/>
    </row>
    <row r="9872" spans="1:5" ht="15">
      <c r="A9872" s="207">
        <v>36320</v>
      </c>
      <c r="B9872" s="208" t="s">
        <v>11062</v>
      </c>
      <c r="C9872" s="209" t="s">
        <v>14</v>
      </c>
      <c r="D9872" s="210">
        <v>1.75</v>
      </c>
      <c r="E9872" s="206"/>
    </row>
    <row r="9873" spans="1:5" ht="15">
      <c r="A9873" s="207">
        <v>36324</v>
      </c>
      <c r="B9873" s="208" t="s">
        <v>11063</v>
      </c>
      <c r="C9873" s="209" t="s">
        <v>14</v>
      </c>
      <c r="D9873" s="210">
        <v>2.66</v>
      </c>
      <c r="E9873" s="206"/>
    </row>
    <row r="9874" spans="1:5" ht="15">
      <c r="A9874" s="207">
        <v>38441</v>
      </c>
      <c r="B9874" s="208" t="s">
        <v>11064</v>
      </c>
      <c r="C9874" s="209" t="s">
        <v>14</v>
      </c>
      <c r="D9874" s="210">
        <v>3.49</v>
      </c>
      <c r="E9874" s="206"/>
    </row>
    <row r="9875" spans="1:5" ht="15">
      <c r="A9875" s="207">
        <v>38442</v>
      </c>
      <c r="B9875" s="208" t="s">
        <v>11065</v>
      </c>
      <c r="C9875" s="209" t="s">
        <v>14</v>
      </c>
      <c r="D9875" s="210">
        <v>8.8800000000000008</v>
      </c>
      <c r="E9875" s="206"/>
    </row>
    <row r="9876" spans="1:5" ht="15">
      <c r="A9876" s="207">
        <v>38443</v>
      </c>
      <c r="B9876" s="208" t="s">
        <v>11066</v>
      </c>
      <c r="C9876" s="209" t="s">
        <v>14</v>
      </c>
      <c r="D9876" s="210">
        <v>13.42</v>
      </c>
      <c r="E9876" s="206"/>
    </row>
    <row r="9877" spans="1:5" ht="15">
      <c r="A9877" s="207">
        <v>38444</v>
      </c>
      <c r="B9877" s="208" t="s">
        <v>11067</v>
      </c>
      <c r="C9877" s="209" t="s">
        <v>14</v>
      </c>
      <c r="D9877" s="210">
        <v>19.97</v>
      </c>
      <c r="E9877" s="206"/>
    </row>
    <row r="9878" spans="1:5" ht="15">
      <c r="A9878" s="207">
        <v>38445</v>
      </c>
      <c r="B9878" s="208" t="s">
        <v>11068</v>
      </c>
      <c r="C9878" s="209" t="s">
        <v>14</v>
      </c>
      <c r="D9878" s="210">
        <v>46.92</v>
      </c>
      <c r="E9878" s="206"/>
    </row>
    <row r="9879" spans="1:5" ht="15">
      <c r="A9879" s="207">
        <v>38446</v>
      </c>
      <c r="B9879" s="208" t="s">
        <v>11069</v>
      </c>
      <c r="C9879" s="209" t="s">
        <v>14</v>
      </c>
      <c r="D9879" s="210">
        <v>75.72</v>
      </c>
      <c r="E9879" s="206"/>
    </row>
    <row r="9880" spans="1:5" ht="15">
      <c r="A9880" s="207">
        <v>3867</v>
      </c>
      <c r="B9880" s="208" t="s">
        <v>11070</v>
      </c>
      <c r="C9880" s="209" t="s">
        <v>14</v>
      </c>
      <c r="D9880" s="210">
        <v>76.03</v>
      </c>
      <c r="E9880" s="206"/>
    </row>
    <row r="9881" spans="1:5" ht="15">
      <c r="A9881" s="207">
        <v>3861</v>
      </c>
      <c r="B9881" s="208" t="s">
        <v>11071</v>
      </c>
      <c r="C9881" s="209" t="s">
        <v>14</v>
      </c>
      <c r="D9881" s="210">
        <v>0.63</v>
      </c>
      <c r="E9881" s="206"/>
    </row>
    <row r="9882" spans="1:5" ht="15">
      <c r="A9882" s="207">
        <v>3904</v>
      </c>
      <c r="B9882" s="208" t="s">
        <v>11072</v>
      </c>
      <c r="C9882" s="209" t="s">
        <v>14</v>
      </c>
      <c r="D9882" s="210">
        <v>0.77</v>
      </c>
      <c r="E9882" s="206"/>
    </row>
    <row r="9883" spans="1:5" ht="15">
      <c r="A9883" s="207">
        <v>3903</v>
      </c>
      <c r="B9883" s="208" t="s">
        <v>11073</v>
      </c>
      <c r="C9883" s="209" t="s">
        <v>14</v>
      </c>
      <c r="D9883" s="210">
        <v>1.89</v>
      </c>
      <c r="E9883" s="206"/>
    </row>
    <row r="9884" spans="1:5" ht="15">
      <c r="A9884" s="207">
        <v>3862</v>
      </c>
      <c r="B9884" s="208" t="s">
        <v>11074</v>
      </c>
      <c r="C9884" s="209" t="s">
        <v>14</v>
      </c>
      <c r="D9884" s="210">
        <v>3.85</v>
      </c>
      <c r="E9884" s="206"/>
    </row>
    <row r="9885" spans="1:5" ht="15">
      <c r="A9885" s="207">
        <v>3863</v>
      </c>
      <c r="B9885" s="208" t="s">
        <v>11075</v>
      </c>
      <c r="C9885" s="209" t="s">
        <v>14</v>
      </c>
      <c r="D9885" s="210">
        <v>4.5199999999999996</v>
      </c>
      <c r="E9885" s="206"/>
    </row>
    <row r="9886" spans="1:5" ht="15">
      <c r="A9886" s="207">
        <v>3864</v>
      </c>
      <c r="B9886" s="208" t="s">
        <v>11076</v>
      </c>
      <c r="C9886" s="209" t="s">
        <v>14</v>
      </c>
      <c r="D9886" s="210">
        <v>11.77</v>
      </c>
      <c r="E9886" s="206"/>
    </row>
    <row r="9887" spans="1:5" ht="15">
      <c r="A9887" s="207">
        <v>3865</v>
      </c>
      <c r="B9887" s="208" t="s">
        <v>11077</v>
      </c>
      <c r="C9887" s="209" t="s">
        <v>14</v>
      </c>
      <c r="D9887" s="210">
        <v>20.48</v>
      </c>
      <c r="E9887" s="206"/>
    </row>
    <row r="9888" spans="1:5" ht="15">
      <c r="A9888" s="207">
        <v>3866</v>
      </c>
      <c r="B9888" s="208" t="s">
        <v>11078</v>
      </c>
      <c r="C9888" s="209" t="s">
        <v>14</v>
      </c>
      <c r="D9888" s="210">
        <v>46.87</v>
      </c>
      <c r="E9888" s="206"/>
    </row>
    <row r="9889" spans="1:5" ht="15">
      <c r="A9889" s="207">
        <v>3902</v>
      </c>
      <c r="B9889" s="208" t="s">
        <v>11079</v>
      </c>
      <c r="C9889" s="209" t="s">
        <v>14</v>
      </c>
      <c r="D9889" s="210">
        <v>22.79</v>
      </c>
      <c r="E9889" s="206"/>
    </row>
    <row r="9890" spans="1:5" ht="15">
      <c r="A9890" s="207">
        <v>3878</v>
      </c>
      <c r="B9890" s="208" t="s">
        <v>11080</v>
      </c>
      <c r="C9890" s="209" t="s">
        <v>14</v>
      </c>
      <c r="D9890" s="210">
        <v>7.2</v>
      </c>
      <c r="E9890" s="206"/>
    </row>
    <row r="9891" spans="1:5" ht="15">
      <c r="A9891" s="207">
        <v>3877</v>
      </c>
      <c r="B9891" s="208" t="s">
        <v>11081</v>
      </c>
      <c r="C9891" s="209" t="s">
        <v>14</v>
      </c>
      <c r="D9891" s="210">
        <v>6.58</v>
      </c>
      <c r="E9891" s="206"/>
    </row>
    <row r="9892" spans="1:5" ht="15">
      <c r="A9892" s="207">
        <v>3879</v>
      </c>
      <c r="B9892" s="208" t="s">
        <v>11082</v>
      </c>
      <c r="C9892" s="209" t="s">
        <v>14</v>
      </c>
      <c r="D9892" s="210">
        <v>14.53</v>
      </c>
      <c r="E9892" s="206"/>
    </row>
    <row r="9893" spans="1:5" ht="15">
      <c r="A9893" s="207">
        <v>3880</v>
      </c>
      <c r="B9893" s="208" t="s">
        <v>11083</v>
      </c>
      <c r="C9893" s="209" t="s">
        <v>14</v>
      </c>
      <c r="D9893" s="210">
        <v>32.78</v>
      </c>
      <c r="E9893" s="206"/>
    </row>
    <row r="9894" spans="1:5" ht="15">
      <c r="A9894" s="207">
        <v>12892</v>
      </c>
      <c r="B9894" s="208" t="s">
        <v>11084</v>
      </c>
      <c r="C9894" s="209" t="s">
        <v>8498</v>
      </c>
      <c r="D9894" s="210">
        <v>12.42</v>
      </c>
      <c r="E9894" s="206"/>
    </row>
    <row r="9895" spans="1:5" ht="15">
      <c r="A9895" s="207">
        <v>3883</v>
      </c>
      <c r="B9895" s="208" t="s">
        <v>11085</v>
      </c>
      <c r="C9895" s="209" t="s">
        <v>14</v>
      </c>
      <c r="D9895" s="210">
        <v>1.51</v>
      </c>
      <c r="E9895" s="206"/>
    </row>
    <row r="9896" spans="1:5" ht="15">
      <c r="A9896" s="207">
        <v>3876</v>
      </c>
      <c r="B9896" s="208" t="s">
        <v>11086</v>
      </c>
      <c r="C9896" s="209" t="s">
        <v>14</v>
      </c>
      <c r="D9896" s="210">
        <v>3.79</v>
      </c>
      <c r="E9896" s="206"/>
    </row>
    <row r="9897" spans="1:5" ht="15">
      <c r="A9897" s="207">
        <v>3884</v>
      </c>
      <c r="B9897" s="208" t="s">
        <v>11087</v>
      </c>
      <c r="C9897" s="209" t="s">
        <v>14</v>
      </c>
      <c r="D9897" s="210">
        <v>2.27</v>
      </c>
      <c r="E9897" s="206"/>
    </row>
    <row r="9898" spans="1:5" ht="30">
      <c r="A9898" s="207">
        <v>3837</v>
      </c>
      <c r="B9898" s="208" t="s">
        <v>11088</v>
      </c>
      <c r="C9898" s="209" t="s">
        <v>14</v>
      </c>
      <c r="D9898" s="210">
        <v>52.07</v>
      </c>
      <c r="E9898" s="206"/>
    </row>
    <row r="9899" spans="1:5" ht="30">
      <c r="A9899" s="207">
        <v>3845</v>
      </c>
      <c r="B9899" s="208" t="s">
        <v>11089</v>
      </c>
      <c r="C9899" s="209" t="s">
        <v>14</v>
      </c>
      <c r="D9899" s="210">
        <v>19.02</v>
      </c>
      <c r="E9899" s="206"/>
    </row>
    <row r="9900" spans="1:5" ht="30">
      <c r="A9900" s="207">
        <v>11045</v>
      </c>
      <c r="B9900" s="208" t="s">
        <v>11090</v>
      </c>
      <c r="C9900" s="209" t="s">
        <v>14</v>
      </c>
      <c r="D9900" s="210">
        <v>36.69</v>
      </c>
      <c r="E9900" s="206"/>
    </row>
    <row r="9901" spans="1:5" ht="30">
      <c r="A9901" s="207">
        <v>20170</v>
      </c>
      <c r="B9901" s="208" t="s">
        <v>11091</v>
      </c>
      <c r="C9901" s="209" t="s">
        <v>14</v>
      </c>
      <c r="D9901" s="210">
        <v>13.22</v>
      </c>
      <c r="E9901" s="206"/>
    </row>
    <row r="9902" spans="1:5" ht="30">
      <c r="A9902" s="207">
        <v>20171</v>
      </c>
      <c r="B9902" s="208" t="s">
        <v>11092</v>
      </c>
      <c r="C9902" s="209" t="s">
        <v>14</v>
      </c>
      <c r="D9902" s="210">
        <v>39.270000000000003</v>
      </c>
      <c r="E9902" s="206"/>
    </row>
    <row r="9903" spans="1:5" ht="30">
      <c r="A9903" s="207">
        <v>20167</v>
      </c>
      <c r="B9903" s="208" t="s">
        <v>11093</v>
      </c>
      <c r="C9903" s="209" t="s">
        <v>14</v>
      </c>
      <c r="D9903" s="210">
        <v>4.91</v>
      </c>
      <c r="E9903" s="206"/>
    </row>
    <row r="9904" spans="1:5" ht="30">
      <c r="A9904" s="207">
        <v>20168</v>
      </c>
      <c r="B9904" s="208" t="s">
        <v>11094</v>
      </c>
      <c r="C9904" s="209" t="s">
        <v>14</v>
      </c>
      <c r="D9904" s="210">
        <v>7.7</v>
      </c>
      <c r="E9904" s="206"/>
    </row>
    <row r="9905" spans="1:5" ht="30">
      <c r="A9905" s="207">
        <v>20169</v>
      </c>
      <c r="B9905" s="208" t="s">
        <v>11095</v>
      </c>
      <c r="C9905" s="209" t="s">
        <v>14</v>
      </c>
      <c r="D9905" s="210">
        <v>10.9</v>
      </c>
      <c r="E9905" s="206"/>
    </row>
    <row r="9906" spans="1:5" ht="30">
      <c r="A9906" s="207">
        <v>3899</v>
      </c>
      <c r="B9906" s="208" t="s">
        <v>11096</v>
      </c>
      <c r="C9906" s="209" t="s">
        <v>14</v>
      </c>
      <c r="D9906" s="210">
        <v>5.77</v>
      </c>
      <c r="E9906" s="206"/>
    </row>
    <row r="9907" spans="1:5" ht="30">
      <c r="A9907" s="207">
        <v>38676</v>
      </c>
      <c r="B9907" s="208" t="s">
        <v>11097</v>
      </c>
      <c r="C9907" s="209" t="s">
        <v>14</v>
      </c>
      <c r="D9907" s="210">
        <v>27.94</v>
      </c>
      <c r="E9907" s="206"/>
    </row>
    <row r="9908" spans="1:5" ht="30">
      <c r="A9908" s="207">
        <v>3897</v>
      </c>
      <c r="B9908" s="208" t="s">
        <v>11098</v>
      </c>
      <c r="C9908" s="209" t="s">
        <v>14</v>
      </c>
      <c r="D9908" s="210">
        <v>1.21</v>
      </c>
      <c r="E9908" s="206"/>
    </row>
    <row r="9909" spans="1:5" ht="30">
      <c r="A9909" s="207">
        <v>3875</v>
      </c>
      <c r="B9909" s="208" t="s">
        <v>11099</v>
      </c>
      <c r="C9909" s="209" t="s">
        <v>14</v>
      </c>
      <c r="D9909" s="210">
        <v>2.63</v>
      </c>
      <c r="E9909" s="206"/>
    </row>
    <row r="9910" spans="1:5" ht="30">
      <c r="A9910" s="207">
        <v>3898</v>
      </c>
      <c r="B9910" s="208" t="s">
        <v>11100</v>
      </c>
      <c r="C9910" s="209" t="s">
        <v>14</v>
      </c>
      <c r="D9910" s="210">
        <v>4.9800000000000004</v>
      </c>
      <c r="E9910" s="206"/>
    </row>
    <row r="9911" spans="1:5" ht="15">
      <c r="A9911" s="207">
        <v>3855</v>
      </c>
      <c r="B9911" s="208" t="s">
        <v>11101</v>
      </c>
      <c r="C9911" s="209" t="s">
        <v>14</v>
      </c>
      <c r="D9911" s="210">
        <v>5.03</v>
      </c>
      <c r="E9911" s="206"/>
    </row>
    <row r="9912" spans="1:5" ht="15">
      <c r="A9912" s="207">
        <v>3874</v>
      </c>
      <c r="B9912" s="208" t="s">
        <v>11102</v>
      </c>
      <c r="C9912" s="209" t="s">
        <v>14</v>
      </c>
      <c r="D9912" s="210">
        <v>5.34</v>
      </c>
      <c r="E9912" s="206"/>
    </row>
    <row r="9913" spans="1:5" ht="15">
      <c r="A9913" s="207">
        <v>3870</v>
      </c>
      <c r="B9913" s="208" t="s">
        <v>11103</v>
      </c>
      <c r="C9913" s="209" t="s">
        <v>14</v>
      </c>
      <c r="D9913" s="210">
        <v>6.63</v>
      </c>
      <c r="E9913" s="206"/>
    </row>
    <row r="9914" spans="1:5" ht="15">
      <c r="A9914" s="207">
        <v>38678</v>
      </c>
      <c r="B9914" s="208" t="s">
        <v>11104</v>
      </c>
      <c r="C9914" s="209" t="s">
        <v>14</v>
      </c>
      <c r="D9914" s="210">
        <v>18.05</v>
      </c>
      <c r="E9914" s="206"/>
    </row>
    <row r="9915" spans="1:5" ht="30">
      <c r="A9915" s="207">
        <v>3859</v>
      </c>
      <c r="B9915" s="208" t="s">
        <v>11105</v>
      </c>
      <c r="C9915" s="209" t="s">
        <v>14</v>
      </c>
      <c r="D9915" s="210">
        <v>1.33</v>
      </c>
      <c r="E9915" s="206"/>
    </row>
    <row r="9916" spans="1:5" ht="30">
      <c r="A9916" s="207">
        <v>3856</v>
      </c>
      <c r="B9916" s="208" t="s">
        <v>11106</v>
      </c>
      <c r="C9916" s="209" t="s">
        <v>14</v>
      </c>
      <c r="D9916" s="210">
        <v>1.69</v>
      </c>
      <c r="E9916" s="206"/>
    </row>
    <row r="9917" spans="1:5" ht="30">
      <c r="A9917" s="207">
        <v>3906</v>
      </c>
      <c r="B9917" s="208" t="s">
        <v>11107</v>
      </c>
      <c r="C9917" s="209" t="s">
        <v>14</v>
      </c>
      <c r="D9917" s="210">
        <v>1.6</v>
      </c>
      <c r="E9917" s="206"/>
    </row>
    <row r="9918" spans="1:5" ht="15">
      <c r="A9918" s="207">
        <v>3860</v>
      </c>
      <c r="B9918" s="208" t="s">
        <v>11108</v>
      </c>
      <c r="C9918" s="209" t="s">
        <v>14</v>
      </c>
      <c r="D9918" s="210">
        <v>5.25</v>
      </c>
      <c r="E9918" s="206"/>
    </row>
    <row r="9919" spans="1:5" ht="30">
      <c r="A9919" s="207">
        <v>3905</v>
      </c>
      <c r="B9919" s="208" t="s">
        <v>11109</v>
      </c>
      <c r="C9919" s="209" t="s">
        <v>14</v>
      </c>
      <c r="D9919" s="210">
        <v>11.61</v>
      </c>
      <c r="E9919" s="206"/>
    </row>
    <row r="9920" spans="1:5" ht="30">
      <c r="A9920" s="207">
        <v>3871</v>
      </c>
      <c r="B9920" s="208" t="s">
        <v>11110</v>
      </c>
      <c r="C9920" s="209" t="s">
        <v>14</v>
      </c>
      <c r="D9920" s="210">
        <v>24.11</v>
      </c>
      <c r="E9920" s="206"/>
    </row>
    <row r="9921" spans="1:5" ht="15">
      <c r="A9921" s="207">
        <v>37429</v>
      </c>
      <c r="B9921" s="208" t="s">
        <v>11111</v>
      </c>
      <c r="C9921" s="209" t="s">
        <v>14</v>
      </c>
      <c r="D9921" s="210">
        <v>2081.5</v>
      </c>
      <c r="E9921" s="206"/>
    </row>
    <row r="9922" spans="1:5" ht="15">
      <c r="A9922" s="207">
        <v>37426</v>
      </c>
      <c r="B9922" s="208" t="s">
        <v>11112</v>
      </c>
      <c r="C9922" s="209" t="s">
        <v>14</v>
      </c>
      <c r="D9922" s="210">
        <v>20.02</v>
      </c>
      <c r="E9922" s="206"/>
    </row>
    <row r="9923" spans="1:5" ht="15">
      <c r="A9923" s="207">
        <v>37427</v>
      </c>
      <c r="B9923" s="208" t="s">
        <v>11113</v>
      </c>
      <c r="C9923" s="209" t="s">
        <v>14</v>
      </c>
      <c r="D9923" s="210">
        <v>47.76</v>
      </c>
      <c r="E9923" s="206"/>
    </row>
    <row r="9924" spans="1:5" ht="15">
      <c r="A9924" s="207">
        <v>37424</v>
      </c>
      <c r="B9924" s="208" t="s">
        <v>11114</v>
      </c>
      <c r="C9924" s="209" t="s">
        <v>14</v>
      </c>
      <c r="D9924" s="210">
        <v>9.1999999999999993</v>
      </c>
      <c r="E9924" s="206"/>
    </row>
    <row r="9925" spans="1:5" ht="15">
      <c r="A9925" s="207">
        <v>37428</v>
      </c>
      <c r="B9925" s="208" t="s">
        <v>11115</v>
      </c>
      <c r="C9925" s="209" t="s">
        <v>14</v>
      </c>
      <c r="D9925" s="210">
        <v>164.6</v>
      </c>
      <c r="E9925" s="206"/>
    </row>
    <row r="9926" spans="1:5" ht="15">
      <c r="A9926" s="207">
        <v>37425</v>
      </c>
      <c r="B9926" s="208" t="s">
        <v>11116</v>
      </c>
      <c r="C9926" s="209" t="s">
        <v>14</v>
      </c>
      <c r="D9926" s="210">
        <v>9.92</v>
      </c>
      <c r="E9926" s="206"/>
    </row>
    <row r="9927" spans="1:5" ht="30">
      <c r="A9927" s="207">
        <v>11519</v>
      </c>
      <c r="B9927" s="208" t="s">
        <v>11117</v>
      </c>
      <c r="C9927" s="209" t="s">
        <v>8498</v>
      </c>
      <c r="D9927" s="210">
        <v>37.42</v>
      </c>
      <c r="E9927" s="206"/>
    </row>
    <row r="9928" spans="1:5" ht="30">
      <c r="A9928" s="207">
        <v>11520</v>
      </c>
      <c r="B9928" s="208" t="s">
        <v>11118</v>
      </c>
      <c r="C9928" s="209" t="s">
        <v>8498</v>
      </c>
      <c r="D9928" s="210">
        <v>17.3</v>
      </c>
      <c r="E9928" s="206"/>
    </row>
    <row r="9929" spans="1:5" ht="30">
      <c r="A9929" s="207">
        <v>11518</v>
      </c>
      <c r="B9929" s="208" t="s">
        <v>11119</v>
      </c>
      <c r="C9929" s="209" t="s">
        <v>8498</v>
      </c>
      <c r="D9929" s="210">
        <v>62.9</v>
      </c>
      <c r="E9929" s="206"/>
    </row>
    <row r="9930" spans="1:5" ht="15">
      <c r="A9930" s="207">
        <v>38473</v>
      </c>
      <c r="B9930" s="208" t="s">
        <v>11120</v>
      </c>
      <c r="C9930" s="209" t="s">
        <v>14</v>
      </c>
      <c r="D9930" s="210">
        <v>121.93</v>
      </c>
      <c r="E9930" s="206"/>
    </row>
    <row r="9931" spans="1:5" ht="15">
      <c r="A9931" s="207">
        <v>4244</v>
      </c>
      <c r="B9931" s="208" t="s">
        <v>11121</v>
      </c>
      <c r="C9931" s="209" t="s">
        <v>15</v>
      </c>
      <c r="D9931" s="210">
        <v>13.81</v>
      </c>
      <c r="E9931" s="206"/>
    </row>
    <row r="9932" spans="1:5" ht="15">
      <c r="A9932" s="207">
        <v>40977</v>
      </c>
      <c r="B9932" s="208" t="s">
        <v>11122</v>
      </c>
      <c r="C9932" s="209" t="s">
        <v>8218</v>
      </c>
      <c r="D9932" s="210">
        <v>2449.88</v>
      </c>
      <c r="E9932" s="206"/>
    </row>
    <row r="9933" spans="1:5" ht="30">
      <c r="A9933" s="207">
        <v>4115</v>
      </c>
      <c r="B9933" s="208" t="s">
        <v>11123</v>
      </c>
      <c r="C9933" s="209" t="s">
        <v>803</v>
      </c>
      <c r="D9933" s="210">
        <v>18.34</v>
      </c>
      <c r="E9933" s="206"/>
    </row>
    <row r="9934" spans="1:5" ht="30">
      <c r="A9934" s="207">
        <v>4119</v>
      </c>
      <c r="B9934" s="208" t="s">
        <v>11124</v>
      </c>
      <c r="C9934" s="209" t="s">
        <v>803</v>
      </c>
      <c r="D9934" s="210">
        <v>37.04</v>
      </c>
      <c r="E9934" s="206"/>
    </row>
    <row r="9935" spans="1:5" ht="30">
      <c r="A9935" s="207">
        <v>2794</v>
      </c>
      <c r="B9935" s="208" t="s">
        <v>11125</v>
      </c>
      <c r="C9935" s="209" t="s">
        <v>803</v>
      </c>
      <c r="D9935" s="210">
        <v>98.27</v>
      </c>
      <c r="E9935" s="206"/>
    </row>
    <row r="9936" spans="1:5" ht="30">
      <c r="A9936" s="207">
        <v>2788</v>
      </c>
      <c r="B9936" s="208" t="s">
        <v>11126</v>
      </c>
      <c r="C9936" s="209" t="s">
        <v>803</v>
      </c>
      <c r="D9936" s="210">
        <v>143.16</v>
      </c>
      <c r="E9936" s="206"/>
    </row>
    <row r="9937" spans="1:5" ht="15">
      <c r="A9937" s="207">
        <v>4006</v>
      </c>
      <c r="B9937" s="208" t="s">
        <v>11127</v>
      </c>
      <c r="C9937" s="209" t="s">
        <v>8215</v>
      </c>
      <c r="D9937" s="210">
        <v>1628.9</v>
      </c>
      <c r="E9937" s="206"/>
    </row>
    <row r="9938" spans="1:5" ht="15">
      <c r="A9938" s="207">
        <v>36151</v>
      </c>
      <c r="B9938" s="208" t="s">
        <v>11128</v>
      </c>
      <c r="C9938" s="209" t="s">
        <v>14</v>
      </c>
      <c r="D9938" s="210">
        <v>27.6</v>
      </c>
      <c r="E9938" s="206"/>
    </row>
    <row r="9939" spans="1:5" ht="30">
      <c r="A9939" s="207">
        <v>37457</v>
      </c>
      <c r="B9939" s="208" t="s">
        <v>11129</v>
      </c>
      <c r="C9939" s="209" t="s">
        <v>803</v>
      </c>
      <c r="D9939" s="210">
        <v>3.19</v>
      </c>
      <c r="E9939" s="206"/>
    </row>
    <row r="9940" spans="1:5" ht="30">
      <c r="A9940" s="207">
        <v>37456</v>
      </c>
      <c r="B9940" s="208" t="s">
        <v>11130</v>
      </c>
      <c r="C9940" s="209" t="s">
        <v>803</v>
      </c>
      <c r="D9940" s="210">
        <v>1.68</v>
      </c>
      <c r="E9940" s="206"/>
    </row>
    <row r="9941" spans="1:5" ht="30">
      <c r="A9941" s="207">
        <v>37461</v>
      </c>
      <c r="B9941" s="208" t="s">
        <v>11131</v>
      </c>
      <c r="C9941" s="209" t="s">
        <v>803</v>
      </c>
      <c r="D9941" s="210">
        <v>11.84</v>
      </c>
      <c r="E9941" s="206"/>
    </row>
    <row r="9942" spans="1:5" ht="30">
      <c r="A9942" s="207">
        <v>37460</v>
      </c>
      <c r="B9942" s="208" t="s">
        <v>11132</v>
      </c>
      <c r="C9942" s="209" t="s">
        <v>803</v>
      </c>
      <c r="D9942" s="210">
        <v>16.170000000000002</v>
      </c>
      <c r="E9942" s="206"/>
    </row>
    <row r="9943" spans="1:5" ht="15">
      <c r="A9943" s="207">
        <v>37458</v>
      </c>
      <c r="B9943" s="208" t="s">
        <v>11133</v>
      </c>
      <c r="C9943" s="209" t="s">
        <v>803</v>
      </c>
      <c r="D9943" s="210">
        <v>4.74</v>
      </c>
      <c r="E9943" s="206"/>
    </row>
    <row r="9944" spans="1:5" ht="15">
      <c r="A9944" s="207">
        <v>37454</v>
      </c>
      <c r="B9944" s="208" t="s">
        <v>11134</v>
      </c>
      <c r="C9944" s="209" t="s">
        <v>803</v>
      </c>
      <c r="D9944" s="210">
        <v>1.24</v>
      </c>
      <c r="E9944" s="206"/>
    </row>
    <row r="9945" spans="1:5" ht="15">
      <c r="A9945" s="207">
        <v>37455</v>
      </c>
      <c r="B9945" s="208" t="s">
        <v>11135</v>
      </c>
      <c r="C9945" s="209" t="s">
        <v>803</v>
      </c>
      <c r="D9945" s="210">
        <v>2.09</v>
      </c>
      <c r="E9945" s="206"/>
    </row>
    <row r="9946" spans="1:5" ht="15">
      <c r="A9946" s="207">
        <v>37459</v>
      </c>
      <c r="B9946" s="208" t="s">
        <v>11136</v>
      </c>
      <c r="C9946" s="209" t="s">
        <v>803</v>
      </c>
      <c r="D9946" s="210">
        <v>6.65</v>
      </c>
      <c r="E9946" s="206"/>
    </row>
    <row r="9947" spans="1:5" ht="45">
      <c r="A9947" s="207">
        <v>21029</v>
      </c>
      <c r="B9947" s="208" t="s">
        <v>11137</v>
      </c>
      <c r="C9947" s="209" t="s">
        <v>14</v>
      </c>
      <c r="D9947" s="210">
        <v>326.32</v>
      </c>
      <c r="E9947" s="206"/>
    </row>
    <row r="9948" spans="1:5" ht="45">
      <c r="A9948" s="207">
        <v>21030</v>
      </c>
      <c r="B9948" s="208" t="s">
        <v>11138</v>
      </c>
      <c r="C9948" s="209" t="s">
        <v>14</v>
      </c>
      <c r="D9948" s="210">
        <v>402.24</v>
      </c>
      <c r="E9948" s="206"/>
    </row>
    <row r="9949" spans="1:5" ht="45">
      <c r="A9949" s="207">
        <v>21031</v>
      </c>
      <c r="B9949" s="208" t="s">
        <v>11139</v>
      </c>
      <c r="C9949" s="209" t="s">
        <v>14</v>
      </c>
      <c r="D9949" s="210">
        <v>500.78</v>
      </c>
      <c r="E9949" s="206"/>
    </row>
    <row r="9950" spans="1:5" ht="45">
      <c r="A9950" s="207">
        <v>21032</v>
      </c>
      <c r="B9950" s="208" t="s">
        <v>11140</v>
      </c>
      <c r="C9950" s="209" t="s">
        <v>14</v>
      </c>
      <c r="D9950" s="210">
        <v>534.71</v>
      </c>
      <c r="E9950" s="206"/>
    </row>
    <row r="9951" spans="1:5" ht="45">
      <c r="A9951" s="207">
        <v>37527</v>
      </c>
      <c r="B9951" s="208" t="s">
        <v>11141</v>
      </c>
      <c r="C9951" s="209" t="s">
        <v>14</v>
      </c>
      <c r="D9951" s="210">
        <v>483.01</v>
      </c>
      <c r="E9951" s="206"/>
    </row>
    <row r="9952" spans="1:5" ht="45">
      <c r="A9952" s="207">
        <v>37528</v>
      </c>
      <c r="B9952" s="208" t="s">
        <v>11142</v>
      </c>
      <c r="C9952" s="209" t="s">
        <v>14</v>
      </c>
      <c r="D9952" s="210">
        <v>575.9</v>
      </c>
      <c r="E9952" s="206"/>
    </row>
    <row r="9953" spans="1:5" ht="45">
      <c r="A9953" s="207">
        <v>37529</v>
      </c>
      <c r="B9953" s="208" t="s">
        <v>11143</v>
      </c>
      <c r="C9953" s="209" t="s">
        <v>14</v>
      </c>
      <c r="D9953" s="210">
        <v>581.55999999999995</v>
      </c>
      <c r="E9953" s="206"/>
    </row>
    <row r="9954" spans="1:5" ht="45">
      <c r="A9954" s="207">
        <v>37530</v>
      </c>
      <c r="B9954" s="208" t="s">
        <v>11144</v>
      </c>
      <c r="C9954" s="209" t="s">
        <v>14</v>
      </c>
      <c r="D9954" s="210">
        <v>759.25</v>
      </c>
      <c r="E9954" s="206"/>
    </row>
    <row r="9955" spans="1:5" ht="45">
      <c r="A9955" s="207">
        <v>21034</v>
      </c>
      <c r="B9955" s="208" t="s">
        <v>11145</v>
      </c>
      <c r="C9955" s="209" t="s">
        <v>14</v>
      </c>
      <c r="D9955" s="210">
        <v>647.79</v>
      </c>
      <c r="E9955" s="206"/>
    </row>
    <row r="9956" spans="1:5" ht="45">
      <c r="A9956" s="207">
        <v>37531</v>
      </c>
      <c r="B9956" s="208" t="s">
        <v>11146</v>
      </c>
      <c r="C9956" s="209" t="s">
        <v>14</v>
      </c>
      <c r="D9956" s="210">
        <v>815.8</v>
      </c>
      <c r="E9956" s="206"/>
    </row>
    <row r="9957" spans="1:5" ht="45">
      <c r="A9957" s="207">
        <v>21036</v>
      </c>
      <c r="B9957" s="208" t="s">
        <v>11147</v>
      </c>
      <c r="C9957" s="209" t="s">
        <v>14</v>
      </c>
      <c r="D9957" s="210">
        <v>991.88</v>
      </c>
      <c r="E9957" s="206"/>
    </row>
    <row r="9958" spans="1:5" ht="45">
      <c r="A9958" s="207">
        <v>21037</v>
      </c>
      <c r="B9958" s="208" t="s">
        <v>11148</v>
      </c>
      <c r="C9958" s="209" t="s">
        <v>14</v>
      </c>
      <c r="D9958" s="210">
        <v>1130.81</v>
      </c>
      <c r="E9958" s="206"/>
    </row>
    <row r="9959" spans="1:5" ht="30">
      <c r="A9959" s="207">
        <v>20185</v>
      </c>
      <c r="B9959" s="208" t="s">
        <v>11149</v>
      </c>
      <c r="C9959" s="209" t="s">
        <v>803</v>
      </c>
      <c r="D9959" s="210">
        <v>19.25</v>
      </c>
      <c r="E9959" s="206"/>
    </row>
    <row r="9960" spans="1:5" ht="30">
      <c r="A9960" s="207">
        <v>20260</v>
      </c>
      <c r="B9960" s="208" t="s">
        <v>11150</v>
      </c>
      <c r="C9960" s="209" t="s">
        <v>14</v>
      </c>
      <c r="D9960" s="210">
        <v>15.48</v>
      </c>
      <c r="E9960" s="206"/>
    </row>
    <row r="9961" spans="1:5" ht="30">
      <c r="A9961" s="207">
        <v>37523</v>
      </c>
      <c r="B9961" s="208" t="s">
        <v>11151</v>
      </c>
      <c r="C9961" s="209" t="s">
        <v>14</v>
      </c>
      <c r="D9961" s="210">
        <v>451380.11</v>
      </c>
      <c r="E9961" s="206"/>
    </row>
    <row r="9962" spans="1:5" ht="30">
      <c r="A9962" s="207">
        <v>37515</v>
      </c>
      <c r="B9962" s="208" t="s">
        <v>11152</v>
      </c>
      <c r="C9962" s="209" t="s">
        <v>14</v>
      </c>
      <c r="D9962" s="210">
        <v>401300</v>
      </c>
      <c r="E9962" s="206"/>
    </row>
    <row r="9963" spans="1:5" ht="30">
      <c r="A9963" s="207">
        <v>12899</v>
      </c>
      <c r="B9963" s="208" t="s">
        <v>11153</v>
      </c>
      <c r="C9963" s="209" t="s">
        <v>14</v>
      </c>
      <c r="D9963" s="210">
        <v>89.23</v>
      </c>
      <c r="E9963" s="206"/>
    </row>
    <row r="9964" spans="1:5" ht="30">
      <c r="A9964" s="207">
        <v>12898</v>
      </c>
      <c r="B9964" s="208" t="s">
        <v>11154</v>
      </c>
      <c r="C9964" s="209" t="s">
        <v>14</v>
      </c>
      <c r="D9964" s="210">
        <v>141.55000000000001</v>
      </c>
      <c r="E9964" s="206"/>
    </row>
    <row r="9965" spans="1:5" ht="15">
      <c r="A9965" s="207">
        <v>42528</v>
      </c>
      <c r="B9965" s="208" t="s">
        <v>11155</v>
      </c>
      <c r="C9965" s="209" t="s">
        <v>787</v>
      </c>
      <c r="D9965" s="210">
        <v>8.91</v>
      </c>
      <c r="E9965" s="206"/>
    </row>
    <row r="9966" spans="1:5" ht="15">
      <c r="A9966" s="207">
        <v>39696</v>
      </c>
      <c r="B9966" s="208" t="s">
        <v>11156</v>
      </c>
      <c r="C9966" s="209" t="s">
        <v>787</v>
      </c>
      <c r="D9966" s="210">
        <v>6.27</v>
      </c>
      <c r="E9966" s="206"/>
    </row>
    <row r="9967" spans="1:5" ht="15">
      <c r="A9967" s="207">
        <v>39700</v>
      </c>
      <c r="B9967" s="208" t="s">
        <v>11157</v>
      </c>
      <c r="C9967" s="209" t="s">
        <v>787</v>
      </c>
      <c r="D9967" s="210">
        <v>24.76</v>
      </c>
      <c r="E9967" s="206"/>
    </row>
    <row r="9968" spans="1:5" ht="30">
      <c r="A9968" s="207">
        <v>11621</v>
      </c>
      <c r="B9968" s="208" t="s">
        <v>11158</v>
      </c>
      <c r="C9968" s="209" t="s">
        <v>787</v>
      </c>
      <c r="D9968" s="210">
        <v>49.27</v>
      </c>
      <c r="E9968" s="206"/>
    </row>
    <row r="9969" spans="1:5" ht="30">
      <c r="A9969" s="207">
        <v>4014</v>
      </c>
      <c r="B9969" s="208" t="s">
        <v>11159</v>
      </c>
      <c r="C9969" s="209" t="s">
        <v>787</v>
      </c>
      <c r="D9969" s="210">
        <v>50.98</v>
      </c>
      <c r="E9969" s="206"/>
    </row>
    <row r="9970" spans="1:5" ht="30">
      <c r="A9970" s="207">
        <v>4015</v>
      </c>
      <c r="B9970" s="208" t="s">
        <v>11160</v>
      </c>
      <c r="C9970" s="209" t="s">
        <v>787</v>
      </c>
      <c r="D9970" s="210">
        <v>62.6</v>
      </c>
      <c r="E9970" s="206"/>
    </row>
    <row r="9971" spans="1:5" ht="30">
      <c r="A9971" s="207">
        <v>4017</v>
      </c>
      <c r="B9971" s="208" t="s">
        <v>11161</v>
      </c>
      <c r="C9971" s="209" t="s">
        <v>787</v>
      </c>
      <c r="D9971" s="210">
        <v>91.09</v>
      </c>
      <c r="E9971" s="206"/>
    </row>
    <row r="9972" spans="1:5" ht="30">
      <c r="A9972" s="207">
        <v>4016</v>
      </c>
      <c r="B9972" s="208" t="s">
        <v>11162</v>
      </c>
      <c r="C9972" s="209" t="s">
        <v>787</v>
      </c>
      <c r="D9972" s="210">
        <v>35.979999999999997</v>
      </c>
      <c r="E9972" s="206"/>
    </row>
    <row r="9973" spans="1:5" ht="15">
      <c r="A9973" s="207">
        <v>39699</v>
      </c>
      <c r="B9973" s="208" t="s">
        <v>11163</v>
      </c>
      <c r="C9973" s="209" t="s">
        <v>787</v>
      </c>
      <c r="D9973" s="210">
        <v>13.59</v>
      </c>
      <c r="E9973" s="206"/>
    </row>
    <row r="9974" spans="1:5" ht="15">
      <c r="A9974" s="207">
        <v>38544</v>
      </c>
      <c r="B9974" s="208" t="s">
        <v>11164</v>
      </c>
      <c r="C9974" s="209" t="s">
        <v>787</v>
      </c>
      <c r="D9974" s="210">
        <v>9.23</v>
      </c>
      <c r="E9974" s="206"/>
    </row>
    <row r="9975" spans="1:5" ht="15">
      <c r="A9975" s="207">
        <v>38545</v>
      </c>
      <c r="B9975" s="208" t="s">
        <v>11165</v>
      </c>
      <c r="C9975" s="209" t="s">
        <v>787</v>
      </c>
      <c r="D9975" s="210">
        <v>5.93</v>
      </c>
      <c r="E9975" s="206"/>
    </row>
    <row r="9976" spans="1:5" ht="30">
      <c r="A9976" s="207">
        <v>42527</v>
      </c>
      <c r="B9976" s="208" t="s">
        <v>11166</v>
      </c>
      <c r="C9976" s="209" t="s">
        <v>787</v>
      </c>
      <c r="D9976" s="210">
        <v>23.56</v>
      </c>
      <c r="E9976" s="206"/>
    </row>
    <row r="9977" spans="1:5" ht="30">
      <c r="A9977" s="207">
        <v>39323</v>
      </c>
      <c r="B9977" s="208" t="s">
        <v>11167</v>
      </c>
      <c r="C9977" s="209" t="s">
        <v>787</v>
      </c>
      <c r="D9977" s="210">
        <v>22.63</v>
      </c>
      <c r="E9977" s="206"/>
    </row>
    <row r="9978" spans="1:5" ht="45">
      <c r="A9978" s="207">
        <v>626</v>
      </c>
      <c r="B9978" s="208" t="s">
        <v>11168</v>
      </c>
      <c r="C9978" s="209" t="s">
        <v>8104</v>
      </c>
      <c r="D9978" s="210">
        <v>16.89</v>
      </c>
      <c r="E9978" s="206"/>
    </row>
    <row r="9979" spans="1:5" ht="30">
      <c r="A9979" s="207">
        <v>25860</v>
      </c>
      <c r="B9979" s="208" t="s">
        <v>11169</v>
      </c>
      <c r="C9979" s="209" t="s">
        <v>787</v>
      </c>
      <c r="D9979" s="210">
        <v>10.5</v>
      </c>
      <c r="E9979" s="206"/>
    </row>
    <row r="9980" spans="1:5" ht="30">
      <c r="A9980" s="207">
        <v>25861</v>
      </c>
      <c r="B9980" s="208" t="s">
        <v>11170</v>
      </c>
      <c r="C9980" s="209" t="s">
        <v>787</v>
      </c>
      <c r="D9980" s="210">
        <v>15.85</v>
      </c>
      <c r="E9980" s="206"/>
    </row>
    <row r="9981" spans="1:5" ht="30">
      <c r="A9981" s="207">
        <v>25862</v>
      </c>
      <c r="B9981" s="208" t="s">
        <v>11171</v>
      </c>
      <c r="C9981" s="209" t="s">
        <v>787</v>
      </c>
      <c r="D9981" s="210">
        <v>16.82</v>
      </c>
      <c r="E9981" s="206"/>
    </row>
    <row r="9982" spans="1:5" ht="30">
      <c r="A9982" s="207">
        <v>25863</v>
      </c>
      <c r="B9982" s="208" t="s">
        <v>11172</v>
      </c>
      <c r="C9982" s="209" t="s">
        <v>787</v>
      </c>
      <c r="D9982" s="210">
        <v>21.03</v>
      </c>
      <c r="E9982" s="206"/>
    </row>
    <row r="9983" spans="1:5" ht="30">
      <c r="A9983" s="207">
        <v>25864</v>
      </c>
      <c r="B9983" s="208" t="s">
        <v>11173</v>
      </c>
      <c r="C9983" s="209" t="s">
        <v>787</v>
      </c>
      <c r="D9983" s="210">
        <v>31.54</v>
      </c>
      <c r="E9983" s="206"/>
    </row>
    <row r="9984" spans="1:5" ht="30">
      <c r="A9984" s="207">
        <v>25865</v>
      </c>
      <c r="B9984" s="208" t="s">
        <v>11174</v>
      </c>
      <c r="C9984" s="209" t="s">
        <v>787</v>
      </c>
      <c r="D9984" s="210">
        <v>42.25</v>
      </c>
      <c r="E9984" s="206"/>
    </row>
    <row r="9985" spans="1:5" ht="30">
      <c r="A9985" s="207">
        <v>25866</v>
      </c>
      <c r="B9985" s="208" t="s">
        <v>11175</v>
      </c>
      <c r="C9985" s="209" t="s">
        <v>787</v>
      </c>
      <c r="D9985" s="210">
        <v>52.46</v>
      </c>
      <c r="E9985" s="206"/>
    </row>
    <row r="9986" spans="1:5" ht="30">
      <c r="A9986" s="207">
        <v>25868</v>
      </c>
      <c r="B9986" s="208" t="s">
        <v>11176</v>
      </c>
      <c r="C9986" s="209" t="s">
        <v>787</v>
      </c>
      <c r="D9986" s="210">
        <v>11.71</v>
      </c>
      <c r="E9986" s="206"/>
    </row>
    <row r="9987" spans="1:5" ht="30">
      <c r="A9987" s="207">
        <v>25869</v>
      </c>
      <c r="B9987" s="208" t="s">
        <v>11177</v>
      </c>
      <c r="C9987" s="209" t="s">
        <v>787</v>
      </c>
      <c r="D9987" s="210">
        <v>16.53</v>
      </c>
      <c r="E9987" s="206"/>
    </row>
    <row r="9988" spans="1:5" ht="30">
      <c r="A9988" s="207">
        <v>25870</v>
      </c>
      <c r="B9988" s="208" t="s">
        <v>11178</v>
      </c>
      <c r="C9988" s="209" t="s">
        <v>787</v>
      </c>
      <c r="D9988" s="210">
        <v>18.73</v>
      </c>
      <c r="E9988" s="206"/>
    </row>
    <row r="9989" spans="1:5" ht="30">
      <c r="A9989" s="207">
        <v>25871</v>
      </c>
      <c r="B9989" s="208" t="s">
        <v>11179</v>
      </c>
      <c r="C9989" s="209" t="s">
        <v>787</v>
      </c>
      <c r="D9989" s="210">
        <v>23</v>
      </c>
      <c r="E9989" s="206"/>
    </row>
    <row r="9990" spans="1:5" ht="30">
      <c r="A9990" s="207">
        <v>25867</v>
      </c>
      <c r="B9990" s="208" t="s">
        <v>11180</v>
      </c>
      <c r="C9990" s="209" t="s">
        <v>787</v>
      </c>
      <c r="D9990" s="210">
        <v>34.049999999999997</v>
      </c>
      <c r="E9990" s="206"/>
    </row>
    <row r="9991" spans="1:5" ht="30">
      <c r="A9991" s="207">
        <v>25872</v>
      </c>
      <c r="B9991" s="208" t="s">
        <v>11181</v>
      </c>
      <c r="C9991" s="209" t="s">
        <v>787</v>
      </c>
      <c r="D9991" s="210">
        <v>46.02</v>
      </c>
      <c r="E9991" s="206"/>
    </row>
    <row r="9992" spans="1:5" ht="30">
      <c r="A9992" s="207">
        <v>25873</v>
      </c>
      <c r="B9992" s="208" t="s">
        <v>11182</v>
      </c>
      <c r="C9992" s="209" t="s">
        <v>787</v>
      </c>
      <c r="D9992" s="210">
        <v>57.4</v>
      </c>
      <c r="E9992" s="206"/>
    </row>
    <row r="9993" spans="1:5" ht="15">
      <c r="A9993" s="207">
        <v>11479</v>
      </c>
      <c r="B9993" s="208" t="s">
        <v>11183</v>
      </c>
      <c r="C9993" s="209" t="s">
        <v>14</v>
      </c>
      <c r="D9993" s="210">
        <v>26.27</v>
      </c>
      <c r="E9993" s="206"/>
    </row>
    <row r="9994" spans="1:5" ht="30">
      <c r="A9994" s="207">
        <v>11481</v>
      </c>
      <c r="B9994" s="208" t="s">
        <v>11184</v>
      </c>
      <c r="C9994" s="209" t="s">
        <v>14</v>
      </c>
      <c r="D9994" s="210">
        <v>23.77</v>
      </c>
      <c r="E9994" s="206"/>
    </row>
    <row r="9995" spans="1:5" ht="15">
      <c r="A9995" s="207">
        <v>43609</v>
      </c>
      <c r="B9995" s="208" t="s">
        <v>11185</v>
      </c>
      <c r="C9995" s="209" t="s">
        <v>14</v>
      </c>
      <c r="D9995" s="210">
        <v>23.77</v>
      </c>
      <c r="E9995" s="206"/>
    </row>
    <row r="9996" spans="1:5" ht="15">
      <c r="A9996" s="207">
        <v>11478</v>
      </c>
      <c r="B9996" s="208" t="s">
        <v>11186</v>
      </c>
      <c r="C9996" s="209" t="s">
        <v>14</v>
      </c>
      <c r="D9996" s="210">
        <v>45.08</v>
      </c>
      <c r="E9996" s="206"/>
    </row>
    <row r="9997" spans="1:5" ht="30">
      <c r="A9997" s="207">
        <v>43608</v>
      </c>
      <c r="B9997" s="208" t="s">
        <v>11187</v>
      </c>
      <c r="C9997" s="209" t="s">
        <v>14</v>
      </c>
      <c r="D9997" s="210">
        <v>34.4</v>
      </c>
      <c r="E9997" s="206"/>
    </row>
    <row r="9998" spans="1:5" ht="15">
      <c r="A9998" s="207">
        <v>11476</v>
      </c>
      <c r="B9998" s="208" t="s">
        <v>11188</v>
      </c>
      <c r="C9998" s="209" t="s">
        <v>14</v>
      </c>
      <c r="D9998" s="210">
        <v>34.4</v>
      </c>
      <c r="E9998" s="206"/>
    </row>
    <row r="9999" spans="1:5" ht="30">
      <c r="A9999" s="207">
        <v>40637</v>
      </c>
      <c r="B9999" s="208" t="s">
        <v>11189</v>
      </c>
      <c r="C9999" s="209" t="s">
        <v>14</v>
      </c>
      <c r="D9999" s="210">
        <v>572242.47</v>
      </c>
      <c r="E9999" s="206"/>
    </row>
    <row r="10000" spans="1:5" ht="30">
      <c r="A10000" s="207">
        <v>13836</v>
      </c>
      <c r="B10000" s="208" t="s">
        <v>11190</v>
      </c>
      <c r="C10000" s="209" t="s">
        <v>14</v>
      </c>
      <c r="D10000" s="210">
        <v>55827.56</v>
      </c>
      <c r="E10000" s="206"/>
    </row>
    <row r="10001" spans="1:5" ht="45">
      <c r="A10001" s="207">
        <v>14534</v>
      </c>
      <c r="B10001" s="208" t="s">
        <v>11191</v>
      </c>
      <c r="C10001" s="209" t="s">
        <v>14</v>
      </c>
      <c r="D10001" s="210">
        <v>23370.89</v>
      </c>
      <c r="E10001" s="206"/>
    </row>
    <row r="10002" spans="1:5" ht="30">
      <c r="A10002" s="207">
        <v>14619</v>
      </c>
      <c r="B10002" s="208" t="s">
        <v>11192</v>
      </c>
      <c r="C10002" s="209" t="s">
        <v>14</v>
      </c>
      <c r="D10002" s="210">
        <v>16025.83</v>
      </c>
      <c r="E10002" s="206"/>
    </row>
    <row r="10003" spans="1:5" ht="45">
      <c r="A10003" s="207">
        <v>14535</v>
      </c>
      <c r="B10003" s="208" t="s">
        <v>11193</v>
      </c>
      <c r="C10003" s="209" t="s">
        <v>14</v>
      </c>
      <c r="D10003" s="210">
        <v>231958.35</v>
      </c>
      <c r="E10003" s="206"/>
    </row>
    <row r="10004" spans="1:5" ht="75">
      <c r="A10004" s="207">
        <v>39813</v>
      </c>
      <c r="B10004" s="208" t="s">
        <v>11194</v>
      </c>
      <c r="C10004" s="209" t="s">
        <v>14</v>
      </c>
      <c r="D10004" s="210">
        <v>21842.36</v>
      </c>
      <c r="E10004" s="206"/>
    </row>
    <row r="10005" spans="1:5" ht="60">
      <c r="A10005" s="207">
        <v>40403</v>
      </c>
      <c r="B10005" s="208" t="s">
        <v>11195</v>
      </c>
      <c r="C10005" s="209" t="s">
        <v>14</v>
      </c>
      <c r="D10005" s="210">
        <v>970.19</v>
      </c>
      <c r="E10005" s="206"/>
    </row>
    <row r="10006" spans="1:5" ht="15">
      <c r="A10006" s="207">
        <v>12868</v>
      </c>
      <c r="B10006" s="208" t="s">
        <v>11196</v>
      </c>
      <c r="C10006" s="209" t="s">
        <v>15</v>
      </c>
      <c r="D10006" s="210">
        <v>13.95</v>
      </c>
      <c r="E10006" s="206"/>
    </row>
    <row r="10007" spans="1:5" ht="15">
      <c r="A10007" s="207">
        <v>40916</v>
      </c>
      <c r="B10007" s="208" t="s">
        <v>11197</v>
      </c>
      <c r="C10007" s="209" t="s">
        <v>8218</v>
      </c>
      <c r="D10007" s="210">
        <v>2474.4299999999998</v>
      </c>
      <c r="E10007" s="206"/>
    </row>
    <row r="10008" spans="1:5" ht="15">
      <c r="A10008" s="207">
        <v>4755</v>
      </c>
      <c r="B10008" s="208" t="s">
        <v>11198</v>
      </c>
      <c r="C10008" s="209" t="s">
        <v>15</v>
      </c>
      <c r="D10008" s="210">
        <v>13.95</v>
      </c>
      <c r="E10008" s="206"/>
    </row>
    <row r="10009" spans="1:5" ht="15">
      <c r="A10009" s="207">
        <v>41067</v>
      </c>
      <c r="B10009" s="208" t="s">
        <v>11199</v>
      </c>
      <c r="C10009" s="209" t="s">
        <v>8218</v>
      </c>
      <c r="D10009" s="210">
        <v>2475.16</v>
      </c>
      <c r="E10009" s="206"/>
    </row>
    <row r="10010" spans="1:5" ht="15">
      <c r="A10010" s="207">
        <v>38463</v>
      </c>
      <c r="B10010" s="208" t="s">
        <v>11200</v>
      </c>
      <c r="C10010" s="209" t="s">
        <v>14</v>
      </c>
      <c r="D10010" s="210">
        <v>29.62</v>
      </c>
      <c r="E10010" s="206"/>
    </row>
    <row r="10011" spans="1:5" ht="45">
      <c r="A10011" s="207">
        <v>40703</v>
      </c>
      <c r="B10011" s="208" t="s">
        <v>11201</v>
      </c>
      <c r="C10011" s="209" t="s">
        <v>14</v>
      </c>
      <c r="D10011" s="210">
        <v>10770</v>
      </c>
      <c r="E10011" s="206"/>
    </row>
    <row r="10012" spans="1:5" ht="30">
      <c r="A10012" s="207">
        <v>14531</v>
      </c>
      <c r="B10012" s="208" t="s">
        <v>11202</v>
      </c>
      <c r="C10012" s="209" t="s">
        <v>14</v>
      </c>
      <c r="D10012" s="210">
        <v>20079.34</v>
      </c>
      <c r="E10012" s="206"/>
    </row>
    <row r="10013" spans="1:5" ht="30">
      <c r="A10013" s="207">
        <v>36533</v>
      </c>
      <c r="B10013" s="208" t="s">
        <v>11203</v>
      </c>
      <c r="C10013" s="209" t="s">
        <v>14</v>
      </c>
      <c r="D10013" s="210">
        <v>23106.18</v>
      </c>
      <c r="E10013" s="206"/>
    </row>
    <row r="10014" spans="1:5" ht="15">
      <c r="A10014" s="207">
        <v>11616</v>
      </c>
      <c r="B10014" s="208" t="s">
        <v>11204</v>
      </c>
      <c r="C10014" s="209" t="s">
        <v>14</v>
      </c>
      <c r="D10014" s="210">
        <v>21823.45</v>
      </c>
      <c r="E10014" s="206"/>
    </row>
    <row r="10015" spans="1:5" ht="30">
      <c r="A10015" s="207">
        <v>41898</v>
      </c>
      <c r="B10015" s="208" t="s">
        <v>11205</v>
      </c>
      <c r="C10015" s="209" t="s">
        <v>14</v>
      </c>
      <c r="D10015" s="210">
        <v>24554.35</v>
      </c>
      <c r="E10015" s="206"/>
    </row>
    <row r="10016" spans="1:5" ht="30">
      <c r="A10016" s="207">
        <v>13447</v>
      </c>
      <c r="B10016" s="208" t="s">
        <v>11206</v>
      </c>
      <c r="C10016" s="209" t="s">
        <v>14</v>
      </c>
      <c r="D10016" s="210">
        <v>45181.68</v>
      </c>
      <c r="E10016" s="206"/>
    </row>
    <row r="10017" spans="1:5" ht="15">
      <c r="A10017" s="207">
        <v>14529</v>
      </c>
      <c r="B10017" s="208" t="s">
        <v>11207</v>
      </c>
      <c r="C10017" s="209" t="s">
        <v>14</v>
      </c>
      <c r="D10017" s="210">
        <v>25268.97</v>
      </c>
      <c r="E10017" s="206"/>
    </row>
    <row r="10018" spans="1:5" ht="30">
      <c r="A10018" s="207">
        <v>10747</v>
      </c>
      <c r="B10018" s="208" t="s">
        <v>11208</v>
      </c>
      <c r="C10018" s="209" t="s">
        <v>14</v>
      </c>
      <c r="D10018" s="210">
        <v>24792.720000000001</v>
      </c>
      <c r="E10018" s="206"/>
    </row>
    <row r="10019" spans="1:5" ht="30">
      <c r="A10019" s="207">
        <v>36141</v>
      </c>
      <c r="B10019" s="208" t="s">
        <v>11209</v>
      </c>
      <c r="C10019" s="209" t="s">
        <v>14</v>
      </c>
      <c r="D10019" s="210">
        <v>37.26</v>
      </c>
      <c r="E10019" s="206"/>
    </row>
    <row r="10020" spans="1:5" ht="45">
      <c r="A10020" s="207">
        <v>39434</v>
      </c>
      <c r="B10020" s="208" t="s">
        <v>11210</v>
      </c>
      <c r="C10020" s="209" t="s">
        <v>8104</v>
      </c>
      <c r="D10020" s="210">
        <v>3.72</v>
      </c>
      <c r="E10020" s="206"/>
    </row>
    <row r="10021" spans="1:5" ht="30">
      <c r="A10021" s="207">
        <v>39433</v>
      </c>
      <c r="B10021" s="208" t="s">
        <v>11211</v>
      </c>
      <c r="C10021" s="209" t="s">
        <v>8104</v>
      </c>
      <c r="D10021" s="210">
        <v>2.67</v>
      </c>
      <c r="E10021" s="206"/>
    </row>
    <row r="10022" spans="1:5" ht="15">
      <c r="A10022" s="207">
        <v>4049</v>
      </c>
      <c r="B10022" s="208" t="s">
        <v>11212</v>
      </c>
      <c r="C10022" s="209" t="s">
        <v>8049</v>
      </c>
      <c r="D10022" s="210">
        <v>46.92</v>
      </c>
      <c r="E10022" s="206"/>
    </row>
    <row r="10023" spans="1:5" ht="15">
      <c r="A10023" s="207">
        <v>38120</v>
      </c>
      <c r="B10023" s="208" t="s">
        <v>11213</v>
      </c>
      <c r="C10023" s="209" t="s">
        <v>8104</v>
      </c>
      <c r="D10023" s="210">
        <v>120.2</v>
      </c>
      <c r="E10023" s="206"/>
    </row>
    <row r="10024" spans="1:5" ht="15">
      <c r="A10024" s="207">
        <v>38877</v>
      </c>
      <c r="B10024" s="208" t="s">
        <v>11214</v>
      </c>
      <c r="C10024" s="209" t="s">
        <v>8104</v>
      </c>
      <c r="D10024" s="210">
        <v>6.53</v>
      </c>
      <c r="E10024" s="206"/>
    </row>
    <row r="10025" spans="1:5" ht="30">
      <c r="A10025" s="207">
        <v>34546</v>
      </c>
      <c r="B10025" s="208" t="s">
        <v>11215</v>
      </c>
      <c r="C10025" s="209" t="s">
        <v>8104</v>
      </c>
      <c r="D10025" s="210">
        <v>6.58</v>
      </c>
      <c r="E10025" s="206"/>
    </row>
    <row r="10026" spans="1:5" ht="15">
      <c r="A10026" s="207">
        <v>10498</v>
      </c>
      <c r="B10026" s="208" t="s">
        <v>11216</v>
      </c>
      <c r="C10026" s="209" t="s">
        <v>8104</v>
      </c>
      <c r="D10026" s="210">
        <v>9.33</v>
      </c>
      <c r="E10026" s="206"/>
    </row>
    <row r="10027" spans="1:5" ht="15">
      <c r="A10027" s="207">
        <v>4823</v>
      </c>
      <c r="B10027" s="208" t="s">
        <v>11217</v>
      </c>
      <c r="C10027" s="209" t="s">
        <v>8104</v>
      </c>
      <c r="D10027" s="210">
        <v>38.18</v>
      </c>
      <c r="E10027" s="206"/>
    </row>
    <row r="10028" spans="1:5" ht="30">
      <c r="A10028" s="207">
        <v>12357</v>
      </c>
      <c r="B10028" s="208" t="s">
        <v>11218</v>
      </c>
      <c r="C10028" s="209" t="s">
        <v>14</v>
      </c>
      <c r="D10028" s="210">
        <v>169.28</v>
      </c>
      <c r="E10028" s="206"/>
    </row>
    <row r="10029" spans="1:5" ht="15">
      <c r="A10029" s="207">
        <v>12358</v>
      </c>
      <c r="B10029" s="208" t="s">
        <v>11219</v>
      </c>
      <c r="C10029" s="209" t="s">
        <v>14</v>
      </c>
      <c r="D10029" s="210">
        <v>190.41</v>
      </c>
      <c r="E10029" s="206"/>
    </row>
    <row r="10030" spans="1:5" ht="30">
      <c r="A10030" s="207">
        <v>11079</v>
      </c>
      <c r="B10030" s="208" t="s">
        <v>11220</v>
      </c>
      <c r="C10030" s="209" t="s">
        <v>8215</v>
      </c>
      <c r="D10030" s="210">
        <v>1602.63</v>
      </c>
      <c r="E10030" s="206"/>
    </row>
    <row r="10031" spans="1:5" ht="30">
      <c r="A10031" s="207">
        <v>11082</v>
      </c>
      <c r="B10031" s="208" t="s">
        <v>11221</v>
      </c>
      <c r="C10031" s="209" t="s">
        <v>8215</v>
      </c>
      <c r="D10031" s="210">
        <v>1602.63</v>
      </c>
      <c r="E10031" s="206"/>
    </row>
    <row r="10032" spans="1:5" ht="15">
      <c r="A10032" s="207">
        <v>4058</v>
      </c>
      <c r="B10032" s="208" t="s">
        <v>11222</v>
      </c>
      <c r="C10032" s="209" t="s">
        <v>15</v>
      </c>
      <c r="D10032" s="210">
        <v>15.48</v>
      </c>
      <c r="E10032" s="206"/>
    </row>
    <row r="10033" spans="1:5" ht="15">
      <c r="A10033" s="207">
        <v>40974</v>
      </c>
      <c r="B10033" s="208" t="s">
        <v>11223</v>
      </c>
      <c r="C10033" s="209" t="s">
        <v>8218</v>
      </c>
      <c r="D10033" s="210">
        <v>2743.53</v>
      </c>
      <c r="E10033" s="206"/>
    </row>
    <row r="10034" spans="1:5" ht="15">
      <c r="A10034" s="207">
        <v>34794</v>
      </c>
      <c r="B10034" s="208" t="s">
        <v>11224</v>
      </c>
      <c r="C10034" s="209" t="s">
        <v>15</v>
      </c>
      <c r="D10034" s="210">
        <v>15.54</v>
      </c>
      <c r="E10034" s="206"/>
    </row>
    <row r="10035" spans="1:5" ht="15">
      <c r="A10035" s="207">
        <v>40925</v>
      </c>
      <c r="B10035" s="208" t="s">
        <v>11225</v>
      </c>
      <c r="C10035" s="209" t="s">
        <v>8218</v>
      </c>
      <c r="D10035" s="210">
        <v>2754.74</v>
      </c>
      <c r="E10035" s="206"/>
    </row>
    <row r="10036" spans="1:5" ht="30">
      <c r="A10036" s="207">
        <v>13741</v>
      </c>
      <c r="B10036" s="208" t="s">
        <v>11226</v>
      </c>
      <c r="C10036" s="209" t="s">
        <v>14</v>
      </c>
      <c r="D10036" s="210">
        <v>2073.1799999999998</v>
      </c>
      <c r="E10036" s="206"/>
    </row>
    <row r="10037" spans="1:5" ht="30">
      <c r="A10037" s="207">
        <v>3288</v>
      </c>
      <c r="B10037" s="208" t="s">
        <v>11227</v>
      </c>
      <c r="C10037" s="209" t="s">
        <v>803</v>
      </c>
      <c r="D10037" s="210">
        <v>4.7</v>
      </c>
      <c r="E10037" s="206"/>
    </row>
    <row r="10038" spans="1:5" ht="30">
      <c r="A10038" s="207">
        <v>13587</v>
      </c>
      <c r="B10038" s="208" t="s">
        <v>11228</v>
      </c>
      <c r="C10038" s="209" t="s">
        <v>803</v>
      </c>
      <c r="D10038" s="210">
        <v>2.84</v>
      </c>
      <c r="E10038" s="206"/>
    </row>
    <row r="10039" spans="1:5" ht="30">
      <c r="A10039" s="207">
        <v>38598</v>
      </c>
      <c r="B10039" s="208" t="s">
        <v>11229</v>
      </c>
      <c r="C10039" s="209" t="s">
        <v>14</v>
      </c>
      <c r="D10039" s="210">
        <v>2.5299999999999998</v>
      </c>
      <c r="E10039" s="206"/>
    </row>
    <row r="10040" spans="1:5" ht="30">
      <c r="A10040" s="207">
        <v>38595</v>
      </c>
      <c r="B10040" s="208" t="s">
        <v>11230</v>
      </c>
      <c r="C10040" s="209" t="s">
        <v>14</v>
      </c>
      <c r="D10040" s="210">
        <v>2.14</v>
      </c>
      <c r="E10040" s="206"/>
    </row>
    <row r="10041" spans="1:5" ht="30">
      <c r="A10041" s="207">
        <v>38592</v>
      </c>
      <c r="B10041" s="208" t="s">
        <v>11231</v>
      </c>
      <c r="C10041" s="209" t="s">
        <v>14</v>
      </c>
      <c r="D10041" s="210">
        <v>2.16</v>
      </c>
      <c r="E10041" s="206"/>
    </row>
    <row r="10042" spans="1:5" ht="30">
      <c r="A10042" s="207">
        <v>38588</v>
      </c>
      <c r="B10042" s="208" t="s">
        <v>11232</v>
      </c>
      <c r="C10042" s="209" t="s">
        <v>14</v>
      </c>
      <c r="D10042" s="210">
        <v>1.73</v>
      </c>
      <c r="E10042" s="206"/>
    </row>
    <row r="10043" spans="1:5" ht="30">
      <c r="A10043" s="207">
        <v>38593</v>
      </c>
      <c r="B10043" s="208" t="s">
        <v>11233</v>
      </c>
      <c r="C10043" s="209" t="s">
        <v>14</v>
      </c>
      <c r="D10043" s="210">
        <v>2.39</v>
      </c>
      <c r="E10043" s="206"/>
    </row>
    <row r="10044" spans="1:5" ht="30">
      <c r="A10044" s="207">
        <v>38589</v>
      </c>
      <c r="B10044" s="208" t="s">
        <v>11234</v>
      </c>
      <c r="C10044" s="209" t="s">
        <v>14</v>
      </c>
      <c r="D10044" s="210">
        <v>1.82</v>
      </c>
      <c r="E10044" s="206"/>
    </row>
    <row r="10045" spans="1:5" ht="30">
      <c r="A10045" s="207">
        <v>38594</v>
      </c>
      <c r="B10045" s="208" t="s">
        <v>11235</v>
      </c>
      <c r="C10045" s="209" t="s">
        <v>14</v>
      </c>
      <c r="D10045" s="210">
        <v>3.77</v>
      </c>
      <c r="E10045" s="206"/>
    </row>
    <row r="10046" spans="1:5" ht="30">
      <c r="A10046" s="207">
        <v>34773</v>
      </c>
      <c r="B10046" s="208" t="s">
        <v>11236</v>
      </c>
      <c r="C10046" s="209" t="s">
        <v>14</v>
      </c>
      <c r="D10046" s="210">
        <v>1.79</v>
      </c>
      <c r="E10046" s="206"/>
    </row>
    <row r="10047" spans="1:5" ht="30">
      <c r="A10047" s="207">
        <v>34769</v>
      </c>
      <c r="B10047" s="208" t="s">
        <v>11237</v>
      </c>
      <c r="C10047" s="209" t="s">
        <v>14</v>
      </c>
      <c r="D10047" s="210">
        <v>2.21</v>
      </c>
      <c r="E10047" s="206"/>
    </row>
    <row r="10048" spans="1:5" ht="30">
      <c r="A10048" s="207">
        <v>34763</v>
      </c>
      <c r="B10048" s="208" t="s">
        <v>11238</v>
      </c>
      <c r="C10048" s="209" t="s">
        <v>14</v>
      </c>
      <c r="D10048" s="210">
        <v>1.36</v>
      </c>
      <c r="E10048" s="206"/>
    </row>
    <row r="10049" spans="1:5" ht="30">
      <c r="A10049" s="207">
        <v>34774</v>
      </c>
      <c r="B10049" s="208" t="s">
        <v>11239</v>
      </c>
      <c r="C10049" s="209" t="s">
        <v>14</v>
      </c>
      <c r="D10049" s="210">
        <v>1.69</v>
      </c>
      <c r="E10049" s="206"/>
    </row>
    <row r="10050" spans="1:5" ht="30">
      <c r="A10050" s="207">
        <v>34771</v>
      </c>
      <c r="B10050" s="208" t="s">
        <v>11240</v>
      </c>
      <c r="C10050" s="209" t="s">
        <v>14</v>
      </c>
      <c r="D10050" s="210">
        <v>2.04</v>
      </c>
      <c r="E10050" s="206"/>
    </row>
    <row r="10051" spans="1:5" ht="30">
      <c r="A10051" s="207">
        <v>34764</v>
      </c>
      <c r="B10051" s="208" t="s">
        <v>11241</v>
      </c>
      <c r="C10051" s="209" t="s">
        <v>14</v>
      </c>
      <c r="D10051" s="210">
        <v>1.34</v>
      </c>
      <c r="E10051" s="206"/>
    </row>
    <row r="10052" spans="1:5" ht="30">
      <c r="A10052" s="207">
        <v>34788</v>
      </c>
      <c r="B10052" s="208" t="s">
        <v>11242</v>
      </c>
      <c r="C10052" s="209" t="s">
        <v>14</v>
      </c>
      <c r="D10052" s="210">
        <v>1.6</v>
      </c>
      <c r="E10052" s="206"/>
    </row>
    <row r="10053" spans="1:5" ht="30">
      <c r="A10053" s="207">
        <v>34781</v>
      </c>
      <c r="B10053" s="208" t="s">
        <v>11243</v>
      </c>
      <c r="C10053" s="209" t="s">
        <v>14</v>
      </c>
      <c r="D10053" s="210">
        <v>1.82</v>
      </c>
      <c r="E10053" s="206"/>
    </row>
    <row r="10054" spans="1:5" ht="30">
      <c r="A10054" s="207">
        <v>41682</v>
      </c>
      <c r="B10054" s="208" t="s">
        <v>11244</v>
      </c>
      <c r="C10054" s="209" t="s">
        <v>14</v>
      </c>
      <c r="D10054" s="210">
        <v>23.41</v>
      </c>
      <c r="E10054" s="206"/>
    </row>
    <row r="10055" spans="1:5" ht="30">
      <c r="A10055" s="207">
        <v>41683</v>
      </c>
      <c r="B10055" s="208" t="s">
        <v>11245</v>
      </c>
      <c r="C10055" s="209" t="s">
        <v>14</v>
      </c>
      <c r="D10055" s="210">
        <v>17.22</v>
      </c>
      <c r="E10055" s="206"/>
    </row>
    <row r="10056" spans="1:5" ht="30">
      <c r="A10056" s="207">
        <v>41680</v>
      </c>
      <c r="B10056" s="208" t="s">
        <v>11246</v>
      </c>
      <c r="C10056" s="209" t="s">
        <v>14</v>
      </c>
      <c r="D10056" s="210">
        <v>9.27</v>
      </c>
      <c r="E10056" s="206"/>
    </row>
    <row r="10057" spans="1:5" ht="30">
      <c r="A10057" s="207">
        <v>41679</v>
      </c>
      <c r="B10057" s="208" t="s">
        <v>11247</v>
      </c>
      <c r="C10057" s="209" t="s">
        <v>14</v>
      </c>
      <c r="D10057" s="210">
        <v>21.2</v>
      </c>
      <c r="E10057" s="206"/>
    </row>
    <row r="10058" spans="1:5" ht="30">
      <c r="A10058" s="207">
        <v>41681</v>
      </c>
      <c r="B10058" s="208" t="s">
        <v>11248</v>
      </c>
      <c r="C10058" s="209" t="s">
        <v>14</v>
      </c>
      <c r="D10058" s="210">
        <v>14.51</v>
      </c>
      <c r="E10058" s="206"/>
    </row>
    <row r="10059" spans="1:5" ht="30">
      <c r="A10059" s="207">
        <v>43386</v>
      </c>
      <c r="B10059" s="208" t="s">
        <v>11249</v>
      </c>
      <c r="C10059" s="209" t="s">
        <v>14</v>
      </c>
      <c r="D10059" s="210">
        <v>33.130000000000003</v>
      </c>
      <c r="E10059" s="206"/>
    </row>
    <row r="10060" spans="1:5" ht="30">
      <c r="A10060" s="207">
        <v>4059</v>
      </c>
      <c r="B10060" s="208" t="s">
        <v>11250</v>
      </c>
      <c r="C10060" s="209" t="s">
        <v>803</v>
      </c>
      <c r="D10060" s="210">
        <v>23.41</v>
      </c>
      <c r="E10060" s="206"/>
    </row>
    <row r="10061" spans="1:5" ht="30">
      <c r="A10061" s="207">
        <v>4062</v>
      </c>
      <c r="B10061" s="208" t="s">
        <v>11251</v>
      </c>
      <c r="C10061" s="209" t="s">
        <v>14</v>
      </c>
      <c r="D10061" s="210">
        <v>23.41</v>
      </c>
      <c r="E10061" s="206"/>
    </row>
    <row r="10062" spans="1:5" ht="30">
      <c r="A10062" s="207">
        <v>4061</v>
      </c>
      <c r="B10062" s="208" t="s">
        <v>11252</v>
      </c>
      <c r="C10062" s="209" t="s">
        <v>14</v>
      </c>
      <c r="D10062" s="210">
        <v>29.15</v>
      </c>
      <c r="E10062" s="206"/>
    </row>
    <row r="10063" spans="1:5" ht="30">
      <c r="A10063" s="207">
        <v>41315</v>
      </c>
      <c r="B10063" s="208" t="s">
        <v>11253</v>
      </c>
      <c r="C10063" s="209" t="s">
        <v>8104</v>
      </c>
      <c r="D10063" s="210">
        <v>66.91</v>
      </c>
      <c r="E10063" s="206"/>
    </row>
    <row r="10064" spans="1:5" ht="15">
      <c r="A10064" s="207">
        <v>43148</v>
      </c>
      <c r="B10064" s="208" t="s">
        <v>11254</v>
      </c>
      <c r="C10064" s="209" t="s">
        <v>8104</v>
      </c>
      <c r="D10064" s="210">
        <v>45.41</v>
      </c>
      <c r="E10064" s="206"/>
    </row>
    <row r="10065" spans="1:5" ht="15">
      <c r="A10065" s="207">
        <v>43147</v>
      </c>
      <c r="B10065" s="208" t="s">
        <v>11255</v>
      </c>
      <c r="C10065" s="209" t="s">
        <v>8104</v>
      </c>
      <c r="D10065" s="210">
        <v>17.59</v>
      </c>
      <c r="E10065" s="206"/>
    </row>
    <row r="10066" spans="1:5" ht="30">
      <c r="A10066" s="207">
        <v>10608</v>
      </c>
      <c r="B10066" s="208" t="s">
        <v>11256</v>
      </c>
      <c r="C10066" s="209" t="s">
        <v>14</v>
      </c>
      <c r="D10066" s="210">
        <v>7986.37</v>
      </c>
      <c r="E10066" s="206"/>
    </row>
    <row r="10067" spans="1:5" ht="15">
      <c r="A10067" s="207">
        <v>4069</v>
      </c>
      <c r="B10067" s="208" t="s">
        <v>11257</v>
      </c>
      <c r="C10067" s="209" t="s">
        <v>15</v>
      </c>
      <c r="D10067" s="210">
        <v>27.73</v>
      </c>
      <c r="E10067" s="206"/>
    </row>
    <row r="10068" spans="1:5" ht="15">
      <c r="A10068" s="207">
        <v>40819</v>
      </c>
      <c r="B10068" s="208" t="s">
        <v>11258</v>
      </c>
      <c r="C10068" s="209" t="s">
        <v>8218</v>
      </c>
      <c r="D10068" s="210">
        <v>4915.45</v>
      </c>
      <c r="E10068" s="206"/>
    </row>
    <row r="10069" spans="1:5" ht="15">
      <c r="A10069" s="207">
        <v>34361</v>
      </c>
      <c r="B10069" s="208" t="s">
        <v>11259</v>
      </c>
      <c r="C10069" s="209" t="s">
        <v>8104</v>
      </c>
      <c r="D10069" s="210">
        <v>12.8</v>
      </c>
      <c r="E10069" s="206"/>
    </row>
    <row r="10070" spans="1:5" ht="30">
      <c r="A10070" s="207">
        <v>36512</v>
      </c>
      <c r="B10070" s="208" t="s">
        <v>11260</v>
      </c>
      <c r="C10070" s="209" t="s">
        <v>14</v>
      </c>
      <c r="D10070" s="210">
        <v>13656.52</v>
      </c>
      <c r="E10070" s="206"/>
    </row>
    <row r="10071" spans="1:5" ht="30">
      <c r="A10071" s="207">
        <v>25972</v>
      </c>
      <c r="B10071" s="208" t="s">
        <v>11261</v>
      </c>
      <c r="C10071" s="209" t="s">
        <v>8104</v>
      </c>
      <c r="D10071" s="210">
        <v>12.23</v>
      </c>
      <c r="E10071" s="206"/>
    </row>
    <row r="10072" spans="1:5" ht="30">
      <c r="A10072" s="207">
        <v>25973</v>
      </c>
      <c r="B10072" s="208" t="s">
        <v>11262</v>
      </c>
      <c r="C10072" s="209" t="s">
        <v>8104</v>
      </c>
      <c r="D10072" s="210">
        <v>12.23</v>
      </c>
      <c r="E10072" s="206"/>
    </row>
    <row r="10073" spans="1:5" ht="30">
      <c r="A10073" s="207">
        <v>11697</v>
      </c>
      <c r="B10073" s="208" t="s">
        <v>11263</v>
      </c>
      <c r="C10073" s="209" t="s">
        <v>14</v>
      </c>
      <c r="D10073" s="210">
        <v>692.54</v>
      </c>
      <c r="E10073" s="206"/>
    </row>
    <row r="10074" spans="1:5" ht="30">
      <c r="A10074" s="207">
        <v>11698</v>
      </c>
      <c r="B10074" s="208" t="s">
        <v>11264</v>
      </c>
      <c r="C10074" s="209" t="s">
        <v>14</v>
      </c>
      <c r="D10074" s="210">
        <v>826.17</v>
      </c>
      <c r="E10074" s="206"/>
    </row>
    <row r="10075" spans="1:5" ht="30">
      <c r="A10075" s="207">
        <v>11699</v>
      </c>
      <c r="B10075" s="208" t="s">
        <v>11265</v>
      </c>
      <c r="C10075" s="209" t="s">
        <v>14</v>
      </c>
      <c r="D10075" s="210">
        <v>913.1</v>
      </c>
      <c r="E10075" s="206"/>
    </row>
    <row r="10076" spans="1:5" ht="15">
      <c r="A10076" s="207">
        <v>10432</v>
      </c>
      <c r="B10076" s="208" t="s">
        <v>11266</v>
      </c>
      <c r="C10076" s="209" t="s">
        <v>14</v>
      </c>
      <c r="D10076" s="210">
        <v>267.69</v>
      </c>
      <c r="E10076" s="206"/>
    </row>
    <row r="10077" spans="1:5" ht="15">
      <c r="A10077" s="207">
        <v>10430</v>
      </c>
      <c r="B10077" s="208" t="s">
        <v>11267</v>
      </c>
      <c r="C10077" s="209" t="s">
        <v>14</v>
      </c>
      <c r="D10077" s="210">
        <v>288.29000000000002</v>
      </c>
      <c r="E10077" s="206"/>
    </row>
    <row r="10078" spans="1:5" ht="30">
      <c r="A10078" s="207">
        <v>37514</v>
      </c>
      <c r="B10078" s="208" t="s">
        <v>11268</v>
      </c>
      <c r="C10078" s="209" t="s">
        <v>14</v>
      </c>
      <c r="D10078" s="210">
        <v>165000</v>
      </c>
      <c r="E10078" s="206"/>
    </row>
    <row r="10079" spans="1:5" ht="30">
      <c r="A10079" s="207">
        <v>37519</v>
      </c>
      <c r="B10079" s="208" t="s">
        <v>11269</v>
      </c>
      <c r="C10079" s="209" t="s">
        <v>14</v>
      </c>
      <c r="D10079" s="210">
        <v>254643.41</v>
      </c>
      <c r="E10079" s="206"/>
    </row>
    <row r="10080" spans="1:5" ht="30">
      <c r="A10080" s="207">
        <v>37520</v>
      </c>
      <c r="B10080" s="208" t="s">
        <v>11270</v>
      </c>
      <c r="C10080" s="209" t="s">
        <v>14</v>
      </c>
      <c r="D10080" s="210">
        <v>250468.92</v>
      </c>
      <c r="E10080" s="206"/>
    </row>
    <row r="10081" spans="1:5" ht="30">
      <c r="A10081" s="207">
        <v>37521</v>
      </c>
      <c r="B10081" s="208" t="s">
        <v>11271</v>
      </c>
      <c r="C10081" s="209" t="s">
        <v>14</v>
      </c>
      <c r="D10081" s="210">
        <v>305572.09000000003</v>
      </c>
      <c r="E10081" s="206"/>
    </row>
    <row r="10082" spans="1:5" ht="30">
      <c r="A10082" s="207">
        <v>37522</v>
      </c>
      <c r="B10082" s="208" t="s">
        <v>11272</v>
      </c>
      <c r="C10082" s="209" t="s">
        <v>14</v>
      </c>
      <c r="D10082" s="210">
        <v>314765.46000000002</v>
      </c>
      <c r="E10082" s="206"/>
    </row>
    <row r="10083" spans="1:5" ht="30">
      <c r="A10083" s="207">
        <v>21109</v>
      </c>
      <c r="B10083" s="208" t="s">
        <v>11273</v>
      </c>
      <c r="C10083" s="209" t="s">
        <v>14</v>
      </c>
      <c r="D10083" s="210">
        <v>35.090000000000003</v>
      </c>
      <c r="E10083" s="206"/>
    </row>
    <row r="10084" spans="1:5" ht="30">
      <c r="A10084" s="207">
        <v>36800</v>
      </c>
      <c r="B10084" s="208" t="s">
        <v>11274</v>
      </c>
      <c r="C10084" s="209" t="s">
        <v>14</v>
      </c>
      <c r="D10084" s="210">
        <v>85.16</v>
      </c>
      <c r="E10084" s="206"/>
    </row>
    <row r="10085" spans="1:5" ht="15">
      <c r="A10085" s="207">
        <v>11769</v>
      </c>
      <c r="B10085" s="208" t="s">
        <v>11275</v>
      </c>
      <c r="C10085" s="209" t="s">
        <v>14</v>
      </c>
      <c r="D10085" s="210">
        <v>208.71</v>
      </c>
      <c r="E10085" s="206"/>
    </row>
    <row r="10086" spans="1:5" ht="15">
      <c r="A10086" s="207">
        <v>36793</v>
      </c>
      <c r="B10086" s="208" t="s">
        <v>11276</v>
      </c>
      <c r="C10086" s="209" t="s">
        <v>14</v>
      </c>
      <c r="D10086" s="210">
        <v>337.91</v>
      </c>
      <c r="E10086" s="206"/>
    </row>
    <row r="10087" spans="1:5" ht="30">
      <c r="A10087" s="207">
        <v>37546</v>
      </c>
      <c r="B10087" s="208" t="s">
        <v>11277</v>
      </c>
      <c r="C10087" s="209" t="s">
        <v>14</v>
      </c>
      <c r="D10087" s="210">
        <v>10491.24</v>
      </c>
      <c r="E10087" s="206"/>
    </row>
    <row r="10088" spans="1:5" ht="30">
      <c r="A10088" s="207">
        <v>37544</v>
      </c>
      <c r="B10088" s="208" t="s">
        <v>11278</v>
      </c>
      <c r="C10088" s="209" t="s">
        <v>14</v>
      </c>
      <c r="D10088" s="210">
        <v>11096.25</v>
      </c>
      <c r="E10088" s="206"/>
    </row>
    <row r="10089" spans="1:5" ht="30">
      <c r="A10089" s="207">
        <v>37545</v>
      </c>
      <c r="B10089" s="208" t="s">
        <v>11279</v>
      </c>
      <c r="C10089" s="209" t="s">
        <v>14</v>
      </c>
      <c r="D10089" s="210">
        <v>13203.05</v>
      </c>
      <c r="E10089" s="206"/>
    </row>
    <row r="10090" spans="1:5" ht="30">
      <c r="A10090" s="207">
        <v>11771</v>
      </c>
      <c r="B10090" s="208" t="s">
        <v>11280</v>
      </c>
      <c r="C10090" s="209" t="s">
        <v>14</v>
      </c>
      <c r="D10090" s="210">
        <v>258.88</v>
      </c>
      <c r="E10090" s="206"/>
    </row>
    <row r="10091" spans="1:5" ht="45">
      <c r="A10091" s="207">
        <v>39919</v>
      </c>
      <c r="B10091" s="208" t="s">
        <v>11281</v>
      </c>
      <c r="C10091" s="209" t="s">
        <v>14</v>
      </c>
      <c r="D10091" s="210">
        <v>52514.48</v>
      </c>
      <c r="E10091" s="206"/>
    </row>
    <row r="10092" spans="1:5" ht="30">
      <c r="A10092" s="207">
        <v>38385</v>
      </c>
      <c r="B10092" s="208" t="s">
        <v>11282</v>
      </c>
      <c r="C10092" s="209" t="s">
        <v>14</v>
      </c>
      <c r="D10092" s="210">
        <v>48.11</v>
      </c>
      <c r="E10092" s="206"/>
    </row>
    <row r="10093" spans="1:5" ht="30">
      <c r="A10093" s="207">
        <v>37587</v>
      </c>
      <c r="B10093" s="208" t="s">
        <v>11283</v>
      </c>
      <c r="C10093" s="209" t="s">
        <v>14</v>
      </c>
      <c r="D10093" s="210">
        <v>235.46</v>
      </c>
      <c r="E10093" s="206"/>
    </row>
    <row r="10094" spans="1:5" ht="30">
      <c r="A10094" s="207">
        <v>11561</v>
      </c>
      <c r="B10094" s="208" t="s">
        <v>11284</v>
      </c>
      <c r="C10094" s="209" t="s">
        <v>14</v>
      </c>
      <c r="D10094" s="210">
        <v>248.85</v>
      </c>
      <c r="E10094" s="206"/>
    </row>
    <row r="10095" spans="1:5" ht="30">
      <c r="A10095" s="207">
        <v>43604</v>
      </c>
      <c r="B10095" s="208" t="s">
        <v>11285</v>
      </c>
      <c r="C10095" s="209" t="s">
        <v>14</v>
      </c>
      <c r="D10095" s="210">
        <v>132.66</v>
      </c>
      <c r="E10095" s="206"/>
    </row>
    <row r="10096" spans="1:5" ht="30">
      <c r="A10096" s="207">
        <v>11560</v>
      </c>
      <c r="B10096" s="208" t="s">
        <v>11286</v>
      </c>
      <c r="C10096" s="209" t="s">
        <v>14</v>
      </c>
      <c r="D10096" s="210">
        <v>192.07</v>
      </c>
      <c r="E10096" s="206"/>
    </row>
    <row r="10097" spans="1:5" ht="30">
      <c r="A10097" s="207">
        <v>11499</v>
      </c>
      <c r="B10097" s="208" t="s">
        <v>11287</v>
      </c>
      <c r="C10097" s="209" t="s">
        <v>14</v>
      </c>
      <c r="D10097" s="210">
        <v>621.04999999999995</v>
      </c>
      <c r="E10097" s="206"/>
    </row>
    <row r="10098" spans="1:5" ht="15">
      <c r="A10098" s="207">
        <v>34761</v>
      </c>
      <c r="B10098" s="208" t="s">
        <v>11288</v>
      </c>
      <c r="C10098" s="209" t="s">
        <v>15</v>
      </c>
      <c r="D10098" s="210">
        <v>13.79</v>
      </c>
      <c r="E10098" s="206"/>
    </row>
    <row r="10099" spans="1:5" ht="15">
      <c r="A10099" s="207">
        <v>40924</v>
      </c>
      <c r="B10099" s="208" t="s">
        <v>11289</v>
      </c>
      <c r="C10099" s="209" t="s">
        <v>8218</v>
      </c>
      <c r="D10099" s="210">
        <v>2444.0300000000002</v>
      </c>
      <c r="E10099" s="206"/>
    </row>
    <row r="10100" spans="1:5" ht="15">
      <c r="A10100" s="207">
        <v>25957</v>
      </c>
      <c r="B10100" s="208" t="s">
        <v>11290</v>
      </c>
      <c r="C10100" s="209" t="s">
        <v>15</v>
      </c>
      <c r="D10100" s="210">
        <v>9.67</v>
      </c>
      <c r="E10100" s="206"/>
    </row>
    <row r="10101" spans="1:5" ht="15">
      <c r="A10101" s="207">
        <v>40983</v>
      </c>
      <c r="B10101" s="208" t="s">
        <v>11291</v>
      </c>
      <c r="C10101" s="209" t="s">
        <v>8218</v>
      </c>
      <c r="D10101" s="210">
        <v>1715.35</v>
      </c>
      <c r="E10101" s="206"/>
    </row>
    <row r="10102" spans="1:5" ht="15">
      <c r="A10102" s="207">
        <v>2437</v>
      </c>
      <c r="B10102" s="208" t="s">
        <v>11292</v>
      </c>
      <c r="C10102" s="209" t="s">
        <v>15</v>
      </c>
      <c r="D10102" s="210">
        <v>15.37</v>
      </c>
      <c r="E10102" s="206"/>
    </row>
    <row r="10103" spans="1:5" ht="15">
      <c r="A10103" s="207">
        <v>40921</v>
      </c>
      <c r="B10103" s="208" t="s">
        <v>11293</v>
      </c>
      <c r="C10103" s="209" t="s">
        <v>8218</v>
      </c>
      <c r="D10103" s="210">
        <v>2724.32</v>
      </c>
      <c r="E10103" s="206"/>
    </row>
    <row r="10104" spans="1:5" ht="30">
      <c r="A10104" s="207">
        <v>14252</v>
      </c>
      <c r="B10104" s="208" t="s">
        <v>11294</v>
      </c>
      <c r="C10104" s="209" t="s">
        <v>14</v>
      </c>
      <c r="D10104" s="210">
        <v>2382.4499999999998</v>
      </c>
      <c r="E10104" s="206"/>
    </row>
    <row r="10105" spans="1:5" ht="45">
      <c r="A10105" s="207">
        <v>730</v>
      </c>
      <c r="B10105" s="208" t="s">
        <v>11295</v>
      </c>
      <c r="C10105" s="209" t="s">
        <v>14</v>
      </c>
      <c r="D10105" s="210">
        <v>6365.45</v>
      </c>
      <c r="E10105" s="206"/>
    </row>
    <row r="10106" spans="1:5" ht="45">
      <c r="A10106" s="207">
        <v>723</v>
      </c>
      <c r="B10106" s="208" t="s">
        <v>11296</v>
      </c>
      <c r="C10106" s="209" t="s">
        <v>14</v>
      </c>
      <c r="D10106" s="210">
        <v>3163.85</v>
      </c>
      <c r="E10106" s="206"/>
    </row>
    <row r="10107" spans="1:5" ht="45">
      <c r="A10107" s="207">
        <v>36502</v>
      </c>
      <c r="B10107" s="208" t="s">
        <v>11297</v>
      </c>
      <c r="C10107" s="209" t="s">
        <v>14</v>
      </c>
      <c r="D10107" s="210">
        <v>2973.64</v>
      </c>
      <c r="E10107" s="206"/>
    </row>
    <row r="10108" spans="1:5" ht="45">
      <c r="A10108" s="207">
        <v>36503</v>
      </c>
      <c r="B10108" s="208" t="s">
        <v>11298</v>
      </c>
      <c r="C10108" s="209" t="s">
        <v>14</v>
      </c>
      <c r="D10108" s="210">
        <v>3666.85</v>
      </c>
      <c r="E10108" s="206"/>
    </row>
    <row r="10109" spans="1:5" ht="30">
      <c r="A10109" s="207">
        <v>4090</v>
      </c>
      <c r="B10109" s="208" t="s">
        <v>11299</v>
      </c>
      <c r="C10109" s="209" t="s">
        <v>14</v>
      </c>
      <c r="D10109" s="210">
        <v>694000</v>
      </c>
      <c r="E10109" s="206"/>
    </row>
    <row r="10110" spans="1:5" ht="30">
      <c r="A10110" s="207">
        <v>13227</v>
      </c>
      <c r="B10110" s="208" t="s">
        <v>11300</v>
      </c>
      <c r="C10110" s="209" t="s">
        <v>14</v>
      </c>
      <c r="D10110" s="210">
        <v>862381.54</v>
      </c>
      <c r="E10110" s="206"/>
    </row>
    <row r="10111" spans="1:5" ht="30">
      <c r="A10111" s="207">
        <v>10597</v>
      </c>
      <c r="B10111" s="208" t="s">
        <v>11301</v>
      </c>
      <c r="C10111" s="209" t="s">
        <v>14</v>
      </c>
      <c r="D10111" s="210">
        <v>907767.82</v>
      </c>
      <c r="E10111" s="206"/>
    </row>
    <row r="10112" spans="1:5" ht="15">
      <c r="A10112" s="207">
        <v>39628</v>
      </c>
      <c r="B10112" s="208" t="s">
        <v>11302</v>
      </c>
      <c r="C10112" s="209" t="s">
        <v>14</v>
      </c>
      <c r="D10112" s="210">
        <v>4094.61</v>
      </c>
      <c r="E10112" s="206"/>
    </row>
    <row r="10113" spans="1:5" ht="15">
      <c r="A10113" s="207">
        <v>39404</v>
      </c>
      <c r="B10113" s="208" t="s">
        <v>11303</v>
      </c>
      <c r="C10113" s="209" t="s">
        <v>14</v>
      </c>
      <c r="D10113" s="210">
        <v>2030.38</v>
      </c>
      <c r="E10113" s="206"/>
    </row>
    <row r="10114" spans="1:5" ht="30">
      <c r="A10114" s="207">
        <v>39402</v>
      </c>
      <c r="B10114" s="208" t="s">
        <v>11304</v>
      </c>
      <c r="C10114" s="209" t="s">
        <v>14</v>
      </c>
      <c r="D10114" s="210">
        <v>1672.65</v>
      </c>
      <c r="E10114" s="206"/>
    </row>
    <row r="10115" spans="1:5" ht="30">
      <c r="A10115" s="207">
        <v>39403</v>
      </c>
      <c r="B10115" s="208" t="s">
        <v>11305</v>
      </c>
      <c r="C10115" s="209" t="s">
        <v>14</v>
      </c>
      <c r="D10115" s="210">
        <v>1636.26</v>
      </c>
      <c r="E10115" s="206"/>
    </row>
    <row r="10116" spans="1:5" ht="15">
      <c r="A10116" s="207">
        <v>4093</v>
      </c>
      <c r="B10116" s="208" t="s">
        <v>11306</v>
      </c>
      <c r="C10116" s="209" t="s">
        <v>15</v>
      </c>
      <c r="D10116" s="210">
        <v>11.23</v>
      </c>
      <c r="E10116" s="206"/>
    </row>
    <row r="10117" spans="1:5" ht="15">
      <c r="A10117" s="207">
        <v>10512</v>
      </c>
      <c r="B10117" s="208" t="s">
        <v>11307</v>
      </c>
      <c r="C10117" s="209" t="s">
        <v>8218</v>
      </c>
      <c r="D10117" s="210">
        <v>1991.41</v>
      </c>
      <c r="E10117" s="206"/>
    </row>
    <row r="10118" spans="1:5" ht="15">
      <c r="A10118" s="207">
        <v>20020</v>
      </c>
      <c r="B10118" s="208" t="s">
        <v>11308</v>
      </c>
      <c r="C10118" s="209" t="s">
        <v>15</v>
      </c>
      <c r="D10118" s="210">
        <v>10.59</v>
      </c>
      <c r="E10118" s="206"/>
    </row>
    <row r="10119" spans="1:5" ht="15">
      <c r="A10119" s="207">
        <v>41038</v>
      </c>
      <c r="B10119" s="208" t="s">
        <v>11309</v>
      </c>
      <c r="C10119" s="209" t="s">
        <v>8218</v>
      </c>
      <c r="D10119" s="210">
        <v>1878.41</v>
      </c>
      <c r="E10119" s="206"/>
    </row>
    <row r="10120" spans="1:5" ht="15">
      <c r="A10120" s="207">
        <v>4094</v>
      </c>
      <c r="B10120" s="208" t="s">
        <v>11310</v>
      </c>
      <c r="C10120" s="209" t="s">
        <v>15</v>
      </c>
      <c r="D10120" s="210">
        <v>15</v>
      </c>
      <c r="E10120" s="206"/>
    </row>
    <row r="10121" spans="1:5" ht="15">
      <c r="A10121" s="207">
        <v>40988</v>
      </c>
      <c r="B10121" s="208" t="s">
        <v>11311</v>
      </c>
      <c r="C10121" s="209" t="s">
        <v>8218</v>
      </c>
      <c r="D10121" s="210">
        <v>2659.4</v>
      </c>
      <c r="E10121" s="206"/>
    </row>
    <row r="10122" spans="1:5" ht="15">
      <c r="A10122" s="207">
        <v>4095</v>
      </c>
      <c r="B10122" s="208" t="s">
        <v>11312</v>
      </c>
      <c r="C10122" s="209" t="s">
        <v>15</v>
      </c>
      <c r="D10122" s="210">
        <v>10.4</v>
      </c>
      <c r="E10122" s="206"/>
    </row>
    <row r="10123" spans="1:5" ht="15">
      <c r="A10123" s="207">
        <v>40990</v>
      </c>
      <c r="B10123" s="208" t="s">
        <v>11313</v>
      </c>
      <c r="C10123" s="209" t="s">
        <v>8218</v>
      </c>
      <c r="D10123" s="210">
        <v>1845.41</v>
      </c>
      <c r="E10123" s="206"/>
    </row>
    <row r="10124" spans="1:5" ht="15">
      <c r="A10124" s="207">
        <v>4097</v>
      </c>
      <c r="B10124" s="208" t="s">
        <v>11314</v>
      </c>
      <c r="C10124" s="209" t="s">
        <v>15</v>
      </c>
      <c r="D10124" s="210">
        <v>12.24</v>
      </c>
      <c r="E10124" s="206"/>
    </row>
    <row r="10125" spans="1:5" ht="15">
      <c r="A10125" s="207">
        <v>40994</v>
      </c>
      <c r="B10125" s="208" t="s">
        <v>11315</v>
      </c>
      <c r="C10125" s="209" t="s">
        <v>8218</v>
      </c>
      <c r="D10125" s="210">
        <v>2172.62</v>
      </c>
      <c r="E10125" s="206"/>
    </row>
    <row r="10126" spans="1:5" ht="15">
      <c r="A10126" s="207">
        <v>4096</v>
      </c>
      <c r="B10126" s="208" t="s">
        <v>11316</v>
      </c>
      <c r="C10126" s="209" t="s">
        <v>15</v>
      </c>
      <c r="D10126" s="210">
        <v>13.15</v>
      </c>
      <c r="E10126" s="206"/>
    </row>
    <row r="10127" spans="1:5" ht="15">
      <c r="A10127" s="207">
        <v>40992</v>
      </c>
      <c r="B10127" s="208" t="s">
        <v>11317</v>
      </c>
      <c r="C10127" s="209" t="s">
        <v>8218</v>
      </c>
      <c r="D10127" s="210">
        <v>2331.58</v>
      </c>
      <c r="E10127" s="206"/>
    </row>
    <row r="10128" spans="1:5" ht="15">
      <c r="A10128" s="207">
        <v>13955</v>
      </c>
      <c r="B10128" s="208" t="s">
        <v>11318</v>
      </c>
      <c r="C10128" s="209" t="s">
        <v>14</v>
      </c>
      <c r="D10128" s="210">
        <v>2679.91</v>
      </c>
      <c r="E10128" s="206"/>
    </row>
    <row r="10129" spans="1:5" ht="30">
      <c r="A10129" s="207">
        <v>4114</v>
      </c>
      <c r="B10129" s="208" t="s">
        <v>11319</v>
      </c>
      <c r="C10129" s="209" t="s">
        <v>14</v>
      </c>
      <c r="D10129" s="210">
        <v>53.67</v>
      </c>
      <c r="E10129" s="206"/>
    </row>
    <row r="10130" spans="1:5" ht="30">
      <c r="A10130" s="207">
        <v>36797</v>
      </c>
      <c r="B10130" s="208" t="s">
        <v>11320</v>
      </c>
      <c r="C10130" s="209" t="s">
        <v>14</v>
      </c>
      <c r="D10130" s="210">
        <v>47.79</v>
      </c>
      <c r="E10130" s="206"/>
    </row>
    <row r="10131" spans="1:5" ht="15">
      <c r="A10131" s="207">
        <v>4107</v>
      </c>
      <c r="B10131" s="208" t="s">
        <v>11321</v>
      </c>
      <c r="C10131" s="209" t="s">
        <v>14</v>
      </c>
      <c r="D10131" s="210">
        <v>45.06</v>
      </c>
      <c r="E10131" s="206"/>
    </row>
    <row r="10132" spans="1:5" ht="15">
      <c r="A10132" s="207">
        <v>4102</v>
      </c>
      <c r="B10132" s="208" t="s">
        <v>11322</v>
      </c>
      <c r="C10132" s="209" t="s">
        <v>14</v>
      </c>
      <c r="D10132" s="210">
        <v>55</v>
      </c>
      <c r="E10132" s="206"/>
    </row>
    <row r="10133" spans="1:5" ht="15">
      <c r="A10133" s="207">
        <v>36799</v>
      </c>
      <c r="B10133" s="208" t="s">
        <v>11323</v>
      </c>
      <c r="C10133" s="209" t="s">
        <v>14</v>
      </c>
      <c r="D10133" s="210">
        <v>46.38</v>
      </c>
      <c r="E10133" s="206"/>
    </row>
    <row r="10134" spans="1:5" ht="30">
      <c r="A10134" s="207">
        <v>2747</v>
      </c>
      <c r="B10134" s="208" t="s">
        <v>11324</v>
      </c>
      <c r="C10134" s="209" t="s">
        <v>803</v>
      </c>
      <c r="D10134" s="210">
        <v>20.79</v>
      </c>
      <c r="E10134" s="206"/>
    </row>
    <row r="10135" spans="1:5" ht="30">
      <c r="A10135" s="207">
        <v>21138</v>
      </c>
      <c r="B10135" s="208" t="s">
        <v>11325</v>
      </c>
      <c r="C10135" s="209" t="s">
        <v>803</v>
      </c>
      <c r="D10135" s="210">
        <v>6.59</v>
      </c>
      <c r="E10135" s="206"/>
    </row>
    <row r="10136" spans="1:5" ht="30">
      <c r="A10136" s="207">
        <v>10826</v>
      </c>
      <c r="B10136" s="208" t="s">
        <v>11326</v>
      </c>
      <c r="C10136" s="209" t="s">
        <v>14</v>
      </c>
      <c r="D10136" s="210">
        <v>71.83</v>
      </c>
      <c r="E10136" s="206"/>
    </row>
    <row r="10137" spans="1:5" ht="30">
      <c r="A10137" s="207">
        <v>365</v>
      </c>
      <c r="B10137" s="208" t="s">
        <v>11327</v>
      </c>
      <c r="C10137" s="209" t="s">
        <v>14</v>
      </c>
      <c r="D10137" s="210">
        <v>44.54</v>
      </c>
      <c r="E10137" s="206"/>
    </row>
    <row r="10138" spans="1:5" ht="15">
      <c r="A10138" s="207">
        <v>38639</v>
      </c>
      <c r="B10138" s="208" t="s">
        <v>11328</v>
      </c>
      <c r="C10138" s="209" t="s">
        <v>14</v>
      </c>
      <c r="D10138" s="210">
        <v>172.41</v>
      </c>
      <c r="E10138" s="206"/>
    </row>
    <row r="10139" spans="1:5" ht="15">
      <c r="A10139" s="207">
        <v>38640</v>
      </c>
      <c r="B10139" s="208" t="s">
        <v>11329</v>
      </c>
      <c r="C10139" s="209" t="s">
        <v>14</v>
      </c>
      <c r="D10139" s="210">
        <v>2.58</v>
      </c>
      <c r="E10139" s="206"/>
    </row>
    <row r="10140" spans="1:5" ht="30">
      <c r="A10140" s="207">
        <v>358</v>
      </c>
      <c r="B10140" s="208" t="s">
        <v>11330</v>
      </c>
      <c r="C10140" s="209" t="s">
        <v>14</v>
      </c>
      <c r="D10140" s="210">
        <v>53.16</v>
      </c>
      <c r="E10140" s="206"/>
    </row>
    <row r="10141" spans="1:5" ht="30">
      <c r="A10141" s="207">
        <v>359</v>
      </c>
      <c r="B10141" s="208" t="s">
        <v>11331</v>
      </c>
      <c r="C10141" s="209" t="s">
        <v>14</v>
      </c>
      <c r="D10141" s="210">
        <v>109.19</v>
      </c>
      <c r="E10141" s="206"/>
    </row>
    <row r="10142" spans="1:5" ht="15">
      <c r="A10142" s="207">
        <v>38641</v>
      </c>
      <c r="B10142" s="208" t="s">
        <v>11332</v>
      </c>
      <c r="C10142" s="209" t="s">
        <v>14</v>
      </c>
      <c r="D10142" s="210">
        <v>107.75</v>
      </c>
      <c r="E10142" s="206"/>
    </row>
    <row r="10143" spans="1:5" ht="30">
      <c r="A10143" s="207">
        <v>360</v>
      </c>
      <c r="B10143" s="208" t="s">
        <v>11333</v>
      </c>
      <c r="C10143" s="209" t="s">
        <v>14</v>
      </c>
      <c r="D10143" s="210">
        <v>2.5</v>
      </c>
      <c r="E10143" s="206"/>
    </row>
    <row r="10144" spans="1:5" ht="45">
      <c r="A10144" s="207">
        <v>42430</v>
      </c>
      <c r="B10144" s="208" t="s">
        <v>11334</v>
      </c>
      <c r="C10144" s="209" t="s">
        <v>14</v>
      </c>
      <c r="D10144" s="210">
        <v>5507.76</v>
      </c>
      <c r="E10144" s="206"/>
    </row>
    <row r="10145" spans="1:5" ht="15">
      <c r="A10145" s="207">
        <v>4214</v>
      </c>
      <c r="B10145" s="208" t="s">
        <v>11335</v>
      </c>
      <c r="C10145" s="209" t="s">
        <v>14</v>
      </c>
      <c r="D10145" s="210">
        <v>9.01</v>
      </c>
      <c r="E10145" s="206"/>
    </row>
    <row r="10146" spans="1:5" ht="15">
      <c r="A10146" s="207">
        <v>4215</v>
      </c>
      <c r="B10146" s="208" t="s">
        <v>11336</v>
      </c>
      <c r="C10146" s="209" t="s">
        <v>14</v>
      </c>
      <c r="D10146" s="210">
        <v>5.93</v>
      </c>
      <c r="E10146" s="206"/>
    </row>
    <row r="10147" spans="1:5" ht="15">
      <c r="A10147" s="207">
        <v>4210</v>
      </c>
      <c r="B10147" s="208" t="s">
        <v>11337</v>
      </c>
      <c r="C10147" s="209" t="s">
        <v>14</v>
      </c>
      <c r="D10147" s="210">
        <v>0.99</v>
      </c>
      <c r="E10147" s="206"/>
    </row>
    <row r="10148" spans="1:5" ht="15">
      <c r="A10148" s="207">
        <v>4212</v>
      </c>
      <c r="B10148" s="208" t="s">
        <v>11338</v>
      </c>
      <c r="C10148" s="209" t="s">
        <v>14</v>
      </c>
      <c r="D10148" s="210">
        <v>2.86</v>
      </c>
      <c r="E10148" s="206"/>
    </row>
    <row r="10149" spans="1:5" ht="15">
      <c r="A10149" s="207">
        <v>4213</v>
      </c>
      <c r="B10149" s="208" t="s">
        <v>11339</v>
      </c>
      <c r="C10149" s="209" t="s">
        <v>14</v>
      </c>
      <c r="D10149" s="210">
        <v>12.8</v>
      </c>
      <c r="E10149" s="206"/>
    </row>
    <row r="10150" spans="1:5" ht="15">
      <c r="A10150" s="207">
        <v>4211</v>
      </c>
      <c r="B10150" s="208" t="s">
        <v>11340</v>
      </c>
      <c r="C10150" s="209" t="s">
        <v>14</v>
      </c>
      <c r="D10150" s="210">
        <v>1.43</v>
      </c>
      <c r="E10150" s="206"/>
    </row>
    <row r="10151" spans="1:5" ht="15">
      <c r="A10151" s="207">
        <v>4209</v>
      </c>
      <c r="B10151" s="208" t="s">
        <v>11341</v>
      </c>
      <c r="C10151" s="209" t="s">
        <v>14</v>
      </c>
      <c r="D10151" s="210">
        <v>13.78</v>
      </c>
      <c r="E10151" s="206"/>
    </row>
    <row r="10152" spans="1:5" ht="15">
      <c r="A10152" s="207">
        <v>4180</v>
      </c>
      <c r="B10152" s="208" t="s">
        <v>11342</v>
      </c>
      <c r="C10152" s="209" t="s">
        <v>14</v>
      </c>
      <c r="D10152" s="210">
        <v>10.37</v>
      </c>
      <c r="E10152" s="206"/>
    </row>
    <row r="10153" spans="1:5" ht="15">
      <c r="A10153" s="207">
        <v>4177</v>
      </c>
      <c r="B10153" s="208" t="s">
        <v>11343</v>
      </c>
      <c r="C10153" s="209" t="s">
        <v>14</v>
      </c>
      <c r="D10153" s="210">
        <v>3.44</v>
      </c>
      <c r="E10153" s="206"/>
    </row>
    <row r="10154" spans="1:5" ht="15">
      <c r="A10154" s="207">
        <v>4179</v>
      </c>
      <c r="B10154" s="208" t="s">
        <v>11344</v>
      </c>
      <c r="C10154" s="209" t="s">
        <v>14</v>
      </c>
      <c r="D10154" s="210">
        <v>7.04</v>
      </c>
      <c r="E10154" s="206"/>
    </row>
    <row r="10155" spans="1:5" ht="15">
      <c r="A10155" s="207">
        <v>4208</v>
      </c>
      <c r="B10155" s="208" t="s">
        <v>11345</v>
      </c>
      <c r="C10155" s="209" t="s">
        <v>14</v>
      </c>
      <c r="D10155" s="210">
        <v>32.799999999999997</v>
      </c>
      <c r="E10155" s="206"/>
    </row>
    <row r="10156" spans="1:5" ht="15">
      <c r="A10156" s="207">
        <v>4181</v>
      </c>
      <c r="B10156" s="208" t="s">
        <v>11346</v>
      </c>
      <c r="C10156" s="209" t="s">
        <v>14</v>
      </c>
      <c r="D10156" s="210">
        <v>21.43</v>
      </c>
      <c r="E10156" s="206"/>
    </row>
    <row r="10157" spans="1:5" ht="15">
      <c r="A10157" s="207">
        <v>4178</v>
      </c>
      <c r="B10157" s="208" t="s">
        <v>11347</v>
      </c>
      <c r="C10157" s="209" t="s">
        <v>14</v>
      </c>
      <c r="D10157" s="210">
        <v>4.7699999999999996</v>
      </c>
      <c r="E10157" s="206"/>
    </row>
    <row r="10158" spans="1:5" ht="15">
      <c r="A10158" s="207">
        <v>4182</v>
      </c>
      <c r="B10158" s="208" t="s">
        <v>11348</v>
      </c>
      <c r="C10158" s="209" t="s">
        <v>14</v>
      </c>
      <c r="D10158" s="210">
        <v>53.35</v>
      </c>
      <c r="E10158" s="206"/>
    </row>
    <row r="10159" spans="1:5" ht="15">
      <c r="A10159" s="207">
        <v>4183</v>
      </c>
      <c r="B10159" s="208" t="s">
        <v>11349</v>
      </c>
      <c r="C10159" s="209" t="s">
        <v>14</v>
      </c>
      <c r="D10159" s="210">
        <v>85.9</v>
      </c>
      <c r="E10159" s="206"/>
    </row>
    <row r="10160" spans="1:5" ht="15">
      <c r="A10160" s="207">
        <v>4184</v>
      </c>
      <c r="B10160" s="208" t="s">
        <v>11350</v>
      </c>
      <c r="C10160" s="209" t="s">
        <v>14</v>
      </c>
      <c r="D10160" s="210">
        <v>189.61</v>
      </c>
      <c r="E10160" s="206"/>
    </row>
    <row r="10161" spans="1:5" ht="15">
      <c r="A10161" s="207">
        <v>4185</v>
      </c>
      <c r="B10161" s="208" t="s">
        <v>11351</v>
      </c>
      <c r="C10161" s="209" t="s">
        <v>14</v>
      </c>
      <c r="D10161" s="210">
        <v>315.05</v>
      </c>
      <c r="E10161" s="206"/>
    </row>
    <row r="10162" spans="1:5" ht="30">
      <c r="A10162" s="207">
        <v>4205</v>
      </c>
      <c r="B10162" s="208" t="s">
        <v>11352</v>
      </c>
      <c r="C10162" s="209" t="s">
        <v>14</v>
      </c>
      <c r="D10162" s="210">
        <v>18.190000000000001</v>
      </c>
      <c r="E10162" s="206"/>
    </row>
    <row r="10163" spans="1:5" ht="30">
      <c r="A10163" s="207">
        <v>4192</v>
      </c>
      <c r="B10163" s="208" t="s">
        <v>11353</v>
      </c>
      <c r="C10163" s="209" t="s">
        <v>14</v>
      </c>
      <c r="D10163" s="210">
        <v>18.190000000000001</v>
      </c>
      <c r="E10163" s="206"/>
    </row>
    <row r="10164" spans="1:5" ht="30">
      <c r="A10164" s="207">
        <v>4191</v>
      </c>
      <c r="B10164" s="208" t="s">
        <v>11354</v>
      </c>
      <c r="C10164" s="209" t="s">
        <v>14</v>
      </c>
      <c r="D10164" s="210">
        <v>18.190000000000001</v>
      </c>
      <c r="E10164" s="206"/>
    </row>
    <row r="10165" spans="1:5" ht="30">
      <c r="A10165" s="207">
        <v>4207</v>
      </c>
      <c r="B10165" s="208" t="s">
        <v>11355</v>
      </c>
      <c r="C10165" s="209" t="s">
        <v>14</v>
      </c>
      <c r="D10165" s="210">
        <v>14.64</v>
      </c>
      <c r="E10165" s="206"/>
    </row>
    <row r="10166" spans="1:5" ht="30">
      <c r="A10166" s="207">
        <v>4206</v>
      </c>
      <c r="B10166" s="208" t="s">
        <v>11356</v>
      </c>
      <c r="C10166" s="209" t="s">
        <v>14</v>
      </c>
      <c r="D10166" s="210">
        <v>14.22</v>
      </c>
      <c r="E10166" s="206"/>
    </row>
    <row r="10167" spans="1:5" ht="30">
      <c r="A10167" s="207">
        <v>4190</v>
      </c>
      <c r="B10167" s="208" t="s">
        <v>11357</v>
      </c>
      <c r="C10167" s="209" t="s">
        <v>14</v>
      </c>
      <c r="D10167" s="210">
        <v>14.22</v>
      </c>
      <c r="E10167" s="206"/>
    </row>
    <row r="10168" spans="1:5" ht="30">
      <c r="A10168" s="207">
        <v>4186</v>
      </c>
      <c r="B10168" s="208" t="s">
        <v>11358</v>
      </c>
      <c r="C10168" s="209" t="s">
        <v>14</v>
      </c>
      <c r="D10168" s="210">
        <v>4.2</v>
      </c>
      <c r="E10168" s="206"/>
    </row>
    <row r="10169" spans="1:5" ht="30">
      <c r="A10169" s="207">
        <v>4188</v>
      </c>
      <c r="B10169" s="208" t="s">
        <v>11359</v>
      </c>
      <c r="C10169" s="209" t="s">
        <v>14</v>
      </c>
      <c r="D10169" s="210">
        <v>8.58</v>
      </c>
      <c r="E10169" s="206"/>
    </row>
    <row r="10170" spans="1:5" ht="30">
      <c r="A10170" s="207">
        <v>4189</v>
      </c>
      <c r="B10170" s="208" t="s">
        <v>11360</v>
      </c>
      <c r="C10170" s="209" t="s">
        <v>14</v>
      </c>
      <c r="D10170" s="210">
        <v>8.58</v>
      </c>
      <c r="E10170" s="206"/>
    </row>
    <row r="10171" spans="1:5" ht="30">
      <c r="A10171" s="207">
        <v>4197</v>
      </c>
      <c r="B10171" s="208" t="s">
        <v>11361</v>
      </c>
      <c r="C10171" s="209" t="s">
        <v>14</v>
      </c>
      <c r="D10171" s="210">
        <v>45.43</v>
      </c>
      <c r="E10171" s="206"/>
    </row>
    <row r="10172" spans="1:5" ht="30">
      <c r="A10172" s="207">
        <v>4194</v>
      </c>
      <c r="B10172" s="208" t="s">
        <v>11362</v>
      </c>
      <c r="C10172" s="209" t="s">
        <v>14</v>
      </c>
      <c r="D10172" s="210">
        <v>27.45</v>
      </c>
      <c r="E10172" s="206"/>
    </row>
    <row r="10173" spans="1:5" ht="30">
      <c r="A10173" s="207">
        <v>4193</v>
      </c>
      <c r="B10173" s="208" t="s">
        <v>11363</v>
      </c>
      <c r="C10173" s="209" t="s">
        <v>14</v>
      </c>
      <c r="D10173" s="210">
        <v>27.45</v>
      </c>
      <c r="E10173" s="206"/>
    </row>
    <row r="10174" spans="1:5" ht="15">
      <c r="A10174" s="207">
        <v>4204</v>
      </c>
      <c r="B10174" s="208" t="s">
        <v>11364</v>
      </c>
      <c r="C10174" s="209" t="s">
        <v>14</v>
      </c>
      <c r="D10174" s="210">
        <v>27.45</v>
      </c>
      <c r="E10174" s="206"/>
    </row>
    <row r="10175" spans="1:5" ht="30">
      <c r="A10175" s="207">
        <v>4187</v>
      </c>
      <c r="B10175" s="208" t="s">
        <v>11365</v>
      </c>
      <c r="C10175" s="209" t="s">
        <v>14</v>
      </c>
      <c r="D10175" s="210">
        <v>5.47</v>
      </c>
      <c r="E10175" s="206"/>
    </row>
    <row r="10176" spans="1:5" ht="30">
      <c r="A10176" s="207">
        <v>4202</v>
      </c>
      <c r="B10176" s="208" t="s">
        <v>11366</v>
      </c>
      <c r="C10176" s="209" t="s">
        <v>14</v>
      </c>
      <c r="D10176" s="210">
        <v>82.97</v>
      </c>
      <c r="E10176" s="206"/>
    </row>
    <row r="10177" spans="1:5" ht="15">
      <c r="A10177" s="207">
        <v>4203</v>
      </c>
      <c r="B10177" s="208" t="s">
        <v>11367</v>
      </c>
      <c r="C10177" s="209" t="s">
        <v>14</v>
      </c>
      <c r="D10177" s="210">
        <v>73.27</v>
      </c>
      <c r="E10177" s="206"/>
    </row>
    <row r="10178" spans="1:5" ht="30">
      <c r="A10178" s="207">
        <v>40368</v>
      </c>
      <c r="B10178" s="208" t="s">
        <v>11368</v>
      </c>
      <c r="C10178" s="209" t="s">
        <v>14</v>
      </c>
      <c r="D10178" s="210">
        <v>37.520000000000003</v>
      </c>
      <c r="E10178" s="206"/>
    </row>
    <row r="10179" spans="1:5" ht="30">
      <c r="A10179" s="207">
        <v>40365</v>
      </c>
      <c r="B10179" s="208" t="s">
        <v>11369</v>
      </c>
      <c r="C10179" s="209" t="s">
        <v>14</v>
      </c>
      <c r="D10179" s="210">
        <v>25.31</v>
      </c>
      <c r="E10179" s="206"/>
    </row>
    <row r="10180" spans="1:5" ht="30">
      <c r="A10180" s="207">
        <v>40356</v>
      </c>
      <c r="B10180" s="208" t="s">
        <v>11370</v>
      </c>
      <c r="C10180" s="209" t="s">
        <v>14</v>
      </c>
      <c r="D10180" s="210">
        <v>8.65</v>
      </c>
      <c r="E10180" s="206"/>
    </row>
    <row r="10181" spans="1:5" ht="30">
      <c r="A10181" s="207">
        <v>40362</v>
      </c>
      <c r="B10181" s="208" t="s">
        <v>11371</v>
      </c>
      <c r="C10181" s="209" t="s">
        <v>14</v>
      </c>
      <c r="D10181" s="210">
        <v>16.77</v>
      </c>
      <c r="E10181" s="206"/>
    </row>
    <row r="10182" spans="1:5" ht="30">
      <c r="A10182" s="207">
        <v>40374</v>
      </c>
      <c r="B10182" s="208" t="s">
        <v>11372</v>
      </c>
      <c r="C10182" s="209" t="s">
        <v>14</v>
      </c>
      <c r="D10182" s="210">
        <v>98.07</v>
      </c>
      <c r="E10182" s="206"/>
    </row>
    <row r="10183" spans="1:5" ht="30">
      <c r="A10183" s="207">
        <v>40371</v>
      </c>
      <c r="B10183" s="208" t="s">
        <v>11373</v>
      </c>
      <c r="C10183" s="209" t="s">
        <v>14</v>
      </c>
      <c r="D10183" s="210">
        <v>61.73</v>
      </c>
      <c r="E10183" s="206"/>
    </row>
    <row r="10184" spans="1:5" ht="30">
      <c r="A10184" s="207">
        <v>40359</v>
      </c>
      <c r="B10184" s="208" t="s">
        <v>11374</v>
      </c>
      <c r="C10184" s="209" t="s">
        <v>14</v>
      </c>
      <c r="D10184" s="210">
        <v>11.17</v>
      </c>
      <c r="E10184" s="206"/>
    </row>
    <row r="10185" spans="1:5" ht="15">
      <c r="A10185" s="207">
        <v>7595</v>
      </c>
      <c r="B10185" s="208" t="s">
        <v>11375</v>
      </c>
      <c r="C10185" s="209" t="s">
        <v>15</v>
      </c>
      <c r="D10185" s="210">
        <v>7.02</v>
      </c>
      <c r="E10185" s="206"/>
    </row>
    <row r="10186" spans="1:5" ht="15">
      <c r="A10186" s="207">
        <v>41094</v>
      </c>
      <c r="B10186" s="208" t="s">
        <v>11376</v>
      </c>
      <c r="C10186" s="209" t="s">
        <v>8218</v>
      </c>
      <c r="D10186" s="210">
        <v>1245.72</v>
      </c>
      <c r="E10186" s="206"/>
    </row>
    <row r="10187" spans="1:5" ht="30">
      <c r="A10187" s="207">
        <v>39609</v>
      </c>
      <c r="B10187" s="208" t="s">
        <v>11377</v>
      </c>
      <c r="C10187" s="209" t="s">
        <v>14</v>
      </c>
      <c r="D10187" s="210">
        <v>66610.13</v>
      </c>
      <c r="E10187" s="206"/>
    </row>
    <row r="10188" spans="1:5" ht="30">
      <c r="A10188" s="207">
        <v>39610</v>
      </c>
      <c r="B10188" s="208" t="s">
        <v>11378</v>
      </c>
      <c r="C10188" s="209" t="s">
        <v>14</v>
      </c>
      <c r="D10188" s="210">
        <v>97230.01</v>
      </c>
      <c r="E10188" s="206"/>
    </row>
    <row r="10189" spans="1:5" ht="30">
      <c r="A10189" s="207">
        <v>39611</v>
      </c>
      <c r="B10189" s="208" t="s">
        <v>11379</v>
      </c>
      <c r="C10189" s="209" t="s">
        <v>14</v>
      </c>
      <c r="D10189" s="210">
        <v>117664.22</v>
      </c>
      <c r="E10189" s="206"/>
    </row>
    <row r="10190" spans="1:5" ht="30">
      <c r="A10190" s="207">
        <v>39612</v>
      </c>
      <c r="B10190" s="208" t="s">
        <v>11380</v>
      </c>
      <c r="C10190" s="209" t="s">
        <v>14</v>
      </c>
      <c r="D10190" s="210">
        <v>184323.66</v>
      </c>
      <c r="E10190" s="206"/>
    </row>
    <row r="10191" spans="1:5" ht="30">
      <c r="A10191" s="207">
        <v>39608</v>
      </c>
      <c r="B10191" s="208" t="s">
        <v>11381</v>
      </c>
      <c r="C10191" s="209" t="s">
        <v>14</v>
      </c>
      <c r="D10191" s="210">
        <v>53260.76</v>
      </c>
      <c r="E10191" s="206"/>
    </row>
    <row r="10192" spans="1:5" ht="30">
      <c r="A10192" s="207">
        <v>38175</v>
      </c>
      <c r="B10192" s="208" t="s">
        <v>11382</v>
      </c>
      <c r="C10192" s="209" t="s">
        <v>14</v>
      </c>
      <c r="D10192" s="210">
        <v>4.99</v>
      </c>
      <c r="E10192" s="206"/>
    </row>
    <row r="10193" spans="1:5" ht="30">
      <c r="A10193" s="207">
        <v>38176</v>
      </c>
      <c r="B10193" s="208" t="s">
        <v>11383</v>
      </c>
      <c r="C10193" s="209" t="s">
        <v>14</v>
      </c>
      <c r="D10193" s="210">
        <v>14.68</v>
      </c>
      <c r="E10193" s="206"/>
    </row>
    <row r="10194" spans="1:5" ht="30">
      <c r="A10194" s="207">
        <v>36152</v>
      </c>
      <c r="B10194" s="208" t="s">
        <v>11384</v>
      </c>
      <c r="C10194" s="209" t="s">
        <v>14</v>
      </c>
      <c r="D10194" s="210">
        <v>5.38</v>
      </c>
      <c r="E10194" s="206"/>
    </row>
    <row r="10195" spans="1:5" ht="15">
      <c r="A10195" s="207">
        <v>11138</v>
      </c>
      <c r="B10195" s="208" t="s">
        <v>11385</v>
      </c>
      <c r="C10195" s="209" t="s">
        <v>8049</v>
      </c>
      <c r="D10195" s="210">
        <v>2.88</v>
      </c>
      <c r="E10195" s="206"/>
    </row>
    <row r="10196" spans="1:5" ht="15">
      <c r="A10196" s="207">
        <v>4221</v>
      </c>
      <c r="B10196" s="208" t="s">
        <v>11386</v>
      </c>
      <c r="C10196" s="209" t="s">
        <v>8049</v>
      </c>
      <c r="D10196" s="210">
        <v>4.4800000000000004</v>
      </c>
      <c r="E10196" s="206"/>
    </row>
    <row r="10197" spans="1:5" ht="30">
      <c r="A10197" s="207">
        <v>4227</v>
      </c>
      <c r="B10197" s="208" t="s">
        <v>11387</v>
      </c>
      <c r="C10197" s="209" t="s">
        <v>8049</v>
      </c>
      <c r="D10197" s="210">
        <v>17.329999999999998</v>
      </c>
      <c r="E10197" s="206"/>
    </row>
    <row r="10198" spans="1:5" ht="45">
      <c r="A10198" s="207">
        <v>38170</v>
      </c>
      <c r="B10198" s="208" t="s">
        <v>11388</v>
      </c>
      <c r="C10198" s="209" t="s">
        <v>14</v>
      </c>
      <c r="D10198" s="210">
        <v>21.81</v>
      </c>
      <c r="E10198" s="206"/>
    </row>
    <row r="10199" spans="1:5" ht="15">
      <c r="A10199" s="207">
        <v>4252</v>
      </c>
      <c r="B10199" s="208" t="s">
        <v>11389</v>
      </c>
      <c r="C10199" s="209" t="s">
        <v>15</v>
      </c>
      <c r="D10199" s="210">
        <v>11.8</v>
      </c>
      <c r="E10199" s="206"/>
    </row>
    <row r="10200" spans="1:5" ht="15">
      <c r="A10200" s="207">
        <v>40980</v>
      </c>
      <c r="B10200" s="208" t="s">
        <v>11390</v>
      </c>
      <c r="C10200" s="209" t="s">
        <v>8218</v>
      </c>
      <c r="D10200" s="210">
        <v>2093.64</v>
      </c>
      <c r="E10200" s="206"/>
    </row>
    <row r="10201" spans="1:5" ht="15">
      <c r="A10201" s="207">
        <v>4243</v>
      </c>
      <c r="B10201" s="208" t="s">
        <v>11391</v>
      </c>
      <c r="C10201" s="209" t="s">
        <v>15</v>
      </c>
      <c r="D10201" s="210">
        <v>10.130000000000001</v>
      </c>
      <c r="E10201" s="206"/>
    </row>
    <row r="10202" spans="1:5" ht="15">
      <c r="A10202" s="207">
        <v>41031</v>
      </c>
      <c r="B10202" s="208" t="s">
        <v>11392</v>
      </c>
      <c r="C10202" s="209" t="s">
        <v>8218</v>
      </c>
      <c r="D10202" s="210">
        <v>1795.53</v>
      </c>
      <c r="E10202" s="206"/>
    </row>
    <row r="10203" spans="1:5" ht="15">
      <c r="A10203" s="207">
        <v>37666</v>
      </c>
      <c r="B10203" s="208" t="s">
        <v>11393</v>
      </c>
      <c r="C10203" s="209" t="s">
        <v>15</v>
      </c>
      <c r="D10203" s="210">
        <v>9.76</v>
      </c>
      <c r="E10203" s="206"/>
    </row>
    <row r="10204" spans="1:5" ht="15">
      <c r="A10204" s="207">
        <v>40986</v>
      </c>
      <c r="B10204" s="208" t="s">
        <v>11394</v>
      </c>
      <c r="C10204" s="209" t="s">
        <v>8218</v>
      </c>
      <c r="D10204" s="210">
        <v>1732.75</v>
      </c>
      <c r="E10204" s="206"/>
    </row>
    <row r="10205" spans="1:5" ht="15">
      <c r="A10205" s="207">
        <v>4250</v>
      </c>
      <c r="B10205" s="208" t="s">
        <v>11395</v>
      </c>
      <c r="C10205" s="209" t="s">
        <v>15</v>
      </c>
      <c r="D10205" s="210">
        <v>10.64</v>
      </c>
      <c r="E10205" s="206"/>
    </row>
    <row r="10206" spans="1:5" ht="15">
      <c r="A10206" s="207">
        <v>40978</v>
      </c>
      <c r="B10206" s="208" t="s">
        <v>11396</v>
      </c>
      <c r="C10206" s="209" t="s">
        <v>8218</v>
      </c>
      <c r="D10206" s="210">
        <v>1888.45</v>
      </c>
      <c r="E10206" s="206"/>
    </row>
    <row r="10207" spans="1:5" ht="15">
      <c r="A10207" s="207">
        <v>25960</v>
      </c>
      <c r="B10207" s="208" t="s">
        <v>11397</v>
      </c>
      <c r="C10207" s="209" t="s">
        <v>15</v>
      </c>
      <c r="D10207" s="210">
        <v>12.46</v>
      </c>
      <c r="E10207" s="206"/>
    </row>
    <row r="10208" spans="1:5" ht="15">
      <c r="A10208" s="207">
        <v>41043</v>
      </c>
      <c r="B10208" s="208" t="s">
        <v>11398</v>
      </c>
      <c r="C10208" s="209" t="s">
        <v>8218</v>
      </c>
      <c r="D10208" s="210">
        <v>2209.88</v>
      </c>
      <c r="E10208" s="206"/>
    </row>
    <row r="10209" spans="1:5" ht="15">
      <c r="A10209" s="207">
        <v>4234</v>
      </c>
      <c r="B10209" s="208" t="s">
        <v>11399</v>
      </c>
      <c r="C10209" s="209" t="s">
        <v>15</v>
      </c>
      <c r="D10209" s="210">
        <v>13.66</v>
      </c>
      <c r="E10209" s="206"/>
    </row>
    <row r="10210" spans="1:5" ht="15">
      <c r="A10210" s="207">
        <v>40987</v>
      </c>
      <c r="B10210" s="208" t="s">
        <v>11400</v>
      </c>
      <c r="C10210" s="209" t="s">
        <v>8218</v>
      </c>
      <c r="D10210" s="210">
        <v>2420.84</v>
      </c>
      <c r="E10210" s="206"/>
    </row>
    <row r="10211" spans="1:5" ht="15">
      <c r="A10211" s="207">
        <v>4253</v>
      </c>
      <c r="B10211" s="208" t="s">
        <v>11401</v>
      </c>
      <c r="C10211" s="209" t="s">
        <v>15</v>
      </c>
      <c r="D10211" s="210">
        <v>9.82</v>
      </c>
      <c r="E10211" s="206"/>
    </row>
    <row r="10212" spans="1:5" ht="15">
      <c r="A10212" s="207">
        <v>40981</v>
      </c>
      <c r="B10212" s="208" t="s">
        <v>11402</v>
      </c>
      <c r="C10212" s="209" t="s">
        <v>8218</v>
      </c>
      <c r="D10212" s="210">
        <v>1741.33</v>
      </c>
      <c r="E10212" s="206"/>
    </row>
    <row r="10213" spans="1:5" ht="15">
      <c r="A10213" s="207">
        <v>4254</v>
      </c>
      <c r="B10213" s="208" t="s">
        <v>11403</v>
      </c>
      <c r="C10213" s="209" t="s">
        <v>15</v>
      </c>
      <c r="D10213" s="210">
        <v>9.8699999999999992</v>
      </c>
      <c r="E10213" s="206"/>
    </row>
    <row r="10214" spans="1:5" ht="15">
      <c r="A10214" s="207">
        <v>41036</v>
      </c>
      <c r="B10214" s="208" t="s">
        <v>11404</v>
      </c>
      <c r="C10214" s="209" t="s">
        <v>8218</v>
      </c>
      <c r="D10214" s="210">
        <v>1750.88</v>
      </c>
      <c r="E10214" s="206"/>
    </row>
    <row r="10215" spans="1:5" ht="15">
      <c r="A10215" s="207">
        <v>4251</v>
      </c>
      <c r="B10215" s="208" t="s">
        <v>11405</v>
      </c>
      <c r="C10215" s="209" t="s">
        <v>15</v>
      </c>
      <c r="D10215" s="210">
        <v>12.23</v>
      </c>
      <c r="E10215" s="206"/>
    </row>
    <row r="10216" spans="1:5" ht="15">
      <c r="A10216" s="207">
        <v>40979</v>
      </c>
      <c r="B10216" s="208" t="s">
        <v>11406</v>
      </c>
      <c r="C10216" s="209" t="s">
        <v>8218</v>
      </c>
      <c r="D10216" s="210">
        <v>2167.1999999999998</v>
      </c>
      <c r="E10216" s="206"/>
    </row>
    <row r="10217" spans="1:5" ht="15">
      <c r="A10217" s="207">
        <v>4230</v>
      </c>
      <c r="B10217" s="208" t="s">
        <v>11407</v>
      </c>
      <c r="C10217" s="209" t="s">
        <v>15</v>
      </c>
      <c r="D10217" s="210">
        <v>10.4</v>
      </c>
      <c r="E10217" s="206"/>
    </row>
    <row r="10218" spans="1:5" ht="30">
      <c r="A10218" s="207">
        <v>40998</v>
      </c>
      <c r="B10218" s="208" t="s">
        <v>11408</v>
      </c>
      <c r="C10218" s="209" t="s">
        <v>8218</v>
      </c>
      <c r="D10218" s="210">
        <v>1845.41</v>
      </c>
      <c r="E10218" s="206"/>
    </row>
    <row r="10219" spans="1:5" ht="15">
      <c r="A10219" s="207">
        <v>4257</v>
      </c>
      <c r="B10219" s="208" t="s">
        <v>11409</v>
      </c>
      <c r="C10219" s="209" t="s">
        <v>15</v>
      </c>
      <c r="D10219" s="210">
        <v>8.1999999999999993</v>
      </c>
      <c r="E10219" s="206"/>
    </row>
    <row r="10220" spans="1:5" ht="15">
      <c r="A10220" s="207">
        <v>40982</v>
      </c>
      <c r="B10220" s="208" t="s">
        <v>11410</v>
      </c>
      <c r="C10220" s="209" t="s">
        <v>8218</v>
      </c>
      <c r="D10220" s="210">
        <v>1454.81</v>
      </c>
      <c r="E10220" s="206"/>
    </row>
    <row r="10221" spans="1:5" ht="15">
      <c r="A10221" s="207">
        <v>4240</v>
      </c>
      <c r="B10221" s="208" t="s">
        <v>11411</v>
      </c>
      <c r="C10221" s="209" t="s">
        <v>15</v>
      </c>
      <c r="D10221" s="210">
        <v>12.67</v>
      </c>
      <c r="E10221" s="206"/>
    </row>
    <row r="10222" spans="1:5" ht="15">
      <c r="A10222" s="207">
        <v>41026</v>
      </c>
      <c r="B10222" s="208" t="s">
        <v>11412</v>
      </c>
      <c r="C10222" s="209" t="s">
        <v>8218</v>
      </c>
      <c r="D10222" s="210">
        <v>2247.56</v>
      </c>
      <c r="E10222" s="206"/>
    </row>
    <row r="10223" spans="1:5" ht="15">
      <c r="A10223" s="207">
        <v>4239</v>
      </c>
      <c r="B10223" s="208" t="s">
        <v>11413</v>
      </c>
      <c r="C10223" s="209" t="s">
        <v>15</v>
      </c>
      <c r="D10223" s="210">
        <v>15.55</v>
      </c>
      <c r="E10223" s="206"/>
    </row>
    <row r="10224" spans="1:5" ht="15">
      <c r="A10224" s="207">
        <v>41024</v>
      </c>
      <c r="B10224" s="208" t="s">
        <v>11414</v>
      </c>
      <c r="C10224" s="209" t="s">
        <v>8218</v>
      </c>
      <c r="D10224" s="210">
        <v>2757.34</v>
      </c>
      <c r="E10224" s="206"/>
    </row>
    <row r="10225" spans="1:5" ht="15">
      <c r="A10225" s="207">
        <v>4248</v>
      </c>
      <c r="B10225" s="208" t="s">
        <v>11415</v>
      </c>
      <c r="C10225" s="209" t="s">
        <v>15</v>
      </c>
      <c r="D10225" s="210">
        <v>11.36</v>
      </c>
      <c r="E10225" s="206"/>
    </row>
    <row r="10226" spans="1:5" ht="15">
      <c r="A10226" s="207">
        <v>41033</v>
      </c>
      <c r="B10226" s="208" t="s">
        <v>11416</v>
      </c>
      <c r="C10226" s="209" t="s">
        <v>8218</v>
      </c>
      <c r="D10226" s="210">
        <v>2013.58</v>
      </c>
      <c r="E10226" s="206"/>
    </row>
    <row r="10227" spans="1:5" ht="15">
      <c r="A10227" s="207">
        <v>25959</v>
      </c>
      <c r="B10227" s="208" t="s">
        <v>11417</v>
      </c>
      <c r="C10227" s="209" t="s">
        <v>15</v>
      </c>
      <c r="D10227" s="210">
        <v>13.09</v>
      </c>
      <c r="E10227" s="206"/>
    </row>
    <row r="10228" spans="1:5" ht="15">
      <c r="A10228" s="207">
        <v>41040</v>
      </c>
      <c r="B10228" s="208" t="s">
        <v>11418</v>
      </c>
      <c r="C10228" s="209" t="s">
        <v>8218</v>
      </c>
      <c r="D10228" s="210">
        <v>2320.38</v>
      </c>
      <c r="E10228" s="206"/>
    </row>
    <row r="10229" spans="1:5" ht="15">
      <c r="A10229" s="207">
        <v>4238</v>
      </c>
      <c r="B10229" s="208" t="s">
        <v>11419</v>
      </c>
      <c r="C10229" s="209" t="s">
        <v>15</v>
      </c>
      <c r="D10229" s="210">
        <v>10.4</v>
      </c>
      <c r="E10229" s="206"/>
    </row>
    <row r="10230" spans="1:5" ht="15">
      <c r="A10230" s="207">
        <v>41012</v>
      </c>
      <c r="B10230" s="208" t="s">
        <v>11420</v>
      </c>
      <c r="C10230" s="209" t="s">
        <v>8218</v>
      </c>
      <c r="D10230" s="210">
        <v>1845.41</v>
      </c>
      <c r="E10230" s="206"/>
    </row>
    <row r="10231" spans="1:5" ht="15">
      <c r="A10231" s="207">
        <v>4237</v>
      </c>
      <c r="B10231" s="208" t="s">
        <v>11421</v>
      </c>
      <c r="C10231" s="209" t="s">
        <v>15</v>
      </c>
      <c r="D10231" s="210">
        <v>10.48</v>
      </c>
      <c r="E10231" s="206"/>
    </row>
    <row r="10232" spans="1:5" ht="15">
      <c r="A10232" s="207">
        <v>41002</v>
      </c>
      <c r="B10232" s="208" t="s">
        <v>11422</v>
      </c>
      <c r="C10232" s="209" t="s">
        <v>8218</v>
      </c>
      <c r="D10232" s="210">
        <v>1859.92</v>
      </c>
      <c r="E10232" s="206"/>
    </row>
    <row r="10233" spans="1:5" ht="15">
      <c r="A10233" s="207">
        <v>4233</v>
      </c>
      <c r="B10233" s="208" t="s">
        <v>11423</v>
      </c>
      <c r="C10233" s="209" t="s">
        <v>15</v>
      </c>
      <c r="D10233" s="210">
        <v>11.23</v>
      </c>
      <c r="E10233" s="206"/>
    </row>
    <row r="10234" spans="1:5" ht="30">
      <c r="A10234" s="207">
        <v>41001</v>
      </c>
      <c r="B10234" s="208" t="s">
        <v>11424</v>
      </c>
      <c r="C10234" s="209" t="s">
        <v>8218</v>
      </c>
      <c r="D10234" s="210">
        <v>1992.67</v>
      </c>
      <c r="E10234" s="206"/>
    </row>
    <row r="10235" spans="1:5" ht="15">
      <c r="A10235" s="207">
        <v>2</v>
      </c>
      <c r="B10235" s="208" t="s">
        <v>11425</v>
      </c>
      <c r="C10235" s="209" t="s">
        <v>8215</v>
      </c>
      <c r="D10235" s="210">
        <v>14.02</v>
      </c>
      <c r="E10235" s="206"/>
    </row>
    <row r="10236" spans="1:5" ht="30">
      <c r="A10236" s="207">
        <v>36517</v>
      </c>
      <c r="B10236" s="208" t="s">
        <v>11426</v>
      </c>
      <c r="C10236" s="209" t="s">
        <v>14</v>
      </c>
      <c r="D10236" s="210">
        <v>371184</v>
      </c>
      <c r="E10236" s="206"/>
    </row>
    <row r="10237" spans="1:5" ht="30">
      <c r="A10237" s="207">
        <v>4262</v>
      </c>
      <c r="B10237" s="208" t="s">
        <v>11427</v>
      </c>
      <c r="C10237" s="209" t="s">
        <v>14</v>
      </c>
      <c r="D10237" s="210">
        <v>418000</v>
      </c>
      <c r="E10237" s="206"/>
    </row>
    <row r="10238" spans="1:5" ht="30">
      <c r="A10238" s="207">
        <v>4263</v>
      </c>
      <c r="B10238" s="208" t="s">
        <v>11428</v>
      </c>
      <c r="C10238" s="209" t="s">
        <v>14</v>
      </c>
      <c r="D10238" s="210">
        <v>579626.63</v>
      </c>
      <c r="E10238" s="206"/>
    </row>
    <row r="10239" spans="1:5" ht="30">
      <c r="A10239" s="207">
        <v>36518</v>
      </c>
      <c r="B10239" s="208" t="s">
        <v>11429</v>
      </c>
      <c r="C10239" s="209" t="s">
        <v>14</v>
      </c>
      <c r="D10239" s="210">
        <v>659882.63</v>
      </c>
      <c r="E10239" s="206"/>
    </row>
    <row r="10240" spans="1:5" ht="30">
      <c r="A10240" s="207">
        <v>14221</v>
      </c>
      <c r="B10240" s="208" t="s">
        <v>11430</v>
      </c>
      <c r="C10240" s="209" t="s">
        <v>14</v>
      </c>
      <c r="D10240" s="210">
        <v>385117.31</v>
      </c>
      <c r="E10240" s="206"/>
    </row>
    <row r="10241" spans="1:5" ht="15">
      <c r="A10241" s="207">
        <v>38402</v>
      </c>
      <c r="B10241" s="208" t="s">
        <v>11431</v>
      </c>
      <c r="C10241" s="209" t="s">
        <v>14</v>
      </c>
      <c r="D10241" s="210">
        <v>12.57</v>
      </c>
      <c r="E10241" s="206"/>
    </row>
    <row r="10242" spans="1:5" ht="30">
      <c r="A10242" s="207">
        <v>3412</v>
      </c>
      <c r="B10242" s="208" t="s">
        <v>11432</v>
      </c>
      <c r="C10242" s="209" t="s">
        <v>787</v>
      </c>
      <c r="D10242" s="210">
        <v>19.010000000000002</v>
      </c>
      <c r="E10242" s="206"/>
    </row>
    <row r="10243" spans="1:5" ht="30">
      <c r="A10243" s="207">
        <v>3413</v>
      </c>
      <c r="B10243" s="208" t="s">
        <v>11433</v>
      </c>
      <c r="C10243" s="209" t="s">
        <v>787</v>
      </c>
      <c r="D10243" s="210">
        <v>42.8</v>
      </c>
      <c r="E10243" s="206"/>
    </row>
    <row r="10244" spans="1:5" ht="30">
      <c r="A10244" s="207">
        <v>39744</v>
      </c>
      <c r="B10244" s="208" t="s">
        <v>11434</v>
      </c>
      <c r="C10244" s="209" t="s">
        <v>787</v>
      </c>
      <c r="D10244" s="210">
        <v>33.229999999999997</v>
      </c>
      <c r="E10244" s="206"/>
    </row>
    <row r="10245" spans="1:5" ht="30">
      <c r="A10245" s="207">
        <v>39745</v>
      </c>
      <c r="B10245" s="208" t="s">
        <v>11435</v>
      </c>
      <c r="C10245" s="209" t="s">
        <v>787</v>
      </c>
      <c r="D10245" s="210">
        <v>70.150000000000006</v>
      </c>
      <c r="E10245" s="206"/>
    </row>
    <row r="10246" spans="1:5" ht="30">
      <c r="A10246" s="207">
        <v>39637</v>
      </c>
      <c r="B10246" s="208" t="s">
        <v>11436</v>
      </c>
      <c r="C10246" s="209" t="s">
        <v>787</v>
      </c>
      <c r="D10246" s="210">
        <v>96.23</v>
      </c>
      <c r="E10246" s="206"/>
    </row>
    <row r="10247" spans="1:5" ht="30">
      <c r="A10247" s="207">
        <v>39638</v>
      </c>
      <c r="B10247" s="208" t="s">
        <v>11437</v>
      </c>
      <c r="C10247" s="209" t="s">
        <v>787</v>
      </c>
      <c r="D10247" s="210">
        <v>179.19</v>
      </c>
      <c r="E10247" s="206"/>
    </row>
    <row r="10248" spans="1:5" ht="30">
      <c r="A10248" s="207">
        <v>39639</v>
      </c>
      <c r="B10248" s="208" t="s">
        <v>11438</v>
      </c>
      <c r="C10248" s="209" t="s">
        <v>787</v>
      </c>
      <c r="D10248" s="210">
        <v>236.24</v>
      </c>
      <c r="E10248" s="206"/>
    </row>
    <row r="10249" spans="1:5" ht="75">
      <c r="A10249" s="207">
        <v>39517</v>
      </c>
      <c r="B10249" s="208" t="s">
        <v>11439</v>
      </c>
      <c r="C10249" s="209" t="s">
        <v>787</v>
      </c>
      <c r="D10249" s="210">
        <v>299.10000000000002</v>
      </c>
      <c r="E10249" s="206"/>
    </row>
    <row r="10250" spans="1:5" ht="75">
      <c r="A10250" s="207">
        <v>39518</v>
      </c>
      <c r="B10250" s="208" t="s">
        <v>11440</v>
      </c>
      <c r="C10250" s="209" t="s">
        <v>787</v>
      </c>
      <c r="D10250" s="210">
        <v>354.59</v>
      </c>
      <c r="E10250" s="206"/>
    </row>
    <row r="10251" spans="1:5" ht="15">
      <c r="A10251" s="207">
        <v>38366</v>
      </c>
      <c r="B10251" s="208" t="s">
        <v>11441</v>
      </c>
      <c r="C10251" s="209" t="s">
        <v>787</v>
      </c>
      <c r="D10251" s="210">
        <v>5.23</v>
      </c>
      <c r="E10251" s="206"/>
    </row>
    <row r="10252" spans="1:5" ht="15">
      <c r="A10252" s="207">
        <v>11703</v>
      </c>
      <c r="B10252" s="208" t="s">
        <v>11442</v>
      </c>
      <c r="C10252" s="209" t="s">
        <v>14</v>
      </c>
      <c r="D10252" s="210">
        <v>27.18</v>
      </c>
      <c r="E10252" s="206"/>
    </row>
    <row r="10253" spans="1:5" ht="15">
      <c r="A10253" s="207">
        <v>37400</v>
      </c>
      <c r="B10253" s="208" t="s">
        <v>11443</v>
      </c>
      <c r="C10253" s="209" t="s">
        <v>14</v>
      </c>
      <c r="D10253" s="210">
        <v>85.84</v>
      </c>
      <c r="E10253" s="206"/>
    </row>
    <row r="10254" spans="1:5" ht="30">
      <c r="A10254" s="207">
        <v>25400</v>
      </c>
      <c r="B10254" s="208" t="s">
        <v>11444</v>
      </c>
      <c r="C10254" s="209" t="s">
        <v>14</v>
      </c>
      <c r="D10254" s="210">
        <v>1448.73</v>
      </c>
      <c r="E10254" s="206"/>
    </row>
    <row r="10255" spans="1:5" ht="30">
      <c r="A10255" s="207">
        <v>4276</v>
      </c>
      <c r="B10255" s="208" t="s">
        <v>11445</v>
      </c>
      <c r="C10255" s="209" t="s">
        <v>14</v>
      </c>
      <c r="D10255" s="210">
        <v>286.86</v>
      </c>
      <c r="E10255" s="206"/>
    </row>
    <row r="10256" spans="1:5" ht="30">
      <c r="A10256" s="207">
        <v>4273</v>
      </c>
      <c r="B10256" s="208" t="s">
        <v>11446</v>
      </c>
      <c r="C10256" s="209" t="s">
        <v>14</v>
      </c>
      <c r="D10256" s="210">
        <v>476.53</v>
      </c>
      <c r="E10256" s="206"/>
    </row>
    <row r="10257" spans="1:5" ht="45">
      <c r="A10257" s="207">
        <v>4274</v>
      </c>
      <c r="B10257" s="208" t="s">
        <v>11447</v>
      </c>
      <c r="C10257" s="209" t="s">
        <v>14</v>
      </c>
      <c r="D10257" s="210">
        <v>110.5</v>
      </c>
      <c r="E10257" s="206"/>
    </row>
    <row r="10258" spans="1:5" ht="45">
      <c r="A10258" s="207">
        <v>39438</v>
      </c>
      <c r="B10258" s="208" t="s">
        <v>11448</v>
      </c>
      <c r="C10258" s="209" t="s">
        <v>14</v>
      </c>
      <c r="D10258" s="210">
        <v>0.13</v>
      </c>
      <c r="E10258" s="206"/>
    </row>
    <row r="10259" spans="1:5" ht="30">
      <c r="A10259" s="207">
        <v>11963</v>
      </c>
      <c r="B10259" s="208" t="s">
        <v>11449</v>
      </c>
      <c r="C10259" s="209" t="s">
        <v>14</v>
      </c>
      <c r="D10259" s="210">
        <v>4.8499999999999996</v>
      </c>
      <c r="E10259" s="206"/>
    </row>
    <row r="10260" spans="1:5" ht="30">
      <c r="A10260" s="207">
        <v>11964</v>
      </c>
      <c r="B10260" s="208" t="s">
        <v>11450</v>
      </c>
      <c r="C10260" s="209" t="s">
        <v>14</v>
      </c>
      <c r="D10260" s="210">
        <v>1.22</v>
      </c>
      <c r="E10260" s="206"/>
    </row>
    <row r="10261" spans="1:5" ht="30">
      <c r="A10261" s="207">
        <v>4379</v>
      </c>
      <c r="B10261" s="208" t="s">
        <v>11451</v>
      </c>
      <c r="C10261" s="209" t="s">
        <v>14</v>
      </c>
      <c r="D10261" s="210">
        <v>0.02</v>
      </c>
      <c r="E10261" s="206"/>
    </row>
    <row r="10262" spans="1:5" ht="30">
      <c r="A10262" s="207">
        <v>4377</v>
      </c>
      <c r="B10262" s="208" t="s">
        <v>11452</v>
      </c>
      <c r="C10262" s="209" t="s">
        <v>14</v>
      </c>
      <c r="D10262" s="210">
        <v>0.09</v>
      </c>
      <c r="E10262" s="206"/>
    </row>
    <row r="10263" spans="1:5" ht="30">
      <c r="A10263" s="207">
        <v>4356</v>
      </c>
      <c r="B10263" s="208" t="s">
        <v>11453</v>
      </c>
      <c r="C10263" s="209" t="s">
        <v>14</v>
      </c>
      <c r="D10263" s="210">
        <v>0.13</v>
      </c>
      <c r="E10263" s="206"/>
    </row>
    <row r="10264" spans="1:5" ht="30">
      <c r="A10264" s="207">
        <v>13246</v>
      </c>
      <c r="B10264" s="208" t="s">
        <v>11454</v>
      </c>
      <c r="C10264" s="209" t="s">
        <v>14</v>
      </c>
      <c r="D10264" s="210">
        <v>0.23</v>
      </c>
      <c r="E10264" s="206"/>
    </row>
    <row r="10265" spans="1:5" ht="30">
      <c r="A10265" s="207">
        <v>4346</v>
      </c>
      <c r="B10265" s="208" t="s">
        <v>11455</v>
      </c>
      <c r="C10265" s="209" t="s">
        <v>14</v>
      </c>
      <c r="D10265" s="210">
        <v>5.2</v>
      </c>
      <c r="E10265" s="206"/>
    </row>
    <row r="10266" spans="1:5" ht="45">
      <c r="A10266" s="207">
        <v>11955</v>
      </c>
      <c r="B10266" s="208" t="s">
        <v>11456</v>
      </c>
      <c r="C10266" s="209" t="s">
        <v>14</v>
      </c>
      <c r="D10266" s="210">
        <v>2.27</v>
      </c>
      <c r="E10266" s="206"/>
    </row>
    <row r="10267" spans="1:5" ht="30">
      <c r="A10267" s="207">
        <v>11960</v>
      </c>
      <c r="B10267" s="208" t="s">
        <v>11457</v>
      </c>
      <c r="C10267" s="209" t="s">
        <v>14</v>
      </c>
      <c r="D10267" s="210">
        <v>7.0000000000000007E-2</v>
      </c>
      <c r="E10267" s="206"/>
    </row>
    <row r="10268" spans="1:5" ht="30">
      <c r="A10268" s="207">
        <v>4333</v>
      </c>
      <c r="B10268" s="208" t="s">
        <v>11458</v>
      </c>
      <c r="C10268" s="209" t="s">
        <v>14</v>
      </c>
      <c r="D10268" s="210">
        <v>0.13</v>
      </c>
      <c r="E10268" s="206"/>
    </row>
    <row r="10269" spans="1:5" ht="30">
      <c r="A10269" s="207">
        <v>4358</v>
      </c>
      <c r="B10269" s="208" t="s">
        <v>11459</v>
      </c>
      <c r="C10269" s="209" t="s">
        <v>14</v>
      </c>
      <c r="D10269" s="210">
        <v>1.04</v>
      </c>
      <c r="E10269" s="206"/>
    </row>
    <row r="10270" spans="1:5" ht="30">
      <c r="A10270" s="207">
        <v>39435</v>
      </c>
      <c r="B10270" s="208" t="s">
        <v>11460</v>
      </c>
      <c r="C10270" s="209" t="s">
        <v>14</v>
      </c>
      <c r="D10270" s="210">
        <v>0.05</v>
      </c>
      <c r="E10270" s="206"/>
    </row>
    <row r="10271" spans="1:5" ht="30">
      <c r="A10271" s="207">
        <v>39436</v>
      </c>
      <c r="B10271" s="208" t="s">
        <v>11461</v>
      </c>
      <c r="C10271" s="209" t="s">
        <v>14</v>
      </c>
      <c r="D10271" s="210">
        <v>0.09</v>
      </c>
      <c r="E10271" s="206"/>
    </row>
    <row r="10272" spans="1:5" ht="30">
      <c r="A10272" s="207">
        <v>39437</v>
      </c>
      <c r="B10272" s="208" t="s">
        <v>11462</v>
      </c>
      <c r="C10272" s="209" t="s">
        <v>14</v>
      </c>
      <c r="D10272" s="210">
        <v>0.11</v>
      </c>
      <c r="E10272" s="206"/>
    </row>
    <row r="10273" spans="1:5" ht="30">
      <c r="A10273" s="207">
        <v>39439</v>
      </c>
      <c r="B10273" s="208" t="s">
        <v>11463</v>
      </c>
      <c r="C10273" s="209" t="s">
        <v>14</v>
      </c>
      <c r="D10273" s="210">
        <v>0.08</v>
      </c>
      <c r="E10273" s="206"/>
    </row>
    <row r="10274" spans="1:5" ht="30">
      <c r="A10274" s="207">
        <v>39440</v>
      </c>
      <c r="B10274" s="208" t="s">
        <v>11464</v>
      </c>
      <c r="C10274" s="209" t="s">
        <v>14</v>
      </c>
      <c r="D10274" s="210">
        <v>0.1</v>
      </c>
      <c r="E10274" s="206"/>
    </row>
    <row r="10275" spans="1:5" ht="30">
      <c r="A10275" s="207">
        <v>39441</v>
      </c>
      <c r="B10275" s="208" t="s">
        <v>11465</v>
      </c>
      <c r="C10275" s="209" t="s">
        <v>14</v>
      </c>
      <c r="D10275" s="210">
        <v>0.13</v>
      </c>
      <c r="E10275" s="206"/>
    </row>
    <row r="10276" spans="1:5" ht="30">
      <c r="A10276" s="207">
        <v>39442</v>
      </c>
      <c r="B10276" s="208" t="s">
        <v>11466</v>
      </c>
      <c r="C10276" s="209" t="s">
        <v>14</v>
      </c>
      <c r="D10276" s="210">
        <v>0.09</v>
      </c>
      <c r="E10276" s="206"/>
    </row>
    <row r="10277" spans="1:5" ht="30">
      <c r="A10277" s="207">
        <v>39443</v>
      </c>
      <c r="B10277" s="208" t="s">
        <v>11467</v>
      </c>
      <c r="C10277" s="209" t="s">
        <v>14</v>
      </c>
      <c r="D10277" s="210">
        <v>0.12</v>
      </c>
      <c r="E10277" s="206"/>
    </row>
    <row r="10278" spans="1:5" ht="30">
      <c r="A10278" s="207">
        <v>4329</v>
      </c>
      <c r="B10278" s="208" t="s">
        <v>11468</v>
      </c>
      <c r="C10278" s="209" t="s">
        <v>14</v>
      </c>
      <c r="D10278" s="210">
        <v>1.1100000000000001</v>
      </c>
      <c r="E10278" s="206"/>
    </row>
    <row r="10279" spans="1:5" ht="30">
      <c r="A10279" s="207">
        <v>4383</v>
      </c>
      <c r="B10279" s="208" t="s">
        <v>11469</v>
      </c>
      <c r="C10279" s="209" t="s">
        <v>14</v>
      </c>
      <c r="D10279" s="210">
        <v>10.029999999999999</v>
      </c>
      <c r="E10279" s="206"/>
    </row>
    <row r="10280" spans="1:5" ht="30">
      <c r="A10280" s="207">
        <v>4344</v>
      </c>
      <c r="B10280" s="208" t="s">
        <v>11470</v>
      </c>
      <c r="C10280" s="209" t="s">
        <v>14</v>
      </c>
      <c r="D10280" s="210">
        <v>10.52</v>
      </c>
      <c r="E10280" s="206"/>
    </row>
    <row r="10281" spans="1:5" ht="30">
      <c r="A10281" s="207">
        <v>436</v>
      </c>
      <c r="B10281" s="208" t="s">
        <v>11471</v>
      </c>
      <c r="C10281" s="209" t="s">
        <v>14</v>
      </c>
      <c r="D10281" s="210">
        <v>5.53</v>
      </c>
      <c r="E10281" s="206"/>
    </row>
    <row r="10282" spans="1:5" ht="30">
      <c r="A10282" s="207">
        <v>442</v>
      </c>
      <c r="B10282" s="208" t="s">
        <v>11472</v>
      </c>
      <c r="C10282" s="209" t="s">
        <v>14</v>
      </c>
      <c r="D10282" s="210">
        <v>3.27</v>
      </c>
      <c r="E10282" s="206"/>
    </row>
    <row r="10283" spans="1:5" ht="30">
      <c r="A10283" s="207">
        <v>11953</v>
      </c>
      <c r="B10283" s="208" t="s">
        <v>11473</v>
      </c>
      <c r="C10283" s="209" t="s">
        <v>14</v>
      </c>
      <c r="D10283" s="210">
        <v>1.66</v>
      </c>
      <c r="E10283" s="206"/>
    </row>
    <row r="10284" spans="1:5" ht="30">
      <c r="A10284" s="207">
        <v>4335</v>
      </c>
      <c r="B10284" s="208" t="s">
        <v>11474</v>
      </c>
      <c r="C10284" s="209" t="s">
        <v>14</v>
      </c>
      <c r="D10284" s="210">
        <v>7.06</v>
      </c>
      <c r="E10284" s="206"/>
    </row>
    <row r="10285" spans="1:5" ht="30">
      <c r="A10285" s="207">
        <v>4334</v>
      </c>
      <c r="B10285" s="208" t="s">
        <v>11475</v>
      </c>
      <c r="C10285" s="209" t="s">
        <v>14</v>
      </c>
      <c r="D10285" s="210">
        <v>9.69</v>
      </c>
      <c r="E10285" s="206"/>
    </row>
    <row r="10286" spans="1:5" ht="30">
      <c r="A10286" s="207">
        <v>4343</v>
      </c>
      <c r="B10286" s="208" t="s">
        <v>11476</v>
      </c>
      <c r="C10286" s="209" t="s">
        <v>14</v>
      </c>
      <c r="D10286" s="210">
        <v>2.38</v>
      </c>
      <c r="E10286" s="206"/>
    </row>
    <row r="10287" spans="1:5" ht="30">
      <c r="A10287" s="207">
        <v>430</v>
      </c>
      <c r="B10287" s="208" t="s">
        <v>11477</v>
      </c>
      <c r="C10287" s="209" t="s">
        <v>14</v>
      </c>
      <c r="D10287" s="210">
        <v>4.95</v>
      </c>
      <c r="E10287" s="206"/>
    </row>
    <row r="10288" spans="1:5" ht="30">
      <c r="A10288" s="207">
        <v>441</v>
      </c>
      <c r="B10288" s="208" t="s">
        <v>11478</v>
      </c>
      <c r="C10288" s="209" t="s">
        <v>14</v>
      </c>
      <c r="D10288" s="210">
        <v>5.44</v>
      </c>
      <c r="E10288" s="206"/>
    </row>
    <row r="10289" spans="1:5" ht="30">
      <c r="A10289" s="207">
        <v>431</v>
      </c>
      <c r="B10289" s="208" t="s">
        <v>11479</v>
      </c>
      <c r="C10289" s="209" t="s">
        <v>14</v>
      </c>
      <c r="D10289" s="210">
        <v>6.57</v>
      </c>
      <c r="E10289" s="206"/>
    </row>
    <row r="10290" spans="1:5" ht="30">
      <c r="A10290" s="207">
        <v>432</v>
      </c>
      <c r="B10290" s="208" t="s">
        <v>11480</v>
      </c>
      <c r="C10290" s="209" t="s">
        <v>14</v>
      </c>
      <c r="D10290" s="210">
        <v>7.26</v>
      </c>
      <c r="E10290" s="206"/>
    </row>
    <row r="10291" spans="1:5" ht="30">
      <c r="A10291" s="207">
        <v>429</v>
      </c>
      <c r="B10291" s="208" t="s">
        <v>11481</v>
      </c>
      <c r="C10291" s="209" t="s">
        <v>14</v>
      </c>
      <c r="D10291" s="210">
        <v>9.7799999999999994</v>
      </c>
      <c r="E10291" s="206"/>
    </row>
    <row r="10292" spans="1:5" ht="30">
      <c r="A10292" s="207">
        <v>439</v>
      </c>
      <c r="B10292" s="208" t="s">
        <v>11482</v>
      </c>
      <c r="C10292" s="209" t="s">
        <v>14</v>
      </c>
      <c r="D10292" s="210">
        <v>8.34</v>
      </c>
      <c r="E10292" s="206"/>
    </row>
    <row r="10293" spans="1:5" ht="30">
      <c r="A10293" s="207">
        <v>433</v>
      </c>
      <c r="B10293" s="208" t="s">
        <v>11483</v>
      </c>
      <c r="C10293" s="209" t="s">
        <v>14</v>
      </c>
      <c r="D10293" s="210">
        <v>9.73</v>
      </c>
      <c r="E10293" s="206"/>
    </row>
    <row r="10294" spans="1:5" ht="30">
      <c r="A10294" s="207">
        <v>437</v>
      </c>
      <c r="B10294" s="208" t="s">
        <v>11484</v>
      </c>
      <c r="C10294" s="209" t="s">
        <v>14</v>
      </c>
      <c r="D10294" s="210">
        <v>12.93</v>
      </c>
      <c r="E10294" s="206"/>
    </row>
    <row r="10295" spans="1:5" ht="30">
      <c r="A10295" s="207">
        <v>11790</v>
      </c>
      <c r="B10295" s="208" t="s">
        <v>11485</v>
      </c>
      <c r="C10295" s="209" t="s">
        <v>14</v>
      </c>
      <c r="D10295" s="210">
        <v>14.67</v>
      </c>
      <c r="E10295" s="206"/>
    </row>
    <row r="10296" spans="1:5" ht="30">
      <c r="A10296" s="207">
        <v>428</v>
      </c>
      <c r="B10296" s="208" t="s">
        <v>11486</v>
      </c>
      <c r="C10296" s="209" t="s">
        <v>14</v>
      </c>
      <c r="D10296" s="210">
        <v>15.95</v>
      </c>
      <c r="E10296" s="206"/>
    </row>
    <row r="10297" spans="1:5" ht="45">
      <c r="A10297" s="207">
        <v>4384</v>
      </c>
      <c r="B10297" s="208" t="s">
        <v>11487</v>
      </c>
      <c r="C10297" s="209" t="s">
        <v>14</v>
      </c>
      <c r="D10297" s="210">
        <v>11.53</v>
      </c>
      <c r="E10297" s="206"/>
    </row>
    <row r="10298" spans="1:5" ht="45">
      <c r="A10298" s="207">
        <v>4351</v>
      </c>
      <c r="B10298" s="208" t="s">
        <v>11488</v>
      </c>
      <c r="C10298" s="209" t="s">
        <v>14</v>
      </c>
      <c r="D10298" s="210">
        <v>8.5500000000000007</v>
      </c>
      <c r="E10298" s="206"/>
    </row>
    <row r="10299" spans="1:5" ht="30">
      <c r="A10299" s="207">
        <v>11054</v>
      </c>
      <c r="B10299" s="208" t="s">
        <v>11489</v>
      </c>
      <c r="C10299" s="209" t="s">
        <v>14</v>
      </c>
      <c r="D10299" s="210">
        <v>0.04</v>
      </c>
      <c r="E10299" s="206"/>
    </row>
    <row r="10300" spans="1:5" ht="30">
      <c r="A10300" s="207">
        <v>11055</v>
      </c>
      <c r="B10300" s="208" t="s">
        <v>11490</v>
      </c>
      <c r="C10300" s="209" t="s">
        <v>14</v>
      </c>
      <c r="D10300" s="210">
        <v>0.06</v>
      </c>
      <c r="E10300" s="206"/>
    </row>
    <row r="10301" spans="1:5" ht="30">
      <c r="A10301" s="207">
        <v>11056</v>
      </c>
      <c r="B10301" s="208" t="s">
        <v>11491</v>
      </c>
      <c r="C10301" s="209" t="s">
        <v>14</v>
      </c>
      <c r="D10301" s="210">
        <v>7.0000000000000007E-2</v>
      </c>
      <c r="E10301" s="206"/>
    </row>
    <row r="10302" spans="1:5" ht="30">
      <c r="A10302" s="207">
        <v>11057</v>
      </c>
      <c r="B10302" s="208" t="s">
        <v>11492</v>
      </c>
      <c r="C10302" s="209" t="s">
        <v>14</v>
      </c>
      <c r="D10302" s="210">
        <v>0.15</v>
      </c>
      <c r="E10302" s="206"/>
    </row>
    <row r="10303" spans="1:5" ht="30">
      <c r="A10303" s="207">
        <v>11059</v>
      </c>
      <c r="B10303" s="208" t="s">
        <v>11493</v>
      </c>
      <c r="C10303" s="209" t="s">
        <v>14</v>
      </c>
      <c r="D10303" s="210">
        <v>0.28999999999999998</v>
      </c>
      <c r="E10303" s="206"/>
    </row>
    <row r="10304" spans="1:5" ht="30">
      <c r="A10304" s="207">
        <v>11058</v>
      </c>
      <c r="B10304" s="208" t="s">
        <v>11494</v>
      </c>
      <c r="C10304" s="209" t="s">
        <v>14</v>
      </c>
      <c r="D10304" s="210">
        <v>0.37</v>
      </c>
      <c r="E10304" s="206"/>
    </row>
    <row r="10305" spans="1:5" ht="30">
      <c r="A10305" s="207">
        <v>4380</v>
      </c>
      <c r="B10305" s="208" t="s">
        <v>11495</v>
      </c>
      <c r="C10305" s="209" t="s">
        <v>14</v>
      </c>
      <c r="D10305" s="210">
        <v>1.26</v>
      </c>
      <c r="E10305" s="206"/>
    </row>
    <row r="10306" spans="1:5" ht="30">
      <c r="A10306" s="207">
        <v>4299</v>
      </c>
      <c r="B10306" s="208" t="s">
        <v>11496</v>
      </c>
      <c r="C10306" s="209" t="s">
        <v>14</v>
      </c>
      <c r="D10306" s="210">
        <v>1.19</v>
      </c>
      <c r="E10306" s="206"/>
    </row>
    <row r="10307" spans="1:5" ht="30">
      <c r="A10307" s="207">
        <v>4304</v>
      </c>
      <c r="B10307" s="208" t="s">
        <v>11497</v>
      </c>
      <c r="C10307" s="209" t="s">
        <v>14</v>
      </c>
      <c r="D10307" s="210">
        <v>1.62</v>
      </c>
      <c r="E10307" s="206"/>
    </row>
    <row r="10308" spans="1:5" ht="30">
      <c r="A10308" s="207">
        <v>4305</v>
      </c>
      <c r="B10308" s="208" t="s">
        <v>11498</v>
      </c>
      <c r="C10308" s="209" t="s">
        <v>14</v>
      </c>
      <c r="D10308" s="210">
        <v>1.88</v>
      </c>
      <c r="E10308" s="206"/>
    </row>
    <row r="10309" spans="1:5" ht="30">
      <c r="A10309" s="207">
        <v>4306</v>
      </c>
      <c r="B10309" s="208" t="s">
        <v>11499</v>
      </c>
      <c r="C10309" s="209" t="s">
        <v>14</v>
      </c>
      <c r="D10309" s="210">
        <v>2.19</v>
      </c>
      <c r="E10309" s="206"/>
    </row>
    <row r="10310" spans="1:5" ht="30">
      <c r="A10310" s="207">
        <v>4308</v>
      </c>
      <c r="B10310" s="208" t="s">
        <v>11500</v>
      </c>
      <c r="C10310" s="209" t="s">
        <v>14</v>
      </c>
      <c r="D10310" s="210">
        <v>4.53</v>
      </c>
      <c r="E10310" s="206"/>
    </row>
    <row r="10311" spans="1:5" ht="30">
      <c r="A10311" s="207">
        <v>4302</v>
      </c>
      <c r="B10311" s="208" t="s">
        <v>11501</v>
      </c>
      <c r="C10311" s="209" t="s">
        <v>14</v>
      </c>
      <c r="D10311" s="210">
        <v>3.4</v>
      </c>
      <c r="E10311" s="206"/>
    </row>
    <row r="10312" spans="1:5" ht="30">
      <c r="A10312" s="207">
        <v>4300</v>
      </c>
      <c r="B10312" s="208" t="s">
        <v>11502</v>
      </c>
      <c r="C10312" s="209" t="s">
        <v>14</v>
      </c>
      <c r="D10312" s="210">
        <v>0.81</v>
      </c>
      <c r="E10312" s="206"/>
    </row>
    <row r="10313" spans="1:5" ht="30">
      <c r="A10313" s="207">
        <v>4301</v>
      </c>
      <c r="B10313" s="208" t="s">
        <v>11503</v>
      </c>
      <c r="C10313" s="209" t="s">
        <v>14</v>
      </c>
      <c r="D10313" s="210">
        <v>0.99</v>
      </c>
      <c r="E10313" s="206"/>
    </row>
    <row r="10314" spans="1:5" ht="30">
      <c r="A10314" s="207">
        <v>4320</v>
      </c>
      <c r="B10314" s="208" t="s">
        <v>11504</v>
      </c>
      <c r="C10314" s="209" t="s">
        <v>14</v>
      </c>
      <c r="D10314" s="210">
        <v>3</v>
      </c>
      <c r="E10314" s="206"/>
    </row>
    <row r="10315" spans="1:5" ht="30">
      <c r="A10315" s="207">
        <v>4318</v>
      </c>
      <c r="B10315" s="208" t="s">
        <v>11505</v>
      </c>
      <c r="C10315" s="209" t="s">
        <v>14</v>
      </c>
      <c r="D10315" s="210">
        <v>1.46</v>
      </c>
      <c r="E10315" s="206"/>
    </row>
    <row r="10316" spans="1:5" ht="15">
      <c r="A10316" s="207">
        <v>40547</v>
      </c>
      <c r="B10316" s="208" t="s">
        <v>11506</v>
      </c>
      <c r="C10316" s="209" t="s">
        <v>10252</v>
      </c>
      <c r="D10316" s="210">
        <v>14.01</v>
      </c>
      <c r="E10316" s="206"/>
    </row>
    <row r="10317" spans="1:5" ht="30">
      <c r="A10317" s="207">
        <v>11962</v>
      </c>
      <c r="B10317" s="208" t="s">
        <v>11507</v>
      </c>
      <c r="C10317" s="209" t="s">
        <v>14</v>
      </c>
      <c r="D10317" s="210">
        <v>0.11</v>
      </c>
      <c r="E10317" s="206"/>
    </row>
    <row r="10318" spans="1:5" ht="30">
      <c r="A10318" s="207">
        <v>4332</v>
      </c>
      <c r="B10318" s="208" t="s">
        <v>11508</v>
      </c>
      <c r="C10318" s="209" t="s">
        <v>14</v>
      </c>
      <c r="D10318" s="210">
        <v>0.55000000000000004</v>
      </c>
      <c r="E10318" s="206"/>
    </row>
    <row r="10319" spans="1:5" ht="30">
      <c r="A10319" s="207">
        <v>4331</v>
      </c>
      <c r="B10319" s="208" t="s">
        <v>11509</v>
      </c>
      <c r="C10319" s="209" t="s">
        <v>14</v>
      </c>
      <c r="D10319" s="210">
        <v>2.1</v>
      </c>
      <c r="E10319" s="206"/>
    </row>
    <row r="10320" spans="1:5" ht="30">
      <c r="A10320" s="207">
        <v>4336</v>
      </c>
      <c r="B10320" s="208" t="s">
        <v>11510</v>
      </c>
      <c r="C10320" s="209" t="s">
        <v>14</v>
      </c>
      <c r="D10320" s="210">
        <v>2.69</v>
      </c>
      <c r="E10320" s="206"/>
    </row>
    <row r="10321" spans="1:5" ht="30">
      <c r="A10321" s="207">
        <v>13294</v>
      </c>
      <c r="B10321" s="208" t="s">
        <v>11511</v>
      </c>
      <c r="C10321" s="209" t="s">
        <v>14</v>
      </c>
      <c r="D10321" s="210">
        <v>0.77</v>
      </c>
      <c r="E10321" s="206"/>
    </row>
    <row r="10322" spans="1:5" ht="30">
      <c r="A10322" s="207">
        <v>11948</v>
      </c>
      <c r="B10322" s="208" t="s">
        <v>11512</v>
      </c>
      <c r="C10322" s="209" t="s">
        <v>14</v>
      </c>
      <c r="D10322" s="210">
        <v>0.34</v>
      </c>
      <c r="E10322" s="206"/>
    </row>
    <row r="10323" spans="1:5" ht="30">
      <c r="A10323" s="207">
        <v>4382</v>
      </c>
      <c r="B10323" s="208" t="s">
        <v>11513</v>
      </c>
      <c r="C10323" s="209" t="s">
        <v>14</v>
      </c>
      <c r="D10323" s="210">
        <v>0.56999999999999995</v>
      </c>
      <c r="E10323" s="206"/>
    </row>
    <row r="10324" spans="1:5" ht="30">
      <c r="A10324" s="207">
        <v>4354</v>
      </c>
      <c r="B10324" s="208" t="s">
        <v>11514</v>
      </c>
      <c r="C10324" s="209" t="s">
        <v>14</v>
      </c>
      <c r="D10324" s="210">
        <v>24.13</v>
      </c>
      <c r="E10324" s="206"/>
    </row>
    <row r="10325" spans="1:5" ht="30">
      <c r="A10325" s="207">
        <v>40839</v>
      </c>
      <c r="B10325" s="208" t="s">
        <v>11515</v>
      </c>
      <c r="C10325" s="209" t="s">
        <v>10252</v>
      </c>
      <c r="D10325" s="210">
        <v>58.06</v>
      </c>
      <c r="E10325" s="206"/>
    </row>
    <row r="10326" spans="1:5" ht="30">
      <c r="A10326" s="207">
        <v>40552</v>
      </c>
      <c r="B10326" s="208" t="s">
        <v>11516</v>
      </c>
      <c r="C10326" s="209" t="s">
        <v>10252</v>
      </c>
      <c r="D10326" s="210">
        <v>24.02</v>
      </c>
      <c r="E10326" s="206"/>
    </row>
    <row r="10327" spans="1:5" ht="30">
      <c r="A10327" s="207">
        <v>40549</v>
      </c>
      <c r="B10327" s="208" t="s">
        <v>11517</v>
      </c>
      <c r="C10327" s="209" t="s">
        <v>10252</v>
      </c>
      <c r="D10327" s="210">
        <v>95.1</v>
      </c>
      <c r="E10327" s="206"/>
    </row>
    <row r="10328" spans="1:5" ht="30">
      <c r="A10328" s="207">
        <v>4385</v>
      </c>
      <c r="B10328" s="208" t="s">
        <v>11518</v>
      </c>
      <c r="C10328" s="209" t="s">
        <v>8553</v>
      </c>
      <c r="D10328" s="210">
        <v>3770.81</v>
      </c>
      <c r="E10328" s="206"/>
    </row>
    <row r="10329" spans="1:5" ht="30">
      <c r="A10329" s="207">
        <v>20078</v>
      </c>
      <c r="B10329" s="208" t="s">
        <v>11519</v>
      </c>
      <c r="C10329" s="209" t="s">
        <v>14</v>
      </c>
      <c r="D10329" s="210">
        <v>29.73</v>
      </c>
      <c r="E10329" s="206"/>
    </row>
    <row r="10330" spans="1:5" ht="30">
      <c r="A10330" s="207">
        <v>39897</v>
      </c>
      <c r="B10330" s="208" t="s">
        <v>11520</v>
      </c>
      <c r="C10330" s="209" t="s">
        <v>14</v>
      </c>
      <c r="D10330" s="210">
        <v>47.32</v>
      </c>
      <c r="E10330" s="206"/>
    </row>
    <row r="10331" spans="1:5" ht="30">
      <c r="A10331" s="207">
        <v>118</v>
      </c>
      <c r="B10331" s="208" t="s">
        <v>11521</v>
      </c>
      <c r="C10331" s="209" t="s">
        <v>14</v>
      </c>
      <c r="D10331" s="210">
        <v>112.4</v>
      </c>
      <c r="E10331" s="206"/>
    </row>
    <row r="10332" spans="1:5" ht="30">
      <c r="A10332" s="207">
        <v>4396</v>
      </c>
      <c r="B10332" s="208" t="s">
        <v>11522</v>
      </c>
      <c r="C10332" s="209" t="s">
        <v>787</v>
      </c>
      <c r="D10332" s="210">
        <v>179.1</v>
      </c>
      <c r="E10332" s="206"/>
    </row>
    <row r="10333" spans="1:5" ht="30">
      <c r="A10333" s="207">
        <v>36881</v>
      </c>
      <c r="B10333" s="208" t="s">
        <v>11523</v>
      </c>
      <c r="C10333" s="209" t="s">
        <v>787</v>
      </c>
      <c r="D10333" s="210">
        <v>160.04</v>
      </c>
      <c r="E10333" s="206"/>
    </row>
    <row r="10334" spans="1:5" ht="30">
      <c r="A10334" s="207">
        <v>36882</v>
      </c>
      <c r="B10334" s="208" t="s">
        <v>11524</v>
      </c>
      <c r="C10334" s="209" t="s">
        <v>787</v>
      </c>
      <c r="D10334" s="210">
        <v>186.72</v>
      </c>
      <c r="E10334" s="206"/>
    </row>
    <row r="10335" spans="1:5" ht="30">
      <c r="A10335" s="207">
        <v>4397</v>
      </c>
      <c r="B10335" s="208" t="s">
        <v>11525</v>
      </c>
      <c r="C10335" s="209" t="s">
        <v>787</v>
      </c>
      <c r="D10335" s="210">
        <v>290.43</v>
      </c>
      <c r="E10335" s="206"/>
    </row>
    <row r="10336" spans="1:5" ht="15">
      <c r="A10336" s="207">
        <v>4751</v>
      </c>
      <c r="B10336" s="208" t="s">
        <v>11526</v>
      </c>
      <c r="C10336" s="209" t="s">
        <v>15</v>
      </c>
      <c r="D10336" s="210">
        <v>15.92</v>
      </c>
      <c r="E10336" s="206"/>
    </row>
    <row r="10337" spans="1:5" ht="15">
      <c r="A10337" s="207">
        <v>41066</v>
      </c>
      <c r="B10337" s="208" t="s">
        <v>11527</v>
      </c>
      <c r="C10337" s="209" t="s">
        <v>8218</v>
      </c>
      <c r="D10337" s="210">
        <v>2823.39</v>
      </c>
      <c r="E10337" s="206"/>
    </row>
    <row r="10338" spans="1:5" ht="15">
      <c r="A10338" s="207">
        <v>39604</v>
      </c>
      <c r="B10338" s="208" t="s">
        <v>11528</v>
      </c>
      <c r="C10338" s="209" t="s">
        <v>14</v>
      </c>
      <c r="D10338" s="210">
        <v>9.4700000000000006</v>
      </c>
      <c r="E10338" s="206"/>
    </row>
    <row r="10339" spans="1:5" ht="15">
      <c r="A10339" s="207">
        <v>39605</v>
      </c>
      <c r="B10339" s="208" t="s">
        <v>11529</v>
      </c>
      <c r="C10339" s="209" t="s">
        <v>14</v>
      </c>
      <c r="D10339" s="210">
        <v>13.15</v>
      </c>
      <c r="E10339" s="206"/>
    </row>
    <row r="10340" spans="1:5" ht="15">
      <c r="A10340" s="207">
        <v>39606</v>
      </c>
      <c r="B10340" s="208" t="s">
        <v>11530</v>
      </c>
      <c r="C10340" s="209" t="s">
        <v>14</v>
      </c>
      <c r="D10340" s="210">
        <v>16.7</v>
      </c>
      <c r="E10340" s="206"/>
    </row>
    <row r="10341" spans="1:5" ht="15">
      <c r="A10341" s="207">
        <v>39607</v>
      </c>
      <c r="B10341" s="208" t="s">
        <v>11531</v>
      </c>
      <c r="C10341" s="209" t="s">
        <v>14</v>
      </c>
      <c r="D10341" s="210">
        <v>19.149999999999999</v>
      </c>
      <c r="E10341" s="206"/>
    </row>
    <row r="10342" spans="1:5" ht="30">
      <c r="A10342" s="207">
        <v>39594</v>
      </c>
      <c r="B10342" s="208" t="s">
        <v>11532</v>
      </c>
      <c r="C10342" s="209" t="s">
        <v>14</v>
      </c>
      <c r="D10342" s="210">
        <v>181.36</v>
      </c>
      <c r="E10342" s="206"/>
    </row>
    <row r="10343" spans="1:5" ht="30">
      <c r="A10343" s="207">
        <v>39596</v>
      </c>
      <c r="B10343" s="208" t="s">
        <v>11533</v>
      </c>
      <c r="C10343" s="209" t="s">
        <v>14</v>
      </c>
      <c r="D10343" s="210">
        <v>316.10000000000002</v>
      </c>
      <c r="E10343" s="206"/>
    </row>
    <row r="10344" spans="1:5" ht="30">
      <c r="A10344" s="207">
        <v>39595</v>
      </c>
      <c r="B10344" s="208" t="s">
        <v>11534</v>
      </c>
      <c r="C10344" s="209" t="s">
        <v>14</v>
      </c>
      <c r="D10344" s="210">
        <v>265.33999999999997</v>
      </c>
      <c r="E10344" s="206"/>
    </row>
    <row r="10345" spans="1:5" ht="30">
      <c r="A10345" s="207">
        <v>39597</v>
      </c>
      <c r="B10345" s="208" t="s">
        <v>11535</v>
      </c>
      <c r="C10345" s="209" t="s">
        <v>14</v>
      </c>
      <c r="D10345" s="210">
        <v>426.28</v>
      </c>
      <c r="E10345" s="206"/>
    </row>
    <row r="10346" spans="1:5" ht="15">
      <c r="A10346" s="207">
        <v>10731</v>
      </c>
      <c r="B10346" s="208" t="s">
        <v>11536</v>
      </c>
      <c r="C10346" s="209" t="s">
        <v>787</v>
      </c>
      <c r="D10346" s="210">
        <v>29.29</v>
      </c>
      <c r="E10346" s="206"/>
    </row>
    <row r="10347" spans="1:5" ht="15">
      <c r="A10347" s="207">
        <v>4704</v>
      </c>
      <c r="B10347" s="208" t="s">
        <v>11537</v>
      </c>
      <c r="C10347" s="209" t="s">
        <v>787</v>
      </c>
      <c r="D10347" s="210">
        <v>26.43</v>
      </c>
      <c r="E10347" s="206"/>
    </row>
    <row r="10348" spans="1:5" ht="15">
      <c r="A10348" s="207">
        <v>10730</v>
      </c>
      <c r="B10348" s="208" t="s">
        <v>11538</v>
      </c>
      <c r="C10348" s="209" t="s">
        <v>787</v>
      </c>
      <c r="D10348" s="210">
        <v>28.32</v>
      </c>
      <c r="E10348" s="206"/>
    </row>
    <row r="10349" spans="1:5" ht="30">
      <c r="A10349" s="207">
        <v>4729</v>
      </c>
      <c r="B10349" s="208" t="s">
        <v>11539</v>
      </c>
      <c r="C10349" s="209" t="s">
        <v>8215</v>
      </c>
      <c r="D10349" s="210">
        <v>77.52</v>
      </c>
      <c r="E10349" s="206"/>
    </row>
    <row r="10350" spans="1:5" ht="30">
      <c r="A10350" s="207">
        <v>4720</v>
      </c>
      <c r="B10350" s="208" t="s">
        <v>11540</v>
      </c>
      <c r="C10350" s="209" t="s">
        <v>8215</v>
      </c>
      <c r="D10350" s="210">
        <v>88.83</v>
      </c>
      <c r="E10350" s="206"/>
    </row>
    <row r="10351" spans="1:5" ht="30">
      <c r="A10351" s="207">
        <v>4721</v>
      </c>
      <c r="B10351" s="208" t="s">
        <v>11541</v>
      </c>
      <c r="C10351" s="209" t="s">
        <v>8215</v>
      </c>
      <c r="D10351" s="210">
        <v>76.94</v>
      </c>
      <c r="E10351" s="206"/>
    </row>
    <row r="10352" spans="1:5" ht="30">
      <c r="A10352" s="207">
        <v>4718</v>
      </c>
      <c r="B10352" s="208" t="s">
        <v>11542</v>
      </c>
      <c r="C10352" s="209" t="s">
        <v>8215</v>
      </c>
      <c r="D10352" s="210">
        <v>77.349999999999994</v>
      </c>
      <c r="E10352" s="206"/>
    </row>
    <row r="10353" spans="1:5" ht="30">
      <c r="A10353" s="207">
        <v>4722</v>
      </c>
      <c r="B10353" s="208" t="s">
        <v>11543</v>
      </c>
      <c r="C10353" s="209" t="s">
        <v>8215</v>
      </c>
      <c r="D10353" s="210">
        <v>72.680000000000007</v>
      </c>
      <c r="E10353" s="206"/>
    </row>
    <row r="10354" spans="1:5" ht="30">
      <c r="A10354" s="207">
        <v>4723</v>
      </c>
      <c r="B10354" s="208" t="s">
        <v>11544</v>
      </c>
      <c r="C10354" s="209" t="s">
        <v>8215</v>
      </c>
      <c r="D10354" s="210">
        <v>72.05</v>
      </c>
      <c r="E10354" s="206"/>
    </row>
    <row r="10355" spans="1:5" ht="30">
      <c r="A10355" s="207">
        <v>4727</v>
      </c>
      <c r="B10355" s="208" t="s">
        <v>11545</v>
      </c>
      <c r="C10355" s="209" t="s">
        <v>8215</v>
      </c>
      <c r="D10355" s="210">
        <v>65.95</v>
      </c>
      <c r="E10355" s="206"/>
    </row>
    <row r="10356" spans="1:5" ht="30">
      <c r="A10356" s="207">
        <v>4748</v>
      </c>
      <c r="B10356" s="208" t="s">
        <v>11546</v>
      </c>
      <c r="C10356" s="209" t="s">
        <v>8215</v>
      </c>
      <c r="D10356" s="210">
        <v>71.06</v>
      </c>
      <c r="E10356" s="206"/>
    </row>
    <row r="10357" spans="1:5" ht="30">
      <c r="A10357" s="207">
        <v>4730</v>
      </c>
      <c r="B10357" s="208" t="s">
        <v>11547</v>
      </c>
      <c r="C10357" s="209" t="s">
        <v>8215</v>
      </c>
      <c r="D10357" s="210">
        <v>72.319999999999993</v>
      </c>
      <c r="E10357" s="206"/>
    </row>
    <row r="10358" spans="1:5" ht="45">
      <c r="A10358" s="207">
        <v>13186</v>
      </c>
      <c r="B10358" s="208" t="s">
        <v>11548</v>
      </c>
      <c r="C10358" s="209" t="s">
        <v>8215</v>
      </c>
      <c r="D10358" s="210">
        <v>56.98</v>
      </c>
      <c r="E10358" s="206"/>
    </row>
    <row r="10359" spans="1:5" ht="45">
      <c r="A10359" s="207">
        <v>10737</v>
      </c>
      <c r="B10359" s="208" t="s">
        <v>11549</v>
      </c>
      <c r="C10359" s="209" t="s">
        <v>787</v>
      </c>
      <c r="D10359" s="210">
        <v>92.04</v>
      </c>
      <c r="E10359" s="206"/>
    </row>
    <row r="10360" spans="1:5" ht="45">
      <c r="A10360" s="207">
        <v>10734</v>
      </c>
      <c r="B10360" s="208" t="s">
        <v>11550</v>
      </c>
      <c r="C10360" s="209" t="s">
        <v>787</v>
      </c>
      <c r="D10360" s="210">
        <v>54.75</v>
      </c>
      <c r="E10360" s="206"/>
    </row>
    <row r="10361" spans="1:5" ht="15">
      <c r="A10361" s="207">
        <v>4708</v>
      </c>
      <c r="B10361" s="208" t="s">
        <v>11551</v>
      </c>
      <c r="C10361" s="209" t="s">
        <v>787</v>
      </c>
      <c r="D10361" s="210">
        <v>106.2</v>
      </c>
      <c r="E10361" s="206"/>
    </row>
    <row r="10362" spans="1:5" ht="45">
      <c r="A10362" s="207">
        <v>4712</v>
      </c>
      <c r="B10362" s="208" t="s">
        <v>11552</v>
      </c>
      <c r="C10362" s="209" t="s">
        <v>787</v>
      </c>
      <c r="D10362" s="210">
        <v>51.92</v>
      </c>
      <c r="E10362" s="206"/>
    </row>
    <row r="10363" spans="1:5" ht="45">
      <c r="A10363" s="207">
        <v>4710</v>
      </c>
      <c r="B10363" s="208" t="s">
        <v>11553</v>
      </c>
      <c r="C10363" s="209" t="s">
        <v>787</v>
      </c>
      <c r="D10363" s="210">
        <v>166.51</v>
      </c>
      <c r="E10363" s="206"/>
    </row>
    <row r="10364" spans="1:5" ht="30">
      <c r="A10364" s="207">
        <v>4746</v>
      </c>
      <c r="B10364" s="208" t="s">
        <v>11554</v>
      </c>
      <c r="C10364" s="209" t="s">
        <v>8215</v>
      </c>
      <c r="D10364" s="210">
        <v>54.01</v>
      </c>
      <c r="E10364" s="206"/>
    </row>
    <row r="10365" spans="1:5" ht="15">
      <c r="A10365" s="207">
        <v>4750</v>
      </c>
      <c r="B10365" s="208" t="s">
        <v>11555</v>
      </c>
      <c r="C10365" s="209" t="s">
        <v>15</v>
      </c>
      <c r="D10365" s="210">
        <v>13.66</v>
      </c>
      <c r="E10365" s="206"/>
    </row>
    <row r="10366" spans="1:5" ht="15">
      <c r="A10366" s="207">
        <v>41065</v>
      </c>
      <c r="B10366" s="208" t="s">
        <v>11556</v>
      </c>
      <c r="C10366" s="209" t="s">
        <v>8218</v>
      </c>
      <c r="D10366" s="210">
        <v>2420.84</v>
      </c>
      <c r="E10366" s="206"/>
    </row>
    <row r="10367" spans="1:5" ht="30">
      <c r="A10367" s="207">
        <v>34747</v>
      </c>
      <c r="B10367" s="208" t="s">
        <v>11557</v>
      </c>
      <c r="C10367" s="209" t="s">
        <v>803</v>
      </c>
      <c r="D10367" s="210">
        <v>81.47</v>
      </c>
      <c r="E10367" s="206"/>
    </row>
    <row r="10368" spans="1:5" ht="30">
      <c r="A10368" s="207">
        <v>4826</v>
      </c>
      <c r="B10368" s="208" t="s">
        <v>11558</v>
      </c>
      <c r="C10368" s="209" t="s">
        <v>803</v>
      </c>
      <c r="D10368" s="210">
        <v>87.6</v>
      </c>
      <c r="E10368" s="206"/>
    </row>
    <row r="10369" spans="1:5" ht="30">
      <c r="A10369" s="207">
        <v>41975</v>
      </c>
      <c r="B10369" s="208" t="s">
        <v>11559</v>
      </c>
      <c r="C10369" s="209" t="s">
        <v>787</v>
      </c>
      <c r="D10369" s="210">
        <v>75.650000000000006</v>
      </c>
      <c r="E10369" s="206"/>
    </row>
    <row r="10370" spans="1:5" ht="30">
      <c r="A10370" s="207">
        <v>4825</v>
      </c>
      <c r="B10370" s="208" t="s">
        <v>11560</v>
      </c>
      <c r="C10370" s="209" t="s">
        <v>803</v>
      </c>
      <c r="D10370" s="210">
        <v>121.26</v>
      </c>
      <c r="E10370" s="206"/>
    </row>
    <row r="10371" spans="1:5" ht="15">
      <c r="A10371" s="207">
        <v>34744</v>
      </c>
      <c r="B10371" s="208" t="s">
        <v>11561</v>
      </c>
      <c r="C10371" s="209" t="s">
        <v>787</v>
      </c>
      <c r="D10371" s="210">
        <v>20.92</v>
      </c>
      <c r="E10371" s="206"/>
    </row>
    <row r="10372" spans="1:5" ht="45">
      <c r="A10372" s="207">
        <v>39430</v>
      </c>
      <c r="B10372" s="208" t="s">
        <v>11562</v>
      </c>
      <c r="C10372" s="209" t="s">
        <v>14</v>
      </c>
      <c r="D10372" s="210">
        <v>1.79</v>
      </c>
      <c r="E10372" s="206"/>
    </row>
    <row r="10373" spans="1:5" ht="30">
      <c r="A10373" s="207">
        <v>39573</v>
      </c>
      <c r="B10373" s="208" t="s">
        <v>11563</v>
      </c>
      <c r="C10373" s="209" t="s">
        <v>14</v>
      </c>
      <c r="D10373" s="210">
        <v>1.76</v>
      </c>
      <c r="E10373" s="206"/>
    </row>
    <row r="10374" spans="1:5" ht="30">
      <c r="A10374" s="207">
        <v>38410</v>
      </c>
      <c r="B10374" s="208" t="s">
        <v>11564</v>
      </c>
      <c r="C10374" s="209" t="s">
        <v>14</v>
      </c>
      <c r="D10374" s="210">
        <v>12285.1</v>
      </c>
      <c r="E10374" s="206"/>
    </row>
    <row r="10375" spans="1:5" ht="15">
      <c r="A10375" s="207">
        <v>41596</v>
      </c>
      <c r="B10375" s="208" t="s">
        <v>11565</v>
      </c>
      <c r="C10375" s="209" t="s">
        <v>8104</v>
      </c>
      <c r="D10375" s="210">
        <v>11.76</v>
      </c>
      <c r="E10375" s="206"/>
    </row>
    <row r="10376" spans="1:5" ht="15">
      <c r="A10376" s="207">
        <v>41598</v>
      </c>
      <c r="B10376" s="208" t="s">
        <v>11566</v>
      </c>
      <c r="C10376" s="209" t="s">
        <v>8104</v>
      </c>
      <c r="D10376" s="210">
        <v>11.76</v>
      </c>
      <c r="E10376" s="206"/>
    </row>
    <row r="10377" spans="1:5" ht="15">
      <c r="A10377" s="207">
        <v>41594</v>
      </c>
      <c r="B10377" s="208" t="s">
        <v>11567</v>
      </c>
      <c r="C10377" s="209" t="s">
        <v>8104</v>
      </c>
      <c r="D10377" s="210">
        <v>11.94</v>
      </c>
      <c r="E10377" s="206"/>
    </row>
    <row r="10378" spans="1:5" ht="15">
      <c r="A10378" s="207">
        <v>43663</v>
      </c>
      <c r="B10378" s="208" t="s">
        <v>11568</v>
      </c>
      <c r="C10378" s="209" t="s">
        <v>8104</v>
      </c>
      <c r="D10378" s="210">
        <v>9.84</v>
      </c>
      <c r="E10378" s="206"/>
    </row>
    <row r="10379" spans="1:5" ht="15">
      <c r="A10379" s="207">
        <v>4766</v>
      </c>
      <c r="B10379" s="208" t="s">
        <v>11569</v>
      </c>
      <c r="C10379" s="209" t="s">
        <v>8104</v>
      </c>
      <c r="D10379" s="210">
        <v>9.26</v>
      </c>
      <c r="E10379" s="206"/>
    </row>
    <row r="10380" spans="1:5" ht="15">
      <c r="A10380" s="207">
        <v>43664</v>
      </c>
      <c r="B10380" s="208" t="s">
        <v>11570</v>
      </c>
      <c r="C10380" s="209" t="s">
        <v>8104</v>
      </c>
      <c r="D10380" s="210">
        <v>9.89</v>
      </c>
      <c r="E10380" s="206"/>
    </row>
    <row r="10381" spans="1:5" ht="15">
      <c r="A10381" s="207">
        <v>43082</v>
      </c>
      <c r="B10381" s="208" t="s">
        <v>11571</v>
      </c>
      <c r="C10381" s="209" t="s">
        <v>8104</v>
      </c>
      <c r="D10381" s="210">
        <v>10.78</v>
      </c>
      <c r="E10381" s="206"/>
    </row>
    <row r="10382" spans="1:5" ht="15">
      <c r="A10382" s="207">
        <v>43665</v>
      </c>
      <c r="B10382" s="208" t="s">
        <v>11572</v>
      </c>
      <c r="C10382" s="209" t="s">
        <v>8104</v>
      </c>
      <c r="D10382" s="210">
        <v>9.26</v>
      </c>
      <c r="E10382" s="206"/>
    </row>
    <row r="10383" spans="1:5" ht="15">
      <c r="A10383" s="207">
        <v>10966</v>
      </c>
      <c r="B10383" s="208" t="s">
        <v>11573</v>
      </c>
      <c r="C10383" s="209" t="s">
        <v>8104</v>
      </c>
      <c r="D10383" s="210">
        <v>9.84</v>
      </c>
      <c r="E10383" s="206"/>
    </row>
    <row r="10384" spans="1:5" ht="30">
      <c r="A10384" s="207">
        <v>43692</v>
      </c>
      <c r="B10384" s="208" t="s">
        <v>11574</v>
      </c>
      <c r="C10384" s="209" t="s">
        <v>8104</v>
      </c>
      <c r="D10384" s="210">
        <v>9.84</v>
      </c>
      <c r="E10384" s="206"/>
    </row>
    <row r="10385" spans="1:5" ht="30">
      <c r="A10385" s="207">
        <v>43083</v>
      </c>
      <c r="B10385" s="208" t="s">
        <v>11575</v>
      </c>
      <c r="C10385" s="209" t="s">
        <v>8104</v>
      </c>
      <c r="D10385" s="210">
        <v>9.34</v>
      </c>
      <c r="E10385" s="206"/>
    </row>
    <row r="10386" spans="1:5" ht="30">
      <c r="A10386" s="207">
        <v>40535</v>
      </c>
      <c r="B10386" s="208" t="s">
        <v>11576</v>
      </c>
      <c r="C10386" s="209" t="s">
        <v>8104</v>
      </c>
      <c r="D10386" s="210">
        <v>9.34</v>
      </c>
      <c r="E10386" s="206"/>
    </row>
    <row r="10387" spans="1:5" ht="30">
      <c r="A10387" s="207">
        <v>39427</v>
      </c>
      <c r="B10387" s="208" t="s">
        <v>11577</v>
      </c>
      <c r="C10387" s="209" t="s">
        <v>803</v>
      </c>
      <c r="D10387" s="210">
        <v>4.75</v>
      </c>
      <c r="E10387" s="206"/>
    </row>
    <row r="10388" spans="1:5" ht="30">
      <c r="A10388" s="207">
        <v>39424</v>
      </c>
      <c r="B10388" s="208" t="s">
        <v>11578</v>
      </c>
      <c r="C10388" s="209" t="s">
        <v>803</v>
      </c>
      <c r="D10388" s="210">
        <v>2.82</v>
      </c>
      <c r="E10388" s="206"/>
    </row>
    <row r="10389" spans="1:5" ht="30">
      <c r="A10389" s="207">
        <v>39425</v>
      </c>
      <c r="B10389" s="208" t="s">
        <v>11579</v>
      </c>
      <c r="C10389" s="209" t="s">
        <v>803</v>
      </c>
      <c r="D10389" s="210">
        <v>2.79</v>
      </c>
      <c r="E10389" s="206"/>
    </row>
    <row r="10390" spans="1:5" ht="30">
      <c r="A10390" s="207">
        <v>40664</v>
      </c>
      <c r="B10390" s="208" t="s">
        <v>11580</v>
      </c>
      <c r="C10390" s="209" t="s">
        <v>8104</v>
      </c>
      <c r="D10390" s="210">
        <v>19.16</v>
      </c>
      <c r="E10390" s="206"/>
    </row>
    <row r="10391" spans="1:5" ht="15">
      <c r="A10391" s="207">
        <v>34360</v>
      </c>
      <c r="B10391" s="208" t="s">
        <v>11581</v>
      </c>
      <c r="C10391" s="209" t="s">
        <v>8104</v>
      </c>
      <c r="D10391" s="210">
        <v>38.03</v>
      </c>
      <c r="E10391" s="206"/>
    </row>
    <row r="10392" spans="1:5" ht="15">
      <c r="A10392" s="207">
        <v>20259</v>
      </c>
      <c r="B10392" s="208" t="s">
        <v>11582</v>
      </c>
      <c r="C10392" s="209" t="s">
        <v>803</v>
      </c>
      <c r="D10392" s="210">
        <v>7.9</v>
      </c>
      <c r="E10392" s="206"/>
    </row>
    <row r="10393" spans="1:5" ht="45">
      <c r="A10393" s="207">
        <v>14077</v>
      </c>
      <c r="B10393" s="208" t="s">
        <v>11583</v>
      </c>
      <c r="C10393" s="209" t="s">
        <v>803</v>
      </c>
      <c r="D10393" s="210">
        <v>120.91</v>
      </c>
      <c r="E10393" s="206"/>
    </row>
    <row r="10394" spans="1:5" ht="45">
      <c r="A10394" s="207">
        <v>3678</v>
      </c>
      <c r="B10394" s="208" t="s">
        <v>11584</v>
      </c>
      <c r="C10394" s="209" t="s">
        <v>803</v>
      </c>
      <c r="D10394" s="210">
        <v>54.65</v>
      </c>
      <c r="E10394" s="206"/>
    </row>
    <row r="10395" spans="1:5" ht="30">
      <c r="A10395" s="207">
        <v>39418</v>
      </c>
      <c r="B10395" s="208" t="s">
        <v>11585</v>
      </c>
      <c r="C10395" s="209" t="s">
        <v>803</v>
      </c>
      <c r="D10395" s="210">
        <v>5.3</v>
      </c>
      <c r="E10395" s="206"/>
    </row>
    <row r="10396" spans="1:5" ht="30">
      <c r="A10396" s="207">
        <v>39419</v>
      </c>
      <c r="B10396" s="208" t="s">
        <v>11586</v>
      </c>
      <c r="C10396" s="209" t="s">
        <v>803</v>
      </c>
      <c r="D10396" s="210">
        <v>6.46</v>
      </c>
      <c r="E10396" s="206"/>
    </row>
    <row r="10397" spans="1:5" ht="30">
      <c r="A10397" s="207">
        <v>39420</v>
      </c>
      <c r="B10397" s="208" t="s">
        <v>11587</v>
      </c>
      <c r="C10397" s="209" t="s">
        <v>803</v>
      </c>
      <c r="D10397" s="210">
        <v>7.13</v>
      </c>
      <c r="E10397" s="206"/>
    </row>
    <row r="10398" spans="1:5" ht="30">
      <c r="A10398" s="207">
        <v>39571</v>
      </c>
      <c r="B10398" s="208" t="s">
        <v>11588</v>
      </c>
      <c r="C10398" s="209" t="s">
        <v>803</v>
      </c>
      <c r="D10398" s="210">
        <v>4.3099999999999996</v>
      </c>
      <c r="E10398" s="206"/>
    </row>
    <row r="10399" spans="1:5" ht="30">
      <c r="A10399" s="207">
        <v>39421</v>
      </c>
      <c r="B10399" s="208" t="s">
        <v>11589</v>
      </c>
      <c r="C10399" s="209" t="s">
        <v>803</v>
      </c>
      <c r="D10399" s="210">
        <v>6.28</v>
      </c>
      <c r="E10399" s="206"/>
    </row>
    <row r="10400" spans="1:5" ht="30">
      <c r="A10400" s="207">
        <v>39422</v>
      </c>
      <c r="B10400" s="208" t="s">
        <v>11590</v>
      </c>
      <c r="C10400" s="209" t="s">
        <v>803</v>
      </c>
      <c r="D10400" s="210">
        <v>7.33</v>
      </c>
      <c r="E10400" s="206"/>
    </row>
    <row r="10401" spans="1:5" ht="30">
      <c r="A10401" s="207">
        <v>39423</v>
      </c>
      <c r="B10401" s="208" t="s">
        <v>11591</v>
      </c>
      <c r="C10401" s="209" t="s">
        <v>803</v>
      </c>
      <c r="D10401" s="210">
        <v>8.51</v>
      </c>
      <c r="E10401" s="206"/>
    </row>
    <row r="10402" spans="1:5" ht="30">
      <c r="A10402" s="207">
        <v>39426</v>
      </c>
      <c r="B10402" s="208" t="s">
        <v>11592</v>
      </c>
      <c r="C10402" s="209" t="s">
        <v>803</v>
      </c>
      <c r="D10402" s="210">
        <v>19.13</v>
      </c>
      <c r="E10402" s="206"/>
    </row>
    <row r="10403" spans="1:5" ht="30">
      <c r="A10403" s="207">
        <v>39429</v>
      </c>
      <c r="B10403" s="208" t="s">
        <v>11593</v>
      </c>
      <c r="C10403" s="209" t="s">
        <v>803</v>
      </c>
      <c r="D10403" s="210">
        <v>6.03</v>
      </c>
      <c r="E10403" s="206"/>
    </row>
    <row r="10404" spans="1:5" ht="45">
      <c r="A10404" s="207">
        <v>39428</v>
      </c>
      <c r="B10404" s="208" t="s">
        <v>11594</v>
      </c>
      <c r="C10404" s="209" t="s">
        <v>803</v>
      </c>
      <c r="D10404" s="210">
        <v>4.6100000000000003</v>
      </c>
      <c r="E10404" s="206"/>
    </row>
    <row r="10405" spans="1:5" ht="30">
      <c r="A10405" s="207">
        <v>39572</v>
      </c>
      <c r="B10405" s="208" t="s">
        <v>11595</v>
      </c>
      <c r="C10405" s="209" t="s">
        <v>803</v>
      </c>
      <c r="D10405" s="210">
        <v>3.99</v>
      </c>
      <c r="E10405" s="206"/>
    </row>
    <row r="10406" spans="1:5" ht="30">
      <c r="A10406" s="207">
        <v>39570</v>
      </c>
      <c r="B10406" s="208" t="s">
        <v>11596</v>
      </c>
      <c r="C10406" s="209" t="s">
        <v>803</v>
      </c>
      <c r="D10406" s="210">
        <v>4.2300000000000004</v>
      </c>
      <c r="E10406" s="206"/>
    </row>
    <row r="10407" spans="1:5" ht="30">
      <c r="A10407" s="207">
        <v>39569</v>
      </c>
      <c r="B10407" s="208" t="s">
        <v>11597</v>
      </c>
      <c r="C10407" s="209" t="s">
        <v>803</v>
      </c>
      <c r="D10407" s="210">
        <v>4.18</v>
      </c>
      <c r="E10407" s="206"/>
    </row>
    <row r="10408" spans="1:5" ht="30">
      <c r="A10408" s="207">
        <v>11552</v>
      </c>
      <c r="B10408" s="208" t="s">
        <v>11598</v>
      </c>
      <c r="C10408" s="209" t="s">
        <v>803</v>
      </c>
      <c r="D10408" s="210">
        <v>7.7</v>
      </c>
      <c r="E10408" s="206"/>
    </row>
    <row r="10409" spans="1:5" ht="30">
      <c r="A10409" s="207">
        <v>40598</v>
      </c>
      <c r="B10409" s="208" t="s">
        <v>11599</v>
      </c>
      <c r="C10409" s="209" t="s">
        <v>8104</v>
      </c>
      <c r="D10409" s="210">
        <v>9.11</v>
      </c>
      <c r="E10409" s="206"/>
    </row>
    <row r="10410" spans="1:5" ht="15">
      <c r="A10410" s="207">
        <v>39029</v>
      </c>
      <c r="B10410" s="208" t="s">
        <v>11600</v>
      </c>
      <c r="C10410" s="209" t="s">
        <v>803</v>
      </c>
      <c r="D10410" s="210">
        <v>13.51</v>
      </c>
      <c r="E10410" s="206"/>
    </row>
    <row r="10411" spans="1:5" ht="15">
      <c r="A10411" s="207">
        <v>39028</v>
      </c>
      <c r="B10411" s="208" t="s">
        <v>11601</v>
      </c>
      <c r="C10411" s="209" t="s">
        <v>803</v>
      </c>
      <c r="D10411" s="210">
        <v>7.86</v>
      </c>
      <c r="E10411" s="206"/>
    </row>
    <row r="10412" spans="1:5" ht="15">
      <c r="A10412" s="207">
        <v>39328</v>
      </c>
      <c r="B10412" s="208" t="s">
        <v>11602</v>
      </c>
      <c r="C10412" s="209" t="s">
        <v>803</v>
      </c>
      <c r="D10412" s="210">
        <v>4.32</v>
      </c>
      <c r="E10412" s="206"/>
    </row>
    <row r="10413" spans="1:5" ht="60">
      <c r="A10413" s="207">
        <v>38541</v>
      </c>
      <c r="B10413" s="208" t="s">
        <v>11603</v>
      </c>
      <c r="C10413" s="209" t="s">
        <v>14</v>
      </c>
      <c r="D10413" s="210">
        <v>2453947.35</v>
      </c>
      <c r="E10413" s="206"/>
    </row>
    <row r="10414" spans="1:5" ht="60">
      <c r="A10414" s="207">
        <v>38542</v>
      </c>
      <c r="B10414" s="208" t="s">
        <v>11604</v>
      </c>
      <c r="C10414" s="209" t="s">
        <v>14</v>
      </c>
      <c r="D10414" s="210">
        <v>3815789.45</v>
      </c>
      <c r="E10414" s="206"/>
    </row>
    <row r="10415" spans="1:5" ht="60">
      <c r="A10415" s="207">
        <v>38543</v>
      </c>
      <c r="B10415" s="208" t="s">
        <v>11605</v>
      </c>
      <c r="C10415" s="209" t="s">
        <v>14</v>
      </c>
      <c r="D10415" s="210">
        <v>934210.55</v>
      </c>
      <c r="E10415" s="206"/>
    </row>
    <row r="10416" spans="1:5" ht="30">
      <c r="A10416" s="207">
        <v>40406</v>
      </c>
      <c r="B10416" s="208" t="s">
        <v>11606</v>
      </c>
      <c r="C10416" s="209" t="s">
        <v>14</v>
      </c>
      <c r="D10416" s="210">
        <v>72527.7</v>
      </c>
      <c r="E10416" s="206"/>
    </row>
    <row r="10417" spans="1:5" ht="30">
      <c r="A10417" s="207">
        <v>40789</v>
      </c>
      <c r="B10417" s="208" t="s">
        <v>11607</v>
      </c>
      <c r="C10417" s="209" t="s">
        <v>14</v>
      </c>
      <c r="D10417" s="210">
        <v>10451.98</v>
      </c>
      <c r="E10417" s="206"/>
    </row>
    <row r="10418" spans="1:5" ht="45">
      <c r="A10418" s="207">
        <v>40791</v>
      </c>
      <c r="B10418" s="208" t="s">
        <v>11608</v>
      </c>
      <c r="C10418" s="209" t="s">
        <v>14</v>
      </c>
      <c r="D10418" s="210">
        <v>32719.26</v>
      </c>
      <c r="E10418" s="206"/>
    </row>
    <row r="10419" spans="1:5" ht="30">
      <c r="A10419" s="207">
        <v>11651</v>
      </c>
      <c r="B10419" s="208" t="s">
        <v>11609</v>
      </c>
      <c r="C10419" s="209" t="s">
        <v>14</v>
      </c>
      <c r="D10419" s="210">
        <v>17894.63</v>
      </c>
      <c r="E10419" s="206"/>
    </row>
    <row r="10420" spans="1:5" ht="30">
      <c r="A10420" s="207">
        <v>42002</v>
      </c>
      <c r="B10420" s="208" t="s">
        <v>11610</v>
      </c>
      <c r="C10420" s="209" t="s">
        <v>14</v>
      </c>
      <c r="D10420" s="210">
        <v>800128.3</v>
      </c>
      <c r="E10420" s="206"/>
    </row>
    <row r="10421" spans="1:5" ht="30">
      <c r="A10421" s="207">
        <v>40435</v>
      </c>
      <c r="B10421" s="208" t="s">
        <v>11611</v>
      </c>
      <c r="C10421" s="209" t="s">
        <v>14</v>
      </c>
      <c r="D10421" s="210">
        <v>512500</v>
      </c>
      <c r="E10421" s="206"/>
    </row>
    <row r="10422" spans="1:5" ht="30">
      <c r="A10422" s="207">
        <v>39012</v>
      </c>
      <c r="B10422" s="208" t="s">
        <v>11612</v>
      </c>
      <c r="C10422" s="209" t="s">
        <v>14</v>
      </c>
      <c r="D10422" s="210">
        <v>534722.9</v>
      </c>
      <c r="E10422" s="206"/>
    </row>
    <row r="10423" spans="1:5" ht="30">
      <c r="A10423" s="207">
        <v>13617</v>
      </c>
      <c r="B10423" s="208" t="s">
        <v>11613</v>
      </c>
      <c r="C10423" s="209" t="s">
        <v>14</v>
      </c>
      <c r="D10423" s="210">
        <v>58153.78</v>
      </c>
      <c r="E10423" s="206"/>
    </row>
    <row r="10424" spans="1:5" ht="30">
      <c r="A10424" s="207">
        <v>35274</v>
      </c>
      <c r="B10424" s="208" t="s">
        <v>11614</v>
      </c>
      <c r="C10424" s="209" t="s">
        <v>803</v>
      </c>
      <c r="D10424" s="210">
        <v>23.21</v>
      </c>
      <c r="E10424" s="206"/>
    </row>
    <row r="10425" spans="1:5" ht="30">
      <c r="A10425" s="207">
        <v>35275</v>
      </c>
      <c r="B10425" s="208" t="s">
        <v>11615</v>
      </c>
      <c r="C10425" s="209" t="s">
        <v>803</v>
      </c>
      <c r="D10425" s="210">
        <v>49.27</v>
      </c>
      <c r="E10425" s="206"/>
    </row>
    <row r="10426" spans="1:5" ht="30">
      <c r="A10426" s="207">
        <v>35276</v>
      </c>
      <c r="B10426" s="208" t="s">
        <v>11616</v>
      </c>
      <c r="C10426" s="209" t="s">
        <v>803</v>
      </c>
      <c r="D10426" s="210">
        <v>85.74</v>
      </c>
      <c r="E10426" s="206"/>
    </row>
    <row r="10427" spans="1:5" ht="15">
      <c r="A10427" s="207">
        <v>38386</v>
      </c>
      <c r="B10427" s="208" t="s">
        <v>11617</v>
      </c>
      <c r="C10427" s="209" t="s">
        <v>14</v>
      </c>
      <c r="D10427" s="210">
        <v>5.16</v>
      </c>
      <c r="E10427" s="206"/>
    </row>
    <row r="10428" spans="1:5" ht="30">
      <c r="A10428" s="207">
        <v>11091</v>
      </c>
      <c r="B10428" s="208" t="s">
        <v>11618</v>
      </c>
      <c r="C10428" s="209" t="s">
        <v>14</v>
      </c>
      <c r="D10428" s="210">
        <v>1.45</v>
      </c>
      <c r="E10428" s="206"/>
    </row>
    <row r="10429" spans="1:5" ht="30">
      <c r="A10429" s="207">
        <v>37586</v>
      </c>
      <c r="B10429" s="208" t="s">
        <v>11619</v>
      </c>
      <c r="C10429" s="209" t="s">
        <v>10252</v>
      </c>
      <c r="D10429" s="210">
        <v>44.72</v>
      </c>
      <c r="E10429" s="206"/>
    </row>
    <row r="10430" spans="1:5" ht="15">
      <c r="A10430" s="207">
        <v>37395</v>
      </c>
      <c r="B10430" s="208" t="s">
        <v>11620</v>
      </c>
      <c r="C10430" s="209" t="s">
        <v>10252</v>
      </c>
      <c r="D10430" s="210">
        <v>38.46</v>
      </c>
      <c r="E10430" s="206"/>
    </row>
    <row r="10431" spans="1:5" ht="30">
      <c r="A10431" s="207">
        <v>14147</v>
      </c>
      <c r="B10431" s="208" t="s">
        <v>11621</v>
      </c>
      <c r="C10431" s="209" t="s">
        <v>10252</v>
      </c>
      <c r="D10431" s="210">
        <v>51.01</v>
      </c>
      <c r="E10431" s="206"/>
    </row>
    <row r="10432" spans="1:5" ht="15">
      <c r="A10432" s="207">
        <v>37396</v>
      </c>
      <c r="B10432" s="208" t="s">
        <v>11622</v>
      </c>
      <c r="C10432" s="209" t="s">
        <v>10252</v>
      </c>
      <c r="D10432" s="210">
        <v>31.47</v>
      </c>
      <c r="E10432" s="206"/>
    </row>
    <row r="10433" spans="1:5" ht="15">
      <c r="A10433" s="207">
        <v>37397</v>
      </c>
      <c r="B10433" s="208" t="s">
        <v>11623</v>
      </c>
      <c r="C10433" s="209" t="s">
        <v>10252</v>
      </c>
      <c r="D10433" s="210">
        <v>32.96</v>
      </c>
      <c r="E10433" s="206"/>
    </row>
    <row r="10434" spans="1:5" ht="30">
      <c r="A10434" s="207">
        <v>43606</v>
      </c>
      <c r="B10434" s="208" t="s">
        <v>11624</v>
      </c>
      <c r="C10434" s="209" t="s">
        <v>14</v>
      </c>
      <c r="D10434" s="210">
        <v>9.2200000000000006</v>
      </c>
      <c r="E10434" s="206"/>
    </row>
    <row r="10435" spans="1:5" ht="30">
      <c r="A10435" s="207">
        <v>444</v>
      </c>
      <c r="B10435" s="208" t="s">
        <v>11625</v>
      </c>
      <c r="C10435" s="209" t="s">
        <v>14</v>
      </c>
      <c r="D10435" s="210">
        <v>22.8</v>
      </c>
      <c r="E10435" s="206"/>
    </row>
    <row r="10436" spans="1:5" ht="30">
      <c r="A10436" s="207">
        <v>445</v>
      </c>
      <c r="B10436" s="208" t="s">
        <v>11626</v>
      </c>
      <c r="C10436" s="209" t="s">
        <v>14</v>
      </c>
      <c r="D10436" s="210">
        <v>31.2</v>
      </c>
      <c r="E10436" s="206"/>
    </row>
    <row r="10437" spans="1:5" ht="15">
      <c r="A10437" s="207">
        <v>4783</v>
      </c>
      <c r="B10437" s="208" t="s">
        <v>11627</v>
      </c>
      <c r="C10437" s="209" t="s">
        <v>15</v>
      </c>
      <c r="D10437" s="210">
        <v>13.66</v>
      </c>
      <c r="E10437" s="206"/>
    </row>
    <row r="10438" spans="1:5" ht="15">
      <c r="A10438" s="207">
        <v>41079</v>
      </c>
      <c r="B10438" s="208" t="s">
        <v>11628</v>
      </c>
      <c r="C10438" s="209" t="s">
        <v>8218</v>
      </c>
      <c r="D10438" s="210">
        <v>2420.84</v>
      </c>
      <c r="E10438" s="206"/>
    </row>
    <row r="10439" spans="1:5" ht="15">
      <c r="A10439" s="207">
        <v>12874</v>
      </c>
      <c r="B10439" s="208" t="s">
        <v>11629</v>
      </c>
      <c r="C10439" s="209" t="s">
        <v>15</v>
      </c>
      <c r="D10439" s="210">
        <v>15.74</v>
      </c>
      <c r="E10439" s="206"/>
    </row>
    <row r="10440" spans="1:5" ht="15">
      <c r="A10440" s="207">
        <v>41082</v>
      </c>
      <c r="B10440" s="208" t="s">
        <v>11630</v>
      </c>
      <c r="C10440" s="209" t="s">
        <v>8218</v>
      </c>
      <c r="D10440" s="210">
        <v>2790.69</v>
      </c>
      <c r="E10440" s="206"/>
    </row>
    <row r="10441" spans="1:5" ht="15">
      <c r="A10441" s="207">
        <v>4785</v>
      </c>
      <c r="B10441" s="208" t="s">
        <v>11631</v>
      </c>
      <c r="C10441" s="209" t="s">
        <v>15</v>
      </c>
      <c r="D10441" s="210">
        <v>14.69</v>
      </c>
      <c r="E10441" s="206"/>
    </row>
    <row r="10442" spans="1:5" ht="15">
      <c r="A10442" s="207">
        <v>41081</v>
      </c>
      <c r="B10442" s="208" t="s">
        <v>11632</v>
      </c>
      <c r="C10442" s="209" t="s">
        <v>8218</v>
      </c>
      <c r="D10442" s="210">
        <v>2603.86</v>
      </c>
      <c r="E10442" s="206"/>
    </row>
    <row r="10443" spans="1:5" ht="30">
      <c r="A10443" s="207">
        <v>4801</v>
      </c>
      <c r="B10443" s="208" t="s">
        <v>11633</v>
      </c>
      <c r="C10443" s="209" t="s">
        <v>787</v>
      </c>
      <c r="D10443" s="210">
        <v>64.760000000000005</v>
      </c>
      <c r="E10443" s="206"/>
    </row>
    <row r="10444" spans="1:5" ht="30">
      <c r="A10444" s="207">
        <v>4794</v>
      </c>
      <c r="B10444" s="208" t="s">
        <v>11634</v>
      </c>
      <c r="C10444" s="209" t="s">
        <v>787</v>
      </c>
      <c r="D10444" s="210">
        <v>294.95</v>
      </c>
      <c r="E10444" s="206"/>
    </row>
    <row r="10445" spans="1:5" ht="30">
      <c r="A10445" s="207">
        <v>4796</v>
      </c>
      <c r="B10445" s="208" t="s">
        <v>11635</v>
      </c>
      <c r="C10445" s="209" t="s">
        <v>787</v>
      </c>
      <c r="D10445" s="210">
        <v>179.15</v>
      </c>
      <c r="E10445" s="206"/>
    </row>
    <row r="10446" spans="1:5" ht="30">
      <c r="A10446" s="207">
        <v>4800</v>
      </c>
      <c r="B10446" s="208" t="s">
        <v>11636</v>
      </c>
      <c r="C10446" s="209" t="s">
        <v>787</v>
      </c>
      <c r="D10446" s="210">
        <v>49.27</v>
      </c>
      <c r="E10446" s="206"/>
    </row>
    <row r="10447" spans="1:5" ht="30">
      <c r="A10447" s="207">
        <v>4795</v>
      </c>
      <c r="B10447" s="208" t="s">
        <v>11637</v>
      </c>
      <c r="C10447" s="209" t="s">
        <v>787</v>
      </c>
      <c r="D10447" s="210">
        <v>287.12</v>
      </c>
      <c r="E10447" s="206"/>
    </row>
    <row r="10448" spans="1:5" ht="45">
      <c r="A10448" s="207">
        <v>39694</v>
      </c>
      <c r="B10448" s="208" t="s">
        <v>11638</v>
      </c>
      <c r="C10448" s="209" t="s">
        <v>787</v>
      </c>
      <c r="D10448" s="210">
        <v>343.97</v>
      </c>
      <c r="E10448" s="206"/>
    </row>
    <row r="10449" spans="1:5" ht="30">
      <c r="A10449" s="207">
        <v>1292</v>
      </c>
      <c r="B10449" s="208" t="s">
        <v>11639</v>
      </c>
      <c r="C10449" s="209" t="s">
        <v>787</v>
      </c>
      <c r="D10449" s="210">
        <v>44.42</v>
      </c>
      <c r="E10449" s="206"/>
    </row>
    <row r="10450" spans="1:5" ht="30">
      <c r="A10450" s="207">
        <v>1287</v>
      </c>
      <c r="B10450" s="208" t="s">
        <v>11640</v>
      </c>
      <c r="C10450" s="209" t="s">
        <v>787</v>
      </c>
      <c r="D10450" s="210">
        <v>21.79</v>
      </c>
      <c r="E10450" s="206"/>
    </row>
    <row r="10451" spans="1:5" ht="30">
      <c r="A10451" s="207">
        <v>1297</v>
      </c>
      <c r="B10451" s="208" t="s">
        <v>11641</v>
      </c>
      <c r="C10451" s="209" t="s">
        <v>787</v>
      </c>
      <c r="D10451" s="210">
        <v>18.07</v>
      </c>
      <c r="E10451" s="206"/>
    </row>
    <row r="10452" spans="1:5" ht="30">
      <c r="A10452" s="207">
        <v>4786</v>
      </c>
      <c r="B10452" s="208" t="s">
        <v>11642</v>
      </c>
      <c r="C10452" s="209" t="s">
        <v>787</v>
      </c>
      <c r="D10452" s="210">
        <v>87</v>
      </c>
      <c r="E10452" s="206"/>
    </row>
    <row r="10453" spans="1:5" ht="45">
      <c r="A10453" s="207">
        <v>10840</v>
      </c>
      <c r="B10453" s="208" t="s">
        <v>11643</v>
      </c>
      <c r="C10453" s="209" t="s">
        <v>787</v>
      </c>
      <c r="D10453" s="210">
        <v>280</v>
      </c>
      <c r="E10453" s="206"/>
    </row>
    <row r="10454" spans="1:5" ht="45">
      <c r="A10454" s="207">
        <v>10841</v>
      </c>
      <c r="B10454" s="208" t="s">
        <v>11644</v>
      </c>
      <c r="C10454" s="209" t="s">
        <v>787</v>
      </c>
      <c r="D10454" s="210">
        <v>211.32</v>
      </c>
      <c r="E10454" s="206"/>
    </row>
    <row r="10455" spans="1:5" ht="45">
      <c r="A10455" s="207">
        <v>25980</v>
      </c>
      <c r="B10455" s="208" t="s">
        <v>11645</v>
      </c>
      <c r="C10455" s="209" t="s">
        <v>787</v>
      </c>
      <c r="D10455" s="210">
        <v>270.02</v>
      </c>
      <c r="E10455" s="206"/>
    </row>
    <row r="10456" spans="1:5" ht="45">
      <c r="A10456" s="207">
        <v>10842</v>
      </c>
      <c r="B10456" s="208" t="s">
        <v>11646</v>
      </c>
      <c r="C10456" s="209" t="s">
        <v>787</v>
      </c>
      <c r="D10456" s="210">
        <v>305.24</v>
      </c>
      <c r="E10456" s="206"/>
    </row>
    <row r="10457" spans="1:5" ht="30">
      <c r="A10457" s="207">
        <v>21108</v>
      </c>
      <c r="B10457" s="208" t="s">
        <v>11647</v>
      </c>
      <c r="C10457" s="209" t="s">
        <v>787</v>
      </c>
      <c r="D10457" s="210">
        <v>59.2</v>
      </c>
      <c r="E10457" s="206"/>
    </row>
    <row r="10458" spans="1:5" ht="30">
      <c r="A10458" s="207">
        <v>38180</v>
      </c>
      <c r="B10458" s="208" t="s">
        <v>11648</v>
      </c>
      <c r="C10458" s="209" t="s">
        <v>787</v>
      </c>
      <c r="D10458" s="210">
        <v>144.24</v>
      </c>
      <c r="E10458" s="206"/>
    </row>
    <row r="10459" spans="1:5" ht="15">
      <c r="A10459" s="207">
        <v>40648</v>
      </c>
      <c r="B10459" s="208" t="s">
        <v>11649</v>
      </c>
      <c r="C10459" s="209" t="s">
        <v>787</v>
      </c>
      <c r="D10459" s="210">
        <v>167.04</v>
      </c>
      <c r="E10459" s="206"/>
    </row>
    <row r="10460" spans="1:5" ht="15">
      <c r="A10460" s="207">
        <v>40649</v>
      </c>
      <c r="B10460" s="208" t="s">
        <v>11650</v>
      </c>
      <c r="C10460" s="209" t="s">
        <v>787</v>
      </c>
      <c r="D10460" s="210">
        <v>97.3</v>
      </c>
      <c r="E10460" s="206"/>
    </row>
    <row r="10461" spans="1:5" ht="30">
      <c r="A10461" s="207">
        <v>40650</v>
      </c>
      <c r="B10461" s="208" t="s">
        <v>11651</v>
      </c>
      <c r="C10461" s="209" t="s">
        <v>787</v>
      </c>
      <c r="D10461" s="210">
        <v>125.28</v>
      </c>
      <c r="E10461" s="206"/>
    </row>
    <row r="10462" spans="1:5" ht="30">
      <c r="A10462" s="207">
        <v>40651</v>
      </c>
      <c r="B10462" s="208" t="s">
        <v>11652</v>
      </c>
      <c r="C10462" s="209" t="s">
        <v>787</v>
      </c>
      <c r="D10462" s="210">
        <v>231.07</v>
      </c>
      <c r="E10462" s="206"/>
    </row>
    <row r="10463" spans="1:5" ht="15">
      <c r="A10463" s="207">
        <v>40652</v>
      </c>
      <c r="B10463" s="208" t="s">
        <v>11653</v>
      </c>
      <c r="C10463" s="209" t="s">
        <v>787</v>
      </c>
      <c r="D10463" s="210">
        <v>123.88</v>
      </c>
      <c r="E10463" s="206"/>
    </row>
    <row r="10464" spans="1:5" ht="30">
      <c r="A10464" s="207">
        <v>40647</v>
      </c>
      <c r="B10464" s="208" t="s">
        <v>11654</v>
      </c>
      <c r="C10464" s="209" t="s">
        <v>787</v>
      </c>
      <c r="D10464" s="210">
        <v>136.41</v>
      </c>
      <c r="E10464" s="206"/>
    </row>
    <row r="10465" spans="1:5" ht="15">
      <c r="A10465" s="207">
        <v>40653</v>
      </c>
      <c r="B10465" s="208" t="s">
        <v>11655</v>
      </c>
      <c r="C10465" s="209" t="s">
        <v>787</v>
      </c>
      <c r="D10465" s="210">
        <v>104.4</v>
      </c>
      <c r="E10465" s="206"/>
    </row>
    <row r="10466" spans="1:5" ht="30">
      <c r="A10466" s="207">
        <v>36178</v>
      </c>
      <c r="B10466" s="208" t="s">
        <v>11656</v>
      </c>
      <c r="C10466" s="209" t="s">
        <v>14</v>
      </c>
      <c r="D10466" s="210">
        <v>11.57</v>
      </c>
      <c r="E10466" s="206"/>
    </row>
    <row r="10467" spans="1:5" ht="15">
      <c r="A10467" s="207">
        <v>38195</v>
      </c>
      <c r="B10467" s="208" t="s">
        <v>11657</v>
      </c>
      <c r="C10467" s="209" t="s">
        <v>787</v>
      </c>
      <c r="D10467" s="210">
        <v>69.92</v>
      </c>
      <c r="E10467" s="206"/>
    </row>
    <row r="10468" spans="1:5" ht="30">
      <c r="A10468" s="207">
        <v>38181</v>
      </c>
      <c r="B10468" s="208" t="s">
        <v>11658</v>
      </c>
      <c r="C10468" s="209" t="s">
        <v>787</v>
      </c>
      <c r="D10468" s="210">
        <v>196.91</v>
      </c>
      <c r="E10468" s="206"/>
    </row>
    <row r="10469" spans="1:5" ht="30">
      <c r="A10469" s="207">
        <v>38182</v>
      </c>
      <c r="B10469" s="208" t="s">
        <v>11659</v>
      </c>
      <c r="C10469" s="209" t="s">
        <v>787</v>
      </c>
      <c r="D10469" s="210">
        <v>187.56</v>
      </c>
      <c r="E10469" s="206"/>
    </row>
    <row r="10470" spans="1:5" ht="30">
      <c r="A10470" s="207">
        <v>38186</v>
      </c>
      <c r="B10470" s="208" t="s">
        <v>11660</v>
      </c>
      <c r="C10470" s="209" t="s">
        <v>787</v>
      </c>
      <c r="D10470" s="210">
        <v>487.54</v>
      </c>
      <c r="E10470" s="206"/>
    </row>
    <row r="10471" spans="1:5" ht="30">
      <c r="A10471" s="207">
        <v>38185</v>
      </c>
      <c r="B10471" s="208" t="s">
        <v>11661</v>
      </c>
      <c r="C10471" s="209" t="s">
        <v>787</v>
      </c>
      <c r="D10471" s="210">
        <v>434.08</v>
      </c>
      <c r="E10471" s="206"/>
    </row>
    <row r="10472" spans="1:5" ht="30">
      <c r="A10472" s="207">
        <v>40654</v>
      </c>
      <c r="B10472" s="208" t="s">
        <v>11662</v>
      </c>
      <c r="C10472" s="209" t="s">
        <v>787</v>
      </c>
      <c r="D10472" s="210">
        <v>162.16</v>
      </c>
      <c r="E10472" s="206"/>
    </row>
    <row r="10473" spans="1:5" ht="45">
      <c r="A10473" s="207">
        <v>25981</v>
      </c>
      <c r="B10473" s="208" t="s">
        <v>11663</v>
      </c>
      <c r="C10473" s="209" t="s">
        <v>787</v>
      </c>
      <c r="D10473" s="210">
        <v>223.06</v>
      </c>
      <c r="E10473" s="206"/>
    </row>
    <row r="10474" spans="1:5" ht="30">
      <c r="A10474" s="207">
        <v>4822</v>
      </c>
      <c r="B10474" s="208" t="s">
        <v>11664</v>
      </c>
      <c r="C10474" s="209" t="s">
        <v>787</v>
      </c>
      <c r="D10474" s="210">
        <v>335.65</v>
      </c>
      <c r="E10474" s="206"/>
    </row>
    <row r="10475" spans="1:5" ht="30">
      <c r="A10475" s="207">
        <v>4818</v>
      </c>
      <c r="B10475" s="208" t="s">
        <v>11665</v>
      </c>
      <c r="C10475" s="209" t="s">
        <v>787</v>
      </c>
      <c r="D10475" s="210">
        <v>345</v>
      </c>
      <c r="E10475" s="206"/>
    </row>
    <row r="10476" spans="1:5" ht="45">
      <c r="A10476" s="207">
        <v>39567</v>
      </c>
      <c r="B10476" s="208" t="s">
        <v>11666</v>
      </c>
      <c r="C10476" s="209" t="s">
        <v>787</v>
      </c>
      <c r="D10476" s="210">
        <v>44.3</v>
      </c>
      <c r="E10476" s="206"/>
    </row>
    <row r="10477" spans="1:5" ht="45">
      <c r="A10477" s="207">
        <v>39566</v>
      </c>
      <c r="B10477" s="208" t="s">
        <v>11667</v>
      </c>
      <c r="C10477" s="209" t="s">
        <v>787</v>
      </c>
      <c r="D10477" s="210">
        <v>51.16</v>
      </c>
      <c r="E10477" s="206"/>
    </row>
    <row r="10478" spans="1:5" ht="30">
      <c r="A10478" s="207">
        <v>39416</v>
      </c>
      <c r="B10478" s="208" t="s">
        <v>11668</v>
      </c>
      <c r="C10478" s="209" t="s">
        <v>787</v>
      </c>
      <c r="D10478" s="210">
        <v>26.72</v>
      </c>
      <c r="E10478" s="206"/>
    </row>
    <row r="10479" spans="1:5" ht="30">
      <c r="A10479" s="207">
        <v>39417</v>
      </c>
      <c r="B10479" s="208" t="s">
        <v>11669</v>
      </c>
      <c r="C10479" s="209" t="s">
        <v>787</v>
      </c>
      <c r="D10479" s="210">
        <v>28.02</v>
      </c>
      <c r="E10479" s="206"/>
    </row>
    <row r="10480" spans="1:5" ht="30">
      <c r="A10480" s="207">
        <v>39414</v>
      </c>
      <c r="B10480" s="208" t="s">
        <v>11670</v>
      </c>
      <c r="C10480" s="209" t="s">
        <v>787</v>
      </c>
      <c r="D10480" s="210">
        <v>25.1</v>
      </c>
      <c r="E10480" s="206"/>
    </row>
    <row r="10481" spans="1:5" ht="30">
      <c r="A10481" s="207">
        <v>39415</v>
      </c>
      <c r="B10481" s="208" t="s">
        <v>11671</v>
      </c>
      <c r="C10481" s="209" t="s">
        <v>787</v>
      </c>
      <c r="D10481" s="210">
        <v>26.6</v>
      </c>
      <c r="E10481" s="206"/>
    </row>
    <row r="10482" spans="1:5" ht="30">
      <c r="A10482" s="207">
        <v>39412</v>
      </c>
      <c r="B10482" s="208" t="s">
        <v>11672</v>
      </c>
      <c r="C10482" s="209" t="s">
        <v>787</v>
      </c>
      <c r="D10482" s="210">
        <v>18.899999999999999</v>
      </c>
      <c r="E10482" s="206"/>
    </row>
    <row r="10483" spans="1:5" ht="30">
      <c r="A10483" s="207">
        <v>39413</v>
      </c>
      <c r="B10483" s="208" t="s">
        <v>11673</v>
      </c>
      <c r="C10483" s="209" t="s">
        <v>787</v>
      </c>
      <c r="D10483" s="210">
        <v>18.71</v>
      </c>
      <c r="E10483" s="206"/>
    </row>
    <row r="10484" spans="1:5" ht="15">
      <c r="A10484" s="207">
        <v>11062</v>
      </c>
      <c r="B10484" s="208" t="s">
        <v>11674</v>
      </c>
      <c r="C10484" s="209" t="s">
        <v>787</v>
      </c>
      <c r="D10484" s="210">
        <v>68.81</v>
      </c>
      <c r="E10484" s="206"/>
    </row>
    <row r="10485" spans="1:5" ht="15">
      <c r="A10485" s="207">
        <v>11063</v>
      </c>
      <c r="B10485" s="208" t="s">
        <v>11675</v>
      </c>
      <c r="C10485" s="209" t="s">
        <v>787</v>
      </c>
      <c r="D10485" s="210">
        <v>66.62</v>
      </c>
      <c r="E10485" s="206"/>
    </row>
    <row r="10486" spans="1:5" ht="30">
      <c r="A10486" s="207">
        <v>13521</v>
      </c>
      <c r="B10486" s="208" t="s">
        <v>11676</v>
      </c>
      <c r="C10486" s="209" t="s">
        <v>14</v>
      </c>
      <c r="D10486" s="210">
        <v>74.25</v>
      </c>
      <c r="E10486" s="206"/>
    </row>
    <row r="10487" spans="1:5" ht="45">
      <c r="A10487" s="207">
        <v>10851</v>
      </c>
      <c r="B10487" s="208" t="s">
        <v>11677</v>
      </c>
      <c r="C10487" s="209" t="s">
        <v>14</v>
      </c>
      <c r="D10487" s="210">
        <v>54.62</v>
      </c>
      <c r="E10487" s="206"/>
    </row>
    <row r="10488" spans="1:5" ht="30">
      <c r="A10488" s="207">
        <v>39515</v>
      </c>
      <c r="B10488" s="208" t="s">
        <v>11678</v>
      </c>
      <c r="C10488" s="209" t="s">
        <v>14</v>
      </c>
      <c r="D10488" s="210">
        <v>51.4</v>
      </c>
      <c r="E10488" s="206"/>
    </row>
    <row r="10489" spans="1:5" ht="45">
      <c r="A10489" s="207">
        <v>39516</v>
      </c>
      <c r="B10489" s="208" t="s">
        <v>11679</v>
      </c>
      <c r="C10489" s="209" t="s">
        <v>14</v>
      </c>
      <c r="D10489" s="210">
        <v>43.33</v>
      </c>
      <c r="E10489" s="206"/>
    </row>
    <row r="10490" spans="1:5" ht="30">
      <c r="A10490" s="207">
        <v>39514</v>
      </c>
      <c r="B10490" s="208" t="s">
        <v>11680</v>
      </c>
      <c r="C10490" s="209" t="s">
        <v>14</v>
      </c>
      <c r="D10490" s="210">
        <v>26.96</v>
      </c>
      <c r="E10490" s="206"/>
    </row>
    <row r="10491" spans="1:5" ht="30">
      <c r="A10491" s="207">
        <v>4812</v>
      </c>
      <c r="B10491" s="208" t="s">
        <v>11681</v>
      </c>
      <c r="C10491" s="209" t="s">
        <v>787</v>
      </c>
      <c r="D10491" s="210">
        <v>12.23</v>
      </c>
      <c r="E10491" s="206"/>
    </row>
    <row r="10492" spans="1:5" ht="15">
      <c r="A10492" s="207">
        <v>10849</v>
      </c>
      <c r="B10492" s="208" t="s">
        <v>11682</v>
      </c>
      <c r="C10492" s="209" t="s">
        <v>14</v>
      </c>
      <c r="D10492" s="210">
        <v>1080.01</v>
      </c>
      <c r="E10492" s="206"/>
    </row>
    <row r="10493" spans="1:5" ht="15">
      <c r="A10493" s="207">
        <v>10848</v>
      </c>
      <c r="B10493" s="208" t="s">
        <v>11683</v>
      </c>
      <c r="C10493" s="209" t="s">
        <v>14</v>
      </c>
      <c r="D10493" s="210">
        <v>678.38</v>
      </c>
      <c r="E10493" s="206"/>
    </row>
    <row r="10494" spans="1:5" ht="30">
      <c r="A10494" s="207">
        <v>4813</v>
      </c>
      <c r="B10494" s="208" t="s">
        <v>11684</v>
      </c>
      <c r="C10494" s="209" t="s">
        <v>787</v>
      </c>
      <c r="D10494" s="210">
        <v>225</v>
      </c>
      <c r="E10494" s="206"/>
    </row>
    <row r="10495" spans="1:5" ht="45">
      <c r="A10495" s="207">
        <v>37560</v>
      </c>
      <c r="B10495" s="208" t="s">
        <v>11685</v>
      </c>
      <c r="C10495" s="209" t="s">
        <v>14</v>
      </c>
      <c r="D10495" s="210">
        <v>19.68</v>
      </c>
      <c r="E10495" s="206"/>
    </row>
    <row r="10496" spans="1:5" ht="45">
      <c r="A10496" s="207">
        <v>37557</v>
      </c>
      <c r="B10496" s="208" t="s">
        <v>11686</v>
      </c>
      <c r="C10496" s="209" t="s">
        <v>14</v>
      </c>
      <c r="D10496" s="210">
        <v>5.97</v>
      </c>
      <c r="E10496" s="206"/>
    </row>
    <row r="10497" spans="1:5" ht="45">
      <c r="A10497" s="207">
        <v>37556</v>
      </c>
      <c r="B10497" s="208" t="s">
        <v>11687</v>
      </c>
      <c r="C10497" s="209" t="s">
        <v>14</v>
      </c>
      <c r="D10497" s="210">
        <v>11.56</v>
      </c>
      <c r="E10497" s="206"/>
    </row>
    <row r="10498" spans="1:5" ht="45">
      <c r="A10498" s="207">
        <v>37559</v>
      </c>
      <c r="B10498" s="208" t="s">
        <v>11688</v>
      </c>
      <c r="C10498" s="209" t="s">
        <v>14</v>
      </c>
      <c r="D10498" s="210">
        <v>14.18</v>
      </c>
      <c r="E10498" s="206"/>
    </row>
    <row r="10499" spans="1:5" ht="45">
      <c r="A10499" s="207">
        <v>37539</v>
      </c>
      <c r="B10499" s="208" t="s">
        <v>11689</v>
      </c>
      <c r="C10499" s="209" t="s">
        <v>14</v>
      </c>
      <c r="D10499" s="210">
        <v>10</v>
      </c>
      <c r="E10499" s="206"/>
    </row>
    <row r="10500" spans="1:5" ht="45">
      <c r="A10500" s="207">
        <v>37558</v>
      </c>
      <c r="B10500" s="208" t="s">
        <v>11690</v>
      </c>
      <c r="C10500" s="209" t="s">
        <v>14</v>
      </c>
      <c r="D10500" s="210">
        <v>18.64</v>
      </c>
      <c r="E10500" s="206"/>
    </row>
    <row r="10501" spans="1:5" ht="30">
      <c r="A10501" s="207">
        <v>34723</v>
      </c>
      <c r="B10501" s="208" t="s">
        <v>11691</v>
      </c>
      <c r="C10501" s="209" t="s">
        <v>787</v>
      </c>
      <c r="D10501" s="210">
        <v>519.75</v>
      </c>
      <c r="E10501" s="206"/>
    </row>
    <row r="10502" spans="1:5" ht="30">
      <c r="A10502" s="207">
        <v>34721</v>
      </c>
      <c r="B10502" s="208" t="s">
        <v>11692</v>
      </c>
      <c r="C10502" s="209" t="s">
        <v>787</v>
      </c>
      <c r="D10502" s="210">
        <v>648</v>
      </c>
      <c r="E10502" s="206"/>
    </row>
    <row r="10503" spans="1:5" ht="30">
      <c r="A10503" s="207">
        <v>4309</v>
      </c>
      <c r="B10503" s="208" t="s">
        <v>11693</v>
      </c>
      <c r="C10503" s="209" t="s">
        <v>14</v>
      </c>
      <c r="D10503" s="210">
        <v>6.51</v>
      </c>
      <c r="E10503" s="206"/>
    </row>
    <row r="10504" spans="1:5" ht="30">
      <c r="A10504" s="207">
        <v>4307</v>
      </c>
      <c r="B10504" s="208" t="s">
        <v>11694</v>
      </c>
      <c r="C10504" s="209" t="s">
        <v>14</v>
      </c>
      <c r="D10504" s="210">
        <v>11.14</v>
      </c>
      <c r="E10504" s="206"/>
    </row>
    <row r="10505" spans="1:5" ht="30">
      <c r="A10505" s="207">
        <v>10850</v>
      </c>
      <c r="B10505" s="208" t="s">
        <v>11695</v>
      </c>
      <c r="C10505" s="209" t="s">
        <v>14</v>
      </c>
      <c r="D10505" s="210">
        <v>33.75</v>
      </c>
      <c r="E10505" s="206"/>
    </row>
    <row r="10506" spans="1:5" ht="45">
      <c r="A10506" s="207">
        <v>42438</v>
      </c>
      <c r="B10506" s="208" t="s">
        <v>11696</v>
      </c>
      <c r="C10506" s="209" t="s">
        <v>14</v>
      </c>
      <c r="D10506" s="210">
        <v>1789.7</v>
      </c>
      <c r="E10506" s="206"/>
    </row>
    <row r="10507" spans="1:5" ht="30">
      <c r="A10507" s="207">
        <v>4792</v>
      </c>
      <c r="B10507" s="208" t="s">
        <v>11697</v>
      </c>
      <c r="C10507" s="209" t="s">
        <v>787</v>
      </c>
      <c r="D10507" s="210">
        <v>138.46</v>
      </c>
      <c r="E10507" s="206"/>
    </row>
    <row r="10508" spans="1:5" ht="30">
      <c r="A10508" s="207">
        <v>4790</v>
      </c>
      <c r="B10508" s="208" t="s">
        <v>11698</v>
      </c>
      <c r="C10508" s="209" t="s">
        <v>787</v>
      </c>
      <c r="D10508" s="210">
        <v>83.25</v>
      </c>
      <c r="E10508" s="206"/>
    </row>
    <row r="10509" spans="1:5" ht="30">
      <c r="A10509" s="207">
        <v>40671</v>
      </c>
      <c r="B10509" s="208" t="s">
        <v>11699</v>
      </c>
      <c r="C10509" s="209" t="s">
        <v>787</v>
      </c>
      <c r="D10509" s="210">
        <v>75.959999999999994</v>
      </c>
      <c r="E10509" s="206"/>
    </row>
    <row r="10510" spans="1:5" ht="30">
      <c r="A10510" s="207">
        <v>7552</v>
      </c>
      <c r="B10510" s="208" t="s">
        <v>11700</v>
      </c>
      <c r="C10510" s="209" t="s">
        <v>14</v>
      </c>
      <c r="D10510" s="210">
        <v>23.57</v>
      </c>
      <c r="E10510" s="206"/>
    </row>
    <row r="10511" spans="1:5" ht="15">
      <c r="A10511" s="207">
        <v>4893</v>
      </c>
      <c r="B10511" s="208" t="s">
        <v>11701</v>
      </c>
      <c r="C10511" s="209" t="s">
        <v>14</v>
      </c>
      <c r="D10511" s="210">
        <v>8.59</v>
      </c>
      <c r="E10511" s="206"/>
    </row>
    <row r="10512" spans="1:5" ht="15">
      <c r="A10512" s="207">
        <v>4894</v>
      </c>
      <c r="B10512" s="208" t="s">
        <v>11702</v>
      </c>
      <c r="C10512" s="209" t="s">
        <v>14</v>
      </c>
      <c r="D10512" s="210">
        <v>7.37</v>
      </c>
      <c r="E10512" s="206"/>
    </row>
    <row r="10513" spans="1:5" ht="15">
      <c r="A10513" s="207">
        <v>4888</v>
      </c>
      <c r="B10513" s="208" t="s">
        <v>11703</v>
      </c>
      <c r="C10513" s="209" t="s">
        <v>14</v>
      </c>
      <c r="D10513" s="210">
        <v>2.5099999999999998</v>
      </c>
      <c r="E10513" s="206"/>
    </row>
    <row r="10514" spans="1:5" ht="15">
      <c r="A10514" s="207">
        <v>4890</v>
      </c>
      <c r="B10514" s="208" t="s">
        <v>11704</v>
      </c>
      <c r="C10514" s="209" t="s">
        <v>14</v>
      </c>
      <c r="D10514" s="210">
        <v>4.72</v>
      </c>
      <c r="E10514" s="206"/>
    </row>
    <row r="10515" spans="1:5" ht="15">
      <c r="A10515" s="207">
        <v>12411</v>
      </c>
      <c r="B10515" s="208" t="s">
        <v>11705</v>
      </c>
      <c r="C10515" s="209" t="s">
        <v>14</v>
      </c>
      <c r="D10515" s="210">
        <v>25.41</v>
      </c>
      <c r="E10515" s="206"/>
    </row>
    <row r="10516" spans="1:5" ht="15">
      <c r="A10516" s="207">
        <v>4891</v>
      </c>
      <c r="B10516" s="208" t="s">
        <v>11706</v>
      </c>
      <c r="C10516" s="209" t="s">
        <v>14</v>
      </c>
      <c r="D10516" s="210">
        <v>12.7</v>
      </c>
      <c r="E10516" s="206"/>
    </row>
    <row r="10517" spans="1:5" ht="15">
      <c r="A10517" s="207">
        <v>4889</v>
      </c>
      <c r="B10517" s="208" t="s">
        <v>11707</v>
      </c>
      <c r="C10517" s="209" t="s">
        <v>14</v>
      </c>
      <c r="D10517" s="210">
        <v>3.39</v>
      </c>
      <c r="E10517" s="206"/>
    </row>
    <row r="10518" spans="1:5" ht="15">
      <c r="A10518" s="207">
        <v>4892</v>
      </c>
      <c r="B10518" s="208" t="s">
        <v>11708</v>
      </c>
      <c r="C10518" s="209" t="s">
        <v>14</v>
      </c>
      <c r="D10518" s="210">
        <v>35.58</v>
      </c>
      <c r="E10518" s="206"/>
    </row>
    <row r="10519" spans="1:5" ht="15">
      <c r="A10519" s="207">
        <v>12412</v>
      </c>
      <c r="B10519" s="208" t="s">
        <v>11709</v>
      </c>
      <c r="C10519" s="209" t="s">
        <v>14</v>
      </c>
      <c r="D10519" s="210">
        <v>66.14</v>
      </c>
      <c r="E10519" s="206"/>
    </row>
    <row r="10520" spans="1:5" ht="15">
      <c r="A10520" s="207">
        <v>11073</v>
      </c>
      <c r="B10520" s="208" t="s">
        <v>11710</v>
      </c>
      <c r="C10520" s="209" t="s">
        <v>14</v>
      </c>
      <c r="D10520" s="210">
        <v>4.97</v>
      </c>
      <c r="E10520" s="206"/>
    </row>
    <row r="10521" spans="1:5" ht="15">
      <c r="A10521" s="207">
        <v>11071</v>
      </c>
      <c r="B10521" s="208" t="s">
        <v>11711</v>
      </c>
      <c r="C10521" s="209" t="s">
        <v>14</v>
      </c>
      <c r="D10521" s="210">
        <v>8.0500000000000007</v>
      </c>
      <c r="E10521" s="206"/>
    </row>
    <row r="10522" spans="1:5" ht="15">
      <c r="A10522" s="207">
        <v>11072</v>
      </c>
      <c r="B10522" s="208" t="s">
        <v>11712</v>
      </c>
      <c r="C10522" s="209" t="s">
        <v>14</v>
      </c>
      <c r="D10522" s="210">
        <v>2.81</v>
      </c>
      <c r="E10522" s="206"/>
    </row>
    <row r="10523" spans="1:5" ht="15">
      <c r="A10523" s="207">
        <v>4895</v>
      </c>
      <c r="B10523" s="208" t="s">
        <v>11713</v>
      </c>
      <c r="C10523" s="209" t="s">
        <v>14</v>
      </c>
      <c r="D10523" s="210">
        <v>0.54</v>
      </c>
      <c r="E10523" s="206"/>
    </row>
    <row r="10524" spans="1:5" ht="15">
      <c r="A10524" s="207">
        <v>4907</v>
      </c>
      <c r="B10524" s="208" t="s">
        <v>11714</v>
      </c>
      <c r="C10524" s="209" t="s">
        <v>14</v>
      </c>
      <c r="D10524" s="210">
        <v>34.020000000000003</v>
      </c>
      <c r="E10524" s="206"/>
    </row>
    <row r="10525" spans="1:5" ht="15">
      <c r="A10525" s="207">
        <v>4902</v>
      </c>
      <c r="B10525" s="208" t="s">
        <v>11715</v>
      </c>
      <c r="C10525" s="209" t="s">
        <v>14</v>
      </c>
      <c r="D10525" s="210">
        <v>77</v>
      </c>
      <c r="E10525" s="206"/>
    </row>
    <row r="10526" spans="1:5" ht="15">
      <c r="A10526" s="207">
        <v>4908</v>
      </c>
      <c r="B10526" s="208" t="s">
        <v>11716</v>
      </c>
      <c r="C10526" s="209" t="s">
        <v>14</v>
      </c>
      <c r="D10526" s="210">
        <v>156.36000000000001</v>
      </c>
      <c r="E10526" s="206"/>
    </row>
    <row r="10527" spans="1:5" ht="15">
      <c r="A10527" s="207">
        <v>4909</v>
      </c>
      <c r="B10527" s="208" t="s">
        <v>11717</v>
      </c>
      <c r="C10527" s="209" t="s">
        <v>14</v>
      </c>
      <c r="D10527" s="210">
        <v>301.97000000000003</v>
      </c>
      <c r="E10527" s="206"/>
    </row>
    <row r="10528" spans="1:5" ht="15">
      <c r="A10528" s="207">
        <v>4903</v>
      </c>
      <c r="B10528" s="208" t="s">
        <v>11718</v>
      </c>
      <c r="C10528" s="209" t="s">
        <v>14</v>
      </c>
      <c r="D10528" s="210">
        <v>887.91</v>
      </c>
      <c r="E10528" s="206"/>
    </row>
    <row r="10529" spans="1:5" ht="15">
      <c r="A10529" s="207">
        <v>4897</v>
      </c>
      <c r="B10529" s="208" t="s">
        <v>11719</v>
      </c>
      <c r="C10529" s="209" t="s">
        <v>14</v>
      </c>
      <c r="D10529" s="210">
        <v>2.27</v>
      </c>
      <c r="E10529" s="206"/>
    </row>
    <row r="10530" spans="1:5" ht="15">
      <c r="A10530" s="207">
        <v>4896</v>
      </c>
      <c r="B10530" s="208" t="s">
        <v>11720</v>
      </c>
      <c r="C10530" s="209" t="s">
        <v>14</v>
      </c>
      <c r="D10530" s="210">
        <v>0.81</v>
      </c>
      <c r="E10530" s="206"/>
    </row>
    <row r="10531" spans="1:5" ht="15">
      <c r="A10531" s="207">
        <v>4900</v>
      </c>
      <c r="B10531" s="208" t="s">
        <v>11721</v>
      </c>
      <c r="C10531" s="209" t="s">
        <v>14</v>
      </c>
      <c r="D10531" s="210">
        <v>6.77</v>
      </c>
      <c r="E10531" s="206"/>
    </row>
    <row r="10532" spans="1:5" ht="15">
      <c r="A10532" s="207">
        <v>4898</v>
      </c>
      <c r="B10532" s="208" t="s">
        <v>11722</v>
      </c>
      <c r="C10532" s="209" t="s">
        <v>14</v>
      </c>
      <c r="D10532" s="210">
        <v>2.5299999999999998</v>
      </c>
      <c r="E10532" s="206"/>
    </row>
    <row r="10533" spans="1:5" ht="15">
      <c r="A10533" s="207">
        <v>4899</v>
      </c>
      <c r="B10533" s="208" t="s">
        <v>11723</v>
      </c>
      <c r="C10533" s="209" t="s">
        <v>14</v>
      </c>
      <c r="D10533" s="210">
        <v>9.2899999999999991</v>
      </c>
      <c r="E10533" s="206"/>
    </row>
    <row r="10534" spans="1:5" ht="15">
      <c r="A10534" s="207">
        <v>11096</v>
      </c>
      <c r="B10534" s="208" t="s">
        <v>11724</v>
      </c>
      <c r="C10534" s="209" t="s">
        <v>8104</v>
      </c>
      <c r="D10534" s="210">
        <v>0.39</v>
      </c>
      <c r="E10534" s="206"/>
    </row>
    <row r="10535" spans="1:5" ht="15">
      <c r="A10535" s="207">
        <v>4741</v>
      </c>
      <c r="B10535" s="208" t="s">
        <v>11725</v>
      </c>
      <c r="C10535" s="209" t="s">
        <v>8215</v>
      </c>
      <c r="D10535" s="210">
        <v>72.680000000000007</v>
      </c>
      <c r="E10535" s="206"/>
    </row>
    <row r="10536" spans="1:5" ht="15">
      <c r="A10536" s="207">
        <v>4752</v>
      </c>
      <c r="B10536" s="208" t="s">
        <v>11726</v>
      </c>
      <c r="C10536" s="209" t="s">
        <v>15</v>
      </c>
      <c r="D10536" s="210">
        <v>9.82</v>
      </c>
      <c r="E10536" s="206"/>
    </row>
    <row r="10537" spans="1:5" ht="15">
      <c r="A10537" s="207">
        <v>41091</v>
      </c>
      <c r="B10537" s="208" t="s">
        <v>11727</v>
      </c>
      <c r="C10537" s="209" t="s">
        <v>8218</v>
      </c>
      <c r="D10537" s="210">
        <v>1741.33</v>
      </c>
      <c r="E10537" s="206"/>
    </row>
    <row r="10538" spans="1:5" ht="30">
      <c r="A10538" s="207">
        <v>13954</v>
      </c>
      <c r="B10538" s="208" t="s">
        <v>11728</v>
      </c>
      <c r="C10538" s="209" t="s">
        <v>14</v>
      </c>
      <c r="D10538" s="210">
        <v>6438.55</v>
      </c>
      <c r="E10538" s="206"/>
    </row>
    <row r="10539" spans="1:5" ht="15">
      <c r="A10539" s="207">
        <v>3411</v>
      </c>
      <c r="B10539" s="208" t="s">
        <v>11729</v>
      </c>
      <c r="C10539" s="209" t="s">
        <v>8104</v>
      </c>
      <c r="D10539" s="210">
        <v>53.37</v>
      </c>
      <c r="E10539" s="206"/>
    </row>
    <row r="10540" spans="1:5" ht="15">
      <c r="A10540" s="207">
        <v>39995</v>
      </c>
      <c r="B10540" s="208" t="s">
        <v>11730</v>
      </c>
      <c r="C10540" s="209" t="s">
        <v>8215</v>
      </c>
      <c r="D10540" s="210">
        <v>410.62</v>
      </c>
      <c r="E10540" s="206"/>
    </row>
    <row r="10541" spans="1:5" ht="30">
      <c r="A10541" s="207">
        <v>11615</v>
      </c>
      <c r="B10541" s="208" t="s">
        <v>11731</v>
      </c>
      <c r="C10541" s="209" t="s">
        <v>787</v>
      </c>
      <c r="D10541" s="210">
        <v>3.48</v>
      </c>
      <c r="E10541" s="206"/>
    </row>
    <row r="10542" spans="1:5" ht="30">
      <c r="A10542" s="207">
        <v>3408</v>
      </c>
      <c r="B10542" s="208" t="s">
        <v>11732</v>
      </c>
      <c r="C10542" s="209" t="s">
        <v>787</v>
      </c>
      <c r="D10542" s="210">
        <v>9.25</v>
      </c>
      <c r="E10542" s="206"/>
    </row>
    <row r="10543" spans="1:5" ht="30">
      <c r="A10543" s="207">
        <v>3409</v>
      </c>
      <c r="B10543" s="208" t="s">
        <v>11733</v>
      </c>
      <c r="C10543" s="209" t="s">
        <v>787</v>
      </c>
      <c r="D10543" s="210">
        <v>23.12</v>
      </c>
      <c r="E10543" s="206"/>
    </row>
    <row r="10544" spans="1:5" ht="15">
      <c r="A10544" s="207">
        <v>11427</v>
      </c>
      <c r="B10544" s="208" t="s">
        <v>11734</v>
      </c>
      <c r="C10544" s="209" t="s">
        <v>8104</v>
      </c>
      <c r="D10544" s="210">
        <v>101.73</v>
      </c>
      <c r="E10544" s="206"/>
    </row>
    <row r="10545" spans="1:5" ht="30">
      <c r="A10545" s="207">
        <v>4491</v>
      </c>
      <c r="B10545" s="208" t="s">
        <v>11735</v>
      </c>
      <c r="C10545" s="209" t="s">
        <v>803</v>
      </c>
      <c r="D10545" s="210">
        <v>7.23</v>
      </c>
      <c r="E10545" s="206"/>
    </row>
    <row r="10546" spans="1:5" ht="30">
      <c r="A10546" s="207">
        <v>2745</v>
      </c>
      <c r="B10546" s="208" t="s">
        <v>11736</v>
      </c>
      <c r="C10546" s="209" t="s">
        <v>803</v>
      </c>
      <c r="D10546" s="210">
        <v>2.42</v>
      </c>
      <c r="E10546" s="206"/>
    </row>
    <row r="10547" spans="1:5" ht="30">
      <c r="A10547" s="207">
        <v>14439</v>
      </c>
      <c r="B10547" s="208" t="s">
        <v>11737</v>
      </c>
      <c r="C10547" s="209" t="s">
        <v>803</v>
      </c>
      <c r="D10547" s="210">
        <v>3</v>
      </c>
      <c r="E10547" s="206"/>
    </row>
    <row r="10548" spans="1:5" ht="30">
      <c r="A10548" s="207">
        <v>26022</v>
      </c>
      <c r="B10548" s="208" t="s">
        <v>11738</v>
      </c>
      <c r="C10548" s="209" t="s">
        <v>14</v>
      </c>
      <c r="D10548" s="210">
        <v>185.63</v>
      </c>
      <c r="E10548" s="206"/>
    </row>
    <row r="10549" spans="1:5" ht="15">
      <c r="A10549" s="207">
        <v>12362</v>
      </c>
      <c r="B10549" s="208" t="s">
        <v>11739</v>
      </c>
      <c r="C10549" s="209" t="s">
        <v>14</v>
      </c>
      <c r="D10549" s="210">
        <v>12.39</v>
      </c>
      <c r="E10549" s="206"/>
    </row>
    <row r="10550" spans="1:5" ht="15">
      <c r="A10550" s="207">
        <v>421</v>
      </c>
      <c r="B10550" s="208" t="s">
        <v>11740</v>
      </c>
      <c r="C10550" s="209" t="s">
        <v>14</v>
      </c>
      <c r="D10550" s="210">
        <v>9.6300000000000008</v>
      </c>
      <c r="E10550" s="206"/>
    </row>
    <row r="10551" spans="1:5" ht="30">
      <c r="A10551" s="207">
        <v>14148</v>
      </c>
      <c r="B10551" s="208" t="s">
        <v>11741</v>
      </c>
      <c r="C10551" s="209" t="s">
        <v>14</v>
      </c>
      <c r="D10551" s="210">
        <v>0.86</v>
      </c>
      <c r="E10551" s="206"/>
    </row>
    <row r="10552" spans="1:5" ht="15">
      <c r="A10552" s="207">
        <v>4341</v>
      </c>
      <c r="B10552" s="208" t="s">
        <v>11742</v>
      </c>
      <c r="C10552" s="209" t="s">
        <v>14</v>
      </c>
      <c r="D10552" s="210">
        <v>0.52</v>
      </c>
      <c r="E10552" s="206"/>
    </row>
    <row r="10553" spans="1:5" ht="15">
      <c r="A10553" s="207">
        <v>4337</v>
      </c>
      <c r="B10553" s="208" t="s">
        <v>11743</v>
      </c>
      <c r="C10553" s="209" t="s">
        <v>14</v>
      </c>
      <c r="D10553" s="210">
        <v>1.31</v>
      </c>
      <c r="E10553" s="206"/>
    </row>
    <row r="10554" spans="1:5" ht="15">
      <c r="A10554" s="207">
        <v>4339</v>
      </c>
      <c r="B10554" s="208" t="s">
        <v>11744</v>
      </c>
      <c r="C10554" s="209" t="s">
        <v>14</v>
      </c>
      <c r="D10554" s="210">
        <v>0.27</v>
      </c>
      <c r="E10554" s="206"/>
    </row>
    <row r="10555" spans="1:5" ht="15">
      <c r="A10555" s="207">
        <v>39997</v>
      </c>
      <c r="B10555" s="208" t="s">
        <v>11745</v>
      </c>
      <c r="C10555" s="209" t="s">
        <v>14</v>
      </c>
      <c r="D10555" s="210">
        <v>0.15</v>
      </c>
      <c r="E10555" s="206"/>
    </row>
    <row r="10556" spans="1:5" ht="15">
      <c r="A10556" s="207">
        <v>11971</v>
      </c>
      <c r="B10556" s="208" t="s">
        <v>11746</v>
      </c>
      <c r="C10556" s="209" t="s">
        <v>14</v>
      </c>
      <c r="D10556" s="210">
        <v>2.17</v>
      </c>
      <c r="E10556" s="206"/>
    </row>
    <row r="10557" spans="1:5" ht="15">
      <c r="A10557" s="207">
        <v>4342</v>
      </c>
      <c r="B10557" s="208" t="s">
        <v>11747</v>
      </c>
      <c r="C10557" s="209" t="s">
        <v>14</v>
      </c>
      <c r="D10557" s="210">
        <v>0.11</v>
      </c>
      <c r="E10557" s="206"/>
    </row>
    <row r="10558" spans="1:5" ht="15">
      <c r="A10558" s="207">
        <v>4330</v>
      </c>
      <c r="B10558" s="208" t="s">
        <v>11748</v>
      </c>
      <c r="C10558" s="209" t="s">
        <v>14</v>
      </c>
      <c r="D10558" s="210">
        <v>7.0000000000000007E-2</v>
      </c>
      <c r="E10558" s="206"/>
    </row>
    <row r="10559" spans="1:5" ht="15">
      <c r="A10559" s="207">
        <v>4340</v>
      </c>
      <c r="B10559" s="208" t="s">
        <v>11749</v>
      </c>
      <c r="C10559" s="209" t="s">
        <v>14</v>
      </c>
      <c r="D10559" s="210">
        <v>0.6</v>
      </c>
      <c r="E10559" s="206"/>
    </row>
    <row r="10560" spans="1:5" ht="15">
      <c r="A10560" s="207">
        <v>5088</v>
      </c>
      <c r="B10560" s="208" t="s">
        <v>11750</v>
      </c>
      <c r="C10560" s="209" t="s">
        <v>14</v>
      </c>
      <c r="D10560" s="210">
        <v>7.2</v>
      </c>
      <c r="E10560" s="206"/>
    </row>
    <row r="10561" spans="1:5" ht="30">
      <c r="A10561" s="207">
        <v>11154</v>
      </c>
      <c r="B10561" s="208" t="s">
        <v>11751</v>
      </c>
      <c r="C10561" s="209" t="s">
        <v>14</v>
      </c>
      <c r="D10561" s="210">
        <v>1086.6199999999999</v>
      </c>
      <c r="E10561" s="206"/>
    </row>
    <row r="10562" spans="1:5" ht="60">
      <c r="A10562" s="207">
        <v>4989</v>
      </c>
      <c r="B10562" s="208" t="s">
        <v>11752</v>
      </c>
      <c r="C10562" s="209" t="s">
        <v>14</v>
      </c>
      <c r="D10562" s="210">
        <v>288.52999999999997</v>
      </c>
      <c r="E10562" s="206"/>
    </row>
    <row r="10563" spans="1:5" ht="60">
      <c r="A10563" s="207">
        <v>4982</v>
      </c>
      <c r="B10563" s="208" t="s">
        <v>11753</v>
      </c>
      <c r="C10563" s="209" t="s">
        <v>14</v>
      </c>
      <c r="D10563" s="210">
        <v>270.62</v>
      </c>
      <c r="E10563" s="206"/>
    </row>
    <row r="10564" spans="1:5" ht="60">
      <c r="A10564" s="207">
        <v>4962</v>
      </c>
      <c r="B10564" s="208" t="s">
        <v>11754</v>
      </c>
      <c r="C10564" s="209" t="s">
        <v>14</v>
      </c>
      <c r="D10564" s="210">
        <v>213.42</v>
      </c>
      <c r="E10564" s="206"/>
    </row>
    <row r="10565" spans="1:5" ht="60">
      <c r="A10565" s="207">
        <v>4981</v>
      </c>
      <c r="B10565" s="208" t="s">
        <v>11755</v>
      </c>
      <c r="C10565" s="209" t="s">
        <v>14</v>
      </c>
      <c r="D10565" s="210">
        <v>190</v>
      </c>
      <c r="E10565" s="206"/>
    </row>
    <row r="10566" spans="1:5" ht="60">
      <c r="A10566" s="207">
        <v>4964</v>
      </c>
      <c r="B10566" s="208" t="s">
        <v>11756</v>
      </c>
      <c r="C10566" s="209" t="s">
        <v>14</v>
      </c>
      <c r="D10566" s="210">
        <v>241.04</v>
      </c>
      <c r="E10566" s="206"/>
    </row>
    <row r="10567" spans="1:5" ht="60">
      <c r="A10567" s="207">
        <v>4992</v>
      </c>
      <c r="B10567" s="208" t="s">
        <v>11757</v>
      </c>
      <c r="C10567" s="209" t="s">
        <v>14</v>
      </c>
      <c r="D10567" s="210">
        <v>235.45</v>
      </c>
      <c r="E10567" s="206"/>
    </row>
    <row r="10568" spans="1:5" ht="60">
      <c r="A10568" s="207">
        <v>4987</v>
      </c>
      <c r="B10568" s="208" t="s">
        <v>11758</v>
      </c>
      <c r="C10568" s="209" t="s">
        <v>14</v>
      </c>
      <c r="D10568" s="210">
        <v>269.37</v>
      </c>
      <c r="E10568" s="206"/>
    </row>
    <row r="10569" spans="1:5" ht="45">
      <c r="A10569" s="207">
        <v>39021</v>
      </c>
      <c r="B10569" s="208" t="s">
        <v>11759</v>
      </c>
      <c r="C10569" s="209" t="s">
        <v>14</v>
      </c>
      <c r="D10569" s="210">
        <v>488.76</v>
      </c>
      <c r="E10569" s="206"/>
    </row>
    <row r="10570" spans="1:5" ht="30">
      <c r="A10570" s="207">
        <v>39022</v>
      </c>
      <c r="B10570" s="208" t="s">
        <v>11760</v>
      </c>
      <c r="C10570" s="209" t="s">
        <v>14</v>
      </c>
      <c r="D10570" s="210">
        <v>604.45000000000005</v>
      </c>
      <c r="E10570" s="206"/>
    </row>
    <row r="10571" spans="1:5" ht="45">
      <c r="A10571" s="207">
        <v>39024</v>
      </c>
      <c r="B10571" s="208" t="s">
        <v>11761</v>
      </c>
      <c r="C10571" s="209" t="s">
        <v>14</v>
      </c>
      <c r="D10571" s="210">
        <v>1014.25</v>
      </c>
      <c r="E10571" s="206"/>
    </row>
    <row r="10572" spans="1:5" ht="30">
      <c r="A10572" s="207">
        <v>4914</v>
      </c>
      <c r="B10572" s="208" t="s">
        <v>11762</v>
      </c>
      <c r="C10572" s="209" t="s">
        <v>787</v>
      </c>
      <c r="D10572" s="210">
        <v>822.38</v>
      </c>
      <c r="E10572" s="206"/>
    </row>
    <row r="10573" spans="1:5" ht="30">
      <c r="A10573" s="207">
        <v>4917</v>
      </c>
      <c r="B10573" s="208" t="s">
        <v>11763</v>
      </c>
      <c r="C10573" s="209" t="s">
        <v>787</v>
      </c>
      <c r="D10573" s="210">
        <v>567.94000000000005</v>
      </c>
      <c r="E10573" s="206"/>
    </row>
    <row r="10574" spans="1:5" ht="30">
      <c r="A10574" s="207">
        <v>39025</v>
      </c>
      <c r="B10574" s="208" t="s">
        <v>11764</v>
      </c>
      <c r="C10574" s="209" t="s">
        <v>14</v>
      </c>
      <c r="D10574" s="210">
        <v>1040</v>
      </c>
      <c r="E10574" s="206"/>
    </row>
    <row r="10575" spans="1:5" ht="30">
      <c r="A10575" s="207">
        <v>4930</v>
      </c>
      <c r="B10575" s="208" t="s">
        <v>11765</v>
      </c>
      <c r="C10575" s="209" t="s">
        <v>787</v>
      </c>
      <c r="D10575" s="210">
        <v>525.27</v>
      </c>
      <c r="E10575" s="206"/>
    </row>
    <row r="10576" spans="1:5" ht="45">
      <c r="A10576" s="207">
        <v>4922</v>
      </c>
      <c r="B10576" s="208" t="s">
        <v>11766</v>
      </c>
      <c r="C10576" s="209" t="s">
        <v>787</v>
      </c>
      <c r="D10576" s="210">
        <v>526.80999999999995</v>
      </c>
      <c r="E10576" s="206"/>
    </row>
    <row r="10577" spans="1:5" ht="30">
      <c r="A10577" s="207">
        <v>4911</v>
      </c>
      <c r="B10577" s="208" t="s">
        <v>11767</v>
      </c>
      <c r="C10577" s="209" t="s">
        <v>787</v>
      </c>
      <c r="D10577" s="210">
        <v>344.4</v>
      </c>
      <c r="E10577" s="206"/>
    </row>
    <row r="10578" spans="1:5" ht="45">
      <c r="A10578" s="207">
        <v>37518</v>
      </c>
      <c r="B10578" s="208" t="s">
        <v>11768</v>
      </c>
      <c r="C10578" s="209" t="s">
        <v>787</v>
      </c>
      <c r="D10578" s="210">
        <v>559.65</v>
      </c>
      <c r="E10578" s="206"/>
    </row>
    <row r="10579" spans="1:5" ht="30">
      <c r="A10579" s="207">
        <v>4910</v>
      </c>
      <c r="B10579" s="208" t="s">
        <v>11769</v>
      </c>
      <c r="C10579" s="209" t="s">
        <v>787</v>
      </c>
      <c r="D10579" s="210">
        <v>471.79</v>
      </c>
      <c r="E10579" s="206"/>
    </row>
    <row r="10580" spans="1:5" ht="45">
      <c r="A10580" s="207">
        <v>4943</v>
      </c>
      <c r="B10580" s="208" t="s">
        <v>11770</v>
      </c>
      <c r="C10580" s="209" t="s">
        <v>787</v>
      </c>
      <c r="D10580" s="210">
        <v>702.85</v>
      </c>
      <c r="E10580" s="206"/>
    </row>
    <row r="10581" spans="1:5" ht="30">
      <c r="A10581" s="207">
        <v>5002</v>
      </c>
      <c r="B10581" s="208" t="s">
        <v>11771</v>
      </c>
      <c r="C10581" s="209" t="s">
        <v>787</v>
      </c>
      <c r="D10581" s="210">
        <v>324.22000000000003</v>
      </c>
      <c r="E10581" s="206"/>
    </row>
    <row r="10582" spans="1:5" ht="30">
      <c r="A10582" s="207">
        <v>4977</v>
      </c>
      <c r="B10582" s="208" t="s">
        <v>11772</v>
      </c>
      <c r="C10582" s="209" t="s">
        <v>787</v>
      </c>
      <c r="D10582" s="210">
        <v>218.86</v>
      </c>
      <c r="E10582" s="206"/>
    </row>
    <row r="10583" spans="1:5" ht="30">
      <c r="A10583" s="207">
        <v>5028</v>
      </c>
      <c r="B10583" s="208" t="s">
        <v>11773</v>
      </c>
      <c r="C10583" s="209" t="s">
        <v>787</v>
      </c>
      <c r="D10583" s="210">
        <v>535.52</v>
      </c>
      <c r="E10583" s="206"/>
    </row>
    <row r="10584" spans="1:5" ht="30">
      <c r="A10584" s="207">
        <v>4998</v>
      </c>
      <c r="B10584" s="208" t="s">
        <v>11774</v>
      </c>
      <c r="C10584" s="209" t="s">
        <v>787</v>
      </c>
      <c r="D10584" s="210">
        <v>444.76</v>
      </c>
      <c r="E10584" s="206"/>
    </row>
    <row r="10585" spans="1:5" ht="30">
      <c r="A10585" s="207">
        <v>4969</v>
      </c>
      <c r="B10585" s="208" t="s">
        <v>11775</v>
      </c>
      <c r="C10585" s="209" t="s">
        <v>787</v>
      </c>
      <c r="D10585" s="210">
        <v>309.54000000000002</v>
      </c>
      <c r="E10585" s="206"/>
    </row>
    <row r="10586" spans="1:5" ht="45">
      <c r="A10586" s="207">
        <v>11364</v>
      </c>
      <c r="B10586" s="208" t="s">
        <v>11776</v>
      </c>
      <c r="C10586" s="209" t="s">
        <v>14</v>
      </c>
      <c r="D10586" s="210">
        <v>163.22</v>
      </c>
      <c r="E10586" s="206"/>
    </row>
    <row r="10587" spans="1:5" ht="45">
      <c r="A10587" s="207">
        <v>11365</v>
      </c>
      <c r="B10587" s="208" t="s">
        <v>11777</v>
      </c>
      <c r="C10587" s="209" t="s">
        <v>14</v>
      </c>
      <c r="D10587" s="210">
        <v>169.39</v>
      </c>
      <c r="E10587" s="206"/>
    </row>
    <row r="10588" spans="1:5" ht="45">
      <c r="A10588" s="207">
        <v>11366</v>
      </c>
      <c r="B10588" s="208" t="s">
        <v>11778</v>
      </c>
      <c r="C10588" s="209" t="s">
        <v>14</v>
      </c>
      <c r="D10588" s="210">
        <v>180.06</v>
      </c>
      <c r="E10588" s="206"/>
    </row>
    <row r="10589" spans="1:5" ht="45">
      <c r="A10589" s="207">
        <v>43777</v>
      </c>
      <c r="B10589" s="208" t="s">
        <v>11779</v>
      </c>
      <c r="C10589" s="209" t="s">
        <v>14</v>
      </c>
      <c r="D10589" s="210">
        <v>211.51</v>
      </c>
      <c r="E10589" s="206"/>
    </row>
    <row r="10590" spans="1:5" ht="45">
      <c r="A10590" s="207">
        <v>20322</v>
      </c>
      <c r="B10590" s="208" t="s">
        <v>11780</v>
      </c>
      <c r="C10590" s="209" t="s">
        <v>14</v>
      </c>
      <c r="D10590" s="210">
        <v>196.34</v>
      </c>
      <c r="E10590" s="206"/>
    </row>
    <row r="10591" spans="1:5" ht="45">
      <c r="A10591" s="207">
        <v>10553</v>
      </c>
      <c r="B10591" s="208" t="s">
        <v>11781</v>
      </c>
      <c r="C10591" s="209" t="s">
        <v>14</v>
      </c>
      <c r="D10591" s="210">
        <v>178.28</v>
      </c>
      <c r="E10591" s="206"/>
    </row>
    <row r="10592" spans="1:5" ht="45">
      <c r="A10592" s="207">
        <v>5020</v>
      </c>
      <c r="B10592" s="208" t="s">
        <v>11782</v>
      </c>
      <c r="C10592" s="209" t="s">
        <v>14</v>
      </c>
      <c r="D10592" s="210">
        <v>187.96</v>
      </c>
      <c r="E10592" s="206"/>
    </row>
    <row r="10593" spans="1:5" ht="45">
      <c r="A10593" s="207">
        <v>10554</v>
      </c>
      <c r="B10593" s="208" t="s">
        <v>11783</v>
      </c>
      <c r="C10593" s="209" t="s">
        <v>14</v>
      </c>
      <c r="D10593" s="210">
        <v>179.86</v>
      </c>
      <c r="E10593" s="206"/>
    </row>
    <row r="10594" spans="1:5" ht="45">
      <c r="A10594" s="207">
        <v>10555</v>
      </c>
      <c r="B10594" s="208" t="s">
        <v>11784</v>
      </c>
      <c r="C10594" s="209" t="s">
        <v>14</v>
      </c>
      <c r="D10594" s="210">
        <v>196.14</v>
      </c>
      <c r="E10594" s="206"/>
    </row>
    <row r="10595" spans="1:5" ht="45">
      <c r="A10595" s="207">
        <v>10556</v>
      </c>
      <c r="B10595" s="208" t="s">
        <v>11785</v>
      </c>
      <c r="C10595" s="209" t="s">
        <v>14</v>
      </c>
      <c r="D10595" s="210">
        <v>260.79000000000002</v>
      </c>
      <c r="E10595" s="206"/>
    </row>
    <row r="10596" spans="1:5" ht="45">
      <c r="A10596" s="207">
        <v>39502</v>
      </c>
      <c r="B10596" s="208" t="s">
        <v>11786</v>
      </c>
      <c r="C10596" s="209" t="s">
        <v>14</v>
      </c>
      <c r="D10596" s="210">
        <v>366.21</v>
      </c>
      <c r="E10596" s="206"/>
    </row>
    <row r="10597" spans="1:5" ht="45">
      <c r="A10597" s="207">
        <v>39504</v>
      </c>
      <c r="B10597" s="208" t="s">
        <v>11787</v>
      </c>
      <c r="C10597" s="209" t="s">
        <v>14</v>
      </c>
      <c r="D10597" s="210">
        <v>404.96</v>
      </c>
      <c r="E10597" s="206"/>
    </row>
    <row r="10598" spans="1:5" ht="45">
      <c r="A10598" s="207">
        <v>39503</v>
      </c>
      <c r="B10598" s="208" t="s">
        <v>11788</v>
      </c>
      <c r="C10598" s="209" t="s">
        <v>14</v>
      </c>
      <c r="D10598" s="210">
        <v>426.21</v>
      </c>
      <c r="E10598" s="206"/>
    </row>
    <row r="10599" spans="1:5" ht="45">
      <c r="A10599" s="207">
        <v>39505</v>
      </c>
      <c r="B10599" s="208" t="s">
        <v>11789</v>
      </c>
      <c r="C10599" s="209" t="s">
        <v>14</v>
      </c>
      <c r="D10599" s="210">
        <v>459.3</v>
      </c>
      <c r="E10599" s="206"/>
    </row>
    <row r="10600" spans="1:5" ht="15">
      <c r="A10600" s="207">
        <v>25969</v>
      </c>
      <c r="B10600" s="208" t="s">
        <v>11790</v>
      </c>
      <c r="C10600" s="209" t="s">
        <v>14</v>
      </c>
      <c r="D10600" s="210">
        <v>360.15</v>
      </c>
      <c r="E10600" s="206"/>
    </row>
    <row r="10601" spans="1:5" ht="30">
      <c r="A10601" s="207">
        <v>4944</v>
      </c>
      <c r="B10601" s="208" t="s">
        <v>11791</v>
      </c>
      <c r="C10601" s="209" t="s">
        <v>787</v>
      </c>
      <c r="D10601" s="210">
        <v>1050.77</v>
      </c>
      <c r="E10601" s="206"/>
    </row>
    <row r="10602" spans="1:5" ht="15">
      <c r="A10602" s="207">
        <v>21102</v>
      </c>
      <c r="B10602" s="208" t="s">
        <v>11792</v>
      </c>
      <c r="C10602" s="209" t="s">
        <v>14</v>
      </c>
      <c r="D10602" s="210">
        <v>32.340000000000003</v>
      </c>
      <c r="E10602" s="206"/>
    </row>
    <row r="10603" spans="1:5" ht="15">
      <c r="A10603" s="207">
        <v>21101</v>
      </c>
      <c r="B10603" s="208" t="s">
        <v>11793</v>
      </c>
      <c r="C10603" s="209" t="s">
        <v>14</v>
      </c>
      <c r="D10603" s="210">
        <v>20.76</v>
      </c>
      <c r="E10603" s="206"/>
    </row>
    <row r="10604" spans="1:5" ht="30">
      <c r="A10604" s="207">
        <v>34713</v>
      </c>
      <c r="B10604" s="208" t="s">
        <v>11794</v>
      </c>
      <c r="C10604" s="209" t="s">
        <v>787</v>
      </c>
      <c r="D10604" s="210">
        <v>338.2</v>
      </c>
      <c r="E10604" s="206"/>
    </row>
    <row r="10605" spans="1:5" ht="45">
      <c r="A10605" s="207">
        <v>4947</v>
      </c>
      <c r="B10605" s="208" t="s">
        <v>11795</v>
      </c>
      <c r="C10605" s="209" t="s">
        <v>787</v>
      </c>
      <c r="D10605" s="210">
        <v>675.02</v>
      </c>
      <c r="E10605" s="206"/>
    </row>
    <row r="10606" spans="1:5" ht="30">
      <c r="A10606" s="207">
        <v>37563</v>
      </c>
      <c r="B10606" s="208" t="s">
        <v>11796</v>
      </c>
      <c r="C10606" s="209" t="s">
        <v>787</v>
      </c>
      <c r="D10606" s="210">
        <v>518.30999999999995</v>
      </c>
      <c r="E10606" s="206"/>
    </row>
    <row r="10607" spans="1:5" ht="30">
      <c r="A10607" s="207">
        <v>4948</v>
      </c>
      <c r="B10607" s="208" t="s">
        <v>11797</v>
      </c>
      <c r="C10607" s="209" t="s">
        <v>787</v>
      </c>
      <c r="D10607" s="210">
        <v>470.38</v>
      </c>
      <c r="E10607" s="206"/>
    </row>
    <row r="10608" spans="1:5" ht="45">
      <c r="A10608" s="207">
        <v>37561</v>
      </c>
      <c r="B10608" s="208" t="s">
        <v>11798</v>
      </c>
      <c r="C10608" s="209" t="s">
        <v>787</v>
      </c>
      <c r="D10608" s="210">
        <v>967.54</v>
      </c>
      <c r="E10608" s="206"/>
    </row>
    <row r="10609" spans="1:5" ht="45">
      <c r="A10609" s="207">
        <v>37562</v>
      </c>
      <c r="B10609" s="208" t="s">
        <v>11799</v>
      </c>
      <c r="C10609" s="209" t="s">
        <v>787</v>
      </c>
      <c r="D10609" s="210">
        <v>620.58000000000004</v>
      </c>
      <c r="E10609" s="206"/>
    </row>
    <row r="10610" spans="1:5" ht="30">
      <c r="A10610" s="207">
        <v>14164</v>
      </c>
      <c r="B10610" s="208" t="s">
        <v>11800</v>
      </c>
      <c r="C10610" s="209" t="s">
        <v>14</v>
      </c>
      <c r="D10610" s="210">
        <v>1970.01</v>
      </c>
      <c r="E10610" s="206"/>
    </row>
    <row r="10611" spans="1:5" ht="30">
      <c r="A10611" s="207">
        <v>14163</v>
      </c>
      <c r="B10611" s="208" t="s">
        <v>11801</v>
      </c>
      <c r="C10611" s="209" t="s">
        <v>14</v>
      </c>
      <c r="D10611" s="210">
        <v>2239.0500000000002</v>
      </c>
      <c r="E10611" s="206"/>
    </row>
    <row r="10612" spans="1:5" ht="30">
      <c r="A10612" s="207">
        <v>5051</v>
      </c>
      <c r="B10612" s="208" t="s">
        <v>11802</v>
      </c>
      <c r="C10612" s="209" t="s">
        <v>14</v>
      </c>
      <c r="D10612" s="210">
        <v>1904.28</v>
      </c>
      <c r="E10612" s="206"/>
    </row>
    <row r="10613" spans="1:5" ht="30">
      <c r="A10613" s="207">
        <v>14162</v>
      </c>
      <c r="B10613" s="208" t="s">
        <v>11803</v>
      </c>
      <c r="C10613" s="209" t="s">
        <v>14</v>
      </c>
      <c r="D10613" s="210">
        <v>1901.52</v>
      </c>
      <c r="E10613" s="206"/>
    </row>
    <row r="10614" spans="1:5" ht="30">
      <c r="A10614" s="207">
        <v>5052</v>
      </c>
      <c r="B10614" s="208" t="s">
        <v>11804</v>
      </c>
      <c r="C10614" s="209" t="s">
        <v>14</v>
      </c>
      <c r="D10614" s="210">
        <v>1418.8</v>
      </c>
      <c r="E10614" s="206"/>
    </row>
    <row r="10615" spans="1:5" ht="30">
      <c r="A10615" s="207">
        <v>14166</v>
      </c>
      <c r="B10615" s="208" t="s">
        <v>11805</v>
      </c>
      <c r="C10615" s="209" t="s">
        <v>14</v>
      </c>
      <c r="D10615" s="210">
        <v>1436.81</v>
      </c>
      <c r="E10615" s="206"/>
    </row>
    <row r="10616" spans="1:5" ht="30">
      <c r="A10616" s="207">
        <v>14165</v>
      </c>
      <c r="B10616" s="208" t="s">
        <v>11806</v>
      </c>
      <c r="C10616" s="209" t="s">
        <v>14</v>
      </c>
      <c r="D10616" s="210">
        <v>1990.51</v>
      </c>
      <c r="E10616" s="206"/>
    </row>
    <row r="10617" spans="1:5" ht="30">
      <c r="A10617" s="207">
        <v>5050</v>
      </c>
      <c r="B10617" s="208" t="s">
        <v>11807</v>
      </c>
      <c r="C10617" s="209" t="s">
        <v>14</v>
      </c>
      <c r="D10617" s="210">
        <v>489.91</v>
      </c>
      <c r="E10617" s="206"/>
    </row>
    <row r="10618" spans="1:5" ht="15">
      <c r="A10618" s="207">
        <v>12366</v>
      </c>
      <c r="B10618" s="208" t="s">
        <v>11808</v>
      </c>
      <c r="C10618" s="209" t="s">
        <v>14</v>
      </c>
      <c r="D10618" s="210">
        <v>789.01</v>
      </c>
      <c r="E10618" s="206"/>
    </row>
    <row r="10619" spans="1:5" ht="15">
      <c r="A10619" s="207">
        <v>5045</v>
      </c>
      <c r="B10619" s="208" t="s">
        <v>11809</v>
      </c>
      <c r="C10619" s="209" t="s">
        <v>14</v>
      </c>
      <c r="D10619" s="210">
        <v>1098.73</v>
      </c>
      <c r="E10619" s="206"/>
    </row>
    <row r="10620" spans="1:5" ht="15">
      <c r="A10620" s="207">
        <v>5044</v>
      </c>
      <c r="B10620" s="208" t="s">
        <v>11810</v>
      </c>
      <c r="C10620" s="209" t="s">
        <v>14</v>
      </c>
      <c r="D10620" s="210">
        <v>775.17</v>
      </c>
      <c r="E10620" s="206"/>
    </row>
    <row r="10621" spans="1:5" ht="15">
      <c r="A10621" s="207">
        <v>5055</v>
      </c>
      <c r="B10621" s="208" t="s">
        <v>11811</v>
      </c>
      <c r="C10621" s="209" t="s">
        <v>14</v>
      </c>
      <c r="D10621" s="210">
        <v>1102.08</v>
      </c>
      <c r="E10621" s="206"/>
    </row>
    <row r="10622" spans="1:5" ht="15">
      <c r="A10622" s="207">
        <v>5053</v>
      </c>
      <c r="B10622" s="208" t="s">
        <v>11812</v>
      </c>
      <c r="C10622" s="209" t="s">
        <v>14</v>
      </c>
      <c r="D10622" s="210">
        <v>857.79</v>
      </c>
      <c r="E10622" s="206"/>
    </row>
    <row r="10623" spans="1:5" ht="15">
      <c r="A10623" s="207">
        <v>5035</v>
      </c>
      <c r="B10623" s="208" t="s">
        <v>11813</v>
      </c>
      <c r="C10623" s="209" t="s">
        <v>14</v>
      </c>
      <c r="D10623" s="210">
        <v>1402.46</v>
      </c>
      <c r="E10623" s="206"/>
    </row>
    <row r="10624" spans="1:5" ht="15">
      <c r="A10624" s="207">
        <v>5036</v>
      </c>
      <c r="B10624" s="208" t="s">
        <v>11814</v>
      </c>
      <c r="C10624" s="209" t="s">
        <v>14</v>
      </c>
      <c r="D10624" s="210">
        <v>2341.17</v>
      </c>
      <c r="E10624" s="206"/>
    </row>
    <row r="10625" spans="1:5" ht="15">
      <c r="A10625" s="207">
        <v>5059</v>
      </c>
      <c r="B10625" s="208" t="s">
        <v>11815</v>
      </c>
      <c r="C10625" s="209" t="s">
        <v>14</v>
      </c>
      <c r="D10625" s="210">
        <v>1096.8499999999999</v>
      </c>
      <c r="E10625" s="206"/>
    </row>
    <row r="10626" spans="1:5" ht="15">
      <c r="A10626" s="207">
        <v>5057</v>
      </c>
      <c r="B10626" s="208" t="s">
        <v>11816</v>
      </c>
      <c r="C10626" s="209" t="s">
        <v>14</v>
      </c>
      <c r="D10626" s="210">
        <v>943.2</v>
      </c>
      <c r="E10626" s="206"/>
    </row>
    <row r="10627" spans="1:5" ht="15">
      <c r="A10627" s="207">
        <v>5033</v>
      </c>
      <c r="B10627" s="208" t="s">
        <v>11817</v>
      </c>
      <c r="C10627" s="209" t="s">
        <v>14</v>
      </c>
      <c r="D10627" s="210">
        <v>783</v>
      </c>
      <c r="E10627" s="206"/>
    </row>
    <row r="10628" spans="1:5" ht="15">
      <c r="A10628" s="207">
        <v>5038</v>
      </c>
      <c r="B10628" s="208" t="s">
        <v>11818</v>
      </c>
      <c r="C10628" s="209" t="s">
        <v>14</v>
      </c>
      <c r="D10628" s="210">
        <v>638.14</v>
      </c>
      <c r="E10628" s="206"/>
    </row>
    <row r="10629" spans="1:5" ht="15">
      <c r="A10629" s="207">
        <v>12372</v>
      </c>
      <c r="B10629" s="208" t="s">
        <v>11819</v>
      </c>
      <c r="C10629" s="209" t="s">
        <v>14</v>
      </c>
      <c r="D10629" s="210">
        <v>840.94</v>
      </c>
      <c r="E10629" s="206"/>
    </row>
    <row r="10630" spans="1:5" ht="15">
      <c r="A10630" s="207">
        <v>13339</v>
      </c>
      <c r="B10630" s="208" t="s">
        <v>11820</v>
      </c>
      <c r="C10630" s="209" t="s">
        <v>14</v>
      </c>
      <c r="D10630" s="210">
        <v>1250.1500000000001</v>
      </c>
      <c r="E10630" s="206"/>
    </row>
    <row r="10631" spans="1:5" ht="15">
      <c r="A10631" s="207">
        <v>12373</v>
      </c>
      <c r="B10631" s="208" t="s">
        <v>11821</v>
      </c>
      <c r="C10631" s="209" t="s">
        <v>14</v>
      </c>
      <c r="D10631" s="210">
        <v>1309.17</v>
      </c>
      <c r="E10631" s="206"/>
    </row>
    <row r="10632" spans="1:5" ht="30">
      <c r="A10632" s="207">
        <v>12388</v>
      </c>
      <c r="B10632" s="208" t="s">
        <v>11822</v>
      </c>
      <c r="C10632" s="209" t="s">
        <v>14</v>
      </c>
      <c r="D10632" s="210">
        <v>289.99</v>
      </c>
      <c r="E10632" s="206"/>
    </row>
    <row r="10633" spans="1:5" ht="15">
      <c r="A10633" s="207">
        <v>34695</v>
      </c>
      <c r="B10633" s="208" t="s">
        <v>11823</v>
      </c>
      <c r="C10633" s="209" t="s">
        <v>14</v>
      </c>
      <c r="D10633" s="210">
        <v>900.45</v>
      </c>
      <c r="E10633" s="206"/>
    </row>
    <row r="10634" spans="1:5" ht="15">
      <c r="A10634" s="207">
        <v>34692</v>
      </c>
      <c r="B10634" s="208" t="s">
        <v>11824</v>
      </c>
      <c r="C10634" s="209" t="s">
        <v>14</v>
      </c>
      <c r="D10634" s="210">
        <v>2161.08</v>
      </c>
      <c r="E10634" s="206"/>
    </row>
    <row r="10635" spans="1:5" ht="30">
      <c r="A10635" s="207">
        <v>2731</v>
      </c>
      <c r="B10635" s="208" t="s">
        <v>11825</v>
      </c>
      <c r="C10635" s="209" t="s">
        <v>803</v>
      </c>
      <c r="D10635" s="210">
        <v>69.25</v>
      </c>
      <c r="E10635" s="206"/>
    </row>
    <row r="10636" spans="1:5" ht="15">
      <c r="A10636" s="207">
        <v>26028</v>
      </c>
      <c r="B10636" s="208" t="s">
        <v>11826</v>
      </c>
      <c r="C10636" s="209" t="s">
        <v>9180</v>
      </c>
      <c r="D10636" s="210">
        <v>265.91000000000003</v>
      </c>
      <c r="E10636" s="206"/>
    </row>
    <row r="10637" spans="1:5" ht="30">
      <c r="A10637" s="207">
        <v>11844</v>
      </c>
      <c r="B10637" s="208" t="s">
        <v>11827</v>
      </c>
      <c r="C10637" s="209" t="s">
        <v>803</v>
      </c>
      <c r="D10637" s="210">
        <v>24.31</v>
      </c>
      <c r="E10637" s="206"/>
    </row>
    <row r="10638" spans="1:5" ht="30">
      <c r="A10638" s="207">
        <v>4465</v>
      </c>
      <c r="B10638" s="208" t="s">
        <v>11828</v>
      </c>
      <c r="C10638" s="209" t="s">
        <v>803</v>
      </c>
      <c r="D10638" s="210">
        <v>20.2</v>
      </c>
      <c r="E10638" s="206"/>
    </row>
    <row r="10639" spans="1:5" ht="30">
      <c r="A10639" s="207">
        <v>35273</v>
      </c>
      <c r="B10639" s="208" t="s">
        <v>11829</v>
      </c>
      <c r="C10639" s="209" t="s">
        <v>803</v>
      </c>
      <c r="D10639" s="210">
        <v>24.23</v>
      </c>
      <c r="E10639" s="206"/>
    </row>
    <row r="10640" spans="1:5" ht="30">
      <c r="A10640" s="207">
        <v>4470</v>
      </c>
      <c r="B10640" s="208" t="s">
        <v>11830</v>
      </c>
      <c r="C10640" s="209" t="s">
        <v>803</v>
      </c>
      <c r="D10640" s="210">
        <v>55.92</v>
      </c>
      <c r="E10640" s="206"/>
    </row>
    <row r="10641" spans="1:5" ht="30">
      <c r="A10641" s="207">
        <v>20208</v>
      </c>
      <c r="B10641" s="208" t="s">
        <v>11831</v>
      </c>
      <c r="C10641" s="209" t="s">
        <v>803</v>
      </c>
      <c r="D10641" s="210">
        <v>50.32</v>
      </c>
      <c r="E10641" s="206"/>
    </row>
    <row r="10642" spans="1:5" ht="30">
      <c r="A10642" s="207">
        <v>20204</v>
      </c>
      <c r="B10642" s="208" t="s">
        <v>11832</v>
      </c>
      <c r="C10642" s="209" t="s">
        <v>803</v>
      </c>
      <c r="D10642" s="210">
        <v>37.28</v>
      </c>
      <c r="E10642" s="206"/>
    </row>
    <row r="10643" spans="1:5" ht="30">
      <c r="A10643" s="207">
        <v>4437</v>
      </c>
      <c r="B10643" s="208" t="s">
        <v>11833</v>
      </c>
      <c r="C10643" s="209" t="s">
        <v>803</v>
      </c>
      <c r="D10643" s="210">
        <v>41.94</v>
      </c>
      <c r="E10643" s="206"/>
    </row>
    <row r="10644" spans="1:5" ht="30">
      <c r="A10644" s="207">
        <v>14580</v>
      </c>
      <c r="B10644" s="208" t="s">
        <v>11834</v>
      </c>
      <c r="C10644" s="209" t="s">
        <v>803</v>
      </c>
      <c r="D10644" s="210">
        <v>41.94</v>
      </c>
      <c r="E10644" s="206"/>
    </row>
    <row r="10645" spans="1:5" ht="15">
      <c r="A10645" s="207">
        <v>40304</v>
      </c>
      <c r="B10645" s="208" t="s">
        <v>11835</v>
      </c>
      <c r="C10645" s="209" t="s">
        <v>8104</v>
      </c>
      <c r="D10645" s="210">
        <v>17.829999999999998</v>
      </c>
      <c r="E10645" s="206"/>
    </row>
    <row r="10646" spans="1:5" ht="15">
      <c r="A10646" s="207">
        <v>5065</v>
      </c>
      <c r="B10646" s="208" t="s">
        <v>11836</v>
      </c>
      <c r="C10646" s="209" t="s">
        <v>8104</v>
      </c>
      <c r="D10646" s="210">
        <v>27.47</v>
      </c>
      <c r="E10646" s="206"/>
    </row>
    <row r="10647" spans="1:5" ht="15">
      <c r="A10647" s="207">
        <v>5072</v>
      </c>
      <c r="B10647" s="208" t="s">
        <v>11837</v>
      </c>
      <c r="C10647" s="209" t="s">
        <v>8104</v>
      </c>
      <c r="D10647" s="210">
        <v>25.41</v>
      </c>
      <c r="E10647" s="206"/>
    </row>
    <row r="10648" spans="1:5" ht="15">
      <c r="A10648" s="207">
        <v>5066</v>
      </c>
      <c r="B10648" s="208" t="s">
        <v>11838</v>
      </c>
      <c r="C10648" s="209" t="s">
        <v>8104</v>
      </c>
      <c r="D10648" s="210">
        <v>19.03</v>
      </c>
      <c r="E10648" s="206"/>
    </row>
    <row r="10649" spans="1:5" ht="15">
      <c r="A10649" s="207">
        <v>5063</v>
      </c>
      <c r="B10649" s="208" t="s">
        <v>11839</v>
      </c>
      <c r="C10649" s="209" t="s">
        <v>8104</v>
      </c>
      <c r="D10649" s="210">
        <v>17.23</v>
      </c>
      <c r="E10649" s="206"/>
    </row>
    <row r="10650" spans="1:5" ht="15">
      <c r="A10650" s="207">
        <v>20247</v>
      </c>
      <c r="B10650" s="208" t="s">
        <v>11840</v>
      </c>
      <c r="C10650" s="209" t="s">
        <v>8104</v>
      </c>
      <c r="D10650" s="210">
        <v>15.99</v>
      </c>
      <c r="E10650" s="206"/>
    </row>
    <row r="10651" spans="1:5" ht="15">
      <c r="A10651" s="207">
        <v>5074</v>
      </c>
      <c r="B10651" s="208" t="s">
        <v>11841</v>
      </c>
      <c r="C10651" s="209" t="s">
        <v>8104</v>
      </c>
      <c r="D10651" s="210">
        <v>16.18</v>
      </c>
      <c r="E10651" s="206"/>
    </row>
    <row r="10652" spans="1:5" ht="15">
      <c r="A10652" s="207">
        <v>5067</v>
      </c>
      <c r="B10652" s="208" t="s">
        <v>11842</v>
      </c>
      <c r="C10652" s="209" t="s">
        <v>8104</v>
      </c>
      <c r="D10652" s="210">
        <v>15.39</v>
      </c>
      <c r="E10652" s="206"/>
    </row>
    <row r="10653" spans="1:5" ht="15">
      <c r="A10653" s="207">
        <v>5078</v>
      </c>
      <c r="B10653" s="208" t="s">
        <v>11843</v>
      </c>
      <c r="C10653" s="209" t="s">
        <v>8104</v>
      </c>
      <c r="D10653" s="210">
        <v>15.22</v>
      </c>
      <c r="E10653" s="206"/>
    </row>
    <row r="10654" spans="1:5" ht="15">
      <c r="A10654" s="207">
        <v>5068</v>
      </c>
      <c r="B10654" s="208" t="s">
        <v>11844</v>
      </c>
      <c r="C10654" s="209" t="s">
        <v>8104</v>
      </c>
      <c r="D10654" s="210">
        <v>14.44</v>
      </c>
      <c r="E10654" s="206"/>
    </row>
    <row r="10655" spans="1:5" ht="15">
      <c r="A10655" s="207">
        <v>5073</v>
      </c>
      <c r="B10655" s="208" t="s">
        <v>11845</v>
      </c>
      <c r="C10655" s="209" t="s">
        <v>8104</v>
      </c>
      <c r="D10655" s="210">
        <v>14.72</v>
      </c>
      <c r="E10655" s="206"/>
    </row>
    <row r="10656" spans="1:5" ht="15">
      <c r="A10656" s="207">
        <v>5069</v>
      </c>
      <c r="B10656" s="208" t="s">
        <v>11846</v>
      </c>
      <c r="C10656" s="209" t="s">
        <v>8104</v>
      </c>
      <c r="D10656" s="210">
        <v>14.72</v>
      </c>
      <c r="E10656" s="206"/>
    </row>
    <row r="10657" spans="1:5" ht="15">
      <c r="A10657" s="207">
        <v>5070</v>
      </c>
      <c r="B10657" s="208" t="s">
        <v>11847</v>
      </c>
      <c r="C10657" s="209" t="s">
        <v>8104</v>
      </c>
      <c r="D10657" s="210">
        <v>14.88</v>
      </c>
      <c r="E10657" s="206"/>
    </row>
    <row r="10658" spans="1:5" ht="15">
      <c r="A10658" s="207">
        <v>5071</v>
      </c>
      <c r="B10658" s="208" t="s">
        <v>11848</v>
      </c>
      <c r="C10658" s="209" t="s">
        <v>8104</v>
      </c>
      <c r="D10658" s="210">
        <v>14.44</v>
      </c>
      <c r="E10658" s="206"/>
    </row>
    <row r="10659" spans="1:5" ht="15">
      <c r="A10659" s="207">
        <v>5061</v>
      </c>
      <c r="B10659" s="208" t="s">
        <v>11849</v>
      </c>
      <c r="C10659" s="209" t="s">
        <v>8104</v>
      </c>
      <c r="D10659" s="210">
        <v>14.2</v>
      </c>
      <c r="E10659" s="206"/>
    </row>
    <row r="10660" spans="1:5" ht="15">
      <c r="A10660" s="207">
        <v>5075</v>
      </c>
      <c r="B10660" s="208" t="s">
        <v>11850</v>
      </c>
      <c r="C10660" s="209" t="s">
        <v>8104</v>
      </c>
      <c r="D10660" s="210">
        <v>14.44</v>
      </c>
      <c r="E10660" s="206"/>
    </row>
    <row r="10661" spans="1:5" ht="15">
      <c r="A10661" s="207">
        <v>39027</v>
      </c>
      <c r="B10661" s="208" t="s">
        <v>11851</v>
      </c>
      <c r="C10661" s="209" t="s">
        <v>8104</v>
      </c>
      <c r="D10661" s="210">
        <v>14.43</v>
      </c>
      <c r="E10661" s="206"/>
    </row>
    <row r="10662" spans="1:5" ht="15">
      <c r="A10662" s="207">
        <v>5062</v>
      </c>
      <c r="B10662" s="208" t="s">
        <v>11852</v>
      </c>
      <c r="C10662" s="209" t="s">
        <v>8104</v>
      </c>
      <c r="D10662" s="210">
        <v>14.63</v>
      </c>
      <c r="E10662" s="206"/>
    </row>
    <row r="10663" spans="1:5" ht="15">
      <c r="A10663" s="207">
        <v>40568</v>
      </c>
      <c r="B10663" s="208" t="s">
        <v>11853</v>
      </c>
      <c r="C10663" s="209" t="s">
        <v>8104</v>
      </c>
      <c r="D10663" s="210">
        <v>14.55</v>
      </c>
      <c r="E10663" s="206"/>
    </row>
    <row r="10664" spans="1:5" ht="15">
      <c r="A10664" s="207">
        <v>39026</v>
      </c>
      <c r="B10664" s="208" t="s">
        <v>11854</v>
      </c>
      <c r="C10664" s="209" t="s">
        <v>8104</v>
      </c>
      <c r="D10664" s="210">
        <v>16.239999999999998</v>
      </c>
      <c r="E10664" s="206"/>
    </row>
    <row r="10665" spans="1:5" ht="45">
      <c r="A10665" s="207">
        <v>42431</v>
      </c>
      <c r="B10665" s="208" t="s">
        <v>11855</v>
      </c>
      <c r="C10665" s="209" t="s">
        <v>14</v>
      </c>
      <c r="D10665" s="210">
        <v>3387.96</v>
      </c>
      <c r="E10665" s="206"/>
    </row>
    <row r="10666" spans="1:5" ht="15">
      <c r="A10666" s="207">
        <v>11149</v>
      </c>
      <c r="B10666" s="208" t="s">
        <v>11856</v>
      </c>
      <c r="C10666" s="209" t="s">
        <v>8039</v>
      </c>
      <c r="D10666" s="210">
        <v>169.76</v>
      </c>
      <c r="E10666" s="206"/>
    </row>
    <row r="10667" spans="1:5" ht="30">
      <c r="A10667" s="207">
        <v>511</v>
      </c>
      <c r="B10667" s="208" t="s">
        <v>11857</v>
      </c>
      <c r="C10667" s="209" t="s">
        <v>8049</v>
      </c>
      <c r="D10667" s="210">
        <v>15.98</v>
      </c>
      <c r="E10667" s="206"/>
    </row>
    <row r="10668" spans="1:5" ht="30">
      <c r="A10668" s="207">
        <v>37540</v>
      </c>
      <c r="B10668" s="208" t="s">
        <v>11858</v>
      </c>
      <c r="C10668" s="209" t="s">
        <v>14</v>
      </c>
      <c r="D10668" s="210">
        <v>68262.3</v>
      </c>
      <c r="E10668" s="206"/>
    </row>
    <row r="10669" spans="1:5" ht="30">
      <c r="A10669" s="207">
        <v>37548</v>
      </c>
      <c r="B10669" s="208" t="s">
        <v>11859</v>
      </c>
      <c r="C10669" s="209" t="s">
        <v>14</v>
      </c>
      <c r="D10669" s="210">
        <v>90481.34</v>
      </c>
      <c r="E10669" s="206"/>
    </row>
    <row r="10670" spans="1:5" ht="45">
      <c r="A10670" s="207">
        <v>39828</v>
      </c>
      <c r="B10670" s="208" t="s">
        <v>11860</v>
      </c>
      <c r="C10670" s="209" t="s">
        <v>14</v>
      </c>
      <c r="D10670" s="210">
        <v>542.79999999999995</v>
      </c>
      <c r="E10670" s="206"/>
    </row>
    <row r="10671" spans="1:5" ht="45">
      <c r="A10671" s="207">
        <v>12273</v>
      </c>
      <c r="B10671" s="208" t="s">
        <v>11861</v>
      </c>
      <c r="C10671" s="209" t="s">
        <v>14</v>
      </c>
      <c r="D10671" s="210">
        <v>83.96</v>
      </c>
      <c r="E10671" s="206"/>
    </row>
    <row r="10672" spans="1:5" ht="15">
      <c r="A10672" s="207">
        <v>38392</v>
      </c>
      <c r="B10672" s="208" t="s">
        <v>11862</v>
      </c>
      <c r="C10672" s="209" t="s">
        <v>14</v>
      </c>
      <c r="D10672" s="210">
        <v>56.94</v>
      </c>
      <c r="E10672" s="206"/>
    </row>
    <row r="10673" spans="1:5" ht="30">
      <c r="A10673" s="207">
        <v>11735</v>
      </c>
      <c r="B10673" s="208" t="s">
        <v>11863</v>
      </c>
      <c r="C10673" s="209" t="s">
        <v>14</v>
      </c>
      <c r="D10673" s="210">
        <v>5.09</v>
      </c>
      <c r="E10673" s="206"/>
    </row>
    <row r="10674" spans="1:5" ht="30">
      <c r="A10674" s="207">
        <v>11737</v>
      </c>
      <c r="B10674" s="208" t="s">
        <v>11864</v>
      </c>
      <c r="C10674" s="209" t="s">
        <v>14</v>
      </c>
      <c r="D10674" s="210">
        <v>6.79</v>
      </c>
      <c r="E10674" s="206"/>
    </row>
    <row r="10675" spans="1:5" ht="30">
      <c r="A10675" s="207">
        <v>11738</v>
      </c>
      <c r="B10675" s="208" t="s">
        <v>11865</v>
      </c>
      <c r="C10675" s="209" t="s">
        <v>14</v>
      </c>
      <c r="D10675" s="210">
        <v>11.04</v>
      </c>
      <c r="E10675" s="206"/>
    </row>
    <row r="10676" spans="1:5" ht="30">
      <c r="A10676" s="207">
        <v>36143</v>
      </c>
      <c r="B10676" s="208" t="s">
        <v>11866</v>
      </c>
      <c r="C10676" s="209" t="s">
        <v>14</v>
      </c>
      <c r="D10676" s="210">
        <v>28.29</v>
      </c>
      <c r="E10676" s="206"/>
    </row>
    <row r="10677" spans="1:5" ht="30">
      <c r="A10677" s="207">
        <v>36142</v>
      </c>
      <c r="B10677" s="208" t="s">
        <v>11867</v>
      </c>
      <c r="C10677" s="209" t="s">
        <v>14</v>
      </c>
      <c r="D10677" s="210">
        <v>2.0699999999999998</v>
      </c>
      <c r="E10677" s="206"/>
    </row>
    <row r="10678" spans="1:5" ht="15">
      <c r="A10678" s="207">
        <v>36146</v>
      </c>
      <c r="B10678" s="208" t="s">
        <v>11868</v>
      </c>
      <c r="C10678" s="209" t="s">
        <v>14</v>
      </c>
      <c r="D10678" s="210">
        <v>234.6</v>
      </c>
      <c r="E10678" s="206"/>
    </row>
    <row r="10679" spans="1:5" ht="30">
      <c r="A10679" s="207">
        <v>39015</v>
      </c>
      <c r="B10679" s="208" t="s">
        <v>11869</v>
      </c>
      <c r="C10679" s="209" t="s">
        <v>14</v>
      </c>
      <c r="D10679" s="210">
        <v>0.8</v>
      </c>
      <c r="E10679" s="206"/>
    </row>
    <row r="10680" spans="1:5" ht="15">
      <c r="A10680" s="207">
        <v>38377</v>
      </c>
      <c r="B10680" s="208" t="s">
        <v>11870</v>
      </c>
      <c r="C10680" s="209" t="s">
        <v>14</v>
      </c>
      <c r="D10680" s="210">
        <v>32.14</v>
      </c>
      <c r="E10680" s="206"/>
    </row>
    <row r="10681" spans="1:5" ht="15">
      <c r="A10681" s="207">
        <v>38376</v>
      </c>
      <c r="B10681" s="208" t="s">
        <v>11871</v>
      </c>
      <c r="C10681" s="209" t="s">
        <v>14</v>
      </c>
      <c r="D10681" s="210">
        <v>36.65</v>
      </c>
      <c r="E10681" s="206"/>
    </row>
    <row r="10682" spans="1:5" ht="15">
      <c r="A10682" s="207">
        <v>38116</v>
      </c>
      <c r="B10682" s="208" t="s">
        <v>11872</v>
      </c>
      <c r="C10682" s="209" t="s">
        <v>14</v>
      </c>
      <c r="D10682" s="210">
        <v>4.0599999999999996</v>
      </c>
      <c r="E10682" s="206"/>
    </row>
    <row r="10683" spans="1:5" ht="30">
      <c r="A10683" s="207">
        <v>38066</v>
      </c>
      <c r="B10683" s="208" t="s">
        <v>11873</v>
      </c>
      <c r="C10683" s="209" t="s">
        <v>14</v>
      </c>
      <c r="D10683" s="210">
        <v>6.71</v>
      </c>
      <c r="E10683" s="206"/>
    </row>
    <row r="10684" spans="1:5" ht="15">
      <c r="A10684" s="207">
        <v>38117</v>
      </c>
      <c r="B10684" s="208" t="s">
        <v>11874</v>
      </c>
      <c r="C10684" s="209" t="s">
        <v>14</v>
      </c>
      <c r="D10684" s="210">
        <v>6.92</v>
      </c>
      <c r="E10684" s="206"/>
    </row>
    <row r="10685" spans="1:5" ht="30">
      <c r="A10685" s="207">
        <v>38067</v>
      </c>
      <c r="B10685" s="208" t="s">
        <v>11875</v>
      </c>
      <c r="C10685" s="209" t="s">
        <v>14</v>
      </c>
      <c r="D10685" s="210">
        <v>9.4499999999999993</v>
      </c>
      <c r="E10685" s="206"/>
    </row>
    <row r="10686" spans="1:5" ht="30">
      <c r="A10686" s="207">
        <v>41757</v>
      </c>
      <c r="B10686" s="208" t="s">
        <v>11876</v>
      </c>
      <c r="C10686" s="209" t="s">
        <v>14</v>
      </c>
      <c r="D10686" s="210">
        <v>5059.92</v>
      </c>
      <c r="E10686" s="206"/>
    </row>
    <row r="10687" spans="1:5" ht="45">
      <c r="A10687" s="207">
        <v>11522</v>
      </c>
      <c r="B10687" s="208" t="s">
        <v>11877</v>
      </c>
      <c r="C10687" s="209" t="s">
        <v>14</v>
      </c>
      <c r="D10687" s="210">
        <v>13.95</v>
      </c>
      <c r="E10687" s="206"/>
    </row>
    <row r="10688" spans="1:5" ht="30">
      <c r="A10688" s="207">
        <v>43600</v>
      </c>
      <c r="B10688" s="208" t="s">
        <v>11878</v>
      </c>
      <c r="C10688" s="209" t="s">
        <v>14</v>
      </c>
      <c r="D10688" s="210">
        <v>55.89</v>
      </c>
      <c r="E10688" s="206"/>
    </row>
    <row r="10689" spans="1:5" ht="45">
      <c r="A10689" s="207">
        <v>5080</v>
      </c>
      <c r="B10689" s="208" t="s">
        <v>11879</v>
      </c>
      <c r="C10689" s="209" t="s">
        <v>14</v>
      </c>
      <c r="D10689" s="210">
        <v>21.79</v>
      </c>
      <c r="E10689" s="206"/>
    </row>
    <row r="10690" spans="1:5" ht="30">
      <c r="A10690" s="207">
        <v>38168</v>
      </c>
      <c r="B10690" s="208" t="s">
        <v>11880</v>
      </c>
      <c r="C10690" s="209" t="s">
        <v>14</v>
      </c>
      <c r="D10690" s="210">
        <v>152.16999999999999</v>
      </c>
      <c r="E10690" s="206"/>
    </row>
    <row r="10691" spans="1:5" ht="30">
      <c r="A10691" s="207">
        <v>43601</v>
      </c>
      <c r="B10691" s="208" t="s">
        <v>11881</v>
      </c>
      <c r="C10691" s="209" t="s">
        <v>14</v>
      </c>
      <c r="D10691" s="210">
        <v>76.08</v>
      </c>
      <c r="E10691" s="206"/>
    </row>
    <row r="10692" spans="1:5" ht="30">
      <c r="A10692" s="207">
        <v>13393</v>
      </c>
      <c r="B10692" s="208" t="s">
        <v>11882</v>
      </c>
      <c r="C10692" s="209" t="s">
        <v>14</v>
      </c>
      <c r="D10692" s="210">
        <v>357.35</v>
      </c>
      <c r="E10692" s="206"/>
    </row>
    <row r="10693" spans="1:5" ht="45">
      <c r="A10693" s="207">
        <v>13395</v>
      </c>
      <c r="B10693" s="208" t="s">
        <v>11883</v>
      </c>
      <c r="C10693" s="209" t="s">
        <v>14</v>
      </c>
      <c r="D10693" s="210">
        <v>500.78</v>
      </c>
      <c r="E10693" s="206"/>
    </row>
    <row r="10694" spans="1:5" ht="30">
      <c r="A10694" s="207">
        <v>12039</v>
      </c>
      <c r="B10694" s="208" t="s">
        <v>11884</v>
      </c>
      <c r="C10694" s="209" t="s">
        <v>14</v>
      </c>
      <c r="D10694" s="210">
        <v>526.27</v>
      </c>
      <c r="E10694" s="206"/>
    </row>
    <row r="10695" spans="1:5" ht="30">
      <c r="A10695" s="207">
        <v>13396</v>
      </c>
      <c r="B10695" s="208" t="s">
        <v>11885</v>
      </c>
      <c r="C10695" s="209" t="s">
        <v>14</v>
      </c>
      <c r="D10695" s="210">
        <v>739.11</v>
      </c>
      <c r="E10695" s="206"/>
    </row>
    <row r="10696" spans="1:5" ht="30">
      <c r="A10696" s="207">
        <v>12041</v>
      </c>
      <c r="B10696" s="208" t="s">
        <v>11886</v>
      </c>
      <c r="C10696" s="209" t="s">
        <v>14</v>
      </c>
      <c r="D10696" s="210">
        <v>603.53</v>
      </c>
      <c r="E10696" s="206"/>
    </row>
    <row r="10697" spans="1:5" ht="30">
      <c r="A10697" s="207">
        <v>12043</v>
      </c>
      <c r="B10697" s="208" t="s">
        <v>11887</v>
      </c>
      <c r="C10697" s="209" t="s">
        <v>14</v>
      </c>
      <c r="D10697" s="210">
        <v>1274.26</v>
      </c>
      <c r="E10697" s="206"/>
    </row>
    <row r="10698" spans="1:5" ht="30">
      <c r="A10698" s="207">
        <v>39762</v>
      </c>
      <c r="B10698" s="208" t="s">
        <v>11888</v>
      </c>
      <c r="C10698" s="209" t="s">
        <v>14</v>
      </c>
      <c r="D10698" s="210">
        <v>606.58000000000004</v>
      </c>
      <c r="E10698" s="206"/>
    </row>
    <row r="10699" spans="1:5" ht="30">
      <c r="A10699" s="207">
        <v>12042</v>
      </c>
      <c r="B10699" s="208" t="s">
        <v>11889</v>
      </c>
      <c r="C10699" s="209" t="s">
        <v>14</v>
      </c>
      <c r="D10699" s="210">
        <v>885.59</v>
      </c>
      <c r="E10699" s="206"/>
    </row>
    <row r="10700" spans="1:5" ht="30">
      <c r="A10700" s="207">
        <v>39763</v>
      </c>
      <c r="B10700" s="208" t="s">
        <v>11890</v>
      </c>
      <c r="C10700" s="209" t="s">
        <v>14</v>
      </c>
      <c r="D10700" s="210">
        <v>1036.46</v>
      </c>
      <c r="E10700" s="206"/>
    </row>
    <row r="10701" spans="1:5" ht="30">
      <c r="A10701" s="207">
        <v>39760</v>
      </c>
      <c r="B10701" s="208" t="s">
        <v>11891</v>
      </c>
      <c r="C10701" s="209" t="s">
        <v>14</v>
      </c>
      <c r="D10701" s="210">
        <v>1033.05</v>
      </c>
      <c r="E10701" s="206"/>
    </row>
    <row r="10702" spans="1:5" ht="30">
      <c r="A10702" s="207">
        <v>39756</v>
      </c>
      <c r="B10702" s="208" t="s">
        <v>11892</v>
      </c>
      <c r="C10702" s="209" t="s">
        <v>14</v>
      </c>
      <c r="D10702" s="210">
        <v>370.93</v>
      </c>
      <c r="E10702" s="206"/>
    </row>
    <row r="10703" spans="1:5" ht="30">
      <c r="A10703" s="207">
        <v>12038</v>
      </c>
      <c r="B10703" s="208" t="s">
        <v>11893</v>
      </c>
      <c r="C10703" s="209" t="s">
        <v>14</v>
      </c>
      <c r="D10703" s="210">
        <v>463.49</v>
      </c>
      <c r="E10703" s="206"/>
    </row>
    <row r="10704" spans="1:5" ht="30">
      <c r="A10704" s="207">
        <v>39757</v>
      </c>
      <c r="B10704" s="208" t="s">
        <v>11894</v>
      </c>
      <c r="C10704" s="209" t="s">
        <v>14</v>
      </c>
      <c r="D10704" s="210">
        <v>428.58</v>
      </c>
      <c r="E10704" s="206"/>
    </row>
    <row r="10705" spans="1:5" ht="30">
      <c r="A10705" s="207">
        <v>39758</v>
      </c>
      <c r="B10705" s="208" t="s">
        <v>11895</v>
      </c>
      <c r="C10705" s="209" t="s">
        <v>14</v>
      </c>
      <c r="D10705" s="210">
        <v>624.6</v>
      </c>
      <c r="E10705" s="206"/>
    </row>
    <row r="10706" spans="1:5" ht="30">
      <c r="A10706" s="207">
        <v>39759</v>
      </c>
      <c r="B10706" s="208" t="s">
        <v>11896</v>
      </c>
      <c r="C10706" s="209" t="s">
        <v>14</v>
      </c>
      <c r="D10706" s="210">
        <v>771.38</v>
      </c>
      <c r="E10706" s="206"/>
    </row>
    <row r="10707" spans="1:5" ht="30">
      <c r="A10707" s="207">
        <v>39761</v>
      </c>
      <c r="B10707" s="208" t="s">
        <v>11897</v>
      </c>
      <c r="C10707" s="209" t="s">
        <v>14</v>
      </c>
      <c r="D10707" s="210">
        <v>927.22</v>
      </c>
      <c r="E10707" s="206"/>
    </row>
    <row r="10708" spans="1:5" ht="30">
      <c r="A10708" s="207">
        <v>39805</v>
      </c>
      <c r="B10708" s="208" t="s">
        <v>11898</v>
      </c>
      <c r="C10708" s="209" t="s">
        <v>14</v>
      </c>
      <c r="D10708" s="210">
        <v>119.4</v>
      </c>
      <c r="E10708" s="206"/>
    </row>
    <row r="10709" spans="1:5" ht="30">
      <c r="A10709" s="207">
        <v>39806</v>
      </c>
      <c r="B10709" s="208" t="s">
        <v>11899</v>
      </c>
      <c r="C10709" s="209" t="s">
        <v>14</v>
      </c>
      <c r="D10709" s="210">
        <v>221.22</v>
      </c>
      <c r="E10709" s="206"/>
    </row>
    <row r="10710" spans="1:5" ht="30">
      <c r="A10710" s="207">
        <v>39807</v>
      </c>
      <c r="B10710" s="208" t="s">
        <v>11900</v>
      </c>
      <c r="C10710" s="209" t="s">
        <v>14</v>
      </c>
      <c r="D10710" s="210">
        <v>479.45</v>
      </c>
      <c r="E10710" s="206"/>
    </row>
    <row r="10711" spans="1:5" ht="30">
      <c r="A10711" s="207">
        <v>43100</v>
      </c>
      <c r="B10711" s="208" t="s">
        <v>11901</v>
      </c>
      <c r="C10711" s="209" t="s">
        <v>14</v>
      </c>
      <c r="D10711" s="210">
        <v>374.82</v>
      </c>
      <c r="E10711" s="206"/>
    </row>
    <row r="10712" spans="1:5" ht="30">
      <c r="A10712" s="207">
        <v>39804</v>
      </c>
      <c r="B10712" s="208" t="s">
        <v>11902</v>
      </c>
      <c r="C10712" s="209" t="s">
        <v>14</v>
      </c>
      <c r="D10712" s="210">
        <v>70.11</v>
      </c>
      <c r="E10712" s="206"/>
    </row>
    <row r="10713" spans="1:5" ht="30">
      <c r="A10713" s="207">
        <v>39796</v>
      </c>
      <c r="B10713" s="208" t="s">
        <v>11903</v>
      </c>
      <c r="C10713" s="209" t="s">
        <v>14</v>
      </c>
      <c r="D10713" s="210">
        <v>72.62</v>
      </c>
      <c r="E10713" s="206"/>
    </row>
    <row r="10714" spans="1:5" ht="30">
      <c r="A10714" s="207">
        <v>39797</v>
      </c>
      <c r="B10714" s="208" t="s">
        <v>11904</v>
      </c>
      <c r="C10714" s="209" t="s">
        <v>14</v>
      </c>
      <c r="D10714" s="210">
        <v>114</v>
      </c>
      <c r="E10714" s="206"/>
    </row>
    <row r="10715" spans="1:5" ht="30">
      <c r="A10715" s="207">
        <v>39798</v>
      </c>
      <c r="B10715" s="208" t="s">
        <v>11905</v>
      </c>
      <c r="C10715" s="209" t="s">
        <v>14</v>
      </c>
      <c r="D10715" s="210">
        <v>195.54</v>
      </c>
      <c r="E10715" s="206"/>
    </row>
    <row r="10716" spans="1:5" ht="30">
      <c r="A10716" s="207">
        <v>39794</v>
      </c>
      <c r="B10716" s="208" t="s">
        <v>11906</v>
      </c>
      <c r="C10716" s="209" t="s">
        <v>14</v>
      </c>
      <c r="D10716" s="210">
        <v>30.82</v>
      </c>
      <c r="E10716" s="206"/>
    </row>
    <row r="10717" spans="1:5" ht="30">
      <c r="A10717" s="207">
        <v>39795</v>
      </c>
      <c r="B10717" s="208" t="s">
        <v>11907</v>
      </c>
      <c r="C10717" s="209" t="s">
        <v>14</v>
      </c>
      <c r="D10717" s="210">
        <v>48.7</v>
      </c>
      <c r="E10717" s="206"/>
    </row>
    <row r="10718" spans="1:5" ht="30">
      <c r="A10718" s="207">
        <v>39799</v>
      </c>
      <c r="B10718" s="208" t="s">
        <v>11908</v>
      </c>
      <c r="C10718" s="209" t="s">
        <v>14</v>
      </c>
      <c r="D10718" s="210">
        <v>35.93</v>
      </c>
      <c r="E10718" s="206"/>
    </row>
    <row r="10719" spans="1:5" ht="30">
      <c r="A10719" s="207">
        <v>39801</v>
      </c>
      <c r="B10719" s="208" t="s">
        <v>11909</v>
      </c>
      <c r="C10719" s="209" t="s">
        <v>14</v>
      </c>
      <c r="D10719" s="210">
        <v>102.83</v>
      </c>
      <c r="E10719" s="206"/>
    </row>
    <row r="10720" spans="1:5" ht="30">
      <c r="A10720" s="207">
        <v>39802</v>
      </c>
      <c r="B10720" s="208" t="s">
        <v>11910</v>
      </c>
      <c r="C10720" s="209" t="s">
        <v>14</v>
      </c>
      <c r="D10720" s="210">
        <v>150.74</v>
      </c>
      <c r="E10720" s="206"/>
    </row>
    <row r="10721" spans="1:5" ht="30">
      <c r="A10721" s="207">
        <v>39803</v>
      </c>
      <c r="B10721" s="208" t="s">
        <v>11911</v>
      </c>
      <c r="C10721" s="209" t="s">
        <v>14</v>
      </c>
      <c r="D10721" s="210">
        <v>210.28</v>
      </c>
      <c r="E10721" s="206"/>
    </row>
    <row r="10722" spans="1:5" ht="30">
      <c r="A10722" s="207">
        <v>39800</v>
      </c>
      <c r="B10722" s="208" t="s">
        <v>11912</v>
      </c>
      <c r="C10722" s="209" t="s">
        <v>14</v>
      </c>
      <c r="D10722" s="210">
        <v>61.2</v>
      </c>
      <c r="E10722" s="206"/>
    </row>
    <row r="10723" spans="1:5" ht="15">
      <c r="A10723" s="207">
        <v>21059</v>
      </c>
      <c r="B10723" s="208" t="s">
        <v>11913</v>
      </c>
      <c r="C10723" s="209" t="s">
        <v>14</v>
      </c>
      <c r="D10723" s="210">
        <v>64.180000000000007</v>
      </c>
      <c r="E10723" s="206"/>
    </row>
    <row r="10724" spans="1:5" ht="15">
      <c r="A10724" s="207">
        <v>11234</v>
      </c>
      <c r="B10724" s="208" t="s">
        <v>11914</v>
      </c>
      <c r="C10724" s="209" t="s">
        <v>14</v>
      </c>
      <c r="D10724" s="210">
        <v>96.74</v>
      </c>
      <c r="E10724" s="206"/>
    </row>
    <row r="10725" spans="1:5" ht="15">
      <c r="A10725" s="207">
        <v>21060</v>
      </c>
      <c r="B10725" s="208" t="s">
        <v>11915</v>
      </c>
      <c r="C10725" s="209" t="s">
        <v>14</v>
      </c>
      <c r="D10725" s="210">
        <v>119.06</v>
      </c>
      <c r="E10725" s="206"/>
    </row>
    <row r="10726" spans="1:5" ht="15">
      <c r="A10726" s="207">
        <v>21061</v>
      </c>
      <c r="B10726" s="208" t="s">
        <v>11916</v>
      </c>
      <c r="C10726" s="209" t="s">
        <v>14</v>
      </c>
      <c r="D10726" s="210">
        <v>148.83000000000001</v>
      </c>
      <c r="E10726" s="206"/>
    </row>
    <row r="10727" spans="1:5" ht="15">
      <c r="A10727" s="207">
        <v>21062</v>
      </c>
      <c r="B10727" s="208" t="s">
        <v>11917</v>
      </c>
      <c r="C10727" s="209" t="s">
        <v>14</v>
      </c>
      <c r="D10727" s="210">
        <v>234.41</v>
      </c>
      <c r="E10727" s="206"/>
    </row>
    <row r="10728" spans="1:5" ht="15">
      <c r="A10728" s="207">
        <v>11708</v>
      </c>
      <c r="B10728" s="208" t="s">
        <v>11918</v>
      </c>
      <c r="C10728" s="209" t="s">
        <v>14</v>
      </c>
      <c r="D10728" s="210">
        <v>25.58</v>
      </c>
      <c r="E10728" s="206"/>
    </row>
    <row r="10729" spans="1:5" ht="15">
      <c r="A10729" s="207">
        <v>11709</v>
      </c>
      <c r="B10729" s="208" t="s">
        <v>11919</v>
      </c>
      <c r="C10729" s="209" t="s">
        <v>14</v>
      </c>
      <c r="D10729" s="210">
        <v>60.09</v>
      </c>
      <c r="E10729" s="206"/>
    </row>
    <row r="10730" spans="1:5" ht="15">
      <c r="A10730" s="207">
        <v>11710</v>
      </c>
      <c r="B10730" s="208" t="s">
        <v>11920</v>
      </c>
      <c r="C10730" s="209" t="s">
        <v>14</v>
      </c>
      <c r="D10730" s="210">
        <v>138.13</v>
      </c>
      <c r="E10730" s="206"/>
    </row>
    <row r="10731" spans="1:5" ht="15">
      <c r="A10731" s="207">
        <v>11707</v>
      </c>
      <c r="B10731" s="208" t="s">
        <v>11921</v>
      </c>
      <c r="C10731" s="209" t="s">
        <v>14</v>
      </c>
      <c r="D10731" s="210">
        <v>19.16</v>
      </c>
      <c r="E10731" s="206"/>
    </row>
    <row r="10732" spans="1:5" ht="15">
      <c r="A10732" s="207">
        <v>11739</v>
      </c>
      <c r="B10732" s="208" t="s">
        <v>11922</v>
      </c>
      <c r="C10732" s="209" t="s">
        <v>14</v>
      </c>
      <c r="D10732" s="210">
        <v>7.4</v>
      </c>
      <c r="E10732" s="206"/>
    </row>
    <row r="10733" spans="1:5" ht="15">
      <c r="A10733" s="207">
        <v>11711</v>
      </c>
      <c r="B10733" s="208" t="s">
        <v>11923</v>
      </c>
      <c r="C10733" s="209" t="s">
        <v>14</v>
      </c>
      <c r="D10733" s="210">
        <v>10.84</v>
      </c>
      <c r="E10733" s="206"/>
    </row>
    <row r="10734" spans="1:5" ht="30">
      <c r="A10734" s="207">
        <v>5102</v>
      </c>
      <c r="B10734" s="208" t="s">
        <v>11924</v>
      </c>
      <c r="C10734" s="209" t="s">
        <v>14</v>
      </c>
      <c r="D10734" s="210">
        <v>10.48</v>
      </c>
      <c r="E10734" s="206"/>
    </row>
    <row r="10735" spans="1:5" ht="30">
      <c r="A10735" s="207">
        <v>11741</v>
      </c>
      <c r="B10735" s="208" t="s">
        <v>11925</v>
      </c>
      <c r="C10735" s="209" t="s">
        <v>14</v>
      </c>
      <c r="D10735" s="210">
        <v>7.63</v>
      </c>
      <c r="E10735" s="206"/>
    </row>
    <row r="10736" spans="1:5" ht="30">
      <c r="A10736" s="207">
        <v>11743</v>
      </c>
      <c r="B10736" s="208" t="s">
        <v>11926</v>
      </c>
      <c r="C10736" s="209" t="s">
        <v>14</v>
      </c>
      <c r="D10736" s="210">
        <v>6.93</v>
      </c>
      <c r="E10736" s="206"/>
    </row>
    <row r="10737" spans="1:5" ht="30">
      <c r="A10737" s="207">
        <v>11745</v>
      </c>
      <c r="B10737" s="208" t="s">
        <v>11927</v>
      </c>
      <c r="C10737" s="209" t="s">
        <v>14</v>
      </c>
      <c r="D10737" s="210">
        <v>9.85</v>
      </c>
      <c r="E10737" s="206"/>
    </row>
    <row r="10738" spans="1:5" ht="15">
      <c r="A10738" s="207">
        <v>25961</v>
      </c>
      <c r="B10738" s="208" t="s">
        <v>11928</v>
      </c>
      <c r="C10738" s="209" t="s">
        <v>15</v>
      </c>
      <c r="D10738" s="210">
        <v>8.84</v>
      </c>
      <c r="E10738" s="206"/>
    </row>
    <row r="10739" spans="1:5" ht="15">
      <c r="A10739" s="207">
        <v>40985</v>
      </c>
      <c r="B10739" s="208" t="s">
        <v>11929</v>
      </c>
      <c r="C10739" s="209" t="s">
        <v>8218</v>
      </c>
      <c r="D10739" s="210">
        <v>1569.51</v>
      </c>
      <c r="E10739" s="206"/>
    </row>
    <row r="10740" spans="1:5" ht="15">
      <c r="A10740" s="207">
        <v>1088</v>
      </c>
      <c r="B10740" s="208" t="s">
        <v>11930</v>
      </c>
      <c r="C10740" s="209" t="s">
        <v>14</v>
      </c>
      <c r="D10740" s="210">
        <v>22.3</v>
      </c>
      <c r="E10740" s="206"/>
    </row>
    <row r="10741" spans="1:5" ht="15">
      <c r="A10741" s="207">
        <v>1087</v>
      </c>
      <c r="B10741" s="208" t="s">
        <v>11931</v>
      </c>
      <c r="C10741" s="209" t="s">
        <v>14</v>
      </c>
      <c r="D10741" s="210">
        <v>27.86</v>
      </c>
      <c r="E10741" s="206"/>
    </row>
    <row r="10742" spans="1:5" ht="15">
      <c r="A10742" s="207">
        <v>38777</v>
      </c>
      <c r="B10742" s="208" t="s">
        <v>11932</v>
      </c>
      <c r="C10742" s="209" t="s">
        <v>14</v>
      </c>
      <c r="D10742" s="210">
        <v>55.49</v>
      </c>
      <c r="E10742" s="206"/>
    </row>
    <row r="10743" spans="1:5" ht="30">
      <c r="A10743" s="207">
        <v>1086</v>
      </c>
      <c r="B10743" s="208" t="s">
        <v>11933</v>
      </c>
      <c r="C10743" s="209" t="s">
        <v>14</v>
      </c>
      <c r="D10743" s="210">
        <v>29.28</v>
      </c>
      <c r="E10743" s="206"/>
    </row>
    <row r="10744" spans="1:5" ht="30">
      <c r="A10744" s="207">
        <v>1079</v>
      </c>
      <c r="B10744" s="208" t="s">
        <v>11934</v>
      </c>
      <c r="C10744" s="209" t="s">
        <v>14</v>
      </c>
      <c r="D10744" s="210">
        <v>30.27</v>
      </c>
      <c r="E10744" s="206"/>
    </row>
    <row r="10745" spans="1:5" ht="30">
      <c r="A10745" s="207">
        <v>39374</v>
      </c>
      <c r="B10745" s="208" t="s">
        <v>11935</v>
      </c>
      <c r="C10745" s="209" t="s">
        <v>14</v>
      </c>
      <c r="D10745" s="210">
        <v>122</v>
      </c>
      <c r="E10745" s="206"/>
    </row>
    <row r="10746" spans="1:5" ht="15">
      <c r="A10746" s="207">
        <v>1082</v>
      </c>
      <c r="B10746" s="208" t="s">
        <v>11936</v>
      </c>
      <c r="C10746" s="209" t="s">
        <v>14</v>
      </c>
      <c r="D10746" s="210">
        <v>190.32</v>
      </c>
      <c r="E10746" s="206"/>
    </row>
    <row r="10747" spans="1:5" ht="15">
      <c r="A10747" s="207">
        <v>12316</v>
      </c>
      <c r="B10747" s="208" t="s">
        <v>11937</v>
      </c>
      <c r="C10747" s="209" t="s">
        <v>14</v>
      </c>
      <c r="D10747" s="210">
        <v>87.23</v>
      </c>
      <c r="E10747" s="206"/>
    </row>
    <row r="10748" spans="1:5" ht="15">
      <c r="A10748" s="207">
        <v>12317</v>
      </c>
      <c r="B10748" s="208" t="s">
        <v>11938</v>
      </c>
      <c r="C10748" s="209" t="s">
        <v>14</v>
      </c>
      <c r="D10748" s="210">
        <v>104.02</v>
      </c>
      <c r="E10748" s="206"/>
    </row>
    <row r="10749" spans="1:5" ht="15">
      <c r="A10749" s="207">
        <v>12318</v>
      </c>
      <c r="B10749" s="208" t="s">
        <v>11939</v>
      </c>
      <c r="C10749" s="209" t="s">
        <v>14</v>
      </c>
      <c r="D10749" s="210">
        <v>119.83</v>
      </c>
      <c r="E10749" s="206"/>
    </row>
    <row r="10750" spans="1:5" ht="30">
      <c r="A10750" s="207">
        <v>5104</v>
      </c>
      <c r="B10750" s="208" t="s">
        <v>11940</v>
      </c>
      <c r="C10750" s="209" t="s">
        <v>8104</v>
      </c>
      <c r="D10750" s="210">
        <v>62</v>
      </c>
      <c r="E10750" s="206"/>
    </row>
    <row r="10751" spans="1:5" ht="30">
      <c r="A10751" s="207">
        <v>26023</v>
      </c>
      <c r="B10751" s="208" t="s">
        <v>11941</v>
      </c>
      <c r="C10751" s="209" t="s">
        <v>14</v>
      </c>
      <c r="D10751" s="210">
        <v>65.94</v>
      </c>
      <c r="E10751" s="206"/>
    </row>
    <row r="10752" spans="1:5" ht="30">
      <c r="A10752" s="207">
        <v>2710</v>
      </c>
      <c r="B10752" s="208" t="s">
        <v>11942</v>
      </c>
      <c r="C10752" s="209" t="s">
        <v>14</v>
      </c>
      <c r="D10752" s="210">
        <v>52.66</v>
      </c>
      <c r="E10752" s="206"/>
    </row>
    <row r="10753" spans="1:5" ht="30">
      <c r="A10753" s="207">
        <v>14575</v>
      </c>
      <c r="B10753" s="208" t="s">
        <v>11943</v>
      </c>
      <c r="C10753" s="209" t="s">
        <v>14</v>
      </c>
      <c r="D10753" s="210">
        <v>3637767.15</v>
      </c>
      <c r="E10753" s="206"/>
    </row>
    <row r="10754" spans="1:5" ht="30">
      <c r="A10754" s="207">
        <v>20034</v>
      </c>
      <c r="B10754" s="208" t="s">
        <v>11944</v>
      </c>
      <c r="C10754" s="209" t="s">
        <v>14</v>
      </c>
      <c r="D10754" s="210">
        <v>111.24</v>
      </c>
      <c r="E10754" s="206"/>
    </row>
    <row r="10755" spans="1:5" ht="30">
      <c r="A10755" s="207">
        <v>20036</v>
      </c>
      <c r="B10755" s="208" t="s">
        <v>11945</v>
      </c>
      <c r="C10755" s="209" t="s">
        <v>14</v>
      </c>
      <c r="D10755" s="210">
        <v>213.98</v>
      </c>
      <c r="E10755" s="206"/>
    </row>
    <row r="10756" spans="1:5" ht="30">
      <c r="A10756" s="207">
        <v>20037</v>
      </c>
      <c r="B10756" s="208" t="s">
        <v>11946</v>
      </c>
      <c r="C10756" s="209" t="s">
        <v>14</v>
      </c>
      <c r="D10756" s="210">
        <v>403.62</v>
      </c>
      <c r="E10756" s="206"/>
    </row>
    <row r="10757" spans="1:5" ht="15">
      <c r="A10757" s="207">
        <v>20043</v>
      </c>
      <c r="B10757" s="208" t="s">
        <v>11947</v>
      </c>
      <c r="C10757" s="209" t="s">
        <v>14</v>
      </c>
      <c r="D10757" s="210">
        <v>6.75</v>
      </c>
      <c r="E10757" s="206"/>
    </row>
    <row r="10758" spans="1:5" ht="15">
      <c r="A10758" s="207">
        <v>20044</v>
      </c>
      <c r="B10758" s="208" t="s">
        <v>11948</v>
      </c>
      <c r="C10758" s="209" t="s">
        <v>14</v>
      </c>
      <c r="D10758" s="210">
        <v>7.89</v>
      </c>
      <c r="E10758" s="206"/>
    </row>
    <row r="10759" spans="1:5" ht="15">
      <c r="A10759" s="207">
        <v>20042</v>
      </c>
      <c r="B10759" s="208" t="s">
        <v>11949</v>
      </c>
      <c r="C10759" s="209" t="s">
        <v>14</v>
      </c>
      <c r="D10759" s="210">
        <v>5.72</v>
      </c>
      <c r="E10759" s="206"/>
    </row>
    <row r="10760" spans="1:5" ht="30">
      <c r="A10760" s="207">
        <v>20046</v>
      </c>
      <c r="B10760" s="208" t="s">
        <v>11950</v>
      </c>
      <c r="C10760" s="209" t="s">
        <v>14</v>
      </c>
      <c r="D10760" s="210">
        <v>16.739999999999998</v>
      </c>
      <c r="E10760" s="206"/>
    </row>
    <row r="10761" spans="1:5" ht="30">
      <c r="A10761" s="207">
        <v>20047</v>
      </c>
      <c r="B10761" s="208" t="s">
        <v>11951</v>
      </c>
      <c r="C10761" s="209" t="s">
        <v>14</v>
      </c>
      <c r="D10761" s="210">
        <v>45.76</v>
      </c>
      <c r="E10761" s="206"/>
    </row>
    <row r="10762" spans="1:5" ht="30">
      <c r="A10762" s="207">
        <v>20045</v>
      </c>
      <c r="B10762" s="208" t="s">
        <v>11952</v>
      </c>
      <c r="C10762" s="209" t="s">
        <v>14</v>
      </c>
      <c r="D10762" s="210">
        <v>6.88</v>
      </c>
      <c r="E10762" s="206"/>
    </row>
    <row r="10763" spans="1:5" ht="30">
      <c r="A10763" s="207">
        <v>20972</v>
      </c>
      <c r="B10763" s="208" t="s">
        <v>11953</v>
      </c>
      <c r="C10763" s="209" t="s">
        <v>14</v>
      </c>
      <c r="D10763" s="210">
        <v>109.28</v>
      </c>
      <c r="E10763" s="206"/>
    </row>
    <row r="10764" spans="1:5" ht="30">
      <c r="A10764" s="207">
        <v>20032</v>
      </c>
      <c r="B10764" s="208" t="s">
        <v>11954</v>
      </c>
      <c r="C10764" s="209" t="s">
        <v>14</v>
      </c>
      <c r="D10764" s="210">
        <v>74.23</v>
      </c>
      <c r="E10764" s="206"/>
    </row>
    <row r="10765" spans="1:5" ht="30">
      <c r="A10765" s="207">
        <v>11321</v>
      </c>
      <c r="B10765" s="208" t="s">
        <v>11955</v>
      </c>
      <c r="C10765" s="209" t="s">
        <v>14</v>
      </c>
      <c r="D10765" s="210">
        <v>33.840000000000003</v>
      </c>
      <c r="E10765" s="206"/>
    </row>
    <row r="10766" spans="1:5" ht="30">
      <c r="A10766" s="207">
        <v>11323</v>
      </c>
      <c r="B10766" s="208" t="s">
        <v>11956</v>
      </c>
      <c r="C10766" s="209" t="s">
        <v>14</v>
      </c>
      <c r="D10766" s="210">
        <v>38.92</v>
      </c>
      <c r="E10766" s="206"/>
    </row>
    <row r="10767" spans="1:5" ht="30">
      <c r="A10767" s="207">
        <v>20327</v>
      </c>
      <c r="B10767" s="208" t="s">
        <v>11957</v>
      </c>
      <c r="C10767" s="209" t="s">
        <v>14</v>
      </c>
      <c r="D10767" s="210">
        <v>22.09</v>
      </c>
      <c r="E10767" s="206"/>
    </row>
    <row r="10768" spans="1:5" ht="60">
      <c r="A10768" s="207">
        <v>13390</v>
      </c>
      <c r="B10768" s="208" t="s">
        <v>11958</v>
      </c>
      <c r="C10768" s="209" t="s">
        <v>14</v>
      </c>
      <c r="D10768" s="210">
        <v>110.08</v>
      </c>
      <c r="E10768" s="206"/>
    </row>
    <row r="10769" spans="1:5" ht="15">
      <c r="A10769" s="207">
        <v>6034</v>
      </c>
      <c r="B10769" s="208" t="s">
        <v>11959</v>
      </c>
      <c r="C10769" s="209" t="s">
        <v>14</v>
      </c>
      <c r="D10769" s="210">
        <v>5.43</v>
      </c>
      <c r="E10769" s="206"/>
    </row>
    <row r="10770" spans="1:5" ht="30">
      <c r="A10770" s="207">
        <v>6036</v>
      </c>
      <c r="B10770" s="208" t="s">
        <v>11960</v>
      </c>
      <c r="C10770" s="209" t="s">
        <v>14</v>
      </c>
      <c r="D10770" s="210">
        <v>7.4</v>
      </c>
      <c r="E10770" s="206"/>
    </row>
    <row r="10771" spans="1:5" ht="30">
      <c r="A10771" s="207">
        <v>6031</v>
      </c>
      <c r="B10771" s="208" t="s">
        <v>11961</v>
      </c>
      <c r="C10771" s="209" t="s">
        <v>14</v>
      </c>
      <c r="D10771" s="210">
        <v>8.6999999999999993</v>
      </c>
      <c r="E10771" s="206"/>
    </row>
    <row r="10772" spans="1:5" ht="30">
      <c r="A10772" s="207">
        <v>6029</v>
      </c>
      <c r="B10772" s="208" t="s">
        <v>11962</v>
      </c>
      <c r="C10772" s="209" t="s">
        <v>14</v>
      </c>
      <c r="D10772" s="210">
        <v>8.7899999999999991</v>
      </c>
      <c r="E10772" s="206"/>
    </row>
    <row r="10773" spans="1:5" ht="30">
      <c r="A10773" s="207">
        <v>6033</v>
      </c>
      <c r="B10773" s="208" t="s">
        <v>11963</v>
      </c>
      <c r="C10773" s="209" t="s">
        <v>14</v>
      </c>
      <c r="D10773" s="210">
        <v>11.58</v>
      </c>
      <c r="E10773" s="206"/>
    </row>
    <row r="10774" spans="1:5" ht="30">
      <c r="A10774" s="207">
        <v>11672</v>
      </c>
      <c r="B10774" s="208" t="s">
        <v>11964</v>
      </c>
      <c r="C10774" s="209" t="s">
        <v>14</v>
      </c>
      <c r="D10774" s="210">
        <v>25.2</v>
      </c>
      <c r="E10774" s="206"/>
    </row>
    <row r="10775" spans="1:5" ht="30">
      <c r="A10775" s="207">
        <v>11669</v>
      </c>
      <c r="B10775" s="208" t="s">
        <v>11965</v>
      </c>
      <c r="C10775" s="209" t="s">
        <v>14</v>
      </c>
      <c r="D10775" s="210">
        <v>24</v>
      </c>
      <c r="E10775" s="211"/>
    </row>
    <row r="10776" spans="1:5" ht="30">
      <c r="A10776" s="207">
        <v>11670</v>
      </c>
      <c r="B10776" s="208" t="s">
        <v>11966</v>
      </c>
      <c r="C10776" s="209" t="s">
        <v>14</v>
      </c>
      <c r="D10776" s="210">
        <v>9.19</v>
      </c>
      <c r="E10776" s="206"/>
    </row>
    <row r="10777" spans="1:5" ht="30">
      <c r="A10777" s="207">
        <v>20055</v>
      </c>
      <c r="B10777" s="208" t="s">
        <v>11967</v>
      </c>
      <c r="C10777" s="209" t="s">
        <v>14</v>
      </c>
      <c r="D10777" s="210">
        <v>17.98</v>
      </c>
      <c r="E10777" s="206"/>
    </row>
    <row r="10778" spans="1:5" ht="30">
      <c r="A10778" s="207">
        <v>11671</v>
      </c>
      <c r="B10778" s="208" t="s">
        <v>11968</v>
      </c>
      <c r="C10778" s="209" t="s">
        <v>14</v>
      </c>
      <c r="D10778" s="210">
        <v>38.58</v>
      </c>
      <c r="E10778" s="206"/>
    </row>
    <row r="10779" spans="1:5" ht="30">
      <c r="A10779" s="207">
        <v>6032</v>
      </c>
      <c r="B10779" s="208" t="s">
        <v>11969</v>
      </c>
      <c r="C10779" s="209" t="s">
        <v>14</v>
      </c>
      <c r="D10779" s="210">
        <v>11.02</v>
      </c>
      <c r="E10779" s="206"/>
    </row>
    <row r="10780" spans="1:5" ht="30">
      <c r="A10780" s="207">
        <v>11673</v>
      </c>
      <c r="B10780" s="208" t="s">
        <v>11970</v>
      </c>
      <c r="C10780" s="209" t="s">
        <v>14</v>
      </c>
      <c r="D10780" s="210">
        <v>8.67</v>
      </c>
      <c r="E10780" s="206"/>
    </row>
    <row r="10781" spans="1:5" ht="30">
      <c r="A10781" s="207">
        <v>11674</v>
      </c>
      <c r="B10781" s="208" t="s">
        <v>11971</v>
      </c>
      <c r="C10781" s="209" t="s">
        <v>14</v>
      </c>
      <c r="D10781" s="210">
        <v>11.17</v>
      </c>
      <c r="E10781" s="206"/>
    </row>
    <row r="10782" spans="1:5" ht="30">
      <c r="A10782" s="207">
        <v>11675</v>
      </c>
      <c r="B10782" s="208" t="s">
        <v>11972</v>
      </c>
      <c r="C10782" s="209" t="s">
        <v>14</v>
      </c>
      <c r="D10782" s="210">
        <v>17.739999999999998</v>
      </c>
      <c r="E10782" s="206"/>
    </row>
    <row r="10783" spans="1:5" ht="30">
      <c r="A10783" s="207">
        <v>11676</v>
      </c>
      <c r="B10783" s="208" t="s">
        <v>11973</v>
      </c>
      <c r="C10783" s="209" t="s">
        <v>14</v>
      </c>
      <c r="D10783" s="210">
        <v>23.72</v>
      </c>
      <c r="E10783" s="206"/>
    </row>
    <row r="10784" spans="1:5" ht="30">
      <c r="A10784" s="207">
        <v>11677</v>
      </c>
      <c r="B10784" s="208" t="s">
        <v>11974</v>
      </c>
      <c r="C10784" s="209" t="s">
        <v>14</v>
      </c>
      <c r="D10784" s="210">
        <v>24.5</v>
      </c>
      <c r="E10784" s="206"/>
    </row>
    <row r="10785" spans="1:5" ht="30">
      <c r="A10785" s="207">
        <v>11678</v>
      </c>
      <c r="B10785" s="208" t="s">
        <v>11975</v>
      </c>
      <c r="C10785" s="209" t="s">
        <v>14</v>
      </c>
      <c r="D10785" s="210">
        <v>44.87</v>
      </c>
      <c r="E10785" s="206"/>
    </row>
    <row r="10786" spans="1:5" ht="15">
      <c r="A10786" s="207">
        <v>6038</v>
      </c>
      <c r="B10786" s="208" t="s">
        <v>11976</v>
      </c>
      <c r="C10786" s="209" t="s">
        <v>14</v>
      </c>
      <c r="D10786" s="210">
        <v>2.84</v>
      </c>
      <c r="E10786" s="206"/>
    </row>
    <row r="10787" spans="1:5" ht="15">
      <c r="A10787" s="207">
        <v>11718</v>
      </c>
      <c r="B10787" s="208" t="s">
        <v>11977</v>
      </c>
      <c r="C10787" s="209" t="s">
        <v>14</v>
      </c>
      <c r="D10787" s="210">
        <v>8.11</v>
      </c>
      <c r="E10787" s="206"/>
    </row>
    <row r="10788" spans="1:5" ht="15">
      <c r="A10788" s="207">
        <v>6037</v>
      </c>
      <c r="B10788" s="208" t="s">
        <v>11978</v>
      </c>
      <c r="C10788" s="209" t="s">
        <v>14</v>
      </c>
      <c r="D10788" s="210">
        <v>5.92</v>
      </c>
      <c r="E10788" s="206"/>
    </row>
    <row r="10789" spans="1:5" ht="15">
      <c r="A10789" s="207">
        <v>11719</v>
      </c>
      <c r="B10789" s="208" t="s">
        <v>11979</v>
      </c>
      <c r="C10789" s="209" t="s">
        <v>14</v>
      </c>
      <c r="D10789" s="210">
        <v>6.58</v>
      </c>
      <c r="E10789" s="206"/>
    </row>
    <row r="10790" spans="1:5" ht="15">
      <c r="A10790" s="207">
        <v>6019</v>
      </c>
      <c r="B10790" s="208" t="s">
        <v>11980</v>
      </c>
      <c r="C10790" s="209" t="s">
        <v>14</v>
      </c>
      <c r="D10790" s="210">
        <v>27.44</v>
      </c>
      <c r="E10790" s="206"/>
    </row>
    <row r="10791" spans="1:5" ht="30">
      <c r="A10791" s="207">
        <v>6010</v>
      </c>
      <c r="B10791" s="208" t="s">
        <v>11981</v>
      </c>
      <c r="C10791" s="209" t="s">
        <v>14</v>
      </c>
      <c r="D10791" s="210">
        <v>47.22</v>
      </c>
      <c r="E10791" s="206"/>
    </row>
    <row r="10792" spans="1:5" ht="30">
      <c r="A10792" s="207">
        <v>6017</v>
      </c>
      <c r="B10792" s="208" t="s">
        <v>11982</v>
      </c>
      <c r="C10792" s="209" t="s">
        <v>14</v>
      </c>
      <c r="D10792" s="210">
        <v>37.4</v>
      </c>
      <c r="E10792" s="206"/>
    </row>
    <row r="10793" spans="1:5" ht="15">
      <c r="A10793" s="207">
        <v>6020</v>
      </c>
      <c r="B10793" s="208" t="s">
        <v>11983</v>
      </c>
      <c r="C10793" s="209" t="s">
        <v>14</v>
      </c>
      <c r="D10793" s="210">
        <v>16.48</v>
      </c>
      <c r="E10793" s="206"/>
    </row>
    <row r="10794" spans="1:5" ht="15">
      <c r="A10794" s="207">
        <v>6028</v>
      </c>
      <c r="B10794" s="208" t="s">
        <v>11984</v>
      </c>
      <c r="C10794" s="209" t="s">
        <v>14</v>
      </c>
      <c r="D10794" s="210">
        <v>65.77</v>
      </c>
      <c r="E10794" s="206"/>
    </row>
    <row r="10795" spans="1:5" ht="30">
      <c r="A10795" s="207">
        <v>6011</v>
      </c>
      <c r="B10795" s="208" t="s">
        <v>11985</v>
      </c>
      <c r="C10795" s="209" t="s">
        <v>14</v>
      </c>
      <c r="D10795" s="210">
        <v>136.41</v>
      </c>
      <c r="E10795" s="206"/>
    </row>
    <row r="10796" spans="1:5" ht="15">
      <c r="A10796" s="207">
        <v>6012</v>
      </c>
      <c r="B10796" s="208" t="s">
        <v>11986</v>
      </c>
      <c r="C10796" s="209" t="s">
        <v>14</v>
      </c>
      <c r="D10796" s="210">
        <v>165.15</v>
      </c>
      <c r="E10796" s="206"/>
    </row>
    <row r="10797" spans="1:5" ht="15">
      <c r="A10797" s="207">
        <v>6016</v>
      </c>
      <c r="B10797" s="208" t="s">
        <v>11987</v>
      </c>
      <c r="C10797" s="209" t="s">
        <v>14</v>
      </c>
      <c r="D10797" s="210">
        <v>17.38</v>
      </c>
      <c r="E10797" s="206"/>
    </row>
    <row r="10798" spans="1:5" ht="15">
      <c r="A10798" s="207">
        <v>6027</v>
      </c>
      <c r="B10798" s="208" t="s">
        <v>11988</v>
      </c>
      <c r="C10798" s="209" t="s">
        <v>14</v>
      </c>
      <c r="D10798" s="210">
        <v>344.12</v>
      </c>
      <c r="E10798" s="206"/>
    </row>
    <row r="10799" spans="1:5" ht="30">
      <c r="A10799" s="207">
        <v>6013</v>
      </c>
      <c r="B10799" s="208" t="s">
        <v>11989</v>
      </c>
      <c r="C10799" s="209" t="s">
        <v>14</v>
      </c>
      <c r="D10799" s="210">
        <v>51.92</v>
      </c>
      <c r="E10799" s="206"/>
    </row>
    <row r="10800" spans="1:5" ht="30">
      <c r="A10800" s="207">
        <v>6015</v>
      </c>
      <c r="B10800" s="208" t="s">
        <v>11990</v>
      </c>
      <c r="C10800" s="209" t="s">
        <v>14</v>
      </c>
      <c r="D10800" s="210">
        <v>75.510000000000005</v>
      </c>
      <c r="E10800" s="206"/>
    </row>
    <row r="10801" spans="1:5" ht="30">
      <c r="A10801" s="207">
        <v>6014</v>
      </c>
      <c r="B10801" s="208" t="s">
        <v>11991</v>
      </c>
      <c r="C10801" s="209" t="s">
        <v>14</v>
      </c>
      <c r="D10801" s="210">
        <v>72.19</v>
      </c>
      <c r="E10801" s="206"/>
    </row>
    <row r="10802" spans="1:5" ht="30">
      <c r="A10802" s="207">
        <v>6006</v>
      </c>
      <c r="B10802" s="208" t="s">
        <v>11992</v>
      </c>
      <c r="C10802" s="209" t="s">
        <v>14</v>
      </c>
      <c r="D10802" s="210">
        <v>37.6</v>
      </c>
      <c r="E10802" s="206"/>
    </row>
    <row r="10803" spans="1:5" ht="30">
      <c r="A10803" s="207">
        <v>6005</v>
      </c>
      <c r="B10803" s="208" t="s">
        <v>11993</v>
      </c>
      <c r="C10803" s="209" t="s">
        <v>14</v>
      </c>
      <c r="D10803" s="210">
        <v>42.42</v>
      </c>
      <c r="E10803" s="206"/>
    </row>
    <row r="10804" spans="1:5" ht="15">
      <c r="A10804" s="207">
        <v>11756</v>
      </c>
      <c r="B10804" s="208" t="s">
        <v>11994</v>
      </c>
      <c r="C10804" s="209" t="s">
        <v>14</v>
      </c>
      <c r="D10804" s="210">
        <v>20.260000000000002</v>
      </c>
      <c r="E10804" s="206"/>
    </row>
    <row r="10805" spans="1:5" ht="45">
      <c r="A10805" s="207">
        <v>10904</v>
      </c>
      <c r="B10805" s="208" t="s">
        <v>11995</v>
      </c>
      <c r="C10805" s="209" t="s">
        <v>14</v>
      </c>
      <c r="D10805" s="210">
        <v>153</v>
      </c>
      <c r="E10805" s="206"/>
    </row>
    <row r="10806" spans="1:5" ht="15">
      <c r="A10806" s="207">
        <v>11752</v>
      </c>
      <c r="B10806" s="208" t="s">
        <v>11996</v>
      </c>
      <c r="C10806" s="209" t="s">
        <v>14</v>
      </c>
      <c r="D10806" s="210">
        <v>11.68</v>
      </c>
      <c r="E10806" s="206"/>
    </row>
    <row r="10807" spans="1:5" ht="15">
      <c r="A10807" s="207">
        <v>11753</v>
      </c>
      <c r="B10807" s="208" t="s">
        <v>11997</v>
      </c>
      <c r="C10807" s="209" t="s">
        <v>14</v>
      </c>
      <c r="D10807" s="210">
        <v>13.94</v>
      </c>
      <c r="E10807" s="206"/>
    </row>
    <row r="10808" spans="1:5" ht="30">
      <c r="A10808" s="207">
        <v>6021</v>
      </c>
      <c r="B10808" s="208" t="s">
        <v>11998</v>
      </c>
      <c r="C10808" s="209" t="s">
        <v>14</v>
      </c>
      <c r="D10808" s="210">
        <v>38.700000000000003</v>
      </c>
      <c r="E10808" s="206"/>
    </row>
    <row r="10809" spans="1:5" ht="30">
      <c r="A10809" s="207">
        <v>6024</v>
      </c>
      <c r="B10809" s="208" t="s">
        <v>11999</v>
      </c>
      <c r="C10809" s="209" t="s">
        <v>14</v>
      </c>
      <c r="D10809" s="210">
        <v>40.01</v>
      </c>
      <c r="E10809" s="206"/>
    </row>
    <row r="10810" spans="1:5" ht="15">
      <c r="A10810" s="207">
        <v>38379</v>
      </c>
      <c r="B10810" s="208" t="s">
        <v>12000</v>
      </c>
      <c r="C10810" s="209" t="s">
        <v>803</v>
      </c>
      <c r="D10810" s="210">
        <v>43</v>
      </c>
      <c r="E10810" s="206"/>
    </row>
    <row r="10811" spans="1:5" ht="30">
      <c r="A10811" s="207">
        <v>13897</v>
      </c>
      <c r="B10811" s="208" t="s">
        <v>12001</v>
      </c>
      <c r="C10811" s="209" t="s">
        <v>14</v>
      </c>
      <c r="D10811" s="210">
        <v>5871.96</v>
      </c>
      <c r="E10811" s="206"/>
    </row>
    <row r="10812" spans="1:5" ht="30">
      <c r="A10812" s="207">
        <v>10640</v>
      </c>
      <c r="B10812" s="208" t="s">
        <v>12002</v>
      </c>
      <c r="C10812" s="209" t="s">
        <v>14</v>
      </c>
      <c r="D10812" s="210">
        <v>12717.43</v>
      </c>
      <c r="E10812" s="206"/>
    </row>
    <row r="10813" spans="1:5" ht="30">
      <c r="A10813" s="207">
        <v>11086</v>
      </c>
      <c r="B10813" s="208" t="s">
        <v>12003</v>
      </c>
      <c r="C10813" s="209" t="s">
        <v>8215</v>
      </c>
      <c r="D10813" s="210">
        <v>69.540000000000006</v>
      </c>
      <c r="E10813" s="206"/>
    </row>
    <row r="10814" spans="1:5" ht="15">
      <c r="A10814" s="207">
        <v>34357</v>
      </c>
      <c r="B10814" s="208" t="s">
        <v>12004</v>
      </c>
      <c r="C10814" s="209" t="s">
        <v>8104</v>
      </c>
      <c r="D10814" s="210">
        <v>4.6900000000000004</v>
      </c>
      <c r="E10814" s="206"/>
    </row>
    <row r="10815" spans="1:5" ht="15">
      <c r="A10815" s="207">
        <v>37329</v>
      </c>
      <c r="B10815" s="208" t="s">
        <v>12005</v>
      </c>
      <c r="C10815" s="209" t="s">
        <v>8104</v>
      </c>
      <c r="D10815" s="210">
        <v>98.93</v>
      </c>
      <c r="E10815" s="206"/>
    </row>
    <row r="10816" spans="1:5" ht="30">
      <c r="A10816" s="207">
        <v>2510</v>
      </c>
      <c r="B10816" s="208" t="s">
        <v>12006</v>
      </c>
      <c r="C10816" s="209" t="s">
        <v>14</v>
      </c>
      <c r="D10816" s="210">
        <v>27.57</v>
      </c>
      <c r="E10816" s="206"/>
    </row>
    <row r="10817" spans="1:5" ht="30">
      <c r="A10817" s="207">
        <v>12359</v>
      </c>
      <c r="B10817" s="208" t="s">
        <v>12007</v>
      </c>
      <c r="C10817" s="209" t="s">
        <v>14</v>
      </c>
      <c r="D10817" s="210">
        <v>102.69</v>
      </c>
      <c r="E10817" s="206"/>
    </row>
    <row r="10818" spans="1:5" ht="15">
      <c r="A10818" s="207">
        <v>7353</v>
      </c>
      <c r="B10818" s="208" t="s">
        <v>12008</v>
      </c>
      <c r="C10818" s="209" t="s">
        <v>8049</v>
      </c>
      <c r="D10818" s="210">
        <v>24.56</v>
      </c>
      <c r="E10818" s="206"/>
    </row>
    <row r="10819" spans="1:5" ht="15">
      <c r="A10819" s="207">
        <v>36144</v>
      </c>
      <c r="B10819" s="208" t="s">
        <v>12009</v>
      </c>
      <c r="C10819" s="209" t="s">
        <v>14</v>
      </c>
      <c r="D10819" s="210">
        <v>1.54</v>
      </c>
      <c r="E10819" s="206"/>
    </row>
    <row r="10820" spans="1:5" ht="15">
      <c r="A10820" s="207">
        <v>10518</v>
      </c>
      <c r="B10820" s="208" t="s">
        <v>12010</v>
      </c>
      <c r="C10820" s="209" t="s">
        <v>14</v>
      </c>
      <c r="D10820" s="210">
        <v>73.58</v>
      </c>
      <c r="E10820" s="206"/>
    </row>
    <row r="10821" spans="1:5" ht="60">
      <c r="A10821" s="207">
        <v>36530</v>
      </c>
      <c r="B10821" s="208" t="s">
        <v>12011</v>
      </c>
      <c r="C10821" s="209" t="s">
        <v>14</v>
      </c>
      <c r="D10821" s="210">
        <v>267925.01</v>
      </c>
      <c r="E10821" s="206"/>
    </row>
    <row r="10822" spans="1:5" ht="75">
      <c r="A10822" s="207">
        <v>6046</v>
      </c>
      <c r="B10822" s="208" t="s">
        <v>12012</v>
      </c>
      <c r="C10822" s="209" t="s">
        <v>14</v>
      </c>
      <c r="D10822" s="210">
        <v>290606.5</v>
      </c>
      <c r="E10822" s="206"/>
    </row>
    <row r="10823" spans="1:5" ht="60">
      <c r="A10823" s="207">
        <v>36531</v>
      </c>
      <c r="B10823" s="208" t="s">
        <v>12013</v>
      </c>
      <c r="C10823" s="209" t="s">
        <v>14</v>
      </c>
      <c r="D10823" s="210">
        <v>301238.42</v>
      </c>
      <c r="E10823" s="206"/>
    </row>
    <row r="10824" spans="1:5" ht="30">
      <c r="A10824" s="207">
        <v>34684</v>
      </c>
      <c r="B10824" s="208" t="s">
        <v>12014</v>
      </c>
      <c r="C10824" s="209" t="s">
        <v>787</v>
      </c>
      <c r="D10824" s="210">
        <v>205.77</v>
      </c>
      <c r="E10824" s="206"/>
    </row>
    <row r="10825" spans="1:5" ht="30">
      <c r="A10825" s="207">
        <v>34683</v>
      </c>
      <c r="B10825" s="208" t="s">
        <v>12015</v>
      </c>
      <c r="C10825" s="209" t="s">
        <v>787</v>
      </c>
      <c r="D10825" s="210">
        <v>128.6</v>
      </c>
      <c r="E10825" s="206"/>
    </row>
    <row r="10826" spans="1:5" ht="30">
      <c r="A10826" s="207">
        <v>533</v>
      </c>
      <c r="B10826" s="208" t="s">
        <v>12016</v>
      </c>
      <c r="C10826" s="209" t="s">
        <v>787</v>
      </c>
      <c r="D10826" s="210">
        <v>14.1</v>
      </c>
      <c r="E10826" s="206"/>
    </row>
    <row r="10827" spans="1:5" ht="30">
      <c r="A10827" s="207">
        <v>10515</v>
      </c>
      <c r="B10827" s="208" t="s">
        <v>12017</v>
      </c>
      <c r="C10827" s="209" t="s">
        <v>787</v>
      </c>
      <c r="D10827" s="210">
        <v>36.369999999999997</v>
      </c>
      <c r="E10827" s="206"/>
    </row>
    <row r="10828" spans="1:5" ht="30">
      <c r="A10828" s="207">
        <v>536</v>
      </c>
      <c r="B10828" s="208" t="s">
        <v>12018</v>
      </c>
      <c r="C10828" s="209" t="s">
        <v>787</v>
      </c>
      <c r="D10828" s="210">
        <v>23.9</v>
      </c>
      <c r="E10828" s="206"/>
    </row>
    <row r="10829" spans="1:5" ht="30">
      <c r="A10829" s="207">
        <v>153</v>
      </c>
      <c r="B10829" s="208" t="s">
        <v>12019</v>
      </c>
      <c r="C10829" s="209" t="s">
        <v>8049</v>
      </c>
      <c r="D10829" s="210">
        <v>73.64</v>
      </c>
      <c r="E10829" s="206"/>
    </row>
    <row r="10830" spans="1:5" ht="30">
      <c r="A10830" s="207">
        <v>34682</v>
      </c>
      <c r="B10830" s="208" t="s">
        <v>12020</v>
      </c>
      <c r="C10830" s="209" t="s">
        <v>787</v>
      </c>
      <c r="D10830" s="210">
        <v>98.34</v>
      </c>
      <c r="E10830" s="206"/>
    </row>
    <row r="10831" spans="1:5" ht="30">
      <c r="A10831" s="207">
        <v>20205</v>
      </c>
      <c r="B10831" s="208" t="s">
        <v>12021</v>
      </c>
      <c r="C10831" s="209" t="s">
        <v>803</v>
      </c>
      <c r="D10831" s="210">
        <v>1.55</v>
      </c>
      <c r="E10831" s="206"/>
    </row>
    <row r="10832" spans="1:5" ht="30">
      <c r="A10832" s="207">
        <v>4412</v>
      </c>
      <c r="B10832" s="208" t="s">
        <v>12022</v>
      </c>
      <c r="C10832" s="209" t="s">
        <v>803</v>
      </c>
      <c r="D10832" s="210">
        <v>0.93</v>
      </c>
      <c r="E10832" s="206"/>
    </row>
    <row r="10833" spans="1:5" ht="30">
      <c r="A10833" s="207">
        <v>4408</v>
      </c>
      <c r="B10833" s="208" t="s">
        <v>12023</v>
      </c>
      <c r="C10833" s="209" t="s">
        <v>803</v>
      </c>
      <c r="D10833" s="210">
        <v>1.1599999999999999</v>
      </c>
      <c r="E10833" s="206"/>
    </row>
    <row r="10834" spans="1:5" ht="15">
      <c r="A10834" s="207">
        <v>10559</v>
      </c>
      <c r="B10834" s="208" t="s">
        <v>12024</v>
      </c>
      <c r="C10834" s="209" t="s">
        <v>14</v>
      </c>
      <c r="D10834" s="210">
        <v>2735</v>
      </c>
      <c r="E10834" s="206"/>
    </row>
    <row r="10835" spans="1:5" ht="15">
      <c r="A10835" s="207">
        <v>10664</v>
      </c>
      <c r="B10835" s="208" t="s">
        <v>12025</v>
      </c>
      <c r="C10835" s="209" t="s">
        <v>14</v>
      </c>
      <c r="D10835" s="210">
        <v>7433.14</v>
      </c>
      <c r="E10835" s="206"/>
    </row>
    <row r="10836" spans="1:5" ht="15">
      <c r="A10836" s="207">
        <v>36250</v>
      </c>
      <c r="B10836" s="208" t="s">
        <v>12026</v>
      </c>
      <c r="C10836" s="209" t="s">
        <v>803</v>
      </c>
      <c r="D10836" s="210">
        <v>4.07</v>
      </c>
      <c r="E10836" s="206"/>
    </row>
    <row r="10837" spans="1:5" ht="15">
      <c r="A10837" s="207">
        <v>10857</v>
      </c>
      <c r="B10837" s="208" t="s">
        <v>12027</v>
      </c>
      <c r="C10837" s="209" t="s">
        <v>803</v>
      </c>
      <c r="D10837" s="210">
        <v>11.41</v>
      </c>
      <c r="E10837" s="206"/>
    </row>
    <row r="10838" spans="1:5" ht="30">
      <c r="A10838" s="207">
        <v>4803</v>
      </c>
      <c r="B10838" s="208" t="s">
        <v>12028</v>
      </c>
      <c r="C10838" s="209" t="s">
        <v>803</v>
      </c>
      <c r="D10838" s="210">
        <v>26.33</v>
      </c>
      <c r="E10838" s="206"/>
    </row>
    <row r="10839" spans="1:5" ht="30">
      <c r="A10839" s="207">
        <v>6186</v>
      </c>
      <c r="B10839" s="208" t="s">
        <v>12029</v>
      </c>
      <c r="C10839" s="209" t="s">
        <v>803</v>
      </c>
      <c r="D10839" s="210">
        <v>12.46</v>
      </c>
      <c r="E10839" s="206"/>
    </row>
    <row r="10840" spans="1:5" ht="30">
      <c r="A10840" s="207">
        <v>4829</v>
      </c>
      <c r="B10840" s="208" t="s">
        <v>12030</v>
      </c>
      <c r="C10840" s="209" t="s">
        <v>803</v>
      </c>
      <c r="D10840" s="210">
        <v>41.07</v>
      </c>
      <c r="E10840" s="206"/>
    </row>
    <row r="10841" spans="1:5" ht="15">
      <c r="A10841" s="207">
        <v>39829</v>
      </c>
      <c r="B10841" s="208" t="s">
        <v>12031</v>
      </c>
      <c r="C10841" s="209" t="s">
        <v>803</v>
      </c>
      <c r="D10841" s="210">
        <v>24.96</v>
      </c>
      <c r="E10841" s="206"/>
    </row>
    <row r="10842" spans="1:5" ht="45">
      <c r="A10842" s="207">
        <v>20231</v>
      </c>
      <c r="B10842" s="208" t="s">
        <v>12032</v>
      </c>
      <c r="C10842" s="209" t="s">
        <v>803</v>
      </c>
      <c r="D10842" s="210">
        <v>41.67</v>
      </c>
      <c r="E10842" s="206"/>
    </row>
    <row r="10843" spans="1:5" ht="15">
      <c r="A10843" s="207">
        <v>4804</v>
      </c>
      <c r="B10843" s="208" t="s">
        <v>12033</v>
      </c>
      <c r="C10843" s="209" t="s">
        <v>803</v>
      </c>
      <c r="D10843" s="210">
        <v>20.21</v>
      </c>
      <c r="E10843" s="206"/>
    </row>
    <row r="10844" spans="1:5" ht="30">
      <c r="A10844" s="207">
        <v>34680</v>
      </c>
      <c r="B10844" s="208" t="s">
        <v>12034</v>
      </c>
      <c r="C10844" s="209" t="s">
        <v>803</v>
      </c>
      <c r="D10844" s="210">
        <v>30.26</v>
      </c>
      <c r="E10844" s="206"/>
    </row>
    <row r="10845" spans="1:5" ht="30">
      <c r="A10845" s="207">
        <v>11573</v>
      </c>
      <c r="B10845" s="208" t="s">
        <v>12035</v>
      </c>
      <c r="C10845" s="209" t="s">
        <v>14</v>
      </c>
      <c r="D10845" s="210">
        <v>6.24</v>
      </c>
      <c r="E10845" s="206"/>
    </row>
    <row r="10846" spans="1:5" ht="15">
      <c r="A10846" s="207">
        <v>38401</v>
      </c>
      <c r="B10846" s="208" t="s">
        <v>12036</v>
      </c>
      <c r="C10846" s="209" t="s">
        <v>14</v>
      </c>
      <c r="D10846" s="210">
        <v>14.96</v>
      </c>
      <c r="E10846" s="206"/>
    </row>
    <row r="10847" spans="1:5" ht="30">
      <c r="A10847" s="207">
        <v>11575</v>
      </c>
      <c r="B10847" s="208" t="s">
        <v>12037</v>
      </c>
      <c r="C10847" s="209" t="s">
        <v>14</v>
      </c>
      <c r="D10847" s="210">
        <v>60.19</v>
      </c>
      <c r="E10847" s="206"/>
    </row>
    <row r="10848" spans="1:5" ht="45">
      <c r="A10848" s="207">
        <v>38179</v>
      </c>
      <c r="B10848" s="208" t="s">
        <v>12038</v>
      </c>
      <c r="C10848" s="209" t="s">
        <v>14</v>
      </c>
      <c r="D10848" s="210">
        <v>49.77</v>
      </c>
      <c r="E10848" s="206"/>
    </row>
    <row r="10849" spans="1:5" ht="30">
      <c r="A10849" s="207">
        <v>20256</v>
      </c>
      <c r="B10849" s="208" t="s">
        <v>12039</v>
      </c>
      <c r="C10849" s="209" t="s">
        <v>14</v>
      </c>
      <c r="D10849" s="210">
        <v>0.36</v>
      </c>
      <c r="E10849" s="206"/>
    </row>
    <row r="10850" spans="1:5" ht="30">
      <c r="A10850" s="207">
        <v>14511</v>
      </c>
      <c r="B10850" s="208" t="s">
        <v>12040</v>
      </c>
      <c r="C10850" s="209" t="s">
        <v>14</v>
      </c>
      <c r="D10850" s="210">
        <v>599332.15</v>
      </c>
      <c r="E10850" s="206"/>
    </row>
    <row r="10851" spans="1:5" ht="45">
      <c r="A10851" s="207">
        <v>10642</v>
      </c>
      <c r="B10851" s="208" t="s">
        <v>12041</v>
      </c>
      <c r="C10851" s="209" t="s">
        <v>14</v>
      </c>
      <c r="D10851" s="210">
        <v>564600</v>
      </c>
      <c r="E10851" s="206"/>
    </row>
    <row r="10852" spans="1:5" ht="45">
      <c r="A10852" s="207">
        <v>14489</v>
      </c>
      <c r="B10852" s="208" t="s">
        <v>12042</v>
      </c>
      <c r="C10852" s="209" t="s">
        <v>14</v>
      </c>
      <c r="D10852" s="210">
        <v>500789.69</v>
      </c>
      <c r="E10852" s="206"/>
    </row>
    <row r="10853" spans="1:5" ht="30">
      <c r="A10853" s="207">
        <v>14513</v>
      </c>
      <c r="B10853" s="208" t="s">
        <v>12043</v>
      </c>
      <c r="C10853" s="209" t="s">
        <v>14</v>
      </c>
      <c r="D10853" s="210">
        <v>375604.15</v>
      </c>
      <c r="E10853" s="206"/>
    </row>
    <row r="10854" spans="1:5" ht="45">
      <c r="A10854" s="207">
        <v>13600</v>
      </c>
      <c r="B10854" s="208" t="s">
        <v>12044</v>
      </c>
      <c r="C10854" s="209" t="s">
        <v>14</v>
      </c>
      <c r="D10854" s="210">
        <v>484635.13</v>
      </c>
      <c r="E10854" s="206"/>
    </row>
    <row r="10855" spans="1:5" ht="45">
      <c r="A10855" s="207">
        <v>10646</v>
      </c>
      <c r="B10855" s="208" t="s">
        <v>12045</v>
      </c>
      <c r="C10855" s="209" t="s">
        <v>14</v>
      </c>
      <c r="D10855" s="210">
        <v>361263.2</v>
      </c>
      <c r="E10855" s="206"/>
    </row>
    <row r="10856" spans="1:5" ht="45">
      <c r="A10856" s="207">
        <v>6070</v>
      </c>
      <c r="B10856" s="208" t="s">
        <v>12046</v>
      </c>
      <c r="C10856" s="209" t="s">
        <v>14</v>
      </c>
      <c r="D10856" s="210">
        <v>493621.7</v>
      </c>
      <c r="E10856" s="206"/>
    </row>
    <row r="10857" spans="1:5" ht="45">
      <c r="A10857" s="207">
        <v>6069</v>
      </c>
      <c r="B10857" s="208" t="s">
        <v>12047</v>
      </c>
      <c r="C10857" s="209" t="s">
        <v>14</v>
      </c>
      <c r="D10857" s="210">
        <v>109048.48</v>
      </c>
      <c r="E10857" s="206"/>
    </row>
    <row r="10858" spans="1:5" ht="30">
      <c r="A10858" s="207">
        <v>14626</v>
      </c>
      <c r="B10858" s="208" t="s">
        <v>12048</v>
      </c>
      <c r="C10858" s="209" t="s">
        <v>14</v>
      </c>
      <c r="D10858" s="210">
        <v>540402.88</v>
      </c>
      <c r="E10858" s="206"/>
    </row>
    <row r="10859" spans="1:5" ht="30">
      <c r="A10859" s="207">
        <v>6067</v>
      </c>
      <c r="B10859" s="208" t="s">
        <v>12049</v>
      </c>
      <c r="C10859" s="209" t="s">
        <v>14</v>
      </c>
      <c r="D10859" s="210">
        <v>443614.29</v>
      </c>
      <c r="E10859" s="206"/>
    </row>
    <row r="10860" spans="1:5" ht="15">
      <c r="A10860" s="207">
        <v>38393</v>
      </c>
      <c r="B10860" s="208" t="s">
        <v>12050</v>
      </c>
      <c r="C10860" s="209" t="s">
        <v>14</v>
      </c>
      <c r="D10860" s="210">
        <v>15.95</v>
      </c>
      <c r="E10860" s="206"/>
    </row>
    <row r="10861" spans="1:5" ht="15">
      <c r="A10861" s="207">
        <v>38390</v>
      </c>
      <c r="B10861" s="208" t="s">
        <v>12051</v>
      </c>
      <c r="C10861" s="209" t="s">
        <v>14</v>
      </c>
      <c r="D10861" s="210">
        <v>35.369999999999997</v>
      </c>
      <c r="E10861" s="206"/>
    </row>
    <row r="10862" spans="1:5" ht="15">
      <c r="A10862" s="207">
        <v>36532</v>
      </c>
      <c r="B10862" s="208" t="s">
        <v>12052</v>
      </c>
      <c r="C10862" s="209" t="s">
        <v>14</v>
      </c>
      <c r="D10862" s="210">
        <v>27984.39</v>
      </c>
      <c r="E10862" s="206"/>
    </row>
    <row r="10863" spans="1:5" ht="45">
      <c r="A10863" s="207">
        <v>11578</v>
      </c>
      <c r="B10863" s="208" t="s">
        <v>12053</v>
      </c>
      <c r="C10863" s="209" t="s">
        <v>14</v>
      </c>
      <c r="D10863" s="210">
        <v>12.99</v>
      </c>
      <c r="E10863" s="206"/>
    </row>
    <row r="10864" spans="1:5" ht="45">
      <c r="A10864" s="207">
        <v>11577</v>
      </c>
      <c r="B10864" s="208" t="s">
        <v>12054</v>
      </c>
      <c r="C10864" s="209" t="s">
        <v>14</v>
      </c>
      <c r="D10864" s="210">
        <v>12.4</v>
      </c>
      <c r="E10864" s="206"/>
    </row>
    <row r="10865" spans="1:5" ht="45">
      <c r="A10865" s="207">
        <v>42432</v>
      </c>
      <c r="B10865" s="208" t="s">
        <v>12055</v>
      </c>
      <c r="C10865" s="209" t="s">
        <v>14</v>
      </c>
      <c r="D10865" s="210">
        <v>2075.5100000000002</v>
      </c>
      <c r="E10865" s="206"/>
    </row>
    <row r="10866" spans="1:5" ht="45">
      <c r="A10866" s="207">
        <v>42437</v>
      </c>
      <c r="B10866" s="208" t="s">
        <v>12056</v>
      </c>
      <c r="C10866" s="209" t="s">
        <v>14</v>
      </c>
      <c r="D10866" s="210">
        <v>1577.94</v>
      </c>
      <c r="E10866" s="206"/>
    </row>
    <row r="10867" spans="1:5" ht="15">
      <c r="A10867" s="207">
        <v>1116</v>
      </c>
      <c r="B10867" s="208" t="s">
        <v>12057</v>
      </c>
      <c r="C10867" s="209" t="s">
        <v>803</v>
      </c>
      <c r="D10867" s="210">
        <v>20.53</v>
      </c>
      <c r="E10867" s="206"/>
    </row>
    <row r="10868" spans="1:5" ht="15">
      <c r="A10868" s="207">
        <v>1115</v>
      </c>
      <c r="B10868" s="208" t="s">
        <v>12058</v>
      </c>
      <c r="C10868" s="209" t="s">
        <v>803</v>
      </c>
      <c r="D10868" s="210">
        <v>24.6</v>
      </c>
      <c r="E10868" s="206"/>
    </row>
    <row r="10869" spans="1:5" ht="30">
      <c r="A10869" s="207">
        <v>1113</v>
      </c>
      <c r="B10869" s="208" t="s">
        <v>12059</v>
      </c>
      <c r="C10869" s="209" t="s">
        <v>803</v>
      </c>
      <c r="D10869" s="210">
        <v>28.76</v>
      </c>
      <c r="E10869" s="206"/>
    </row>
    <row r="10870" spans="1:5" ht="15">
      <c r="A10870" s="207">
        <v>1114</v>
      </c>
      <c r="B10870" s="208" t="s">
        <v>12060</v>
      </c>
      <c r="C10870" s="209" t="s">
        <v>803</v>
      </c>
      <c r="D10870" s="210">
        <v>34.26</v>
      </c>
      <c r="E10870" s="206"/>
    </row>
    <row r="10871" spans="1:5" ht="30">
      <c r="A10871" s="207">
        <v>40873</v>
      </c>
      <c r="B10871" s="208" t="s">
        <v>12061</v>
      </c>
      <c r="C10871" s="209" t="s">
        <v>803</v>
      </c>
      <c r="D10871" s="210">
        <v>26.81</v>
      </c>
      <c r="E10871" s="206"/>
    </row>
    <row r="10872" spans="1:5" ht="15">
      <c r="A10872" s="207">
        <v>20214</v>
      </c>
      <c r="B10872" s="208" t="s">
        <v>12062</v>
      </c>
      <c r="C10872" s="209" t="s">
        <v>14</v>
      </c>
      <c r="D10872" s="210">
        <v>45.23</v>
      </c>
      <c r="E10872" s="206"/>
    </row>
    <row r="10873" spans="1:5" ht="30">
      <c r="A10873" s="207">
        <v>11064</v>
      </c>
      <c r="B10873" s="208" t="s">
        <v>12063</v>
      </c>
      <c r="C10873" s="209" t="s">
        <v>14</v>
      </c>
      <c r="D10873" s="210">
        <v>19.18</v>
      </c>
      <c r="E10873" s="206"/>
    </row>
    <row r="10874" spans="1:5" ht="30">
      <c r="A10874" s="207">
        <v>7237</v>
      </c>
      <c r="B10874" s="208" t="s">
        <v>12064</v>
      </c>
      <c r="C10874" s="209" t="s">
        <v>14</v>
      </c>
      <c r="D10874" s="210">
        <v>26.16</v>
      </c>
      <c r="E10874" s="206"/>
    </row>
    <row r="10875" spans="1:5" ht="15">
      <c r="A10875" s="207">
        <v>11757</v>
      </c>
      <c r="B10875" s="208" t="s">
        <v>12065</v>
      </c>
      <c r="C10875" s="209" t="s">
        <v>14</v>
      </c>
      <c r="D10875" s="210">
        <v>26.5</v>
      </c>
      <c r="E10875" s="206"/>
    </row>
    <row r="10876" spans="1:5" ht="30">
      <c r="A10876" s="207">
        <v>11758</v>
      </c>
      <c r="B10876" s="208" t="s">
        <v>12066</v>
      </c>
      <c r="C10876" s="209" t="s">
        <v>14</v>
      </c>
      <c r="D10876" s="210">
        <v>82.45</v>
      </c>
      <c r="E10876" s="206"/>
    </row>
    <row r="10877" spans="1:5" ht="30">
      <c r="A10877" s="207">
        <v>37526</v>
      </c>
      <c r="B10877" s="208" t="s">
        <v>12067</v>
      </c>
      <c r="C10877" s="209" t="s">
        <v>14</v>
      </c>
      <c r="D10877" s="210">
        <v>2.66</v>
      </c>
      <c r="E10877" s="206"/>
    </row>
    <row r="10878" spans="1:5" ht="15">
      <c r="A10878" s="207">
        <v>6076</v>
      </c>
      <c r="B10878" s="208" t="s">
        <v>12068</v>
      </c>
      <c r="C10878" s="209" t="s">
        <v>8215</v>
      </c>
      <c r="D10878" s="210">
        <v>53.69</v>
      </c>
      <c r="E10878" s="206"/>
    </row>
    <row r="10879" spans="1:5" ht="15">
      <c r="A10879" s="207">
        <v>13109</v>
      </c>
      <c r="B10879" s="208" t="s">
        <v>12069</v>
      </c>
      <c r="C10879" s="209" t="s">
        <v>14</v>
      </c>
      <c r="D10879" s="210">
        <v>259.47000000000003</v>
      </c>
      <c r="E10879" s="206"/>
    </row>
    <row r="10880" spans="1:5" ht="15">
      <c r="A10880" s="207">
        <v>13110</v>
      </c>
      <c r="B10880" s="208" t="s">
        <v>12070</v>
      </c>
      <c r="C10880" s="209" t="s">
        <v>14</v>
      </c>
      <c r="D10880" s="210">
        <v>341.48</v>
      </c>
      <c r="E10880" s="206"/>
    </row>
    <row r="10881" spans="1:5" ht="30">
      <c r="A10881" s="207">
        <v>7581</v>
      </c>
      <c r="B10881" s="208" t="s">
        <v>12071</v>
      </c>
      <c r="C10881" s="209" t="s">
        <v>14</v>
      </c>
      <c r="D10881" s="210">
        <v>3.27</v>
      </c>
      <c r="E10881" s="206"/>
    </row>
    <row r="10882" spans="1:5" ht="30">
      <c r="A10882" s="207">
        <v>4509</v>
      </c>
      <c r="B10882" s="208" t="s">
        <v>12072</v>
      </c>
      <c r="C10882" s="209" t="s">
        <v>803</v>
      </c>
      <c r="D10882" s="210">
        <v>3.67</v>
      </c>
      <c r="E10882" s="206"/>
    </row>
    <row r="10883" spans="1:5" ht="30">
      <c r="A10883" s="207">
        <v>4512</v>
      </c>
      <c r="B10883" s="208" t="s">
        <v>12073</v>
      </c>
      <c r="C10883" s="209" t="s">
        <v>803</v>
      </c>
      <c r="D10883" s="210">
        <v>1.75</v>
      </c>
      <c r="E10883" s="206"/>
    </row>
    <row r="10884" spans="1:5" ht="30">
      <c r="A10884" s="207">
        <v>4517</v>
      </c>
      <c r="B10884" s="208" t="s">
        <v>12074</v>
      </c>
      <c r="C10884" s="209" t="s">
        <v>803</v>
      </c>
      <c r="D10884" s="210">
        <v>2.5299999999999998</v>
      </c>
      <c r="E10884" s="206"/>
    </row>
    <row r="10885" spans="1:5" ht="30">
      <c r="A10885" s="207">
        <v>20206</v>
      </c>
      <c r="B10885" s="208" t="s">
        <v>12075</v>
      </c>
      <c r="C10885" s="209" t="s">
        <v>803</v>
      </c>
      <c r="D10885" s="210">
        <v>4.1900000000000004</v>
      </c>
      <c r="E10885" s="206"/>
    </row>
    <row r="10886" spans="1:5" ht="30">
      <c r="A10886" s="207">
        <v>4460</v>
      </c>
      <c r="B10886" s="208" t="s">
        <v>12076</v>
      </c>
      <c r="C10886" s="209" t="s">
        <v>803</v>
      </c>
      <c r="D10886" s="210">
        <v>4.3</v>
      </c>
      <c r="E10886" s="206"/>
    </row>
    <row r="10887" spans="1:5" ht="30">
      <c r="A10887" s="207">
        <v>4417</v>
      </c>
      <c r="B10887" s="208" t="s">
        <v>12077</v>
      </c>
      <c r="C10887" s="209" t="s">
        <v>803</v>
      </c>
      <c r="D10887" s="210">
        <v>3.32</v>
      </c>
      <c r="E10887" s="206"/>
    </row>
    <row r="10888" spans="1:5" ht="30">
      <c r="A10888" s="207">
        <v>4415</v>
      </c>
      <c r="B10888" s="208" t="s">
        <v>12078</v>
      </c>
      <c r="C10888" s="209" t="s">
        <v>803</v>
      </c>
      <c r="D10888" s="210">
        <v>2.2999999999999998</v>
      </c>
      <c r="E10888" s="206"/>
    </row>
    <row r="10889" spans="1:5" ht="15">
      <c r="A10889" s="207">
        <v>37373</v>
      </c>
      <c r="B10889" s="208" t="s">
        <v>12079</v>
      </c>
      <c r="C10889" s="209" t="s">
        <v>15</v>
      </c>
      <c r="D10889" s="210">
        <v>0.06</v>
      </c>
      <c r="E10889" s="206"/>
    </row>
    <row r="10890" spans="1:5" ht="15">
      <c r="A10890" s="207">
        <v>40864</v>
      </c>
      <c r="B10890" s="208" t="s">
        <v>12080</v>
      </c>
      <c r="C10890" s="209" t="s">
        <v>8218</v>
      </c>
      <c r="D10890" s="210">
        <v>11.13</v>
      </c>
      <c r="E10890" s="206"/>
    </row>
    <row r="10891" spans="1:5" ht="30">
      <c r="A10891" s="207">
        <v>4734</v>
      </c>
      <c r="B10891" s="208" t="s">
        <v>12081</v>
      </c>
      <c r="C10891" s="209" t="s">
        <v>8215</v>
      </c>
      <c r="D10891" s="210">
        <v>98.97</v>
      </c>
      <c r="E10891" s="206"/>
    </row>
    <row r="10892" spans="1:5" ht="15">
      <c r="A10892" s="207">
        <v>6085</v>
      </c>
      <c r="B10892" s="208" t="s">
        <v>12082</v>
      </c>
      <c r="C10892" s="209" t="s">
        <v>8049</v>
      </c>
      <c r="D10892" s="210">
        <v>4.16</v>
      </c>
      <c r="E10892" s="206"/>
    </row>
    <row r="10893" spans="1:5" ht="15">
      <c r="A10893" s="207">
        <v>38396</v>
      </c>
      <c r="B10893" s="208" t="s">
        <v>12083</v>
      </c>
      <c r="C10893" s="209" t="s">
        <v>14</v>
      </c>
      <c r="D10893" s="210">
        <v>500.15</v>
      </c>
      <c r="E10893" s="206"/>
    </row>
    <row r="10894" spans="1:5" ht="15">
      <c r="A10894" s="207">
        <v>11622</v>
      </c>
      <c r="B10894" s="208" t="s">
        <v>12084</v>
      </c>
      <c r="C10894" s="209" t="s">
        <v>8104</v>
      </c>
      <c r="D10894" s="210">
        <v>55.49</v>
      </c>
      <c r="E10894" s="206"/>
    </row>
    <row r="10895" spans="1:5" ht="30">
      <c r="A10895" s="207">
        <v>43143</v>
      </c>
      <c r="B10895" s="208" t="s">
        <v>12085</v>
      </c>
      <c r="C10895" s="209" t="s">
        <v>8049</v>
      </c>
      <c r="D10895" s="210">
        <v>20.96</v>
      </c>
      <c r="E10895" s="206"/>
    </row>
    <row r="10896" spans="1:5" ht="15">
      <c r="A10896" s="207">
        <v>7317</v>
      </c>
      <c r="B10896" s="208" t="s">
        <v>12086</v>
      </c>
      <c r="C10896" s="209" t="s">
        <v>8104</v>
      </c>
      <c r="D10896" s="210">
        <v>35.6</v>
      </c>
      <c r="E10896" s="206"/>
    </row>
    <row r="10897" spans="1:5" ht="30">
      <c r="A10897" s="207">
        <v>142</v>
      </c>
      <c r="B10897" s="208" t="s">
        <v>12087</v>
      </c>
      <c r="C10897" s="209" t="s">
        <v>12088</v>
      </c>
      <c r="D10897" s="210">
        <v>26.18</v>
      </c>
      <c r="E10897" s="206"/>
    </row>
    <row r="10898" spans="1:5" ht="30">
      <c r="A10898" s="207">
        <v>43142</v>
      </c>
      <c r="B10898" s="208" t="s">
        <v>12089</v>
      </c>
      <c r="C10898" s="209" t="s">
        <v>8049</v>
      </c>
      <c r="D10898" s="210">
        <v>118.94</v>
      </c>
      <c r="E10898" s="206"/>
    </row>
    <row r="10899" spans="1:5" ht="15">
      <c r="A10899" s="207">
        <v>38123</v>
      </c>
      <c r="B10899" s="208" t="s">
        <v>12090</v>
      </c>
      <c r="C10899" s="209" t="s">
        <v>8104</v>
      </c>
      <c r="D10899" s="210">
        <v>69.64</v>
      </c>
      <c r="E10899" s="206"/>
    </row>
    <row r="10900" spans="1:5" ht="30">
      <c r="A10900" s="207">
        <v>42701</v>
      </c>
      <c r="B10900" s="208" t="s">
        <v>12091</v>
      </c>
      <c r="C10900" s="209" t="s">
        <v>14</v>
      </c>
      <c r="D10900" s="210">
        <v>51.73</v>
      </c>
      <c r="E10900" s="206"/>
    </row>
    <row r="10901" spans="1:5" ht="30">
      <c r="A10901" s="207">
        <v>42702</v>
      </c>
      <c r="B10901" s="208" t="s">
        <v>12092</v>
      </c>
      <c r="C10901" s="209" t="s">
        <v>14</v>
      </c>
      <c r="D10901" s="210">
        <v>91.92</v>
      </c>
      <c r="E10901" s="206"/>
    </row>
    <row r="10902" spans="1:5" ht="30">
      <c r="A10902" s="207">
        <v>37955</v>
      </c>
      <c r="B10902" s="208" t="s">
        <v>12093</v>
      </c>
      <c r="C10902" s="209" t="s">
        <v>14</v>
      </c>
      <c r="D10902" s="210">
        <v>119.13</v>
      </c>
      <c r="E10902" s="206"/>
    </row>
    <row r="10903" spans="1:5" ht="30">
      <c r="A10903" s="207">
        <v>42699</v>
      </c>
      <c r="B10903" s="208" t="s">
        <v>12094</v>
      </c>
      <c r="C10903" s="209" t="s">
        <v>14</v>
      </c>
      <c r="D10903" s="210">
        <v>31.6</v>
      </c>
      <c r="E10903" s="206"/>
    </row>
    <row r="10904" spans="1:5" ht="30">
      <c r="A10904" s="207">
        <v>42700</v>
      </c>
      <c r="B10904" s="208" t="s">
        <v>12095</v>
      </c>
      <c r="C10904" s="209" t="s">
        <v>14</v>
      </c>
      <c r="D10904" s="210">
        <v>90.09</v>
      </c>
      <c r="E10904" s="206"/>
    </row>
    <row r="10905" spans="1:5" ht="45">
      <c r="A10905" s="207">
        <v>37743</v>
      </c>
      <c r="B10905" s="208" t="s">
        <v>12096</v>
      </c>
      <c r="C10905" s="209" t="s">
        <v>14</v>
      </c>
      <c r="D10905" s="210">
        <v>183595.8</v>
      </c>
      <c r="E10905" s="206"/>
    </row>
    <row r="10906" spans="1:5" ht="45">
      <c r="A10906" s="207">
        <v>37744</v>
      </c>
      <c r="B10906" s="208" t="s">
        <v>12097</v>
      </c>
      <c r="C10906" s="209" t="s">
        <v>14</v>
      </c>
      <c r="D10906" s="210">
        <v>215874.12</v>
      </c>
      <c r="E10906" s="206"/>
    </row>
    <row r="10907" spans="1:5" ht="45">
      <c r="A10907" s="207">
        <v>37741</v>
      </c>
      <c r="B10907" s="208" t="s">
        <v>12098</v>
      </c>
      <c r="C10907" s="209" t="s">
        <v>14</v>
      </c>
      <c r="D10907" s="210">
        <v>166942.65</v>
      </c>
      <c r="E10907" s="206"/>
    </row>
    <row r="10908" spans="1:5" ht="30">
      <c r="A10908" s="207">
        <v>39396</v>
      </c>
      <c r="B10908" s="208" t="s">
        <v>12099</v>
      </c>
      <c r="C10908" s="209" t="s">
        <v>14</v>
      </c>
      <c r="D10908" s="210">
        <v>53.99</v>
      </c>
      <c r="E10908" s="206"/>
    </row>
    <row r="10909" spans="1:5" ht="30">
      <c r="A10909" s="207">
        <v>39392</v>
      </c>
      <c r="B10909" s="208" t="s">
        <v>12100</v>
      </c>
      <c r="C10909" s="209" t="s">
        <v>14</v>
      </c>
      <c r="D10909" s="210">
        <v>60.9</v>
      </c>
      <c r="E10909" s="206"/>
    </row>
    <row r="10910" spans="1:5" ht="30">
      <c r="A10910" s="207">
        <v>39393</v>
      </c>
      <c r="B10910" s="208" t="s">
        <v>12101</v>
      </c>
      <c r="C10910" s="209" t="s">
        <v>14</v>
      </c>
      <c r="D10910" s="210">
        <v>37.659999999999997</v>
      </c>
      <c r="E10910" s="206"/>
    </row>
    <row r="10911" spans="1:5" ht="30">
      <c r="A10911" s="207">
        <v>39394</v>
      </c>
      <c r="B10911" s="208" t="s">
        <v>12102</v>
      </c>
      <c r="C10911" s="209" t="s">
        <v>14</v>
      </c>
      <c r="D10911" s="210">
        <v>42.39</v>
      </c>
      <c r="E10911" s="206"/>
    </row>
    <row r="10912" spans="1:5" ht="30">
      <c r="A10912" s="207">
        <v>39395</v>
      </c>
      <c r="B10912" s="208" t="s">
        <v>12103</v>
      </c>
      <c r="C10912" s="209" t="s">
        <v>14</v>
      </c>
      <c r="D10912" s="210">
        <v>39.42</v>
      </c>
      <c r="E10912" s="206"/>
    </row>
    <row r="10913" spans="1:5" ht="30">
      <c r="A10913" s="207">
        <v>14618</v>
      </c>
      <c r="B10913" s="208" t="s">
        <v>12104</v>
      </c>
      <c r="C10913" s="209" t="s">
        <v>14</v>
      </c>
      <c r="D10913" s="210">
        <v>1368.47</v>
      </c>
      <c r="E10913" s="206"/>
    </row>
    <row r="10914" spans="1:5" ht="45">
      <c r="A10914" s="207">
        <v>40269</v>
      </c>
      <c r="B10914" s="208" t="s">
        <v>12105</v>
      </c>
      <c r="C10914" s="209" t="s">
        <v>14</v>
      </c>
      <c r="D10914" s="210">
        <v>5513.48</v>
      </c>
      <c r="E10914" s="206"/>
    </row>
    <row r="10915" spans="1:5" ht="15">
      <c r="A10915" s="207">
        <v>6110</v>
      </c>
      <c r="B10915" s="208" t="s">
        <v>12106</v>
      </c>
      <c r="C10915" s="209" t="s">
        <v>15</v>
      </c>
      <c r="D10915" s="210">
        <v>13.66</v>
      </c>
      <c r="E10915" s="206"/>
    </row>
    <row r="10916" spans="1:5" ht="15">
      <c r="A10916" s="207">
        <v>40910</v>
      </c>
      <c r="B10916" s="208" t="s">
        <v>12107</v>
      </c>
      <c r="C10916" s="209" t="s">
        <v>8218</v>
      </c>
      <c r="D10916" s="210">
        <v>2420.84</v>
      </c>
      <c r="E10916" s="206"/>
    </row>
    <row r="10917" spans="1:5" ht="15">
      <c r="A10917" s="207">
        <v>6111</v>
      </c>
      <c r="B10917" s="208" t="s">
        <v>12108</v>
      </c>
      <c r="C10917" s="209" t="s">
        <v>15</v>
      </c>
      <c r="D10917" s="210">
        <v>10.17</v>
      </c>
      <c r="E10917" s="206"/>
    </row>
    <row r="10918" spans="1:5" ht="15">
      <c r="A10918" s="207">
        <v>41084</v>
      </c>
      <c r="B10918" s="208" t="s">
        <v>12109</v>
      </c>
      <c r="C10918" s="209" t="s">
        <v>8218</v>
      </c>
      <c r="D10918" s="210">
        <v>1801.78</v>
      </c>
      <c r="E10918" s="206"/>
    </row>
    <row r="10919" spans="1:5" ht="15">
      <c r="A10919" s="207">
        <v>25950</v>
      </c>
      <c r="B10919" s="208" t="s">
        <v>12110</v>
      </c>
      <c r="C10919" s="209" t="s">
        <v>8215</v>
      </c>
      <c r="D10919" s="210">
        <v>44.46</v>
      </c>
      <c r="E10919" s="206"/>
    </row>
    <row r="10920" spans="1:5" ht="15">
      <c r="A10920" s="207">
        <v>38637</v>
      </c>
      <c r="B10920" s="208" t="s">
        <v>12111</v>
      </c>
      <c r="C10920" s="209" t="s">
        <v>14</v>
      </c>
      <c r="D10920" s="210">
        <v>199.83</v>
      </c>
      <c r="E10920" s="206"/>
    </row>
    <row r="10921" spans="1:5" ht="15">
      <c r="A10921" s="207">
        <v>6150</v>
      </c>
      <c r="B10921" s="208" t="s">
        <v>12112</v>
      </c>
      <c r="C10921" s="209" t="s">
        <v>14</v>
      </c>
      <c r="D10921" s="210">
        <v>202.27</v>
      </c>
      <c r="E10921" s="206"/>
    </row>
    <row r="10922" spans="1:5" ht="15">
      <c r="A10922" s="207">
        <v>6136</v>
      </c>
      <c r="B10922" s="208" t="s">
        <v>12113</v>
      </c>
      <c r="C10922" s="209" t="s">
        <v>14</v>
      </c>
      <c r="D10922" s="210">
        <v>159</v>
      </c>
      <c r="E10922" s="206"/>
    </row>
    <row r="10923" spans="1:5" ht="15">
      <c r="A10923" s="207">
        <v>38638</v>
      </c>
      <c r="B10923" s="208" t="s">
        <v>12114</v>
      </c>
      <c r="C10923" s="209" t="s">
        <v>14</v>
      </c>
      <c r="D10923" s="210">
        <v>168.39</v>
      </c>
      <c r="E10923" s="206"/>
    </row>
    <row r="10924" spans="1:5" ht="15">
      <c r="A10924" s="207">
        <v>20262</v>
      </c>
      <c r="B10924" s="208" t="s">
        <v>12115</v>
      </c>
      <c r="C10924" s="209" t="s">
        <v>14</v>
      </c>
      <c r="D10924" s="210">
        <v>13.89</v>
      </c>
      <c r="E10924" s="206"/>
    </row>
    <row r="10925" spans="1:5" ht="30">
      <c r="A10925" s="207">
        <v>6148</v>
      </c>
      <c r="B10925" s="208" t="s">
        <v>12116</v>
      </c>
      <c r="C10925" s="209" t="s">
        <v>14</v>
      </c>
      <c r="D10925" s="210">
        <v>8.6</v>
      </c>
      <c r="E10925" s="206"/>
    </row>
    <row r="10926" spans="1:5" ht="15">
      <c r="A10926" s="207">
        <v>6145</v>
      </c>
      <c r="B10926" s="208" t="s">
        <v>12117</v>
      </c>
      <c r="C10926" s="209" t="s">
        <v>14</v>
      </c>
      <c r="D10926" s="210">
        <v>15.42</v>
      </c>
      <c r="E10926" s="206"/>
    </row>
    <row r="10927" spans="1:5" ht="15">
      <c r="A10927" s="207">
        <v>6149</v>
      </c>
      <c r="B10927" s="208" t="s">
        <v>12118</v>
      </c>
      <c r="C10927" s="209" t="s">
        <v>14</v>
      </c>
      <c r="D10927" s="210">
        <v>14.54</v>
      </c>
      <c r="E10927" s="206"/>
    </row>
    <row r="10928" spans="1:5" ht="15">
      <c r="A10928" s="207">
        <v>6146</v>
      </c>
      <c r="B10928" s="208" t="s">
        <v>12119</v>
      </c>
      <c r="C10928" s="209" t="s">
        <v>14</v>
      </c>
      <c r="D10928" s="210">
        <v>15.43</v>
      </c>
      <c r="E10928" s="206"/>
    </row>
    <row r="10929" spans="1:5" ht="15">
      <c r="A10929" s="207">
        <v>26026</v>
      </c>
      <c r="B10929" s="208" t="s">
        <v>12120</v>
      </c>
      <c r="C10929" s="209" t="s">
        <v>8104</v>
      </c>
      <c r="D10929" s="210">
        <v>2.2000000000000002</v>
      </c>
      <c r="E10929" s="206"/>
    </row>
    <row r="10930" spans="1:5" ht="15">
      <c r="A10930" s="207">
        <v>39961</v>
      </c>
      <c r="B10930" s="208" t="s">
        <v>12121</v>
      </c>
      <c r="C10930" s="209" t="s">
        <v>14</v>
      </c>
      <c r="D10930" s="210">
        <v>17.3</v>
      </c>
      <c r="E10930" s="206"/>
    </row>
    <row r="10931" spans="1:5" ht="45">
      <c r="A10931" s="207">
        <v>42433</v>
      </c>
      <c r="B10931" s="208" t="s">
        <v>12122</v>
      </c>
      <c r="C10931" s="209" t="s">
        <v>14</v>
      </c>
      <c r="D10931" s="210">
        <v>4099.59</v>
      </c>
      <c r="E10931" s="206"/>
    </row>
    <row r="10932" spans="1:5" ht="45">
      <c r="A10932" s="207">
        <v>42434</v>
      </c>
      <c r="B10932" s="208" t="s">
        <v>12123</v>
      </c>
      <c r="C10932" s="209" t="s">
        <v>14</v>
      </c>
      <c r="D10932" s="210">
        <v>4430.2</v>
      </c>
      <c r="E10932" s="206"/>
    </row>
    <row r="10933" spans="1:5" ht="45">
      <c r="A10933" s="207">
        <v>42435</v>
      </c>
      <c r="B10933" s="208" t="s">
        <v>12124</v>
      </c>
      <c r="C10933" s="209" t="s">
        <v>14</v>
      </c>
      <c r="D10933" s="210">
        <v>2209.17</v>
      </c>
      <c r="E10933" s="206"/>
    </row>
    <row r="10934" spans="1:5" ht="30">
      <c r="A10934" s="207">
        <v>38061</v>
      </c>
      <c r="B10934" s="208" t="s">
        <v>12125</v>
      </c>
      <c r="C10934" s="209" t="s">
        <v>14</v>
      </c>
      <c r="D10934" s="210">
        <v>59.7</v>
      </c>
      <c r="E10934" s="206"/>
    </row>
    <row r="10935" spans="1:5" ht="15">
      <c r="A10935" s="207">
        <v>20250</v>
      </c>
      <c r="B10935" s="208" t="s">
        <v>12126</v>
      </c>
      <c r="C10935" s="209" t="s">
        <v>8104</v>
      </c>
      <c r="D10935" s="210">
        <v>12</v>
      </c>
      <c r="E10935" s="206"/>
    </row>
    <row r="10936" spans="1:5" ht="60">
      <c r="A10936" s="207">
        <v>39965</v>
      </c>
      <c r="B10936" s="208" t="s">
        <v>12127</v>
      </c>
      <c r="C10936" s="209" t="s">
        <v>787</v>
      </c>
      <c r="D10936" s="210">
        <v>1771.67</v>
      </c>
      <c r="E10936" s="206"/>
    </row>
    <row r="10937" spans="1:5" ht="75">
      <c r="A10937" s="207">
        <v>39964</v>
      </c>
      <c r="B10937" s="208" t="s">
        <v>12128</v>
      </c>
      <c r="C10937" s="209" t="s">
        <v>787</v>
      </c>
      <c r="D10937" s="210">
        <v>1427.31</v>
      </c>
      <c r="E10937" s="206"/>
    </row>
    <row r="10938" spans="1:5" ht="15">
      <c r="A10938" s="207">
        <v>13388</v>
      </c>
      <c r="B10938" s="208" t="s">
        <v>12129</v>
      </c>
      <c r="C10938" s="209" t="s">
        <v>8104</v>
      </c>
      <c r="D10938" s="210">
        <v>82.73</v>
      </c>
      <c r="E10938" s="206"/>
    </row>
    <row r="10939" spans="1:5" ht="15">
      <c r="A10939" s="207">
        <v>39914</v>
      </c>
      <c r="B10939" s="208" t="s">
        <v>12130</v>
      </c>
      <c r="C10939" s="209" t="s">
        <v>8104</v>
      </c>
      <c r="D10939" s="210">
        <v>223.69</v>
      </c>
      <c r="E10939" s="206"/>
    </row>
    <row r="10940" spans="1:5" ht="30">
      <c r="A10940" s="207">
        <v>12732</v>
      </c>
      <c r="B10940" s="208" t="s">
        <v>12131</v>
      </c>
      <c r="C10940" s="209" t="s">
        <v>14</v>
      </c>
      <c r="D10940" s="210">
        <v>258.11</v>
      </c>
      <c r="E10940" s="206"/>
    </row>
    <row r="10941" spans="1:5" ht="15">
      <c r="A10941" s="207">
        <v>6160</v>
      </c>
      <c r="B10941" s="208" t="s">
        <v>12132</v>
      </c>
      <c r="C10941" s="209" t="s">
        <v>15</v>
      </c>
      <c r="D10941" s="210">
        <v>13.66</v>
      </c>
      <c r="E10941" s="206"/>
    </row>
    <row r="10942" spans="1:5" ht="15">
      <c r="A10942" s="207">
        <v>41087</v>
      </c>
      <c r="B10942" s="208" t="s">
        <v>12133</v>
      </c>
      <c r="C10942" s="209" t="s">
        <v>8218</v>
      </c>
      <c r="D10942" s="210">
        <v>2420.84</v>
      </c>
      <c r="E10942" s="206"/>
    </row>
    <row r="10943" spans="1:5" ht="15">
      <c r="A10943" s="207">
        <v>6166</v>
      </c>
      <c r="B10943" s="208" t="s">
        <v>12134</v>
      </c>
      <c r="C10943" s="209" t="s">
        <v>15</v>
      </c>
      <c r="D10943" s="210">
        <v>18.309999999999999</v>
      </c>
      <c r="E10943" s="206"/>
    </row>
    <row r="10944" spans="1:5" ht="30">
      <c r="A10944" s="207">
        <v>41088</v>
      </c>
      <c r="B10944" s="208" t="s">
        <v>12135</v>
      </c>
      <c r="C10944" s="209" t="s">
        <v>8218</v>
      </c>
      <c r="D10944" s="210">
        <v>3245.37</v>
      </c>
      <c r="E10944" s="206"/>
    </row>
    <row r="10945" spans="1:5" ht="45">
      <c r="A10945" s="207">
        <v>20232</v>
      </c>
      <c r="B10945" s="208" t="s">
        <v>12136</v>
      </c>
      <c r="C10945" s="209" t="s">
        <v>803</v>
      </c>
      <c r="D10945" s="210">
        <v>58.99</v>
      </c>
      <c r="E10945" s="206"/>
    </row>
    <row r="10946" spans="1:5" ht="30">
      <c r="A10946" s="207">
        <v>10856</v>
      </c>
      <c r="B10946" s="208" t="s">
        <v>12137</v>
      </c>
      <c r="C10946" s="209" t="s">
        <v>803</v>
      </c>
      <c r="D10946" s="210">
        <v>83.21</v>
      </c>
      <c r="E10946" s="206"/>
    </row>
    <row r="10947" spans="1:5" ht="30">
      <c r="A10947" s="207">
        <v>4828</v>
      </c>
      <c r="B10947" s="208" t="s">
        <v>12138</v>
      </c>
      <c r="C10947" s="209" t="s">
        <v>803</v>
      </c>
      <c r="D10947" s="210">
        <v>61.3</v>
      </c>
      <c r="E10947" s="206"/>
    </row>
    <row r="10948" spans="1:5" ht="30">
      <c r="A10948" s="207">
        <v>20249</v>
      </c>
      <c r="B10948" s="208" t="s">
        <v>12139</v>
      </c>
      <c r="C10948" s="209" t="s">
        <v>803</v>
      </c>
      <c r="D10948" s="210">
        <v>33.57</v>
      </c>
      <c r="E10948" s="206"/>
    </row>
    <row r="10949" spans="1:5" ht="15">
      <c r="A10949" s="207">
        <v>11609</v>
      </c>
      <c r="B10949" s="208" t="s">
        <v>12140</v>
      </c>
      <c r="C10949" s="209" t="s">
        <v>8049</v>
      </c>
      <c r="D10949" s="210">
        <v>9.2200000000000006</v>
      </c>
      <c r="E10949" s="206"/>
    </row>
    <row r="10950" spans="1:5" ht="15">
      <c r="A10950" s="207">
        <v>20083</v>
      </c>
      <c r="B10950" s="208" t="s">
        <v>12141</v>
      </c>
      <c r="C10950" s="209" t="s">
        <v>14</v>
      </c>
      <c r="D10950" s="210">
        <v>70.52</v>
      </c>
      <c r="E10950" s="206"/>
    </row>
    <row r="10951" spans="1:5" ht="15">
      <c r="A10951" s="207">
        <v>5318</v>
      </c>
      <c r="B10951" s="208" t="s">
        <v>12142</v>
      </c>
      <c r="C10951" s="209" t="s">
        <v>8049</v>
      </c>
      <c r="D10951" s="210">
        <v>12</v>
      </c>
      <c r="E10951" s="206"/>
    </row>
    <row r="10952" spans="1:5" ht="30">
      <c r="A10952" s="207">
        <v>10691</v>
      </c>
      <c r="B10952" s="208" t="s">
        <v>12143</v>
      </c>
      <c r="C10952" s="209" t="s">
        <v>8049</v>
      </c>
      <c r="D10952" s="210">
        <v>47.63</v>
      </c>
      <c r="E10952" s="206"/>
    </row>
    <row r="10953" spans="1:5" ht="15">
      <c r="A10953" s="207">
        <v>12295</v>
      </c>
      <c r="B10953" s="208" t="s">
        <v>12144</v>
      </c>
      <c r="C10953" s="209" t="s">
        <v>14</v>
      </c>
      <c r="D10953" s="210">
        <v>3.07</v>
      </c>
      <c r="E10953" s="206"/>
    </row>
    <row r="10954" spans="1:5" ht="15">
      <c r="A10954" s="207">
        <v>12296</v>
      </c>
      <c r="B10954" s="208" t="s">
        <v>12145</v>
      </c>
      <c r="C10954" s="209" t="s">
        <v>14</v>
      </c>
      <c r="D10954" s="210">
        <v>3.97</v>
      </c>
      <c r="E10954" s="206"/>
    </row>
    <row r="10955" spans="1:5" ht="15">
      <c r="A10955" s="207">
        <v>12294</v>
      </c>
      <c r="B10955" s="208" t="s">
        <v>12146</v>
      </c>
      <c r="C10955" s="209" t="s">
        <v>14</v>
      </c>
      <c r="D10955" s="210">
        <v>9.5399999999999991</v>
      </c>
      <c r="E10955" s="206"/>
    </row>
    <row r="10956" spans="1:5" ht="30">
      <c r="A10956" s="207">
        <v>14543</v>
      </c>
      <c r="B10956" s="208" t="s">
        <v>12147</v>
      </c>
      <c r="C10956" s="209" t="s">
        <v>14</v>
      </c>
      <c r="D10956" s="210">
        <v>6.81</v>
      </c>
      <c r="E10956" s="206"/>
    </row>
    <row r="10957" spans="1:5" ht="30">
      <c r="A10957" s="207">
        <v>13329</v>
      </c>
      <c r="B10957" s="208" t="s">
        <v>12148</v>
      </c>
      <c r="C10957" s="209" t="s">
        <v>14</v>
      </c>
      <c r="D10957" s="210">
        <v>4</v>
      </c>
      <c r="E10957" s="206"/>
    </row>
    <row r="10958" spans="1:5" ht="30">
      <c r="A10958" s="207">
        <v>21044</v>
      </c>
      <c r="B10958" s="208" t="s">
        <v>12149</v>
      </c>
      <c r="C10958" s="209" t="s">
        <v>14</v>
      </c>
      <c r="D10958" s="210">
        <v>31.38</v>
      </c>
      <c r="E10958" s="206"/>
    </row>
    <row r="10959" spans="1:5" ht="30">
      <c r="A10959" s="207">
        <v>21045</v>
      </c>
      <c r="B10959" s="208" t="s">
        <v>12150</v>
      </c>
      <c r="C10959" s="209" t="s">
        <v>14</v>
      </c>
      <c r="D10959" s="210">
        <v>42.98</v>
      </c>
      <c r="E10959" s="206"/>
    </row>
    <row r="10960" spans="1:5" ht="30">
      <c r="A10960" s="207">
        <v>21040</v>
      </c>
      <c r="B10960" s="208" t="s">
        <v>12151</v>
      </c>
      <c r="C10960" s="209" t="s">
        <v>14</v>
      </c>
      <c r="D10960" s="210">
        <v>30.71</v>
      </c>
      <c r="E10960" s="206"/>
    </row>
    <row r="10961" spans="1:5" ht="30">
      <c r="A10961" s="207">
        <v>21041</v>
      </c>
      <c r="B10961" s="208" t="s">
        <v>12152</v>
      </c>
      <c r="C10961" s="209" t="s">
        <v>14</v>
      </c>
      <c r="D10961" s="210">
        <v>37.07</v>
      </c>
      <c r="E10961" s="206"/>
    </row>
    <row r="10962" spans="1:5" ht="30">
      <c r="A10962" s="207">
        <v>21047</v>
      </c>
      <c r="B10962" s="208" t="s">
        <v>12153</v>
      </c>
      <c r="C10962" s="209" t="s">
        <v>14</v>
      </c>
      <c r="D10962" s="210">
        <v>46.27</v>
      </c>
      <c r="E10962" s="206"/>
    </row>
    <row r="10963" spans="1:5" ht="30">
      <c r="A10963" s="207">
        <v>21043</v>
      </c>
      <c r="B10963" s="208" t="s">
        <v>12154</v>
      </c>
      <c r="C10963" s="209" t="s">
        <v>14</v>
      </c>
      <c r="D10963" s="210">
        <v>45.05</v>
      </c>
      <c r="E10963" s="206"/>
    </row>
    <row r="10964" spans="1:5" ht="30">
      <c r="A10964" s="207">
        <v>21042</v>
      </c>
      <c r="B10964" s="208" t="s">
        <v>12155</v>
      </c>
      <c r="C10964" s="209" t="s">
        <v>14</v>
      </c>
      <c r="D10964" s="210">
        <v>35.659999999999997</v>
      </c>
      <c r="E10964" s="206"/>
    </row>
    <row r="10965" spans="1:5" ht="15">
      <c r="A10965" s="207">
        <v>14149</v>
      </c>
      <c r="B10965" s="208" t="s">
        <v>12156</v>
      </c>
      <c r="C10965" s="209" t="s">
        <v>10252</v>
      </c>
      <c r="D10965" s="210">
        <v>181.54</v>
      </c>
      <c r="E10965" s="206"/>
    </row>
    <row r="10966" spans="1:5" ht="30">
      <c r="A10966" s="207">
        <v>38099</v>
      </c>
      <c r="B10966" s="208" t="s">
        <v>12157</v>
      </c>
      <c r="C10966" s="209" t="s">
        <v>14</v>
      </c>
      <c r="D10966" s="210">
        <v>1.06</v>
      </c>
      <c r="E10966" s="206"/>
    </row>
    <row r="10967" spans="1:5" ht="30">
      <c r="A10967" s="207">
        <v>38100</v>
      </c>
      <c r="B10967" s="208" t="s">
        <v>12158</v>
      </c>
      <c r="C10967" s="209" t="s">
        <v>14</v>
      </c>
      <c r="D10967" s="210">
        <v>1.74</v>
      </c>
      <c r="E10967" s="206"/>
    </row>
    <row r="10968" spans="1:5" ht="30">
      <c r="A10968" s="207">
        <v>20061</v>
      </c>
      <c r="B10968" s="208" t="s">
        <v>12159</v>
      </c>
      <c r="C10968" s="209" t="s">
        <v>14</v>
      </c>
      <c r="D10968" s="210">
        <v>3.18</v>
      </c>
      <c r="E10968" s="206"/>
    </row>
    <row r="10969" spans="1:5" ht="30">
      <c r="A10969" s="207">
        <v>7576</v>
      </c>
      <c r="B10969" s="208" t="s">
        <v>12160</v>
      </c>
      <c r="C10969" s="209" t="s">
        <v>14</v>
      </c>
      <c r="D10969" s="210">
        <v>134.22999999999999</v>
      </c>
      <c r="E10969" s="206"/>
    </row>
    <row r="10970" spans="1:5" ht="30">
      <c r="A10970" s="207">
        <v>3384</v>
      </c>
      <c r="B10970" s="208" t="s">
        <v>12161</v>
      </c>
      <c r="C10970" s="209" t="s">
        <v>14</v>
      </c>
      <c r="D10970" s="210">
        <v>4.8099999999999996</v>
      </c>
      <c r="E10970" s="206"/>
    </row>
    <row r="10971" spans="1:5" ht="30">
      <c r="A10971" s="207">
        <v>7572</v>
      </c>
      <c r="B10971" s="208" t="s">
        <v>12162</v>
      </c>
      <c r="C10971" s="209" t="s">
        <v>14</v>
      </c>
      <c r="D10971" s="210">
        <v>9.5399999999999991</v>
      </c>
      <c r="E10971" s="206"/>
    </row>
    <row r="10972" spans="1:5" ht="30">
      <c r="A10972" s="207">
        <v>3396</v>
      </c>
      <c r="B10972" s="208" t="s">
        <v>12163</v>
      </c>
      <c r="C10972" s="209" t="s">
        <v>14</v>
      </c>
      <c r="D10972" s="210">
        <v>6.76</v>
      </c>
      <c r="E10972" s="206"/>
    </row>
    <row r="10973" spans="1:5" ht="30">
      <c r="A10973" s="207">
        <v>37590</v>
      </c>
      <c r="B10973" s="208" t="s">
        <v>12164</v>
      </c>
      <c r="C10973" s="209" t="s">
        <v>14</v>
      </c>
      <c r="D10973" s="210">
        <v>18.18</v>
      </c>
      <c r="E10973" s="206"/>
    </row>
    <row r="10974" spans="1:5" ht="30">
      <c r="A10974" s="207">
        <v>37591</v>
      </c>
      <c r="B10974" s="208" t="s">
        <v>12165</v>
      </c>
      <c r="C10974" s="209" t="s">
        <v>14</v>
      </c>
      <c r="D10974" s="210">
        <v>21.85</v>
      </c>
      <c r="E10974" s="206"/>
    </row>
    <row r="10975" spans="1:5" ht="30">
      <c r="A10975" s="207">
        <v>12626</v>
      </c>
      <c r="B10975" s="208" t="s">
        <v>12166</v>
      </c>
      <c r="C10975" s="209" t="s">
        <v>14</v>
      </c>
      <c r="D10975" s="210">
        <v>15.29</v>
      </c>
      <c r="E10975" s="206"/>
    </row>
    <row r="10976" spans="1:5" ht="15">
      <c r="A10976" s="207">
        <v>11033</v>
      </c>
      <c r="B10976" s="208" t="s">
        <v>12167</v>
      </c>
      <c r="C10976" s="209" t="s">
        <v>14</v>
      </c>
      <c r="D10976" s="210">
        <v>6.23</v>
      </c>
      <c r="E10976" s="206"/>
    </row>
    <row r="10977" spans="1:5" ht="15">
      <c r="A10977" s="207">
        <v>390</v>
      </c>
      <c r="B10977" s="208" t="s">
        <v>12168</v>
      </c>
      <c r="C10977" s="209" t="s">
        <v>14</v>
      </c>
      <c r="D10977" s="210">
        <v>13.58</v>
      </c>
      <c r="E10977" s="206"/>
    </row>
    <row r="10978" spans="1:5" ht="45">
      <c r="A10978" s="207">
        <v>42436</v>
      </c>
      <c r="B10978" s="208" t="s">
        <v>12169</v>
      </c>
      <c r="C10978" s="209" t="s">
        <v>14</v>
      </c>
      <c r="D10978" s="210">
        <v>2312.38</v>
      </c>
      <c r="E10978" s="206"/>
    </row>
    <row r="10979" spans="1:5" ht="30">
      <c r="A10979" s="207">
        <v>6193</v>
      </c>
      <c r="B10979" s="208" t="s">
        <v>12170</v>
      </c>
      <c r="C10979" s="209" t="s">
        <v>803</v>
      </c>
      <c r="D10979" s="210">
        <v>8.6199999999999992</v>
      </c>
      <c r="E10979" s="206"/>
    </row>
    <row r="10980" spans="1:5" ht="30">
      <c r="A10980" s="207">
        <v>6194</v>
      </c>
      <c r="B10980" s="208" t="s">
        <v>12171</v>
      </c>
      <c r="C10980" s="209" t="s">
        <v>803</v>
      </c>
      <c r="D10980" s="210">
        <v>5.16</v>
      </c>
      <c r="E10980" s="206"/>
    </row>
    <row r="10981" spans="1:5" ht="30">
      <c r="A10981" s="207">
        <v>10567</v>
      </c>
      <c r="B10981" s="208" t="s">
        <v>12172</v>
      </c>
      <c r="C10981" s="209" t="s">
        <v>803</v>
      </c>
      <c r="D10981" s="210">
        <v>8.18</v>
      </c>
      <c r="E10981" s="206"/>
    </row>
    <row r="10982" spans="1:5" ht="30">
      <c r="A10982" s="207">
        <v>6212</v>
      </c>
      <c r="B10982" s="208" t="s">
        <v>12173</v>
      </c>
      <c r="C10982" s="209" t="s">
        <v>803</v>
      </c>
      <c r="D10982" s="210">
        <v>12</v>
      </c>
      <c r="E10982" s="206"/>
    </row>
    <row r="10983" spans="1:5" ht="30">
      <c r="A10983" s="207">
        <v>3993</v>
      </c>
      <c r="B10983" s="208" t="s">
        <v>12174</v>
      </c>
      <c r="C10983" s="209" t="s">
        <v>787</v>
      </c>
      <c r="D10983" s="210">
        <v>8.35</v>
      </c>
      <c r="E10983" s="206"/>
    </row>
    <row r="10984" spans="1:5" ht="30">
      <c r="A10984" s="207">
        <v>3990</v>
      </c>
      <c r="B10984" s="208" t="s">
        <v>12175</v>
      </c>
      <c r="C10984" s="209" t="s">
        <v>803</v>
      </c>
      <c r="D10984" s="210">
        <v>10.48</v>
      </c>
      <c r="E10984" s="206"/>
    </row>
    <row r="10985" spans="1:5" ht="30">
      <c r="A10985" s="207">
        <v>3992</v>
      </c>
      <c r="B10985" s="208" t="s">
        <v>12176</v>
      </c>
      <c r="C10985" s="209" t="s">
        <v>803</v>
      </c>
      <c r="D10985" s="210">
        <v>14.15</v>
      </c>
      <c r="E10985" s="206"/>
    </row>
    <row r="10986" spans="1:5" ht="30">
      <c r="A10986" s="207">
        <v>6178</v>
      </c>
      <c r="B10986" s="208" t="s">
        <v>12177</v>
      </c>
      <c r="C10986" s="209" t="s">
        <v>787</v>
      </c>
      <c r="D10986" s="210">
        <v>207.83</v>
      </c>
      <c r="E10986" s="206"/>
    </row>
    <row r="10987" spans="1:5" ht="30">
      <c r="A10987" s="207">
        <v>6180</v>
      </c>
      <c r="B10987" s="208" t="s">
        <v>12178</v>
      </c>
      <c r="C10987" s="209" t="s">
        <v>787</v>
      </c>
      <c r="D10987" s="210">
        <v>224.31</v>
      </c>
      <c r="E10987" s="206"/>
    </row>
    <row r="10988" spans="1:5" ht="30">
      <c r="A10988" s="207">
        <v>6182</v>
      </c>
      <c r="B10988" s="208" t="s">
        <v>12179</v>
      </c>
      <c r="C10988" s="209" t="s">
        <v>787</v>
      </c>
      <c r="D10988" s="210">
        <v>278.42</v>
      </c>
      <c r="E10988" s="206"/>
    </row>
    <row r="10989" spans="1:5" ht="30">
      <c r="A10989" s="207">
        <v>43614</v>
      </c>
      <c r="B10989" s="208" t="s">
        <v>12180</v>
      </c>
      <c r="C10989" s="209" t="s">
        <v>803</v>
      </c>
      <c r="D10989" s="210">
        <v>7.08</v>
      </c>
      <c r="E10989" s="206"/>
    </row>
    <row r="10990" spans="1:5" ht="30">
      <c r="A10990" s="207">
        <v>6189</v>
      </c>
      <c r="B10990" s="208" t="s">
        <v>12181</v>
      </c>
      <c r="C10990" s="209" t="s">
        <v>803</v>
      </c>
      <c r="D10990" s="210">
        <v>12.58</v>
      </c>
      <c r="E10990" s="206"/>
    </row>
    <row r="10991" spans="1:5" ht="30">
      <c r="A10991" s="207">
        <v>6214</v>
      </c>
      <c r="B10991" s="208" t="s">
        <v>12182</v>
      </c>
      <c r="C10991" s="209" t="s">
        <v>787</v>
      </c>
      <c r="D10991" s="210">
        <v>130.19</v>
      </c>
      <c r="E10991" s="206"/>
    </row>
    <row r="10992" spans="1:5" ht="30">
      <c r="A10992" s="207">
        <v>36153</v>
      </c>
      <c r="B10992" s="208" t="s">
        <v>12183</v>
      </c>
      <c r="C10992" s="209" t="s">
        <v>14</v>
      </c>
      <c r="D10992" s="210">
        <v>184.57</v>
      </c>
      <c r="E10992" s="206"/>
    </row>
    <row r="10993" spans="1:5" ht="15">
      <c r="A10993" s="207">
        <v>10740</v>
      </c>
      <c r="B10993" s="208" t="s">
        <v>12184</v>
      </c>
      <c r="C10993" s="209" t="s">
        <v>14</v>
      </c>
      <c r="D10993" s="210">
        <v>11702.85</v>
      </c>
      <c r="E10993" s="206"/>
    </row>
    <row r="10994" spans="1:5" ht="15">
      <c r="A10994" s="207">
        <v>13914</v>
      </c>
      <c r="B10994" s="208" t="s">
        <v>12185</v>
      </c>
      <c r="C10994" s="209" t="s">
        <v>14</v>
      </c>
      <c r="D10994" s="210">
        <v>846.75</v>
      </c>
      <c r="E10994" s="206"/>
    </row>
    <row r="10995" spans="1:5" ht="15">
      <c r="A10995" s="207">
        <v>10742</v>
      </c>
      <c r="B10995" s="208" t="s">
        <v>12186</v>
      </c>
      <c r="C10995" s="209" t="s">
        <v>14</v>
      </c>
      <c r="D10995" s="210">
        <v>1234.99</v>
      </c>
      <c r="E10995" s="206"/>
    </row>
    <row r="10996" spans="1:5" ht="15">
      <c r="A10996" s="207">
        <v>38465</v>
      </c>
      <c r="B10996" s="208" t="s">
        <v>12187</v>
      </c>
      <c r="C10996" s="209" t="s">
        <v>14</v>
      </c>
      <c r="D10996" s="210">
        <v>30.2</v>
      </c>
      <c r="E10996" s="206"/>
    </row>
    <row r="10997" spans="1:5" ht="15">
      <c r="A10997" s="207">
        <v>7543</v>
      </c>
      <c r="B10997" s="208" t="s">
        <v>12188</v>
      </c>
      <c r="C10997" s="209" t="s">
        <v>14</v>
      </c>
      <c r="D10997" s="210">
        <v>3.6</v>
      </c>
      <c r="E10997" s="206"/>
    </row>
    <row r="10998" spans="1:5" ht="30">
      <c r="A10998" s="207">
        <v>43427</v>
      </c>
      <c r="B10998" s="208" t="s">
        <v>12189</v>
      </c>
      <c r="C10998" s="209" t="s">
        <v>14</v>
      </c>
      <c r="D10998" s="210">
        <v>1531.85</v>
      </c>
      <c r="E10998" s="206"/>
    </row>
    <row r="10999" spans="1:5" ht="15">
      <c r="A10999" s="207">
        <v>41613</v>
      </c>
      <c r="B10999" s="208" t="s">
        <v>12190</v>
      </c>
      <c r="C10999" s="209" t="s">
        <v>14</v>
      </c>
      <c r="D10999" s="210">
        <v>98.47</v>
      </c>
      <c r="E10999" s="206"/>
    </row>
    <row r="11000" spans="1:5" ht="15">
      <c r="A11000" s="207">
        <v>41614</v>
      </c>
      <c r="B11000" s="208" t="s">
        <v>12191</v>
      </c>
      <c r="C11000" s="209" t="s">
        <v>14</v>
      </c>
      <c r="D11000" s="210">
        <v>125.47</v>
      </c>
      <c r="E11000" s="206"/>
    </row>
    <row r="11001" spans="1:5" ht="15">
      <c r="A11001" s="207">
        <v>41615</v>
      </c>
      <c r="B11001" s="208" t="s">
        <v>12192</v>
      </c>
      <c r="C11001" s="209" t="s">
        <v>14</v>
      </c>
      <c r="D11001" s="210">
        <v>193.92</v>
      </c>
      <c r="E11001" s="206"/>
    </row>
    <row r="11002" spans="1:5" ht="15">
      <c r="A11002" s="207">
        <v>41616</v>
      </c>
      <c r="B11002" s="208" t="s">
        <v>12193</v>
      </c>
      <c r="C11002" s="209" t="s">
        <v>14</v>
      </c>
      <c r="D11002" s="210">
        <v>289.74</v>
      </c>
      <c r="E11002" s="206"/>
    </row>
    <row r="11003" spans="1:5" ht="15">
      <c r="A11003" s="207">
        <v>41617</v>
      </c>
      <c r="B11003" s="208" t="s">
        <v>12194</v>
      </c>
      <c r="C11003" s="209" t="s">
        <v>14</v>
      </c>
      <c r="D11003" s="210">
        <v>576.13</v>
      </c>
      <c r="E11003" s="206"/>
    </row>
    <row r="11004" spans="1:5" ht="15">
      <c r="A11004" s="207">
        <v>41618</v>
      </c>
      <c r="B11004" s="208" t="s">
        <v>12195</v>
      </c>
      <c r="C11004" s="209" t="s">
        <v>14</v>
      </c>
      <c r="D11004" s="210">
        <v>1060.6199999999999</v>
      </c>
      <c r="E11004" s="206"/>
    </row>
    <row r="11005" spans="1:5" ht="45">
      <c r="A11005" s="207">
        <v>43428</v>
      </c>
      <c r="B11005" s="208" t="s">
        <v>12196</v>
      </c>
      <c r="C11005" s="209" t="s">
        <v>14</v>
      </c>
      <c r="D11005" s="210">
        <v>1863</v>
      </c>
      <c r="E11005" s="206"/>
    </row>
    <row r="11006" spans="1:5" ht="30">
      <c r="A11006" s="207">
        <v>41619</v>
      </c>
      <c r="B11006" s="208" t="s">
        <v>12197</v>
      </c>
      <c r="C11006" s="209" t="s">
        <v>14</v>
      </c>
      <c r="D11006" s="210">
        <v>120.7</v>
      </c>
      <c r="E11006" s="206"/>
    </row>
    <row r="11007" spans="1:5" ht="30">
      <c r="A11007" s="207">
        <v>41620</v>
      </c>
      <c r="B11007" s="208" t="s">
        <v>12198</v>
      </c>
      <c r="C11007" s="209" t="s">
        <v>14</v>
      </c>
      <c r="D11007" s="210">
        <v>152.47</v>
      </c>
      <c r="E11007" s="206"/>
    </row>
    <row r="11008" spans="1:5" ht="30">
      <c r="A11008" s="207">
        <v>41622</v>
      </c>
      <c r="B11008" s="208" t="s">
        <v>12199</v>
      </c>
      <c r="C11008" s="209" t="s">
        <v>14</v>
      </c>
      <c r="D11008" s="210">
        <v>264.44</v>
      </c>
      <c r="E11008" s="206"/>
    </row>
    <row r="11009" spans="1:5" ht="30">
      <c r="A11009" s="207">
        <v>41623</v>
      </c>
      <c r="B11009" s="208" t="s">
        <v>12200</v>
      </c>
      <c r="C11009" s="209" t="s">
        <v>14</v>
      </c>
      <c r="D11009" s="210">
        <v>406.58</v>
      </c>
      <c r="E11009" s="206"/>
    </row>
    <row r="11010" spans="1:5" ht="30">
      <c r="A11010" s="207">
        <v>41624</v>
      </c>
      <c r="B11010" s="208" t="s">
        <v>12201</v>
      </c>
      <c r="C11010" s="209" t="s">
        <v>14</v>
      </c>
      <c r="D11010" s="210">
        <v>762.35</v>
      </c>
      <c r="E11010" s="206"/>
    </row>
    <row r="11011" spans="1:5" ht="30">
      <c r="A11011" s="207">
        <v>41625</v>
      </c>
      <c r="B11011" s="208" t="s">
        <v>12202</v>
      </c>
      <c r="C11011" s="209" t="s">
        <v>14</v>
      </c>
      <c r="D11011" s="210">
        <v>1172.9100000000001</v>
      </c>
      <c r="E11011" s="206"/>
    </row>
    <row r="11012" spans="1:5" ht="15">
      <c r="A11012" s="207">
        <v>39352</v>
      </c>
      <c r="B11012" s="208" t="s">
        <v>12203</v>
      </c>
      <c r="C11012" s="209" t="s">
        <v>14</v>
      </c>
      <c r="D11012" s="210">
        <v>2.2200000000000002</v>
      </c>
      <c r="E11012" s="206"/>
    </row>
    <row r="11013" spans="1:5" ht="15">
      <c r="A11013" s="207">
        <v>39346</v>
      </c>
      <c r="B11013" s="208" t="s">
        <v>12204</v>
      </c>
      <c r="C11013" s="209" t="s">
        <v>14</v>
      </c>
      <c r="D11013" s="210">
        <v>2.2200000000000002</v>
      </c>
      <c r="E11013" s="206"/>
    </row>
    <row r="11014" spans="1:5" ht="15">
      <c r="A11014" s="207">
        <v>39350</v>
      </c>
      <c r="B11014" s="208" t="s">
        <v>12205</v>
      </c>
      <c r="C11014" s="209" t="s">
        <v>14</v>
      </c>
      <c r="D11014" s="210">
        <v>2.39</v>
      </c>
      <c r="E11014" s="206"/>
    </row>
    <row r="11015" spans="1:5" ht="15">
      <c r="A11015" s="207">
        <v>39351</v>
      </c>
      <c r="B11015" s="208" t="s">
        <v>12206</v>
      </c>
      <c r="C11015" s="209" t="s">
        <v>14</v>
      </c>
      <c r="D11015" s="210">
        <v>2.77</v>
      </c>
      <c r="E11015" s="206"/>
    </row>
    <row r="11016" spans="1:5" ht="15">
      <c r="A11016" s="207">
        <v>38952</v>
      </c>
      <c r="B11016" s="208" t="s">
        <v>12207</v>
      </c>
      <c r="C11016" s="209" t="s">
        <v>14</v>
      </c>
      <c r="D11016" s="210">
        <v>3.6</v>
      </c>
      <c r="E11016" s="206"/>
    </row>
    <row r="11017" spans="1:5" ht="15">
      <c r="A11017" s="207">
        <v>38953</v>
      </c>
      <c r="B11017" s="208" t="s">
        <v>12208</v>
      </c>
      <c r="C11017" s="209" t="s">
        <v>14</v>
      </c>
      <c r="D11017" s="210">
        <v>5.67</v>
      </c>
      <c r="E11017" s="206"/>
    </row>
    <row r="11018" spans="1:5" ht="15">
      <c r="A11018" s="207">
        <v>38835</v>
      </c>
      <c r="B11018" s="208" t="s">
        <v>12209</v>
      </c>
      <c r="C11018" s="209" t="s">
        <v>14</v>
      </c>
      <c r="D11018" s="210">
        <v>5.09</v>
      </c>
      <c r="E11018" s="206"/>
    </row>
    <row r="11019" spans="1:5" ht="15">
      <c r="A11019" s="207">
        <v>38837</v>
      </c>
      <c r="B11019" s="208" t="s">
        <v>12210</v>
      </c>
      <c r="C11019" s="209" t="s">
        <v>14</v>
      </c>
      <c r="D11019" s="210">
        <v>13.24</v>
      </c>
      <c r="E11019" s="206"/>
    </row>
    <row r="11020" spans="1:5" ht="15">
      <c r="A11020" s="207">
        <v>38836</v>
      </c>
      <c r="B11020" s="208" t="s">
        <v>12211</v>
      </c>
      <c r="C11020" s="209" t="s">
        <v>14</v>
      </c>
      <c r="D11020" s="210">
        <v>7.33</v>
      </c>
      <c r="E11020" s="206"/>
    </row>
    <row r="11021" spans="1:5" ht="30">
      <c r="A11021" s="207">
        <v>2666</v>
      </c>
      <c r="B11021" s="208" t="s">
        <v>12212</v>
      </c>
      <c r="C11021" s="209" t="s">
        <v>14</v>
      </c>
      <c r="D11021" s="210">
        <v>5.55</v>
      </c>
      <c r="E11021" s="206"/>
    </row>
    <row r="11022" spans="1:5" ht="30">
      <c r="A11022" s="207">
        <v>2668</v>
      </c>
      <c r="B11022" s="208" t="s">
        <v>12213</v>
      </c>
      <c r="C11022" s="209" t="s">
        <v>14</v>
      </c>
      <c r="D11022" s="210">
        <v>6.34</v>
      </c>
      <c r="E11022" s="206"/>
    </row>
    <row r="11023" spans="1:5" ht="30">
      <c r="A11023" s="207">
        <v>2664</v>
      </c>
      <c r="B11023" s="208" t="s">
        <v>12214</v>
      </c>
      <c r="C11023" s="209" t="s">
        <v>14</v>
      </c>
      <c r="D11023" s="210">
        <v>9.35</v>
      </c>
      <c r="E11023" s="206"/>
    </row>
    <row r="11024" spans="1:5" ht="30">
      <c r="A11024" s="207">
        <v>2662</v>
      </c>
      <c r="B11024" s="208" t="s">
        <v>12215</v>
      </c>
      <c r="C11024" s="209" t="s">
        <v>14</v>
      </c>
      <c r="D11024" s="210">
        <v>11.47</v>
      </c>
      <c r="E11024" s="206"/>
    </row>
    <row r="11025" spans="1:5" ht="30">
      <c r="A11025" s="207">
        <v>20964</v>
      </c>
      <c r="B11025" s="208" t="s">
        <v>12216</v>
      </c>
      <c r="C11025" s="209" t="s">
        <v>14</v>
      </c>
      <c r="D11025" s="210">
        <v>59.74</v>
      </c>
      <c r="E11025" s="206"/>
    </row>
    <row r="11026" spans="1:5" ht="30">
      <c r="A11026" s="207">
        <v>10905</v>
      </c>
      <c r="B11026" s="208" t="s">
        <v>12217</v>
      </c>
      <c r="C11026" s="209" t="s">
        <v>14</v>
      </c>
      <c r="D11026" s="210">
        <v>80.14</v>
      </c>
      <c r="E11026" s="206"/>
    </row>
    <row r="11027" spans="1:5" ht="30">
      <c r="A11027" s="207">
        <v>42703</v>
      </c>
      <c r="B11027" s="208" t="s">
        <v>12218</v>
      </c>
      <c r="C11027" s="209" t="s">
        <v>14</v>
      </c>
      <c r="D11027" s="210">
        <v>101.23</v>
      </c>
      <c r="E11027" s="206"/>
    </row>
    <row r="11028" spans="1:5" ht="30">
      <c r="A11028" s="207">
        <v>42704</v>
      </c>
      <c r="B11028" s="208" t="s">
        <v>12219</v>
      </c>
      <c r="C11028" s="209" t="s">
        <v>14</v>
      </c>
      <c r="D11028" s="210">
        <v>155.41</v>
      </c>
      <c r="E11028" s="206"/>
    </row>
    <row r="11029" spans="1:5" ht="30">
      <c r="A11029" s="207">
        <v>42705</v>
      </c>
      <c r="B11029" s="208" t="s">
        <v>12220</v>
      </c>
      <c r="C11029" s="209" t="s">
        <v>14</v>
      </c>
      <c r="D11029" s="210">
        <v>198.28</v>
      </c>
      <c r="E11029" s="206"/>
    </row>
    <row r="11030" spans="1:5" ht="30">
      <c r="A11030" s="207">
        <v>42706</v>
      </c>
      <c r="B11030" s="208" t="s">
        <v>12221</v>
      </c>
      <c r="C11030" s="209" t="s">
        <v>14</v>
      </c>
      <c r="D11030" s="210">
        <v>245.57</v>
      </c>
      <c r="E11030" s="206"/>
    </row>
    <row r="11031" spans="1:5" ht="30">
      <c r="A11031" s="207">
        <v>11289</v>
      </c>
      <c r="B11031" s="208" t="s">
        <v>12222</v>
      </c>
      <c r="C11031" s="209" t="s">
        <v>14</v>
      </c>
      <c r="D11031" s="210">
        <v>104.18</v>
      </c>
      <c r="E11031" s="206"/>
    </row>
    <row r="11032" spans="1:5" ht="30">
      <c r="A11032" s="207">
        <v>11241</v>
      </c>
      <c r="B11032" s="208" t="s">
        <v>12223</v>
      </c>
      <c r="C11032" s="209" t="s">
        <v>14</v>
      </c>
      <c r="D11032" s="210">
        <v>260.45999999999998</v>
      </c>
      <c r="E11032" s="206"/>
    </row>
    <row r="11033" spans="1:5" ht="30">
      <c r="A11033" s="207">
        <v>11301</v>
      </c>
      <c r="B11033" s="208" t="s">
        <v>12224</v>
      </c>
      <c r="C11033" s="209" t="s">
        <v>14</v>
      </c>
      <c r="D11033" s="210">
        <v>660.46</v>
      </c>
      <c r="E11033" s="206"/>
    </row>
    <row r="11034" spans="1:5" ht="30">
      <c r="A11034" s="207">
        <v>21090</v>
      </c>
      <c r="B11034" s="208" t="s">
        <v>12225</v>
      </c>
      <c r="C11034" s="209" t="s">
        <v>14</v>
      </c>
      <c r="D11034" s="210">
        <v>809.3</v>
      </c>
      <c r="E11034" s="206"/>
    </row>
    <row r="11035" spans="1:5" ht="30">
      <c r="A11035" s="207">
        <v>14112</v>
      </c>
      <c r="B11035" s="208" t="s">
        <v>12226</v>
      </c>
      <c r="C11035" s="209" t="s">
        <v>14</v>
      </c>
      <c r="D11035" s="210">
        <v>337.67</v>
      </c>
      <c r="E11035" s="206"/>
    </row>
    <row r="11036" spans="1:5" ht="30">
      <c r="A11036" s="207">
        <v>11315</v>
      </c>
      <c r="B11036" s="208" t="s">
        <v>12227</v>
      </c>
      <c r="C11036" s="209" t="s">
        <v>14</v>
      </c>
      <c r="D11036" s="210">
        <v>158.13</v>
      </c>
      <c r="E11036" s="206"/>
    </row>
    <row r="11037" spans="1:5" ht="30">
      <c r="A11037" s="207">
        <v>21071</v>
      </c>
      <c r="B11037" s="208" t="s">
        <v>12228</v>
      </c>
      <c r="C11037" s="209" t="s">
        <v>14</v>
      </c>
      <c r="D11037" s="210">
        <v>241.86</v>
      </c>
      <c r="E11037" s="206"/>
    </row>
    <row r="11038" spans="1:5" ht="30">
      <c r="A11038" s="207">
        <v>11316</v>
      </c>
      <c r="B11038" s="208" t="s">
        <v>12229</v>
      </c>
      <c r="C11038" s="209" t="s">
        <v>14</v>
      </c>
      <c r="D11038" s="210">
        <v>520.92999999999995</v>
      </c>
      <c r="E11038" s="206"/>
    </row>
    <row r="11039" spans="1:5" ht="30">
      <c r="A11039" s="207">
        <v>6243</v>
      </c>
      <c r="B11039" s="208" t="s">
        <v>12230</v>
      </c>
      <c r="C11039" s="209" t="s">
        <v>14</v>
      </c>
      <c r="D11039" s="210">
        <v>600</v>
      </c>
      <c r="E11039" s="206"/>
    </row>
    <row r="11040" spans="1:5" ht="30">
      <c r="A11040" s="207">
        <v>6240</v>
      </c>
      <c r="B11040" s="208" t="s">
        <v>12231</v>
      </c>
      <c r="C11040" s="209" t="s">
        <v>14</v>
      </c>
      <c r="D11040" s="210">
        <v>794.41</v>
      </c>
      <c r="E11040" s="206"/>
    </row>
    <row r="11041" spans="1:5" ht="30">
      <c r="A11041" s="207">
        <v>11296</v>
      </c>
      <c r="B11041" s="208" t="s">
        <v>12232</v>
      </c>
      <c r="C11041" s="209" t="s">
        <v>14</v>
      </c>
      <c r="D11041" s="210">
        <v>2531.16</v>
      </c>
      <c r="E11041" s="206"/>
    </row>
    <row r="11042" spans="1:5" ht="30">
      <c r="A11042" s="207">
        <v>11299</v>
      </c>
      <c r="B11042" s="208" t="s">
        <v>12233</v>
      </c>
      <c r="C11042" s="209" t="s">
        <v>14</v>
      </c>
      <c r="D11042" s="210">
        <v>856.74</v>
      </c>
      <c r="E11042" s="206"/>
    </row>
    <row r="11043" spans="1:5" ht="30">
      <c r="A11043" s="207">
        <v>11066</v>
      </c>
      <c r="B11043" s="208" t="s">
        <v>12234</v>
      </c>
      <c r="C11043" s="209" t="s">
        <v>14</v>
      </c>
      <c r="D11043" s="210">
        <v>15.91</v>
      </c>
      <c r="E11043" s="206"/>
    </row>
    <row r="11044" spans="1:5" ht="30">
      <c r="A11044" s="207">
        <v>11065</v>
      </c>
      <c r="B11044" s="208" t="s">
        <v>12235</v>
      </c>
      <c r="C11044" s="209" t="s">
        <v>14</v>
      </c>
      <c r="D11044" s="210">
        <v>18.239999999999998</v>
      </c>
      <c r="E11044" s="206"/>
    </row>
    <row r="11045" spans="1:5" ht="30">
      <c r="A11045" s="207">
        <v>11688</v>
      </c>
      <c r="B11045" s="208" t="s">
        <v>12236</v>
      </c>
      <c r="C11045" s="209" t="s">
        <v>14</v>
      </c>
      <c r="D11045" s="210">
        <v>495.86</v>
      </c>
      <c r="E11045" s="206"/>
    </row>
    <row r="11046" spans="1:5" ht="45">
      <c r="A11046" s="207">
        <v>37736</v>
      </c>
      <c r="B11046" s="208" t="s">
        <v>12237</v>
      </c>
      <c r="C11046" s="209" t="s">
        <v>14</v>
      </c>
      <c r="D11046" s="210">
        <v>72850</v>
      </c>
      <c r="E11046" s="206"/>
    </row>
    <row r="11047" spans="1:5" ht="30">
      <c r="A11047" s="207">
        <v>37739</v>
      </c>
      <c r="B11047" s="208" t="s">
        <v>12238</v>
      </c>
      <c r="C11047" s="209" t="s">
        <v>14</v>
      </c>
      <c r="D11047" s="210">
        <v>89661.53</v>
      </c>
      <c r="E11047" s="206"/>
    </row>
    <row r="11048" spans="1:5" ht="30">
      <c r="A11048" s="207">
        <v>37740</v>
      </c>
      <c r="B11048" s="208" t="s">
        <v>12239</v>
      </c>
      <c r="C11048" s="209" t="s">
        <v>14</v>
      </c>
      <c r="D11048" s="210">
        <v>51165.54</v>
      </c>
      <c r="E11048" s="206"/>
    </row>
    <row r="11049" spans="1:5" ht="30">
      <c r="A11049" s="207">
        <v>37738</v>
      </c>
      <c r="B11049" s="208" t="s">
        <v>12240</v>
      </c>
      <c r="C11049" s="209" t="s">
        <v>14</v>
      </c>
      <c r="D11049" s="210">
        <v>60789.55</v>
      </c>
      <c r="E11049" s="206"/>
    </row>
    <row r="11050" spans="1:5" ht="30">
      <c r="A11050" s="207">
        <v>37737</v>
      </c>
      <c r="B11050" s="208" t="s">
        <v>12241</v>
      </c>
      <c r="C11050" s="209" t="s">
        <v>14</v>
      </c>
      <c r="D11050" s="210">
        <v>48363.62</v>
      </c>
      <c r="E11050" s="206"/>
    </row>
    <row r="11051" spans="1:5" ht="15">
      <c r="A11051" s="207">
        <v>25014</v>
      </c>
      <c r="B11051" s="208" t="s">
        <v>12242</v>
      </c>
      <c r="C11051" s="209" t="s">
        <v>14</v>
      </c>
      <c r="D11051" s="210">
        <v>101295.6</v>
      </c>
      <c r="E11051" s="206"/>
    </row>
    <row r="11052" spans="1:5" ht="30">
      <c r="A11052" s="207">
        <v>25013</v>
      </c>
      <c r="B11052" s="208" t="s">
        <v>12243</v>
      </c>
      <c r="C11052" s="209" t="s">
        <v>14</v>
      </c>
      <c r="D11052" s="210">
        <v>106168.52</v>
      </c>
      <c r="E11052" s="206"/>
    </row>
    <row r="11053" spans="1:5" ht="30">
      <c r="A11053" s="207">
        <v>14405</v>
      </c>
      <c r="B11053" s="208" t="s">
        <v>12244</v>
      </c>
      <c r="C11053" s="209" t="s">
        <v>14</v>
      </c>
      <c r="D11053" s="210">
        <v>124624.66</v>
      </c>
      <c r="E11053" s="206"/>
    </row>
    <row r="11054" spans="1:5" ht="30">
      <c r="A11054" s="207">
        <v>36790</v>
      </c>
      <c r="B11054" s="208" t="s">
        <v>12245</v>
      </c>
      <c r="C11054" s="209" t="s">
        <v>14</v>
      </c>
      <c r="D11054" s="210">
        <v>236.83</v>
      </c>
      <c r="E11054" s="206"/>
    </row>
    <row r="11055" spans="1:5" ht="15">
      <c r="A11055" s="207">
        <v>20271</v>
      </c>
      <c r="B11055" s="208" t="s">
        <v>12246</v>
      </c>
      <c r="C11055" s="209" t="s">
        <v>14</v>
      </c>
      <c r="D11055" s="210">
        <v>514.12</v>
      </c>
      <c r="E11055" s="206"/>
    </row>
    <row r="11056" spans="1:5" ht="15">
      <c r="A11056" s="207">
        <v>10423</v>
      </c>
      <c r="B11056" s="208" t="s">
        <v>12247</v>
      </c>
      <c r="C11056" s="209" t="s">
        <v>14</v>
      </c>
      <c r="D11056" s="210">
        <v>318.87</v>
      </c>
      <c r="E11056" s="206"/>
    </row>
    <row r="11057" spans="1:5" ht="30">
      <c r="A11057" s="207">
        <v>37589</v>
      </c>
      <c r="B11057" s="208" t="s">
        <v>12248</v>
      </c>
      <c r="C11057" s="209" t="s">
        <v>14</v>
      </c>
      <c r="D11057" s="210">
        <v>290.18</v>
      </c>
      <c r="E11057" s="206"/>
    </row>
    <row r="11058" spans="1:5" ht="30">
      <c r="A11058" s="207">
        <v>11690</v>
      </c>
      <c r="B11058" s="208" t="s">
        <v>12249</v>
      </c>
      <c r="C11058" s="209" t="s">
        <v>14</v>
      </c>
      <c r="D11058" s="210">
        <v>154.15</v>
      </c>
      <c r="E11058" s="206"/>
    </row>
    <row r="11059" spans="1:5" ht="30">
      <c r="A11059" s="207">
        <v>20234</v>
      </c>
      <c r="B11059" s="208" t="s">
        <v>12250</v>
      </c>
      <c r="C11059" s="209" t="s">
        <v>14</v>
      </c>
      <c r="D11059" s="210">
        <v>195.08</v>
      </c>
      <c r="E11059" s="206"/>
    </row>
    <row r="11060" spans="1:5" ht="15">
      <c r="A11060" s="207">
        <v>4763</v>
      </c>
      <c r="B11060" s="208" t="s">
        <v>12251</v>
      </c>
      <c r="C11060" s="209" t="s">
        <v>15</v>
      </c>
      <c r="D11060" s="210">
        <v>16.75</v>
      </c>
      <c r="E11060" s="206"/>
    </row>
    <row r="11061" spans="1:5" ht="15">
      <c r="A11061" s="207">
        <v>41070</v>
      </c>
      <c r="B11061" s="208" t="s">
        <v>12252</v>
      </c>
      <c r="C11061" s="209" t="s">
        <v>8218</v>
      </c>
      <c r="D11061" s="210">
        <v>2970.7</v>
      </c>
      <c r="E11061" s="206"/>
    </row>
    <row r="11062" spans="1:5" ht="15">
      <c r="A11062" s="207">
        <v>14583</v>
      </c>
      <c r="B11062" s="208" t="s">
        <v>12253</v>
      </c>
      <c r="C11062" s="209" t="s">
        <v>8215</v>
      </c>
      <c r="D11062" s="210">
        <v>15.89</v>
      </c>
      <c r="E11062" s="206"/>
    </row>
    <row r="11063" spans="1:5" ht="30">
      <c r="A11063" s="207">
        <v>11457</v>
      </c>
      <c r="B11063" s="208" t="s">
        <v>12254</v>
      </c>
      <c r="C11063" s="209" t="s">
        <v>14</v>
      </c>
      <c r="D11063" s="210">
        <v>49.21</v>
      </c>
      <c r="E11063" s="206"/>
    </row>
    <row r="11064" spans="1:5" ht="15">
      <c r="A11064" s="207">
        <v>21121</v>
      </c>
      <c r="B11064" s="208" t="s">
        <v>12255</v>
      </c>
      <c r="C11064" s="209" t="s">
        <v>14</v>
      </c>
      <c r="D11064" s="210">
        <v>4.41</v>
      </c>
      <c r="E11064" s="206"/>
    </row>
    <row r="11065" spans="1:5" ht="15">
      <c r="A11065" s="207">
        <v>38010</v>
      </c>
      <c r="B11065" s="208" t="s">
        <v>12256</v>
      </c>
      <c r="C11065" s="209" t="s">
        <v>14</v>
      </c>
      <c r="D11065" s="210">
        <v>7.21</v>
      </c>
      <c r="E11065" s="206"/>
    </row>
    <row r="11066" spans="1:5" ht="15">
      <c r="A11066" s="207">
        <v>38011</v>
      </c>
      <c r="B11066" s="208" t="s">
        <v>12257</v>
      </c>
      <c r="C11066" s="209" t="s">
        <v>14</v>
      </c>
      <c r="D11066" s="210">
        <v>13.31</v>
      </c>
      <c r="E11066" s="206"/>
    </row>
    <row r="11067" spans="1:5" ht="15">
      <c r="A11067" s="207">
        <v>38012</v>
      </c>
      <c r="B11067" s="208" t="s">
        <v>12258</v>
      </c>
      <c r="C11067" s="209" t="s">
        <v>14</v>
      </c>
      <c r="D11067" s="210">
        <v>45.48</v>
      </c>
      <c r="E11067" s="206"/>
    </row>
    <row r="11068" spans="1:5" ht="15">
      <c r="A11068" s="207">
        <v>38013</v>
      </c>
      <c r="B11068" s="208" t="s">
        <v>12259</v>
      </c>
      <c r="C11068" s="209" t="s">
        <v>14</v>
      </c>
      <c r="D11068" s="210">
        <v>59.05</v>
      </c>
      <c r="E11068" s="206"/>
    </row>
    <row r="11069" spans="1:5" ht="15">
      <c r="A11069" s="207">
        <v>38014</v>
      </c>
      <c r="B11069" s="208" t="s">
        <v>12260</v>
      </c>
      <c r="C11069" s="209" t="s">
        <v>14</v>
      </c>
      <c r="D11069" s="210">
        <v>96.09</v>
      </c>
      <c r="E11069" s="206"/>
    </row>
    <row r="11070" spans="1:5" ht="15">
      <c r="A11070" s="207">
        <v>38015</v>
      </c>
      <c r="B11070" s="208" t="s">
        <v>12261</v>
      </c>
      <c r="C11070" s="209" t="s">
        <v>14</v>
      </c>
      <c r="D11070" s="210">
        <v>232.03</v>
      </c>
      <c r="E11070" s="206"/>
    </row>
    <row r="11071" spans="1:5" ht="15">
      <c r="A11071" s="207">
        <v>38016</v>
      </c>
      <c r="B11071" s="208" t="s">
        <v>12262</v>
      </c>
      <c r="C11071" s="209" t="s">
        <v>14</v>
      </c>
      <c r="D11071" s="210">
        <v>282.32</v>
      </c>
      <c r="E11071" s="206"/>
    </row>
    <row r="11072" spans="1:5" ht="30">
      <c r="A11072" s="207">
        <v>12741</v>
      </c>
      <c r="B11072" s="208" t="s">
        <v>12263</v>
      </c>
      <c r="C11072" s="209" t="s">
        <v>14</v>
      </c>
      <c r="D11072" s="210">
        <v>1239.3800000000001</v>
      </c>
      <c r="E11072" s="206"/>
    </row>
    <row r="11073" spans="1:5" ht="30">
      <c r="A11073" s="207">
        <v>12733</v>
      </c>
      <c r="B11073" s="208" t="s">
        <v>12264</v>
      </c>
      <c r="C11073" s="209" t="s">
        <v>14</v>
      </c>
      <c r="D11073" s="210">
        <v>6.23</v>
      </c>
      <c r="E11073" s="206"/>
    </row>
    <row r="11074" spans="1:5" ht="30">
      <c r="A11074" s="207">
        <v>12734</v>
      </c>
      <c r="B11074" s="208" t="s">
        <v>12265</v>
      </c>
      <c r="C11074" s="209" t="s">
        <v>14</v>
      </c>
      <c r="D11074" s="210">
        <v>13.29</v>
      </c>
      <c r="E11074" s="206"/>
    </row>
    <row r="11075" spans="1:5" ht="30">
      <c r="A11075" s="207">
        <v>12735</v>
      </c>
      <c r="B11075" s="208" t="s">
        <v>12266</v>
      </c>
      <c r="C11075" s="209" t="s">
        <v>14</v>
      </c>
      <c r="D11075" s="210">
        <v>21.86</v>
      </c>
      <c r="E11075" s="206"/>
    </row>
    <row r="11076" spans="1:5" ht="30">
      <c r="A11076" s="207">
        <v>12736</v>
      </c>
      <c r="B11076" s="208" t="s">
        <v>12267</v>
      </c>
      <c r="C11076" s="209" t="s">
        <v>14</v>
      </c>
      <c r="D11076" s="210">
        <v>49.98</v>
      </c>
      <c r="E11076" s="206"/>
    </row>
    <row r="11077" spans="1:5" ht="30">
      <c r="A11077" s="207">
        <v>12737</v>
      </c>
      <c r="B11077" s="208" t="s">
        <v>12268</v>
      </c>
      <c r="C11077" s="209" t="s">
        <v>14</v>
      </c>
      <c r="D11077" s="210">
        <v>64.39</v>
      </c>
      <c r="E11077" s="206"/>
    </row>
    <row r="11078" spans="1:5" ht="30">
      <c r="A11078" s="207">
        <v>12738</v>
      </c>
      <c r="B11078" s="208" t="s">
        <v>12269</v>
      </c>
      <c r="C11078" s="209" t="s">
        <v>14</v>
      </c>
      <c r="D11078" s="210">
        <v>127.27</v>
      </c>
      <c r="E11078" s="206"/>
    </row>
    <row r="11079" spans="1:5" ht="30">
      <c r="A11079" s="207">
        <v>12739</v>
      </c>
      <c r="B11079" s="208" t="s">
        <v>12270</v>
      </c>
      <c r="C11079" s="209" t="s">
        <v>14</v>
      </c>
      <c r="D11079" s="210">
        <v>362.3</v>
      </c>
      <c r="E11079" s="206"/>
    </row>
    <row r="11080" spans="1:5" ht="30">
      <c r="A11080" s="207">
        <v>12740</v>
      </c>
      <c r="B11080" s="208" t="s">
        <v>12271</v>
      </c>
      <c r="C11080" s="209" t="s">
        <v>14</v>
      </c>
      <c r="D11080" s="210">
        <v>566.84</v>
      </c>
      <c r="E11080" s="206"/>
    </row>
    <row r="11081" spans="1:5" ht="15">
      <c r="A11081" s="207">
        <v>6297</v>
      </c>
      <c r="B11081" s="208" t="s">
        <v>12272</v>
      </c>
      <c r="C11081" s="209" t="s">
        <v>14</v>
      </c>
      <c r="D11081" s="210">
        <v>25.53</v>
      </c>
      <c r="E11081" s="206"/>
    </row>
    <row r="11082" spans="1:5" ht="15">
      <c r="A11082" s="207">
        <v>6296</v>
      </c>
      <c r="B11082" s="208" t="s">
        <v>12273</v>
      </c>
      <c r="C11082" s="209" t="s">
        <v>14</v>
      </c>
      <c r="D11082" s="210">
        <v>20.149999999999999</v>
      </c>
      <c r="E11082" s="206"/>
    </row>
    <row r="11083" spans="1:5" ht="15">
      <c r="A11083" s="207">
        <v>6294</v>
      </c>
      <c r="B11083" s="208" t="s">
        <v>12274</v>
      </c>
      <c r="C11083" s="209" t="s">
        <v>14</v>
      </c>
      <c r="D11083" s="210">
        <v>5.74</v>
      </c>
      <c r="E11083" s="206"/>
    </row>
    <row r="11084" spans="1:5" ht="15">
      <c r="A11084" s="207">
        <v>6323</v>
      </c>
      <c r="B11084" s="208" t="s">
        <v>12275</v>
      </c>
      <c r="C11084" s="209" t="s">
        <v>14</v>
      </c>
      <c r="D11084" s="210">
        <v>13.17</v>
      </c>
      <c r="E11084" s="206"/>
    </row>
    <row r="11085" spans="1:5" ht="15">
      <c r="A11085" s="207">
        <v>6299</v>
      </c>
      <c r="B11085" s="208" t="s">
        <v>12276</v>
      </c>
      <c r="C11085" s="209" t="s">
        <v>14</v>
      </c>
      <c r="D11085" s="210">
        <v>76.790000000000006</v>
      </c>
      <c r="E11085" s="206"/>
    </row>
    <row r="11086" spans="1:5" ht="15">
      <c r="A11086" s="207">
        <v>6298</v>
      </c>
      <c r="B11086" s="208" t="s">
        <v>12277</v>
      </c>
      <c r="C11086" s="209" t="s">
        <v>14</v>
      </c>
      <c r="D11086" s="210">
        <v>40.44</v>
      </c>
      <c r="E11086" s="206"/>
    </row>
    <row r="11087" spans="1:5" ht="15">
      <c r="A11087" s="207">
        <v>6295</v>
      </c>
      <c r="B11087" s="208" t="s">
        <v>12278</v>
      </c>
      <c r="C11087" s="209" t="s">
        <v>14</v>
      </c>
      <c r="D11087" s="210">
        <v>8.18</v>
      </c>
      <c r="E11087" s="206"/>
    </row>
    <row r="11088" spans="1:5" ht="15">
      <c r="A11088" s="207">
        <v>6322</v>
      </c>
      <c r="B11088" s="208" t="s">
        <v>12279</v>
      </c>
      <c r="C11088" s="209" t="s">
        <v>14</v>
      </c>
      <c r="D11088" s="210">
        <v>102.85</v>
      </c>
      <c r="E11088" s="206"/>
    </row>
    <row r="11089" spans="1:5" ht="15">
      <c r="A11089" s="207">
        <v>6300</v>
      </c>
      <c r="B11089" s="208" t="s">
        <v>12280</v>
      </c>
      <c r="C11089" s="209" t="s">
        <v>14</v>
      </c>
      <c r="D11089" s="210">
        <v>189.62</v>
      </c>
      <c r="E11089" s="206"/>
    </row>
    <row r="11090" spans="1:5" ht="15">
      <c r="A11090" s="207">
        <v>6321</v>
      </c>
      <c r="B11090" s="208" t="s">
        <v>12281</v>
      </c>
      <c r="C11090" s="209" t="s">
        <v>14</v>
      </c>
      <c r="D11090" s="210">
        <v>270.86</v>
      </c>
      <c r="E11090" s="206"/>
    </row>
    <row r="11091" spans="1:5" ht="15">
      <c r="A11091" s="207">
        <v>6301</v>
      </c>
      <c r="B11091" s="208" t="s">
        <v>12282</v>
      </c>
      <c r="C11091" s="209" t="s">
        <v>14</v>
      </c>
      <c r="D11091" s="210">
        <v>634.87</v>
      </c>
      <c r="E11091" s="206"/>
    </row>
    <row r="11092" spans="1:5" ht="30">
      <c r="A11092" s="207">
        <v>7105</v>
      </c>
      <c r="B11092" s="208" t="s">
        <v>12283</v>
      </c>
      <c r="C11092" s="209" t="s">
        <v>14</v>
      </c>
      <c r="D11092" s="210">
        <v>36.42</v>
      </c>
      <c r="E11092" s="206"/>
    </row>
    <row r="11093" spans="1:5" ht="30">
      <c r="A11093" s="207">
        <v>20183</v>
      </c>
      <c r="B11093" s="208" t="s">
        <v>12284</v>
      </c>
      <c r="C11093" s="209" t="s">
        <v>14</v>
      </c>
      <c r="D11093" s="210">
        <v>47.95</v>
      </c>
      <c r="E11093" s="206"/>
    </row>
    <row r="11094" spans="1:5" ht="30">
      <c r="A11094" s="207">
        <v>38448</v>
      </c>
      <c r="B11094" s="208" t="s">
        <v>12285</v>
      </c>
      <c r="C11094" s="209" t="s">
        <v>14</v>
      </c>
      <c r="D11094" s="210">
        <v>225.3</v>
      </c>
      <c r="E11094" s="206"/>
    </row>
    <row r="11095" spans="1:5" ht="30">
      <c r="A11095" s="207">
        <v>20182</v>
      </c>
      <c r="B11095" s="208" t="s">
        <v>12286</v>
      </c>
      <c r="C11095" s="209" t="s">
        <v>14</v>
      </c>
      <c r="D11095" s="210">
        <v>27.37</v>
      </c>
      <c r="E11095" s="206"/>
    </row>
    <row r="11096" spans="1:5" ht="30">
      <c r="A11096" s="207">
        <v>7119</v>
      </c>
      <c r="B11096" s="208" t="s">
        <v>12287</v>
      </c>
      <c r="C11096" s="209" t="s">
        <v>14</v>
      </c>
      <c r="D11096" s="210">
        <v>9.4499999999999993</v>
      </c>
      <c r="E11096" s="206"/>
    </row>
    <row r="11097" spans="1:5" ht="30">
      <c r="A11097" s="207">
        <v>7120</v>
      </c>
      <c r="B11097" s="208" t="s">
        <v>12288</v>
      </c>
      <c r="C11097" s="209" t="s">
        <v>14</v>
      </c>
      <c r="D11097" s="210">
        <v>6.48</v>
      </c>
      <c r="E11097" s="206"/>
    </row>
    <row r="11098" spans="1:5" ht="30">
      <c r="A11098" s="207">
        <v>6319</v>
      </c>
      <c r="B11098" s="208" t="s">
        <v>12289</v>
      </c>
      <c r="C11098" s="209" t="s">
        <v>14</v>
      </c>
      <c r="D11098" s="210">
        <v>29.99</v>
      </c>
      <c r="E11098" s="206"/>
    </row>
    <row r="11099" spans="1:5" ht="30">
      <c r="A11099" s="207">
        <v>6304</v>
      </c>
      <c r="B11099" s="208" t="s">
        <v>12290</v>
      </c>
      <c r="C11099" s="209" t="s">
        <v>14</v>
      </c>
      <c r="D11099" s="210">
        <v>29.99</v>
      </c>
      <c r="E11099" s="206"/>
    </row>
    <row r="11100" spans="1:5" ht="30">
      <c r="A11100" s="207">
        <v>21116</v>
      </c>
      <c r="B11100" s="208" t="s">
        <v>12291</v>
      </c>
      <c r="C11100" s="209" t="s">
        <v>14</v>
      </c>
      <c r="D11100" s="210">
        <v>22.71</v>
      </c>
      <c r="E11100" s="206"/>
    </row>
    <row r="11101" spans="1:5" ht="15">
      <c r="A11101" s="207">
        <v>6320</v>
      </c>
      <c r="B11101" s="208" t="s">
        <v>12292</v>
      </c>
      <c r="C11101" s="209" t="s">
        <v>14</v>
      </c>
      <c r="D11101" s="210">
        <v>15.44</v>
      </c>
      <c r="E11101" s="206"/>
    </row>
    <row r="11102" spans="1:5" ht="15">
      <c r="A11102" s="207">
        <v>6303</v>
      </c>
      <c r="B11102" s="208" t="s">
        <v>12293</v>
      </c>
      <c r="C11102" s="209" t="s">
        <v>14</v>
      </c>
      <c r="D11102" s="210">
        <v>15.44</v>
      </c>
      <c r="E11102" s="206"/>
    </row>
    <row r="11103" spans="1:5" ht="30">
      <c r="A11103" s="207">
        <v>6308</v>
      </c>
      <c r="B11103" s="208" t="s">
        <v>12294</v>
      </c>
      <c r="C11103" s="209" t="s">
        <v>14</v>
      </c>
      <c r="D11103" s="210">
        <v>83</v>
      </c>
      <c r="E11103" s="206"/>
    </row>
    <row r="11104" spans="1:5" ht="30">
      <c r="A11104" s="207">
        <v>6317</v>
      </c>
      <c r="B11104" s="208" t="s">
        <v>12295</v>
      </c>
      <c r="C11104" s="209" t="s">
        <v>14</v>
      </c>
      <c r="D11104" s="210">
        <v>83</v>
      </c>
      <c r="E11104" s="206"/>
    </row>
    <row r="11105" spans="1:5" ht="30">
      <c r="A11105" s="207">
        <v>6307</v>
      </c>
      <c r="B11105" s="208" t="s">
        <v>12296</v>
      </c>
      <c r="C11105" s="209" t="s">
        <v>14</v>
      </c>
      <c r="D11105" s="210">
        <v>83</v>
      </c>
      <c r="E11105" s="206"/>
    </row>
    <row r="11106" spans="1:5" ht="30">
      <c r="A11106" s="207">
        <v>6309</v>
      </c>
      <c r="B11106" s="208" t="s">
        <v>12297</v>
      </c>
      <c r="C11106" s="209" t="s">
        <v>14</v>
      </c>
      <c r="D11106" s="210">
        <v>85.41</v>
      </c>
      <c r="E11106" s="206"/>
    </row>
    <row r="11107" spans="1:5" ht="30">
      <c r="A11107" s="207">
        <v>6318</v>
      </c>
      <c r="B11107" s="208" t="s">
        <v>12298</v>
      </c>
      <c r="C11107" s="209" t="s">
        <v>14</v>
      </c>
      <c r="D11107" s="210">
        <v>44.77</v>
      </c>
      <c r="E11107" s="206"/>
    </row>
    <row r="11108" spans="1:5" ht="30">
      <c r="A11108" s="207">
        <v>6306</v>
      </c>
      <c r="B11108" s="208" t="s">
        <v>12299</v>
      </c>
      <c r="C11108" s="209" t="s">
        <v>14</v>
      </c>
      <c r="D11108" s="210">
        <v>44.77</v>
      </c>
      <c r="E11108" s="206"/>
    </row>
    <row r="11109" spans="1:5" ht="15">
      <c r="A11109" s="207">
        <v>6305</v>
      </c>
      <c r="B11109" s="208" t="s">
        <v>12300</v>
      </c>
      <c r="C11109" s="209" t="s">
        <v>14</v>
      </c>
      <c r="D11109" s="210">
        <v>44.77</v>
      </c>
      <c r="E11109" s="206"/>
    </row>
    <row r="11110" spans="1:5" ht="30">
      <c r="A11110" s="207">
        <v>6302</v>
      </c>
      <c r="B11110" s="208" t="s">
        <v>12301</v>
      </c>
      <c r="C11110" s="209" t="s">
        <v>14</v>
      </c>
      <c r="D11110" s="210">
        <v>9.49</v>
      </c>
      <c r="E11110" s="206"/>
    </row>
    <row r="11111" spans="1:5" ht="30">
      <c r="A11111" s="207">
        <v>6312</v>
      </c>
      <c r="B11111" s="208" t="s">
        <v>12302</v>
      </c>
      <c r="C11111" s="209" t="s">
        <v>14</v>
      </c>
      <c r="D11111" s="210">
        <v>119.39</v>
      </c>
      <c r="E11111" s="206"/>
    </row>
    <row r="11112" spans="1:5" ht="30">
      <c r="A11112" s="207">
        <v>6311</v>
      </c>
      <c r="B11112" s="208" t="s">
        <v>12303</v>
      </c>
      <c r="C11112" s="209" t="s">
        <v>14</v>
      </c>
      <c r="D11112" s="210">
        <v>119.39</v>
      </c>
      <c r="E11112" s="206"/>
    </row>
    <row r="11113" spans="1:5" ht="15">
      <c r="A11113" s="207">
        <v>6310</v>
      </c>
      <c r="B11113" s="208" t="s">
        <v>12304</v>
      </c>
      <c r="C11113" s="209" t="s">
        <v>14</v>
      </c>
      <c r="D11113" s="210">
        <v>119.39</v>
      </c>
      <c r="E11113" s="206"/>
    </row>
    <row r="11114" spans="1:5" ht="30">
      <c r="A11114" s="207">
        <v>6314</v>
      </c>
      <c r="B11114" s="208" t="s">
        <v>12305</v>
      </c>
      <c r="C11114" s="209" t="s">
        <v>14</v>
      </c>
      <c r="D11114" s="210">
        <v>119.39</v>
      </c>
      <c r="E11114" s="206"/>
    </row>
    <row r="11115" spans="1:5" ht="15">
      <c r="A11115" s="207">
        <v>6313</v>
      </c>
      <c r="B11115" s="208" t="s">
        <v>12306</v>
      </c>
      <c r="C11115" s="209" t="s">
        <v>14</v>
      </c>
      <c r="D11115" s="210">
        <v>119.39</v>
      </c>
      <c r="E11115" s="206"/>
    </row>
    <row r="11116" spans="1:5" ht="15">
      <c r="A11116" s="207">
        <v>6315</v>
      </c>
      <c r="B11116" s="208" t="s">
        <v>12307</v>
      </c>
      <c r="C11116" s="209" t="s">
        <v>14</v>
      </c>
      <c r="D11116" s="210">
        <v>226.06</v>
      </c>
      <c r="E11116" s="206"/>
    </row>
    <row r="11117" spans="1:5" ht="15">
      <c r="A11117" s="207">
        <v>6316</v>
      </c>
      <c r="B11117" s="208" t="s">
        <v>12308</v>
      </c>
      <c r="C11117" s="209" t="s">
        <v>14</v>
      </c>
      <c r="D11117" s="210">
        <v>226.06</v>
      </c>
      <c r="E11117" s="206"/>
    </row>
    <row r="11118" spans="1:5" ht="30">
      <c r="A11118" s="207">
        <v>38878</v>
      </c>
      <c r="B11118" s="208" t="s">
        <v>12309</v>
      </c>
      <c r="C11118" s="209" t="s">
        <v>14</v>
      </c>
      <c r="D11118" s="210">
        <v>18.63</v>
      </c>
      <c r="E11118" s="206"/>
    </row>
    <row r="11119" spans="1:5" ht="30">
      <c r="A11119" s="207">
        <v>38879</v>
      </c>
      <c r="B11119" s="208" t="s">
        <v>12310</v>
      </c>
      <c r="C11119" s="209" t="s">
        <v>14</v>
      </c>
      <c r="D11119" s="210">
        <v>34.92</v>
      </c>
      <c r="E11119" s="206"/>
    </row>
    <row r="11120" spans="1:5" ht="30">
      <c r="A11120" s="207">
        <v>38881</v>
      </c>
      <c r="B11120" s="208" t="s">
        <v>12311</v>
      </c>
      <c r="C11120" s="209" t="s">
        <v>14</v>
      </c>
      <c r="D11120" s="210">
        <v>18.27</v>
      </c>
      <c r="E11120" s="206"/>
    </row>
    <row r="11121" spans="1:5" ht="30">
      <c r="A11121" s="207">
        <v>38880</v>
      </c>
      <c r="B11121" s="208" t="s">
        <v>12312</v>
      </c>
      <c r="C11121" s="209" t="s">
        <v>14</v>
      </c>
      <c r="D11121" s="210">
        <v>19.149999999999999</v>
      </c>
      <c r="E11121" s="206"/>
    </row>
    <row r="11122" spans="1:5" ht="30">
      <c r="A11122" s="207">
        <v>38882</v>
      </c>
      <c r="B11122" s="208" t="s">
        <v>12313</v>
      </c>
      <c r="C11122" s="209" t="s">
        <v>14</v>
      </c>
      <c r="D11122" s="210">
        <v>19.829999999999998</v>
      </c>
      <c r="E11122" s="206"/>
    </row>
    <row r="11123" spans="1:5" ht="30">
      <c r="A11123" s="207">
        <v>38883</v>
      </c>
      <c r="B11123" s="208" t="s">
        <v>12314</v>
      </c>
      <c r="C11123" s="209" t="s">
        <v>14</v>
      </c>
      <c r="D11123" s="210">
        <v>29.33</v>
      </c>
      <c r="E11123" s="206"/>
    </row>
    <row r="11124" spans="1:5" ht="30">
      <c r="A11124" s="207">
        <v>38884</v>
      </c>
      <c r="B11124" s="208" t="s">
        <v>12315</v>
      </c>
      <c r="C11124" s="209" t="s">
        <v>14</v>
      </c>
      <c r="D11124" s="210">
        <v>31.84</v>
      </c>
      <c r="E11124" s="206"/>
    </row>
    <row r="11125" spans="1:5" ht="30">
      <c r="A11125" s="207">
        <v>38885</v>
      </c>
      <c r="B11125" s="208" t="s">
        <v>12316</v>
      </c>
      <c r="C11125" s="209" t="s">
        <v>14</v>
      </c>
      <c r="D11125" s="210">
        <v>30.8</v>
      </c>
      <c r="E11125" s="206"/>
    </row>
    <row r="11126" spans="1:5" ht="30">
      <c r="A11126" s="207">
        <v>38886</v>
      </c>
      <c r="B11126" s="208" t="s">
        <v>12317</v>
      </c>
      <c r="C11126" s="209" t="s">
        <v>14</v>
      </c>
      <c r="D11126" s="210">
        <v>33.24</v>
      </c>
      <c r="E11126" s="206"/>
    </row>
    <row r="11127" spans="1:5" ht="30">
      <c r="A11127" s="207">
        <v>38887</v>
      </c>
      <c r="B11127" s="208" t="s">
        <v>12318</v>
      </c>
      <c r="C11127" s="209" t="s">
        <v>14</v>
      </c>
      <c r="D11127" s="210">
        <v>29.85</v>
      </c>
      <c r="E11127" s="206"/>
    </row>
    <row r="11128" spans="1:5" ht="30">
      <c r="A11128" s="207">
        <v>38888</v>
      </c>
      <c r="B11128" s="208" t="s">
        <v>12319</v>
      </c>
      <c r="C11128" s="209" t="s">
        <v>14</v>
      </c>
      <c r="D11128" s="210">
        <v>35.49</v>
      </c>
      <c r="E11128" s="206"/>
    </row>
    <row r="11129" spans="1:5" ht="30">
      <c r="A11129" s="207">
        <v>38890</v>
      </c>
      <c r="B11129" s="208" t="s">
        <v>12320</v>
      </c>
      <c r="C11129" s="209" t="s">
        <v>14</v>
      </c>
      <c r="D11129" s="210">
        <v>52.75</v>
      </c>
      <c r="E11129" s="206"/>
    </row>
    <row r="11130" spans="1:5" ht="30">
      <c r="A11130" s="207">
        <v>38893</v>
      </c>
      <c r="B11130" s="208" t="s">
        <v>12321</v>
      </c>
      <c r="C11130" s="209" t="s">
        <v>14</v>
      </c>
      <c r="D11130" s="210">
        <v>42.42</v>
      </c>
      <c r="E11130" s="206"/>
    </row>
    <row r="11131" spans="1:5" ht="30">
      <c r="A11131" s="207">
        <v>38894</v>
      </c>
      <c r="B11131" s="208" t="s">
        <v>12322</v>
      </c>
      <c r="C11131" s="209" t="s">
        <v>14</v>
      </c>
      <c r="D11131" s="210">
        <v>53.88</v>
      </c>
      <c r="E11131" s="206"/>
    </row>
    <row r="11132" spans="1:5" ht="30">
      <c r="A11132" s="207">
        <v>38896</v>
      </c>
      <c r="B11132" s="208" t="s">
        <v>12323</v>
      </c>
      <c r="C11132" s="209" t="s">
        <v>14</v>
      </c>
      <c r="D11132" s="210">
        <v>54.94</v>
      </c>
      <c r="E11132" s="206"/>
    </row>
    <row r="11133" spans="1:5" ht="15">
      <c r="A11133" s="207">
        <v>39324</v>
      </c>
      <c r="B11133" s="208" t="s">
        <v>12324</v>
      </c>
      <c r="C11133" s="209" t="s">
        <v>14</v>
      </c>
      <c r="D11133" s="210">
        <v>9.7799999999999994</v>
      </c>
      <c r="E11133" s="206"/>
    </row>
    <row r="11134" spans="1:5" ht="15">
      <c r="A11134" s="207">
        <v>39325</v>
      </c>
      <c r="B11134" s="208" t="s">
        <v>12325</v>
      </c>
      <c r="C11134" s="209" t="s">
        <v>14</v>
      </c>
      <c r="D11134" s="210">
        <v>14.8</v>
      </c>
      <c r="E11134" s="206"/>
    </row>
    <row r="11135" spans="1:5" ht="15">
      <c r="A11135" s="207">
        <v>39326</v>
      </c>
      <c r="B11135" s="208" t="s">
        <v>12326</v>
      </c>
      <c r="C11135" s="209" t="s">
        <v>14</v>
      </c>
      <c r="D11135" s="210">
        <v>38.11</v>
      </c>
      <c r="E11135" s="206"/>
    </row>
    <row r="11136" spans="1:5" ht="15">
      <c r="A11136" s="207">
        <v>39327</v>
      </c>
      <c r="B11136" s="208" t="s">
        <v>12327</v>
      </c>
      <c r="C11136" s="209" t="s">
        <v>14</v>
      </c>
      <c r="D11136" s="210">
        <v>57.74</v>
      </c>
      <c r="E11136" s="206"/>
    </row>
    <row r="11137" spans="1:5" ht="30">
      <c r="A11137" s="207">
        <v>20176</v>
      </c>
      <c r="B11137" s="208" t="s">
        <v>12328</v>
      </c>
      <c r="C11137" s="209" t="s">
        <v>14</v>
      </c>
      <c r="D11137" s="210">
        <v>41.32</v>
      </c>
      <c r="E11137" s="206"/>
    </row>
    <row r="11138" spans="1:5" ht="30">
      <c r="A11138" s="207">
        <v>11378</v>
      </c>
      <c r="B11138" s="208" t="s">
        <v>12329</v>
      </c>
      <c r="C11138" s="209" t="s">
        <v>14</v>
      </c>
      <c r="D11138" s="210">
        <v>105.87</v>
      </c>
      <c r="E11138" s="206"/>
    </row>
    <row r="11139" spans="1:5" ht="30">
      <c r="A11139" s="207">
        <v>11379</v>
      </c>
      <c r="B11139" s="208" t="s">
        <v>12330</v>
      </c>
      <c r="C11139" s="209" t="s">
        <v>14</v>
      </c>
      <c r="D11139" s="210">
        <v>89.46</v>
      </c>
      <c r="E11139" s="206"/>
    </row>
    <row r="11140" spans="1:5" ht="30">
      <c r="A11140" s="207">
        <v>11493</v>
      </c>
      <c r="B11140" s="208" t="s">
        <v>12331</v>
      </c>
      <c r="C11140" s="209" t="s">
        <v>14</v>
      </c>
      <c r="D11140" s="210">
        <v>51.6</v>
      </c>
      <c r="E11140" s="206"/>
    </row>
    <row r="11141" spans="1:5" ht="30">
      <c r="A11141" s="207">
        <v>42717</v>
      </c>
      <c r="B11141" s="208" t="s">
        <v>12332</v>
      </c>
      <c r="C11141" s="209" t="s">
        <v>14</v>
      </c>
      <c r="D11141" s="210">
        <v>602.47</v>
      </c>
      <c r="E11141" s="206"/>
    </row>
    <row r="11142" spans="1:5" ht="30">
      <c r="A11142" s="207">
        <v>42718</v>
      </c>
      <c r="B11142" s="208" t="s">
        <v>12333</v>
      </c>
      <c r="C11142" s="209" t="s">
        <v>14</v>
      </c>
      <c r="D11142" s="210">
        <v>668.86</v>
      </c>
      <c r="E11142" s="206"/>
    </row>
    <row r="11143" spans="1:5" ht="30">
      <c r="A11143" s="207">
        <v>7106</v>
      </c>
      <c r="B11143" s="208" t="s">
        <v>12334</v>
      </c>
      <c r="C11143" s="209" t="s">
        <v>14</v>
      </c>
      <c r="D11143" s="210">
        <v>153.76</v>
      </c>
      <c r="E11143" s="206"/>
    </row>
    <row r="11144" spans="1:5" ht="30">
      <c r="A11144" s="207">
        <v>7104</v>
      </c>
      <c r="B11144" s="208" t="s">
        <v>12335</v>
      </c>
      <c r="C11144" s="209" t="s">
        <v>14</v>
      </c>
      <c r="D11144" s="210">
        <v>3.2</v>
      </c>
      <c r="E11144" s="206"/>
    </row>
    <row r="11145" spans="1:5" ht="30">
      <c r="A11145" s="207">
        <v>7136</v>
      </c>
      <c r="B11145" s="208" t="s">
        <v>12336</v>
      </c>
      <c r="C11145" s="209" t="s">
        <v>14</v>
      </c>
      <c r="D11145" s="210">
        <v>6.03</v>
      </c>
      <c r="E11145" s="206"/>
    </row>
    <row r="11146" spans="1:5" ht="30">
      <c r="A11146" s="207">
        <v>7128</v>
      </c>
      <c r="B11146" s="208" t="s">
        <v>12337</v>
      </c>
      <c r="C11146" s="209" t="s">
        <v>14</v>
      </c>
      <c r="D11146" s="210">
        <v>9.8699999999999992</v>
      </c>
      <c r="E11146" s="206"/>
    </row>
    <row r="11147" spans="1:5" ht="30">
      <c r="A11147" s="207">
        <v>7108</v>
      </c>
      <c r="B11147" s="208" t="s">
        <v>12338</v>
      </c>
      <c r="C11147" s="209" t="s">
        <v>14</v>
      </c>
      <c r="D11147" s="210">
        <v>10.57</v>
      </c>
      <c r="E11147" s="206"/>
    </row>
    <row r="11148" spans="1:5" ht="30">
      <c r="A11148" s="207">
        <v>7129</v>
      </c>
      <c r="B11148" s="208" t="s">
        <v>12339</v>
      </c>
      <c r="C11148" s="209" t="s">
        <v>14</v>
      </c>
      <c r="D11148" s="210">
        <v>8.7799999999999994</v>
      </c>
      <c r="E11148" s="206"/>
    </row>
    <row r="11149" spans="1:5" ht="30">
      <c r="A11149" s="207">
        <v>7130</v>
      </c>
      <c r="B11149" s="208" t="s">
        <v>12340</v>
      </c>
      <c r="C11149" s="209" t="s">
        <v>14</v>
      </c>
      <c r="D11149" s="210">
        <v>14.33</v>
      </c>
      <c r="E11149" s="206"/>
    </row>
    <row r="11150" spans="1:5" ht="30">
      <c r="A11150" s="207">
        <v>7131</v>
      </c>
      <c r="B11150" s="208" t="s">
        <v>12341</v>
      </c>
      <c r="C11150" s="209" t="s">
        <v>14</v>
      </c>
      <c r="D11150" s="210">
        <v>17.57</v>
      </c>
      <c r="E11150" s="206"/>
    </row>
    <row r="11151" spans="1:5" ht="30">
      <c r="A11151" s="207">
        <v>7132</v>
      </c>
      <c r="B11151" s="208" t="s">
        <v>12342</v>
      </c>
      <c r="C11151" s="209" t="s">
        <v>14</v>
      </c>
      <c r="D11151" s="210">
        <v>48.79</v>
      </c>
      <c r="E11151" s="206"/>
    </row>
    <row r="11152" spans="1:5" ht="30">
      <c r="A11152" s="207">
        <v>7133</v>
      </c>
      <c r="B11152" s="208" t="s">
        <v>12343</v>
      </c>
      <c r="C11152" s="209" t="s">
        <v>14</v>
      </c>
      <c r="D11152" s="210">
        <v>75.790000000000006</v>
      </c>
      <c r="E11152" s="206"/>
    </row>
    <row r="11153" spans="1:5" ht="30">
      <c r="A11153" s="207">
        <v>37420</v>
      </c>
      <c r="B11153" s="208" t="s">
        <v>12344</v>
      </c>
      <c r="C11153" s="209" t="s">
        <v>14</v>
      </c>
      <c r="D11153" s="210">
        <v>40.33</v>
      </c>
      <c r="E11153" s="206"/>
    </row>
    <row r="11154" spans="1:5" ht="30">
      <c r="A11154" s="207">
        <v>37421</v>
      </c>
      <c r="B11154" s="208" t="s">
        <v>12345</v>
      </c>
      <c r="C11154" s="209" t="s">
        <v>14</v>
      </c>
      <c r="D11154" s="210">
        <v>55.12</v>
      </c>
      <c r="E11154" s="206"/>
    </row>
    <row r="11155" spans="1:5" ht="30">
      <c r="A11155" s="207">
        <v>37422</v>
      </c>
      <c r="B11155" s="208" t="s">
        <v>12346</v>
      </c>
      <c r="C11155" s="209" t="s">
        <v>14</v>
      </c>
      <c r="D11155" s="210">
        <v>51.59</v>
      </c>
      <c r="E11155" s="206"/>
    </row>
    <row r="11156" spans="1:5" ht="15">
      <c r="A11156" s="207">
        <v>37443</v>
      </c>
      <c r="B11156" s="208" t="s">
        <v>12347</v>
      </c>
      <c r="C11156" s="209" t="s">
        <v>14</v>
      </c>
      <c r="D11156" s="210">
        <v>149.44</v>
      </c>
      <c r="E11156" s="206"/>
    </row>
    <row r="11157" spans="1:5" ht="15">
      <c r="A11157" s="207">
        <v>37444</v>
      </c>
      <c r="B11157" s="208" t="s">
        <v>12348</v>
      </c>
      <c r="C11157" s="209" t="s">
        <v>14</v>
      </c>
      <c r="D11157" s="210">
        <v>151.97999999999999</v>
      </c>
      <c r="E11157" s="206"/>
    </row>
    <row r="11158" spans="1:5" ht="15">
      <c r="A11158" s="207">
        <v>37445</v>
      </c>
      <c r="B11158" s="208" t="s">
        <v>12349</v>
      </c>
      <c r="C11158" s="209" t="s">
        <v>14</v>
      </c>
      <c r="D11158" s="210">
        <v>230.36</v>
      </c>
      <c r="E11158" s="206"/>
    </row>
    <row r="11159" spans="1:5" ht="15">
      <c r="A11159" s="207">
        <v>37446</v>
      </c>
      <c r="B11159" s="208" t="s">
        <v>12350</v>
      </c>
      <c r="C11159" s="209" t="s">
        <v>14</v>
      </c>
      <c r="D11159" s="210">
        <v>251.13</v>
      </c>
      <c r="E11159" s="206"/>
    </row>
    <row r="11160" spans="1:5" ht="15">
      <c r="A11160" s="207">
        <v>37447</v>
      </c>
      <c r="B11160" s="208" t="s">
        <v>12351</v>
      </c>
      <c r="C11160" s="209" t="s">
        <v>14</v>
      </c>
      <c r="D11160" s="210">
        <v>255.06</v>
      </c>
      <c r="E11160" s="206"/>
    </row>
    <row r="11161" spans="1:5" ht="15">
      <c r="A11161" s="207">
        <v>37448</v>
      </c>
      <c r="B11161" s="208" t="s">
        <v>12352</v>
      </c>
      <c r="C11161" s="209" t="s">
        <v>14</v>
      </c>
      <c r="D11161" s="210">
        <v>349.85</v>
      </c>
      <c r="E11161" s="206"/>
    </row>
    <row r="11162" spans="1:5" ht="15">
      <c r="A11162" s="207">
        <v>37440</v>
      </c>
      <c r="B11162" s="208" t="s">
        <v>12353</v>
      </c>
      <c r="C11162" s="209" t="s">
        <v>14</v>
      </c>
      <c r="D11162" s="210">
        <v>118.62</v>
      </c>
      <c r="E11162" s="206"/>
    </row>
    <row r="11163" spans="1:5" ht="15">
      <c r="A11163" s="207">
        <v>37441</v>
      </c>
      <c r="B11163" s="208" t="s">
        <v>12354</v>
      </c>
      <c r="C11163" s="209" t="s">
        <v>14</v>
      </c>
      <c r="D11163" s="210">
        <v>118.62</v>
      </c>
      <c r="E11163" s="206"/>
    </row>
    <row r="11164" spans="1:5" ht="15">
      <c r="A11164" s="207">
        <v>37442</v>
      </c>
      <c r="B11164" s="208" t="s">
        <v>12355</v>
      </c>
      <c r="C11164" s="209" t="s">
        <v>14</v>
      </c>
      <c r="D11164" s="210">
        <v>142.87</v>
      </c>
      <c r="E11164" s="206"/>
    </row>
    <row r="11165" spans="1:5" ht="15">
      <c r="A11165" s="207">
        <v>38017</v>
      </c>
      <c r="B11165" s="208" t="s">
        <v>12356</v>
      </c>
      <c r="C11165" s="209" t="s">
        <v>14</v>
      </c>
      <c r="D11165" s="210">
        <v>13.91</v>
      </c>
      <c r="E11165" s="206"/>
    </row>
    <row r="11166" spans="1:5" ht="15">
      <c r="A11166" s="207">
        <v>38018</v>
      </c>
      <c r="B11166" s="208" t="s">
        <v>12357</v>
      </c>
      <c r="C11166" s="209" t="s">
        <v>14</v>
      </c>
      <c r="D11166" s="210">
        <v>15.34</v>
      </c>
      <c r="E11166" s="206"/>
    </row>
    <row r="11167" spans="1:5" ht="30">
      <c r="A11167" s="207">
        <v>39895</v>
      </c>
      <c r="B11167" s="208" t="s">
        <v>12358</v>
      </c>
      <c r="C11167" s="209" t="s">
        <v>14</v>
      </c>
      <c r="D11167" s="210">
        <v>45.02</v>
      </c>
      <c r="E11167" s="206"/>
    </row>
    <row r="11168" spans="1:5" ht="30">
      <c r="A11168" s="207">
        <v>39896</v>
      </c>
      <c r="B11168" s="208" t="s">
        <v>12359</v>
      </c>
      <c r="C11168" s="209" t="s">
        <v>14</v>
      </c>
      <c r="D11168" s="210">
        <v>65.989999999999995</v>
      </c>
      <c r="E11168" s="206"/>
    </row>
    <row r="11169" spans="1:5" ht="30">
      <c r="A11169" s="207">
        <v>38873</v>
      </c>
      <c r="B11169" s="208" t="s">
        <v>12360</v>
      </c>
      <c r="C11169" s="209" t="s">
        <v>14</v>
      </c>
      <c r="D11169" s="210">
        <v>16.52</v>
      </c>
      <c r="E11169" s="206"/>
    </row>
    <row r="11170" spans="1:5" ht="30">
      <c r="A11170" s="207">
        <v>38874</v>
      </c>
      <c r="B11170" s="208" t="s">
        <v>12361</v>
      </c>
      <c r="C11170" s="209" t="s">
        <v>14</v>
      </c>
      <c r="D11170" s="210">
        <v>20.09</v>
      </c>
      <c r="E11170" s="206"/>
    </row>
    <row r="11171" spans="1:5" ht="30">
      <c r="A11171" s="207">
        <v>38875</v>
      </c>
      <c r="B11171" s="208" t="s">
        <v>12362</v>
      </c>
      <c r="C11171" s="209" t="s">
        <v>14</v>
      </c>
      <c r="D11171" s="210">
        <v>35.51</v>
      </c>
      <c r="E11171" s="206"/>
    </row>
    <row r="11172" spans="1:5" ht="30">
      <c r="A11172" s="207">
        <v>38876</v>
      </c>
      <c r="B11172" s="208" t="s">
        <v>12363</v>
      </c>
      <c r="C11172" s="209" t="s">
        <v>14</v>
      </c>
      <c r="D11172" s="210">
        <v>47.78</v>
      </c>
      <c r="E11172" s="206"/>
    </row>
    <row r="11173" spans="1:5" ht="30">
      <c r="A11173" s="207">
        <v>39000</v>
      </c>
      <c r="B11173" s="208" t="s">
        <v>12364</v>
      </c>
      <c r="C11173" s="209" t="s">
        <v>14</v>
      </c>
      <c r="D11173" s="210">
        <v>38.840000000000003</v>
      </c>
      <c r="E11173" s="206"/>
    </row>
    <row r="11174" spans="1:5" ht="30">
      <c r="A11174" s="207">
        <v>38674</v>
      </c>
      <c r="B11174" s="208" t="s">
        <v>12365</v>
      </c>
      <c r="C11174" s="209" t="s">
        <v>14</v>
      </c>
      <c r="D11174" s="210">
        <v>48.36</v>
      </c>
      <c r="E11174" s="206"/>
    </row>
    <row r="11175" spans="1:5" ht="30">
      <c r="A11175" s="207">
        <v>38911</v>
      </c>
      <c r="B11175" s="208" t="s">
        <v>12366</v>
      </c>
      <c r="C11175" s="209" t="s">
        <v>14</v>
      </c>
      <c r="D11175" s="210">
        <v>59.25</v>
      </c>
      <c r="E11175" s="206"/>
    </row>
    <row r="11176" spans="1:5" ht="30">
      <c r="A11176" s="207">
        <v>38912</v>
      </c>
      <c r="B11176" s="208" t="s">
        <v>12367</v>
      </c>
      <c r="C11176" s="209" t="s">
        <v>14</v>
      </c>
      <c r="D11176" s="210">
        <v>75.3</v>
      </c>
      <c r="E11176" s="206"/>
    </row>
    <row r="11177" spans="1:5" ht="15">
      <c r="A11177" s="207">
        <v>38019</v>
      </c>
      <c r="B11177" s="208" t="s">
        <v>12368</v>
      </c>
      <c r="C11177" s="209" t="s">
        <v>14</v>
      </c>
      <c r="D11177" s="210">
        <v>12.12</v>
      </c>
      <c r="E11177" s="206"/>
    </row>
    <row r="11178" spans="1:5" ht="15">
      <c r="A11178" s="207">
        <v>38020</v>
      </c>
      <c r="B11178" s="208" t="s">
        <v>12369</v>
      </c>
      <c r="C11178" s="209" t="s">
        <v>14</v>
      </c>
      <c r="D11178" s="210">
        <v>15.34</v>
      </c>
      <c r="E11178" s="206"/>
    </row>
    <row r="11179" spans="1:5" ht="30">
      <c r="A11179" s="207">
        <v>38454</v>
      </c>
      <c r="B11179" s="208" t="s">
        <v>12370</v>
      </c>
      <c r="C11179" s="209" t="s">
        <v>14</v>
      </c>
      <c r="D11179" s="210">
        <v>7.09</v>
      </c>
      <c r="E11179" s="206"/>
    </row>
    <row r="11180" spans="1:5" ht="30">
      <c r="A11180" s="207">
        <v>38455</v>
      </c>
      <c r="B11180" s="208" t="s">
        <v>12371</v>
      </c>
      <c r="C11180" s="209" t="s">
        <v>14</v>
      </c>
      <c r="D11180" s="210">
        <v>6.49</v>
      </c>
      <c r="E11180" s="206"/>
    </row>
    <row r="11181" spans="1:5" ht="30">
      <c r="A11181" s="207">
        <v>38462</v>
      </c>
      <c r="B11181" s="208" t="s">
        <v>12372</v>
      </c>
      <c r="C11181" s="209" t="s">
        <v>14</v>
      </c>
      <c r="D11181" s="210">
        <v>183.14</v>
      </c>
      <c r="E11181" s="206"/>
    </row>
    <row r="11182" spans="1:5" ht="30">
      <c r="A11182" s="207">
        <v>36362</v>
      </c>
      <c r="B11182" s="208" t="s">
        <v>12373</v>
      </c>
      <c r="C11182" s="209" t="s">
        <v>14</v>
      </c>
      <c r="D11182" s="210">
        <v>2.79</v>
      </c>
      <c r="E11182" s="206"/>
    </row>
    <row r="11183" spans="1:5" ht="30">
      <c r="A11183" s="207">
        <v>36298</v>
      </c>
      <c r="B11183" s="208" t="s">
        <v>12374</v>
      </c>
      <c r="C11183" s="209" t="s">
        <v>14</v>
      </c>
      <c r="D11183" s="210">
        <v>4.13</v>
      </c>
      <c r="E11183" s="206"/>
    </row>
    <row r="11184" spans="1:5" ht="30">
      <c r="A11184" s="207">
        <v>38456</v>
      </c>
      <c r="B11184" s="208" t="s">
        <v>12375</v>
      </c>
      <c r="C11184" s="209" t="s">
        <v>14</v>
      </c>
      <c r="D11184" s="210">
        <v>6.74</v>
      </c>
      <c r="E11184" s="206"/>
    </row>
    <row r="11185" spans="1:5" ht="30">
      <c r="A11185" s="207">
        <v>38457</v>
      </c>
      <c r="B11185" s="208" t="s">
        <v>12376</v>
      </c>
      <c r="C11185" s="209" t="s">
        <v>14</v>
      </c>
      <c r="D11185" s="210">
        <v>15.18</v>
      </c>
      <c r="E11185" s="206"/>
    </row>
    <row r="11186" spans="1:5" ht="30">
      <c r="A11186" s="207">
        <v>38458</v>
      </c>
      <c r="B11186" s="208" t="s">
        <v>12377</v>
      </c>
      <c r="C11186" s="209" t="s">
        <v>14</v>
      </c>
      <c r="D11186" s="210">
        <v>20.350000000000001</v>
      </c>
      <c r="E11186" s="206"/>
    </row>
    <row r="11187" spans="1:5" ht="30">
      <c r="A11187" s="207">
        <v>38459</v>
      </c>
      <c r="B11187" s="208" t="s">
        <v>12378</v>
      </c>
      <c r="C11187" s="209" t="s">
        <v>14</v>
      </c>
      <c r="D11187" s="210">
        <v>35.92</v>
      </c>
      <c r="E11187" s="206"/>
    </row>
    <row r="11188" spans="1:5" ht="30">
      <c r="A11188" s="207">
        <v>38460</v>
      </c>
      <c r="B11188" s="208" t="s">
        <v>12379</v>
      </c>
      <c r="C11188" s="209" t="s">
        <v>14</v>
      </c>
      <c r="D11188" s="210">
        <v>75.02</v>
      </c>
      <c r="E11188" s="206"/>
    </row>
    <row r="11189" spans="1:5" ht="30">
      <c r="A11189" s="207">
        <v>38461</v>
      </c>
      <c r="B11189" s="208" t="s">
        <v>12380</v>
      </c>
      <c r="C11189" s="209" t="s">
        <v>14</v>
      </c>
      <c r="D11189" s="210">
        <v>114.45</v>
      </c>
      <c r="E11189" s="206"/>
    </row>
    <row r="11190" spans="1:5" ht="15">
      <c r="A11190" s="207">
        <v>7094</v>
      </c>
      <c r="B11190" s="208" t="s">
        <v>12381</v>
      </c>
      <c r="C11190" s="209" t="s">
        <v>14</v>
      </c>
      <c r="D11190" s="210">
        <v>11.08</v>
      </c>
      <c r="E11190" s="206"/>
    </row>
    <row r="11191" spans="1:5" ht="30">
      <c r="A11191" s="207">
        <v>7116</v>
      </c>
      <c r="B11191" s="208" t="s">
        <v>12382</v>
      </c>
      <c r="C11191" s="209" t="s">
        <v>14</v>
      </c>
      <c r="D11191" s="210">
        <v>3.09</v>
      </c>
      <c r="E11191" s="206"/>
    </row>
    <row r="11192" spans="1:5" ht="15">
      <c r="A11192" s="207">
        <v>7118</v>
      </c>
      <c r="B11192" s="208" t="s">
        <v>12383</v>
      </c>
      <c r="C11192" s="209" t="s">
        <v>14</v>
      </c>
      <c r="D11192" s="210">
        <v>24.45</v>
      </c>
      <c r="E11192" s="206"/>
    </row>
    <row r="11193" spans="1:5" ht="15">
      <c r="A11193" s="207">
        <v>7117</v>
      </c>
      <c r="B11193" s="208" t="s">
        <v>12384</v>
      </c>
      <c r="C11193" s="209" t="s">
        <v>14</v>
      </c>
      <c r="D11193" s="210">
        <v>21.74</v>
      </c>
      <c r="E11193" s="206"/>
    </row>
    <row r="11194" spans="1:5" ht="15">
      <c r="A11194" s="207">
        <v>7098</v>
      </c>
      <c r="B11194" s="208" t="s">
        <v>12385</v>
      </c>
      <c r="C11194" s="209" t="s">
        <v>14</v>
      </c>
      <c r="D11194" s="210">
        <v>3.03</v>
      </c>
      <c r="E11194" s="206"/>
    </row>
    <row r="11195" spans="1:5" ht="15">
      <c r="A11195" s="207">
        <v>7110</v>
      </c>
      <c r="B11195" s="208" t="s">
        <v>12386</v>
      </c>
      <c r="C11195" s="209" t="s">
        <v>14</v>
      </c>
      <c r="D11195" s="210">
        <v>53.17</v>
      </c>
      <c r="E11195" s="206"/>
    </row>
    <row r="11196" spans="1:5" ht="15">
      <c r="A11196" s="207">
        <v>7123</v>
      </c>
      <c r="B11196" s="208" t="s">
        <v>12387</v>
      </c>
      <c r="C11196" s="209" t="s">
        <v>14</v>
      </c>
      <c r="D11196" s="210">
        <v>3.9</v>
      </c>
      <c r="E11196" s="206"/>
    </row>
    <row r="11197" spans="1:5" ht="30">
      <c r="A11197" s="207">
        <v>7121</v>
      </c>
      <c r="B11197" s="208" t="s">
        <v>12388</v>
      </c>
      <c r="C11197" s="209" t="s">
        <v>14</v>
      </c>
      <c r="D11197" s="210">
        <v>9.61</v>
      </c>
      <c r="E11197" s="206"/>
    </row>
    <row r="11198" spans="1:5" ht="30">
      <c r="A11198" s="207">
        <v>7137</v>
      </c>
      <c r="B11198" s="208" t="s">
        <v>12389</v>
      </c>
      <c r="C11198" s="209" t="s">
        <v>14</v>
      </c>
      <c r="D11198" s="210">
        <v>8.65</v>
      </c>
      <c r="E11198" s="206"/>
    </row>
    <row r="11199" spans="1:5" ht="30">
      <c r="A11199" s="207">
        <v>7122</v>
      </c>
      <c r="B11199" s="208" t="s">
        <v>12390</v>
      </c>
      <c r="C11199" s="209" t="s">
        <v>14</v>
      </c>
      <c r="D11199" s="210">
        <v>10.81</v>
      </c>
      <c r="E11199" s="206"/>
    </row>
    <row r="11200" spans="1:5" ht="30">
      <c r="A11200" s="207">
        <v>7114</v>
      </c>
      <c r="B11200" s="208" t="s">
        <v>12391</v>
      </c>
      <c r="C11200" s="209" t="s">
        <v>14</v>
      </c>
      <c r="D11200" s="210">
        <v>16.66</v>
      </c>
      <c r="E11200" s="206"/>
    </row>
    <row r="11201" spans="1:5" ht="30">
      <c r="A11201" s="207">
        <v>7109</v>
      </c>
      <c r="B11201" s="208" t="s">
        <v>12392</v>
      </c>
      <c r="C11201" s="209" t="s">
        <v>14</v>
      </c>
      <c r="D11201" s="210">
        <v>2.92</v>
      </c>
      <c r="E11201" s="206"/>
    </row>
    <row r="11202" spans="1:5" ht="30">
      <c r="A11202" s="207">
        <v>7135</v>
      </c>
      <c r="B11202" s="208" t="s">
        <v>12393</v>
      </c>
      <c r="C11202" s="209" t="s">
        <v>14</v>
      </c>
      <c r="D11202" s="210">
        <v>4.55</v>
      </c>
      <c r="E11202" s="206"/>
    </row>
    <row r="11203" spans="1:5" ht="30">
      <c r="A11203" s="207">
        <v>37947</v>
      </c>
      <c r="B11203" s="208" t="s">
        <v>12394</v>
      </c>
      <c r="C11203" s="209" t="s">
        <v>14</v>
      </c>
      <c r="D11203" s="210">
        <v>4.6100000000000003</v>
      </c>
      <c r="E11203" s="206"/>
    </row>
    <row r="11204" spans="1:5" ht="30">
      <c r="A11204" s="207">
        <v>7103</v>
      </c>
      <c r="B11204" s="208" t="s">
        <v>12395</v>
      </c>
      <c r="C11204" s="209" t="s">
        <v>14</v>
      </c>
      <c r="D11204" s="210">
        <v>10.57</v>
      </c>
      <c r="E11204" s="206"/>
    </row>
    <row r="11205" spans="1:5" ht="15">
      <c r="A11205" s="207">
        <v>40419</v>
      </c>
      <c r="B11205" s="208" t="s">
        <v>12396</v>
      </c>
      <c r="C11205" s="209" t="s">
        <v>14</v>
      </c>
      <c r="D11205" s="210">
        <v>37.24</v>
      </c>
      <c r="E11205" s="206"/>
    </row>
    <row r="11206" spans="1:5" ht="15">
      <c r="A11206" s="207">
        <v>40420</v>
      </c>
      <c r="B11206" s="208" t="s">
        <v>12397</v>
      </c>
      <c r="C11206" s="209" t="s">
        <v>14</v>
      </c>
      <c r="D11206" s="210">
        <v>54.34</v>
      </c>
      <c r="E11206" s="206"/>
    </row>
    <row r="11207" spans="1:5" ht="15">
      <c r="A11207" s="207">
        <v>40421</v>
      </c>
      <c r="B11207" s="208" t="s">
        <v>12398</v>
      </c>
      <c r="C11207" s="209" t="s">
        <v>14</v>
      </c>
      <c r="D11207" s="210">
        <v>57.85</v>
      </c>
      <c r="E11207" s="206"/>
    </row>
    <row r="11208" spans="1:5" ht="30">
      <c r="A11208" s="207">
        <v>7126</v>
      </c>
      <c r="B11208" s="208" t="s">
        <v>12399</v>
      </c>
      <c r="C11208" s="209" t="s">
        <v>14</v>
      </c>
      <c r="D11208" s="210">
        <v>22.18</v>
      </c>
      <c r="E11208" s="206"/>
    </row>
    <row r="11209" spans="1:5" ht="30">
      <c r="A11209" s="207">
        <v>38905</v>
      </c>
      <c r="B11209" s="208" t="s">
        <v>12400</v>
      </c>
      <c r="C11209" s="209" t="s">
        <v>14</v>
      </c>
      <c r="D11209" s="210">
        <v>18.57</v>
      </c>
      <c r="E11209" s="206"/>
    </row>
    <row r="11210" spans="1:5" ht="30">
      <c r="A11210" s="207">
        <v>38907</v>
      </c>
      <c r="B11210" s="208" t="s">
        <v>12401</v>
      </c>
      <c r="C11210" s="209" t="s">
        <v>14</v>
      </c>
      <c r="D11210" s="210">
        <v>19.75</v>
      </c>
      <c r="E11210" s="206"/>
    </row>
    <row r="11211" spans="1:5" ht="30">
      <c r="A11211" s="207">
        <v>38908</v>
      </c>
      <c r="B11211" s="208" t="s">
        <v>12402</v>
      </c>
      <c r="C11211" s="209" t="s">
        <v>14</v>
      </c>
      <c r="D11211" s="210">
        <v>22.23</v>
      </c>
      <c r="E11211" s="206"/>
    </row>
    <row r="11212" spans="1:5" ht="30">
      <c r="A11212" s="207">
        <v>38909</v>
      </c>
      <c r="B11212" s="208" t="s">
        <v>12403</v>
      </c>
      <c r="C11212" s="209" t="s">
        <v>14</v>
      </c>
      <c r="D11212" s="210">
        <v>31.96</v>
      </c>
      <c r="E11212" s="206"/>
    </row>
    <row r="11213" spans="1:5" ht="30">
      <c r="A11213" s="207">
        <v>38910</v>
      </c>
      <c r="B11213" s="208" t="s">
        <v>12404</v>
      </c>
      <c r="C11213" s="209" t="s">
        <v>14</v>
      </c>
      <c r="D11213" s="210">
        <v>34.51</v>
      </c>
      <c r="E11213" s="206"/>
    </row>
    <row r="11214" spans="1:5" ht="30">
      <c r="A11214" s="207">
        <v>38897</v>
      </c>
      <c r="B11214" s="208" t="s">
        <v>12405</v>
      </c>
      <c r="C11214" s="209" t="s">
        <v>14</v>
      </c>
      <c r="D11214" s="210">
        <v>18.64</v>
      </c>
      <c r="E11214" s="206"/>
    </row>
    <row r="11215" spans="1:5" ht="30">
      <c r="A11215" s="207">
        <v>38899</v>
      </c>
      <c r="B11215" s="208" t="s">
        <v>12406</v>
      </c>
      <c r="C11215" s="209" t="s">
        <v>14</v>
      </c>
      <c r="D11215" s="210">
        <v>20.97</v>
      </c>
      <c r="E11215" s="206"/>
    </row>
    <row r="11216" spans="1:5" ht="30">
      <c r="A11216" s="207">
        <v>38900</v>
      </c>
      <c r="B11216" s="208" t="s">
        <v>12407</v>
      </c>
      <c r="C11216" s="209" t="s">
        <v>14</v>
      </c>
      <c r="D11216" s="210">
        <v>21.86</v>
      </c>
      <c r="E11216" s="206"/>
    </row>
    <row r="11217" spans="1:5" ht="30">
      <c r="A11217" s="207">
        <v>38901</v>
      </c>
      <c r="B11217" s="208" t="s">
        <v>12408</v>
      </c>
      <c r="C11217" s="209" t="s">
        <v>14</v>
      </c>
      <c r="D11217" s="210">
        <v>35.770000000000003</v>
      </c>
      <c r="E11217" s="206"/>
    </row>
    <row r="11218" spans="1:5" ht="30">
      <c r="A11218" s="207">
        <v>38904</v>
      </c>
      <c r="B11218" s="208" t="s">
        <v>12409</v>
      </c>
      <c r="C11218" s="209" t="s">
        <v>14</v>
      </c>
      <c r="D11218" s="210">
        <v>58.1</v>
      </c>
      <c r="E11218" s="206"/>
    </row>
    <row r="11219" spans="1:5" ht="30">
      <c r="A11219" s="207">
        <v>38903</v>
      </c>
      <c r="B11219" s="208" t="s">
        <v>12410</v>
      </c>
      <c r="C11219" s="209" t="s">
        <v>14</v>
      </c>
      <c r="D11219" s="210">
        <v>57.74</v>
      </c>
      <c r="E11219" s="206"/>
    </row>
    <row r="11220" spans="1:5" ht="30">
      <c r="A11220" s="207">
        <v>7091</v>
      </c>
      <c r="B11220" s="208" t="s">
        <v>12411</v>
      </c>
      <c r="C11220" s="209" t="s">
        <v>14</v>
      </c>
      <c r="D11220" s="210">
        <v>14.54</v>
      </c>
      <c r="E11220" s="206"/>
    </row>
    <row r="11221" spans="1:5" ht="30">
      <c r="A11221" s="207">
        <v>11655</v>
      </c>
      <c r="B11221" s="208" t="s">
        <v>12412</v>
      </c>
      <c r="C11221" s="209" t="s">
        <v>14</v>
      </c>
      <c r="D11221" s="210">
        <v>13.89</v>
      </c>
      <c r="E11221" s="206"/>
    </row>
    <row r="11222" spans="1:5" ht="30">
      <c r="A11222" s="207">
        <v>11656</v>
      </c>
      <c r="B11222" s="208" t="s">
        <v>12413</v>
      </c>
      <c r="C11222" s="209" t="s">
        <v>14</v>
      </c>
      <c r="D11222" s="210">
        <v>14.53</v>
      </c>
      <c r="E11222" s="206"/>
    </row>
    <row r="11223" spans="1:5" ht="30">
      <c r="A11223" s="207">
        <v>37948</v>
      </c>
      <c r="B11223" s="208" t="s">
        <v>12414</v>
      </c>
      <c r="C11223" s="209" t="s">
        <v>14</v>
      </c>
      <c r="D11223" s="210">
        <v>2.94</v>
      </c>
      <c r="E11223" s="206"/>
    </row>
    <row r="11224" spans="1:5" ht="30">
      <c r="A11224" s="207">
        <v>7097</v>
      </c>
      <c r="B11224" s="208" t="s">
        <v>12415</v>
      </c>
      <c r="C11224" s="209" t="s">
        <v>14</v>
      </c>
      <c r="D11224" s="210">
        <v>6.46</v>
      </c>
      <c r="E11224" s="206"/>
    </row>
    <row r="11225" spans="1:5" ht="30">
      <c r="A11225" s="207">
        <v>11657</v>
      </c>
      <c r="B11225" s="208" t="s">
        <v>12416</v>
      </c>
      <c r="C11225" s="209" t="s">
        <v>14</v>
      </c>
      <c r="D11225" s="210">
        <v>12.66</v>
      </c>
      <c r="E11225" s="206"/>
    </row>
    <row r="11226" spans="1:5" ht="30">
      <c r="A11226" s="207">
        <v>11658</v>
      </c>
      <c r="B11226" s="208" t="s">
        <v>12417</v>
      </c>
      <c r="C11226" s="209" t="s">
        <v>14</v>
      </c>
      <c r="D11226" s="210">
        <v>12.9</v>
      </c>
      <c r="E11226" s="206"/>
    </row>
    <row r="11227" spans="1:5" ht="30">
      <c r="A11227" s="207">
        <v>7146</v>
      </c>
      <c r="B11227" s="208" t="s">
        <v>12418</v>
      </c>
      <c r="C11227" s="209" t="s">
        <v>14</v>
      </c>
      <c r="D11227" s="210">
        <v>164.66</v>
      </c>
      <c r="E11227" s="206"/>
    </row>
    <row r="11228" spans="1:5" ht="30">
      <c r="A11228" s="207">
        <v>7138</v>
      </c>
      <c r="B11228" s="208" t="s">
        <v>12419</v>
      </c>
      <c r="C11228" s="209" t="s">
        <v>14</v>
      </c>
      <c r="D11228" s="210">
        <v>0.93</v>
      </c>
      <c r="E11228" s="206"/>
    </row>
    <row r="11229" spans="1:5" ht="30">
      <c r="A11229" s="207">
        <v>7139</v>
      </c>
      <c r="B11229" s="208" t="s">
        <v>12420</v>
      </c>
      <c r="C11229" s="209" t="s">
        <v>14</v>
      </c>
      <c r="D11229" s="210">
        <v>1.22</v>
      </c>
      <c r="E11229" s="206"/>
    </row>
    <row r="11230" spans="1:5" ht="30">
      <c r="A11230" s="207">
        <v>7140</v>
      </c>
      <c r="B11230" s="208" t="s">
        <v>12421</v>
      </c>
      <c r="C11230" s="209" t="s">
        <v>14</v>
      </c>
      <c r="D11230" s="210">
        <v>4.0599999999999996</v>
      </c>
      <c r="E11230" s="206"/>
    </row>
    <row r="11231" spans="1:5" ht="30">
      <c r="A11231" s="207">
        <v>7141</v>
      </c>
      <c r="B11231" s="208" t="s">
        <v>12422</v>
      </c>
      <c r="C11231" s="209" t="s">
        <v>14</v>
      </c>
      <c r="D11231" s="210">
        <v>8.8800000000000008</v>
      </c>
      <c r="E11231" s="206"/>
    </row>
    <row r="11232" spans="1:5" ht="30">
      <c r="A11232" s="207">
        <v>7143</v>
      </c>
      <c r="B11232" s="208" t="s">
        <v>12423</v>
      </c>
      <c r="C11232" s="209" t="s">
        <v>14</v>
      </c>
      <c r="D11232" s="210">
        <v>29.59</v>
      </c>
      <c r="E11232" s="206"/>
    </row>
    <row r="11233" spans="1:5" ht="30">
      <c r="A11233" s="207">
        <v>7144</v>
      </c>
      <c r="B11233" s="208" t="s">
        <v>12424</v>
      </c>
      <c r="C11233" s="209" t="s">
        <v>14</v>
      </c>
      <c r="D11233" s="210">
        <v>59.2</v>
      </c>
      <c r="E11233" s="206"/>
    </row>
    <row r="11234" spans="1:5" ht="30">
      <c r="A11234" s="207">
        <v>7145</v>
      </c>
      <c r="B11234" s="208" t="s">
        <v>12425</v>
      </c>
      <c r="C11234" s="209" t="s">
        <v>14</v>
      </c>
      <c r="D11234" s="210">
        <v>97.09</v>
      </c>
      <c r="E11234" s="206"/>
    </row>
    <row r="11235" spans="1:5" ht="30">
      <c r="A11235" s="207">
        <v>7142</v>
      </c>
      <c r="B11235" s="208" t="s">
        <v>12426</v>
      </c>
      <c r="C11235" s="209" t="s">
        <v>14</v>
      </c>
      <c r="D11235" s="210">
        <v>9.93</v>
      </c>
      <c r="E11235" s="206"/>
    </row>
    <row r="11236" spans="1:5" ht="15">
      <c r="A11236" s="207">
        <v>3593</v>
      </c>
      <c r="B11236" s="208" t="s">
        <v>12427</v>
      </c>
      <c r="C11236" s="209" t="s">
        <v>14</v>
      </c>
      <c r="D11236" s="210">
        <v>55.41</v>
      </c>
      <c r="E11236" s="206"/>
    </row>
    <row r="11237" spans="1:5" ht="15">
      <c r="A11237" s="207">
        <v>3588</v>
      </c>
      <c r="B11237" s="208" t="s">
        <v>12428</v>
      </c>
      <c r="C11237" s="209" t="s">
        <v>14</v>
      </c>
      <c r="D11237" s="210">
        <v>42.71</v>
      </c>
      <c r="E11237" s="206"/>
    </row>
    <row r="11238" spans="1:5" ht="15">
      <c r="A11238" s="207">
        <v>3585</v>
      </c>
      <c r="B11238" s="208" t="s">
        <v>12429</v>
      </c>
      <c r="C11238" s="209" t="s">
        <v>14</v>
      </c>
      <c r="D11238" s="210">
        <v>13.19</v>
      </c>
      <c r="E11238" s="206"/>
    </row>
    <row r="11239" spans="1:5" ht="15">
      <c r="A11239" s="207">
        <v>3587</v>
      </c>
      <c r="B11239" s="208" t="s">
        <v>12430</v>
      </c>
      <c r="C11239" s="209" t="s">
        <v>14</v>
      </c>
      <c r="D11239" s="210">
        <v>26.5</v>
      </c>
      <c r="E11239" s="206"/>
    </row>
    <row r="11240" spans="1:5" ht="15">
      <c r="A11240" s="207">
        <v>3590</v>
      </c>
      <c r="B11240" s="208" t="s">
        <v>12431</v>
      </c>
      <c r="C11240" s="209" t="s">
        <v>14</v>
      </c>
      <c r="D11240" s="210">
        <v>157.33000000000001</v>
      </c>
      <c r="E11240" s="206"/>
    </row>
    <row r="11241" spans="1:5" ht="15">
      <c r="A11241" s="207">
        <v>3589</v>
      </c>
      <c r="B11241" s="208" t="s">
        <v>12432</v>
      </c>
      <c r="C11241" s="209" t="s">
        <v>14</v>
      </c>
      <c r="D11241" s="210">
        <v>84.45</v>
      </c>
      <c r="E11241" s="206"/>
    </row>
    <row r="11242" spans="1:5" ht="15">
      <c r="A11242" s="207">
        <v>3586</v>
      </c>
      <c r="B11242" s="208" t="s">
        <v>12433</v>
      </c>
      <c r="C11242" s="209" t="s">
        <v>14</v>
      </c>
      <c r="D11242" s="210">
        <v>17.28</v>
      </c>
      <c r="E11242" s="206"/>
    </row>
    <row r="11243" spans="1:5" ht="15">
      <c r="A11243" s="207">
        <v>3592</v>
      </c>
      <c r="B11243" s="208" t="s">
        <v>12434</v>
      </c>
      <c r="C11243" s="209" t="s">
        <v>14</v>
      </c>
      <c r="D11243" s="210">
        <v>248.7</v>
      </c>
      <c r="E11243" s="206"/>
    </row>
    <row r="11244" spans="1:5" ht="15">
      <c r="A11244" s="207">
        <v>3591</v>
      </c>
      <c r="B11244" s="208" t="s">
        <v>12435</v>
      </c>
      <c r="C11244" s="209" t="s">
        <v>14</v>
      </c>
      <c r="D11244" s="210">
        <v>398.68</v>
      </c>
      <c r="E11244" s="206"/>
    </row>
    <row r="11245" spans="1:5" ht="30">
      <c r="A11245" s="207">
        <v>40396</v>
      </c>
      <c r="B11245" s="208" t="s">
        <v>12436</v>
      </c>
      <c r="C11245" s="209" t="s">
        <v>14</v>
      </c>
      <c r="D11245" s="210">
        <v>87.16</v>
      </c>
      <c r="E11245" s="206"/>
    </row>
    <row r="11246" spans="1:5" ht="30">
      <c r="A11246" s="207">
        <v>40395</v>
      </c>
      <c r="B11246" s="208" t="s">
        <v>12437</v>
      </c>
      <c r="C11246" s="209" t="s">
        <v>14</v>
      </c>
      <c r="D11246" s="210">
        <v>66.89</v>
      </c>
      <c r="E11246" s="206"/>
    </row>
    <row r="11247" spans="1:5" ht="15">
      <c r="A11247" s="207">
        <v>40392</v>
      </c>
      <c r="B11247" s="208" t="s">
        <v>12438</v>
      </c>
      <c r="C11247" s="209" t="s">
        <v>14</v>
      </c>
      <c r="D11247" s="210">
        <v>21.52</v>
      </c>
      <c r="E11247" s="206"/>
    </row>
    <row r="11248" spans="1:5" ht="15">
      <c r="A11248" s="207">
        <v>40394</v>
      </c>
      <c r="B11248" s="208" t="s">
        <v>12439</v>
      </c>
      <c r="C11248" s="209" t="s">
        <v>14</v>
      </c>
      <c r="D11248" s="210">
        <v>43.55</v>
      </c>
      <c r="E11248" s="206"/>
    </row>
    <row r="11249" spans="1:5" ht="30">
      <c r="A11249" s="207">
        <v>40398</v>
      </c>
      <c r="B11249" s="208" t="s">
        <v>12440</v>
      </c>
      <c r="C11249" s="209" t="s">
        <v>14</v>
      </c>
      <c r="D11249" s="210">
        <v>279.62</v>
      </c>
      <c r="E11249" s="206"/>
    </row>
    <row r="11250" spans="1:5" ht="15">
      <c r="A11250" s="207">
        <v>40397</v>
      </c>
      <c r="B11250" s="208" t="s">
        <v>12441</v>
      </c>
      <c r="C11250" s="209" t="s">
        <v>14</v>
      </c>
      <c r="D11250" s="210">
        <v>143.19999999999999</v>
      </c>
      <c r="E11250" s="206"/>
    </row>
    <row r="11251" spans="1:5" ht="15">
      <c r="A11251" s="207">
        <v>40393</v>
      </c>
      <c r="B11251" s="208" t="s">
        <v>12442</v>
      </c>
      <c r="C11251" s="209" t="s">
        <v>14</v>
      </c>
      <c r="D11251" s="210">
        <v>27.72</v>
      </c>
      <c r="E11251" s="206"/>
    </row>
    <row r="11252" spans="1:5" ht="15">
      <c r="A11252" s="207">
        <v>40399</v>
      </c>
      <c r="B11252" s="208" t="s">
        <v>12443</v>
      </c>
      <c r="C11252" s="209" t="s">
        <v>14</v>
      </c>
      <c r="D11252" s="210">
        <v>457.45</v>
      </c>
      <c r="E11252" s="206"/>
    </row>
    <row r="11253" spans="1:5" ht="15">
      <c r="A11253" s="207">
        <v>39322</v>
      </c>
      <c r="B11253" s="208" t="s">
        <v>12444</v>
      </c>
      <c r="C11253" s="209" t="s">
        <v>14</v>
      </c>
      <c r="D11253" s="210">
        <v>22.52</v>
      </c>
      <c r="E11253" s="206"/>
    </row>
    <row r="11254" spans="1:5" ht="15">
      <c r="A11254" s="207">
        <v>39289</v>
      </c>
      <c r="B11254" s="208" t="s">
        <v>12445</v>
      </c>
      <c r="C11254" s="209" t="s">
        <v>14</v>
      </c>
      <c r="D11254" s="210">
        <v>26.98</v>
      </c>
      <c r="E11254" s="206"/>
    </row>
    <row r="11255" spans="1:5" ht="15">
      <c r="A11255" s="207">
        <v>39290</v>
      </c>
      <c r="B11255" s="208" t="s">
        <v>12446</v>
      </c>
      <c r="C11255" s="209" t="s">
        <v>14</v>
      </c>
      <c r="D11255" s="210">
        <v>45.79</v>
      </c>
      <c r="E11255" s="206"/>
    </row>
    <row r="11256" spans="1:5" ht="15">
      <c r="A11256" s="207">
        <v>39291</v>
      </c>
      <c r="B11256" s="208" t="s">
        <v>12447</v>
      </c>
      <c r="C11256" s="209" t="s">
        <v>14</v>
      </c>
      <c r="D11256" s="210">
        <v>68.56</v>
      </c>
      <c r="E11256" s="206"/>
    </row>
    <row r="11257" spans="1:5" ht="15">
      <c r="A11257" s="207">
        <v>20174</v>
      </c>
      <c r="B11257" s="208" t="s">
        <v>12448</v>
      </c>
      <c r="C11257" s="209" t="s">
        <v>14</v>
      </c>
      <c r="D11257" s="210">
        <v>35.44</v>
      </c>
      <c r="E11257" s="206"/>
    </row>
    <row r="11258" spans="1:5" ht="30">
      <c r="A11258" s="207">
        <v>41892</v>
      </c>
      <c r="B11258" s="208" t="s">
        <v>12449</v>
      </c>
      <c r="C11258" s="209" t="s">
        <v>14</v>
      </c>
      <c r="D11258" s="210">
        <v>133.22</v>
      </c>
      <c r="E11258" s="206"/>
    </row>
    <row r="11259" spans="1:5" ht="30">
      <c r="A11259" s="207">
        <v>7048</v>
      </c>
      <c r="B11259" s="208" t="s">
        <v>12450</v>
      </c>
      <c r="C11259" s="209" t="s">
        <v>14</v>
      </c>
      <c r="D11259" s="210">
        <v>28.75</v>
      </c>
      <c r="E11259" s="206"/>
    </row>
    <row r="11260" spans="1:5" ht="30">
      <c r="A11260" s="207">
        <v>7088</v>
      </c>
      <c r="B11260" s="208" t="s">
        <v>12451</v>
      </c>
      <c r="C11260" s="209" t="s">
        <v>14</v>
      </c>
      <c r="D11260" s="210">
        <v>62.88</v>
      </c>
      <c r="E11260" s="206"/>
    </row>
    <row r="11261" spans="1:5" ht="30">
      <c r="A11261" s="207">
        <v>20179</v>
      </c>
      <c r="B11261" s="208" t="s">
        <v>12452</v>
      </c>
      <c r="C11261" s="209" t="s">
        <v>14</v>
      </c>
      <c r="D11261" s="210">
        <v>47.71</v>
      </c>
      <c r="E11261" s="206"/>
    </row>
    <row r="11262" spans="1:5" ht="30">
      <c r="A11262" s="207">
        <v>20178</v>
      </c>
      <c r="B11262" s="208" t="s">
        <v>12453</v>
      </c>
      <c r="C11262" s="209" t="s">
        <v>14</v>
      </c>
      <c r="D11262" s="210">
        <v>42.16</v>
      </c>
      <c r="E11262" s="206"/>
    </row>
    <row r="11263" spans="1:5" ht="30">
      <c r="A11263" s="207">
        <v>20180</v>
      </c>
      <c r="B11263" s="208" t="s">
        <v>12454</v>
      </c>
      <c r="C11263" s="209" t="s">
        <v>14</v>
      </c>
      <c r="D11263" s="210">
        <v>77.48</v>
      </c>
      <c r="E11263" s="206"/>
    </row>
    <row r="11264" spans="1:5" ht="30">
      <c r="A11264" s="207">
        <v>20181</v>
      </c>
      <c r="B11264" s="208" t="s">
        <v>12455</v>
      </c>
      <c r="C11264" s="209" t="s">
        <v>14</v>
      </c>
      <c r="D11264" s="210">
        <v>114.93</v>
      </c>
      <c r="E11264" s="206"/>
    </row>
    <row r="11265" spans="1:5" ht="30">
      <c r="A11265" s="207">
        <v>20177</v>
      </c>
      <c r="B11265" s="208" t="s">
        <v>12456</v>
      </c>
      <c r="C11265" s="209" t="s">
        <v>14</v>
      </c>
      <c r="D11265" s="210">
        <v>27.63</v>
      </c>
      <c r="E11265" s="206"/>
    </row>
    <row r="11266" spans="1:5" ht="30">
      <c r="A11266" s="207">
        <v>7082</v>
      </c>
      <c r="B11266" s="208" t="s">
        <v>12457</v>
      </c>
      <c r="C11266" s="209" t="s">
        <v>14</v>
      </c>
      <c r="D11266" s="210">
        <v>64.900000000000006</v>
      </c>
      <c r="E11266" s="206"/>
    </row>
    <row r="11267" spans="1:5" ht="30">
      <c r="A11267" s="207">
        <v>42707</v>
      </c>
      <c r="B11267" s="208" t="s">
        <v>12458</v>
      </c>
      <c r="C11267" s="209" t="s">
        <v>14</v>
      </c>
      <c r="D11267" s="210">
        <v>176.24</v>
      </c>
      <c r="E11267" s="206"/>
    </row>
    <row r="11268" spans="1:5" ht="30">
      <c r="A11268" s="207">
        <v>7069</v>
      </c>
      <c r="B11268" s="208" t="s">
        <v>12459</v>
      </c>
      <c r="C11268" s="209" t="s">
        <v>14</v>
      </c>
      <c r="D11268" s="210">
        <v>144.03</v>
      </c>
      <c r="E11268" s="206"/>
    </row>
    <row r="11269" spans="1:5" ht="30">
      <c r="A11269" s="207">
        <v>42708</v>
      </c>
      <c r="B11269" s="208" t="s">
        <v>12460</v>
      </c>
      <c r="C11269" s="209" t="s">
        <v>14</v>
      </c>
      <c r="D11269" s="210">
        <v>462.6</v>
      </c>
      <c r="E11269" s="206"/>
    </row>
    <row r="11270" spans="1:5" ht="30">
      <c r="A11270" s="207">
        <v>7070</v>
      </c>
      <c r="B11270" s="208" t="s">
        <v>12461</v>
      </c>
      <c r="C11270" s="209" t="s">
        <v>14</v>
      </c>
      <c r="D11270" s="210">
        <v>206.25</v>
      </c>
      <c r="E11270" s="206"/>
    </row>
    <row r="11271" spans="1:5" ht="30">
      <c r="A11271" s="207">
        <v>42709</v>
      </c>
      <c r="B11271" s="208" t="s">
        <v>12462</v>
      </c>
      <c r="C11271" s="209" t="s">
        <v>14</v>
      </c>
      <c r="D11271" s="210">
        <v>691.84</v>
      </c>
      <c r="E11271" s="206"/>
    </row>
    <row r="11272" spans="1:5" ht="30">
      <c r="A11272" s="207">
        <v>42710</v>
      </c>
      <c r="B11272" s="208" t="s">
        <v>12463</v>
      </c>
      <c r="C11272" s="209" t="s">
        <v>14</v>
      </c>
      <c r="D11272" s="210">
        <v>1988.7</v>
      </c>
      <c r="E11272" s="206"/>
    </row>
    <row r="11273" spans="1:5" ht="30">
      <c r="A11273" s="207">
        <v>42716</v>
      </c>
      <c r="B11273" s="208" t="s">
        <v>12464</v>
      </c>
      <c r="C11273" s="209" t="s">
        <v>14</v>
      </c>
      <c r="D11273" s="210">
        <v>2475.27</v>
      </c>
      <c r="E11273" s="206"/>
    </row>
    <row r="11274" spans="1:5" ht="30">
      <c r="A11274" s="207">
        <v>20172</v>
      </c>
      <c r="B11274" s="208" t="s">
        <v>12465</v>
      </c>
      <c r="C11274" s="209" t="s">
        <v>14</v>
      </c>
      <c r="D11274" s="210">
        <v>47.6</v>
      </c>
      <c r="E11274" s="206"/>
    </row>
    <row r="11275" spans="1:5" ht="15">
      <c r="A11275" s="207">
        <v>40945</v>
      </c>
      <c r="B11275" s="208" t="s">
        <v>12466</v>
      </c>
      <c r="C11275" s="209" t="s">
        <v>15</v>
      </c>
      <c r="D11275" s="210">
        <v>13.02</v>
      </c>
      <c r="E11275" s="206"/>
    </row>
    <row r="11276" spans="1:5" ht="15">
      <c r="A11276" s="207">
        <v>40946</v>
      </c>
      <c r="B11276" s="208" t="s">
        <v>12467</v>
      </c>
      <c r="C11276" s="209" t="s">
        <v>8218</v>
      </c>
      <c r="D11276" s="210">
        <v>2309.2600000000002</v>
      </c>
      <c r="E11276" s="206"/>
    </row>
    <row r="11277" spans="1:5" ht="15">
      <c r="A11277" s="207">
        <v>7153</v>
      </c>
      <c r="B11277" s="208" t="s">
        <v>12468</v>
      </c>
      <c r="C11277" s="209" t="s">
        <v>15</v>
      </c>
      <c r="D11277" s="210">
        <v>19.66</v>
      </c>
      <c r="E11277" s="206"/>
    </row>
    <row r="11278" spans="1:5" ht="15">
      <c r="A11278" s="207">
        <v>41089</v>
      </c>
      <c r="B11278" s="208" t="s">
        <v>12469</v>
      </c>
      <c r="C11278" s="209" t="s">
        <v>8218</v>
      </c>
      <c r="D11278" s="210">
        <v>3485.32</v>
      </c>
      <c r="E11278" s="206"/>
    </row>
    <row r="11279" spans="1:5" ht="15">
      <c r="A11279" s="207">
        <v>40943</v>
      </c>
      <c r="B11279" s="208" t="s">
        <v>12470</v>
      </c>
      <c r="C11279" s="209" t="s">
        <v>15</v>
      </c>
      <c r="D11279" s="210">
        <v>20.7</v>
      </c>
      <c r="E11279" s="206"/>
    </row>
    <row r="11280" spans="1:5" ht="15">
      <c r="A11280" s="207">
        <v>40944</v>
      </c>
      <c r="B11280" s="208" t="s">
        <v>12471</v>
      </c>
      <c r="C11280" s="209" t="s">
        <v>8218</v>
      </c>
      <c r="D11280" s="210">
        <v>3670.52</v>
      </c>
      <c r="E11280" s="206"/>
    </row>
    <row r="11281" spans="1:5" ht="15">
      <c r="A11281" s="207">
        <v>6175</v>
      </c>
      <c r="B11281" s="208" t="s">
        <v>12472</v>
      </c>
      <c r="C11281" s="209" t="s">
        <v>15</v>
      </c>
      <c r="D11281" s="210">
        <v>18.11</v>
      </c>
      <c r="E11281" s="206"/>
    </row>
    <row r="11282" spans="1:5" ht="15">
      <c r="A11282" s="207">
        <v>41092</v>
      </c>
      <c r="B11282" s="208" t="s">
        <v>12473</v>
      </c>
      <c r="C11282" s="209" t="s">
        <v>8218</v>
      </c>
      <c r="D11282" s="210">
        <v>3210.7</v>
      </c>
      <c r="E11282" s="206"/>
    </row>
    <row r="11283" spans="1:5" ht="45">
      <c r="A11283" s="207">
        <v>37712</v>
      </c>
      <c r="B11283" s="208" t="s">
        <v>12474</v>
      </c>
      <c r="C11283" s="209" t="s">
        <v>787</v>
      </c>
      <c r="D11283" s="210">
        <v>61.49</v>
      </c>
      <c r="E11283" s="206"/>
    </row>
    <row r="11284" spans="1:5" ht="30">
      <c r="A11284" s="207">
        <v>34547</v>
      </c>
      <c r="B11284" s="208" t="s">
        <v>12475</v>
      </c>
      <c r="C11284" s="209" t="s">
        <v>803</v>
      </c>
      <c r="D11284" s="210">
        <v>4.99</v>
      </c>
      <c r="E11284" s="206"/>
    </row>
    <row r="11285" spans="1:5" ht="30">
      <c r="A11285" s="207">
        <v>34548</v>
      </c>
      <c r="B11285" s="208" t="s">
        <v>12476</v>
      </c>
      <c r="C11285" s="209" t="s">
        <v>803</v>
      </c>
      <c r="D11285" s="210">
        <v>8.18</v>
      </c>
      <c r="E11285" s="206"/>
    </row>
    <row r="11286" spans="1:5" ht="30">
      <c r="A11286" s="207">
        <v>34558</v>
      </c>
      <c r="B11286" s="208" t="s">
        <v>12477</v>
      </c>
      <c r="C11286" s="209" t="s">
        <v>803</v>
      </c>
      <c r="D11286" s="210">
        <v>4.0599999999999996</v>
      </c>
      <c r="E11286" s="206"/>
    </row>
    <row r="11287" spans="1:5" ht="30">
      <c r="A11287" s="207">
        <v>34550</v>
      </c>
      <c r="B11287" s="208" t="s">
        <v>12478</v>
      </c>
      <c r="C11287" s="209" t="s">
        <v>803</v>
      </c>
      <c r="D11287" s="210">
        <v>2.16</v>
      </c>
      <c r="E11287" s="206"/>
    </row>
    <row r="11288" spans="1:5" ht="30">
      <c r="A11288" s="207">
        <v>34557</v>
      </c>
      <c r="B11288" s="208" t="s">
        <v>12479</v>
      </c>
      <c r="C11288" s="209" t="s">
        <v>803</v>
      </c>
      <c r="D11288" s="210">
        <v>3.16</v>
      </c>
      <c r="E11288" s="206"/>
    </row>
    <row r="11289" spans="1:5" ht="30">
      <c r="A11289" s="207">
        <v>37411</v>
      </c>
      <c r="B11289" s="208" t="s">
        <v>12480</v>
      </c>
      <c r="C11289" s="209" t="s">
        <v>787</v>
      </c>
      <c r="D11289" s="210">
        <v>23.1</v>
      </c>
      <c r="E11289" s="206"/>
    </row>
    <row r="11290" spans="1:5" ht="45">
      <c r="A11290" s="207">
        <v>39508</v>
      </c>
      <c r="B11290" s="208" t="s">
        <v>12481</v>
      </c>
      <c r="C11290" s="209" t="s">
        <v>787</v>
      </c>
      <c r="D11290" s="210">
        <v>12.97</v>
      </c>
      <c r="E11290" s="206"/>
    </row>
    <row r="11291" spans="1:5" ht="45">
      <c r="A11291" s="207">
        <v>39507</v>
      </c>
      <c r="B11291" s="208" t="s">
        <v>12482</v>
      </c>
      <c r="C11291" s="209" t="s">
        <v>787</v>
      </c>
      <c r="D11291" s="210">
        <v>19.36</v>
      </c>
      <c r="E11291" s="206"/>
    </row>
    <row r="11292" spans="1:5" ht="45">
      <c r="A11292" s="207">
        <v>7155</v>
      </c>
      <c r="B11292" s="208" t="s">
        <v>12483</v>
      </c>
      <c r="C11292" s="209" t="s">
        <v>787</v>
      </c>
      <c r="D11292" s="210">
        <v>24.85</v>
      </c>
      <c r="E11292" s="206"/>
    </row>
    <row r="11293" spans="1:5" ht="45">
      <c r="A11293" s="207">
        <v>42406</v>
      </c>
      <c r="B11293" s="208" t="s">
        <v>12484</v>
      </c>
      <c r="C11293" s="209" t="s">
        <v>787</v>
      </c>
      <c r="D11293" s="210">
        <v>28.49</v>
      </c>
      <c r="E11293" s="206"/>
    </row>
    <row r="11294" spans="1:5" ht="45">
      <c r="A11294" s="207">
        <v>7156</v>
      </c>
      <c r="B11294" s="208" t="s">
        <v>12485</v>
      </c>
      <c r="C11294" s="209" t="s">
        <v>787</v>
      </c>
      <c r="D11294" s="210">
        <v>35.65</v>
      </c>
      <c r="E11294" s="206"/>
    </row>
    <row r="11295" spans="1:5" ht="45">
      <c r="A11295" s="207">
        <v>43127</v>
      </c>
      <c r="B11295" s="208" t="s">
        <v>12486</v>
      </c>
      <c r="C11295" s="209" t="s">
        <v>787</v>
      </c>
      <c r="D11295" s="210">
        <v>51.02</v>
      </c>
      <c r="E11295" s="206"/>
    </row>
    <row r="11296" spans="1:5" ht="45">
      <c r="A11296" s="207">
        <v>10917</v>
      </c>
      <c r="B11296" s="208" t="s">
        <v>12487</v>
      </c>
      <c r="C11296" s="209" t="s">
        <v>787</v>
      </c>
      <c r="D11296" s="210">
        <v>10.77</v>
      </c>
      <c r="E11296" s="206"/>
    </row>
    <row r="11297" spans="1:5" ht="45">
      <c r="A11297" s="207">
        <v>21141</v>
      </c>
      <c r="B11297" s="208" t="s">
        <v>12488</v>
      </c>
      <c r="C11297" s="209" t="s">
        <v>787</v>
      </c>
      <c r="D11297" s="210">
        <v>16.670000000000002</v>
      </c>
      <c r="E11297" s="206"/>
    </row>
    <row r="11298" spans="1:5" ht="45">
      <c r="A11298" s="207">
        <v>39509</v>
      </c>
      <c r="B11298" s="208" t="s">
        <v>12489</v>
      </c>
      <c r="C11298" s="209" t="s">
        <v>787</v>
      </c>
      <c r="D11298" s="210">
        <v>16.04</v>
      </c>
      <c r="E11298" s="206"/>
    </row>
    <row r="11299" spans="1:5" ht="15">
      <c r="A11299" s="207">
        <v>25988</v>
      </c>
      <c r="B11299" s="208" t="s">
        <v>12490</v>
      </c>
      <c r="C11299" s="209" t="s">
        <v>787</v>
      </c>
      <c r="D11299" s="210">
        <v>10.77</v>
      </c>
      <c r="E11299" s="206"/>
    </row>
    <row r="11300" spans="1:5" ht="30">
      <c r="A11300" s="207">
        <v>7167</v>
      </c>
      <c r="B11300" s="208" t="s">
        <v>12491</v>
      </c>
      <c r="C11300" s="209" t="s">
        <v>787</v>
      </c>
      <c r="D11300" s="210">
        <v>23.74</v>
      </c>
      <c r="E11300" s="206"/>
    </row>
    <row r="11301" spans="1:5" ht="30">
      <c r="A11301" s="207">
        <v>10928</v>
      </c>
      <c r="B11301" s="208" t="s">
        <v>12492</v>
      </c>
      <c r="C11301" s="209" t="s">
        <v>787</v>
      </c>
      <c r="D11301" s="210">
        <v>13.64</v>
      </c>
      <c r="E11301" s="206"/>
    </row>
    <row r="11302" spans="1:5" ht="30">
      <c r="A11302" s="207">
        <v>10933</v>
      </c>
      <c r="B11302" s="208" t="s">
        <v>12493</v>
      </c>
      <c r="C11302" s="209" t="s">
        <v>787</v>
      </c>
      <c r="D11302" s="210">
        <v>20.58</v>
      </c>
      <c r="E11302" s="206"/>
    </row>
    <row r="11303" spans="1:5" ht="30">
      <c r="A11303" s="207">
        <v>7158</v>
      </c>
      <c r="B11303" s="208" t="s">
        <v>12494</v>
      </c>
      <c r="C11303" s="209" t="s">
        <v>787</v>
      </c>
      <c r="D11303" s="210">
        <v>34.9</v>
      </c>
      <c r="E11303" s="206"/>
    </row>
    <row r="11304" spans="1:5" ht="30">
      <c r="A11304" s="207">
        <v>10927</v>
      </c>
      <c r="B11304" s="208" t="s">
        <v>12495</v>
      </c>
      <c r="C11304" s="209" t="s">
        <v>787</v>
      </c>
      <c r="D11304" s="210">
        <v>22.32</v>
      </c>
      <c r="E11304" s="206"/>
    </row>
    <row r="11305" spans="1:5" ht="30">
      <c r="A11305" s="207">
        <v>7162</v>
      </c>
      <c r="B11305" s="208" t="s">
        <v>12496</v>
      </c>
      <c r="C11305" s="209" t="s">
        <v>787</v>
      </c>
      <c r="D11305" s="210">
        <v>54.61</v>
      </c>
      <c r="E11305" s="206"/>
    </row>
    <row r="11306" spans="1:5" ht="30">
      <c r="A11306" s="207">
        <v>10932</v>
      </c>
      <c r="B11306" s="208" t="s">
        <v>12497</v>
      </c>
      <c r="C11306" s="209" t="s">
        <v>787</v>
      </c>
      <c r="D11306" s="210">
        <v>94.99</v>
      </c>
      <c r="E11306" s="206"/>
    </row>
    <row r="11307" spans="1:5" ht="45">
      <c r="A11307" s="207">
        <v>10937</v>
      </c>
      <c r="B11307" s="208" t="s">
        <v>12498</v>
      </c>
      <c r="C11307" s="209" t="s">
        <v>787</v>
      </c>
      <c r="D11307" s="210">
        <v>24.41</v>
      </c>
      <c r="E11307" s="206"/>
    </row>
    <row r="11308" spans="1:5" ht="45">
      <c r="A11308" s="207">
        <v>10935</v>
      </c>
      <c r="B11308" s="208" t="s">
        <v>12499</v>
      </c>
      <c r="C11308" s="209" t="s">
        <v>787</v>
      </c>
      <c r="D11308" s="210">
        <v>42.34</v>
      </c>
      <c r="E11308" s="206"/>
    </row>
    <row r="11309" spans="1:5" ht="30">
      <c r="A11309" s="207">
        <v>10931</v>
      </c>
      <c r="B11309" s="208" t="s">
        <v>12500</v>
      </c>
      <c r="C11309" s="209" t="s">
        <v>787</v>
      </c>
      <c r="D11309" s="210">
        <v>11.91</v>
      </c>
      <c r="E11309" s="206"/>
    </row>
    <row r="11310" spans="1:5" ht="30">
      <c r="A11310" s="207">
        <v>7164</v>
      </c>
      <c r="B11310" s="208" t="s">
        <v>12501</v>
      </c>
      <c r="C11310" s="209" t="s">
        <v>787</v>
      </c>
      <c r="D11310" s="210">
        <v>39.409999999999997</v>
      </c>
      <c r="E11310" s="206"/>
    </row>
    <row r="11311" spans="1:5" ht="30">
      <c r="A11311" s="207">
        <v>36887</v>
      </c>
      <c r="B11311" s="208" t="s">
        <v>12502</v>
      </c>
      <c r="C11311" s="209" t="s">
        <v>787</v>
      </c>
      <c r="D11311" s="210">
        <v>13.96</v>
      </c>
      <c r="E11311" s="206"/>
    </row>
    <row r="11312" spans="1:5" ht="60">
      <c r="A11312" s="207">
        <v>34630</v>
      </c>
      <c r="B11312" s="208" t="s">
        <v>12503</v>
      </c>
      <c r="C11312" s="209" t="s">
        <v>14</v>
      </c>
      <c r="D11312" s="210">
        <v>999.44</v>
      </c>
      <c r="E11312" s="206"/>
    </row>
    <row r="11313" spans="1:5" ht="15">
      <c r="A11313" s="207">
        <v>7161</v>
      </c>
      <c r="B11313" s="208" t="s">
        <v>12504</v>
      </c>
      <c r="C11313" s="209" t="s">
        <v>787</v>
      </c>
      <c r="D11313" s="210">
        <v>4.9000000000000004</v>
      </c>
      <c r="E11313" s="206"/>
    </row>
    <row r="11314" spans="1:5" ht="30">
      <c r="A11314" s="207">
        <v>7170</v>
      </c>
      <c r="B11314" s="208" t="s">
        <v>12505</v>
      </c>
      <c r="C11314" s="209" t="s">
        <v>787</v>
      </c>
      <c r="D11314" s="210">
        <v>1.98</v>
      </c>
      <c r="E11314" s="206"/>
    </row>
    <row r="11315" spans="1:5" ht="30">
      <c r="A11315" s="207">
        <v>37524</v>
      </c>
      <c r="B11315" s="208" t="s">
        <v>12506</v>
      </c>
      <c r="C11315" s="209" t="s">
        <v>803</v>
      </c>
      <c r="D11315" s="210">
        <v>1.9</v>
      </c>
      <c r="E11315" s="206"/>
    </row>
    <row r="11316" spans="1:5" ht="30">
      <c r="A11316" s="207">
        <v>37525</v>
      </c>
      <c r="B11316" s="208" t="s">
        <v>12507</v>
      </c>
      <c r="C11316" s="209" t="s">
        <v>803</v>
      </c>
      <c r="D11316" s="210">
        <v>2.2599999999999998</v>
      </c>
      <c r="E11316" s="206"/>
    </row>
    <row r="11317" spans="1:5" ht="30">
      <c r="A11317" s="207">
        <v>36789</v>
      </c>
      <c r="B11317" s="208" t="s">
        <v>12508</v>
      </c>
      <c r="C11317" s="209" t="s">
        <v>14</v>
      </c>
      <c r="D11317" s="210">
        <v>2.2999999999999998</v>
      </c>
      <c r="E11317" s="206"/>
    </row>
    <row r="11318" spans="1:5" ht="45">
      <c r="A11318" s="207">
        <v>7173</v>
      </c>
      <c r="B11318" s="208" t="s">
        <v>12509</v>
      </c>
      <c r="C11318" s="209" t="s">
        <v>8553</v>
      </c>
      <c r="D11318" s="210">
        <v>1490</v>
      </c>
      <c r="E11318" s="206"/>
    </row>
    <row r="11319" spans="1:5" ht="45">
      <c r="A11319" s="207">
        <v>7175</v>
      </c>
      <c r="B11319" s="208" t="s">
        <v>12510</v>
      </c>
      <c r="C11319" s="209" t="s">
        <v>14</v>
      </c>
      <c r="D11319" s="210">
        <v>1.68</v>
      </c>
      <c r="E11319" s="206"/>
    </row>
    <row r="11320" spans="1:5" ht="30">
      <c r="A11320" s="207">
        <v>40741</v>
      </c>
      <c r="B11320" s="208" t="s">
        <v>12511</v>
      </c>
      <c r="C11320" s="209" t="s">
        <v>14</v>
      </c>
      <c r="D11320" s="210">
        <v>2.31</v>
      </c>
      <c r="E11320" s="206"/>
    </row>
    <row r="11321" spans="1:5" ht="30">
      <c r="A11321" s="207">
        <v>7184</v>
      </c>
      <c r="B11321" s="208" t="s">
        <v>12512</v>
      </c>
      <c r="C11321" s="209" t="s">
        <v>787</v>
      </c>
      <c r="D11321" s="210">
        <v>34.76</v>
      </c>
      <c r="E11321" s="206"/>
    </row>
    <row r="11322" spans="1:5" ht="15">
      <c r="A11322" s="207">
        <v>34458</v>
      </c>
      <c r="B11322" s="208" t="s">
        <v>12513</v>
      </c>
      <c r="C11322" s="209" t="s">
        <v>14</v>
      </c>
      <c r="D11322" s="210">
        <v>153.63999999999999</v>
      </c>
      <c r="E11322" s="206"/>
    </row>
    <row r="11323" spans="1:5" ht="15">
      <c r="A11323" s="207">
        <v>34464</v>
      </c>
      <c r="B11323" s="208" t="s">
        <v>12514</v>
      </c>
      <c r="C11323" s="209" t="s">
        <v>14</v>
      </c>
      <c r="D11323" s="210">
        <v>206.13</v>
      </c>
      <c r="E11323" s="206"/>
    </row>
    <row r="11324" spans="1:5" ht="15">
      <c r="A11324" s="207">
        <v>34468</v>
      </c>
      <c r="B11324" s="208" t="s">
        <v>12515</v>
      </c>
      <c r="C11324" s="209" t="s">
        <v>14</v>
      </c>
      <c r="D11324" s="210">
        <v>237.89</v>
      </c>
      <c r="E11324" s="206"/>
    </row>
    <row r="11325" spans="1:5" ht="15">
      <c r="A11325" s="207">
        <v>34473</v>
      </c>
      <c r="B11325" s="208" t="s">
        <v>12516</v>
      </c>
      <c r="C11325" s="209" t="s">
        <v>14</v>
      </c>
      <c r="D11325" s="210">
        <v>194.56</v>
      </c>
      <c r="E11325" s="206"/>
    </row>
    <row r="11326" spans="1:5" ht="15">
      <c r="A11326" s="207">
        <v>34480</v>
      </c>
      <c r="B11326" s="208" t="s">
        <v>12517</v>
      </c>
      <c r="C11326" s="209" t="s">
        <v>14</v>
      </c>
      <c r="D11326" s="210">
        <v>265.32</v>
      </c>
      <c r="E11326" s="206"/>
    </row>
    <row r="11327" spans="1:5" ht="15">
      <c r="A11327" s="207">
        <v>34486</v>
      </c>
      <c r="B11327" s="208" t="s">
        <v>12518</v>
      </c>
      <c r="C11327" s="209" t="s">
        <v>14</v>
      </c>
      <c r="D11327" s="210">
        <v>297.16000000000003</v>
      </c>
      <c r="E11327" s="206"/>
    </row>
    <row r="11328" spans="1:5" ht="15">
      <c r="A11328" s="207">
        <v>7202</v>
      </c>
      <c r="B11328" s="208" t="s">
        <v>12519</v>
      </c>
      <c r="C11328" s="209" t="s">
        <v>787</v>
      </c>
      <c r="D11328" s="210">
        <v>60.89</v>
      </c>
      <c r="E11328" s="206"/>
    </row>
    <row r="11329" spans="1:5" ht="30">
      <c r="A11329" s="207">
        <v>7190</v>
      </c>
      <c r="B11329" s="208" t="s">
        <v>12520</v>
      </c>
      <c r="C11329" s="209" t="s">
        <v>14</v>
      </c>
      <c r="D11329" s="210">
        <v>10.45</v>
      </c>
      <c r="E11329" s="206"/>
    </row>
    <row r="11330" spans="1:5" ht="30">
      <c r="A11330" s="207">
        <v>34417</v>
      </c>
      <c r="B11330" s="208" t="s">
        <v>12521</v>
      </c>
      <c r="C11330" s="209" t="s">
        <v>14</v>
      </c>
      <c r="D11330" s="210">
        <v>18.16</v>
      </c>
      <c r="E11330" s="206"/>
    </row>
    <row r="11331" spans="1:5" ht="30">
      <c r="A11331" s="207">
        <v>7213</v>
      </c>
      <c r="B11331" s="208" t="s">
        <v>12522</v>
      </c>
      <c r="C11331" s="209" t="s">
        <v>787</v>
      </c>
      <c r="D11331" s="210">
        <v>17.25</v>
      </c>
      <c r="E11331" s="206"/>
    </row>
    <row r="11332" spans="1:5" ht="30">
      <c r="A11332" s="207">
        <v>7195</v>
      </c>
      <c r="B11332" s="208" t="s">
        <v>12523</v>
      </c>
      <c r="C11332" s="209" t="s">
        <v>14</v>
      </c>
      <c r="D11332" s="210">
        <v>50.14</v>
      </c>
      <c r="E11332" s="206"/>
    </row>
    <row r="11333" spans="1:5" ht="30">
      <c r="A11333" s="207">
        <v>7186</v>
      </c>
      <c r="B11333" s="208" t="s">
        <v>12524</v>
      </c>
      <c r="C11333" s="209" t="s">
        <v>14</v>
      </c>
      <c r="D11333" s="210">
        <v>59.99</v>
      </c>
      <c r="E11333" s="206"/>
    </row>
    <row r="11334" spans="1:5" ht="30">
      <c r="A11334" s="207">
        <v>7194</v>
      </c>
      <c r="B11334" s="208" t="s">
        <v>12525</v>
      </c>
      <c r="C11334" s="209" t="s">
        <v>787</v>
      </c>
      <c r="D11334" s="210">
        <v>29.75</v>
      </c>
      <c r="E11334" s="206"/>
    </row>
    <row r="11335" spans="1:5" ht="30">
      <c r="A11335" s="207">
        <v>7197</v>
      </c>
      <c r="B11335" s="208" t="s">
        <v>12526</v>
      </c>
      <c r="C11335" s="209" t="s">
        <v>14</v>
      </c>
      <c r="D11335" s="210">
        <v>119.95</v>
      </c>
      <c r="E11335" s="206"/>
    </row>
    <row r="11336" spans="1:5" ht="30">
      <c r="A11336" s="207">
        <v>7192</v>
      </c>
      <c r="B11336" s="208" t="s">
        <v>12527</v>
      </c>
      <c r="C11336" s="209" t="s">
        <v>14</v>
      </c>
      <c r="D11336" s="210">
        <v>65.97</v>
      </c>
      <c r="E11336" s="206"/>
    </row>
    <row r="11337" spans="1:5" ht="30">
      <c r="A11337" s="207">
        <v>7193</v>
      </c>
      <c r="B11337" s="208" t="s">
        <v>12528</v>
      </c>
      <c r="C11337" s="209" t="s">
        <v>14</v>
      </c>
      <c r="D11337" s="210">
        <v>78.75</v>
      </c>
      <c r="E11337" s="206"/>
    </row>
    <row r="11338" spans="1:5" ht="30">
      <c r="A11338" s="207">
        <v>7189</v>
      </c>
      <c r="B11338" s="208" t="s">
        <v>12529</v>
      </c>
      <c r="C11338" s="209" t="s">
        <v>14</v>
      </c>
      <c r="D11338" s="210">
        <v>110.62</v>
      </c>
      <c r="E11338" s="206"/>
    </row>
    <row r="11339" spans="1:5" ht="30">
      <c r="A11339" s="207">
        <v>7198</v>
      </c>
      <c r="B11339" s="208" t="s">
        <v>12530</v>
      </c>
      <c r="C11339" s="209" t="s">
        <v>787</v>
      </c>
      <c r="D11339" s="210">
        <v>41.18</v>
      </c>
      <c r="E11339" s="206"/>
    </row>
    <row r="11340" spans="1:5" ht="30">
      <c r="A11340" s="207">
        <v>34402</v>
      </c>
      <c r="B11340" s="208" t="s">
        <v>12530</v>
      </c>
      <c r="C11340" s="209" t="s">
        <v>14</v>
      </c>
      <c r="D11340" s="210">
        <v>165.8</v>
      </c>
      <c r="E11340" s="206"/>
    </row>
    <row r="11341" spans="1:5" ht="15">
      <c r="A11341" s="207">
        <v>7245</v>
      </c>
      <c r="B11341" s="208" t="s">
        <v>12531</v>
      </c>
      <c r="C11341" s="209" t="s">
        <v>14</v>
      </c>
      <c r="D11341" s="210">
        <v>54.96</v>
      </c>
      <c r="E11341" s="206"/>
    </row>
    <row r="11342" spans="1:5" ht="30">
      <c r="A11342" s="207">
        <v>34425</v>
      </c>
      <c r="B11342" s="208" t="s">
        <v>12532</v>
      </c>
      <c r="C11342" s="209" t="s">
        <v>14</v>
      </c>
      <c r="D11342" s="210">
        <v>102.53</v>
      </c>
      <c r="E11342" s="206"/>
    </row>
    <row r="11343" spans="1:5" ht="30">
      <c r="A11343" s="207">
        <v>7223</v>
      </c>
      <c r="B11343" s="208" t="s">
        <v>12533</v>
      </c>
      <c r="C11343" s="209" t="s">
        <v>14</v>
      </c>
      <c r="D11343" s="210">
        <v>119.49</v>
      </c>
      <c r="E11343" s="206"/>
    </row>
    <row r="11344" spans="1:5" ht="30">
      <c r="A11344" s="207">
        <v>7234</v>
      </c>
      <c r="B11344" s="208" t="s">
        <v>12534</v>
      </c>
      <c r="C11344" s="209" t="s">
        <v>14</v>
      </c>
      <c r="D11344" s="210">
        <v>172.35</v>
      </c>
      <c r="E11344" s="206"/>
    </row>
    <row r="11345" spans="1:5" ht="30">
      <c r="A11345" s="207">
        <v>7224</v>
      </c>
      <c r="B11345" s="208" t="s">
        <v>12535</v>
      </c>
      <c r="C11345" s="209" t="s">
        <v>14</v>
      </c>
      <c r="D11345" s="210">
        <v>190.37</v>
      </c>
      <c r="E11345" s="206"/>
    </row>
    <row r="11346" spans="1:5" ht="30">
      <c r="A11346" s="207">
        <v>7221</v>
      </c>
      <c r="B11346" s="208" t="s">
        <v>12536</v>
      </c>
      <c r="C11346" s="209" t="s">
        <v>787</v>
      </c>
      <c r="D11346" s="210">
        <v>92.56</v>
      </c>
      <c r="E11346" s="206"/>
    </row>
    <row r="11347" spans="1:5" ht="30">
      <c r="A11347" s="207">
        <v>7225</v>
      </c>
      <c r="B11347" s="208" t="s">
        <v>12537</v>
      </c>
      <c r="C11347" s="209" t="s">
        <v>14</v>
      </c>
      <c r="D11347" s="210">
        <v>240.68</v>
      </c>
      <c r="E11347" s="206"/>
    </row>
    <row r="11348" spans="1:5" ht="30">
      <c r="A11348" s="207">
        <v>7226</v>
      </c>
      <c r="B11348" s="208" t="s">
        <v>12538</v>
      </c>
      <c r="C11348" s="209" t="s">
        <v>14</v>
      </c>
      <c r="D11348" s="210">
        <v>264.86</v>
      </c>
      <c r="E11348" s="206"/>
    </row>
    <row r="11349" spans="1:5" ht="30">
      <c r="A11349" s="207">
        <v>7236</v>
      </c>
      <c r="B11349" s="208" t="s">
        <v>12539</v>
      </c>
      <c r="C11349" s="209" t="s">
        <v>14</v>
      </c>
      <c r="D11349" s="210">
        <v>288.86</v>
      </c>
      <c r="E11349" s="206"/>
    </row>
    <row r="11350" spans="1:5" ht="30">
      <c r="A11350" s="207">
        <v>7227</v>
      </c>
      <c r="B11350" s="208" t="s">
        <v>12540</v>
      </c>
      <c r="C11350" s="209" t="s">
        <v>14</v>
      </c>
      <c r="D11350" s="210">
        <v>312.94</v>
      </c>
      <c r="E11350" s="206"/>
    </row>
    <row r="11351" spans="1:5" ht="30">
      <c r="A11351" s="207">
        <v>7212</v>
      </c>
      <c r="B11351" s="208" t="s">
        <v>12541</v>
      </c>
      <c r="C11351" s="209" t="s">
        <v>14</v>
      </c>
      <c r="D11351" s="210">
        <v>346.5</v>
      </c>
      <c r="E11351" s="206"/>
    </row>
    <row r="11352" spans="1:5" ht="30">
      <c r="A11352" s="207">
        <v>7229</v>
      </c>
      <c r="B11352" s="208" t="s">
        <v>12542</v>
      </c>
      <c r="C11352" s="209" t="s">
        <v>14</v>
      </c>
      <c r="D11352" s="210">
        <v>229.14</v>
      </c>
      <c r="E11352" s="206"/>
    </row>
    <row r="11353" spans="1:5" ht="30">
      <c r="A11353" s="207">
        <v>7230</v>
      </c>
      <c r="B11353" s="208" t="s">
        <v>12543</v>
      </c>
      <c r="C11353" s="209" t="s">
        <v>14</v>
      </c>
      <c r="D11353" s="210">
        <v>365.15</v>
      </c>
      <c r="E11353" s="206"/>
    </row>
    <row r="11354" spans="1:5" ht="30">
      <c r="A11354" s="207">
        <v>7231</v>
      </c>
      <c r="B11354" s="208" t="s">
        <v>12544</v>
      </c>
      <c r="C11354" s="209" t="s">
        <v>14</v>
      </c>
      <c r="D11354" s="210">
        <v>479.55</v>
      </c>
      <c r="E11354" s="206"/>
    </row>
    <row r="11355" spans="1:5" ht="30">
      <c r="A11355" s="207">
        <v>7220</v>
      </c>
      <c r="B11355" s="208" t="s">
        <v>12545</v>
      </c>
      <c r="C11355" s="209" t="s">
        <v>14</v>
      </c>
      <c r="D11355" s="210">
        <v>589.57000000000005</v>
      </c>
      <c r="E11355" s="206"/>
    </row>
    <row r="11356" spans="1:5" ht="30">
      <c r="A11356" s="207">
        <v>34447</v>
      </c>
      <c r="B11356" s="208" t="s">
        <v>12546</v>
      </c>
      <c r="C11356" s="209" t="s">
        <v>14</v>
      </c>
      <c r="D11356" s="210">
        <v>656.2</v>
      </c>
      <c r="E11356" s="206"/>
    </row>
    <row r="11357" spans="1:5" ht="30">
      <c r="A11357" s="207">
        <v>7233</v>
      </c>
      <c r="B11357" s="208" t="s">
        <v>12547</v>
      </c>
      <c r="C11357" s="209" t="s">
        <v>14</v>
      </c>
      <c r="D11357" s="210">
        <v>734.64</v>
      </c>
      <c r="E11357" s="206"/>
    </row>
    <row r="11358" spans="1:5" ht="60">
      <c r="A11358" s="207">
        <v>40740</v>
      </c>
      <c r="B11358" s="208" t="s">
        <v>12548</v>
      </c>
      <c r="C11358" s="209" t="s">
        <v>787</v>
      </c>
      <c r="D11358" s="210">
        <v>214.92</v>
      </c>
      <c r="E11358" s="206"/>
    </row>
    <row r="11359" spans="1:5" ht="30">
      <c r="A11359" s="207">
        <v>25007</v>
      </c>
      <c r="B11359" s="208" t="s">
        <v>12549</v>
      </c>
      <c r="C11359" s="209" t="s">
        <v>787</v>
      </c>
      <c r="D11359" s="210">
        <v>61.5</v>
      </c>
      <c r="E11359" s="206"/>
    </row>
    <row r="11360" spans="1:5" ht="75">
      <c r="A11360" s="207">
        <v>43071</v>
      </c>
      <c r="B11360" s="208" t="s">
        <v>12550</v>
      </c>
      <c r="C11360" s="209" t="s">
        <v>787</v>
      </c>
      <c r="D11360" s="210">
        <v>242.01</v>
      </c>
      <c r="E11360" s="206"/>
    </row>
    <row r="11361" spans="1:5" ht="75">
      <c r="A11361" s="207">
        <v>39520</v>
      </c>
      <c r="B11361" s="208" t="s">
        <v>12551</v>
      </c>
      <c r="C11361" s="209" t="s">
        <v>787</v>
      </c>
      <c r="D11361" s="210">
        <v>197.44</v>
      </c>
      <c r="E11361" s="206"/>
    </row>
    <row r="11362" spans="1:5" ht="75">
      <c r="A11362" s="207">
        <v>39521</v>
      </c>
      <c r="B11362" s="208" t="s">
        <v>12552</v>
      </c>
      <c r="C11362" s="209" t="s">
        <v>787</v>
      </c>
      <c r="D11362" s="210">
        <v>203.89</v>
      </c>
      <c r="E11362" s="206"/>
    </row>
    <row r="11363" spans="1:5" ht="60">
      <c r="A11363" s="207">
        <v>39522</v>
      </c>
      <c r="B11363" s="208" t="s">
        <v>12553</v>
      </c>
      <c r="C11363" s="209" t="s">
        <v>787</v>
      </c>
      <c r="D11363" s="210">
        <v>210.54</v>
      </c>
      <c r="E11363" s="206"/>
    </row>
    <row r="11364" spans="1:5" ht="45">
      <c r="A11364" s="207">
        <v>7243</v>
      </c>
      <c r="B11364" s="208" t="s">
        <v>12554</v>
      </c>
      <c r="C11364" s="209" t="s">
        <v>787</v>
      </c>
      <c r="D11364" s="210">
        <v>64.27</v>
      </c>
      <c r="E11364" s="206"/>
    </row>
    <row r="11365" spans="1:5" ht="30">
      <c r="A11365" s="207">
        <v>11067</v>
      </c>
      <c r="B11365" s="208" t="s">
        <v>12555</v>
      </c>
      <c r="C11365" s="209" t="s">
        <v>14</v>
      </c>
      <c r="D11365" s="210">
        <v>354.58</v>
      </c>
      <c r="E11365" s="206"/>
    </row>
    <row r="11366" spans="1:5" ht="30">
      <c r="A11366" s="207">
        <v>11068</v>
      </c>
      <c r="B11366" s="208" t="s">
        <v>12556</v>
      </c>
      <c r="C11366" s="209" t="s">
        <v>14</v>
      </c>
      <c r="D11366" s="210">
        <v>447.96</v>
      </c>
      <c r="E11366" s="206"/>
    </row>
    <row r="11367" spans="1:5" ht="15">
      <c r="A11367" s="207">
        <v>7246</v>
      </c>
      <c r="B11367" s="208" t="s">
        <v>12557</v>
      </c>
      <c r="C11367" s="209" t="s">
        <v>14</v>
      </c>
      <c r="D11367" s="210">
        <v>51.13</v>
      </c>
      <c r="E11367" s="206"/>
    </row>
    <row r="11368" spans="1:5" ht="15">
      <c r="A11368" s="207">
        <v>12869</v>
      </c>
      <c r="B11368" s="208" t="s">
        <v>12558</v>
      </c>
      <c r="C11368" s="209" t="s">
        <v>15</v>
      </c>
      <c r="D11368" s="210">
        <v>14.91</v>
      </c>
      <c r="E11368" s="206"/>
    </row>
    <row r="11369" spans="1:5" ht="15">
      <c r="A11369" s="207">
        <v>41097</v>
      </c>
      <c r="B11369" s="208" t="s">
        <v>12559</v>
      </c>
      <c r="C11369" s="209" t="s">
        <v>8218</v>
      </c>
      <c r="D11369" s="210">
        <v>2643.34</v>
      </c>
      <c r="E11369" s="206"/>
    </row>
    <row r="11370" spans="1:5" ht="30">
      <c r="A11370" s="207">
        <v>1574</v>
      </c>
      <c r="B11370" s="208" t="s">
        <v>12560</v>
      </c>
      <c r="C11370" s="209" t="s">
        <v>14</v>
      </c>
      <c r="D11370" s="210">
        <v>1.3</v>
      </c>
      <c r="E11370" s="206"/>
    </row>
    <row r="11371" spans="1:5" ht="30">
      <c r="A11371" s="207">
        <v>1581</v>
      </c>
      <c r="B11371" s="208" t="s">
        <v>12561</v>
      </c>
      <c r="C11371" s="209" t="s">
        <v>14</v>
      </c>
      <c r="D11371" s="210">
        <v>9.01</v>
      </c>
      <c r="E11371" s="206"/>
    </row>
    <row r="11372" spans="1:5" ht="30">
      <c r="A11372" s="207">
        <v>1575</v>
      </c>
      <c r="B11372" s="208" t="s">
        <v>12562</v>
      </c>
      <c r="C11372" s="209" t="s">
        <v>14</v>
      </c>
      <c r="D11372" s="210">
        <v>1.54</v>
      </c>
      <c r="E11372" s="206"/>
    </row>
    <row r="11373" spans="1:5" ht="30">
      <c r="A11373" s="207">
        <v>1570</v>
      </c>
      <c r="B11373" s="208" t="s">
        <v>12563</v>
      </c>
      <c r="C11373" s="209" t="s">
        <v>14</v>
      </c>
      <c r="D11373" s="210">
        <v>0.77</v>
      </c>
      <c r="E11373" s="206"/>
    </row>
    <row r="11374" spans="1:5" ht="30">
      <c r="A11374" s="207">
        <v>1576</v>
      </c>
      <c r="B11374" s="208" t="s">
        <v>12564</v>
      </c>
      <c r="C11374" s="209" t="s">
        <v>14</v>
      </c>
      <c r="D11374" s="210">
        <v>2.13</v>
      </c>
      <c r="E11374" s="206"/>
    </row>
    <row r="11375" spans="1:5" ht="30">
      <c r="A11375" s="207">
        <v>1577</v>
      </c>
      <c r="B11375" s="208" t="s">
        <v>12565</v>
      </c>
      <c r="C11375" s="209" t="s">
        <v>14</v>
      </c>
      <c r="D11375" s="210">
        <v>2.4</v>
      </c>
      <c r="E11375" s="206"/>
    </row>
    <row r="11376" spans="1:5" ht="30">
      <c r="A11376" s="207">
        <v>1571</v>
      </c>
      <c r="B11376" s="208" t="s">
        <v>12566</v>
      </c>
      <c r="C11376" s="209" t="s">
        <v>14</v>
      </c>
      <c r="D11376" s="210">
        <v>1.01</v>
      </c>
      <c r="E11376" s="206"/>
    </row>
    <row r="11377" spans="1:5" ht="30">
      <c r="A11377" s="207">
        <v>1578</v>
      </c>
      <c r="B11377" s="208" t="s">
        <v>12567</v>
      </c>
      <c r="C11377" s="209" t="s">
        <v>14</v>
      </c>
      <c r="D11377" s="210">
        <v>4.17</v>
      </c>
      <c r="E11377" s="206"/>
    </row>
    <row r="11378" spans="1:5" ht="30">
      <c r="A11378" s="207">
        <v>1573</v>
      </c>
      <c r="B11378" s="208" t="s">
        <v>12568</v>
      </c>
      <c r="C11378" s="209" t="s">
        <v>14</v>
      </c>
      <c r="D11378" s="210">
        <v>1.2</v>
      </c>
      <c r="E11378" s="206"/>
    </row>
    <row r="11379" spans="1:5" ht="30">
      <c r="A11379" s="207">
        <v>1579</v>
      </c>
      <c r="B11379" s="208" t="s">
        <v>12569</v>
      </c>
      <c r="C11379" s="209" t="s">
        <v>14</v>
      </c>
      <c r="D11379" s="210">
        <v>5.2</v>
      </c>
      <c r="E11379" s="206"/>
    </row>
    <row r="11380" spans="1:5" ht="30">
      <c r="A11380" s="207">
        <v>1580</v>
      </c>
      <c r="B11380" s="208" t="s">
        <v>12570</v>
      </c>
      <c r="C11380" s="209" t="s">
        <v>14</v>
      </c>
      <c r="D11380" s="210">
        <v>6.41</v>
      </c>
      <c r="E11380" s="206"/>
    </row>
    <row r="11381" spans="1:5" ht="15">
      <c r="A11381" s="207">
        <v>39321</v>
      </c>
      <c r="B11381" s="208" t="s">
        <v>12571</v>
      </c>
      <c r="C11381" s="209" t="s">
        <v>14</v>
      </c>
      <c r="D11381" s="210">
        <v>16.010000000000002</v>
      </c>
      <c r="E11381" s="206"/>
    </row>
    <row r="11382" spans="1:5" ht="15">
      <c r="A11382" s="207">
        <v>39319</v>
      </c>
      <c r="B11382" s="208" t="s">
        <v>12572</v>
      </c>
      <c r="C11382" s="209" t="s">
        <v>14</v>
      </c>
      <c r="D11382" s="210">
        <v>6.25</v>
      </c>
      <c r="E11382" s="206"/>
    </row>
    <row r="11383" spans="1:5" ht="15">
      <c r="A11383" s="207">
        <v>39320</v>
      </c>
      <c r="B11383" s="208" t="s">
        <v>12573</v>
      </c>
      <c r="C11383" s="209" t="s">
        <v>14</v>
      </c>
      <c r="D11383" s="210">
        <v>10.39</v>
      </c>
      <c r="E11383" s="206"/>
    </row>
    <row r="11384" spans="1:5" ht="30">
      <c r="A11384" s="207">
        <v>1591</v>
      </c>
      <c r="B11384" s="208" t="s">
        <v>12574</v>
      </c>
      <c r="C11384" s="209" t="s">
        <v>14</v>
      </c>
      <c r="D11384" s="210">
        <v>19.87</v>
      </c>
      <c r="E11384" s="206"/>
    </row>
    <row r="11385" spans="1:5" ht="30">
      <c r="A11385" s="207">
        <v>1547</v>
      </c>
      <c r="B11385" s="208" t="s">
        <v>12575</v>
      </c>
      <c r="C11385" s="209" t="s">
        <v>14</v>
      </c>
      <c r="D11385" s="210">
        <v>104.13</v>
      </c>
      <c r="E11385" s="206"/>
    </row>
    <row r="11386" spans="1:5" ht="30">
      <c r="A11386" s="207">
        <v>38196</v>
      </c>
      <c r="B11386" s="208" t="s">
        <v>12576</v>
      </c>
      <c r="C11386" s="209" t="s">
        <v>14</v>
      </c>
      <c r="D11386" s="210">
        <v>20.28</v>
      </c>
      <c r="E11386" s="206"/>
    </row>
    <row r="11387" spans="1:5" ht="30">
      <c r="A11387" s="207">
        <v>1543</v>
      </c>
      <c r="B11387" s="208" t="s">
        <v>12577</v>
      </c>
      <c r="C11387" s="209" t="s">
        <v>14</v>
      </c>
      <c r="D11387" s="210">
        <v>21.55</v>
      </c>
      <c r="E11387" s="206"/>
    </row>
    <row r="11388" spans="1:5" ht="30">
      <c r="A11388" s="207">
        <v>1585</v>
      </c>
      <c r="B11388" s="208" t="s">
        <v>12578</v>
      </c>
      <c r="C11388" s="209" t="s">
        <v>14</v>
      </c>
      <c r="D11388" s="210">
        <v>4.17</v>
      </c>
      <c r="E11388" s="206"/>
    </row>
    <row r="11389" spans="1:5" ht="30">
      <c r="A11389" s="207">
        <v>1593</v>
      </c>
      <c r="B11389" s="208" t="s">
        <v>987</v>
      </c>
      <c r="C11389" s="209" t="s">
        <v>14</v>
      </c>
      <c r="D11389" s="210">
        <v>22.16</v>
      </c>
      <c r="E11389" s="206"/>
    </row>
    <row r="11390" spans="1:5" ht="30">
      <c r="A11390" s="207">
        <v>11838</v>
      </c>
      <c r="B11390" s="208" t="s">
        <v>12579</v>
      </c>
      <c r="C11390" s="209" t="s">
        <v>14</v>
      </c>
      <c r="D11390" s="210">
        <v>29.24</v>
      </c>
      <c r="E11390" s="206"/>
    </row>
    <row r="11391" spans="1:5" ht="30">
      <c r="A11391" s="207">
        <v>1594</v>
      </c>
      <c r="B11391" s="208" t="s">
        <v>12580</v>
      </c>
      <c r="C11391" s="209" t="s">
        <v>14</v>
      </c>
      <c r="D11391" s="210">
        <v>29.56</v>
      </c>
      <c r="E11391" s="206"/>
    </row>
    <row r="11392" spans="1:5" ht="30">
      <c r="A11392" s="207">
        <v>1586</v>
      </c>
      <c r="B11392" s="208" t="s">
        <v>12581</v>
      </c>
      <c r="C11392" s="209" t="s">
        <v>14</v>
      </c>
      <c r="D11392" s="210">
        <v>5.28</v>
      </c>
      <c r="E11392" s="206"/>
    </row>
    <row r="11393" spans="1:5" ht="30">
      <c r="A11393" s="207">
        <v>11839</v>
      </c>
      <c r="B11393" s="208" t="s">
        <v>12582</v>
      </c>
      <c r="C11393" s="209" t="s">
        <v>14</v>
      </c>
      <c r="D11393" s="210">
        <v>42.55</v>
      </c>
      <c r="E11393" s="206"/>
    </row>
    <row r="11394" spans="1:5" ht="30">
      <c r="A11394" s="207">
        <v>1587</v>
      </c>
      <c r="B11394" s="208" t="s">
        <v>12583</v>
      </c>
      <c r="C11394" s="209" t="s">
        <v>14</v>
      </c>
      <c r="D11394" s="210">
        <v>5.38</v>
      </c>
      <c r="E11394" s="206"/>
    </row>
    <row r="11395" spans="1:5" ht="30">
      <c r="A11395" s="207">
        <v>1545</v>
      </c>
      <c r="B11395" s="208" t="s">
        <v>12584</v>
      </c>
      <c r="C11395" s="209" t="s">
        <v>14</v>
      </c>
      <c r="D11395" s="210">
        <v>51.06</v>
      </c>
      <c r="E11395" s="206"/>
    </row>
    <row r="11396" spans="1:5" ht="30">
      <c r="A11396" s="207">
        <v>1588</v>
      </c>
      <c r="B11396" s="208" t="s">
        <v>12585</v>
      </c>
      <c r="C11396" s="209" t="s">
        <v>14</v>
      </c>
      <c r="D11396" s="210">
        <v>7.38</v>
      </c>
      <c r="E11396" s="206"/>
    </row>
    <row r="11397" spans="1:5" ht="30">
      <c r="A11397" s="207">
        <v>1535</v>
      </c>
      <c r="B11397" s="208" t="s">
        <v>12586</v>
      </c>
      <c r="C11397" s="209" t="s">
        <v>14</v>
      </c>
      <c r="D11397" s="210">
        <v>4.25</v>
      </c>
      <c r="E11397" s="206"/>
    </row>
    <row r="11398" spans="1:5" ht="30">
      <c r="A11398" s="207">
        <v>1589</v>
      </c>
      <c r="B11398" s="208" t="s">
        <v>12587</v>
      </c>
      <c r="C11398" s="209" t="s">
        <v>14</v>
      </c>
      <c r="D11398" s="210">
        <v>7.61</v>
      </c>
      <c r="E11398" s="206"/>
    </row>
    <row r="11399" spans="1:5" ht="30">
      <c r="A11399" s="207">
        <v>1546</v>
      </c>
      <c r="B11399" s="208" t="s">
        <v>12588</v>
      </c>
      <c r="C11399" s="209" t="s">
        <v>14</v>
      </c>
      <c r="D11399" s="210">
        <v>86.17</v>
      </c>
      <c r="E11399" s="206"/>
    </row>
    <row r="11400" spans="1:5" ht="30">
      <c r="A11400" s="207">
        <v>1590</v>
      </c>
      <c r="B11400" s="208" t="s">
        <v>12589</v>
      </c>
      <c r="C11400" s="209" t="s">
        <v>14</v>
      </c>
      <c r="D11400" s="210">
        <v>13.4</v>
      </c>
      <c r="E11400" s="206"/>
    </row>
    <row r="11401" spans="1:5" ht="30">
      <c r="A11401" s="207">
        <v>1542</v>
      </c>
      <c r="B11401" s="208" t="s">
        <v>12590</v>
      </c>
      <c r="C11401" s="209" t="s">
        <v>14</v>
      </c>
      <c r="D11401" s="210">
        <v>17.75</v>
      </c>
      <c r="E11401" s="206"/>
    </row>
    <row r="11402" spans="1:5" ht="30">
      <c r="A11402" s="207">
        <v>38415</v>
      </c>
      <c r="B11402" s="208" t="s">
        <v>12591</v>
      </c>
      <c r="C11402" s="209" t="s">
        <v>14</v>
      </c>
      <c r="D11402" s="210">
        <v>1014.78</v>
      </c>
      <c r="E11402" s="206"/>
    </row>
    <row r="11403" spans="1:5" ht="30">
      <c r="A11403" s="207">
        <v>38414</v>
      </c>
      <c r="B11403" s="208" t="s">
        <v>12592</v>
      </c>
      <c r="C11403" s="209" t="s">
        <v>14</v>
      </c>
      <c r="D11403" s="210">
        <v>1424.26</v>
      </c>
      <c r="E11403" s="206"/>
    </row>
    <row r="11404" spans="1:5" ht="15">
      <c r="A11404" s="207">
        <v>38128</v>
      </c>
      <c r="B11404" s="208" t="s">
        <v>12593</v>
      </c>
      <c r="C11404" s="209" t="s">
        <v>8104</v>
      </c>
      <c r="D11404" s="210">
        <v>0.5</v>
      </c>
      <c r="E11404" s="206"/>
    </row>
    <row r="11405" spans="1:5" ht="15">
      <c r="A11405" s="207">
        <v>7253</v>
      </c>
      <c r="B11405" s="208" t="s">
        <v>12594</v>
      </c>
      <c r="C11405" s="209" t="s">
        <v>8215</v>
      </c>
      <c r="D11405" s="210">
        <v>107.14</v>
      </c>
      <c r="E11405" s="206"/>
    </row>
    <row r="11406" spans="1:5" ht="15">
      <c r="A11406" s="207">
        <v>43781</v>
      </c>
      <c r="B11406" s="208" t="s">
        <v>12595</v>
      </c>
      <c r="C11406" s="209" t="s">
        <v>12596</v>
      </c>
      <c r="D11406" s="210">
        <v>64</v>
      </c>
      <c r="E11406" s="206"/>
    </row>
    <row r="11407" spans="1:5" ht="30">
      <c r="A11407" s="207">
        <v>4806</v>
      </c>
      <c r="B11407" s="208" t="s">
        <v>12597</v>
      </c>
      <c r="C11407" s="209" t="s">
        <v>803</v>
      </c>
      <c r="D11407" s="210">
        <v>15.29</v>
      </c>
      <c r="E11407" s="206"/>
    </row>
    <row r="11408" spans="1:5" ht="15">
      <c r="A11408" s="207">
        <v>34401</v>
      </c>
      <c r="B11408" s="208" t="s">
        <v>12598</v>
      </c>
      <c r="C11408" s="209" t="s">
        <v>14</v>
      </c>
      <c r="D11408" s="210">
        <v>2.0699999999999998</v>
      </c>
      <c r="E11408" s="206"/>
    </row>
    <row r="11409" spans="1:5" ht="15">
      <c r="A11409" s="207">
        <v>7260</v>
      </c>
      <c r="B11409" s="208" t="s">
        <v>12599</v>
      </c>
      <c r="C11409" s="209" t="s">
        <v>14</v>
      </c>
      <c r="D11409" s="210">
        <v>1.83</v>
      </c>
      <c r="E11409" s="206"/>
    </row>
    <row r="11410" spans="1:5" ht="30">
      <c r="A11410" s="207">
        <v>7256</v>
      </c>
      <c r="B11410" s="208" t="s">
        <v>12600</v>
      </c>
      <c r="C11410" s="209" t="s">
        <v>14</v>
      </c>
      <c r="D11410" s="210">
        <v>1.82</v>
      </c>
      <c r="E11410" s="206"/>
    </row>
    <row r="11411" spans="1:5" ht="15">
      <c r="A11411" s="207">
        <v>7258</v>
      </c>
      <c r="B11411" s="208" t="s">
        <v>12601</v>
      </c>
      <c r="C11411" s="209" t="s">
        <v>14</v>
      </c>
      <c r="D11411" s="210">
        <v>0.75</v>
      </c>
      <c r="E11411" s="206"/>
    </row>
    <row r="11412" spans="1:5" ht="15">
      <c r="A11412" s="207">
        <v>34400</v>
      </c>
      <c r="B11412" s="208" t="s">
        <v>12602</v>
      </c>
      <c r="C11412" s="209" t="s">
        <v>14</v>
      </c>
      <c r="D11412" s="210">
        <v>3.18</v>
      </c>
      <c r="E11412" s="206"/>
    </row>
    <row r="11413" spans="1:5" ht="15">
      <c r="A11413" s="207">
        <v>10617</v>
      </c>
      <c r="B11413" s="208" t="s">
        <v>12603</v>
      </c>
      <c r="C11413" s="209" t="s">
        <v>14</v>
      </c>
      <c r="D11413" s="210">
        <v>6.09</v>
      </c>
      <c r="E11413" s="206"/>
    </row>
    <row r="11414" spans="1:5" ht="30">
      <c r="A11414" s="207">
        <v>7274</v>
      </c>
      <c r="B11414" s="208" t="s">
        <v>12604</v>
      </c>
      <c r="C11414" s="209" t="s">
        <v>14</v>
      </c>
      <c r="D11414" s="210">
        <v>57.27</v>
      </c>
      <c r="E11414" s="206"/>
    </row>
    <row r="11415" spans="1:5" ht="30">
      <c r="A11415" s="207">
        <v>11663</v>
      </c>
      <c r="B11415" s="208" t="s">
        <v>12605</v>
      </c>
      <c r="C11415" s="209" t="s">
        <v>14</v>
      </c>
      <c r="D11415" s="210">
        <v>471.13</v>
      </c>
      <c r="E11415" s="206"/>
    </row>
    <row r="11416" spans="1:5" ht="30">
      <c r="A11416" s="207">
        <v>154</v>
      </c>
      <c r="B11416" s="208" t="s">
        <v>12606</v>
      </c>
      <c r="C11416" s="209" t="s">
        <v>8049</v>
      </c>
      <c r="D11416" s="210">
        <v>55.36</v>
      </c>
      <c r="E11416" s="206"/>
    </row>
    <row r="11417" spans="1:5" ht="30">
      <c r="A11417" s="207">
        <v>38121</v>
      </c>
      <c r="B11417" s="208" t="s">
        <v>12607</v>
      </c>
      <c r="C11417" s="209" t="s">
        <v>8049</v>
      </c>
      <c r="D11417" s="210">
        <v>7.51</v>
      </c>
      <c r="E11417" s="206"/>
    </row>
    <row r="11418" spans="1:5" ht="30">
      <c r="A11418" s="207">
        <v>7343</v>
      </c>
      <c r="B11418" s="208" t="s">
        <v>12608</v>
      </c>
      <c r="C11418" s="209" t="s">
        <v>8049</v>
      </c>
      <c r="D11418" s="210">
        <v>7.61</v>
      </c>
      <c r="E11418" s="206"/>
    </row>
    <row r="11419" spans="1:5" ht="15">
      <c r="A11419" s="207">
        <v>43776</v>
      </c>
      <c r="B11419" s="208" t="s">
        <v>12609</v>
      </c>
      <c r="C11419" s="209" t="s">
        <v>8049</v>
      </c>
      <c r="D11419" s="210">
        <v>17.38</v>
      </c>
      <c r="E11419" s="206"/>
    </row>
    <row r="11420" spans="1:5" ht="15">
      <c r="A11420" s="207">
        <v>7350</v>
      </c>
      <c r="B11420" s="208" t="s">
        <v>12610</v>
      </c>
      <c r="C11420" s="209" t="s">
        <v>8049</v>
      </c>
      <c r="D11420" s="210">
        <v>25.22</v>
      </c>
      <c r="E11420" s="206"/>
    </row>
    <row r="11421" spans="1:5" ht="15">
      <c r="A11421" s="207">
        <v>7348</v>
      </c>
      <c r="B11421" s="208" t="s">
        <v>12611</v>
      </c>
      <c r="C11421" s="209" t="s">
        <v>8049</v>
      </c>
      <c r="D11421" s="210">
        <v>14.14</v>
      </c>
      <c r="E11421" s="206"/>
    </row>
    <row r="11422" spans="1:5" ht="15">
      <c r="A11422" s="207">
        <v>7356</v>
      </c>
      <c r="B11422" s="208" t="s">
        <v>12612</v>
      </c>
      <c r="C11422" s="209" t="s">
        <v>8049</v>
      </c>
      <c r="D11422" s="210">
        <v>21.2</v>
      </c>
      <c r="E11422" s="206"/>
    </row>
    <row r="11423" spans="1:5" ht="30">
      <c r="A11423" s="207">
        <v>7313</v>
      </c>
      <c r="B11423" s="208" t="s">
        <v>12613</v>
      </c>
      <c r="C11423" s="209" t="s">
        <v>8049</v>
      </c>
      <c r="D11423" s="210">
        <v>18.8</v>
      </c>
      <c r="E11423" s="206"/>
    </row>
    <row r="11424" spans="1:5" ht="30">
      <c r="A11424" s="207">
        <v>7319</v>
      </c>
      <c r="B11424" s="208" t="s">
        <v>12614</v>
      </c>
      <c r="C11424" s="209" t="s">
        <v>8049</v>
      </c>
      <c r="D11424" s="210">
        <v>10.76</v>
      </c>
      <c r="E11424" s="206"/>
    </row>
    <row r="11425" spans="1:5" ht="15">
      <c r="A11425" s="207">
        <v>38119</v>
      </c>
      <c r="B11425" s="208" t="s">
        <v>12615</v>
      </c>
      <c r="C11425" s="209" t="s">
        <v>8049</v>
      </c>
      <c r="D11425" s="210">
        <v>101.07</v>
      </c>
      <c r="E11425" s="206"/>
    </row>
    <row r="11426" spans="1:5" ht="15">
      <c r="A11426" s="207">
        <v>7314</v>
      </c>
      <c r="B11426" s="208" t="s">
        <v>12616</v>
      </c>
      <c r="C11426" s="209" t="s">
        <v>8049</v>
      </c>
      <c r="D11426" s="210">
        <v>108.92</v>
      </c>
      <c r="E11426" s="206"/>
    </row>
    <row r="11427" spans="1:5" ht="15">
      <c r="A11427" s="207">
        <v>38131</v>
      </c>
      <c r="B11427" s="208" t="s">
        <v>12617</v>
      </c>
      <c r="C11427" s="209" t="s">
        <v>8049</v>
      </c>
      <c r="D11427" s="210">
        <v>101.97</v>
      </c>
      <c r="E11427" s="206"/>
    </row>
    <row r="11428" spans="1:5" ht="15">
      <c r="A11428" s="207">
        <v>7304</v>
      </c>
      <c r="B11428" s="208" t="s">
        <v>12618</v>
      </c>
      <c r="C11428" s="209" t="s">
        <v>8049</v>
      </c>
      <c r="D11428" s="210">
        <v>51.51</v>
      </c>
      <c r="E11428" s="206"/>
    </row>
    <row r="11429" spans="1:5" ht="15">
      <c r="A11429" s="207">
        <v>43649</v>
      </c>
      <c r="B11429" s="208" t="s">
        <v>12619</v>
      </c>
      <c r="C11429" s="209" t="s">
        <v>8049</v>
      </c>
      <c r="D11429" s="210">
        <v>26.64</v>
      </c>
      <c r="E11429" s="206"/>
    </row>
    <row r="11430" spans="1:5" ht="15">
      <c r="A11430" s="207">
        <v>43650</v>
      </c>
      <c r="B11430" s="208" t="s">
        <v>12620</v>
      </c>
      <c r="C11430" s="209" t="s">
        <v>8049</v>
      </c>
      <c r="D11430" s="210">
        <v>25.17</v>
      </c>
      <c r="E11430" s="206"/>
    </row>
    <row r="11431" spans="1:5" ht="15">
      <c r="A11431" s="207">
        <v>7311</v>
      </c>
      <c r="B11431" s="208" t="s">
        <v>12621</v>
      </c>
      <c r="C11431" s="209" t="s">
        <v>8049</v>
      </c>
      <c r="D11431" s="210">
        <v>25.79</v>
      </c>
      <c r="E11431" s="206"/>
    </row>
    <row r="11432" spans="1:5" ht="15">
      <c r="A11432" s="207">
        <v>7292</v>
      </c>
      <c r="B11432" s="208" t="s">
        <v>12622</v>
      </c>
      <c r="C11432" s="209" t="s">
        <v>8049</v>
      </c>
      <c r="D11432" s="210">
        <v>24.97</v>
      </c>
      <c r="E11432" s="206"/>
    </row>
    <row r="11433" spans="1:5" ht="30">
      <c r="A11433" s="207">
        <v>7293</v>
      </c>
      <c r="B11433" s="208" t="s">
        <v>12623</v>
      </c>
      <c r="C11433" s="209" t="s">
        <v>8049</v>
      </c>
      <c r="D11433" s="210">
        <v>27.62</v>
      </c>
      <c r="E11433" s="206"/>
    </row>
    <row r="11434" spans="1:5" ht="30">
      <c r="A11434" s="207">
        <v>7306</v>
      </c>
      <c r="B11434" s="208" t="s">
        <v>12624</v>
      </c>
      <c r="C11434" s="209" t="s">
        <v>8049</v>
      </c>
      <c r="D11434" s="210">
        <v>30.48</v>
      </c>
      <c r="E11434" s="206"/>
    </row>
    <row r="11435" spans="1:5" ht="15">
      <c r="A11435" s="207">
        <v>7288</v>
      </c>
      <c r="B11435" s="208" t="s">
        <v>12625</v>
      </c>
      <c r="C11435" s="209" t="s">
        <v>8049</v>
      </c>
      <c r="D11435" s="210">
        <v>25.31</v>
      </c>
      <c r="E11435" s="206"/>
    </row>
    <row r="11436" spans="1:5" ht="15">
      <c r="A11436" s="207">
        <v>43625</v>
      </c>
      <c r="B11436" s="208" t="s">
        <v>12626</v>
      </c>
      <c r="C11436" s="209" t="s">
        <v>8049</v>
      </c>
      <c r="D11436" s="210">
        <v>20.440000000000001</v>
      </c>
      <c r="E11436" s="206"/>
    </row>
    <row r="11437" spans="1:5" ht="15">
      <c r="A11437" s="207">
        <v>43647</v>
      </c>
      <c r="B11437" s="208" t="s">
        <v>12627</v>
      </c>
      <c r="C11437" s="209" t="s">
        <v>8049</v>
      </c>
      <c r="D11437" s="210">
        <v>18.559999999999999</v>
      </c>
      <c r="E11437" s="206"/>
    </row>
    <row r="11438" spans="1:5" ht="15">
      <c r="A11438" s="207">
        <v>43648</v>
      </c>
      <c r="B11438" s="208" t="s">
        <v>12628</v>
      </c>
      <c r="C11438" s="209" t="s">
        <v>8049</v>
      </c>
      <c r="D11438" s="210">
        <v>17.91</v>
      </c>
      <c r="E11438" s="206"/>
    </row>
    <row r="11439" spans="1:5" ht="15">
      <c r="A11439" s="207">
        <v>35693</v>
      </c>
      <c r="B11439" s="208" t="s">
        <v>12629</v>
      </c>
      <c r="C11439" s="209" t="s">
        <v>8049</v>
      </c>
      <c r="D11439" s="210">
        <v>9.73</v>
      </c>
      <c r="E11439" s="206"/>
    </row>
    <row r="11440" spans="1:5" ht="15">
      <c r="A11440" s="207">
        <v>35692</v>
      </c>
      <c r="B11440" s="208" t="s">
        <v>12630</v>
      </c>
      <c r="C11440" s="209" t="s">
        <v>8049</v>
      </c>
      <c r="D11440" s="210">
        <v>14.48</v>
      </c>
      <c r="E11440" s="206"/>
    </row>
    <row r="11441" spans="1:5" ht="15">
      <c r="A11441" s="207">
        <v>7342</v>
      </c>
      <c r="B11441" s="208" t="s">
        <v>12631</v>
      </c>
      <c r="C11441" s="209" t="s">
        <v>8104</v>
      </c>
      <c r="D11441" s="210">
        <v>2.06</v>
      </c>
      <c r="E11441" s="206"/>
    </row>
    <row r="11442" spans="1:5" ht="30">
      <c r="A11442" s="207">
        <v>39574</v>
      </c>
      <c r="B11442" s="208" t="s">
        <v>12632</v>
      </c>
      <c r="C11442" s="209" t="s">
        <v>14</v>
      </c>
      <c r="D11442" s="210">
        <v>4.0199999999999996</v>
      </c>
      <c r="E11442" s="206"/>
    </row>
    <row r="11443" spans="1:5" ht="30">
      <c r="A11443" s="207">
        <v>11060</v>
      </c>
      <c r="B11443" s="208" t="s">
        <v>12633</v>
      </c>
      <c r="C11443" s="209" t="s">
        <v>14</v>
      </c>
      <c r="D11443" s="210">
        <v>36.92</v>
      </c>
      <c r="E11443" s="206"/>
    </row>
    <row r="11444" spans="1:5" ht="15">
      <c r="A11444" s="207">
        <v>37401</v>
      </c>
      <c r="B11444" s="208" t="s">
        <v>12634</v>
      </c>
      <c r="C11444" s="209" t="s">
        <v>14</v>
      </c>
      <c r="D11444" s="210">
        <v>85.84</v>
      </c>
      <c r="E11444" s="206"/>
    </row>
    <row r="11445" spans="1:5" ht="30">
      <c r="A11445" s="207">
        <v>7525</v>
      </c>
      <c r="B11445" s="208" t="s">
        <v>12635</v>
      </c>
      <c r="C11445" s="209" t="s">
        <v>14</v>
      </c>
      <c r="D11445" s="210">
        <v>31.95</v>
      </c>
      <c r="E11445" s="206"/>
    </row>
    <row r="11446" spans="1:5" ht="30">
      <c r="A11446" s="207">
        <v>7524</v>
      </c>
      <c r="B11446" s="208" t="s">
        <v>12636</v>
      </c>
      <c r="C11446" s="209" t="s">
        <v>14</v>
      </c>
      <c r="D11446" s="210">
        <v>30.11</v>
      </c>
      <c r="E11446" s="206"/>
    </row>
    <row r="11447" spans="1:5" ht="15">
      <c r="A11447" s="207">
        <v>38105</v>
      </c>
      <c r="B11447" s="208" t="s">
        <v>12637</v>
      </c>
      <c r="C11447" s="209" t="s">
        <v>14</v>
      </c>
      <c r="D11447" s="210">
        <v>7.73</v>
      </c>
      <c r="E11447" s="206"/>
    </row>
    <row r="11448" spans="1:5" ht="30">
      <c r="A11448" s="207">
        <v>38084</v>
      </c>
      <c r="B11448" s="208" t="s">
        <v>12638</v>
      </c>
      <c r="C11448" s="209" t="s">
        <v>14</v>
      </c>
      <c r="D11448" s="210">
        <v>10.98</v>
      </c>
      <c r="E11448" s="206"/>
    </row>
    <row r="11449" spans="1:5" ht="15">
      <c r="A11449" s="207">
        <v>38103</v>
      </c>
      <c r="B11449" s="208" t="s">
        <v>12639</v>
      </c>
      <c r="C11449" s="209" t="s">
        <v>14</v>
      </c>
      <c r="D11449" s="210">
        <v>11.61</v>
      </c>
      <c r="E11449" s="206"/>
    </row>
    <row r="11450" spans="1:5" ht="30">
      <c r="A11450" s="207">
        <v>38082</v>
      </c>
      <c r="B11450" s="208" t="s">
        <v>12640</v>
      </c>
      <c r="C11450" s="209" t="s">
        <v>14</v>
      </c>
      <c r="D11450" s="210">
        <v>14.3</v>
      </c>
      <c r="E11450" s="206"/>
    </row>
    <row r="11451" spans="1:5" ht="15">
      <c r="A11451" s="207">
        <v>38104</v>
      </c>
      <c r="B11451" s="208" t="s">
        <v>12641</v>
      </c>
      <c r="C11451" s="209" t="s">
        <v>14</v>
      </c>
      <c r="D11451" s="210">
        <v>22.73</v>
      </c>
      <c r="E11451" s="206"/>
    </row>
    <row r="11452" spans="1:5" ht="30">
      <c r="A11452" s="207">
        <v>38083</v>
      </c>
      <c r="B11452" s="208" t="s">
        <v>12642</v>
      </c>
      <c r="C11452" s="209" t="s">
        <v>14</v>
      </c>
      <c r="D11452" s="210">
        <v>25.24</v>
      </c>
      <c r="E11452" s="206"/>
    </row>
    <row r="11453" spans="1:5" ht="15">
      <c r="A11453" s="207">
        <v>38101</v>
      </c>
      <c r="B11453" s="208" t="s">
        <v>12643</v>
      </c>
      <c r="C11453" s="209" t="s">
        <v>14</v>
      </c>
      <c r="D11453" s="210">
        <v>5.52</v>
      </c>
      <c r="E11453" s="206"/>
    </row>
    <row r="11454" spans="1:5" ht="30">
      <c r="A11454" s="207">
        <v>7528</v>
      </c>
      <c r="B11454" s="208" t="s">
        <v>12644</v>
      </c>
      <c r="C11454" s="209" t="s">
        <v>14</v>
      </c>
      <c r="D11454" s="210">
        <v>6.49</v>
      </c>
      <c r="E11454" s="206"/>
    </row>
    <row r="11455" spans="1:5" ht="30">
      <c r="A11455" s="207">
        <v>12147</v>
      </c>
      <c r="B11455" s="208" t="s">
        <v>12645</v>
      </c>
      <c r="C11455" s="209" t="s">
        <v>14</v>
      </c>
      <c r="D11455" s="210">
        <v>9.89</v>
      </c>
      <c r="E11455" s="206"/>
    </row>
    <row r="11456" spans="1:5" ht="30">
      <c r="A11456" s="207">
        <v>38075</v>
      </c>
      <c r="B11456" s="208" t="s">
        <v>12646</v>
      </c>
      <c r="C11456" s="209" t="s">
        <v>14</v>
      </c>
      <c r="D11456" s="210">
        <v>11.24</v>
      </c>
      <c r="E11456" s="206"/>
    </row>
    <row r="11457" spans="1:5" ht="15">
      <c r="A11457" s="207">
        <v>38102</v>
      </c>
      <c r="B11457" s="208" t="s">
        <v>12647</v>
      </c>
      <c r="C11457" s="209" t="s">
        <v>14</v>
      </c>
      <c r="D11457" s="210">
        <v>7.06</v>
      </c>
      <c r="E11457" s="206"/>
    </row>
    <row r="11458" spans="1:5" ht="30">
      <c r="A11458" s="207">
        <v>38076</v>
      </c>
      <c r="B11458" s="208" t="s">
        <v>12648</v>
      </c>
      <c r="C11458" s="209" t="s">
        <v>14</v>
      </c>
      <c r="D11458" s="210">
        <v>12.6</v>
      </c>
      <c r="E11458" s="206"/>
    </row>
    <row r="11459" spans="1:5" ht="15">
      <c r="A11459" s="207">
        <v>7592</v>
      </c>
      <c r="B11459" s="208" t="s">
        <v>12649</v>
      </c>
      <c r="C11459" s="209" t="s">
        <v>15</v>
      </c>
      <c r="D11459" s="210">
        <v>13.66</v>
      </c>
      <c r="E11459" s="206"/>
    </row>
    <row r="11460" spans="1:5" ht="15">
      <c r="A11460" s="207">
        <v>40820</v>
      </c>
      <c r="B11460" s="208" t="s">
        <v>12650</v>
      </c>
      <c r="C11460" s="209" t="s">
        <v>8218</v>
      </c>
      <c r="D11460" s="210">
        <v>2420.84</v>
      </c>
      <c r="E11460" s="206"/>
    </row>
    <row r="11461" spans="1:5" ht="30">
      <c r="A11461" s="207">
        <v>11762</v>
      </c>
      <c r="B11461" s="208" t="s">
        <v>12651</v>
      </c>
      <c r="C11461" s="209" t="s">
        <v>14</v>
      </c>
      <c r="D11461" s="210">
        <v>58.21</v>
      </c>
      <c r="E11461" s="206"/>
    </row>
    <row r="11462" spans="1:5" ht="30">
      <c r="A11462" s="207">
        <v>13984</v>
      </c>
      <c r="B11462" s="208" t="s">
        <v>12652</v>
      </c>
      <c r="C11462" s="209" t="s">
        <v>14</v>
      </c>
      <c r="D11462" s="210">
        <v>40.68</v>
      </c>
      <c r="E11462" s="206"/>
    </row>
    <row r="11463" spans="1:5" ht="30">
      <c r="A11463" s="207">
        <v>11772</v>
      </c>
      <c r="B11463" s="208" t="s">
        <v>12653</v>
      </c>
      <c r="C11463" s="209" t="s">
        <v>14</v>
      </c>
      <c r="D11463" s="210">
        <v>98.8</v>
      </c>
      <c r="E11463" s="206"/>
    </row>
    <row r="11464" spans="1:5" ht="15">
      <c r="A11464" s="207">
        <v>36795</v>
      </c>
      <c r="B11464" s="208" t="s">
        <v>12654</v>
      </c>
      <c r="C11464" s="209" t="s">
        <v>14</v>
      </c>
      <c r="D11464" s="210">
        <v>635.45000000000005</v>
      </c>
      <c r="E11464" s="206"/>
    </row>
    <row r="11465" spans="1:5" ht="30">
      <c r="A11465" s="207">
        <v>36796</v>
      </c>
      <c r="B11465" s="208" t="s">
        <v>12655</v>
      </c>
      <c r="C11465" s="209" t="s">
        <v>14</v>
      </c>
      <c r="D11465" s="210">
        <v>163.61000000000001</v>
      </c>
      <c r="E11465" s="206"/>
    </row>
    <row r="11466" spans="1:5" ht="15">
      <c r="A11466" s="207">
        <v>36791</v>
      </c>
      <c r="B11466" s="208" t="s">
        <v>12656</v>
      </c>
      <c r="C11466" s="209" t="s">
        <v>14</v>
      </c>
      <c r="D11466" s="210">
        <v>84.29</v>
      </c>
      <c r="E11466" s="206"/>
    </row>
    <row r="11467" spans="1:5" ht="30">
      <c r="A11467" s="207">
        <v>13415</v>
      </c>
      <c r="B11467" s="208" t="s">
        <v>12657</v>
      </c>
      <c r="C11467" s="209" t="s">
        <v>14</v>
      </c>
      <c r="D11467" s="210">
        <v>49</v>
      </c>
      <c r="E11467" s="206"/>
    </row>
    <row r="11468" spans="1:5" ht="15">
      <c r="A11468" s="207">
        <v>36792</v>
      </c>
      <c r="B11468" s="208" t="s">
        <v>12658</v>
      </c>
      <c r="C11468" s="209" t="s">
        <v>14</v>
      </c>
      <c r="D11468" s="210">
        <v>161.13999999999999</v>
      </c>
      <c r="E11468" s="206"/>
    </row>
    <row r="11469" spans="1:5" ht="30">
      <c r="A11469" s="207">
        <v>11773</v>
      </c>
      <c r="B11469" s="208" t="s">
        <v>12659</v>
      </c>
      <c r="C11469" s="209" t="s">
        <v>14</v>
      </c>
      <c r="D11469" s="210">
        <v>94.32</v>
      </c>
      <c r="E11469" s="206"/>
    </row>
    <row r="11470" spans="1:5" ht="30">
      <c r="A11470" s="207">
        <v>13983</v>
      </c>
      <c r="B11470" s="208" t="s">
        <v>12660</v>
      </c>
      <c r="C11470" s="209" t="s">
        <v>14</v>
      </c>
      <c r="D11470" s="210">
        <v>50.32</v>
      </c>
      <c r="E11470" s="206"/>
    </row>
    <row r="11471" spans="1:5" ht="30">
      <c r="A11471" s="207">
        <v>13416</v>
      </c>
      <c r="B11471" s="208" t="s">
        <v>12661</v>
      </c>
      <c r="C11471" s="209" t="s">
        <v>14</v>
      </c>
      <c r="D11471" s="210">
        <v>40.58</v>
      </c>
      <c r="E11471" s="206"/>
    </row>
    <row r="11472" spans="1:5" ht="15">
      <c r="A11472" s="207">
        <v>13417</v>
      </c>
      <c r="B11472" s="208" t="s">
        <v>12662</v>
      </c>
      <c r="C11472" s="209" t="s">
        <v>14</v>
      </c>
      <c r="D11472" s="210">
        <v>35.79</v>
      </c>
      <c r="E11472" s="206"/>
    </row>
    <row r="11473" spans="1:5" ht="30">
      <c r="A11473" s="207">
        <v>7604</v>
      </c>
      <c r="B11473" s="208" t="s">
        <v>12663</v>
      </c>
      <c r="C11473" s="209" t="s">
        <v>14</v>
      </c>
      <c r="D11473" s="210">
        <v>15.5</v>
      </c>
      <c r="E11473" s="206"/>
    </row>
    <row r="11474" spans="1:5" ht="30">
      <c r="A11474" s="207">
        <v>11763</v>
      </c>
      <c r="B11474" s="208" t="s">
        <v>12664</v>
      </c>
      <c r="C11474" s="209" t="s">
        <v>14</v>
      </c>
      <c r="D11474" s="210">
        <v>83.61</v>
      </c>
      <c r="E11474" s="206"/>
    </row>
    <row r="11475" spans="1:5" ht="30">
      <c r="A11475" s="207">
        <v>11764</v>
      </c>
      <c r="B11475" s="208" t="s">
        <v>12665</v>
      </c>
      <c r="C11475" s="209" t="s">
        <v>14</v>
      </c>
      <c r="D11475" s="210">
        <v>89.31</v>
      </c>
      <c r="E11475" s="206"/>
    </row>
    <row r="11476" spans="1:5" ht="30">
      <c r="A11476" s="207">
        <v>11829</v>
      </c>
      <c r="B11476" s="208" t="s">
        <v>12666</v>
      </c>
      <c r="C11476" s="209" t="s">
        <v>14</v>
      </c>
      <c r="D11476" s="210">
        <v>21.4</v>
      </c>
      <c r="E11476" s="206"/>
    </row>
    <row r="11477" spans="1:5" ht="30">
      <c r="A11477" s="207">
        <v>11825</v>
      </c>
      <c r="B11477" s="208" t="s">
        <v>12667</v>
      </c>
      <c r="C11477" s="209" t="s">
        <v>14</v>
      </c>
      <c r="D11477" s="210">
        <v>36.700000000000003</v>
      </c>
      <c r="E11477" s="206"/>
    </row>
    <row r="11478" spans="1:5" ht="30">
      <c r="A11478" s="207">
        <v>11767</v>
      </c>
      <c r="B11478" s="208" t="s">
        <v>12668</v>
      </c>
      <c r="C11478" s="209" t="s">
        <v>14</v>
      </c>
      <c r="D11478" s="210">
        <v>148.24</v>
      </c>
      <c r="E11478" s="206"/>
    </row>
    <row r="11479" spans="1:5" ht="30">
      <c r="A11479" s="207">
        <v>11830</v>
      </c>
      <c r="B11479" s="208" t="s">
        <v>12669</v>
      </c>
      <c r="C11479" s="209" t="s">
        <v>14</v>
      </c>
      <c r="D11479" s="210">
        <v>23.13</v>
      </c>
      <c r="E11479" s="206"/>
    </row>
    <row r="11480" spans="1:5" ht="30">
      <c r="A11480" s="207">
        <v>11766</v>
      </c>
      <c r="B11480" s="208" t="s">
        <v>12670</v>
      </c>
      <c r="C11480" s="209" t="s">
        <v>14</v>
      </c>
      <c r="D11480" s="210">
        <v>41.11</v>
      </c>
      <c r="E11480" s="206"/>
    </row>
    <row r="11481" spans="1:5" ht="30">
      <c r="A11481" s="207">
        <v>11765</v>
      </c>
      <c r="B11481" s="208" t="s">
        <v>12671</v>
      </c>
      <c r="C11481" s="209" t="s">
        <v>14</v>
      </c>
      <c r="D11481" s="210">
        <v>55.99</v>
      </c>
      <c r="E11481" s="206"/>
    </row>
    <row r="11482" spans="1:5" ht="30">
      <c r="A11482" s="207">
        <v>11824</v>
      </c>
      <c r="B11482" s="208" t="s">
        <v>12672</v>
      </c>
      <c r="C11482" s="209" t="s">
        <v>14</v>
      </c>
      <c r="D11482" s="210">
        <v>42.41</v>
      </c>
      <c r="E11482" s="206"/>
    </row>
    <row r="11483" spans="1:5" ht="30">
      <c r="A11483" s="207">
        <v>11777</v>
      </c>
      <c r="B11483" s="208" t="s">
        <v>12673</v>
      </c>
      <c r="C11483" s="209" t="s">
        <v>14</v>
      </c>
      <c r="D11483" s="210">
        <v>151.68</v>
      </c>
      <c r="E11483" s="206"/>
    </row>
    <row r="11484" spans="1:5" ht="30">
      <c r="A11484" s="207">
        <v>7602</v>
      </c>
      <c r="B11484" s="208" t="s">
        <v>12674</v>
      </c>
      <c r="C11484" s="209" t="s">
        <v>14</v>
      </c>
      <c r="D11484" s="210">
        <v>15.37</v>
      </c>
      <c r="E11484" s="206"/>
    </row>
    <row r="11485" spans="1:5" ht="30">
      <c r="A11485" s="207">
        <v>7603</v>
      </c>
      <c r="B11485" s="208" t="s">
        <v>12675</v>
      </c>
      <c r="C11485" s="209" t="s">
        <v>14</v>
      </c>
      <c r="D11485" s="210">
        <v>14.9</v>
      </c>
      <c r="E11485" s="206"/>
    </row>
    <row r="11486" spans="1:5" ht="30">
      <c r="A11486" s="207">
        <v>11826</v>
      </c>
      <c r="B11486" s="208" t="s">
        <v>12676</v>
      </c>
      <c r="C11486" s="209" t="s">
        <v>14</v>
      </c>
      <c r="D11486" s="210">
        <v>35.619999999999997</v>
      </c>
      <c r="E11486" s="206"/>
    </row>
    <row r="11487" spans="1:5" ht="30">
      <c r="A11487" s="207">
        <v>7606</v>
      </c>
      <c r="B11487" s="208" t="s">
        <v>12677</v>
      </c>
      <c r="C11487" s="209" t="s">
        <v>14</v>
      </c>
      <c r="D11487" s="210">
        <v>37.11</v>
      </c>
      <c r="E11487" s="206"/>
    </row>
    <row r="11488" spans="1:5" ht="45">
      <c r="A11488" s="207">
        <v>40329</v>
      </c>
      <c r="B11488" s="208" t="s">
        <v>12678</v>
      </c>
      <c r="C11488" s="209" t="s">
        <v>14</v>
      </c>
      <c r="D11488" s="210">
        <v>17.95</v>
      </c>
      <c r="E11488" s="206"/>
    </row>
    <row r="11489" spans="1:5" ht="30">
      <c r="A11489" s="207">
        <v>11823</v>
      </c>
      <c r="B11489" s="208" t="s">
        <v>12679</v>
      </c>
      <c r="C11489" s="209" t="s">
        <v>14</v>
      </c>
      <c r="D11489" s="210">
        <v>7.75</v>
      </c>
      <c r="E11489" s="206"/>
    </row>
    <row r="11490" spans="1:5" ht="15">
      <c r="A11490" s="207">
        <v>11822</v>
      </c>
      <c r="B11490" s="208" t="s">
        <v>12680</v>
      </c>
      <c r="C11490" s="209" t="s">
        <v>14</v>
      </c>
      <c r="D11490" s="210">
        <v>37.71</v>
      </c>
      <c r="E11490" s="206"/>
    </row>
    <row r="11491" spans="1:5" ht="30">
      <c r="A11491" s="207">
        <v>11831</v>
      </c>
      <c r="B11491" s="208" t="s">
        <v>12681</v>
      </c>
      <c r="C11491" s="209" t="s">
        <v>14</v>
      </c>
      <c r="D11491" s="210">
        <v>28.63</v>
      </c>
      <c r="E11491" s="206"/>
    </row>
    <row r="11492" spans="1:5" ht="45">
      <c r="A11492" s="207">
        <v>7613</v>
      </c>
      <c r="B11492" s="208" t="s">
        <v>12682</v>
      </c>
      <c r="C11492" s="209" t="s">
        <v>14</v>
      </c>
      <c r="D11492" s="210">
        <v>70462.89</v>
      </c>
      <c r="E11492" s="206"/>
    </row>
    <row r="11493" spans="1:5" ht="45">
      <c r="A11493" s="207">
        <v>7619</v>
      </c>
      <c r="B11493" s="208" t="s">
        <v>12683</v>
      </c>
      <c r="C11493" s="209" t="s">
        <v>14</v>
      </c>
      <c r="D11493" s="210">
        <v>10892.05</v>
      </c>
      <c r="E11493" s="206"/>
    </row>
    <row r="11494" spans="1:5" ht="45">
      <c r="A11494" s="207">
        <v>12076</v>
      </c>
      <c r="B11494" s="208" t="s">
        <v>12684</v>
      </c>
      <c r="C11494" s="209" t="s">
        <v>14</v>
      </c>
      <c r="D11494" s="210">
        <v>4996.3500000000004</v>
      </c>
      <c r="E11494" s="206"/>
    </row>
    <row r="11495" spans="1:5" ht="45">
      <c r="A11495" s="207">
        <v>7614</v>
      </c>
      <c r="B11495" s="208" t="s">
        <v>12685</v>
      </c>
      <c r="C11495" s="209" t="s">
        <v>14</v>
      </c>
      <c r="D11495" s="210">
        <v>13737.48</v>
      </c>
      <c r="E11495" s="206"/>
    </row>
    <row r="11496" spans="1:5" ht="45">
      <c r="A11496" s="207">
        <v>7618</v>
      </c>
      <c r="B11496" s="208" t="s">
        <v>12686</v>
      </c>
      <c r="C11496" s="209" t="s">
        <v>14</v>
      </c>
      <c r="D11496" s="210">
        <v>89097.87</v>
      </c>
      <c r="E11496" s="206"/>
    </row>
    <row r="11497" spans="1:5" ht="45">
      <c r="A11497" s="207">
        <v>7620</v>
      </c>
      <c r="B11497" s="208" t="s">
        <v>12687</v>
      </c>
      <c r="C11497" s="209" t="s">
        <v>14</v>
      </c>
      <c r="D11497" s="210">
        <v>19271.650000000001</v>
      </c>
      <c r="E11497" s="206"/>
    </row>
    <row r="11498" spans="1:5" ht="45">
      <c r="A11498" s="207">
        <v>7610</v>
      </c>
      <c r="B11498" s="208" t="s">
        <v>12688</v>
      </c>
      <c r="C11498" s="209" t="s">
        <v>14</v>
      </c>
      <c r="D11498" s="210">
        <v>6102.69</v>
      </c>
      <c r="E11498" s="206"/>
    </row>
    <row r="11499" spans="1:5" ht="45">
      <c r="A11499" s="207">
        <v>7615</v>
      </c>
      <c r="B11499" s="208" t="s">
        <v>12689</v>
      </c>
      <c r="C11499" s="209" t="s">
        <v>14</v>
      </c>
      <c r="D11499" s="210">
        <v>22483.599999999999</v>
      </c>
      <c r="E11499" s="206"/>
    </row>
    <row r="11500" spans="1:5" ht="45">
      <c r="A11500" s="207">
        <v>7617</v>
      </c>
      <c r="B11500" s="208" t="s">
        <v>12690</v>
      </c>
      <c r="C11500" s="209" t="s">
        <v>14</v>
      </c>
      <c r="D11500" s="210">
        <v>6816.45</v>
      </c>
      <c r="E11500" s="206"/>
    </row>
    <row r="11501" spans="1:5" ht="45">
      <c r="A11501" s="207">
        <v>7616</v>
      </c>
      <c r="B11501" s="208" t="s">
        <v>12691</v>
      </c>
      <c r="C11501" s="209" t="s">
        <v>14</v>
      </c>
      <c r="D11501" s="210">
        <v>36689.67</v>
      </c>
      <c r="E11501" s="206"/>
    </row>
    <row r="11502" spans="1:5" ht="45">
      <c r="A11502" s="207">
        <v>7611</v>
      </c>
      <c r="B11502" s="208" t="s">
        <v>12692</v>
      </c>
      <c r="C11502" s="209" t="s">
        <v>14</v>
      </c>
      <c r="D11502" s="210">
        <v>8815</v>
      </c>
      <c r="E11502" s="206"/>
    </row>
    <row r="11503" spans="1:5" ht="45">
      <c r="A11503" s="207">
        <v>7612</v>
      </c>
      <c r="B11503" s="208" t="s">
        <v>12693</v>
      </c>
      <c r="C11503" s="209" t="s">
        <v>14</v>
      </c>
      <c r="D11503" s="210">
        <v>50326.15</v>
      </c>
      <c r="E11503" s="206"/>
    </row>
    <row r="11504" spans="1:5" ht="15">
      <c r="A11504" s="207">
        <v>37371</v>
      </c>
      <c r="B11504" s="208" t="s">
        <v>12694</v>
      </c>
      <c r="C11504" s="209" t="s">
        <v>15</v>
      </c>
      <c r="D11504" s="210">
        <v>0.71</v>
      </c>
      <c r="E11504" s="206"/>
    </row>
    <row r="11505" spans="1:5" ht="15">
      <c r="A11505" s="207">
        <v>40861</v>
      </c>
      <c r="B11505" s="208" t="s">
        <v>12695</v>
      </c>
      <c r="C11505" s="209" t="s">
        <v>8218</v>
      </c>
      <c r="D11505" s="210">
        <v>133.68</v>
      </c>
      <c r="E11505" s="206"/>
    </row>
    <row r="11506" spans="1:5" ht="30">
      <c r="A11506" s="207">
        <v>36510</v>
      </c>
      <c r="B11506" s="208" t="s">
        <v>12696</v>
      </c>
      <c r="C11506" s="209" t="s">
        <v>14</v>
      </c>
      <c r="D11506" s="210">
        <v>749825.72</v>
      </c>
      <c r="E11506" s="206"/>
    </row>
    <row r="11507" spans="1:5" ht="30">
      <c r="A11507" s="207">
        <v>25020</v>
      </c>
      <c r="B11507" s="208" t="s">
        <v>12697</v>
      </c>
      <c r="C11507" s="209" t="s">
        <v>14</v>
      </c>
      <c r="D11507" s="210">
        <v>3089018.19</v>
      </c>
      <c r="E11507" s="206"/>
    </row>
    <row r="11508" spans="1:5" ht="30">
      <c r="A11508" s="207">
        <v>7622</v>
      </c>
      <c r="B11508" s="208" t="s">
        <v>12698</v>
      </c>
      <c r="C11508" s="209" t="s">
        <v>14</v>
      </c>
      <c r="D11508" s="210">
        <v>727440.54</v>
      </c>
      <c r="E11508" s="206"/>
    </row>
    <row r="11509" spans="1:5" ht="30">
      <c r="A11509" s="207">
        <v>7624</v>
      </c>
      <c r="B11509" s="208" t="s">
        <v>12699</v>
      </c>
      <c r="C11509" s="209" t="s">
        <v>14</v>
      </c>
      <c r="D11509" s="210">
        <v>943050.09</v>
      </c>
      <c r="E11509" s="206"/>
    </row>
    <row r="11510" spans="1:5" ht="30">
      <c r="A11510" s="207">
        <v>7625</v>
      </c>
      <c r="B11510" s="208" t="s">
        <v>12700</v>
      </c>
      <c r="C11510" s="209" t="s">
        <v>14</v>
      </c>
      <c r="D11510" s="210">
        <v>937282.11</v>
      </c>
      <c r="E11510" s="206"/>
    </row>
    <row r="11511" spans="1:5" ht="30">
      <c r="A11511" s="207">
        <v>7623</v>
      </c>
      <c r="B11511" s="208" t="s">
        <v>12701</v>
      </c>
      <c r="C11511" s="209" t="s">
        <v>14</v>
      </c>
      <c r="D11511" s="210">
        <v>3089018.19</v>
      </c>
      <c r="E11511" s="206"/>
    </row>
    <row r="11512" spans="1:5" ht="45">
      <c r="A11512" s="207">
        <v>36508</v>
      </c>
      <c r="B11512" s="208" t="s">
        <v>12702</v>
      </c>
      <c r="C11512" s="209" t="s">
        <v>14</v>
      </c>
      <c r="D11512" s="210">
        <v>1389254.05</v>
      </c>
      <c r="E11512" s="206"/>
    </row>
    <row r="11513" spans="1:5" ht="30">
      <c r="A11513" s="207">
        <v>36509</v>
      </c>
      <c r="B11513" s="208" t="s">
        <v>12703</v>
      </c>
      <c r="C11513" s="209" t="s">
        <v>14</v>
      </c>
      <c r="D11513" s="210">
        <v>761361.49</v>
      </c>
      <c r="E11513" s="206"/>
    </row>
    <row r="11514" spans="1:5" ht="30">
      <c r="A11514" s="207">
        <v>13238</v>
      </c>
      <c r="B11514" s="208" t="s">
        <v>12704</v>
      </c>
      <c r="C11514" s="209" t="s">
        <v>14</v>
      </c>
      <c r="D11514" s="210">
        <v>206074.75</v>
      </c>
      <c r="E11514" s="206"/>
    </row>
    <row r="11515" spans="1:5" ht="30">
      <c r="A11515" s="207">
        <v>36511</v>
      </c>
      <c r="B11515" s="208" t="s">
        <v>12705</v>
      </c>
      <c r="C11515" s="209" t="s">
        <v>14</v>
      </c>
      <c r="D11515" s="210">
        <v>238785.03</v>
      </c>
      <c r="E11515" s="206"/>
    </row>
    <row r="11516" spans="1:5" ht="30">
      <c r="A11516" s="207">
        <v>36515</v>
      </c>
      <c r="B11516" s="208" t="s">
        <v>12706</v>
      </c>
      <c r="C11516" s="209" t="s">
        <v>14</v>
      </c>
      <c r="D11516" s="210">
        <v>70327.09</v>
      </c>
      <c r="E11516" s="206"/>
    </row>
    <row r="11517" spans="1:5" ht="30">
      <c r="A11517" s="207">
        <v>10598</v>
      </c>
      <c r="B11517" s="208" t="s">
        <v>12707</v>
      </c>
      <c r="C11517" s="209" t="s">
        <v>14</v>
      </c>
      <c r="D11517" s="210">
        <v>114046.01</v>
      </c>
      <c r="E11517" s="206"/>
    </row>
    <row r="11518" spans="1:5" ht="30">
      <c r="A11518" s="207">
        <v>7640</v>
      </c>
      <c r="B11518" s="208" t="s">
        <v>12708</v>
      </c>
      <c r="C11518" s="209" t="s">
        <v>14</v>
      </c>
      <c r="D11518" s="210">
        <v>175000</v>
      </c>
      <c r="E11518" s="206"/>
    </row>
    <row r="11519" spans="1:5" ht="30">
      <c r="A11519" s="207">
        <v>36513</v>
      </c>
      <c r="B11519" s="208" t="s">
        <v>12709</v>
      </c>
      <c r="C11519" s="209" t="s">
        <v>14</v>
      </c>
      <c r="D11519" s="210">
        <v>168580.59</v>
      </c>
      <c r="E11519" s="206"/>
    </row>
    <row r="11520" spans="1:5" ht="30">
      <c r="A11520" s="207">
        <v>36514</v>
      </c>
      <c r="B11520" s="208" t="s">
        <v>12710</v>
      </c>
      <c r="C11520" s="209" t="s">
        <v>14</v>
      </c>
      <c r="D11520" s="210">
        <v>188084.1</v>
      </c>
      <c r="E11520" s="206"/>
    </row>
    <row r="11521" spans="1:5" ht="15">
      <c r="A11521" s="207">
        <v>11572</v>
      </c>
      <c r="B11521" s="208" t="s">
        <v>12711</v>
      </c>
      <c r="C11521" s="209" t="s">
        <v>14</v>
      </c>
      <c r="D11521" s="210">
        <v>33.450000000000003</v>
      </c>
      <c r="E11521" s="206"/>
    </row>
    <row r="11522" spans="1:5" ht="30">
      <c r="A11522" s="207">
        <v>36149</v>
      </c>
      <c r="B11522" s="208" t="s">
        <v>12712</v>
      </c>
      <c r="C11522" s="209" t="s">
        <v>14</v>
      </c>
      <c r="D11522" s="210">
        <v>162.15</v>
      </c>
      <c r="E11522" s="206"/>
    </row>
    <row r="11523" spans="1:5" ht="45">
      <c r="A11523" s="207">
        <v>42407</v>
      </c>
      <c r="B11523" s="208" t="s">
        <v>12713</v>
      </c>
      <c r="C11523" s="209" t="s">
        <v>803</v>
      </c>
      <c r="D11523" s="210">
        <v>8.1300000000000008</v>
      </c>
      <c r="E11523" s="206"/>
    </row>
    <row r="11524" spans="1:5" ht="30">
      <c r="A11524" s="207">
        <v>11581</v>
      </c>
      <c r="B11524" s="208" t="s">
        <v>12714</v>
      </c>
      <c r="C11524" s="209" t="s">
        <v>803</v>
      </c>
      <c r="D11524" s="210">
        <v>22.08</v>
      </c>
      <c r="E11524" s="206"/>
    </row>
    <row r="11525" spans="1:5" ht="30">
      <c r="A11525" s="207">
        <v>43605</v>
      </c>
      <c r="B11525" s="208" t="s">
        <v>12715</v>
      </c>
      <c r="C11525" s="209" t="s">
        <v>14</v>
      </c>
      <c r="D11525" s="210">
        <v>45.17</v>
      </c>
      <c r="E11525" s="206"/>
    </row>
    <row r="11526" spans="1:5" ht="30">
      <c r="A11526" s="207">
        <v>11580</v>
      </c>
      <c r="B11526" s="208" t="s">
        <v>12716</v>
      </c>
      <c r="C11526" s="209" t="s">
        <v>803</v>
      </c>
      <c r="D11526" s="210">
        <v>8.86</v>
      </c>
      <c r="E11526" s="206"/>
    </row>
    <row r="11527" spans="1:5" ht="15">
      <c r="A11527" s="207">
        <v>10743</v>
      </c>
      <c r="B11527" s="208" t="s">
        <v>12717</v>
      </c>
      <c r="C11527" s="209" t="s">
        <v>14</v>
      </c>
      <c r="D11527" s="210">
        <v>683.7</v>
      </c>
      <c r="E11527" s="206"/>
    </row>
    <row r="11528" spans="1:5" ht="45">
      <c r="A11528" s="207">
        <v>39848</v>
      </c>
      <c r="B11528" s="208" t="s">
        <v>12718</v>
      </c>
      <c r="C11528" s="209" t="s">
        <v>803</v>
      </c>
      <c r="D11528" s="210">
        <v>1.42</v>
      </c>
      <c r="E11528" s="206"/>
    </row>
    <row r="11529" spans="1:5" ht="30">
      <c r="A11529" s="207">
        <v>20999</v>
      </c>
      <c r="B11529" s="208" t="s">
        <v>12719</v>
      </c>
      <c r="C11529" s="209" t="s">
        <v>803</v>
      </c>
      <c r="D11529" s="210">
        <v>12.67</v>
      </c>
      <c r="E11529" s="206"/>
    </row>
    <row r="11530" spans="1:5" ht="30">
      <c r="A11530" s="207">
        <v>21001</v>
      </c>
      <c r="B11530" s="208" t="s">
        <v>12720</v>
      </c>
      <c r="C11530" s="209" t="s">
        <v>803</v>
      </c>
      <c r="D11530" s="210">
        <v>23.65</v>
      </c>
      <c r="E11530" s="206"/>
    </row>
    <row r="11531" spans="1:5" ht="30">
      <c r="A11531" s="207">
        <v>21003</v>
      </c>
      <c r="B11531" s="208" t="s">
        <v>12721</v>
      </c>
      <c r="C11531" s="209" t="s">
        <v>803</v>
      </c>
      <c r="D11531" s="210">
        <v>38.86</v>
      </c>
      <c r="E11531" s="206"/>
    </row>
    <row r="11532" spans="1:5" ht="30">
      <c r="A11532" s="207">
        <v>21006</v>
      </c>
      <c r="B11532" s="208" t="s">
        <v>12722</v>
      </c>
      <c r="C11532" s="209" t="s">
        <v>803</v>
      </c>
      <c r="D11532" s="210">
        <v>82.48</v>
      </c>
      <c r="E11532" s="206"/>
    </row>
    <row r="11533" spans="1:5" ht="30">
      <c r="A11533" s="207">
        <v>21019</v>
      </c>
      <c r="B11533" s="208" t="s">
        <v>12723</v>
      </c>
      <c r="C11533" s="209" t="s">
        <v>803</v>
      </c>
      <c r="D11533" s="210">
        <v>28.67</v>
      </c>
      <c r="E11533" s="206"/>
    </row>
    <row r="11534" spans="1:5" ht="30">
      <c r="A11534" s="207">
        <v>21021</v>
      </c>
      <c r="B11534" s="208" t="s">
        <v>12724</v>
      </c>
      <c r="C11534" s="209" t="s">
        <v>803</v>
      </c>
      <c r="D11534" s="210">
        <v>45.32</v>
      </c>
      <c r="E11534" s="206"/>
    </row>
    <row r="11535" spans="1:5" ht="30">
      <c r="A11535" s="207">
        <v>21024</v>
      </c>
      <c r="B11535" s="208" t="s">
        <v>12725</v>
      </c>
      <c r="C11535" s="209" t="s">
        <v>803</v>
      </c>
      <c r="D11535" s="210">
        <v>97.1</v>
      </c>
      <c r="E11535" s="206"/>
    </row>
    <row r="11536" spans="1:5" ht="30">
      <c r="A11536" s="207">
        <v>40624</v>
      </c>
      <c r="B11536" s="208" t="s">
        <v>12726</v>
      </c>
      <c r="C11536" s="209" t="s">
        <v>803</v>
      </c>
      <c r="D11536" s="210">
        <v>72.48</v>
      </c>
      <c r="E11536" s="206"/>
    </row>
    <row r="11537" spans="1:5" ht="30">
      <c r="A11537" s="207">
        <v>42575</v>
      </c>
      <c r="B11537" s="208" t="s">
        <v>12727</v>
      </c>
      <c r="C11537" s="209" t="s">
        <v>803</v>
      </c>
      <c r="D11537" s="210">
        <v>66.510000000000005</v>
      </c>
      <c r="E11537" s="206"/>
    </row>
    <row r="11538" spans="1:5" ht="30">
      <c r="A11538" s="207">
        <v>13127</v>
      </c>
      <c r="B11538" s="208" t="s">
        <v>12728</v>
      </c>
      <c r="C11538" s="209" t="s">
        <v>803</v>
      </c>
      <c r="D11538" s="210">
        <v>32.33</v>
      </c>
      <c r="E11538" s="206"/>
    </row>
    <row r="11539" spans="1:5" ht="30">
      <c r="A11539" s="207">
        <v>13137</v>
      </c>
      <c r="B11539" s="208" t="s">
        <v>12729</v>
      </c>
      <c r="C11539" s="209" t="s">
        <v>803</v>
      </c>
      <c r="D11539" s="210">
        <v>42.9</v>
      </c>
      <c r="E11539" s="206"/>
    </row>
    <row r="11540" spans="1:5" ht="30">
      <c r="A11540" s="207">
        <v>42574</v>
      </c>
      <c r="B11540" s="208" t="s">
        <v>12730</v>
      </c>
      <c r="C11540" s="209" t="s">
        <v>803</v>
      </c>
      <c r="D11540" s="210">
        <v>49.63</v>
      </c>
      <c r="E11540" s="206"/>
    </row>
    <row r="11541" spans="1:5" ht="30">
      <c r="A11541" s="207">
        <v>20989</v>
      </c>
      <c r="B11541" s="208" t="s">
        <v>12731</v>
      </c>
      <c r="C11541" s="209" t="s">
        <v>803</v>
      </c>
      <c r="D11541" s="210">
        <v>1536.9</v>
      </c>
      <c r="E11541" s="206"/>
    </row>
    <row r="11542" spans="1:5" ht="30">
      <c r="A11542" s="207">
        <v>21147</v>
      </c>
      <c r="B11542" s="208" t="s">
        <v>12732</v>
      </c>
      <c r="C11542" s="209" t="s">
        <v>803</v>
      </c>
      <c r="D11542" s="210">
        <v>144.1</v>
      </c>
      <c r="E11542" s="206"/>
    </row>
    <row r="11543" spans="1:5" ht="30">
      <c r="A11543" s="207">
        <v>21148</v>
      </c>
      <c r="B11543" s="208" t="s">
        <v>12733</v>
      </c>
      <c r="C11543" s="209" t="s">
        <v>803</v>
      </c>
      <c r="D11543" s="210">
        <v>88.94</v>
      </c>
      <c r="E11543" s="206"/>
    </row>
    <row r="11544" spans="1:5" ht="30">
      <c r="A11544" s="207">
        <v>20984</v>
      </c>
      <c r="B11544" s="208" t="s">
        <v>12734</v>
      </c>
      <c r="C11544" s="209" t="s">
        <v>803</v>
      </c>
      <c r="D11544" s="210">
        <v>2949.02</v>
      </c>
      <c r="E11544" s="206"/>
    </row>
    <row r="11545" spans="1:5" ht="30">
      <c r="A11545" s="207">
        <v>13042</v>
      </c>
      <c r="B11545" s="208" t="s">
        <v>12735</v>
      </c>
      <c r="C11545" s="209" t="s">
        <v>803</v>
      </c>
      <c r="D11545" s="210">
        <v>1634.19</v>
      </c>
      <c r="E11545" s="206"/>
    </row>
    <row r="11546" spans="1:5" ht="30">
      <c r="A11546" s="207">
        <v>21150</v>
      </c>
      <c r="B11546" s="208" t="s">
        <v>12736</v>
      </c>
      <c r="C11546" s="209" t="s">
        <v>803</v>
      </c>
      <c r="D11546" s="210">
        <v>44.1</v>
      </c>
      <c r="E11546" s="206"/>
    </row>
    <row r="11547" spans="1:5" ht="30">
      <c r="A11547" s="207">
        <v>13141</v>
      </c>
      <c r="B11547" s="208" t="s">
        <v>12737</v>
      </c>
      <c r="C11547" s="209" t="s">
        <v>803</v>
      </c>
      <c r="D11547" s="210">
        <v>55.56</v>
      </c>
      <c r="E11547" s="206"/>
    </row>
    <row r="11548" spans="1:5" ht="30">
      <c r="A11548" s="207">
        <v>42576</v>
      </c>
      <c r="B11548" s="208" t="s">
        <v>12738</v>
      </c>
      <c r="C11548" s="209" t="s">
        <v>803</v>
      </c>
      <c r="D11548" s="210">
        <v>181.42</v>
      </c>
      <c r="E11548" s="206"/>
    </row>
    <row r="11549" spans="1:5" ht="30">
      <c r="A11549" s="207">
        <v>21151</v>
      </c>
      <c r="B11549" s="208" t="s">
        <v>12739</v>
      </c>
      <c r="C11549" s="209" t="s">
        <v>803</v>
      </c>
      <c r="D11549" s="210">
        <v>263.97000000000003</v>
      </c>
      <c r="E11549" s="206"/>
    </row>
    <row r="11550" spans="1:5" ht="30">
      <c r="A11550" s="207">
        <v>13142</v>
      </c>
      <c r="B11550" s="208" t="s">
        <v>12740</v>
      </c>
      <c r="C11550" s="209" t="s">
        <v>803</v>
      </c>
      <c r="D11550" s="210">
        <v>377.37</v>
      </c>
      <c r="E11550" s="206"/>
    </row>
    <row r="11551" spans="1:5" ht="30">
      <c r="A11551" s="207">
        <v>42577</v>
      </c>
      <c r="B11551" s="208" t="s">
        <v>12741</v>
      </c>
      <c r="C11551" s="209" t="s">
        <v>803</v>
      </c>
      <c r="D11551" s="210">
        <v>414.08</v>
      </c>
      <c r="E11551" s="206"/>
    </row>
    <row r="11552" spans="1:5" ht="30">
      <c r="A11552" s="207">
        <v>20994</v>
      </c>
      <c r="B11552" s="208" t="s">
        <v>12742</v>
      </c>
      <c r="C11552" s="209" t="s">
        <v>803</v>
      </c>
      <c r="D11552" s="210">
        <v>711.51</v>
      </c>
      <c r="E11552" s="206"/>
    </row>
    <row r="11553" spans="1:5" ht="30">
      <c r="A11553" s="207">
        <v>7672</v>
      </c>
      <c r="B11553" s="208" t="s">
        <v>12743</v>
      </c>
      <c r="C11553" s="209" t="s">
        <v>803</v>
      </c>
      <c r="D11553" s="210">
        <v>466.11</v>
      </c>
      <c r="E11553" s="206"/>
    </row>
    <row r="11554" spans="1:5" ht="30">
      <c r="A11554" s="207">
        <v>20995</v>
      </c>
      <c r="B11554" s="208" t="s">
        <v>12744</v>
      </c>
      <c r="C11554" s="209" t="s">
        <v>803</v>
      </c>
      <c r="D11554" s="210">
        <v>935.05</v>
      </c>
      <c r="E11554" s="206"/>
    </row>
    <row r="11555" spans="1:5" ht="30">
      <c r="A11555" s="207">
        <v>7690</v>
      </c>
      <c r="B11555" s="208" t="s">
        <v>12745</v>
      </c>
      <c r="C11555" s="209" t="s">
        <v>803</v>
      </c>
      <c r="D11555" s="210">
        <v>540.79999999999995</v>
      </c>
      <c r="E11555" s="206"/>
    </row>
    <row r="11556" spans="1:5" ht="30">
      <c r="A11556" s="207">
        <v>20980</v>
      </c>
      <c r="B11556" s="208" t="s">
        <v>12746</v>
      </c>
      <c r="C11556" s="209" t="s">
        <v>803</v>
      </c>
      <c r="D11556" s="210">
        <v>589.97</v>
      </c>
      <c r="E11556" s="206"/>
    </row>
    <row r="11557" spans="1:5" ht="30">
      <c r="A11557" s="207">
        <v>7661</v>
      </c>
      <c r="B11557" s="208" t="s">
        <v>12747</v>
      </c>
      <c r="C11557" s="209" t="s">
        <v>803</v>
      </c>
      <c r="D11557" s="210">
        <v>701.81</v>
      </c>
      <c r="E11557" s="206"/>
    </row>
    <row r="11558" spans="1:5" ht="30">
      <c r="A11558" s="207">
        <v>21016</v>
      </c>
      <c r="B11558" s="208" t="s">
        <v>12748</v>
      </c>
      <c r="C11558" s="209" t="s">
        <v>803</v>
      </c>
      <c r="D11558" s="210">
        <v>187.69</v>
      </c>
      <c r="E11558" s="206"/>
    </row>
    <row r="11559" spans="1:5" ht="30">
      <c r="A11559" s="207">
        <v>21008</v>
      </c>
      <c r="B11559" s="208" t="s">
        <v>12749</v>
      </c>
      <c r="C11559" s="209" t="s">
        <v>803</v>
      </c>
      <c r="D11559" s="210">
        <v>21.93</v>
      </c>
      <c r="E11559" s="206"/>
    </row>
    <row r="11560" spans="1:5" ht="30">
      <c r="A11560" s="207">
        <v>21009</v>
      </c>
      <c r="B11560" s="208" t="s">
        <v>12750</v>
      </c>
      <c r="C11560" s="209" t="s">
        <v>803</v>
      </c>
      <c r="D11560" s="210">
        <v>28.55</v>
      </c>
      <c r="E11560" s="206"/>
    </row>
    <row r="11561" spans="1:5" ht="30">
      <c r="A11561" s="207">
        <v>21010</v>
      </c>
      <c r="B11561" s="208" t="s">
        <v>12751</v>
      </c>
      <c r="C11561" s="209" t="s">
        <v>803</v>
      </c>
      <c r="D11561" s="210">
        <v>38.33</v>
      </c>
      <c r="E11561" s="206"/>
    </row>
    <row r="11562" spans="1:5" ht="30">
      <c r="A11562" s="207">
        <v>21011</v>
      </c>
      <c r="B11562" s="208" t="s">
        <v>12752</v>
      </c>
      <c r="C11562" s="209" t="s">
        <v>803</v>
      </c>
      <c r="D11562" s="210">
        <v>55.86</v>
      </c>
      <c r="E11562" s="206"/>
    </row>
    <row r="11563" spans="1:5" ht="30">
      <c r="A11563" s="207">
        <v>21012</v>
      </c>
      <c r="B11563" s="208" t="s">
        <v>12753</v>
      </c>
      <c r="C11563" s="209" t="s">
        <v>803</v>
      </c>
      <c r="D11563" s="210">
        <v>61.73</v>
      </c>
      <c r="E11563" s="206"/>
    </row>
    <row r="11564" spans="1:5" ht="30">
      <c r="A11564" s="207">
        <v>21013</v>
      </c>
      <c r="B11564" s="208" t="s">
        <v>12754</v>
      </c>
      <c r="C11564" s="209" t="s">
        <v>803</v>
      </c>
      <c r="D11564" s="210">
        <v>80.56</v>
      </c>
      <c r="E11564" s="206"/>
    </row>
    <row r="11565" spans="1:5" ht="30">
      <c r="A11565" s="207">
        <v>21014</v>
      </c>
      <c r="B11565" s="208" t="s">
        <v>12755</v>
      </c>
      <c r="C11565" s="209" t="s">
        <v>803</v>
      </c>
      <c r="D11565" s="210">
        <v>112.72</v>
      </c>
      <c r="E11565" s="206"/>
    </row>
    <row r="11566" spans="1:5" ht="30">
      <c r="A11566" s="207">
        <v>21015</v>
      </c>
      <c r="B11566" s="208" t="s">
        <v>12756</v>
      </c>
      <c r="C11566" s="209" t="s">
        <v>803</v>
      </c>
      <c r="D11566" s="210">
        <v>129.5</v>
      </c>
      <c r="E11566" s="206"/>
    </row>
    <row r="11567" spans="1:5" ht="30">
      <c r="A11567" s="207">
        <v>7697</v>
      </c>
      <c r="B11567" s="208" t="s">
        <v>12757</v>
      </c>
      <c r="C11567" s="209" t="s">
        <v>803</v>
      </c>
      <c r="D11567" s="210">
        <v>61.8</v>
      </c>
      <c r="E11567" s="206"/>
    </row>
    <row r="11568" spans="1:5" ht="30">
      <c r="A11568" s="207">
        <v>7698</v>
      </c>
      <c r="B11568" s="208" t="s">
        <v>12758</v>
      </c>
      <c r="C11568" s="209" t="s">
        <v>803</v>
      </c>
      <c r="D11568" s="210">
        <v>53.19</v>
      </c>
      <c r="E11568" s="206"/>
    </row>
    <row r="11569" spans="1:5" ht="30">
      <c r="A11569" s="207">
        <v>7691</v>
      </c>
      <c r="B11569" s="208" t="s">
        <v>12759</v>
      </c>
      <c r="C11569" s="209" t="s">
        <v>803</v>
      </c>
      <c r="D11569" s="210">
        <v>22.48</v>
      </c>
      <c r="E11569" s="206"/>
    </row>
    <row r="11570" spans="1:5" ht="30">
      <c r="A11570" s="207">
        <v>40626</v>
      </c>
      <c r="B11570" s="208" t="s">
        <v>12760</v>
      </c>
      <c r="C11570" s="209" t="s">
        <v>803</v>
      </c>
      <c r="D11570" s="210">
        <v>42.18</v>
      </c>
      <c r="E11570" s="206"/>
    </row>
    <row r="11571" spans="1:5" ht="30">
      <c r="A11571" s="207">
        <v>7701</v>
      </c>
      <c r="B11571" s="208" t="s">
        <v>12761</v>
      </c>
      <c r="C11571" s="209" t="s">
        <v>803</v>
      </c>
      <c r="D11571" s="210">
        <v>110.59</v>
      </c>
      <c r="E11571" s="206"/>
    </row>
    <row r="11572" spans="1:5" ht="30">
      <c r="A11572" s="207">
        <v>7696</v>
      </c>
      <c r="B11572" s="208" t="s">
        <v>12762</v>
      </c>
      <c r="C11572" s="209" t="s">
        <v>803</v>
      </c>
      <c r="D11572" s="210">
        <v>89.11</v>
      </c>
      <c r="E11572" s="206"/>
    </row>
    <row r="11573" spans="1:5" ht="30">
      <c r="A11573" s="207">
        <v>7700</v>
      </c>
      <c r="B11573" s="208" t="s">
        <v>12763</v>
      </c>
      <c r="C11573" s="209" t="s">
        <v>803</v>
      </c>
      <c r="D11573" s="210">
        <v>28.43</v>
      </c>
      <c r="E11573" s="206"/>
    </row>
    <row r="11574" spans="1:5" ht="30">
      <c r="A11574" s="207">
        <v>7694</v>
      </c>
      <c r="B11574" s="208" t="s">
        <v>12764</v>
      </c>
      <c r="C11574" s="209" t="s">
        <v>803</v>
      </c>
      <c r="D11574" s="210">
        <v>148.82</v>
      </c>
      <c r="E11574" s="206"/>
    </row>
    <row r="11575" spans="1:5" ht="30">
      <c r="A11575" s="207">
        <v>7693</v>
      </c>
      <c r="B11575" s="208" t="s">
        <v>12765</v>
      </c>
      <c r="C11575" s="209" t="s">
        <v>803</v>
      </c>
      <c r="D11575" s="210">
        <v>204.95</v>
      </c>
      <c r="E11575" s="206"/>
    </row>
    <row r="11576" spans="1:5" ht="30">
      <c r="A11576" s="207">
        <v>7692</v>
      </c>
      <c r="B11576" s="208" t="s">
        <v>12766</v>
      </c>
      <c r="C11576" s="209" t="s">
        <v>803</v>
      </c>
      <c r="D11576" s="210">
        <v>306.85000000000002</v>
      </c>
      <c r="E11576" s="206"/>
    </row>
    <row r="11577" spans="1:5" ht="30">
      <c r="A11577" s="207">
        <v>7695</v>
      </c>
      <c r="B11577" s="208" t="s">
        <v>12767</v>
      </c>
      <c r="C11577" s="209" t="s">
        <v>803</v>
      </c>
      <c r="D11577" s="210">
        <v>332.79</v>
      </c>
      <c r="E11577" s="206"/>
    </row>
    <row r="11578" spans="1:5" ht="15">
      <c r="A11578" s="207">
        <v>13356</v>
      </c>
      <c r="B11578" s="208" t="s">
        <v>12768</v>
      </c>
      <c r="C11578" s="209" t="s">
        <v>803</v>
      </c>
      <c r="D11578" s="210">
        <v>24.13</v>
      </c>
      <c r="E11578" s="206"/>
    </row>
    <row r="11579" spans="1:5" ht="15">
      <c r="A11579" s="207">
        <v>36365</v>
      </c>
      <c r="B11579" s="208" t="s">
        <v>12769</v>
      </c>
      <c r="C11579" s="209" t="s">
        <v>803</v>
      </c>
      <c r="D11579" s="210">
        <v>35.04</v>
      </c>
      <c r="E11579" s="206"/>
    </row>
    <row r="11580" spans="1:5" ht="15">
      <c r="A11580" s="207">
        <v>41930</v>
      </c>
      <c r="B11580" s="208" t="s">
        <v>12770</v>
      </c>
      <c r="C11580" s="209" t="s">
        <v>803</v>
      </c>
      <c r="D11580" s="210">
        <v>113.43</v>
      </c>
      <c r="E11580" s="206"/>
    </row>
    <row r="11581" spans="1:5" ht="15">
      <c r="A11581" s="207">
        <v>41931</v>
      </c>
      <c r="B11581" s="208" t="s">
        <v>12771</v>
      </c>
      <c r="C11581" s="209" t="s">
        <v>803</v>
      </c>
      <c r="D11581" s="210">
        <v>193.42</v>
      </c>
      <c r="E11581" s="206"/>
    </row>
    <row r="11582" spans="1:5" ht="15">
      <c r="A11582" s="207">
        <v>41932</v>
      </c>
      <c r="B11582" s="208" t="s">
        <v>12772</v>
      </c>
      <c r="C11582" s="209" t="s">
        <v>803</v>
      </c>
      <c r="D11582" s="210">
        <v>312.41000000000003</v>
      </c>
      <c r="E11582" s="206"/>
    </row>
    <row r="11583" spans="1:5" ht="15">
      <c r="A11583" s="207">
        <v>41933</v>
      </c>
      <c r="B11583" s="208" t="s">
        <v>12773</v>
      </c>
      <c r="C11583" s="209" t="s">
        <v>803</v>
      </c>
      <c r="D11583" s="210">
        <v>386.92</v>
      </c>
      <c r="E11583" s="206"/>
    </row>
    <row r="11584" spans="1:5" ht="15">
      <c r="A11584" s="207">
        <v>41934</v>
      </c>
      <c r="B11584" s="208" t="s">
        <v>12774</v>
      </c>
      <c r="C11584" s="209" t="s">
        <v>803</v>
      </c>
      <c r="D11584" s="210">
        <v>501.16</v>
      </c>
      <c r="E11584" s="206"/>
    </row>
    <row r="11585" spans="1:5" ht="15">
      <c r="A11585" s="207">
        <v>41936</v>
      </c>
      <c r="B11585" s="208" t="s">
        <v>12775</v>
      </c>
      <c r="C11585" s="209" t="s">
        <v>803</v>
      </c>
      <c r="D11585" s="210">
        <v>75.56</v>
      </c>
      <c r="E11585" s="206"/>
    </row>
    <row r="11586" spans="1:5" ht="30">
      <c r="A11586" s="207">
        <v>41785</v>
      </c>
      <c r="B11586" s="208" t="s">
        <v>12776</v>
      </c>
      <c r="C11586" s="209" t="s">
        <v>803</v>
      </c>
      <c r="D11586" s="210">
        <v>1997.77</v>
      </c>
      <c r="E11586" s="206"/>
    </row>
    <row r="11587" spans="1:5" ht="30">
      <c r="A11587" s="207">
        <v>41781</v>
      </c>
      <c r="B11587" s="208" t="s">
        <v>12777</v>
      </c>
      <c r="C11587" s="209" t="s">
        <v>803</v>
      </c>
      <c r="D11587" s="210">
        <v>569.58000000000004</v>
      </c>
      <c r="E11587" s="206"/>
    </row>
    <row r="11588" spans="1:5" ht="30">
      <c r="A11588" s="207">
        <v>41783</v>
      </c>
      <c r="B11588" s="208" t="s">
        <v>12778</v>
      </c>
      <c r="C11588" s="209" t="s">
        <v>803</v>
      </c>
      <c r="D11588" s="210">
        <v>1503.03</v>
      </c>
      <c r="E11588" s="206"/>
    </row>
    <row r="11589" spans="1:5" ht="30">
      <c r="A11589" s="207">
        <v>41786</v>
      </c>
      <c r="B11589" s="208" t="s">
        <v>12779</v>
      </c>
      <c r="C11589" s="209" t="s">
        <v>803</v>
      </c>
      <c r="D11589" s="210">
        <v>3135.48</v>
      </c>
      <c r="E11589" s="206"/>
    </row>
    <row r="11590" spans="1:5" ht="30">
      <c r="A11590" s="207">
        <v>41779</v>
      </c>
      <c r="B11590" s="208" t="s">
        <v>12780</v>
      </c>
      <c r="C11590" s="209" t="s">
        <v>803</v>
      </c>
      <c r="D11590" s="210">
        <v>218.45</v>
      </c>
      <c r="E11590" s="206"/>
    </row>
    <row r="11591" spans="1:5" ht="30">
      <c r="A11591" s="207">
        <v>41780</v>
      </c>
      <c r="B11591" s="208" t="s">
        <v>12781</v>
      </c>
      <c r="C11591" s="209" t="s">
        <v>803</v>
      </c>
      <c r="D11591" s="210">
        <v>258.37</v>
      </c>
      <c r="E11591" s="206"/>
    </row>
    <row r="11592" spans="1:5" ht="30">
      <c r="A11592" s="207">
        <v>41782</v>
      </c>
      <c r="B11592" s="208" t="s">
        <v>12782</v>
      </c>
      <c r="C11592" s="209" t="s">
        <v>803</v>
      </c>
      <c r="D11592" s="210">
        <v>1065.07</v>
      </c>
      <c r="E11592" s="206"/>
    </row>
    <row r="11593" spans="1:5" ht="15">
      <c r="A11593" s="207">
        <v>38130</v>
      </c>
      <c r="B11593" s="208" t="s">
        <v>12783</v>
      </c>
      <c r="C11593" s="209" t="s">
        <v>803</v>
      </c>
      <c r="D11593" s="210">
        <v>35.24</v>
      </c>
      <c r="E11593" s="206"/>
    </row>
    <row r="11594" spans="1:5" ht="15">
      <c r="A11594" s="207">
        <v>21123</v>
      </c>
      <c r="B11594" s="208" t="s">
        <v>12784</v>
      </c>
      <c r="C11594" s="209" t="s">
        <v>803</v>
      </c>
      <c r="D11594" s="210">
        <v>10</v>
      </c>
      <c r="E11594" s="206"/>
    </row>
    <row r="11595" spans="1:5" ht="15">
      <c r="A11595" s="207">
        <v>21124</v>
      </c>
      <c r="B11595" s="208" t="s">
        <v>12785</v>
      </c>
      <c r="C11595" s="209" t="s">
        <v>803</v>
      </c>
      <c r="D11595" s="210">
        <v>17.73</v>
      </c>
      <c r="E11595" s="206"/>
    </row>
    <row r="11596" spans="1:5" ht="15">
      <c r="A11596" s="207">
        <v>21125</v>
      </c>
      <c r="B11596" s="208" t="s">
        <v>12786</v>
      </c>
      <c r="C11596" s="209" t="s">
        <v>803</v>
      </c>
      <c r="D11596" s="210">
        <v>28.46</v>
      </c>
      <c r="E11596" s="206"/>
    </row>
    <row r="11597" spans="1:5" ht="15">
      <c r="A11597" s="207">
        <v>38028</v>
      </c>
      <c r="B11597" s="208" t="s">
        <v>12787</v>
      </c>
      <c r="C11597" s="209" t="s">
        <v>803</v>
      </c>
      <c r="D11597" s="210">
        <v>48.29</v>
      </c>
      <c r="E11597" s="206"/>
    </row>
    <row r="11598" spans="1:5" ht="15">
      <c r="A11598" s="207">
        <v>38029</v>
      </c>
      <c r="B11598" s="208" t="s">
        <v>12788</v>
      </c>
      <c r="C11598" s="209" t="s">
        <v>803</v>
      </c>
      <c r="D11598" s="210">
        <v>73.61</v>
      </c>
      <c r="E11598" s="206"/>
    </row>
    <row r="11599" spans="1:5" ht="15">
      <c r="A11599" s="207">
        <v>38030</v>
      </c>
      <c r="B11599" s="208" t="s">
        <v>12789</v>
      </c>
      <c r="C11599" s="209" t="s">
        <v>803</v>
      </c>
      <c r="D11599" s="210">
        <v>113.07</v>
      </c>
      <c r="E11599" s="206"/>
    </row>
    <row r="11600" spans="1:5" ht="15">
      <c r="A11600" s="207">
        <v>38031</v>
      </c>
      <c r="B11600" s="208" t="s">
        <v>12790</v>
      </c>
      <c r="C11600" s="209" t="s">
        <v>803</v>
      </c>
      <c r="D11600" s="210">
        <v>179.18</v>
      </c>
      <c r="E11600" s="206"/>
    </row>
    <row r="11601" spans="1:5" ht="60">
      <c r="A11601" s="207">
        <v>39735</v>
      </c>
      <c r="B11601" s="208" t="s">
        <v>12791</v>
      </c>
      <c r="C11601" s="209" t="s">
        <v>803</v>
      </c>
      <c r="D11601" s="210">
        <v>90.73</v>
      </c>
      <c r="E11601" s="206"/>
    </row>
    <row r="11602" spans="1:5" ht="60">
      <c r="A11602" s="207">
        <v>39734</v>
      </c>
      <c r="B11602" s="208" t="s">
        <v>12792</v>
      </c>
      <c r="C11602" s="209" t="s">
        <v>803</v>
      </c>
      <c r="D11602" s="210">
        <v>107.62</v>
      </c>
      <c r="E11602" s="206"/>
    </row>
    <row r="11603" spans="1:5" ht="60">
      <c r="A11603" s="207">
        <v>39736</v>
      </c>
      <c r="B11603" s="208" t="s">
        <v>12793</v>
      </c>
      <c r="C11603" s="209" t="s">
        <v>803</v>
      </c>
      <c r="D11603" s="210">
        <v>122.82</v>
      </c>
      <c r="E11603" s="206"/>
    </row>
    <row r="11604" spans="1:5" ht="60">
      <c r="A11604" s="207">
        <v>39737</v>
      </c>
      <c r="B11604" s="208" t="s">
        <v>12794</v>
      </c>
      <c r="C11604" s="209" t="s">
        <v>803</v>
      </c>
      <c r="D11604" s="210">
        <v>16.52</v>
      </c>
      <c r="E11604" s="206"/>
    </row>
    <row r="11605" spans="1:5" ht="60">
      <c r="A11605" s="207">
        <v>39738</v>
      </c>
      <c r="B11605" s="208" t="s">
        <v>12795</v>
      </c>
      <c r="C11605" s="209" t="s">
        <v>803</v>
      </c>
      <c r="D11605" s="210">
        <v>5.97</v>
      </c>
      <c r="E11605" s="206"/>
    </row>
    <row r="11606" spans="1:5" ht="60">
      <c r="A11606" s="207">
        <v>39739</v>
      </c>
      <c r="B11606" s="208" t="s">
        <v>12796</v>
      </c>
      <c r="C11606" s="209" t="s">
        <v>803</v>
      </c>
      <c r="D11606" s="210">
        <v>84.93</v>
      </c>
      <c r="E11606" s="206"/>
    </row>
    <row r="11607" spans="1:5" ht="60">
      <c r="A11607" s="207">
        <v>39733</v>
      </c>
      <c r="B11607" s="208" t="s">
        <v>12797</v>
      </c>
      <c r="C11607" s="209" t="s">
        <v>803</v>
      </c>
      <c r="D11607" s="210">
        <v>146.97999999999999</v>
      </c>
      <c r="E11607" s="206"/>
    </row>
    <row r="11608" spans="1:5" ht="60">
      <c r="A11608" s="207">
        <v>39854</v>
      </c>
      <c r="B11608" s="208" t="s">
        <v>12798</v>
      </c>
      <c r="C11608" s="209" t="s">
        <v>803</v>
      </c>
      <c r="D11608" s="210">
        <v>149.06</v>
      </c>
      <c r="E11608" s="206"/>
    </row>
    <row r="11609" spans="1:5" ht="60">
      <c r="A11609" s="207">
        <v>39740</v>
      </c>
      <c r="B11609" s="208" t="s">
        <v>12799</v>
      </c>
      <c r="C11609" s="209" t="s">
        <v>803</v>
      </c>
      <c r="D11609" s="210">
        <v>81.56</v>
      </c>
      <c r="E11609" s="206"/>
    </row>
    <row r="11610" spans="1:5" ht="60">
      <c r="A11610" s="207">
        <v>39741</v>
      </c>
      <c r="B11610" s="208" t="s">
        <v>12800</v>
      </c>
      <c r="C11610" s="209" t="s">
        <v>803</v>
      </c>
      <c r="D11610" s="210">
        <v>15.03</v>
      </c>
      <c r="E11610" s="206"/>
    </row>
    <row r="11611" spans="1:5" ht="60">
      <c r="A11611" s="207">
        <v>39853</v>
      </c>
      <c r="B11611" s="208" t="s">
        <v>12801</v>
      </c>
      <c r="C11611" s="209" t="s">
        <v>803</v>
      </c>
      <c r="D11611" s="210">
        <v>19.739999999999998</v>
      </c>
      <c r="E11611" s="206"/>
    </row>
    <row r="11612" spans="1:5" ht="60">
      <c r="A11612" s="207">
        <v>39742</v>
      </c>
      <c r="B11612" s="208" t="s">
        <v>12802</v>
      </c>
      <c r="C11612" s="209" t="s">
        <v>803</v>
      </c>
      <c r="D11612" s="210">
        <v>65.55</v>
      </c>
      <c r="E11612" s="206"/>
    </row>
    <row r="11613" spans="1:5" ht="30">
      <c r="A11613" s="207">
        <v>39749</v>
      </c>
      <c r="B11613" s="208" t="s">
        <v>12803</v>
      </c>
      <c r="C11613" s="209" t="s">
        <v>803</v>
      </c>
      <c r="D11613" s="210">
        <v>87</v>
      </c>
      <c r="E11613" s="206"/>
    </row>
    <row r="11614" spans="1:5" ht="30">
      <c r="A11614" s="207">
        <v>39751</v>
      </c>
      <c r="B11614" s="208" t="s">
        <v>12804</v>
      </c>
      <c r="C11614" s="209" t="s">
        <v>803</v>
      </c>
      <c r="D11614" s="210">
        <v>158.09</v>
      </c>
      <c r="E11614" s="206"/>
    </row>
    <row r="11615" spans="1:5" ht="30">
      <c r="A11615" s="207">
        <v>39750</v>
      </c>
      <c r="B11615" s="208" t="s">
        <v>12805</v>
      </c>
      <c r="C11615" s="209" t="s">
        <v>803</v>
      </c>
      <c r="D11615" s="210">
        <v>131.4</v>
      </c>
      <c r="E11615" s="206"/>
    </row>
    <row r="11616" spans="1:5" ht="30">
      <c r="A11616" s="207">
        <v>39747</v>
      </c>
      <c r="B11616" s="208" t="s">
        <v>12806</v>
      </c>
      <c r="C11616" s="209" t="s">
        <v>803</v>
      </c>
      <c r="D11616" s="210">
        <v>42.27</v>
      </c>
      <c r="E11616" s="206"/>
    </row>
    <row r="11617" spans="1:5" ht="30">
      <c r="A11617" s="207">
        <v>39753</v>
      </c>
      <c r="B11617" s="208" t="s">
        <v>12807</v>
      </c>
      <c r="C11617" s="209" t="s">
        <v>803</v>
      </c>
      <c r="D11617" s="210">
        <v>291.01</v>
      </c>
      <c r="E11617" s="206"/>
    </row>
    <row r="11618" spans="1:5" ht="30">
      <c r="A11618" s="207">
        <v>39754</v>
      </c>
      <c r="B11618" s="208" t="s">
        <v>12808</v>
      </c>
      <c r="C11618" s="209" t="s">
        <v>803</v>
      </c>
      <c r="D11618" s="210">
        <v>428.74</v>
      </c>
      <c r="E11618" s="206"/>
    </row>
    <row r="11619" spans="1:5" ht="30">
      <c r="A11619" s="207">
        <v>39748</v>
      </c>
      <c r="B11619" s="208" t="s">
        <v>12809</v>
      </c>
      <c r="C11619" s="209" t="s">
        <v>803</v>
      </c>
      <c r="D11619" s="210">
        <v>68.39</v>
      </c>
      <c r="E11619" s="206"/>
    </row>
    <row r="11620" spans="1:5" ht="30">
      <c r="A11620" s="207">
        <v>39755</v>
      </c>
      <c r="B11620" s="208" t="s">
        <v>12810</v>
      </c>
      <c r="C11620" s="209" t="s">
        <v>803</v>
      </c>
      <c r="D11620" s="210">
        <v>650.07000000000005</v>
      </c>
      <c r="E11620" s="206"/>
    </row>
    <row r="11621" spans="1:5" ht="30">
      <c r="A11621" s="207">
        <v>12742</v>
      </c>
      <c r="B11621" s="208" t="s">
        <v>12811</v>
      </c>
      <c r="C11621" s="209" t="s">
        <v>803</v>
      </c>
      <c r="D11621" s="210">
        <v>514.74</v>
      </c>
      <c r="E11621" s="206"/>
    </row>
    <row r="11622" spans="1:5" ht="30">
      <c r="A11622" s="207">
        <v>12713</v>
      </c>
      <c r="B11622" s="208" t="s">
        <v>12812</v>
      </c>
      <c r="C11622" s="209" t="s">
        <v>803</v>
      </c>
      <c r="D11622" s="210">
        <v>27.3</v>
      </c>
      <c r="E11622" s="206"/>
    </row>
    <row r="11623" spans="1:5" ht="30">
      <c r="A11623" s="207">
        <v>12743</v>
      </c>
      <c r="B11623" s="208" t="s">
        <v>12813</v>
      </c>
      <c r="C11623" s="209" t="s">
        <v>803</v>
      </c>
      <c r="D11623" s="210">
        <v>46.96</v>
      </c>
      <c r="E11623" s="206"/>
    </row>
    <row r="11624" spans="1:5" ht="30">
      <c r="A11624" s="207">
        <v>12744</v>
      </c>
      <c r="B11624" s="208" t="s">
        <v>12814</v>
      </c>
      <c r="C11624" s="209" t="s">
        <v>803</v>
      </c>
      <c r="D11624" s="210">
        <v>59.6</v>
      </c>
      <c r="E11624" s="206"/>
    </row>
    <row r="11625" spans="1:5" ht="30">
      <c r="A11625" s="207">
        <v>12745</v>
      </c>
      <c r="B11625" s="208" t="s">
        <v>12815</v>
      </c>
      <c r="C11625" s="209" t="s">
        <v>803</v>
      </c>
      <c r="D11625" s="210">
        <v>86.55</v>
      </c>
      <c r="E11625" s="206"/>
    </row>
    <row r="11626" spans="1:5" ht="30">
      <c r="A11626" s="207">
        <v>12746</v>
      </c>
      <c r="B11626" s="208" t="s">
        <v>12816</v>
      </c>
      <c r="C11626" s="209" t="s">
        <v>803</v>
      </c>
      <c r="D11626" s="210">
        <v>116.88</v>
      </c>
      <c r="E11626" s="206"/>
    </row>
    <row r="11627" spans="1:5" ht="30">
      <c r="A11627" s="207">
        <v>12747</v>
      </c>
      <c r="B11627" s="208" t="s">
        <v>12817</v>
      </c>
      <c r="C11627" s="209" t="s">
        <v>803</v>
      </c>
      <c r="D11627" s="210">
        <v>169.5</v>
      </c>
      <c r="E11627" s="206"/>
    </row>
    <row r="11628" spans="1:5" ht="30">
      <c r="A11628" s="207">
        <v>12748</v>
      </c>
      <c r="B11628" s="208" t="s">
        <v>12818</v>
      </c>
      <c r="C11628" s="209" t="s">
        <v>803</v>
      </c>
      <c r="D11628" s="210">
        <v>238.79</v>
      </c>
      <c r="E11628" s="206"/>
    </row>
    <row r="11629" spans="1:5" ht="30">
      <c r="A11629" s="207">
        <v>12749</v>
      </c>
      <c r="B11629" s="208" t="s">
        <v>12819</v>
      </c>
      <c r="C11629" s="209" t="s">
        <v>803</v>
      </c>
      <c r="D11629" s="210">
        <v>349.08</v>
      </c>
      <c r="E11629" s="206"/>
    </row>
    <row r="11630" spans="1:5" ht="30">
      <c r="A11630" s="207">
        <v>39726</v>
      </c>
      <c r="B11630" s="208" t="s">
        <v>12820</v>
      </c>
      <c r="C11630" s="209" t="s">
        <v>803</v>
      </c>
      <c r="D11630" s="210">
        <v>114.66</v>
      </c>
      <c r="E11630" s="206"/>
    </row>
    <row r="11631" spans="1:5" ht="30">
      <c r="A11631" s="207">
        <v>39728</v>
      </c>
      <c r="B11631" s="208" t="s">
        <v>12821</v>
      </c>
      <c r="C11631" s="209" t="s">
        <v>803</v>
      </c>
      <c r="D11631" s="210">
        <v>201.51</v>
      </c>
      <c r="E11631" s="206"/>
    </row>
    <row r="11632" spans="1:5" ht="30">
      <c r="A11632" s="207">
        <v>39727</v>
      </c>
      <c r="B11632" s="208" t="s">
        <v>12822</v>
      </c>
      <c r="C11632" s="209" t="s">
        <v>803</v>
      </c>
      <c r="D11632" s="210">
        <v>165.83</v>
      </c>
      <c r="E11632" s="206"/>
    </row>
    <row r="11633" spans="1:5" ht="30">
      <c r="A11633" s="207">
        <v>39724</v>
      </c>
      <c r="B11633" s="208" t="s">
        <v>12823</v>
      </c>
      <c r="C11633" s="209" t="s">
        <v>803</v>
      </c>
      <c r="D11633" s="210">
        <v>50.77</v>
      </c>
      <c r="E11633" s="206"/>
    </row>
    <row r="11634" spans="1:5" ht="30">
      <c r="A11634" s="207">
        <v>39729</v>
      </c>
      <c r="B11634" s="208" t="s">
        <v>12824</v>
      </c>
      <c r="C11634" s="209" t="s">
        <v>803</v>
      </c>
      <c r="D11634" s="210">
        <v>279.06</v>
      </c>
      <c r="E11634" s="206"/>
    </row>
    <row r="11635" spans="1:5" ht="30">
      <c r="A11635" s="207">
        <v>39730</v>
      </c>
      <c r="B11635" s="208" t="s">
        <v>12825</v>
      </c>
      <c r="C11635" s="209" t="s">
        <v>803</v>
      </c>
      <c r="D11635" s="210">
        <v>362.07</v>
      </c>
      <c r="E11635" s="206"/>
    </row>
    <row r="11636" spans="1:5" ht="30">
      <c r="A11636" s="207">
        <v>39731</v>
      </c>
      <c r="B11636" s="208" t="s">
        <v>12826</v>
      </c>
      <c r="C11636" s="209" t="s">
        <v>803</v>
      </c>
      <c r="D11636" s="210">
        <v>536.25</v>
      </c>
      <c r="E11636" s="206"/>
    </row>
    <row r="11637" spans="1:5" ht="30">
      <c r="A11637" s="207">
        <v>39725</v>
      </c>
      <c r="B11637" s="208" t="s">
        <v>12827</v>
      </c>
      <c r="C11637" s="209" t="s">
        <v>803</v>
      </c>
      <c r="D11637" s="210">
        <v>82.76</v>
      </c>
      <c r="E11637" s="206"/>
    </row>
    <row r="11638" spans="1:5" ht="30">
      <c r="A11638" s="207">
        <v>39732</v>
      </c>
      <c r="B11638" s="208" t="s">
        <v>12828</v>
      </c>
      <c r="C11638" s="209" t="s">
        <v>803</v>
      </c>
      <c r="D11638" s="210">
        <v>789.33</v>
      </c>
      <c r="E11638" s="206"/>
    </row>
    <row r="11639" spans="1:5" ht="30">
      <c r="A11639" s="207">
        <v>39660</v>
      </c>
      <c r="B11639" s="208" t="s">
        <v>12829</v>
      </c>
      <c r="C11639" s="209" t="s">
        <v>803</v>
      </c>
      <c r="D11639" s="210">
        <v>35.97</v>
      </c>
      <c r="E11639" s="206"/>
    </row>
    <row r="11640" spans="1:5" ht="30">
      <c r="A11640" s="207">
        <v>39662</v>
      </c>
      <c r="B11640" s="208" t="s">
        <v>12830</v>
      </c>
      <c r="C11640" s="209" t="s">
        <v>803</v>
      </c>
      <c r="D11640" s="210">
        <v>17.239999999999998</v>
      </c>
      <c r="E11640" s="206"/>
    </row>
    <row r="11641" spans="1:5" ht="30">
      <c r="A11641" s="207">
        <v>39661</v>
      </c>
      <c r="B11641" s="208" t="s">
        <v>12831</v>
      </c>
      <c r="C11641" s="209" t="s">
        <v>803</v>
      </c>
      <c r="D11641" s="210">
        <v>11.75</v>
      </c>
      <c r="E11641" s="206"/>
    </row>
    <row r="11642" spans="1:5" ht="30">
      <c r="A11642" s="207">
        <v>39666</v>
      </c>
      <c r="B11642" s="208" t="s">
        <v>12832</v>
      </c>
      <c r="C11642" s="209" t="s">
        <v>803</v>
      </c>
      <c r="D11642" s="210">
        <v>54.11</v>
      </c>
      <c r="E11642" s="206"/>
    </row>
    <row r="11643" spans="1:5" ht="30">
      <c r="A11643" s="207">
        <v>39664</v>
      </c>
      <c r="B11643" s="208" t="s">
        <v>12833</v>
      </c>
      <c r="C11643" s="209" t="s">
        <v>803</v>
      </c>
      <c r="D11643" s="210">
        <v>26.52</v>
      </c>
      <c r="E11643" s="206"/>
    </row>
    <row r="11644" spans="1:5" ht="30">
      <c r="A11644" s="207">
        <v>39663</v>
      </c>
      <c r="B11644" s="208" t="s">
        <v>12834</v>
      </c>
      <c r="C11644" s="209" t="s">
        <v>803</v>
      </c>
      <c r="D11644" s="210">
        <v>21.2</v>
      </c>
      <c r="E11644" s="206"/>
    </row>
    <row r="11645" spans="1:5" ht="30">
      <c r="A11645" s="207">
        <v>39665</v>
      </c>
      <c r="B11645" s="208" t="s">
        <v>12835</v>
      </c>
      <c r="C11645" s="209" t="s">
        <v>803</v>
      </c>
      <c r="D11645" s="210">
        <v>44.74</v>
      </c>
      <c r="E11645" s="206"/>
    </row>
    <row r="11646" spans="1:5" ht="30">
      <c r="A11646" s="207">
        <v>39752</v>
      </c>
      <c r="B11646" s="208" t="s">
        <v>12836</v>
      </c>
      <c r="C11646" s="209" t="s">
        <v>803</v>
      </c>
      <c r="D11646" s="210">
        <v>224.95</v>
      </c>
      <c r="E11646" s="206"/>
    </row>
    <row r="11647" spans="1:5" ht="30">
      <c r="A11647" s="207">
        <v>7725</v>
      </c>
      <c r="B11647" s="208" t="s">
        <v>12837</v>
      </c>
      <c r="C11647" s="209" t="s">
        <v>803</v>
      </c>
      <c r="D11647" s="210">
        <v>189</v>
      </c>
      <c r="E11647" s="206"/>
    </row>
    <row r="11648" spans="1:5" ht="30">
      <c r="A11648" s="207">
        <v>7753</v>
      </c>
      <c r="B11648" s="208" t="s">
        <v>12838</v>
      </c>
      <c r="C11648" s="209" t="s">
        <v>803</v>
      </c>
      <c r="D11648" s="210">
        <v>368.47</v>
      </c>
      <c r="E11648" s="206"/>
    </row>
    <row r="11649" spans="1:5" ht="30">
      <c r="A11649" s="207">
        <v>13256</v>
      </c>
      <c r="B11649" s="208" t="s">
        <v>12839</v>
      </c>
      <c r="C11649" s="209" t="s">
        <v>803</v>
      </c>
      <c r="D11649" s="210">
        <v>516.16999999999996</v>
      </c>
      <c r="E11649" s="206"/>
    </row>
    <row r="11650" spans="1:5" ht="30">
      <c r="A11650" s="207">
        <v>7757</v>
      </c>
      <c r="B11650" s="208" t="s">
        <v>12840</v>
      </c>
      <c r="C11650" s="209" t="s">
        <v>803</v>
      </c>
      <c r="D11650" s="210">
        <v>550.32000000000005</v>
      </c>
      <c r="E11650" s="206"/>
    </row>
    <row r="11651" spans="1:5" ht="30">
      <c r="A11651" s="207">
        <v>7758</v>
      </c>
      <c r="B11651" s="208" t="s">
        <v>12841</v>
      </c>
      <c r="C11651" s="209" t="s">
        <v>803</v>
      </c>
      <c r="D11651" s="210">
        <v>797.29</v>
      </c>
      <c r="E11651" s="206"/>
    </row>
    <row r="11652" spans="1:5" ht="30">
      <c r="A11652" s="207">
        <v>7759</v>
      </c>
      <c r="B11652" s="208" t="s">
        <v>12842</v>
      </c>
      <c r="C11652" s="209" t="s">
        <v>803</v>
      </c>
      <c r="D11652" s="210">
        <v>2209.29</v>
      </c>
      <c r="E11652" s="206"/>
    </row>
    <row r="11653" spans="1:5" ht="30">
      <c r="A11653" s="207">
        <v>40334</v>
      </c>
      <c r="B11653" s="208" t="s">
        <v>12843</v>
      </c>
      <c r="C11653" s="209" t="s">
        <v>803</v>
      </c>
      <c r="D11653" s="210">
        <v>86.55</v>
      </c>
      <c r="E11653" s="206"/>
    </row>
    <row r="11654" spans="1:5" ht="30">
      <c r="A11654" s="207">
        <v>7745</v>
      </c>
      <c r="B11654" s="208" t="s">
        <v>12844</v>
      </c>
      <c r="C11654" s="209" t="s">
        <v>803</v>
      </c>
      <c r="D11654" s="210">
        <v>97.67</v>
      </c>
      <c r="E11654" s="206"/>
    </row>
    <row r="11655" spans="1:5" ht="30">
      <c r="A11655" s="207">
        <v>7714</v>
      </c>
      <c r="B11655" s="208" t="s">
        <v>12845</v>
      </c>
      <c r="C11655" s="209" t="s">
        <v>803</v>
      </c>
      <c r="D11655" s="210">
        <v>116.73</v>
      </c>
      <c r="E11655" s="206"/>
    </row>
    <row r="11656" spans="1:5" ht="30">
      <c r="A11656" s="207">
        <v>7742</v>
      </c>
      <c r="B11656" s="208" t="s">
        <v>12846</v>
      </c>
      <c r="C11656" s="209" t="s">
        <v>803</v>
      </c>
      <c r="D11656" s="210">
        <v>257.61</v>
      </c>
      <c r="E11656" s="206"/>
    </row>
    <row r="11657" spans="1:5" ht="30">
      <c r="A11657" s="207">
        <v>7750</v>
      </c>
      <c r="B11657" s="208" t="s">
        <v>12847</v>
      </c>
      <c r="C11657" s="209" t="s">
        <v>803</v>
      </c>
      <c r="D11657" s="210">
        <v>314.47000000000003</v>
      </c>
      <c r="E11657" s="206"/>
    </row>
    <row r="11658" spans="1:5" ht="30">
      <c r="A11658" s="207">
        <v>7756</v>
      </c>
      <c r="B11658" s="208" t="s">
        <v>12848</v>
      </c>
      <c r="C11658" s="209" t="s">
        <v>803</v>
      </c>
      <c r="D11658" s="210">
        <v>361.32</v>
      </c>
      <c r="E11658" s="206"/>
    </row>
    <row r="11659" spans="1:5" ht="30">
      <c r="A11659" s="207">
        <v>7765</v>
      </c>
      <c r="B11659" s="208" t="s">
        <v>12849</v>
      </c>
      <c r="C11659" s="209" t="s">
        <v>803</v>
      </c>
      <c r="D11659" s="210">
        <v>404.99</v>
      </c>
      <c r="E11659" s="206"/>
    </row>
    <row r="11660" spans="1:5" ht="30">
      <c r="A11660" s="207">
        <v>12569</v>
      </c>
      <c r="B11660" s="208" t="s">
        <v>12850</v>
      </c>
      <c r="C11660" s="209" t="s">
        <v>803</v>
      </c>
      <c r="D11660" s="210">
        <v>559.04999999999995</v>
      </c>
      <c r="E11660" s="206"/>
    </row>
    <row r="11661" spans="1:5" ht="30">
      <c r="A11661" s="207">
        <v>7766</v>
      </c>
      <c r="B11661" s="208" t="s">
        <v>12851</v>
      </c>
      <c r="C11661" s="209" t="s">
        <v>803</v>
      </c>
      <c r="D11661" s="210">
        <v>593.99</v>
      </c>
      <c r="E11661" s="206"/>
    </row>
    <row r="11662" spans="1:5" ht="30">
      <c r="A11662" s="207">
        <v>7767</v>
      </c>
      <c r="B11662" s="208" t="s">
        <v>12852</v>
      </c>
      <c r="C11662" s="209" t="s">
        <v>803</v>
      </c>
      <c r="D11662" s="210">
        <v>852.88</v>
      </c>
      <c r="E11662" s="206"/>
    </row>
    <row r="11663" spans="1:5" ht="30">
      <c r="A11663" s="207">
        <v>7727</v>
      </c>
      <c r="B11663" s="208" t="s">
        <v>12853</v>
      </c>
      <c r="C11663" s="209" t="s">
        <v>803</v>
      </c>
      <c r="D11663" s="210">
        <v>2477.64</v>
      </c>
      <c r="E11663" s="206"/>
    </row>
    <row r="11664" spans="1:5" ht="30">
      <c r="A11664" s="207">
        <v>7760</v>
      </c>
      <c r="B11664" s="208" t="s">
        <v>12854</v>
      </c>
      <c r="C11664" s="209" t="s">
        <v>803</v>
      </c>
      <c r="D11664" s="210">
        <v>98.47</v>
      </c>
      <c r="E11664" s="206"/>
    </row>
    <row r="11665" spans="1:5" ht="30">
      <c r="A11665" s="207">
        <v>7761</v>
      </c>
      <c r="B11665" s="208" t="s">
        <v>12855</v>
      </c>
      <c r="C11665" s="209" t="s">
        <v>803</v>
      </c>
      <c r="D11665" s="210">
        <v>103.23</v>
      </c>
      <c r="E11665" s="206"/>
    </row>
    <row r="11666" spans="1:5" ht="30">
      <c r="A11666" s="207">
        <v>7752</v>
      </c>
      <c r="B11666" s="208" t="s">
        <v>12856</v>
      </c>
      <c r="C11666" s="209" t="s">
        <v>803</v>
      </c>
      <c r="D11666" s="210">
        <v>125.47</v>
      </c>
      <c r="E11666" s="206"/>
    </row>
    <row r="11667" spans="1:5" ht="30">
      <c r="A11667" s="207">
        <v>7762</v>
      </c>
      <c r="B11667" s="208" t="s">
        <v>12857</v>
      </c>
      <c r="C11667" s="209" t="s">
        <v>803</v>
      </c>
      <c r="D11667" s="210">
        <v>163.98</v>
      </c>
      <c r="E11667" s="206"/>
    </row>
    <row r="11668" spans="1:5" ht="30">
      <c r="A11668" s="207">
        <v>7722</v>
      </c>
      <c r="B11668" s="208" t="s">
        <v>12858</v>
      </c>
      <c r="C11668" s="209" t="s">
        <v>803</v>
      </c>
      <c r="D11668" s="210">
        <v>250.94</v>
      </c>
      <c r="E11668" s="206"/>
    </row>
    <row r="11669" spans="1:5" ht="30">
      <c r="A11669" s="207">
        <v>7763</v>
      </c>
      <c r="B11669" s="208" t="s">
        <v>12859</v>
      </c>
      <c r="C11669" s="209" t="s">
        <v>803</v>
      </c>
      <c r="D11669" s="210">
        <v>305.73</v>
      </c>
      <c r="E11669" s="206"/>
    </row>
    <row r="11670" spans="1:5" ht="30">
      <c r="A11670" s="207">
        <v>7764</v>
      </c>
      <c r="B11670" s="208" t="s">
        <v>12860</v>
      </c>
      <c r="C11670" s="209" t="s">
        <v>803</v>
      </c>
      <c r="D11670" s="210">
        <v>365.29</v>
      </c>
      <c r="E11670" s="206"/>
    </row>
    <row r="11671" spans="1:5" ht="30">
      <c r="A11671" s="207">
        <v>12572</v>
      </c>
      <c r="B11671" s="208" t="s">
        <v>12861</v>
      </c>
      <c r="C11671" s="209" t="s">
        <v>803</v>
      </c>
      <c r="D11671" s="210">
        <v>516.16999999999996</v>
      </c>
      <c r="E11671" s="206"/>
    </row>
    <row r="11672" spans="1:5" ht="30">
      <c r="A11672" s="207">
        <v>12573</v>
      </c>
      <c r="B11672" s="208" t="s">
        <v>12862</v>
      </c>
      <c r="C11672" s="209" t="s">
        <v>803</v>
      </c>
      <c r="D11672" s="210">
        <v>678.97</v>
      </c>
      <c r="E11672" s="206"/>
    </row>
    <row r="11673" spans="1:5" ht="30">
      <c r="A11673" s="207">
        <v>12574</v>
      </c>
      <c r="B11673" s="208" t="s">
        <v>12863</v>
      </c>
      <c r="C11673" s="209" t="s">
        <v>803</v>
      </c>
      <c r="D11673" s="210">
        <v>820.95</v>
      </c>
      <c r="E11673" s="206"/>
    </row>
    <row r="11674" spans="1:5" ht="30">
      <c r="A11674" s="207">
        <v>12575</v>
      </c>
      <c r="B11674" s="208" t="s">
        <v>12864</v>
      </c>
      <c r="C11674" s="209" t="s">
        <v>803</v>
      </c>
      <c r="D11674" s="210">
        <v>1246.76</v>
      </c>
      <c r="E11674" s="206"/>
    </row>
    <row r="11675" spans="1:5" ht="30">
      <c r="A11675" s="207">
        <v>12576</v>
      </c>
      <c r="B11675" s="208" t="s">
        <v>12865</v>
      </c>
      <c r="C11675" s="209" t="s">
        <v>803</v>
      </c>
      <c r="D11675" s="210">
        <v>150.88</v>
      </c>
      <c r="E11675" s="206"/>
    </row>
    <row r="11676" spans="1:5" ht="30">
      <c r="A11676" s="207">
        <v>12577</v>
      </c>
      <c r="B11676" s="208" t="s">
        <v>12866</v>
      </c>
      <c r="C11676" s="209" t="s">
        <v>803</v>
      </c>
      <c r="D11676" s="210">
        <v>203.29</v>
      </c>
      <c r="E11676" s="206"/>
    </row>
    <row r="11677" spans="1:5" ht="30">
      <c r="A11677" s="207">
        <v>12578</v>
      </c>
      <c r="B11677" s="208" t="s">
        <v>12867</v>
      </c>
      <c r="C11677" s="209" t="s">
        <v>803</v>
      </c>
      <c r="D11677" s="210">
        <v>246.17</v>
      </c>
      <c r="E11677" s="206"/>
    </row>
    <row r="11678" spans="1:5" ht="30">
      <c r="A11678" s="207">
        <v>12579</v>
      </c>
      <c r="B11678" s="208" t="s">
        <v>12868</v>
      </c>
      <c r="C11678" s="209" t="s">
        <v>803</v>
      </c>
      <c r="D11678" s="210">
        <v>424.05</v>
      </c>
      <c r="E11678" s="206"/>
    </row>
    <row r="11679" spans="1:5" ht="30">
      <c r="A11679" s="207">
        <v>12580</v>
      </c>
      <c r="B11679" s="208" t="s">
        <v>12869</v>
      </c>
      <c r="C11679" s="209" t="s">
        <v>803</v>
      </c>
      <c r="D11679" s="210">
        <v>441.84</v>
      </c>
      <c r="E11679" s="206"/>
    </row>
    <row r="11680" spans="1:5" ht="30">
      <c r="A11680" s="207">
        <v>12581</v>
      </c>
      <c r="B11680" s="208" t="s">
        <v>12870</v>
      </c>
      <c r="C11680" s="209" t="s">
        <v>803</v>
      </c>
      <c r="D11680" s="210">
        <v>473.29</v>
      </c>
      <c r="E11680" s="206"/>
    </row>
    <row r="11681" spans="1:5" ht="45">
      <c r="A11681" s="207">
        <v>7720</v>
      </c>
      <c r="B11681" s="208" t="s">
        <v>12871</v>
      </c>
      <c r="C11681" s="209" t="s">
        <v>803</v>
      </c>
      <c r="D11681" s="210">
        <v>740.11</v>
      </c>
      <c r="E11681" s="206"/>
    </row>
    <row r="11682" spans="1:5" ht="45">
      <c r="A11682" s="207">
        <v>40335</v>
      </c>
      <c r="B11682" s="208" t="s">
        <v>12872</v>
      </c>
      <c r="C11682" s="209" t="s">
        <v>803</v>
      </c>
      <c r="D11682" s="210">
        <v>154.85</v>
      </c>
      <c r="E11682" s="206"/>
    </row>
    <row r="11683" spans="1:5" ht="45">
      <c r="A11683" s="207">
        <v>7740</v>
      </c>
      <c r="B11683" s="208" t="s">
        <v>12873</v>
      </c>
      <c r="C11683" s="209" t="s">
        <v>803</v>
      </c>
      <c r="D11683" s="210">
        <v>158.82</v>
      </c>
      <c r="E11683" s="206"/>
    </row>
    <row r="11684" spans="1:5" ht="45">
      <c r="A11684" s="207">
        <v>7741</v>
      </c>
      <c r="B11684" s="208" t="s">
        <v>12874</v>
      </c>
      <c r="C11684" s="209" t="s">
        <v>803</v>
      </c>
      <c r="D11684" s="210">
        <v>293.82</v>
      </c>
      <c r="E11684" s="206"/>
    </row>
    <row r="11685" spans="1:5" ht="45">
      <c r="A11685" s="207">
        <v>7774</v>
      </c>
      <c r="B11685" s="208" t="s">
        <v>12875</v>
      </c>
      <c r="C11685" s="209" t="s">
        <v>803</v>
      </c>
      <c r="D11685" s="210">
        <v>360.52</v>
      </c>
      <c r="E11685" s="206"/>
    </row>
    <row r="11686" spans="1:5" ht="45">
      <c r="A11686" s="207">
        <v>7744</v>
      </c>
      <c r="B11686" s="208" t="s">
        <v>12876</v>
      </c>
      <c r="C11686" s="209" t="s">
        <v>803</v>
      </c>
      <c r="D11686" s="210">
        <v>470.91</v>
      </c>
      <c r="E11686" s="206"/>
    </row>
    <row r="11687" spans="1:5" ht="45">
      <c r="A11687" s="207">
        <v>7773</v>
      </c>
      <c r="B11687" s="208" t="s">
        <v>12877</v>
      </c>
      <c r="C11687" s="209" t="s">
        <v>803</v>
      </c>
      <c r="D11687" s="210">
        <v>481.31</v>
      </c>
      <c r="E11687" s="206"/>
    </row>
    <row r="11688" spans="1:5" ht="45">
      <c r="A11688" s="207">
        <v>7754</v>
      </c>
      <c r="B11688" s="208" t="s">
        <v>12878</v>
      </c>
      <c r="C11688" s="209" t="s">
        <v>803</v>
      </c>
      <c r="D11688" s="210">
        <v>729.79</v>
      </c>
      <c r="E11688" s="206"/>
    </row>
    <row r="11689" spans="1:5" ht="45">
      <c r="A11689" s="207">
        <v>7735</v>
      </c>
      <c r="B11689" s="208" t="s">
        <v>12879</v>
      </c>
      <c r="C11689" s="209" t="s">
        <v>803</v>
      </c>
      <c r="D11689" s="210">
        <v>945</v>
      </c>
      <c r="E11689" s="206"/>
    </row>
    <row r="11690" spans="1:5" ht="45">
      <c r="A11690" s="207">
        <v>7755</v>
      </c>
      <c r="B11690" s="208" t="s">
        <v>12880</v>
      </c>
      <c r="C11690" s="209" t="s">
        <v>803</v>
      </c>
      <c r="D11690" s="210">
        <v>187.41</v>
      </c>
      <c r="E11690" s="206"/>
    </row>
    <row r="11691" spans="1:5" ht="45">
      <c r="A11691" s="207">
        <v>7776</v>
      </c>
      <c r="B11691" s="208" t="s">
        <v>12881</v>
      </c>
      <c r="C11691" s="209" t="s">
        <v>803</v>
      </c>
      <c r="D11691" s="210">
        <v>390.7</v>
      </c>
      <c r="E11691" s="206"/>
    </row>
    <row r="11692" spans="1:5" ht="45">
      <c r="A11692" s="207">
        <v>7743</v>
      </c>
      <c r="B11692" s="208" t="s">
        <v>12882</v>
      </c>
      <c r="C11692" s="209" t="s">
        <v>803</v>
      </c>
      <c r="D11692" s="210">
        <v>413.73</v>
      </c>
      <c r="E11692" s="206"/>
    </row>
    <row r="11693" spans="1:5" ht="45">
      <c r="A11693" s="207">
        <v>7733</v>
      </c>
      <c r="B11693" s="208" t="s">
        <v>12883</v>
      </c>
      <c r="C11693" s="209" t="s">
        <v>803</v>
      </c>
      <c r="D11693" s="210">
        <v>540</v>
      </c>
      <c r="E11693" s="206"/>
    </row>
    <row r="11694" spans="1:5" ht="45">
      <c r="A11694" s="207">
        <v>7775</v>
      </c>
      <c r="B11694" s="208" t="s">
        <v>12884</v>
      </c>
      <c r="C11694" s="209" t="s">
        <v>803</v>
      </c>
      <c r="D11694" s="210">
        <v>591.61</v>
      </c>
      <c r="E11694" s="206"/>
    </row>
    <row r="11695" spans="1:5" ht="45">
      <c r="A11695" s="207">
        <v>7734</v>
      </c>
      <c r="B11695" s="208" t="s">
        <v>12885</v>
      </c>
      <c r="C11695" s="209" t="s">
        <v>803</v>
      </c>
      <c r="D11695" s="210">
        <v>837.79</v>
      </c>
      <c r="E11695" s="206"/>
    </row>
    <row r="11696" spans="1:5" ht="30">
      <c r="A11696" s="207">
        <v>37449</v>
      </c>
      <c r="B11696" s="208" t="s">
        <v>12886</v>
      </c>
      <c r="C11696" s="209" t="s">
        <v>803</v>
      </c>
      <c r="D11696" s="210">
        <v>22</v>
      </c>
      <c r="E11696" s="206"/>
    </row>
    <row r="11697" spans="1:5" ht="30">
      <c r="A11697" s="207">
        <v>37450</v>
      </c>
      <c r="B11697" s="208" t="s">
        <v>12887</v>
      </c>
      <c r="C11697" s="209" t="s">
        <v>803</v>
      </c>
      <c r="D11697" s="210">
        <v>30.79</v>
      </c>
      <c r="E11697" s="206"/>
    </row>
    <row r="11698" spans="1:5" ht="30">
      <c r="A11698" s="207">
        <v>37451</v>
      </c>
      <c r="B11698" s="208" t="s">
        <v>12888</v>
      </c>
      <c r="C11698" s="209" t="s">
        <v>803</v>
      </c>
      <c r="D11698" s="210">
        <v>43</v>
      </c>
      <c r="E11698" s="206"/>
    </row>
    <row r="11699" spans="1:5" ht="30">
      <c r="A11699" s="207">
        <v>37452</v>
      </c>
      <c r="B11699" s="208" t="s">
        <v>12889</v>
      </c>
      <c r="C11699" s="209" t="s">
        <v>803</v>
      </c>
      <c r="D11699" s="210">
        <v>62.5</v>
      </c>
      <c r="E11699" s="206"/>
    </row>
    <row r="11700" spans="1:5" ht="30">
      <c r="A11700" s="207">
        <v>37453</v>
      </c>
      <c r="B11700" s="208" t="s">
        <v>12890</v>
      </c>
      <c r="C11700" s="209" t="s">
        <v>803</v>
      </c>
      <c r="D11700" s="210">
        <v>71.97</v>
      </c>
      <c r="E11700" s="206"/>
    </row>
    <row r="11701" spans="1:5" ht="30">
      <c r="A11701" s="207">
        <v>7778</v>
      </c>
      <c r="B11701" s="208" t="s">
        <v>12891</v>
      </c>
      <c r="C11701" s="209" t="s">
        <v>803</v>
      </c>
      <c r="D11701" s="210">
        <v>26.99</v>
      </c>
      <c r="E11701" s="206"/>
    </row>
    <row r="11702" spans="1:5" ht="30">
      <c r="A11702" s="207">
        <v>7796</v>
      </c>
      <c r="B11702" s="208" t="s">
        <v>12892</v>
      </c>
      <c r="C11702" s="209" t="s">
        <v>803</v>
      </c>
      <c r="D11702" s="210">
        <v>37</v>
      </c>
      <c r="E11702" s="206"/>
    </row>
    <row r="11703" spans="1:5" ht="30">
      <c r="A11703" s="207">
        <v>7781</v>
      </c>
      <c r="B11703" s="208" t="s">
        <v>12893</v>
      </c>
      <c r="C11703" s="209" t="s">
        <v>803</v>
      </c>
      <c r="D11703" s="210">
        <v>43.72</v>
      </c>
      <c r="E11703" s="206"/>
    </row>
    <row r="11704" spans="1:5" ht="30">
      <c r="A11704" s="207">
        <v>7795</v>
      </c>
      <c r="B11704" s="208" t="s">
        <v>12894</v>
      </c>
      <c r="C11704" s="209" t="s">
        <v>803</v>
      </c>
      <c r="D11704" s="210">
        <v>65.069999999999993</v>
      </c>
      <c r="E11704" s="206"/>
    </row>
    <row r="11705" spans="1:5" ht="30">
      <c r="A11705" s="207">
        <v>7791</v>
      </c>
      <c r="B11705" s="208" t="s">
        <v>12895</v>
      </c>
      <c r="C11705" s="209" t="s">
        <v>803</v>
      </c>
      <c r="D11705" s="210">
        <v>77.89</v>
      </c>
      <c r="E11705" s="206"/>
    </row>
    <row r="11706" spans="1:5" ht="30">
      <c r="A11706" s="207">
        <v>7783</v>
      </c>
      <c r="B11706" s="208" t="s">
        <v>12896</v>
      </c>
      <c r="C11706" s="209" t="s">
        <v>803</v>
      </c>
      <c r="D11706" s="210">
        <v>27.6</v>
      </c>
      <c r="E11706" s="206"/>
    </row>
    <row r="11707" spans="1:5" ht="30">
      <c r="A11707" s="207">
        <v>7790</v>
      </c>
      <c r="B11707" s="208" t="s">
        <v>12897</v>
      </c>
      <c r="C11707" s="209" t="s">
        <v>803</v>
      </c>
      <c r="D11707" s="210">
        <v>43.5</v>
      </c>
      <c r="E11707" s="206"/>
    </row>
    <row r="11708" spans="1:5" ht="30">
      <c r="A11708" s="207">
        <v>7785</v>
      </c>
      <c r="B11708" s="208" t="s">
        <v>12898</v>
      </c>
      <c r="C11708" s="209" t="s">
        <v>803</v>
      </c>
      <c r="D11708" s="210">
        <v>48</v>
      </c>
      <c r="E11708" s="206"/>
    </row>
    <row r="11709" spans="1:5" ht="30">
      <c r="A11709" s="207">
        <v>7792</v>
      </c>
      <c r="B11709" s="208" t="s">
        <v>12899</v>
      </c>
      <c r="C11709" s="209" t="s">
        <v>803</v>
      </c>
      <c r="D11709" s="210">
        <v>68.069999999999993</v>
      </c>
      <c r="E11709" s="206"/>
    </row>
    <row r="11710" spans="1:5" ht="30">
      <c r="A11710" s="207">
        <v>7793</v>
      </c>
      <c r="B11710" s="208" t="s">
        <v>12900</v>
      </c>
      <c r="C11710" s="209" t="s">
        <v>803</v>
      </c>
      <c r="D11710" s="210">
        <v>80.400000000000006</v>
      </c>
      <c r="E11710" s="206"/>
    </row>
    <row r="11711" spans="1:5" ht="45">
      <c r="A11711" s="207">
        <v>13159</v>
      </c>
      <c r="B11711" s="208" t="s">
        <v>12901</v>
      </c>
      <c r="C11711" s="209" t="s">
        <v>803</v>
      </c>
      <c r="D11711" s="210">
        <v>70</v>
      </c>
      <c r="E11711" s="206"/>
    </row>
    <row r="11712" spans="1:5" ht="45">
      <c r="A11712" s="207">
        <v>13168</v>
      </c>
      <c r="B11712" s="208" t="s">
        <v>12902</v>
      </c>
      <c r="C11712" s="209" t="s">
        <v>803</v>
      </c>
      <c r="D11712" s="210">
        <v>85</v>
      </c>
      <c r="E11712" s="206"/>
    </row>
    <row r="11713" spans="1:5" ht="45">
      <c r="A11713" s="207">
        <v>13173</v>
      </c>
      <c r="B11713" s="208" t="s">
        <v>12903</v>
      </c>
      <c r="C11713" s="209" t="s">
        <v>803</v>
      </c>
      <c r="D11713" s="210">
        <v>114.99</v>
      </c>
      <c r="E11713" s="206"/>
    </row>
    <row r="11714" spans="1:5" ht="30">
      <c r="A11714" s="207">
        <v>12583</v>
      </c>
      <c r="B11714" s="208" t="s">
        <v>12904</v>
      </c>
      <c r="C11714" s="209" t="s">
        <v>803</v>
      </c>
      <c r="D11714" s="210">
        <v>22.99</v>
      </c>
      <c r="E11714" s="206"/>
    </row>
    <row r="11715" spans="1:5" ht="30">
      <c r="A11715" s="207">
        <v>12584</v>
      </c>
      <c r="B11715" s="208" t="s">
        <v>12905</v>
      </c>
      <c r="C11715" s="209" t="s">
        <v>803</v>
      </c>
      <c r="D11715" s="210">
        <v>29.99</v>
      </c>
      <c r="E11715" s="206"/>
    </row>
    <row r="11716" spans="1:5" ht="30">
      <c r="A11716" s="207">
        <v>12613</v>
      </c>
      <c r="B11716" s="208" t="s">
        <v>12906</v>
      </c>
      <c r="C11716" s="209" t="s">
        <v>14</v>
      </c>
      <c r="D11716" s="210">
        <v>18.829999999999998</v>
      </c>
      <c r="E11716" s="206"/>
    </row>
    <row r="11717" spans="1:5" ht="30">
      <c r="A11717" s="207">
        <v>1031</v>
      </c>
      <c r="B11717" s="208" t="s">
        <v>12907</v>
      </c>
      <c r="C11717" s="209" t="s">
        <v>14</v>
      </c>
      <c r="D11717" s="210">
        <v>12.12</v>
      </c>
      <c r="E11717" s="206"/>
    </row>
    <row r="11718" spans="1:5" ht="45">
      <c r="A11718" s="207">
        <v>39707</v>
      </c>
      <c r="B11718" s="208" t="s">
        <v>12908</v>
      </c>
      <c r="C11718" s="209" t="s">
        <v>803</v>
      </c>
      <c r="D11718" s="210">
        <v>3.62</v>
      </c>
      <c r="E11718" s="206"/>
    </row>
    <row r="11719" spans="1:5" ht="45">
      <c r="A11719" s="207">
        <v>39708</v>
      </c>
      <c r="B11719" s="208" t="s">
        <v>12909</v>
      </c>
      <c r="C11719" s="209" t="s">
        <v>803</v>
      </c>
      <c r="D11719" s="210">
        <v>3.51</v>
      </c>
      <c r="E11719" s="206"/>
    </row>
    <row r="11720" spans="1:5" ht="45">
      <c r="A11720" s="207">
        <v>39710</v>
      </c>
      <c r="B11720" s="208" t="s">
        <v>12910</v>
      </c>
      <c r="C11720" s="209" t="s">
        <v>803</v>
      </c>
      <c r="D11720" s="210">
        <v>2.4700000000000002</v>
      </c>
      <c r="E11720" s="206"/>
    </row>
    <row r="11721" spans="1:5" ht="45">
      <c r="A11721" s="207">
        <v>39709</v>
      </c>
      <c r="B11721" s="208" t="s">
        <v>12911</v>
      </c>
      <c r="C11721" s="209" t="s">
        <v>803</v>
      </c>
      <c r="D11721" s="210">
        <v>3.43</v>
      </c>
      <c r="E11721" s="206"/>
    </row>
    <row r="11722" spans="1:5" ht="45">
      <c r="A11722" s="207">
        <v>39711</v>
      </c>
      <c r="B11722" s="208" t="s">
        <v>12912</v>
      </c>
      <c r="C11722" s="209" t="s">
        <v>803</v>
      </c>
      <c r="D11722" s="210">
        <v>3.85</v>
      </c>
      <c r="E11722" s="206"/>
    </row>
    <row r="11723" spans="1:5" ht="45">
      <c r="A11723" s="207">
        <v>39712</v>
      </c>
      <c r="B11723" s="208" t="s">
        <v>12913</v>
      </c>
      <c r="C11723" s="209" t="s">
        <v>803</v>
      </c>
      <c r="D11723" s="210">
        <v>1.35</v>
      </c>
      <c r="E11723" s="206"/>
    </row>
    <row r="11724" spans="1:5" ht="45">
      <c r="A11724" s="207">
        <v>39713</v>
      </c>
      <c r="B11724" s="208" t="s">
        <v>12914</v>
      </c>
      <c r="C11724" s="209" t="s">
        <v>803</v>
      </c>
      <c r="D11724" s="210">
        <v>1.06</v>
      </c>
      <c r="E11724" s="206"/>
    </row>
    <row r="11725" spans="1:5" ht="45">
      <c r="A11725" s="207">
        <v>39714</v>
      </c>
      <c r="B11725" s="208" t="s">
        <v>12915</v>
      </c>
      <c r="C11725" s="209" t="s">
        <v>803</v>
      </c>
      <c r="D11725" s="210">
        <v>2.44</v>
      </c>
      <c r="E11725" s="206"/>
    </row>
    <row r="11726" spans="1:5" ht="45">
      <c r="A11726" s="207">
        <v>39715</v>
      </c>
      <c r="B11726" s="208" t="s">
        <v>12916</v>
      </c>
      <c r="C11726" s="209" t="s">
        <v>803</v>
      </c>
      <c r="D11726" s="210">
        <v>1.74</v>
      </c>
      <c r="E11726" s="206"/>
    </row>
    <row r="11727" spans="1:5" ht="45">
      <c r="A11727" s="207">
        <v>39716</v>
      </c>
      <c r="B11727" s="208" t="s">
        <v>12917</v>
      </c>
      <c r="C11727" s="209" t="s">
        <v>803</v>
      </c>
      <c r="D11727" s="210">
        <v>1.32</v>
      </c>
      <c r="E11727" s="206"/>
    </row>
    <row r="11728" spans="1:5" ht="45">
      <c r="A11728" s="207">
        <v>39718</v>
      </c>
      <c r="B11728" s="208" t="s">
        <v>12918</v>
      </c>
      <c r="C11728" s="209" t="s">
        <v>803</v>
      </c>
      <c r="D11728" s="210">
        <v>2.25</v>
      </c>
      <c r="E11728" s="206"/>
    </row>
    <row r="11729" spans="1:5" ht="30">
      <c r="A11729" s="207">
        <v>9813</v>
      </c>
      <c r="B11729" s="208" t="s">
        <v>12919</v>
      </c>
      <c r="C11729" s="209" t="s">
        <v>803</v>
      </c>
      <c r="D11729" s="210">
        <v>4.0599999999999996</v>
      </c>
      <c r="E11729" s="206"/>
    </row>
    <row r="11730" spans="1:5" ht="30">
      <c r="A11730" s="207">
        <v>9815</v>
      </c>
      <c r="B11730" s="208" t="s">
        <v>12920</v>
      </c>
      <c r="C11730" s="209" t="s">
        <v>803</v>
      </c>
      <c r="D11730" s="210">
        <v>8.01</v>
      </c>
      <c r="E11730" s="206"/>
    </row>
    <row r="11731" spans="1:5" ht="45">
      <c r="A11731" s="207">
        <v>25876</v>
      </c>
      <c r="B11731" s="208" t="s">
        <v>12921</v>
      </c>
      <c r="C11731" s="209" t="s">
        <v>803</v>
      </c>
      <c r="D11731" s="210">
        <v>3989.62</v>
      </c>
      <c r="E11731" s="206"/>
    </row>
    <row r="11732" spans="1:5" ht="45">
      <c r="A11732" s="207">
        <v>25888</v>
      </c>
      <c r="B11732" s="208" t="s">
        <v>12922</v>
      </c>
      <c r="C11732" s="209" t="s">
        <v>803</v>
      </c>
      <c r="D11732" s="210">
        <v>97.78</v>
      </c>
      <c r="E11732" s="206"/>
    </row>
    <row r="11733" spans="1:5" ht="45">
      <c r="A11733" s="207">
        <v>25874</v>
      </c>
      <c r="B11733" s="208" t="s">
        <v>12923</v>
      </c>
      <c r="C11733" s="209" t="s">
        <v>803</v>
      </c>
      <c r="D11733" s="210">
        <v>6997.2</v>
      </c>
      <c r="E11733" s="206"/>
    </row>
    <row r="11734" spans="1:5" ht="45">
      <c r="A11734" s="207">
        <v>25877</v>
      </c>
      <c r="B11734" s="208" t="s">
        <v>12924</v>
      </c>
      <c r="C11734" s="209" t="s">
        <v>803</v>
      </c>
      <c r="D11734" s="210">
        <v>9547.94</v>
      </c>
      <c r="E11734" s="206"/>
    </row>
    <row r="11735" spans="1:5" ht="45">
      <c r="A11735" s="207">
        <v>25878</v>
      </c>
      <c r="B11735" s="208" t="s">
        <v>12925</v>
      </c>
      <c r="C11735" s="209" t="s">
        <v>803</v>
      </c>
      <c r="D11735" s="210">
        <v>209.88</v>
      </c>
      <c r="E11735" s="206"/>
    </row>
    <row r="11736" spans="1:5" ht="45">
      <c r="A11736" s="207">
        <v>25879</v>
      </c>
      <c r="B11736" s="208" t="s">
        <v>12926</v>
      </c>
      <c r="C11736" s="209" t="s">
        <v>803</v>
      </c>
      <c r="D11736" s="210">
        <v>9057.36</v>
      </c>
      <c r="E11736" s="206"/>
    </row>
    <row r="11737" spans="1:5" ht="45">
      <c r="A11737" s="207">
        <v>25887</v>
      </c>
      <c r="B11737" s="208" t="s">
        <v>12927</v>
      </c>
      <c r="C11737" s="209" t="s">
        <v>803</v>
      </c>
      <c r="D11737" s="210">
        <v>3618.56</v>
      </c>
      <c r="E11737" s="206"/>
    </row>
    <row r="11738" spans="1:5" ht="45">
      <c r="A11738" s="207">
        <v>25880</v>
      </c>
      <c r="B11738" s="208" t="s">
        <v>12928</v>
      </c>
      <c r="C11738" s="209" t="s">
        <v>803</v>
      </c>
      <c r="D11738" s="210">
        <v>327.18</v>
      </c>
      <c r="E11738" s="206"/>
    </row>
    <row r="11739" spans="1:5" ht="45">
      <c r="A11739" s="207">
        <v>25881</v>
      </c>
      <c r="B11739" s="208" t="s">
        <v>12929</v>
      </c>
      <c r="C11739" s="209" t="s">
        <v>803</v>
      </c>
      <c r="D11739" s="210">
        <v>801.69</v>
      </c>
      <c r="E11739" s="206"/>
    </row>
    <row r="11740" spans="1:5" ht="45">
      <c r="A11740" s="207">
        <v>25882</v>
      </c>
      <c r="B11740" s="208" t="s">
        <v>12930</v>
      </c>
      <c r="C11740" s="209" t="s">
        <v>803</v>
      </c>
      <c r="D11740" s="210">
        <v>1291.23</v>
      </c>
      <c r="E11740" s="206"/>
    </row>
    <row r="11741" spans="1:5" ht="45">
      <c r="A11741" s="207">
        <v>25883</v>
      </c>
      <c r="B11741" s="208" t="s">
        <v>12931</v>
      </c>
      <c r="C11741" s="209" t="s">
        <v>803</v>
      </c>
      <c r="D11741" s="210">
        <v>20.83</v>
      </c>
      <c r="E11741" s="206"/>
    </row>
    <row r="11742" spans="1:5" ht="45">
      <c r="A11742" s="207">
        <v>25884</v>
      </c>
      <c r="B11742" s="208" t="s">
        <v>12932</v>
      </c>
      <c r="C11742" s="209" t="s">
        <v>803</v>
      </c>
      <c r="D11742" s="210">
        <v>2266.9299999999998</v>
      </c>
      <c r="E11742" s="206"/>
    </row>
    <row r="11743" spans="1:5" ht="45">
      <c r="A11743" s="207">
        <v>25885</v>
      </c>
      <c r="B11743" s="208" t="s">
        <v>12933</v>
      </c>
      <c r="C11743" s="209" t="s">
        <v>803</v>
      </c>
      <c r="D11743" s="210">
        <v>3371.57</v>
      </c>
      <c r="E11743" s="206"/>
    </row>
    <row r="11744" spans="1:5" ht="45">
      <c r="A11744" s="207">
        <v>25889</v>
      </c>
      <c r="B11744" s="208" t="s">
        <v>12934</v>
      </c>
      <c r="C11744" s="209" t="s">
        <v>803</v>
      </c>
      <c r="D11744" s="210">
        <v>1690.75</v>
      </c>
      <c r="E11744" s="206"/>
    </row>
    <row r="11745" spans="1:5" ht="45">
      <c r="A11745" s="207">
        <v>25886</v>
      </c>
      <c r="B11745" s="208" t="s">
        <v>12935</v>
      </c>
      <c r="C11745" s="209" t="s">
        <v>803</v>
      </c>
      <c r="D11745" s="210">
        <v>46.58</v>
      </c>
      <c r="E11745" s="206"/>
    </row>
    <row r="11746" spans="1:5" ht="45">
      <c r="A11746" s="207">
        <v>25875</v>
      </c>
      <c r="B11746" s="208" t="s">
        <v>12936</v>
      </c>
      <c r="C11746" s="209" t="s">
        <v>803</v>
      </c>
      <c r="D11746" s="210">
        <v>2205.87</v>
      </c>
      <c r="E11746" s="206"/>
    </row>
    <row r="11747" spans="1:5" ht="15">
      <c r="A11747" s="207">
        <v>9876</v>
      </c>
      <c r="B11747" s="208" t="s">
        <v>12937</v>
      </c>
      <c r="C11747" s="209" t="s">
        <v>803</v>
      </c>
      <c r="D11747" s="210">
        <v>20.420000000000002</v>
      </c>
      <c r="E11747" s="206"/>
    </row>
    <row r="11748" spans="1:5" ht="15">
      <c r="A11748" s="207">
        <v>9877</v>
      </c>
      <c r="B11748" s="208" t="s">
        <v>12938</v>
      </c>
      <c r="C11748" s="209" t="s">
        <v>803</v>
      </c>
      <c r="D11748" s="210">
        <v>71.55</v>
      </c>
      <c r="E11748" s="206"/>
    </row>
    <row r="11749" spans="1:5" ht="15">
      <c r="A11749" s="207">
        <v>9878</v>
      </c>
      <c r="B11749" s="208" t="s">
        <v>12939</v>
      </c>
      <c r="C11749" s="209" t="s">
        <v>803</v>
      </c>
      <c r="D11749" s="210">
        <v>93.2</v>
      </c>
      <c r="E11749" s="206"/>
    </row>
    <row r="11750" spans="1:5" ht="15">
      <c r="A11750" s="207">
        <v>9879</v>
      </c>
      <c r="B11750" s="208" t="s">
        <v>12940</v>
      </c>
      <c r="C11750" s="209" t="s">
        <v>803</v>
      </c>
      <c r="D11750" s="210">
        <v>222.45</v>
      </c>
      <c r="E11750" s="206"/>
    </row>
    <row r="11751" spans="1:5" ht="45">
      <c r="A11751" s="207">
        <v>41986</v>
      </c>
      <c r="B11751" s="208" t="s">
        <v>12941</v>
      </c>
      <c r="C11751" s="209" t="s">
        <v>803</v>
      </c>
      <c r="D11751" s="210">
        <v>2781.57</v>
      </c>
      <c r="E11751" s="206"/>
    </row>
    <row r="11752" spans="1:5" ht="45">
      <c r="A11752" s="207">
        <v>43422</v>
      </c>
      <c r="B11752" s="208" t="s">
        <v>12942</v>
      </c>
      <c r="C11752" s="209" t="s">
        <v>803</v>
      </c>
      <c r="D11752" s="210">
        <v>3411.32</v>
      </c>
      <c r="E11752" s="206"/>
    </row>
    <row r="11753" spans="1:5" ht="45">
      <c r="A11753" s="207">
        <v>41987</v>
      </c>
      <c r="B11753" s="208" t="s">
        <v>12943</v>
      </c>
      <c r="C11753" s="209" t="s">
        <v>803</v>
      </c>
      <c r="D11753" s="210">
        <v>3954.01</v>
      </c>
      <c r="E11753" s="206"/>
    </row>
    <row r="11754" spans="1:5" ht="45">
      <c r="A11754" s="207">
        <v>41988</v>
      </c>
      <c r="B11754" s="208" t="s">
        <v>12944</v>
      </c>
      <c r="C11754" s="209" t="s">
        <v>803</v>
      </c>
      <c r="D11754" s="210">
        <v>5222.68</v>
      </c>
      <c r="E11754" s="206"/>
    </row>
    <row r="11755" spans="1:5" ht="45">
      <c r="A11755" s="207">
        <v>41697</v>
      </c>
      <c r="B11755" s="208" t="s">
        <v>12945</v>
      </c>
      <c r="C11755" s="209" t="s">
        <v>803</v>
      </c>
      <c r="D11755" s="210">
        <v>925.7</v>
      </c>
      <c r="E11755" s="206"/>
    </row>
    <row r="11756" spans="1:5" ht="45">
      <c r="A11756" s="207">
        <v>41985</v>
      </c>
      <c r="B11756" s="208" t="s">
        <v>12946</v>
      </c>
      <c r="C11756" s="209" t="s">
        <v>803</v>
      </c>
      <c r="D11756" s="210">
        <v>1289.26</v>
      </c>
      <c r="E11756" s="206"/>
    </row>
    <row r="11757" spans="1:5" ht="45">
      <c r="A11757" s="207">
        <v>41699</v>
      </c>
      <c r="B11757" s="208" t="s">
        <v>12947</v>
      </c>
      <c r="C11757" s="209" t="s">
        <v>803</v>
      </c>
      <c r="D11757" s="210">
        <v>1835.84</v>
      </c>
      <c r="E11757" s="206"/>
    </row>
    <row r="11758" spans="1:5" ht="45">
      <c r="A11758" s="207">
        <v>38053</v>
      </c>
      <c r="B11758" s="208" t="s">
        <v>12948</v>
      </c>
      <c r="C11758" s="209" t="s">
        <v>803</v>
      </c>
      <c r="D11758" s="210">
        <v>19.190000000000001</v>
      </c>
      <c r="E11758" s="206"/>
    </row>
    <row r="11759" spans="1:5" ht="45">
      <c r="A11759" s="207">
        <v>38054</v>
      </c>
      <c r="B11759" s="208" t="s">
        <v>12949</v>
      </c>
      <c r="C11759" s="209" t="s">
        <v>803</v>
      </c>
      <c r="D11759" s="210">
        <v>32.979999999999997</v>
      </c>
      <c r="E11759" s="206"/>
    </row>
    <row r="11760" spans="1:5" ht="45">
      <c r="A11760" s="207">
        <v>38052</v>
      </c>
      <c r="B11760" s="208" t="s">
        <v>12950</v>
      </c>
      <c r="C11760" s="209" t="s">
        <v>803</v>
      </c>
      <c r="D11760" s="210">
        <v>9.2899999999999991</v>
      </c>
      <c r="E11760" s="206"/>
    </row>
    <row r="11761" spans="1:5" ht="45">
      <c r="A11761" s="207">
        <v>38051</v>
      </c>
      <c r="B11761" s="208" t="s">
        <v>12951</v>
      </c>
      <c r="C11761" s="209" t="s">
        <v>803</v>
      </c>
      <c r="D11761" s="210">
        <v>5.79</v>
      </c>
      <c r="E11761" s="206"/>
    </row>
    <row r="11762" spans="1:5" ht="15">
      <c r="A11762" s="207">
        <v>38787</v>
      </c>
      <c r="B11762" s="208" t="s">
        <v>12952</v>
      </c>
      <c r="C11762" s="209" t="s">
        <v>803</v>
      </c>
      <c r="D11762" s="210">
        <v>5.29</v>
      </c>
      <c r="E11762" s="206"/>
    </row>
    <row r="11763" spans="1:5" ht="15">
      <c r="A11763" s="207">
        <v>38825</v>
      </c>
      <c r="B11763" s="208" t="s">
        <v>12953</v>
      </c>
      <c r="C11763" s="209" t="s">
        <v>803</v>
      </c>
      <c r="D11763" s="210">
        <v>6.93</v>
      </c>
      <c r="E11763" s="206"/>
    </row>
    <row r="11764" spans="1:5" ht="15">
      <c r="A11764" s="207">
        <v>38826</v>
      </c>
      <c r="B11764" s="208" t="s">
        <v>12954</v>
      </c>
      <c r="C11764" s="209" t="s">
        <v>803</v>
      </c>
      <c r="D11764" s="210">
        <v>10.27</v>
      </c>
      <c r="E11764" s="206"/>
    </row>
    <row r="11765" spans="1:5" ht="15">
      <c r="A11765" s="207">
        <v>38827</v>
      </c>
      <c r="B11765" s="208" t="s">
        <v>12955</v>
      </c>
      <c r="C11765" s="209" t="s">
        <v>803</v>
      </c>
      <c r="D11765" s="210">
        <v>16.5</v>
      </c>
      <c r="E11765" s="206"/>
    </row>
    <row r="11766" spans="1:5" ht="30">
      <c r="A11766" s="207">
        <v>38830</v>
      </c>
      <c r="B11766" s="208" t="s">
        <v>12956</v>
      </c>
      <c r="C11766" s="209" t="s">
        <v>803</v>
      </c>
      <c r="D11766" s="210">
        <v>23.1</v>
      </c>
      <c r="E11766" s="206"/>
    </row>
    <row r="11767" spans="1:5" ht="15">
      <c r="A11767" s="207">
        <v>38828</v>
      </c>
      <c r="B11767" s="208" t="s">
        <v>12957</v>
      </c>
      <c r="C11767" s="209" t="s">
        <v>803</v>
      </c>
      <c r="D11767" s="210">
        <v>10.19</v>
      </c>
      <c r="E11767" s="206"/>
    </row>
    <row r="11768" spans="1:5" ht="15">
      <c r="A11768" s="207">
        <v>38829</v>
      </c>
      <c r="B11768" s="208" t="s">
        <v>12958</v>
      </c>
      <c r="C11768" s="209" t="s">
        <v>803</v>
      </c>
      <c r="D11768" s="210">
        <v>16.690000000000001</v>
      </c>
      <c r="E11768" s="206"/>
    </row>
    <row r="11769" spans="1:5" ht="15">
      <c r="A11769" s="207">
        <v>38831</v>
      </c>
      <c r="B11769" s="208" t="s">
        <v>12959</v>
      </c>
      <c r="C11769" s="209" t="s">
        <v>803</v>
      </c>
      <c r="D11769" s="210">
        <v>32.22</v>
      </c>
      <c r="E11769" s="206"/>
    </row>
    <row r="11770" spans="1:5" ht="15">
      <c r="A11770" s="207">
        <v>36274</v>
      </c>
      <c r="B11770" s="208" t="s">
        <v>12960</v>
      </c>
      <c r="C11770" s="209" t="s">
        <v>803</v>
      </c>
      <c r="D11770" s="210">
        <v>8.65</v>
      </c>
      <c r="E11770" s="206"/>
    </row>
    <row r="11771" spans="1:5" ht="15">
      <c r="A11771" s="207">
        <v>36278</v>
      </c>
      <c r="B11771" s="208" t="s">
        <v>12961</v>
      </c>
      <c r="C11771" s="209" t="s">
        <v>803</v>
      </c>
      <c r="D11771" s="210">
        <v>11.74</v>
      </c>
      <c r="E11771" s="206"/>
    </row>
    <row r="11772" spans="1:5" ht="15">
      <c r="A11772" s="207">
        <v>38977</v>
      </c>
      <c r="B11772" s="208" t="s">
        <v>12962</v>
      </c>
      <c r="C11772" s="209" t="s">
        <v>803</v>
      </c>
      <c r="D11772" s="210">
        <v>178.56</v>
      </c>
      <c r="E11772" s="206"/>
    </row>
    <row r="11773" spans="1:5" ht="15">
      <c r="A11773" s="207">
        <v>38971</v>
      </c>
      <c r="B11773" s="208" t="s">
        <v>12963</v>
      </c>
      <c r="C11773" s="209" t="s">
        <v>803</v>
      </c>
      <c r="D11773" s="210">
        <v>14.71</v>
      </c>
      <c r="E11773" s="206"/>
    </row>
    <row r="11774" spans="1:5" ht="15">
      <c r="A11774" s="207">
        <v>38972</v>
      </c>
      <c r="B11774" s="208" t="s">
        <v>12964</v>
      </c>
      <c r="C11774" s="209" t="s">
        <v>803</v>
      </c>
      <c r="D11774" s="210">
        <v>22.4</v>
      </c>
      <c r="E11774" s="206"/>
    </row>
    <row r="11775" spans="1:5" ht="15">
      <c r="A11775" s="207">
        <v>38973</v>
      </c>
      <c r="B11775" s="208" t="s">
        <v>12965</v>
      </c>
      <c r="C11775" s="209" t="s">
        <v>803</v>
      </c>
      <c r="D11775" s="210">
        <v>29.64</v>
      </c>
      <c r="E11775" s="206"/>
    </row>
    <row r="11776" spans="1:5" ht="15">
      <c r="A11776" s="207">
        <v>38974</v>
      </c>
      <c r="B11776" s="208" t="s">
        <v>12966</v>
      </c>
      <c r="C11776" s="209" t="s">
        <v>803</v>
      </c>
      <c r="D11776" s="210">
        <v>43.22</v>
      </c>
      <c r="E11776" s="206"/>
    </row>
    <row r="11777" spans="1:5" ht="15">
      <c r="A11777" s="207">
        <v>38975</v>
      </c>
      <c r="B11777" s="208" t="s">
        <v>12967</v>
      </c>
      <c r="C11777" s="209" t="s">
        <v>803</v>
      </c>
      <c r="D11777" s="210">
        <v>72.03</v>
      </c>
      <c r="E11777" s="206"/>
    </row>
    <row r="11778" spans="1:5" ht="15">
      <c r="A11778" s="207">
        <v>38976</v>
      </c>
      <c r="B11778" s="208" t="s">
        <v>12968</v>
      </c>
      <c r="C11778" s="209" t="s">
        <v>803</v>
      </c>
      <c r="D11778" s="210">
        <v>101.02</v>
      </c>
      <c r="E11778" s="206"/>
    </row>
    <row r="11779" spans="1:5" ht="30">
      <c r="A11779" s="207">
        <v>38986</v>
      </c>
      <c r="B11779" s="208" t="s">
        <v>12969</v>
      </c>
      <c r="C11779" s="209" t="s">
        <v>803</v>
      </c>
      <c r="D11779" s="210">
        <v>203.28</v>
      </c>
      <c r="E11779" s="206"/>
    </row>
    <row r="11780" spans="1:5" ht="30">
      <c r="A11780" s="207">
        <v>38978</v>
      </c>
      <c r="B11780" s="208" t="s">
        <v>12970</v>
      </c>
      <c r="C11780" s="209" t="s">
        <v>803</v>
      </c>
      <c r="D11780" s="210">
        <v>8.65</v>
      </c>
      <c r="E11780" s="206"/>
    </row>
    <row r="11781" spans="1:5" ht="30">
      <c r="A11781" s="207">
        <v>38979</v>
      </c>
      <c r="B11781" s="208" t="s">
        <v>12971</v>
      </c>
      <c r="C11781" s="209" t="s">
        <v>803</v>
      </c>
      <c r="D11781" s="210">
        <v>11.74</v>
      </c>
      <c r="E11781" s="206"/>
    </row>
    <row r="11782" spans="1:5" ht="30">
      <c r="A11782" s="207">
        <v>38980</v>
      </c>
      <c r="B11782" s="208" t="s">
        <v>12972</v>
      </c>
      <c r="C11782" s="209" t="s">
        <v>803</v>
      </c>
      <c r="D11782" s="210">
        <v>19.62</v>
      </c>
      <c r="E11782" s="206"/>
    </row>
    <row r="11783" spans="1:5" ht="30">
      <c r="A11783" s="207">
        <v>38981</v>
      </c>
      <c r="B11783" s="208" t="s">
        <v>12973</v>
      </c>
      <c r="C11783" s="209" t="s">
        <v>803</v>
      </c>
      <c r="D11783" s="210">
        <v>27.16</v>
      </c>
      <c r="E11783" s="206"/>
    </row>
    <row r="11784" spans="1:5" ht="30">
      <c r="A11784" s="207">
        <v>38982</v>
      </c>
      <c r="B11784" s="208" t="s">
        <v>12974</v>
      </c>
      <c r="C11784" s="209" t="s">
        <v>803</v>
      </c>
      <c r="D11784" s="210">
        <v>39.53</v>
      </c>
      <c r="E11784" s="206"/>
    </row>
    <row r="11785" spans="1:5" ht="30">
      <c r="A11785" s="207">
        <v>38983</v>
      </c>
      <c r="B11785" s="208" t="s">
        <v>12975</v>
      </c>
      <c r="C11785" s="209" t="s">
        <v>803</v>
      </c>
      <c r="D11785" s="210">
        <v>52.41</v>
      </c>
      <c r="E11785" s="206"/>
    </row>
    <row r="11786" spans="1:5" ht="30">
      <c r="A11786" s="207">
        <v>38984</v>
      </c>
      <c r="B11786" s="208" t="s">
        <v>12976</v>
      </c>
      <c r="C11786" s="209" t="s">
        <v>803</v>
      </c>
      <c r="D11786" s="210">
        <v>101.08</v>
      </c>
      <c r="E11786" s="206"/>
    </row>
    <row r="11787" spans="1:5" ht="30">
      <c r="A11787" s="207">
        <v>38985</v>
      </c>
      <c r="B11787" s="208" t="s">
        <v>12977</v>
      </c>
      <c r="C11787" s="209" t="s">
        <v>803</v>
      </c>
      <c r="D11787" s="210">
        <v>149.63999999999999</v>
      </c>
      <c r="E11787" s="206"/>
    </row>
    <row r="11788" spans="1:5" ht="30">
      <c r="A11788" s="207">
        <v>9836</v>
      </c>
      <c r="B11788" s="208" t="s">
        <v>12978</v>
      </c>
      <c r="C11788" s="209" t="s">
        <v>803</v>
      </c>
      <c r="D11788" s="210">
        <v>13.32</v>
      </c>
      <c r="E11788" s="206"/>
    </row>
    <row r="11789" spans="1:5" ht="30">
      <c r="A11789" s="207">
        <v>20065</v>
      </c>
      <c r="B11789" s="208" t="s">
        <v>12979</v>
      </c>
      <c r="C11789" s="209" t="s">
        <v>803</v>
      </c>
      <c r="D11789" s="210">
        <v>34.07</v>
      </c>
      <c r="E11789" s="206"/>
    </row>
    <row r="11790" spans="1:5" ht="30">
      <c r="A11790" s="207">
        <v>9835</v>
      </c>
      <c r="B11790" s="208" t="s">
        <v>12980</v>
      </c>
      <c r="C11790" s="209" t="s">
        <v>803</v>
      </c>
      <c r="D11790" s="210">
        <v>4.8</v>
      </c>
      <c r="E11790" s="206"/>
    </row>
    <row r="11791" spans="1:5" ht="30">
      <c r="A11791" s="207">
        <v>38032</v>
      </c>
      <c r="B11791" s="208" t="s">
        <v>12981</v>
      </c>
      <c r="C11791" s="209" t="s">
        <v>803</v>
      </c>
      <c r="D11791" s="210">
        <v>58.59</v>
      </c>
      <c r="E11791" s="206"/>
    </row>
    <row r="11792" spans="1:5" ht="30">
      <c r="A11792" s="207">
        <v>38033</v>
      </c>
      <c r="B11792" s="208" t="s">
        <v>12982</v>
      </c>
      <c r="C11792" s="209" t="s">
        <v>803</v>
      </c>
      <c r="D11792" s="210">
        <v>95.87</v>
      </c>
      <c r="E11792" s="206"/>
    </row>
    <row r="11793" spans="1:5" ht="30">
      <c r="A11793" s="207">
        <v>38034</v>
      </c>
      <c r="B11793" s="208" t="s">
        <v>12983</v>
      </c>
      <c r="C11793" s="209" t="s">
        <v>803</v>
      </c>
      <c r="D11793" s="210">
        <v>158.59</v>
      </c>
      <c r="E11793" s="206"/>
    </row>
    <row r="11794" spans="1:5" ht="30">
      <c r="A11794" s="207">
        <v>38035</v>
      </c>
      <c r="B11794" s="208" t="s">
        <v>12984</v>
      </c>
      <c r="C11794" s="209" t="s">
        <v>803</v>
      </c>
      <c r="D11794" s="210">
        <v>221</v>
      </c>
      <c r="E11794" s="206"/>
    </row>
    <row r="11795" spans="1:5" ht="30">
      <c r="A11795" s="207">
        <v>38036</v>
      </c>
      <c r="B11795" s="208" t="s">
        <v>12985</v>
      </c>
      <c r="C11795" s="209" t="s">
        <v>803</v>
      </c>
      <c r="D11795" s="210">
        <v>311.83999999999997</v>
      </c>
      <c r="E11795" s="206"/>
    </row>
    <row r="11796" spans="1:5" ht="30">
      <c r="A11796" s="207">
        <v>38037</v>
      </c>
      <c r="B11796" s="208" t="s">
        <v>12986</v>
      </c>
      <c r="C11796" s="209" t="s">
        <v>803</v>
      </c>
      <c r="D11796" s="210">
        <v>361.58</v>
      </c>
      <c r="E11796" s="206"/>
    </row>
    <row r="11797" spans="1:5" ht="30">
      <c r="A11797" s="207">
        <v>9850</v>
      </c>
      <c r="B11797" s="208" t="s">
        <v>12987</v>
      </c>
      <c r="C11797" s="209" t="s">
        <v>803</v>
      </c>
      <c r="D11797" s="210">
        <v>141.5</v>
      </c>
      <c r="E11797" s="206"/>
    </row>
    <row r="11798" spans="1:5" ht="30">
      <c r="A11798" s="207">
        <v>9853</v>
      </c>
      <c r="B11798" s="208" t="s">
        <v>12988</v>
      </c>
      <c r="C11798" s="209" t="s">
        <v>803</v>
      </c>
      <c r="D11798" s="210">
        <v>251.63</v>
      </c>
      <c r="E11798" s="206"/>
    </row>
    <row r="11799" spans="1:5" ht="30">
      <c r="A11799" s="207">
        <v>9854</v>
      </c>
      <c r="B11799" s="208" t="s">
        <v>12989</v>
      </c>
      <c r="C11799" s="209" t="s">
        <v>803</v>
      </c>
      <c r="D11799" s="210">
        <v>110.25</v>
      </c>
      <c r="E11799" s="206"/>
    </row>
    <row r="11800" spans="1:5" ht="30">
      <c r="A11800" s="207">
        <v>9851</v>
      </c>
      <c r="B11800" s="208" t="s">
        <v>12990</v>
      </c>
      <c r="C11800" s="209" t="s">
        <v>803</v>
      </c>
      <c r="D11800" s="210">
        <v>191.18</v>
      </c>
      <c r="E11800" s="206"/>
    </row>
    <row r="11801" spans="1:5" ht="30">
      <c r="A11801" s="207">
        <v>9855</v>
      </c>
      <c r="B11801" s="208" t="s">
        <v>12991</v>
      </c>
      <c r="C11801" s="209" t="s">
        <v>803</v>
      </c>
      <c r="D11801" s="210">
        <v>319.76</v>
      </c>
      <c r="E11801" s="206"/>
    </row>
    <row r="11802" spans="1:5" ht="30">
      <c r="A11802" s="207">
        <v>9825</v>
      </c>
      <c r="B11802" s="208" t="s">
        <v>12992</v>
      </c>
      <c r="C11802" s="209" t="s">
        <v>803</v>
      </c>
      <c r="D11802" s="210">
        <v>53.99</v>
      </c>
      <c r="E11802" s="206"/>
    </row>
    <row r="11803" spans="1:5" ht="30">
      <c r="A11803" s="207">
        <v>9828</v>
      </c>
      <c r="B11803" s="208" t="s">
        <v>12993</v>
      </c>
      <c r="C11803" s="209" t="s">
        <v>803</v>
      </c>
      <c r="D11803" s="210">
        <v>145.30000000000001</v>
      </c>
      <c r="E11803" s="206"/>
    </row>
    <row r="11804" spans="1:5" ht="30">
      <c r="A11804" s="207">
        <v>9829</v>
      </c>
      <c r="B11804" s="208" t="s">
        <v>12994</v>
      </c>
      <c r="C11804" s="209" t="s">
        <v>803</v>
      </c>
      <c r="D11804" s="210">
        <v>246.24</v>
      </c>
      <c r="E11804" s="206"/>
    </row>
    <row r="11805" spans="1:5" ht="30">
      <c r="A11805" s="207">
        <v>9826</v>
      </c>
      <c r="B11805" s="208" t="s">
        <v>12995</v>
      </c>
      <c r="C11805" s="209" t="s">
        <v>803</v>
      </c>
      <c r="D11805" s="210">
        <v>374.86</v>
      </c>
      <c r="E11805" s="206"/>
    </row>
    <row r="11806" spans="1:5" ht="30">
      <c r="A11806" s="207">
        <v>9827</v>
      </c>
      <c r="B11806" s="208" t="s">
        <v>12996</v>
      </c>
      <c r="C11806" s="209" t="s">
        <v>803</v>
      </c>
      <c r="D11806" s="210">
        <v>532.30999999999995</v>
      </c>
      <c r="E11806" s="206"/>
    </row>
    <row r="11807" spans="1:5" ht="30">
      <c r="A11807" s="207">
        <v>36374</v>
      </c>
      <c r="B11807" s="208" t="s">
        <v>12997</v>
      </c>
      <c r="C11807" s="209" t="s">
        <v>803</v>
      </c>
      <c r="D11807" s="210">
        <v>64.709999999999994</v>
      </c>
      <c r="E11807" s="206"/>
    </row>
    <row r="11808" spans="1:5" ht="30">
      <c r="A11808" s="207">
        <v>36084</v>
      </c>
      <c r="B11808" s="208" t="s">
        <v>12998</v>
      </c>
      <c r="C11808" s="209" t="s">
        <v>803</v>
      </c>
      <c r="D11808" s="210">
        <v>19.170000000000002</v>
      </c>
      <c r="E11808" s="206"/>
    </row>
    <row r="11809" spans="1:5" ht="30">
      <c r="A11809" s="207">
        <v>36373</v>
      </c>
      <c r="B11809" s="208" t="s">
        <v>12999</v>
      </c>
      <c r="C11809" s="209" t="s">
        <v>803</v>
      </c>
      <c r="D11809" s="210">
        <v>39.81</v>
      </c>
      <c r="E11809" s="206"/>
    </row>
    <row r="11810" spans="1:5" ht="30">
      <c r="A11810" s="207">
        <v>36377</v>
      </c>
      <c r="B11810" s="208" t="s">
        <v>13000</v>
      </c>
      <c r="C11810" s="209" t="s">
        <v>803</v>
      </c>
      <c r="D11810" s="210">
        <v>77.62</v>
      </c>
      <c r="E11810" s="206"/>
    </row>
    <row r="11811" spans="1:5" ht="30">
      <c r="A11811" s="207">
        <v>36375</v>
      </c>
      <c r="B11811" s="208" t="s">
        <v>13001</v>
      </c>
      <c r="C11811" s="209" t="s">
        <v>803</v>
      </c>
      <c r="D11811" s="210">
        <v>23.66</v>
      </c>
      <c r="E11811" s="206"/>
    </row>
    <row r="11812" spans="1:5" ht="30">
      <c r="A11812" s="207">
        <v>36376</v>
      </c>
      <c r="B11812" s="208" t="s">
        <v>13002</v>
      </c>
      <c r="C11812" s="209" t="s">
        <v>803</v>
      </c>
      <c r="D11812" s="210">
        <v>46.46</v>
      </c>
      <c r="E11812" s="206"/>
    </row>
    <row r="11813" spans="1:5" ht="30">
      <c r="A11813" s="207">
        <v>36380</v>
      </c>
      <c r="B11813" s="208" t="s">
        <v>13003</v>
      </c>
      <c r="C11813" s="209" t="s">
        <v>803</v>
      </c>
      <c r="D11813" s="210">
        <v>97.06</v>
      </c>
      <c r="E11813" s="206"/>
    </row>
    <row r="11814" spans="1:5" ht="30">
      <c r="A11814" s="207">
        <v>36378</v>
      </c>
      <c r="B11814" s="208" t="s">
        <v>13004</v>
      </c>
      <c r="C11814" s="209" t="s">
        <v>803</v>
      </c>
      <c r="D11814" s="210">
        <v>29.08</v>
      </c>
      <c r="E11814" s="206"/>
    </row>
    <row r="11815" spans="1:5" ht="30">
      <c r="A11815" s="207">
        <v>36379</v>
      </c>
      <c r="B11815" s="208" t="s">
        <v>13005</v>
      </c>
      <c r="C11815" s="209" t="s">
        <v>803</v>
      </c>
      <c r="D11815" s="210">
        <v>58.63</v>
      </c>
      <c r="E11815" s="206"/>
    </row>
    <row r="11816" spans="1:5" ht="15">
      <c r="A11816" s="207">
        <v>9859</v>
      </c>
      <c r="B11816" s="208" t="s">
        <v>13006</v>
      </c>
      <c r="C11816" s="209" t="s">
        <v>803</v>
      </c>
      <c r="D11816" s="210">
        <v>9.84</v>
      </c>
      <c r="E11816" s="206"/>
    </row>
    <row r="11817" spans="1:5" ht="15">
      <c r="A11817" s="207">
        <v>9838</v>
      </c>
      <c r="B11817" s="208" t="s">
        <v>13007</v>
      </c>
      <c r="C11817" s="209" t="s">
        <v>803</v>
      </c>
      <c r="D11817" s="210">
        <v>8.18</v>
      </c>
      <c r="E11817" s="206"/>
    </row>
    <row r="11818" spans="1:5" ht="15">
      <c r="A11818" s="207">
        <v>9837</v>
      </c>
      <c r="B11818" s="208" t="s">
        <v>13008</v>
      </c>
      <c r="C11818" s="209" t="s">
        <v>803</v>
      </c>
      <c r="D11818" s="210">
        <v>11.8</v>
      </c>
      <c r="E11818" s="206"/>
    </row>
    <row r="11819" spans="1:5" ht="30">
      <c r="A11819" s="207">
        <v>9833</v>
      </c>
      <c r="B11819" s="208" t="s">
        <v>13009</v>
      </c>
      <c r="C11819" s="209" t="s">
        <v>803</v>
      </c>
      <c r="D11819" s="210">
        <v>10.78</v>
      </c>
      <c r="E11819" s="206"/>
    </row>
    <row r="11820" spans="1:5" ht="30">
      <c r="A11820" s="207">
        <v>9830</v>
      </c>
      <c r="B11820" s="208" t="s">
        <v>13010</v>
      </c>
      <c r="C11820" s="209" t="s">
        <v>803</v>
      </c>
      <c r="D11820" s="210">
        <v>5.77</v>
      </c>
      <c r="E11820" s="206"/>
    </row>
    <row r="11821" spans="1:5" ht="30">
      <c r="A11821" s="207">
        <v>9834</v>
      </c>
      <c r="B11821" s="208" t="s">
        <v>13011</v>
      </c>
      <c r="C11821" s="209" t="s">
        <v>803</v>
      </c>
      <c r="D11821" s="210">
        <v>30.01</v>
      </c>
      <c r="E11821" s="206"/>
    </row>
    <row r="11822" spans="1:5" ht="15">
      <c r="A11822" s="207">
        <v>9863</v>
      </c>
      <c r="B11822" s="208" t="s">
        <v>13012</v>
      </c>
      <c r="C11822" s="209" t="s">
        <v>803</v>
      </c>
      <c r="D11822" s="210">
        <v>71.010000000000005</v>
      </c>
      <c r="E11822" s="206"/>
    </row>
    <row r="11823" spans="1:5" ht="15">
      <c r="A11823" s="207">
        <v>9860</v>
      </c>
      <c r="B11823" s="208" t="s">
        <v>13013</v>
      </c>
      <c r="C11823" s="209" t="s">
        <v>803</v>
      </c>
      <c r="D11823" s="210">
        <v>45.59</v>
      </c>
      <c r="E11823" s="206"/>
    </row>
    <row r="11824" spans="1:5" ht="15">
      <c r="A11824" s="207">
        <v>9862</v>
      </c>
      <c r="B11824" s="208" t="s">
        <v>13014</v>
      </c>
      <c r="C11824" s="209" t="s">
        <v>803</v>
      </c>
      <c r="D11824" s="210">
        <v>32.17</v>
      </c>
      <c r="E11824" s="206"/>
    </row>
    <row r="11825" spans="1:5" ht="15">
      <c r="A11825" s="207">
        <v>9861</v>
      </c>
      <c r="B11825" s="208" t="s">
        <v>13015</v>
      </c>
      <c r="C11825" s="209" t="s">
        <v>803</v>
      </c>
      <c r="D11825" s="210">
        <v>25.85</v>
      </c>
      <c r="E11825" s="206"/>
    </row>
    <row r="11826" spans="1:5" ht="15">
      <c r="A11826" s="207">
        <v>9856</v>
      </c>
      <c r="B11826" s="208" t="s">
        <v>13016</v>
      </c>
      <c r="C11826" s="209" t="s">
        <v>803</v>
      </c>
      <c r="D11826" s="210">
        <v>6.95</v>
      </c>
      <c r="E11826" s="206"/>
    </row>
    <row r="11827" spans="1:5" ht="15">
      <c r="A11827" s="207">
        <v>9866</v>
      </c>
      <c r="B11827" s="208" t="s">
        <v>13017</v>
      </c>
      <c r="C11827" s="209" t="s">
        <v>803</v>
      </c>
      <c r="D11827" s="210">
        <v>19.09</v>
      </c>
      <c r="E11827" s="206"/>
    </row>
    <row r="11828" spans="1:5" ht="15">
      <c r="A11828" s="207">
        <v>9857</v>
      </c>
      <c r="B11828" s="208" t="s">
        <v>13018</v>
      </c>
      <c r="C11828" s="209" t="s">
        <v>803</v>
      </c>
      <c r="D11828" s="210">
        <v>91.84</v>
      </c>
      <c r="E11828" s="206"/>
    </row>
    <row r="11829" spans="1:5" ht="15">
      <c r="A11829" s="207">
        <v>9864</v>
      </c>
      <c r="B11829" s="208" t="s">
        <v>13019</v>
      </c>
      <c r="C11829" s="209" t="s">
        <v>803</v>
      </c>
      <c r="D11829" s="210">
        <v>110.88</v>
      </c>
      <c r="E11829" s="206"/>
    </row>
    <row r="11830" spans="1:5" ht="15">
      <c r="A11830" s="207">
        <v>9865</v>
      </c>
      <c r="B11830" s="208" t="s">
        <v>13020</v>
      </c>
      <c r="C11830" s="209" t="s">
        <v>803</v>
      </c>
      <c r="D11830" s="210">
        <v>159.44999999999999</v>
      </c>
      <c r="E11830" s="206"/>
    </row>
    <row r="11831" spans="1:5" ht="15">
      <c r="A11831" s="207">
        <v>9858</v>
      </c>
      <c r="B11831" s="208" t="s">
        <v>13021</v>
      </c>
      <c r="C11831" s="209" t="s">
        <v>803</v>
      </c>
      <c r="D11831" s="210">
        <v>167.17</v>
      </c>
      <c r="E11831" s="206"/>
    </row>
    <row r="11832" spans="1:5" ht="30">
      <c r="A11832" s="207">
        <v>9841</v>
      </c>
      <c r="B11832" s="208" t="s">
        <v>13022</v>
      </c>
      <c r="C11832" s="209" t="s">
        <v>803</v>
      </c>
      <c r="D11832" s="210">
        <v>32.869999999999997</v>
      </c>
      <c r="E11832" s="206"/>
    </row>
    <row r="11833" spans="1:5" ht="30">
      <c r="A11833" s="207">
        <v>9840</v>
      </c>
      <c r="B11833" s="208" t="s">
        <v>13023</v>
      </c>
      <c r="C11833" s="209" t="s">
        <v>803</v>
      </c>
      <c r="D11833" s="210">
        <v>66.81</v>
      </c>
      <c r="E11833" s="206"/>
    </row>
    <row r="11834" spans="1:5" ht="30">
      <c r="A11834" s="207">
        <v>20067</v>
      </c>
      <c r="B11834" s="208" t="s">
        <v>13024</v>
      </c>
      <c r="C11834" s="209" t="s">
        <v>803</v>
      </c>
      <c r="D11834" s="210">
        <v>11.48</v>
      </c>
      <c r="E11834" s="206"/>
    </row>
    <row r="11835" spans="1:5" ht="30">
      <c r="A11835" s="207">
        <v>20068</v>
      </c>
      <c r="B11835" s="208" t="s">
        <v>13025</v>
      </c>
      <c r="C11835" s="209" t="s">
        <v>803</v>
      </c>
      <c r="D11835" s="210">
        <v>14.32</v>
      </c>
      <c r="E11835" s="206"/>
    </row>
    <row r="11836" spans="1:5" ht="30">
      <c r="A11836" s="207">
        <v>9839</v>
      </c>
      <c r="B11836" s="208" t="s">
        <v>13026</v>
      </c>
      <c r="C11836" s="209" t="s">
        <v>803</v>
      </c>
      <c r="D11836" s="210">
        <v>18.760000000000002</v>
      </c>
      <c r="E11836" s="206"/>
    </row>
    <row r="11837" spans="1:5" ht="15">
      <c r="A11837" s="207">
        <v>9870</v>
      </c>
      <c r="B11837" s="208" t="s">
        <v>13027</v>
      </c>
      <c r="C11837" s="209" t="s">
        <v>803</v>
      </c>
      <c r="D11837" s="210">
        <v>77.430000000000007</v>
      </c>
      <c r="E11837" s="206"/>
    </row>
    <row r="11838" spans="1:5" ht="15">
      <c r="A11838" s="207">
        <v>9867</v>
      </c>
      <c r="B11838" s="208" t="s">
        <v>13028</v>
      </c>
      <c r="C11838" s="209" t="s">
        <v>803</v>
      </c>
      <c r="D11838" s="210">
        <v>2.84</v>
      </c>
      <c r="E11838" s="206"/>
    </row>
    <row r="11839" spans="1:5" ht="15">
      <c r="A11839" s="207">
        <v>9868</v>
      </c>
      <c r="B11839" s="208" t="s">
        <v>13029</v>
      </c>
      <c r="C11839" s="209" t="s">
        <v>803</v>
      </c>
      <c r="D11839" s="210">
        <v>3.65</v>
      </c>
      <c r="E11839" s="206"/>
    </row>
    <row r="11840" spans="1:5" ht="15">
      <c r="A11840" s="207">
        <v>9869</v>
      </c>
      <c r="B11840" s="208" t="s">
        <v>13030</v>
      </c>
      <c r="C11840" s="209" t="s">
        <v>803</v>
      </c>
      <c r="D11840" s="210">
        <v>8.19</v>
      </c>
      <c r="E11840" s="206"/>
    </row>
    <row r="11841" spans="1:5" ht="15">
      <c r="A11841" s="207">
        <v>9874</v>
      </c>
      <c r="B11841" s="208" t="s">
        <v>13031</v>
      </c>
      <c r="C11841" s="209" t="s">
        <v>803</v>
      </c>
      <c r="D11841" s="210">
        <v>11.93</v>
      </c>
      <c r="E11841" s="206"/>
    </row>
    <row r="11842" spans="1:5" ht="15">
      <c r="A11842" s="207">
        <v>9875</v>
      </c>
      <c r="B11842" s="208" t="s">
        <v>13032</v>
      </c>
      <c r="C11842" s="209" t="s">
        <v>803</v>
      </c>
      <c r="D11842" s="210">
        <v>13.67</v>
      </c>
      <c r="E11842" s="206"/>
    </row>
    <row r="11843" spans="1:5" ht="15">
      <c r="A11843" s="207">
        <v>9873</v>
      </c>
      <c r="B11843" s="208" t="s">
        <v>13033</v>
      </c>
      <c r="C11843" s="209" t="s">
        <v>803</v>
      </c>
      <c r="D11843" s="210">
        <v>23.06</v>
      </c>
      <c r="E11843" s="206"/>
    </row>
    <row r="11844" spans="1:5" ht="15">
      <c r="A11844" s="207">
        <v>9871</v>
      </c>
      <c r="B11844" s="208" t="s">
        <v>13034</v>
      </c>
      <c r="C11844" s="209" t="s">
        <v>803</v>
      </c>
      <c r="D11844" s="210">
        <v>38.630000000000003</v>
      </c>
      <c r="E11844" s="206"/>
    </row>
    <row r="11845" spans="1:5" ht="15">
      <c r="A11845" s="207">
        <v>9872</v>
      </c>
      <c r="B11845" s="208" t="s">
        <v>13035</v>
      </c>
      <c r="C11845" s="209" t="s">
        <v>803</v>
      </c>
      <c r="D11845" s="210">
        <v>48.27</v>
      </c>
      <c r="E11845" s="206"/>
    </row>
    <row r="11846" spans="1:5" ht="15">
      <c r="A11846" s="207">
        <v>7667</v>
      </c>
      <c r="B11846" s="208" t="s">
        <v>13036</v>
      </c>
      <c r="C11846" s="209" t="s">
        <v>803</v>
      </c>
      <c r="D11846" s="210">
        <v>2625.27</v>
      </c>
      <c r="E11846" s="206"/>
    </row>
    <row r="11847" spans="1:5" ht="15">
      <c r="A11847" s="207">
        <v>7660</v>
      </c>
      <c r="B11847" s="208" t="s">
        <v>13037</v>
      </c>
      <c r="C11847" s="209" t="s">
        <v>803</v>
      </c>
      <c r="D11847" s="210">
        <v>3346.6</v>
      </c>
      <c r="E11847" s="206"/>
    </row>
    <row r="11848" spans="1:5" ht="15">
      <c r="A11848" s="207">
        <v>7676</v>
      </c>
      <c r="B11848" s="208" t="s">
        <v>13038</v>
      </c>
      <c r="C11848" s="209" t="s">
        <v>803</v>
      </c>
      <c r="D11848" s="210">
        <v>3384.85</v>
      </c>
      <c r="E11848" s="206"/>
    </row>
    <row r="11849" spans="1:5" ht="15">
      <c r="A11849" s="207">
        <v>12426</v>
      </c>
      <c r="B11849" s="208" t="s">
        <v>13039</v>
      </c>
      <c r="C11849" s="209" t="s">
        <v>14</v>
      </c>
      <c r="D11849" s="210">
        <v>27.68</v>
      </c>
      <c r="E11849" s="206"/>
    </row>
    <row r="11850" spans="1:5" ht="15">
      <c r="A11850" s="207">
        <v>12425</v>
      </c>
      <c r="B11850" s="208" t="s">
        <v>13040</v>
      </c>
      <c r="C11850" s="209" t="s">
        <v>14</v>
      </c>
      <c r="D11850" s="210">
        <v>38.04</v>
      </c>
      <c r="E11850" s="206"/>
    </row>
    <row r="11851" spans="1:5" ht="15">
      <c r="A11851" s="207">
        <v>12427</v>
      </c>
      <c r="B11851" s="208" t="s">
        <v>13041</v>
      </c>
      <c r="C11851" s="209" t="s">
        <v>14</v>
      </c>
      <c r="D11851" s="210">
        <v>157.88</v>
      </c>
      <c r="E11851" s="206"/>
    </row>
    <row r="11852" spans="1:5" ht="15">
      <c r="A11852" s="207">
        <v>12428</v>
      </c>
      <c r="B11852" s="208" t="s">
        <v>13042</v>
      </c>
      <c r="C11852" s="209" t="s">
        <v>14</v>
      </c>
      <c r="D11852" s="210">
        <v>101.34</v>
      </c>
      <c r="E11852" s="206"/>
    </row>
    <row r="11853" spans="1:5" ht="15">
      <c r="A11853" s="207">
        <v>12430</v>
      </c>
      <c r="B11853" s="208" t="s">
        <v>13043</v>
      </c>
      <c r="C11853" s="209" t="s">
        <v>14</v>
      </c>
      <c r="D11853" s="210">
        <v>33.94</v>
      </c>
      <c r="E11853" s="206"/>
    </row>
    <row r="11854" spans="1:5" ht="15">
      <c r="A11854" s="207">
        <v>12429</v>
      </c>
      <c r="B11854" s="208" t="s">
        <v>13044</v>
      </c>
      <c r="C11854" s="209" t="s">
        <v>14</v>
      </c>
      <c r="D11854" s="210">
        <v>255.3</v>
      </c>
      <c r="E11854" s="206"/>
    </row>
    <row r="11855" spans="1:5" ht="15">
      <c r="A11855" s="207">
        <v>12431</v>
      </c>
      <c r="B11855" s="208" t="s">
        <v>13045</v>
      </c>
      <c r="C11855" s="209" t="s">
        <v>14</v>
      </c>
      <c r="D11855" s="210">
        <v>434.48</v>
      </c>
      <c r="E11855" s="206"/>
    </row>
    <row r="11856" spans="1:5" ht="30">
      <c r="A11856" s="207">
        <v>12432</v>
      </c>
      <c r="B11856" s="208" t="s">
        <v>13046</v>
      </c>
      <c r="C11856" s="209" t="s">
        <v>14</v>
      </c>
      <c r="D11856" s="210">
        <v>89.36</v>
      </c>
      <c r="E11856" s="206"/>
    </row>
    <row r="11857" spans="1:5" ht="30">
      <c r="A11857" s="207">
        <v>12434</v>
      </c>
      <c r="B11857" s="208" t="s">
        <v>13047</v>
      </c>
      <c r="C11857" s="209" t="s">
        <v>14</v>
      </c>
      <c r="D11857" s="210">
        <v>29.12</v>
      </c>
      <c r="E11857" s="206"/>
    </row>
    <row r="11858" spans="1:5" ht="30">
      <c r="A11858" s="207">
        <v>12433</v>
      </c>
      <c r="B11858" s="208" t="s">
        <v>13048</v>
      </c>
      <c r="C11858" s="209" t="s">
        <v>14</v>
      </c>
      <c r="D11858" s="210">
        <v>56.88</v>
      </c>
      <c r="E11858" s="206"/>
    </row>
    <row r="11859" spans="1:5" ht="30">
      <c r="A11859" s="207">
        <v>12435</v>
      </c>
      <c r="B11859" s="208" t="s">
        <v>13049</v>
      </c>
      <c r="C11859" s="209" t="s">
        <v>14</v>
      </c>
      <c r="D11859" s="210">
        <v>176.05</v>
      </c>
      <c r="E11859" s="206"/>
    </row>
    <row r="11860" spans="1:5" ht="30">
      <c r="A11860" s="207">
        <v>12437</v>
      </c>
      <c r="B11860" s="208" t="s">
        <v>13050</v>
      </c>
      <c r="C11860" s="209" t="s">
        <v>14</v>
      </c>
      <c r="D11860" s="210">
        <v>142.18</v>
      </c>
      <c r="E11860" s="206"/>
    </row>
    <row r="11861" spans="1:5" ht="30">
      <c r="A11861" s="207">
        <v>12439</v>
      </c>
      <c r="B11861" s="208" t="s">
        <v>13051</v>
      </c>
      <c r="C11861" s="209" t="s">
        <v>14</v>
      </c>
      <c r="D11861" s="210">
        <v>45.63</v>
      </c>
      <c r="E11861" s="206"/>
    </row>
    <row r="11862" spans="1:5" ht="30">
      <c r="A11862" s="207">
        <v>12438</v>
      </c>
      <c r="B11862" s="208" t="s">
        <v>13052</v>
      </c>
      <c r="C11862" s="209" t="s">
        <v>14</v>
      </c>
      <c r="D11862" s="210">
        <v>257.31</v>
      </c>
      <c r="E11862" s="206"/>
    </row>
    <row r="11863" spans="1:5" ht="30">
      <c r="A11863" s="207">
        <v>12436</v>
      </c>
      <c r="B11863" s="208" t="s">
        <v>13053</v>
      </c>
      <c r="C11863" s="209" t="s">
        <v>14</v>
      </c>
      <c r="D11863" s="210">
        <v>325.02999999999997</v>
      </c>
      <c r="E11863" s="206"/>
    </row>
    <row r="11864" spans="1:5" ht="15">
      <c r="A11864" s="207">
        <v>36357</v>
      </c>
      <c r="B11864" s="208" t="s">
        <v>13054</v>
      </c>
      <c r="C11864" s="209" t="s">
        <v>14</v>
      </c>
      <c r="D11864" s="210">
        <v>153.88</v>
      </c>
      <c r="E11864" s="206"/>
    </row>
    <row r="11865" spans="1:5" ht="30">
      <c r="A11865" s="207">
        <v>12424</v>
      </c>
      <c r="B11865" s="208" t="s">
        <v>13055</v>
      </c>
      <c r="C11865" s="209" t="s">
        <v>14</v>
      </c>
      <c r="D11865" s="210">
        <v>58.57</v>
      </c>
      <c r="E11865" s="206"/>
    </row>
    <row r="11866" spans="1:5" ht="30">
      <c r="A11866" s="207">
        <v>12440</v>
      </c>
      <c r="B11866" s="208" t="s">
        <v>13056</v>
      </c>
      <c r="C11866" s="209" t="s">
        <v>14</v>
      </c>
      <c r="D11866" s="210">
        <v>56.61</v>
      </c>
      <c r="E11866" s="206"/>
    </row>
    <row r="11867" spans="1:5" ht="30">
      <c r="A11867" s="207">
        <v>9884</v>
      </c>
      <c r="B11867" s="208" t="s">
        <v>13057</v>
      </c>
      <c r="C11867" s="209" t="s">
        <v>14</v>
      </c>
      <c r="D11867" s="210">
        <v>42.23</v>
      </c>
      <c r="E11867" s="206"/>
    </row>
    <row r="11868" spans="1:5" ht="30">
      <c r="A11868" s="207">
        <v>9888</v>
      </c>
      <c r="B11868" s="208" t="s">
        <v>13058</v>
      </c>
      <c r="C11868" s="209" t="s">
        <v>14</v>
      </c>
      <c r="D11868" s="210">
        <v>33.92</v>
      </c>
      <c r="E11868" s="206"/>
    </row>
    <row r="11869" spans="1:5" ht="30">
      <c r="A11869" s="207">
        <v>9883</v>
      </c>
      <c r="B11869" s="208" t="s">
        <v>13059</v>
      </c>
      <c r="C11869" s="209" t="s">
        <v>14</v>
      </c>
      <c r="D11869" s="210">
        <v>14.8</v>
      </c>
      <c r="E11869" s="206"/>
    </row>
    <row r="11870" spans="1:5" ht="30">
      <c r="A11870" s="207">
        <v>9886</v>
      </c>
      <c r="B11870" s="208" t="s">
        <v>13060</v>
      </c>
      <c r="C11870" s="209" t="s">
        <v>14</v>
      </c>
      <c r="D11870" s="210">
        <v>20.28</v>
      </c>
      <c r="E11870" s="206"/>
    </row>
    <row r="11871" spans="1:5" ht="30">
      <c r="A11871" s="207">
        <v>9889</v>
      </c>
      <c r="B11871" s="208" t="s">
        <v>13061</v>
      </c>
      <c r="C11871" s="209" t="s">
        <v>14</v>
      </c>
      <c r="D11871" s="210">
        <v>102.73</v>
      </c>
      <c r="E11871" s="206"/>
    </row>
    <row r="11872" spans="1:5" ht="30">
      <c r="A11872" s="207">
        <v>9887</v>
      </c>
      <c r="B11872" s="208" t="s">
        <v>13062</v>
      </c>
      <c r="C11872" s="209" t="s">
        <v>14</v>
      </c>
      <c r="D11872" s="210">
        <v>62.09</v>
      </c>
      <c r="E11872" s="206"/>
    </row>
    <row r="11873" spans="1:5" ht="30">
      <c r="A11873" s="207">
        <v>9885</v>
      </c>
      <c r="B11873" s="208" t="s">
        <v>13063</v>
      </c>
      <c r="C11873" s="209" t="s">
        <v>14</v>
      </c>
      <c r="D11873" s="210">
        <v>19.600000000000001</v>
      </c>
      <c r="E11873" s="206"/>
    </row>
    <row r="11874" spans="1:5" ht="30">
      <c r="A11874" s="207">
        <v>9890</v>
      </c>
      <c r="B11874" s="208" t="s">
        <v>13064</v>
      </c>
      <c r="C11874" s="209" t="s">
        <v>14</v>
      </c>
      <c r="D11874" s="210">
        <v>159.16</v>
      </c>
      <c r="E11874" s="206"/>
    </row>
    <row r="11875" spans="1:5" ht="30">
      <c r="A11875" s="207">
        <v>9891</v>
      </c>
      <c r="B11875" s="208" t="s">
        <v>13065</v>
      </c>
      <c r="C11875" s="209" t="s">
        <v>14</v>
      </c>
      <c r="D11875" s="210">
        <v>223.43</v>
      </c>
      <c r="E11875" s="206"/>
    </row>
    <row r="11876" spans="1:5" ht="30">
      <c r="A11876" s="207">
        <v>39292</v>
      </c>
      <c r="B11876" s="208" t="s">
        <v>13066</v>
      </c>
      <c r="C11876" s="209" t="s">
        <v>14</v>
      </c>
      <c r="D11876" s="210">
        <v>10.44</v>
      </c>
      <c r="E11876" s="206"/>
    </row>
    <row r="11877" spans="1:5" ht="30">
      <c r="A11877" s="207">
        <v>39293</v>
      </c>
      <c r="B11877" s="208" t="s">
        <v>13067</v>
      </c>
      <c r="C11877" s="209" t="s">
        <v>14</v>
      </c>
      <c r="D11877" s="210">
        <v>16.84</v>
      </c>
      <c r="E11877" s="206"/>
    </row>
    <row r="11878" spans="1:5" ht="30">
      <c r="A11878" s="207">
        <v>39294</v>
      </c>
      <c r="B11878" s="208" t="s">
        <v>13068</v>
      </c>
      <c r="C11878" s="209" t="s">
        <v>14</v>
      </c>
      <c r="D11878" s="210">
        <v>16.84</v>
      </c>
      <c r="E11878" s="206"/>
    </row>
    <row r="11879" spans="1:5" ht="30">
      <c r="A11879" s="207">
        <v>39295</v>
      </c>
      <c r="B11879" s="208" t="s">
        <v>13069</v>
      </c>
      <c r="C11879" s="209" t="s">
        <v>14</v>
      </c>
      <c r="D11879" s="210">
        <v>28.72</v>
      </c>
      <c r="E11879" s="206"/>
    </row>
    <row r="11880" spans="1:5" ht="15">
      <c r="A11880" s="207">
        <v>36313</v>
      </c>
      <c r="B11880" s="208" t="s">
        <v>13070</v>
      </c>
      <c r="C11880" s="209" t="s">
        <v>14</v>
      </c>
      <c r="D11880" s="210">
        <v>36.479999999999997</v>
      </c>
      <c r="E11880" s="206"/>
    </row>
    <row r="11881" spans="1:5" ht="15">
      <c r="A11881" s="207">
        <v>36316</v>
      </c>
      <c r="B11881" s="208" t="s">
        <v>13071</v>
      </c>
      <c r="C11881" s="209" t="s">
        <v>14</v>
      </c>
      <c r="D11881" s="210">
        <v>44.24</v>
      </c>
      <c r="E11881" s="206"/>
    </row>
    <row r="11882" spans="1:5" ht="30">
      <c r="A11882" s="207">
        <v>64</v>
      </c>
      <c r="B11882" s="208" t="s">
        <v>13072</v>
      </c>
      <c r="C11882" s="209" t="s">
        <v>14</v>
      </c>
      <c r="D11882" s="210">
        <v>4.79</v>
      </c>
      <c r="E11882" s="206"/>
    </row>
    <row r="11883" spans="1:5" ht="30">
      <c r="A11883" s="207">
        <v>37423</v>
      </c>
      <c r="B11883" s="208" t="s">
        <v>13073</v>
      </c>
      <c r="C11883" s="209" t="s">
        <v>14</v>
      </c>
      <c r="D11883" s="210">
        <v>11.84</v>
      </c>
      <c r="E11883" s="206"/>
    </row>
    <row r="11884" spans="1:5" ht="30">
      <c r="A11884" s="207">
        <v>39296</v>
      </c>
      <c r="B11884" s="208" t="s">
        <v>13074</v>
      </c>
      <c r="C11884" s="209" t="s">
        <v>14</v>
      </c>
      <c r="D11884" s="210">
        <v>8.06</v>
      </c>
      <c r="E11884" s="206"/>
    </row>
    <row r="11885" spans="1:5" ht="30">
      <c r="A11885" s="207">
        <v>39297</v>
      </c>
      <c r="B11885" s="208" t="s">
        <v>13075</v>
      </c>
      <c r="C11885" s="209" t="s">
        <v>14</v>
      </c>
      <c r="D11885" s="210">
        <v>11.53</v>
      </c>
      <c r="E11885" s="206"/>
    </row>
    <row r="11886" spans="1:5" ht="30">
      <c r="A11886" s="207">
        <v>39298</v>
      </c>
      <c r="B11886" s="208" t="s">
        <v>13076</v>
      </c>
      <c r="C11886" s="209" t="s">
        <v>14</v>
      </c>
      <c r="D11886" s="210">
        <v>20.309999999999999</v>
      </c>
      <c r="E11886" s="206"/>
    </row>
    <row r="11887" spans="1:5" ht="30">
      <c r="A11887" s="207">
        <v>39299</v>
      </c>
      <c r="B11887" s="208" t="s">
        <v>13077</v>
      </c>
      <c r="C11887" s="209" t="s">
        <v>14</v>
      </c>
      <c r="D11887" s="210">
        <v>34.56</v>
      </c>
      <c r="E11887" s="206"/>
    </row>
    <row r="11888" spans="1:5" ht="15">
      <c r="A11888" s="207">
        <v>9892</v>
      </c>
      <c r="B11888" s="208" t="s">
        <v>13078</v>
      </c>
      <c r="C11888" s="209" t="s">
        <v>14</v>
      </c>
      <c r="D11888" s="210">
        <v>6.2</v>
      </c>
      <c r="E11888" s="206"/>
    </row>
    <row r="11889" spans="1:5" ht="15">
      <c r="A11889" s="207">
        <v>9893</v>
      </c>
      <c r="B11889" s="208" t="s">
        <v>13079</v>
      </c>
      <c r="C11889" s="209" t="s">
        <v>14</v>
      </c>
      <c r="D11889" s="210">
        <v>84.22</v>
      </c>
      <c r="E11889" s="206"/>
    </row>
    <row r="11890" spans="1:5" ht="15">
      <c r="A11890" s="207">
        <v>9901</v>
      </c>
      <c r="B11890" s="208" t="s">
        <v>13080</v>
      </c>
      <c r="C11890" s="209" t="s">
        <v>14</v>
      </c>
      <c r="D11890" s="210">
        <v>37.380000000000003</v>
      </c>
      <c r="E11890" s="206"/>
    </row>
    <row r="11891" spans="1:5" ht="15">
      <c r="A11891" s="207">
        <v>9896</v>
      </c>
      <c r="B11891" s="208" t="s">
        <v>13081</v>
      </c>
      <c r="C11891" s="209" t="s">
        <v>14</v>
      </c>
      <c r="D11891" s="210">
        <v>33.68</v>
      </c>
      <c r="E11891" s="206"/>
    </row>
    <row r="11892" spans="1:5" ht="15">
      <c r="A11892" s="207">
        <v>9900</v>
      </c>
      <c r="B11892" s="208" t="s">
        <v>13082</v>
      </c>
      <c r="C11892" s="209" t="s">
        <v>14</v>
      </c>
      <c r="D11892" s="210">
        <v>20.440000000000001</v>
      </c>
      <c r="E11892" s="206"/>
    </row>
    <row r="11893" spans="1:5" ht="15">
      <c r="A11893" s="207">
        <v>9898</v>
      </c>
      <c r="B11893" s="208" t="s">
        <v>13083</v>
      </c>
      <c r="C11893" s="209" t="s">
        <v>14</v>
      </c>
      <c r="D11893" s="210">
        <v>173.19</v>
      </c>
      <c r="E11893" s="206"/>
    </row>
    <row r="11894" spans="1:5" ht="15">
      <c r="A11894" s="207">
        <v>9899</v>
      </c>
      <c r="B11894" s="208" t="s">
        <v>13084</v>
      </c>
      <c r="C11894" s="209" t="s">
        <v>14</v>
      </c>
      <c r="D11894" s="210">
        <v>11.16</v>
      </c>
      <c r="E11894" s="206"/>
    </row>
    <row r="11895" spans="1:5" ht="15">
      <c r="A11895" s="207">
        <v>9902</v>
      </c>
      <c r="B11895" s="208" t="s">
        <v>13085</v>
      </c>
      <c r="C11895" s="209" t="s">
        <v>14</v>
      </c>
      <c r="D11895" s="210">
        <v>219.32</v>
      </c>
      <c r="E11895" s="206"/>
    </row>
    <row r="11896" spans="1:5" ht="15">
      <c r="A11896" s="207">
        <v>9908</v>
      </c>
      <c r="B11896" s="208" t="s">
        <v>13086</v>
      </c>
      <c r="C11896" s="209" t="s">
        <v>14</v>
      </c>
      <c r="D11896" s="210">
        <v>437.29</v>
      </c>
      <c r="E11896" s="206"/>
    </row>
    <row r="11897" spans="1:5" ht="15">
      <c r="A11897" s="207">
        <v>9905</v>
      </c>
      <c r="B11897" s="208" t="s">
        <v>13087</v>
      </c>
      <c r="C11897" s="209" t="s">
        <v>14</v>
      </c>
      <c r="D11897" s="210">
        <v>7.31</v>
      </c>
      <c r="E11897" s="206"/>
    </row>
    <row r="11898" spans="1:5" ht="15">
      <c r="A11898" s="207">
        <v>9906</v>
      </c>
      <c r="B11898" s="208" t="s">
        <v>13088</v>
      </c>
      <c r="C11898" s="209" t="s">
        <v>14</v>
      </c>
      <c r="D11898" s="210">
        <v>8.75</v>
      </c>
      <c r="E11898" s="206"/>
    </row>
    <row r="11899" spans="1:5" ht="15">
      <c r="A11899" s="207">
        <v>9895</v>
      </c>
      <c r="B11899" s="208" t="s">
        <v>13089</v>
      </c>
      <c r="C11899" s="209" t="s">
        <v>14</v>
      </c>
      <c r="D11899" s="210">
        <v>14.36</v>
      </c>
      <c r="E11899" s="206"/>
    </row>
    <row r="11900" spans="1:5" ht="15">
      <c r="A11900" s="207">
        <v>9894</v>
      </c>
      <c r="B11900" s="208" t="s">
        <v>13090</v>
      </c>
      <c r="C11900" s="209" t="s">
        <v>14</v>
      </c>
      <c r="D11900" s="210">
        <v>27.98</v>
      </c>
      <c r="E11900" s="206"/>
    </row>
    <row r="11901" spans="1:5" ht="15">
      <c r="A11901" s="207">
        <v>9897</v>
      </c>
      <c r="B11901" s="208" t="s">
        <v>13091</v>
      </c>
      <c r="C11901" s="209" t="s">
        <v>14</v>
      </c>
      <c r="D11901" s="210">
        <v>30.3</v>
      </c>
      <c r="E11901" s="206"/>
    </row>
    <row r="11902" spans="1:5" ht="15">
      <c r="A11902" s="207">
        <v>9910</v>
      </c>
      <c r="B11902" s="208" t="s">
        <v>13092</v>
      </c>
      <c r="C11902" s="209" t="s">
        <v>14</v>
      </c>
      <c r="D11902" s="210">
        <v>76.260000000000005</v>
      </c>
      <c r="E11902" s="206"/>
    </row>
    <row r="11903" spans="1:5" ht="15">
      <c r="A11903" s="207">
        <v>9909</v>
      </c>
      <c r="B11903" s="208" t="s">
        <v>13093</v>
      </c>
      <c r="C11903" s="209" t="s">
        <v>14</v>
      </c>
      <c r="D11903" s="210">
        <v>153.88999999999999</v>
      </c>
      <c r="E11903" s="206"/>
    </row>
    <row r="11904" spans="1:5" ht="15">
      <c r="A11904" s="207">
        <v>9907</v>
      </c>
      <c r="B11904" s="208" t="s">
        <v>13094</v>
      </c>
      <c r="C11904" s="209" t="s">
        <v>14</v>
      </c>
      <c r="D11904" s="210">
        <v>236.62</v>
      </c>
      <c r="E11904" s="206"/>
    </row>
    <row r="11905" spans="1:5" ht="45">
      <c r="A11905" s="207">
        <v>20973</v>
      </c>
      <c r="B11905" s="208" t="s">
        <v>13095</v>
      </c>
      <c r="C11905" s="209" t="s">
        <v>14</v>
      </c>
      <c r="D11905" s="210">
        <v>93.7</v>
      </c>
      <c r="E11905" s="206"/>
    </row>
    <row r="11906" spans="1:5" ht="45">
      <c r="A11906" s="207">
        <v>20974</v>
      </c>
      <c r="B11906" s="208" t="s">
        <v>13096</v>
      </c>
      <c r="C11906" s="209" t="s">
        <v>14</v>
      </c>
      <c r="D11906" s="210">
        <v>134.05000000000001</v>
      </c>
      <c r="E11906" s="206"/>
    </row>
    <row r="11907" spans="1:5" ht="15">
      <c r="A11907" s="207">
        <v>37989</v>
      </c>
      <c r="B11907" s="208" t="s">
        <v>13097</v>
      </c>
      <c r="C11907" s="209" t="s">
        <v>14</v>
      </c>
      <c r="D11907" s="210">
        <v>15.8</v>
      </c>
      <c r="E11907" s="206"/>
    </row>
    <row r="11908" spans="1:5" ht="15">
      <c r="A11908" s="207">
        <v>37990</v>
      </c>
      <c r="B11908" s="208" t="s">
        <v>13098</v>
      </c>
      <c r="C11908" s="209" t="s">
        <v>14</v>
      </c>
      <c r="D11908" s="210">
        <v>18.36</v>
      </c>
      <c r="E11908" s="206"/>
    </row>
    <row r="11909" spans="1:5" ht="15">
      <c r="A11909" s="207">
        <v>37991</v>
      </c>
      <c r="B11909" s="208" t="s">
        <v>13099</v>
      </c>
      <c r="C11909" s="209" t="s">
        <v>14</v>
      </c>
      <c r="D11909" s="210">
        <v>29.05</v>
      </c>
      <c r="E11909" s="206"/>
    </row>
    <row r="11910" spans="1:5" ht="15">
      <c r="A11910" s="207">
        <v>37992</v>
      </c>
      <c r="B11910" s="208" t="s">
        <v>13100</v>
      </c>
      <c r="C11910" s="209" t="s">
        <v>14</v>
      </c>
      <c r="D11910" s="210">
        <v>44.36</v>
      </c>
      <c r="E11910" s="206"/>
    </row>
    <row r="11911" spans="1:5" ht="15">
      <c r="A11911" s="207">
        <v>37993</v>
      </c>
      <c r="B11911" s="208" t="s">
        <v>13101</v>
      </c>
      <c r="C11911" s="209" t="s">
        <v>14</v>
      </c>
      <c r="D11911" s="210">
        <v>65.84</v>
      </c>
      <c r="E11911" s="206"/>
    </row>
    <row r="11912" spans="1:5" ht="15">
      <c r="A11912" s="207">
        <v>37994</v>
      </c>
      <c r="B11912" s="208" t="s">
        <v>13102</v>
      </c>
      <c r="C11912" s="209" t="s">
        <v>14</v>
      </c>
      <c r="D11912" s="210">
        <v>158.22</v>
      </c>
      <c r="E11912" s="206"/>
    </row>
    <row r="11913" spans="1:5" ht="15">
      <c r="A11913" s="207">
        <v>37995</v>
      </c>
      <c r="B11913" s="208" t="s">
        <v>13103</v>
      </c>
      <c r="C11913" s="209" t="s">
        <v>14</v>
      </c>
      <c r="D11913" s="210">
        <v>229.65</v>
      </c>
      <c r="E11913" s="206"/>
    </row>
    <row r="11914" spans="1:5" ht="15">
      <c r="A11914" s="207">
        <v>37996</v>
      </c>
      <c r="B11914" s="208" t="s">
        <v>13104</v>
      </c>
      <c r="C11914" s="209" t="s">
        <v>14</v>
      </c>
      <c r="D11914" s="210">
        <v>338.6</v>
      </c>
      <c r="E11914" s="206"/>
    </row>
    <row r="11915" spans="1:5" ht="30">
      <c r="A11915" s="207">
        <v>13883</v>
      </c>
      <c r="B11915" s="208" t="s">
        <v>13105</v>
      </c>
      <c r="C11915" s="209" t="s">
        <v>14</v>
      </c>
      <c r="D11915" s="210">
        <v>91260.9</v>
      </c>
      <c r="E11915" s="206"/>
    </row>
    <row r="11916" spans="1:5" ht="30">
      <c r="A11916" s="207">
        <v>38604</v>
      </c>
      <c r="B11916" s="208" t="s">
        <v>13106</v>
      </c>
      <c r="C11916" s="209" t="s">
        <v>14</v>
      </c>
      <c r="D11916" s="210">
        <v>113664.24</v>
      </c>
      <c r="E11916" s="206"/>
    </row>
    <row r="11917" spans="1:5" ht="45">
      <c r="A11917" s="207">
        <v>10601</v>
      </c>
      <c r="B11917" s="208" t="s">
        <v>13107</v>
      </c>
      <c r="C11917" s="209" t="s">
        <v>14</v>
      </c>
      <c r="D11917" s="210">
        <v>2210996.16</v>
      </c>
      <c r="E11917" s="206"/>
    </row>
    <row r="11918" spans="1:5" ht="30">
      <c r="A11918" s="207">
        <v>26034</v>
      </c>
      <c r="B11918" s="208" t="s">
        <v>13108</v>
      </c>
      <c r="C11918" s="209" t="s">
        <v>14</v>
      </c>
      <c r="D11918" s="210">
        <v>5821474.8600000003</v>
      </c>
      <c r="E11918" s="206"/>
    </row>
    <row r="11919" spans="1:5" ht="15">
      <c r="A11919" s="207">
        <v>13894</v>
      </c>
      <c r="B11919" s="208" t="s">
        <v>13109</v>
      </c>
      <c r="C11919" s="209" t="s">
        <v>14</v>
      </c>
      <c r="D11919" s="210">
        <v>392649.25</v>
      </c>
      <c r="E11919" s="206"/>
    </row>
    <row r="11920" spans="1:5" ht="15">
      <c r="A11920" s="207">
        <v>13895</v>
      </c>
      <c r="B11920" s="208" t="s">
        <v>13110</v>
      </c>
      <c r="C11920" s="209" t="s">
        <v>14</v>
      </c>
      <c r="D11920" s="210">
        <v>527982.35</v>
      </c>
      <c r="E11920" s="206"/>
    </row>
    <row r="11921" spans="1:5" ht="15">
      <c r="A11921" s="207">
        <v>13892</v>
      </c>
      <c r="B11921" s="208" t="s">
        <v>13111</v>
      </c>
      <c r="C11921" s="209" t="s">
        <v>14</v>
      </c>
      <c r="D11921" s="210">
        <v>647029.46</v>
      </c>
      <c r="E11921" s="206"/>
    </row>
    <row r="11922" spans="1:5" ht="30">
      <c r="A11922" s="207">
        <v>9914</v>
      </c>
      <c r="B11922" s="208" t="s">
        <v>13112</v>
      </c>
      <c r="C11922" s="209" t="s">
        <v>14</v>
      </c>
      <c r="D11922" s="210">
        <v>700000</v>
      </c>
      <c r="E11922" s="206"/>
    </row>
    <row r="11923" spans="1:5" ht="45">
      <c r="A11923" s="207">
        <v>36485</v>
      </c>
      <c r="B11923" s="208" t="s">
        <v>13113</v>
      </c>
      <c r="C11923" s="209" t="s">
        <v>14</v>
      </c>
      <c r="D11923" s="210">
        <v>480074.8</v>
      </c>
      <c r="E11923" s="206"/>
    </row>
    <row r="11924" spans="1:5" ht="30">
      <c r="A11924" s="207">
        <v>9912</v>
      </c>
      <c r="B11924" s="208" t="s">
        <v>13114</v>
      </c>
      <c r="C11924" s="209" t="s">
        <v>14</v>
      </c>
      <c r="D11924" s="210">
        <v>1800000</v>
      </c>
      <c r="E11924" s="206"/>
    </row>
    <row r="11925" spans="1:5" ht="30">
      <c r="A11925" s="207">
        <v>9921</v>
      </c>
      <c r="B11925" s="208" t="s">
        <v>13115</v>
      </c>
      <c r="C11925" s="209" t="s">
        <v>14</v>
      </c>
      <c r="D11925" s="210">
        <v>928525.14</v>
      </c>
      <c r="E11925" s="206"/>
    </row>
    <row r="11926" spans="1:5" ht="30">
      <c r="A11926" s="207">
        <v>21112</v>
      </c>
      <c r="B11926" s="208" t="s">
        <v>13116</v>
      </c>
      <c r="C11926" s="209" t="s">
        <v>14</v>
      </c>
      <c r="D11926" s="210">
        <v>123.9</v>
      </c>
      <c r="E11926" s="206"/>
    </row>
    <row r="11927" spans="1:5" ht="30">
      <c r="A11927" s="207">
        <v>10228</v>
      </c>
      <c r="B11927" s="208" t="s">
        <v>13117</v>
      </c>
      <c r="C11927" s="209" t="s">
        <v>14</v>
      </c>
      <c r="D11927" s="210">
        <v>143.94</v>
      </c>
      <c r="E11927" s="206"/>
    </row>
    <row r="11928" spans="1:5" ht="30">
      <c r="A11928" s="207">
        <v>11781</v>
      </c>
      <c r="B11928" s="208" t="s">
        <v>13118</v>
      </c>
      <c r="C11928" s="209" t="s">
        <v>14</v>
      </c>
      <c r="D11928" s="210">
        <v>116.61</v>
      </c>
      <c r="E11928" s="206"/>
    </row>
    <row r="11929" spans="1:5" ht="15">
      <c r="A11929" s="207">
        <v>11746</v>
      </c>
      <c r="B11929" s="208" t="s">
        <v>13119</v>
      </c>
      <c r="C11929" s="209" t="s">
        <v>14</v>
      </c>
      <c r="D11929" s="210">
        <v>38.5</v>
      </c>
      <c r="E11929" s="206"/>
    </row>
    <row r="11930" spans="1:5" ht="15">
      <c r="A11930" s="207">
        <v>11751</v>
      </c>
      <c r="B11930" s="208" t="s">
        <v>13120</v>
      </c>
      <c r="C11930" s="209" t="s">
        <v>14</v>
      </c>
      <c r="D11930" s="210">
        <v>69.16</v>
      </c>
      <c r="E11930" s="206"/>
    </row>
    <row r="11931" spans="1:5" ht="15">
      <c r="A11931" s="207">
        <v>11750</v>
      </c>
      <c r="B11931" s="208" t="s">
        <v>13121</v>
      </c>
      <c r="C11931" s="209" t="s">
        <v>14</v>
      </c>
      <c r="D11931" s="210">
        <v>57.39</v>
      </c>
      <c r="E11931" s="206"/>
    </row>
    <row r="11932" spans="1:5" ht="15">
      <c r="A11932" s="207">
        <v>11748</v>
      </c>
      <c r="B11932" s="208" t="s">
        <v>13122</v>
      </c>
      <c r="C11932" s="209" t="s">
        <v>14</v>
      </c>
      <c r="D11932" s="210">
        <v>24.71</v>
      </c>
      <c r="E11932" s="206"/>
    </row>
    <row r="11933" spans="1:5" ht="15">
      <c r="A11933" s="207">
        <v>11747</v>
      </c>
      <c r="B11933" s="208" t="s">
        <v>13123</v>
      </c>
      <c r="C11933" s="209" t="s">
        <v>14</v>
      </c>
      <c r="D11933" s="210">
        <v>106.64</v>
      </c>
      <c r="E11933" s="206"/>
    </row>
    <row r="11934" spans="1:5" ht="15">
      <c r="A11934" s="207">
        <v>11749</v>
      </c>
      <c r="B11934" s="208" t="s">
        <v>13124</v>
      </c>
      <c r="C11934" s="209" t="s">
        <v>14</v>
      </c>
      <c r="D11934" s="210">
        <v>28.52</v>
      </c>
      <c r="E11934" s="206"/>
    </row>
    <row r="11935" spans="1:5" ht="30">
      <c r="A11935" s="207">
        <v>10236</v>
      </c>
      <c r="B11935" s="208" t="s">
        <v>13125</v>
      </c>
      <c r="C11935" s="209" t="s">
        <v>14</v>
      </c>
      <c r="D11935" s="210">
        <v>80</v>
      </c>
      <c r="E11935" s="206"/>
    </row>
    <row r="11936" spans="1:5" ht="30">
      <c r="A11936" s="207">
        <v>10233</v>
      </c>
      <c r="B11936" s="208" t="s">
        <v>13126</v>
      </c>
      <c r="C11936" s="209" t="s">
        <v>14</v>
      </c>
      <c r="D11936" s="210">
        <v>74.97</v>
      </c>
      <c r="E11936" s="206"/>
    </row>
    <row r="11937" spans="1:5" ht="30">
      <c r="A11937" s="207">
        <v>10234</v>
      </c>
      <c r="B11937" s="208" t="s">
        <v>13127</v>
      </c>
      <c r="C11937" s="209" t="s">
        <v>14</v>
      </c>
      <c r="D11937" s="210">
        <v>47.22</v>
      </c>
      <c r="E11937" s="206"/>
    </row>
    <row r="11938" spans="1:5" ht="30">
      <c r="A11938" s="207">
        <v>10231</v>
      </c>
      <c r="B11938" s="208" t="s">
        <v>13128</v>
      </c>
      <c r="C11938" s="209" t="s">
        <v>14</v>
      </c>
      <c r="D11938" s="210">
        <v>216.56</v>
      </c>
      <c r="E11938" s="206"/>
    </row>
    <row r="11939" spans="1:5" ht="30">
      <c r="A11939" s="207">
        <v>10232</v>
      </c>
      <c r="B11939" s="208" t="s">
        <v>13129</v>
      </c>
      <c r="C11939" s="209" t="s">
        <v>14</v>
      </c>
      <c r="D11939" s="210">
        <v>121.18</v>
      </c>
      <c r="E11939" s="206"/>
    </row>
    <row r="11940" spans="1:5" ht="30">
      <c r="A11940" s="207">
        <v>10229</v>
      </c>
      <c r="B11940" s="208" t="s">
        <v>13130</v>
      </c>
      <c r="C11940" s="209" t="s">
        <v>14</v>
      </c>
      <c r="D11940" s="210">
        <v>42.71</v>
      </c>
      <c r="E11940" s="206"/>
    </row>
    <row r="11941" spans="1:5" ht="30">
      <c r="A11941" s="207">
        <v>10235</v>
      </c>
      <c r="B11941" s="208" t="s">
        <v>13131</v>
      </c>
      <c r="C11941" s="209" t="s">
        <v>14</v>
      </c>
      <c r="D11941" s="210">
        <v>296.88</v>
      </c>
      <c r="E11941" s="206"/>
    </row>
    <row r="11942" spans="1:5" ht="30">
      <c r="A11942" s="207">
        <v>10230</v>
      </c>
      <c r="B11942" s="208" t="s">
        <v>13132</v>
      </c>
      <c r="C11942" s="209" t="s">
        <v>14</v>
      </c>
      <c r="D11942" s="210">
        <v>522.49</v>
      </c>
      <c r="E11942" s="206"/>
    </row>
    <row r="11943" spans="1:5" ht="30">
      <c r="A11943" s="207">
        <v>10409</v>
      </c>
      <c r="B11943" s="208" t="s">
        <v>13133</v>
      </c>
      <c r="C11943" s="209" t="s">
        <v>14</v>
      </c>
      <c r="D11943" s="210">
        <v>155.22</v>
      </c>
      <c r="E11943" s="206"/>
    </row>
    <row r="11944" spans="1:5" ht="30">
      <c r="A11944" s="207">
        <v>10411</v>
      </c>
      <c r="B11944" s="208" t="s">
        <v>13134</v>
      </c>
      <c r="C11944" s="209" t="s">
        <v>14</v>
      </c>
      <c r="D11944" s="210">
        <v>138.88999999999999</v>
      </c>
      <c r="E11944" s="206"/>
    </row>
    <row r="11945" spans="1:5" ht="30">
      <c r="A11945" s="207">
        <v>10404</v>
      </c>
      <c r="B11945" s="208" t="s">
        <v>13135</v>
      </c>
      <c r="C11945" s="209" t="s">
        <v>14</v>
      </c>
      <c r="D11945" s="210">
        <v>56.33</v>
      </c>
      <c r="E11945" s="206"/>
    </row>
    <row r="11946" spans="1:5" ht="30">
      <c r="A11946" s="207">
        <v>10410</v>
      </c>
      <c r="B11946" s="208" t="s">
        <v>13136</v>
      </c>
      <c r="C11946" s="209" t="s">
        <v>14</v>
      </c>
      <c r="D11946" s="210">
        <v>92.78</v>
      </c>
      <c r="E11946" s="206"/>
    </row>
    <row r="11947" spans="1:5" ht="30">
      <c r="A11947" s="207">
        <v>10405</v>
      </c>
      <c r="B11947" s="208" t="s">
        <v>13137</v>
      </c>
      <c r="C11947" s="209" t="s">
        <v>14</v>
      </c>
      <c r="D11947" s="210">
        <v>310.99</v>
      </c>
      <c r="E11947" s="206"/>
    </row>
    <row r="11948" spans="1:5" ht="30">
      <c r="A11948" s="207">
        <v>10408</v>
      </c>
      <c r="B11948" s="208" t="s">
        <v>13138</v>
      </c>
      <c r="C11948" s="209" t="s">
        <v>14</v>
      </c>
      <c r="D11948" s="210">
        <v>217.47</v>
      </c>
      <c r="E11948" s="206"/>
    </row>
    <row r="11949" spans="1:5" ht="30">
      <c r="A11949" s="207">
        <v>10412</v>
      </c>
      <c r="B11949" s="208" t="s">
        <v>13139</v>
      </c>
      <c r="C11949" s="209" t="s">
        <v>14</v>
      </c>
      <c r="D11949" s="210">
        <v>68.260000000000005</v>
      </c>
      <c r="E11949" s="206"/>
    </row>
    <row r="11950" spans="1:5" ht="30">
      <c r="A11950" s="207">
        <v>10406</v>
      </c>
      <c r="B11950" s="208" t="s">
        <v>13140</v>
      </c>
      <c r="C11950" s="209" t="s">
        <v>14</v>
      </c>
      <c r="D11950" s="210">
        <v>429.55</v>
      </c>
      <c r="E11950" s="206"/>
    </row>
    <row r="11951" spans="1:5" ht="30">
      <c r="A11951" s="207">
        <v>10407</v>
      </c>
      <c r="B11951" s="208" t="s">
        <v>13141</v>
      </c>
      <c r="C11951" s="209" t="s">
        <v>14</v>
      </c>
      <c r="D11951" s="210">
        <v>666.23</v>
      </c>
      <c r="E11951" s="206"/>
    </row>
    <row r="11952" spans="1:5" ht="30">
      <c r="A11952" s="207">
        <v>10416</v>
      </c>
      <c r="B11952" s="208" t="s">
        <v>13142</v>
      </c>
      <c r="C11952" s="209" t="s">
        <v>14</v>
      </c>
      <c r="D11952" s="210">
        <v>82.64</v>
      </c>
      <c r="E11952" s="206"/>
    </row>
    <row r="11953" spans="1:5" ht="30">
      <c r="A11953" s="207">
        <v>10419</v>
      </c>
      <c r="B11953" s="208" t="s">
        <v>13143</v>
      </c>
      <c r="C11953" s="209" t="s">
        <v>14</v>
      </c>
      <c r="D11953" s="210">
        <v>71.73</v>
      </c>
      <c r="E11953" s="206"/>
    </row>
    <row r="11954" spans="1:5" ht="30">
      <c r="A11954" s="207">
        <v>21092</v>
      </c>
      <c r="B11954" s="208" t="s">
        <v>13144</v>
      </c>
      <c r="C11954" s="209" t="s">
        <v>14</v>
      </c>
      <c r="D11954" s="210">
        <v>41.01</v>
      </c>
      <c r="E11954" s="206"/>
    </row>
    <row r="11955" spans="1:5" ht="30">
      <c r="A11955" s="207">
        <v>10418</v>
      </c>
      <c r="B11955" s="208" t="s">
        <v>13145</v>
      </c>
      <c r="C11955" s="209" t="s">
        <v>14</v>
      </c>
      <c r="D11955" s="210">
        <v>47.81</v>
      </c>
      <c r="E11955" s="206"/>
    </row>
    <row r="11956" spans="1:5" ht="30">
      <c r="A11956" s="207">
        <v>12657</v>
      </c>
      <c r="B11956" s="208" t="s">
        <v>13146</v>
      </c>
      <c r="C11956" s="209" t="s">
        <v>14</v>
      </c>
      <c r="D11956" s="210">
        <v>192.94</v>
      </c>
      <c r="E11956" s="206"/>
    </row>
    <row r="11957" spans="1:5" ht="30">
      <c r="A11957" s="207">
        <v>10417</v>
      </c>
      <c r="B11957" s="208" t="s">
        <v>13147</v>
      </c>
      <c r="C11957" s="209" t="s">
        <v>14</v>
      </c>
      <c r="D11957" s="210">
        <v>120.41</v>
      </c>
      <c r="E11957" s="206"/>
    </row>
    <row r="11958" spans="1:5" ht="30">
      <c r="A11958" s="207">
        <v>10413</v>
      </c>
      <c r="B11958" s="208" t="s">
        <v>13148</v>
      </c>
      <c r="C11958" s="209" t="s">
        <v>14</v>
      </c>
      <c r="D11958" s="210">
        <v>43.76</v>
      </c>
      <c r="E11958" s="206"/>
    </row>
    <row r="11959" spans="1:5" ht="30">
      <c r="A11959" s="207">
        <v>10414</v>
      </c>
      <c r="B11959" s="208" t="s">
        <v>13149</v>
      </c>
      <c r="C11959" s="209" t="s">
        <v>14</v>
      </c>
      <c r="D11959" s="210">
        <v>263.47000000000003</v>
      </c>
      <c r="E11959" s="206"/>
    </row>
    <row r="11960" spans="1:5" ht="30">
      <c r="A11960" s="207">
        <v>10415</v>
      </c>
      <c r="B11960" s="208" t="s">
        <v>13150</v>
      </c>
      <c r="C11960" s="209" t="s">
        <v>14</v>
      </c>
      <c r="D11960" s="210">
        <v>457.28</v>
      </c>
      <c r="E11960" s="206"/>
    </row>
    <row r="11961" spans="1:5" ht="15">
      <c r="A11961" s="207">
        <v>38643</v>
      </c>
      <c r="B11961" s="208" t="s">
        <v>13151</v>
      </c>
      <c r="C11961" s="209" t="s">
        <v>14</v>
      </c>
      <c r="D11961" s="210">
        <v>39.75</v>
      </c>
      <c r="E11961" s="206"/>
    </row>
    <row r="11962" spans="1:5" ht="15">
      <c r="A11962" s="207">
        <v>6157</v>
      </c>
      <c r="B11962" s="208" t="s">
        <v>13152</v>
      </c>
      <c r="C11962" s="209" t="s">
        <v>14</v>
      </c>
      <c r="D11962" s="210">
        <v>54.3</v>
      </c>
      <c r="E11962" s="206"/>
    </row>
    <row r="11963" spans="1:5" ht="15">
      <c r="A11963" s="207">
        <v>37588</v>
      </c>
      <c r="B11963" s="208" t="s">
        <v>13153</v>
      </c>
      <c r="C11963" s="209" t="s">
        <v>14</v>
      </c>
      <c r="D11963" s="210">
        <v>22.14</v>
      </c>
      <c r="E11963" s="206"/>
    </row>
    <row r="11964" spans="1:5" ht="30">
      <c r="A11964" s="207">
        <v>6152</v>
      </c>
      <c r="B11964" s="208" t="s">
        <v>13154</v>
      </c>
      <c r="C11964" s="209" t="s">
        <v>14</v>
      </c>
      <c r="D11964" s="210">
        <v>3.3</v>
      </c>
      <c r="E11964" s="206"/>
    </row>
    <row r="11965" spans="1:5" ht="30">
      <c r="A11965" s="207">
        <v>6158</v>
      </c>
      <c r="B11965" s="208" t="s">
        <v>13155</v>
      </c>
      <c r="C11965" s="209" t="s">
        <v>14</v>
      </c>
      <c r="D11965" s="210">
        <v>3.98</v>
      </c>
      <c r="E11965" s="206"/>
    </row>
    <row r="11966" spans="1:5" ht="30">
      <c r="A11966" s="207">
        <v>6153</v>
      </c>
      <c r="B11966" s="208" t="s">
        <v>13156</v>
      </c>
      <c r="C11966" s="209" t="s">
        <v>14</v>
      </c>
      <c r="D11966" s="210">
        <v>3.1</v>
      </c>
      <c r="E11966" s="206"/>
    </row>
    <row r="11967" spans="1:5" ht="30">
      <c r="A11967" s="207">
        <v>6156</v>
      </c>
      <c r="B11967" s="208" t="s">
        <v>13157</v>
      </c>
      <c r="C11967" s="209" t="s">
        <v>14</v>
      </c>
      <c r="D11967" s="210">
        <v>3.92</v>
      </c>
      <c r="E11967" s="206"/>
    </row>
    <row r="11968" spans="1:5" ht="30">
      <c r="A11968" s="207">
        <v>6154</v>
      </c>
      <c r="B11968" s="208" t="s">
        <v>13158</v>
      </c>
      <c r="C11968" s="209" t="s">
        <v>14</v>
      </c>
      <c r="D11968" s="210">
        <v>7.39</v>
      </c>
      <c r="E11968" s="206"/>
    </row>
    <row r="11969" spans="1:5" ht="30">
      <c r="A11969" s="207">
        <v>6155</v>
      </c>
      <c r="B11969" s="208" t="s">
        <v>13159</v>
      </c>
      <c r="C11969" s="209" t="s">
        <v>14</v>
      </c>
      <c r="D11969" s="210">
        <v>15.28</v>
      </c>
      <c r="E11969" s="206"/>
    </row>
    <row r="11970" spans="1:5" ht="30">
      <c r="A11970" s="207">
        <v>43595</v>
      </c>
      <c r="B11970" s="208" t="s">
        <v>13160</v>
      </c>
      <c r="C11970" s="209" t="s">
        <v>14</v>
      </c>
      <c r="D11970" s="210">
        <v>20</v>
      </c>
      <c r="E11970" s="206"/>
    </row>
    <row r="11971" spans="1:5" ht="30">
      <c r="A11971" s="207">
        <v>43596</v>
      </c>
      <c r="B11971" s="208" t="s">
        <v>13161</v>
      </c>
      <c r="C11971" s="209" t="s">
        <v>14</v>
      </c>
      <c r="D11971" s="210">
        <v>23.12</v>
      </c>
      <c r="E11971" s="206"/>
    </row>
    <row r="11972" spans="1:5" ht="30">
      <c r="A11972" s="207">
        <v>38108</v>
      </c>
      <c r="B11972" s="208" t="s">
        <v>13162</v>
      </c>
      <c r="C11972" s="209" t="s">
        <v>14</v>
      </c>
      <c r="D11972" s="210">
        <v>33.799999999999997</v>
      </c>
      <c r="E11972" s="206"/>
    </row>
    <row r="11973" spans="1:5" ht="30">
      <c r="A11973" s="207">
        <v>38087</v>
      </c>
      <c r="B11973" s="208" t="s">
        <v>13163</v>
      </c>
      <c r="C11973" s="209" t="s">
        <v>14</v>
      </c>
      <c r="D11973" s="210">
        <v>43.47</v>
      </c>
      <c r="E11973" s="206"/>
    </row>
    <row r="11974" spans="1:5" ht="30">
      <c r="A11974" s="207">
        <v>38109</v>
      </c>
      <c r="B11974" s="208" t="s">
        <v>13164</v>
      </c>
      <c r="C11974" s="209" t="s">
        <v>14</v>
      </c>
      <c r="D11974" s="210">
        <v>54.02</v>
      </c>
      <c r="E11974" s="206"/>
    </row>
    <row r="11975" spans="1:5" ht="30">
      <c r="A11975" s="207">
        <v>38088</v>
      </c>
      <c r="B11975" s="208" t="s">
        <v>13165</v>
      </c>
      <c r="C11975" s="209" t="s">
        <v>14</v>
      </c>
      <c r="D11975" s="210">
        <v>56.8</v>
      </c>
      <c r="E11975" s="206"/>
    </row>
    <row r="11976" spans="1:5" ht="30">
      <c r="A11976" s="207">
        <v>38110</v>
      </c>
      <c r="B11976" s="208" t="s">
        <v>13166</v>
      </c>
      <c r="C11976" s="209" t="s">
        <v>14</v>
      </c>
      <c r="D11976" s="210">
        <v>20.78</v>
      </c>
      <c r="E11976" s="206"/>
    </row>
    <row r="11977" spans="1:5" ht="45">
      <c r="A11977" s="207">
        <v>38089</v>
      </c>
      <c r="B11977" s="208" t="s">
        <v>13167</v>
      </c>
      <c r="C11977" s="209" t="s">
        <v>14</v>
      </c>
      <c r="D11977" s="210">
        <v>36.21</v>
      </c>
      <c r="E11977" s="206"/>
    </row>
    <row r="11978" spans="1:5" ht="30">
      <c r="A11978" s="207">
        <v>38111</v>
      </c>
      <c r="B11978" s="208" t="s">
        <v>13168</v>
      </c>
      <c r="C11978" s="209" t="s">
        <v>14</v>
      </c>
      <c r="D11978" s="210">
        <v>23.24</v>
      </c>
      <c r="E11978" s="206"/>
    </row>
    <row r="11979" spans="1:5" ht="45">
      <c r="A11979" s="207">
        <v>38090</v>
      </c>
      <c r="B11979" s="208" t="s">
        <v>13169</v>
      </c>
      <c r="C11979" s="209" t="s">
        <v>14</v>
      </c>
      <c r="D11979" s="210">
        <v>37.42</v>
      </c>
      <c r="E11979" s="206"/>
    </row>
    <row r="11980" spans="1:5" ht="15">
      <c r="A11980" s="207">
        <v>11786</v>
      </c>
      <c r="B11980" s="208" t="s">
        <v>13170</v>
      </c>
      <c r="C11980" s="209" t="s">
        <v>14</v>
      </c>
      <c r="D11980" s="210">
        <v>265.20999999999998</v>
      </c>
      <c r="E11980" s="206"/>
    </row>
    <row r="11981" spans="1:5" ht="30">
      <c r="A11981" s="207">
        <v>13726</v>
      </c>
      <c r="B11981" s="208" t="s">
        <v>13171</v>
      </c>
      <c r="C11981" s="209" t="s">
        <v>14</v>
      </c>
      <c r="D11981" s="210">
        <v>51377.55</v>
      </c>
      <c r="E11981" s="206"/>
    </row>
    <row r="11982" spans="1:5" ht="15">
      <c r="A11982" s="207">
        <v>38400</v>
      </c>
      <c r="B11982" s="208" t="s">
        <v>13172</v>
      </c>
      <c r="C11982" s="209" t="s">
        <v>14</v>
      </c>
      <c r="D11982" s="210">
        <v>20.94</v>
      </c>
      <c r="E11982" s="206"/>
    </row>
    <row r="11983" spans="1:5" ht="30">
      <c r="A11983" s="207">
        <v>12627</v>
      </c>
      <c r="B11983" s="208" t="s">
        <v>13173</v>
      </c>
      <c r="C11983" s="209" t="s">
        <v>14</v>
      </c>
      <c r="D11983" s="210">
        <v>0.44</v>
      </c>
      <c r="E11983" s="206"/>
    </row>
    <row r="11984" spans="1:5" ht="15">
      <c r="A11984" s="207">
        <v>6138</v>
      </c>
      <c r="B11984" s="208" t="s">
        <v>13174</v>
      </c>
      <c r="C11984" s="209" t="s">
        <v>14</v>
      </c>
      <c r="D11984" s="210">
        <v>2.34</v>
      </c>
      <c r="E11984" s="206"/>
    </row>
    <row r="11985" spans="1:5" ht="15">
      <c r="A11985" s="207">
        <v>39996</v>
      </c>
      <c r="B11985" s="208" t="s">
        <v>13175</v>
      </c>
      <c r="C11985" s="209" t="s">
        <v>803</v>
      </c>
      <c r="D11985" s="210">
        <v>3.02</v>
      </c>
      <c r="E11985" s="206"/>
    </row>
    <row r="11986" spans="1:5" ht="30">
      <c r="A11986" s="207">
        <v>10478</v>
      </c>
      <c r="B11986" s="208" t="s">
        <v>13176</v>
      </c>
      <c r="C11986" s="209" t="s">
        <v>8049</v>
      </c>
      <c r="D11986" s="210">
        <v>26.93</v>
      </c>
      <c r="E11986" s="206"/>
    </row>
    <row r="11987" spans="1:5" ht="15">
      <c r="A11987" s="207">
        <v>10475</v>
      </c>
      <c r="B11987" s="208" t="s">
        <v>13177</v>
      </c>
      <c r="C11987" s="209" t="s">
        <v>8049</v>
      </c>
      <c r="D11987" s="210">
        <v>23.69</v>
      </c>
      <c r="E11987" s="206"/>
    </row>
    <row r="11988" spans="1:5" ht="30">
      <c r="A11988" s="207">
        <v>10481</v>
      </c>
      <c r="B11988" s="208" t="s">
        <v>13178</v>
      </c>
      <c r="C11988" s="209" t="s">
        <v>8049</v>
      </c>
      <c r="D11988" s="210">
        <v>25.83</v>
      </c>
      <c r="E11988" s="206"/>
    </row>
    <row r="11989" spans="1:5" ht="15">
      <c r="A11989" s="207">
        <v>4031</v>
      </c>
      <c r="B11989" s="208" t="s">
        <v>13179</v>
      </c>
      <c r="C11989" s="209" t="s">
        <v>787</v>
      </c>
      <c r="D11989" s="210">
        <v>31.4</v>
      </c>
      <c r="E11989" s="206"/>
    </row>
    <row r="11990" spans="1:5" ht="15">
      <c r="A11990" s="207">
        <v>4030</v>
      </c>
      <c r="B11990" s="208" t="s">
        <v>13180</v>
      </c>
      <c r="C11990" s="209" t="s">
        <v>787</v>
      </c>
      <c r="D11990" s="210">
        <v>6.68</v>
      </c>
      <c r="E11990" s="206"/>
    </row>
    <row r="11991" spans="1:5" ht="30">
      <c r="A11991" s="207">
        <v>39399</v>
      </c>
      <c r="B11991" s="208" t="s">
        <v>13181</v>
      </c>
      <c r="C11991" s="209" t="s">
        <v>14</v>
      </c>
      <c r="D11991" s="210">
        <v>1334.25</v>
      </c>
      <c r="E11991" s="206"/>
    </row>
    <row r="11992" spans="1:5" ht="30">
      <c r="A11992" s="207">
        <v>39400</v>
      </c>
      <c r="B11992" s="208" t="s">
        <v>13182</v>
      </c>
      <c r="C11992" s="209" t="s">
        <v>14</v>
      </c>
      <c r="D11992" s="210">
        <v>1450.27</v>
      </c>
      <c r="E11992" s="206"/>
    </row>
    <row r="11993" spans="1:5" ht="30">
      <c r="A11993" s="207">
        <v>39401</v>
      </c>
      <c r="B11993" s="208" t="s">
        <v>13183</v>
      </c>
      <c r="C11993" s="209" t="s">
        <v>14</v>
      </c>
      <c r="D11993" s="210">
        <v>1626.86</v>
      </c>
      <c r="E11993" s="206"/>
    </row>
    <row r="11994" spans="1:5" ht="30">
      <c r="A11994" s="207">
        <v>11652</v>
      </c>
      <c r="B11994" s="208" t="s">
        <v>13184</v>
      </c>
      <c r="C11994" s="209" t="s">
        <v>14</v>
      </c>
      <c r="D11994" s="210">
        <v>3500</v>
      </c>
      <c r="E11994" s="206"/>
    </row>
    <row r="11995" spans="1:5" ht="30">
      <c r="A11995" s="207">
        <v>13896</v>
      </c>
      <c r="B11995" s="208" t="s">
        <v>13185</v>
      </c>
      <c r="C11995" s="209" t="s">
        <v>14</v>
      </c>
      <c r="D11995" s="210">
        <v>3139.8</v>
      </c>
      <c r="E11995" s="206"/>
    </row>
    <row r="11996" spans="1:5" ht="30">
      <c r="A11996" s="207">
        <v>13475</v>
      </c>
      <c r="B11996" s="208" t="s">
        <v>13186</v>
      </c>
      <c r="C11996" s="209" t="s">
        <v>14</v>
      </c>
      <c r="D11996" s="210">
        <v>3824.66</v>
      </c>
      <c r="E11996" s="206"/>
    </row>
    <row r="11997" spans="1:5" ht="30">
      <c r="A11997" s="207">
        <v>25971</v>
      </c>
      <c r="B11997" s="208" t="s">
        <v>13187</v>
      </c>
      <c r="C11997" s="209" t="s">
        <v>14</v>
      </c>
      <c r="D11997" s="210">
        <v>2919833.7</v>
      </c>
      <c r="E11997" s="206"/>
    </row>
    <row r="11998" spans="1:5" ht="30">
      <c r="A11998" s="207">
        <v>25970</v>
      </c>
      <c r="B11998" s="208" t="s">
        <v>13188</v>
      </c>
      <c r="C11998" s="209" t="s">
        <v>14</v>
      </c>
      <c r="D11998" s="210">
        <v>1229216.1000000001</v>
      </c>
      <c r="E11998" s="206"/>
    </row>
    <row r="11999" spans="1:5" ht="30">
      <c r="A11999" s="207">
        <v>13476</v>
      </c>
      <c r="B11999" s="208" t="s">
        <v>13189</v>
      </c>
      <c r="C11999" s="209" t="s">
        <v>14</v>
      </c>
      <c r="D11999" s="210">
        <v>1238123.55</v>
      </c>
      <c r="E11999" s="206"/>
    </row>
    <row r="12000" spans="1:5" ht="30">
      <c r="A12000" s="207">
        <v>10488</v>
      </c>
      <c r="B12000" s="208" t="s">
        <v>13190</v>
      </c>
      <c r="C12000" s="209" t="s">
        <v>14</v>
      </c>
      <c r="D12000" s="210">
        <v>1500000</v>
      </c>
      <c r="E12000" s="206"/>
    </row>
    <row r="12001" spans="1:5" ht="30">
      <c r="A12001" s="207">
        <v>13606</v>
      </c>
      <c r="B12001" s="208" t="s">
        <v>13191</v>
      </c>
      <c r="C12001" s="209" t="s">
        <v>14</v>
      </c>
      <c r="D12001" s="210">
        <v>1328978.55</v>
      </c>
      <c r="E12001" s="206"/>
    </row>
    <row r="12002" spans="1:5" ht="15">
      <c r="A12002" s="207">
        <v>10489</v>
      </c>
      <c r="B12002" s="208" t="s">
        <v>13192</v>
      </c>
      <c r="C12002" s="209" t="s">
        <v>15</v>
      </c>
      <c r="D12002" s="210">
        <v>13.07</v>
      </c>
      <c r="E12002" s="206"/>
    </row>
    <row r="12003" spans="1:5" ht="15">
      <c r="A12003" s="207">
        <v>41073</v>
      </c>
      <c r="B12003" s="208" t="s">
        <v>13193</v>
      </c>
      <c r="C12003" s="209" t="s">
        <v>8218</v>
      </c>
      <c r="D12003" s="210">
        <v>2319.69</v>
      </c>
      <c r="E12003" s="206"/>
    </row>
    <row r="12004" spans="1:5" ht="30">
      <c r="A12004" s="207">
        <v>34391</v>
      </c>
      <c r="B12004" s="208" t="s">
        <v>13194</v>
      </c>
      <c r="C12004" s="209" t="s">
        <v>787</v>
      </c>
      <c r="D12004" s="210">
        <v>702.6</v>
      </c>
      <c r="E12004" s="206"/>
    </row>
    <row r="12005" spans="1:5" ht="30">
      <c r="A12005" s="207">
        <v>10496</v>
      </c>
      <c r="B12005" s="208" t="s">
        <v>13195</v>
      </c>
      <c r="C12005" s="209" t="s">
        <v>787</v>
      </c>
      <c r="D12005" s="210">
        <v>611.61</v>
      </c>
      <c r="E12005" s="206"/>
    </row>
    <row r="12006" spans="1:5" ht="30">
      <c r="A12006" s="207">
        <v>10497</v>
      </c>
      <c r="B12006" s="208" t="s">
        <v>13196</v>
      </c>
      <c r="C12006" s="209" t="s">
        <v>787</v>
      </c>
      <c r="D12006" s="210">
        <v>1590.18</v>
      </c>
      <c r="E12006" s="206"/>
    </row>
    <row r="12007" spans="1:5" ht="30">
      <c r="A12007" s="207">
        <v>10504</v>
      </c>
      <c r="B12007" s="208" t="s">
        <v>13197</v>
      </c>
      <c r="C12007" s="209" t="s">
        <v>787</v>
      </c>
      <c r="D12007" s="210">
        <v>1859.29</v>
      </c>
      <c r="E12007" s="206"/>
    </row>
    <row r="12008" spans="1:5" ht="15">
      <c r="A12008" s="207">
        <v>34390</v>
      </c>
      <c r="B12008" s="208" t="s">
        <v>13198</v>
      </c>
      <c r="C12008" s="209" t="s">
        <v>787</v>
      </c>
      <c r="D12008" s="210">
        <v>548</v>
      </c>
      <c r="E12008" s="206"/>
    </row>
    <row r="12009" spans="1:5" ht="15">
      <c r="A12009" s="207">
        <v>34389</v>
      </c>
      <c r="B12009" s="208" t="s">
        <v>13199</v>
      </c>
      <c r="C12009" s="209" t="s">
        <v>787</v>
      </c>
      <c r="D12009" s="210">
        <v>171.25</v>
      </c>
      <c r="E12009" s="206"/>
    </row>
    <row r="12010" spans="1:5" ht="15">
      <c r="A12010" s="207">
        <v>34388</v>
      </c>
      <c r="B12010" s="208" t="s">
        <v>13200</v>
      </c>
      <c r="C12010" s="209" t="s">
        <v>787</v>
      </c>
      <c r="D12010" s="210">
        <v>243.38</v>
      </c>
      <c r="E12010" s="206"/>
    </row>
    <row r="12011" spans="1:5" ht="15">
      <c r="A12011" s="207">
        <v>34387</v>
      </c>
      <c r="B12011" s="208" t="s">
        <v>13201</v>
      </c>
      <c r="C12011" s="209" t="s">
        <v>787</v>
      </c>
      <c r="D12011" s="210">
        <v>395.1</v>
      </c>
      <c r="E12011" s="206"/>
    </row>
    <row r="12012" spans="1:5" ht="15">
      <c r="A12012" s="207">
        <v>11188</v>
      </c>
      <c r="B12012" s="208" t="s">
        <v>13202</v>
      </c>
      <c r="C12012" s="209" t="s">
        <v>787</v>
      </c>
      <c r="D12012" s="210">
        <v>195.71</v>
      </c>
      <c r="E12012" s="206"/>
    </row>
    <row r="12013" spans="1:5" ht="15">
      <c r="A12013" s="207">
        <v>11189</v>
      </c>
      <c r="B12013" s="208" t="s">
        <v>13203</v>
      </c>
      <c r="C12013" s="209" t="s">
        <v>787</v>
      </c>
      <c r="D12013" s="210">
        <v>293.57</v>
      </c>
      <c r="E12013" s="206"/>
    </row>
    <row r="12014" spans="1:5" ht="15">
      <c r="A12014" s="207">
        <v>21107</v>
      </c>
      <c r="B12014" s="208" t="s">
        <v>13204</v>
      </c>
      <c r="C12014" s="209" t="s">
        <v>787</v>
      </c>
      <c r="D12014" s="210">
        <v>211.26</v>
      </c>
      <c r="E12014" s="206"/>
    </row>
    <row r="12015" spans="1:5" ht="15">
      <c r="A12015" s="207">
        <v>34386</v>
      </c>
      <c r="B12015" s="208" t="s">
        <v>13205</v>
      </c>
      <c r="C12015" s="209" t="s">
        <v>787</v>
      </c>
      <c r="D12015" s="210">
        <v>366.96</v>
      </c>
      <c r="E12015" s="206"/>
    </row>
    <row r="12016" spans="1:5" ht="15">
      <c r="A12016" s="207">
        <v>10490</v>
      </c>
      <c r="B12016" s="208" t="s">
        <v>13206</v>
      </c>
      <c r="C12016" s="209" t="s">
        <v>787</v>
      </c>
      <c r="D12016" s="210">
        <v>110.09</v>
      </c>
      <c r="E12016" s="206"/>
    </row>
    <row r="12017" spans="1:5" ht="15">
      <c r="A12017" s="207">
        <v>10492</v>
      </c>
      <c r="B12017" s="208" t="s">
        <v>13207</v>
      </c>
      <c r="C12017" s="209" t="s">
        <v>787</v>
      </c>
      <c r="D12017" s="210">
        <v>146.78</v>
      </c>
      <c r="E12017" s="206"/>
    </row>
    <row r="12018" spans="1:5" ht="15">
      <c r="A12018" s="207">
        <v>10493</v>
      </c>
      <c r="B12018" s="208" t="s">
        <v>13208</v>
      </c>
      <c r="C12018" s="209" t="s">
        <v>787</v>
      </c>
      <c r="D12018" s="210">
        <v>171.25</v>
      </c>
      <c r="E12018" s="206"/>
    </row>
    <row r="12019" spans="1:5" ht="15">
      <c r="A12019" s="207">
        <v>10491</v>
      </c>
      <c r="B12019" s="208" t="s">
        <v>13209</v>
      </c>
      <c r="C12019" s="209" t="s">
        <v>787</v>
      </c>
      <c r="D12019" s="210">
        <v>207.94</v>
      </c>
      <c r="E12019" s="206"/>
    </row>
    <row r="12020" spans="1:5" ht="15">
      <c r="A12020" s="207">
        <v>34385</v>
      </c>
      <c r="B12020" s="208" t="s">
        <v>13210</v>
      </c>
      <c r="C12020" s="209" t="s">
        <v>787</v>
      </c>
      <c r="D12020" s="210">
        <v>303.35000000000002</v>
      </c>
      <c r="E12020" s="206"/>
    </row>
    <row r="12021" spans="1:5" ht="15">
      <c r="A12021" s="207">
        <v>10499</v>
      </c>
      <c r="B12021" s="208" t="s">
        <v>13211</v>
      </c>
      <c r="C12021" s="209" t="s">
        <v>787</v>
      </c>
      <c r="D12021" s="210">
        <v>122.32</v>
      </c>
      <c r="E12021" s="206"/>
    </row>
    <row r="12022" spans="1:5" ht="15">
      <c r="A12022" s="207">
        <v>34384</v>
      </c>
      <c r="B12022" s="208" t="s">
        <v>13212</v>
      </c>
      <c r="C12022" s="209" t="s">
        <v>787</v>
      </c>
      <c r="D12022" s="210">
        <v>366.96</v>
      </c>
      <c r="E12022" s="206"/>
    </row>
    <row r="12023" spans="1:5" ht="15">
      <c r="A12023" s="207">
        <v>11185</v>
      </c>
      <c r="B12023" s="208" t="s">
        <v>13213</v>
      </c>
      <c r="C12023" s="209" t="s">
        <v>787</v>
      </c>
      <c r="D12023" s="210">
        <v>379.19</v>
      </c>
      <c r="E12023" s="206"/>
    </row>
    <row r="12024" spans="1:5" ht="15">
      <c r="A12024" s="207">
        <v>10507</v>
      </c>
      <c r="B12024" s="208" t="s">
        <v>13214</v>
      </c>
      <c r="C12024" s="209" t="s">
        <v>787</v>
      </c>
      <c r="D12024" s="210">
        <v>329.84</v>
      </c>
      <c r="E12024" s="206"/>
    </row>
    <row r="12025" spans="1:5" ht="15">
      <c r="A12025" s="207">
        <v>10505</v>
      </c>
      <c r="B12025" s="208" t="s">
        <v>13215</v>
      </c>
      <c r="C12025" s="209" t="s">
        <v>787</v>
      </c>
      <c r="D12025" s="210">
        <v>194.63</v>
      </c>
      <c r="E12025" s="206"/>
    </row>
    <row r="12026" spans="1:5" ht="15">
      <c r="A12026" s="207">
        <v>10506</v>
      </c>
      <c r="B12026" s="208" t="s">
        <v>13216</v>
      </c>
      <c r="C12026" s="209" t="s">
        <v>787</v>
      </c>
      <c r="D12026" s="210">
        <v>254.07</v>
      </c>
      <c r="E12026" s="206"/>
    </row>
    <row r="12027" spans="1:5" ht="30">
      <c r="A12027" s="207">
        <v>5031</v>
      </c>
      <c r="B12027" s="208" t="s">
        <v>13217</v>
      </c>
      <c r="C12027" s="209" t="s">
        <v>787</v>
      </c>
      <c r="D12027" s="210">
        <v>356.76</v>
      </c>
      <c r="E12027" s="206"/>
    </row>
    <row r="12028" spans="1:5" ht="15">
      <c r="A12028" s="207">
        <v>10502</v>
      </c>
      <c r="B12028" s="208" t="s">
        <v>13218</v>
      </c>
      <c r="C12028" s="209" t="s">
        <v>787</v>
      </c>
      <c r="D12028" s="210">
        <v>415.71</v>
      </c>
      <c r="E12028" s="206"/>
    </row>
    <row r="12029" spans="1:5" ht="15">
      <c r="A12029" s="207">
        <v>10501</v>
      </c>
      <c r="B12029" s="208" t="s">
        <v>13219</v>
      </c>
      <c r="C12029" s="209" t="s">
        <v>787</v>
      </c>
      <c r="D12029" s="210">
        <v>234.86</v>
      </c>
      <c r="E12029" s="206"/>
    </row>
    <row r="12030" spans="1:5" ht="15">
      <c r="A12030" s="207">
        <v>10503</v>
      </c>
      <c r="B12030" s="208" t="s">
        <v>13220</v>
      </c>
      <c r="C12030" s="209" t="s">
        <v>787</v>
      </c>
      <c r="D12030" s="210">
        <v>317.3</v>
      </c>
      <c r="E12030" s="206"/>
    </row>
    <row r="12031" spans="1:5" ht="30">
      <c r="A12031" s="207">
        <v>4500</v>
      </c>
      <c r="B12031" s="208" t="s">
        <v>13221</v>
      </c>
      <c r="C12031" s="209" t="s">
        <v>803</v>
      </c>
      <c r="D12031" s="210">
        <v>13.95</v>
      </c>
      <c r="E12031" s="206"/>
    </row>
    <row r="12032" spans="1:5" ht="30">
      <c r="A12032" s="207">
        <v>4448</v>
      </c>
      <c r="B12032" s="208" t="s">
        <v>13222</v>
      </c>
      <c r="C12032" s="209" t="s">
        <v>803</v>
      </c>
      <c r="D12032" s="210">
        <v>19.16</v>
      </c>
      <c r="E12032" s="206"/>
    </row>
    <row r="12033" spans="1:5" ht="30">
      <c r="A12033" s="207">
        <v>20213</v>
      </c>
      <c r="B12033" s="208" t="s">
        <v>13223</v>
      </c>
      <c r="C12033" s="209" t="s">
        <v>803</v>
      </c>
      <c r="D12033" s="210">
        <v>11.78</v>
      </c>
      <c r="E12033" s="206"/>
    </row>
    <row r="12034" spans="1:5" ht="30">
      <c r="A12034" s="207">
        <v>20211</v>
      </c>
      <c r="B12034" s="208" t="s">
        <v>13224</v>
      </c>
      <c r="C12034" s="209" t="s">
        <v>803</v>
      </c>
      <c r="D12034" s="210">
        <v>15.61</v>
      </c>
      <c r="E12034" s="206"/>
    </row>
    <row r="12035" spans="1:5" ht="30">
      <c r="A12035" s="207">
        <v>40270</v>
      </c>
      <c r="B12035" s="208" t="s">
        <v>13225</v>
      </c>
      <c r="C12035" s="209" t="s">
        <v>803</v>
      </c>
      <c r="D12035" s="210">
        <v>69.73</v>
      </c>
      <c r="E12035" s="206"/>
    </row>
    <row r="12036" spans="1:5" ht="30">
      <c r="A12036" s="207">
        <v>4425</v>
      </c>
      <c r="B12036" s="208" t="s">
        <v>13226</v>
      </c>
      <c r="C12036" s="209" t="s">
        <v>803</v>
      </c>
      <c r="D12036" s="210">
        <v>12.9</v>
      </c>
      <c r="E12036" s="206"/>
    </row>
    <row r="12037" spans="1:5" ht="30">
      <c r="A12037" s="207">
        <v>4472</v>
      </c>
      <c r="B12037" s="208" t="s">
        <v>13227</v>
      </c>
      <c r="C12037" s="209" t="s">
        <v>803</v>
      </c>
      <c r="D12037" s="210">
        <v>16.11</v>
      </c>
      <c r="E12037" s="206"/>
    </row>
    <row r="12038" spans="1:5" ht="30">
      <c r="A12038" s="207">
        <v>35272</v>
      </c>
      <c r="B12038" s="208" t="s">
        <v>13228</v>
      </c>
      <c r="C12038" s="209" t="s">
        <v>803</v>
      </c>
      <c r="D12038" s="210">
        <v>23.3</v>
      </c>
      <c r="E12038" s="206"/>
    </row>
    <row r="12039" spans="1:5" ht="30">
      <c r="A12039" s="207">
        <v>4481</v>
      </c>
      <c r="B12039" s="208" t="s">
        <v>13229</v>
      </c>
      <c r="C12039" s="209" t="s">
        <v>803</v>
      </c>
      <c r="D12039" s="210">
        <v>24.94</v>
      </c>
      <c r="E12039" s="206"/>
    </row>
    <row r="12040" spans="1:5" ht="15">
      <c r="A12040" s="207">
        <v>34345</v>
      </c>
      <c r="B12040" s="208" t="s">
        <v>13230</v>
      </c>
      <c r="C12040" s="209" t="s">
        <v>15</v>
      </c>
      <c r="D12040" s="210">
        <v>10.59</v>
      </c>
      <c r="E12040" s="206"/>
    </row>
    <row r="12041" spans="1:5" ht="15">
      <c r="A12041" s="207">
        <v>41096</v>
      </c>
      <c r="B12041" s="208" t="s">
        <v>13231</v>
      </c>
      <c r="C12041" s="209" t="s">
        <v>8218</v>
      </c>
      <c r="D12041" s="210">
        <v>1878.45</v>
      </c>
      <c r="E12041" s="206"/>
    </row>
    <row r="12042" spans="1:5" ht="30">
      <c r="A12042" s="207">
        <v>41776</v>
      </c>
      <c r="B12042" s="208" t="s">
        <v>13232</v>
      </c>
      <c r="C12042" s="209" t="s">
        <v>15</v>
      </c>
      <c r="D12042" s="210">
        <v>14.51</v>
      </c>
      <c r="E12042" s="206"/>
    </row>
    <row r="12043" spans="1:5">
      <c r="B12043" s="212"/>
    </row>
    <row r="12044" spans="1:5">
      <c r="B12044" s="212"/>
    </row>
    <row r="12045" spans="1:5">
      <c r="B12045" s="212"/>
    </row>
    <row r="12046" spans="1:5">
      <c r="B12046" s="212"/>
    </row>
    <row r="12047" spans="1:5">
      <c r="B12047" s="212"/>
    </row>
    <row r="12048" spans="1:5">
      <c r="B12048" s="212"/>
    </row>
    <row r="12049" spans="2:2">
      <c r="B12049" s="212"/>
    </row>
    <row r="12050" spans="2:2">
      <c r="B12050" s="212"/>
    </row>
    <row r="12051" spans="2:2">
      <c r="B12051" s="212"/>
    </row>
    <row r="12052" spans="2:2">
      <c r="B12052" s="212"/>
    </row>
    <row r="12053" spans="2:2">
      <c r="B12053" s="212"/>
    </row>
    <row r="12054" spans="2:2">
      <c r="B12054" s="212"/>
    </row>
    <row r="12055" spans="2:2">
      <c r="B12055" s="212"/>
    </row>
    <row r="12056" spans="2:2">
      <c r="B12056" s="212"/>
    </row>
    <row r="12057" spans="2:2">
      <c r="B12057" s="212"/>
    </row>
    <row r="12058" spans="2:2">
      <c r="B12058" s="212"/>
    </row>
    <row r="12059" spans="2:2">
      <c r="B12059" s="212"/>
    </row>
    <row r="12060" spans="2:2">
      <c r="B12060" s="212"/>
    </row>
  </sheetData>
  <pageMargins left="0.511811024" right="0.511811024" top="0.78740157499999996" bottom="0.78740157499999996" header="0.31496062000000002" footer="0.31496062000000002"/>
  <pageSetup paperSize="9" scale="48" orientation="portrait" r:id="rId1"/>
</worksheet>
</file>

<file path=xl/worksheets/sheet2.xml><?xml version="1.0" encoding="utf-8"?>
<worksheet xmlns="http://schemas.openxmlformats.org/spreadsheetml/2006/main" xmlns:r="http://schemas.openxmlformats.org/officeDocument/2006/relationships">
  <dimension ref="A2:D68"/>
  <sheetViews>
    <sheetView tabSelected="1" view="pageBreakPreview" zoomScale="80" zoomScaleNormal="80" zoomScaleSheetLayoutView="80" workbookViewId="0">
      <selection activeCell="M18" sqref="M18"/>
    </sheetView>
  </sheetViews>
  <sheetFormatPr defaultRowHeight="12.75"/>
  <cols>
    <col min="1" max="1" width="9.125" style="318" bestFit="1" customWidth="1"/>
    <col min="2" max="2" width="57.25" style="20" customWidth="1"/>
    <col min="3" max="3" width="14.875" style="20" bestFit="1" customWidth="1"/>
    <col min="4" max="4" width="8.25" style="20" bestFit="1" customWidth="1"/>
    <col min="5" max="5" width="9" style="20" customWidth="1"/>
    <col min="6" max="238" width="9" style="20"/>
    <col min="239" max="239" width="42.625" style="20" customWidth="1"/>
    <col min="240" max="240" width="14" style="20" customWidth="1"/>
    <col min="241" max="241" width="9.25" style="20" bestFit="1" customWidth="1"/>
    <col min="242" max="242" width="11.25" style="20" customWidth="1"/>
    <col min="243" max="249" width="12.625" style="20" customWidth="1"/>
    <col min="250" max="250" width="10.5" style="20" customWidth="1"/>
    <col min="251" max="494" width="9" style="20"/>
    <col min="495" max="495" width="42.625" style="20" customWidth="1"/>
    <col min="496" max="496" width="14" style="20" customWidth="1"/>
    <col min="497" max="497" width="9.25" style="20" bestFit="1" customWidth="1"/>
    <col min="498" max="498" width="11.25" style="20" customWidth="1"/>
    <col min="499" max="505" width="12.625" style="20" customWidth="1"/>
    <col min="506" max="506" width="10.5" style="20" customWidth="1"/>
    <col min="507" max="750" width="9" style="20"/>
    <col min="751" max="751" width="42.625" style="20" customWidth="1"/>
    <col min="752" max="752" width="14" style="20" customWidth="1"/>
    <col min="753" max="753" width="9.25" style="20" bestFit="1" customWidth="1"/>
    <col min="754" max="754" width="11.25" style="20" customWidth="1"/>
    <col min="755" max="761" width="12.625" style="20" customWidth="1"/>
    <col min="762" max="762" width="10.5" style="20" customWidth="1"/>
    <col min="763" max="1006" width="9" style="20"/>
    <col min="1007" max="1007" width="42.625" style="20" customWidth="1"/>
    <col min="1008" max="1008" width="14" style="20" customWidth="1"/>
    <col min="1009" max="1009" width="9.25" style="20" bestFit="1" customWidth="1"/>
    <col min="1010" max="1010" width="11.25" style="20" customWidth="1"/>
    <col min="1011" max="1017" width="12.625" style="20" customWidth="1"/>
    <col min="1018" max="1018" width="10.5" style="20" customWidth="1"/>
    <col min="1019" max="1262" width="9" style="20"/>
    <col min="1263" max="1263" width="42.625" style="20" customWidth="1"/>
    <col min="1264" max="1264" width="14" style="20" customWidth="1"/>
    <col min="1265" max="1265" width="9.25" style="20" bestFit="1" customWidth="1"/>
    <col min="1266" max="1266" width="11.25" style="20" customWidth="1"/>
    <col min="1267" max="1273" width="12.625" style="20" customWidth="1"/>
    <col min="1274" max="1274" width="10.5" style="20" customWidth="1"/>
    <col min="1275" max="1518" width="9" style="20"/>
    <col min="1519" max="1519" width="42.625" style="20" customWidth="1"/>
    <col min="1520" max="1520" width="14" style="20" customWidth="1"/>
    <col min="1521" max="1521" width="9.25" style="20" bestFit="1" customWidth="1"/>
    <col min="1522" max="1522" width="11.25" style="20" customWidth="1"/>
    <col min="1523" max="1529" width="12.625" style="20" customWidth="1"/>
    <col min="1530" max="1530" width="10.5" style="20" customWidth="1"/>
    <col min="1531" max="1774" width="9" style="20"/>
    <col min="1775" max="1775" width="42.625" style="20" customWidth="1"/>
    <col min="1776" max="1776" width="14" style="20" customWidth="1"/>
    <col min="1777" max="1777" width="9.25" style="20" bestFit="1" customWidth="1"/>
    <col min="1778" max="1778" width="11.25" style="20" customWidth="1"/>
    <col min="1779" max="1785" width="12.625" style="20" customWidth="1"/>
    <col min="1786" max="1786" width="10.5" style="20" customWidth="1"/>
    <col min="1787" max="2030" width="9" style="20"/>
    <col min="2031" max="2031" width="42.625" style="20" customWidth="1"/>
    <col min="2032" max="2032" width="14" style="20" customWidth="1"/>
    <col min="2033" max="2033" width="9.25" style="20" bestFit="1" customWidth="1"/>
    <col min="2034" max="2034" width="11.25" style="20" customWidth="1"/>
    <col min="2035" max="2041" width="12.625" style="20" customWidth="1"/>
    <col min="2042" max="2042" width="10.5" style="20" customWidth="1"/>
    <col min="2043" max="2286" width="9" style="20"/>
    <col min="2287" max="2287" width="42.625" style="20" customWidth="1"/>
    <col min="2288" max="2288" width="14" style="20" customWidth="1"/>
    <col min="2289" max="2289" width="9.25" style="20" bestFit="1" customWidth="1"/>
    <col min="2290" max="2290" width="11.25" style="20" customWidth="1"/>
    <col min="2291" max="2297" width="12.625" style="20" customWidth="1"/>
    <col min="2298" max="2298" width="10.5" style="20" customWidth="1"/>
    <col min="2299" max="2542" width="9" style="20"/>
    <col min="2543" max="2543" width="42.625" style="20" customWidth="1"/>
    <col min="2544" max="2544" width="14" style="20" customWidth="1"/>
    <col min="2545" max="2545" width="9.25" style="20" bestFit="1" customWidth="1"/>
    <col min="2546" max="2546" width="11.25" style="20" customWidth="1"/>
    <col min="2547" max="2553" width="12.625" style="20" customWidth="1"/>
    <col min="2554" max="2554" width="10.5" style="20" customWidth="1"/>
    <col min="2555" max="2798" width="9" style="20"/>
    <col min="2799" max="2799" width="42.625" style="20" customWidth="1"/>
    <col min="2800" max="2800" width="14" style="20" customWidth="1"/>
    <col min="2801" max="2801" width="9.25" style="20" bestFit="1" customWidth="1"/>
    <col min="2802" max="2802" width="11.25" style="20" customWidth="1"/>
    <col min="2803" max="2809" width="12.625" style="20" customWidth="1"/>
    <col min="2810" max="2810" width="10.5" style="20" customWidth="1"/>
    <col min="2811" max="3054" width="9" style="20"/>
    <col min="3055" max="3055" width="42.625" style="20" customWidth="1"/>
    <col min="3056" max="3056" width="14" style="20" customWidth="1"/>
    <col min="3057" max="3057" width="9.25" style="20" bestFit="1" customWidth="1"/>
    <col min="3058" max="3058" width="11.25" style="20" customWidth="1"/>
    <col min="3059" max="3065" width="12.625" style="20" customWidth="1"/>
    <col min="3066" max="3066" width="10.5" style="20" customWidth="1"/>
    <col min="3067" max="3310" width="9" style="20"/>
    <col min="3311" max="3311" width="42.625" style="20" customWidth="1"/>
    <col min="3312" max="3312" width="14" style="20" customWidth="1"/>
    <col min="3313" max="3313" width="9.25" style="20" bestFit="1" customWidth="1"/>
    <col min="3314" max="3314" width="11.25" style="20" customWidth="1"/>
    <col min="3315" max="3321" width="12.625" style="20" customWidth="1"/>
    <col min="3322" max="3322" width="10.5" style="20" customWidth="1"/>
    <col min="3323" max="3566" width="9" style="20"/>
    <col min="3567" max="3567" width="42.625" style="20" customWidth="1"/>
    <col min="3568" max="3568" width="14" style="20" customWidth="1"/>
    <col min="3569" max="3569" width="9.25" style="20" bestFit="1" customWidth="1"/>
    <col min="3570" max="3570" width="11.25" style="20" customWidth="1"/>
    <col min="3571" max="3577" width="12.625" style="20" customWidth="1"/>
    <col min="3578" max="3578" width="10.5" style="20" customWidth="1"/>
    <col min="3579" max="3822" width="9" style="20"/>
    <col min="3823" max="3823" width="42.625" style="20" customWidth="1"/>
    <col min="3824" max="3824" width="14" style="20" customWidth="1"/>
    <col min="3825" max="3825" width="9.25" style="20" bestFit="1" customWidth="1"/>
    <col min="3826" max="3826" width="11.25" style="20" customWidth="1"/>
    <col min="3827" max="3833" width="12.625" style="20" customWidth="1"/>
    <col min="3834" max="3834" width="10.5" style="20" customWidth="1"/>
    <col min="3835" max="4078" width="9" style="20"/>
    <col min="4079" max="4079" width="42.625" style="20" customWidth="1"/>
    <col min="4080" max="4080" width="14" style="20" customWidth="1"/>
    <col min="4081" max="4081" width="9.25" style="20" bestFit="1" customWidth="1"/>
    <col min="4082" max="4082" width="11.25" style="20" customWidth="1"/>
    <col min="4083" max="4089" width="12.625" style="20" customWidth="1"/>
    <col min="4090" max="4090" width="10.5" style="20" customWidth="1"/>
    <col min="4091" max="4334" width="9" style="20"/>
    <col min="4335" max="4335" width="42.625" style="20" customWidth="1"/>
    <col min="4336" max="4336" width="14" style="20" customWidth="1"/>
    <col min="4337" max="4337" width="9.25" style="20" bestFit="1" customWidth="1"/>
    <col min="4338" max="4338" width="11.25" style="20" customWidth="1"/>
    <col min="4339" max="4345" width="12.625" style="20" customWidth="1"/>
    <col min="4346" max="4346" width="10.5" style="20" customWidth="1"/>
    <col min="4347" max="4590" width="9" style="20"/>
    <col min="4591" max="4591" width="42.625" style="20" customWidth="1"/>
    <col min="4592" max="4592" width="14" style="20" customWidth="1"/>
    <col min="4593" max="4593" width="9.25" style="20" bestFit="1" customWidth="1"/>
    <col min="4594" max="4594" width="11.25" style="20" customWidth="1"/>
    <col min="4595" max="4601" width="12.625" style="20" customWidth="1"/>
    <col min="4602" max="4602" width="10.5" style="20" customWidth="1"/>
    <col min="4603" max="4846" width="9" style="20"/>
    <col min="4847" max="4847" width="42.625" style="20" customWidth="1"/>
    <col min="4848" max="4848" width="14" style="20" customWidth="1"/>
    <col min="4849" max="4849" width="9.25" style="20" bestFit="1" customWidth="1"/>
    <col min="4850" max="4850" width="11.25" style="20" customWidth="1"/>
    <col min="4851" max="4857" width="12.625" style="20" customWidth="1"/>
    <col min="4858" max="4858" width="10.5" style="20" customWidth="1"/>
    <col min="4859" max="5102" width="9" style="20"/>
    <col min="5103" max="5103" width="42.625" style="20" customWidth="1"/>
    <col min="5104" max="5104" width="14" style="20" customWidth="1"/>
    <col min="5105" max="5105" width="9.25" style="20" bestFit="1" customWidth="1"/>
    <col min="5106" max="5106" width="11.25" style="20" customWidth="1"/>
    <col min="5107" max="5113" width="12.625" style="20" customWidth="1"/>
    <col min="5114" max="5114" width="10.5" style="20" customWidth="1"/>
    <col min="5115" max="5358" width="9" style="20"/>
    <col min="5359" max="5359" width="42.625" style="20" customWidth="1"/>
    <col min="5360" max="5360" width="14" style="20" customWidth="1"/>
    <col min="5361" max="5361" width="9.25" style="20" bestFit="1" customWidth="1"/>
    <col min="5362" max="5362" width="11.25" style="20" customWidth="1"/>
    <col min="5363" max="5369" width="12.625" style="20" customWidth="1"/>
    <col min="5370" max="5370" width="10.5" style="20" customWidth="1"/>
    <col min="5371" max="5614" width="9" style="20"/>
    <col min="5615" max="5615" width="42.625" style="20" customWidth="1"/>
    <col min="5616" max="5616" width="14" style="20" customWidth="1"/>
    <col min="5617" max="5617" width="9.25" style="20" bestFit="1" customWidth="1"/>
    <col min="5618" max="5618" width="11.25" style="20" customWidth="1"/>
    <col min="5619" max="5625" width="12.625" style="20" customWidth="1"/>
    <col min="5626" max="5626" width="10.5" style="20" customWidth="1"/>
    <col min="5627" max="5870" width="9" style="20"/>
    <col min="5871" max="5871" width="42.625" style="20" customWidth="1"/>
    <col min="5872" max="5872" width="14" style="20" customWidth="1"/>
    <col min="5873" max="5873" width="9.25" style="20" bestFit="1" customWidth="1"/>
    <col min="5874" max="5874" width="11.25" style="20" customWidth="1"/>
    <col min="5875" max="5881" width="12.625" style="20" customWidth="1"/>
    <col min="5882" max="5882" width="10.5" style="20" customWidth="1"/>
    <col min="5883" max="6126" width="9" style="20"/>
    <col min="6127" max="6127" width="42.625" style="20" customWidth="1"/>
    <col min="6128" max="6128" width="14" style="20" customWidth="1"/>
    <col min="6129" max="6129" width="9.25" style="20" bestFit="1" customWidth="1"/>
    <col min="6130" max="6130" width="11.25" style="20" customWidth="1"/>
    <col min="6131" max="6137" width="12.625" style="20" customWidth="1"/>
    <col min="6138" max="6138" width="10.5" style="20" customWidth="1"/>
    <col min="6139" max="6382" width="9" style="20"/>
    <col min="6383" max="6383" width="42.625" style="20" customWidth="1"/>
    <col min="6384" max="6384" width="14" style="20" customWidth="1"/>
    <col min="6385" max="6385" width="9.25" style="20" bestFit="1" customWidth="1"/>
    <col min="6386" max="6386" width="11.25" style="20" customWidth="1"/>
    <col min="6387" max="6393" width="12.625" style="20" customWidth="1"/>
    <col min="6394" max="6394" width="10.5" style="20" customWidth="1"/>
    <col min="6395" max="6638" width="9" style="20"/>
    <col min="6639" max="6639" width="42.625" style="20" customWidth="1"/>
    <col min="6640" max="6640" width="14" style="20" customWidth="1"/>
    <col min="6641" max="6641" width="9.25" style="20" bestFit="1" customWidth="1"/>
    <col min="6642" max="6642" width="11.25" style="20" customWidth="1"/>
    <col min="6643" max="6649" width="12.625" style="20" customWidth="1"/>
    <col min="6650" max="6650" width="10.5" style="20" customWidth="1"/>
    <col min="6651" max="6894" width="9" style="20"/>
    <col min="6895" max="6895" width="42.625" style="20" customWidth="1"/>
    <col min="6896" max="6896" width="14" style="20" customWidth="1"/>
    <col min="6897" max="6897" width="9.25" style="20" bestFit="1" customWidth="1"/>
    <col min="6898" max="6898" width="11.25" style="20" customWidth="1"/>
    <col min="6899" max="6905" width="12.625" style="20" customWidth="1"/>
    <col min="6906" max="6906" width="10.5" style="20" customWidth="1"/>
    <col min="6907" max="7150" width="9" style="20"/>
    <col min="7151" max="7151" width="42.625" style="20" customWidth="1"/>
    <col min="7152" max="7152" width="14" style="20" customWidth="1"/>
    <col min="7153" max="7153" width="9.25" style="20" bestFit="1" customWidth="1"/>
    <col min="7154" max="7154" width="11.25" style="20" customWidth="1"/>
    <col min="7155" max="7161" width="12.625" style="20" customWidth="1"/>
    <col min="7162" max="7162" width="10.5" style="20" customWidth="1"/>
    <col min="7163" max="7406" width="9" style="20"/>
    <col min="7407" max="7407" width="42.625" style="20" customWidth="1"/>
    <col min="7408" max="7408" width="14" style="20" customWidth="1"/>
    <col min="7409" max="7409" width="9.25" style="20" bestFit="1" customWidth="1"/>
    <col min="7410" max="7410" width="11.25" style="20" customWidth="1"/>
    <col min="7411" max="7417" width="12.625" style="20" customWidth="1"/>
    <col min="7418" max="7418" width="10.5" style="20" customWidth="1"/>
    <col min="7419" max="7662" width="9" style="20"/>
    <col min="7663" max="7663" width="42.625" style="20" customWidth="1"/>
    <col min="7664" max="7664" width="14" style="20" customWidth="1"/>
    <col min="7665" max="7665" width="9.25" style="20" bestFit="1" customWidth="1"/>
    <col min="7666" max="7666" width="11.25" style="20" customWidth="1"/>
    <col min="7667" max="7673" width="12.625" style="20" customWidth="1"/>
    <col min="7674" max="7674" width="10.5" style="20" customWidth="1"/>
    <col min="7675" max="7918" width="9" style="20"/>
    <col min="7919" max="7919" width="42.625" style="20" customWidth="1"/>
    <col min="7920" max="7920" width="14" style="20" customWidth="1"/>
    <col min="7921" max="7921" width="9.25" style="20" bestFit="1" customWidth="1"/>
    <col min="7922" max="7922" width="11.25" style="20" customWidth="1"/>
    <col min="7923" max="7929" width="12.625" style="20" customWidth="1"/>
    <col min="7930" max="7930" width="10.5" style="20" customWidth="1"/>
    <col min="7931" max="8174" width="9" style="20"/>
    <col min="8175" max="8175" width="42.625" style="20" customWidth="1"/>
    <col min="8176" max="8176" width="14" style="20" customWidth="1"/>
    <col min="8177" max="8177" width="9.25" style="20" bestFit="1" customWidth="1"/>
    <col min="8178" max="8178" width="11.25" style="20" customWidth="1"/>
    <col min="8179" max="8185" width="12.625" style="20" customWidth="1"/>
    <col min="8186" max="8186" width="10.5" style="20" customWidth="1"/>
    <col min="8187" max="8430" width="9" style="20"/>
    <col min="8431" max="8431" width="42.625" style="20" customWidth="1"/>
    <col min="8432" max="8432" width="14" style="20" customWidth="1"/>
    <col min="8433" max="8433" width="9.25" style="20" bestFit="1" customWidth="1"/>
    <col min="8434" max="8434" width="11.25" style="20" customWidth="1"/>
    <col min="8435" max="8441" width="12.625" style="20" customWidth="1"/>
    <col min="8442" max="8442" width="10.5" style="20" customWidth="1"/>
    <col min="8443" max="8686" width="9" style="20"/>
    <col min="8687" max="8687" width="42.625" style="20" customWidth="1"/>
    <col min="8688" max="8688" width="14" style="20" customWidth="1"/>
    <col min="8689" max="8689" width="9.25" style="20" bestFit="1" customWidth="1"/>
    <col min="8690" max="8690" width="11.25" style="20" customWidth="1"/>
    <col min="8691" max="8697" width="12.625" style="20" customWidth="1"/>
    <col min="8698" max="8698" width="10.5" style="20" customWidth="1"/>
    <col min="8699" max="8942" width="9" style="20"/>
    <col min="8943" max="8943" width="42.625" style="20" customWidth="1"/>
    <col min="8944" max="8944" width="14" style="20" customWidth="1"/>
    <col min="8945" max="8945" width="9.25" style="20" bestFit="1" customWidth="1"/>
    <col min="8946" max="8946" width="11.25" style="20" customWidth="1"/>
    <col min="8947" max="8953" width="12.625" style="20" customWidth="1"/>
    <col min="8954" max="8954" width="10.5" style="20" customWidth="1"/>
    <col min="8955" max="9198" width="9" style="20"/>
    <col min="9199" max="9199" width="42.625" style="20" customWidth="1"/>
    <col min="9200" max="9200" width="14" style="20" customWidth="1"/>
    <col min="9201" max="9201" width="9.25" style="20" bestFit="1" customWidth="1"/>
    <col min="9202" max="9202" width="11.25" style="20" customWidth="1"/>
    <col min="9203" max="9209" width="12.625" style="20" customWidth="1"/>
    <col min="9210" max="9210" width="10.5" style="20" customWidth="1"/>
    <col min="9211" max="9454" width="9" style="20"/>
    <col min="9455" max="9455" width="42.625" style="20" customWidth="1"/>
    <col min="9456" max="9456" width="14" style="20" customWidth="1"/>
    <col min="9457" max="9457" width="9.25" style="20" bestFit="1" customWidth="1"/>
    <col min="9458" max="9458" width="11.25" style="20" customWidth="1"/>
    <col min="9459" max="9465" width="12.625" style="20" customWidth="1"/>
    <col min="9466" max="9466" width="10.5" style="20" customWidth="1"/>
    <col min="9467" max="9710" width="9" style="20"/>
    <col min="9711" max="9711" width="42.625" style="20" customWidth="1"/>
    <col min="9712" max="9712" width="14" style="20" customWidth="1"/>
    <col min="9713" max="9713" width="9.25" style="20" bestFit="1" customWidth="1"/>
    <col min="9714" max="9714" width="11.25" style="20" customWidth="1"/>
    <col min="9715" max="9721" width="12.625" style="20" customWidth="1"/>
    <col min="9722" max="9722" width="10.5" style="20" customWidth="1"/>
    <col min="9723" max="9966" width="9" style="20"/>
    <col min="9967" max="9967" width="42.625" style="20" customWidth="1"/>
    <col min="9968" max="9968" width="14" style="20" customWidth="1"/>
    <col min="9969" max="9969" width="9.25" style="20" bestFit="1" customWidth="1"/>
    <col min="9970" max="9970" width="11.25" style="20" customWidth="1"/>
    <col min="9971" max="9977" width="12.625" style="20" customWidth="1"/>
    <col min="9978" max="9978" width="10.5" style="20" customWidth="1"/>
    <col min="9979" max="10222" width="9" style="20"/>
    <col min="10223" max="10223" width="42.625" style="20" customWidth="1"/>
    <col min="10224" max="10224" width="14" style="20" customWidth="1"/>
    <col min="10225" max="10225" width="9.25" style="20" bestFit="1" customWidth="1"/>
    <col min="10226" max="10226" width="11.25" style="20" customWidth="1"/>
    <col min="10227" max="10233" width="12.625" style="20" customWidth="1"/>
    <col min="10234" max="10234" width="10.5" style="20" customWidth="1"/>
    <col min="10235" max="10478" width="9" style="20"/>
    <col min="10479" max="10479" width="42.625" style="20" customWidth="1"/>
    <col min="10480" max="10480" width="14" style="20" customWidth="1"/>
    <col min="10481" max="10481" width="9.25" style="20" bestFit="1" customWidth="1"/>
    <col min="10482" max="10482" width="11.25" style="20" customWidth="1"/>
    <col min="10483" max="10489" width="12.625" style="20" customWidth="1"/>
    <col min="10490" max="10490" width="10.5" style="20" customWidth="1"/>
    <col min="10491" max="10734" width="9" style="20"/>
    <col min="10735" max="10735" width="42.625" style="20" customWidth="1"/>
    <col min="10736" max="10736" width="14" style="20" customWidth="1"/>
    <col min="10737" max="10737" width="9.25" style="20" bestFit="1" customWidth="1"/>
    <col min="10738" max="10738" width="11.25" style="20" customWidth="1"/>
    <col min="10739" max="10745" width="12.625" style="20" customWidth="1"/>
    <col min="10746" max="10746" width="10.5" style="20" customWidth="1"/>
    <col min="10747" max="10990" width="9" style="20"/>
    <col min="10991" max="10991" width="42.625" style="20" customWidth="1"/>
    <col min="10992" max="10992" width="14" style="20" customWidth="1"/>
    <col min="10993" max="10993" width="9.25" style="20" bestFit="1" customWidth="1"/>
    <col min="10994" max="10994" width="11.25" style="20" customWidth="1"/>
    <col min="10995" max="11001" width="12.625" style="20" customWidth="1"/>
    <col min="11002" max="11002" width="10.5" style="20" customWidth="1"/>
    <col min="11003" max="11246" width="9" style="20"/>
    <col min="11247" max="11247" width="42.625" style="20" customWidth="1"/>
    <col min="11248" max="11248" width="14" style="20" customWidth="1"/>
    <col min="11249" max="11249" width="9.25" style="20" bestFit="1" customWidth="1"/>
    <col min="11250" max="11250" width="11.25" style="20" customWidth="1"/>
    <col min="11251" max="11257" width="12.625" style="20" customWidth="1"/>
    <col min="11258" max="11258" width="10.5" style="20" customWidth="1"/>
    <col min="11259" max="11502" width="9" style="20"/>
    <col min="11503" max="11503" width="42.625" style="20" customWidth="1"/>
    <col min="11504" max="11504" width="14" style="20" customWidth="1"/>
    <col min="11505" max="11505" width="9.25" style="20" bestFit="1" customWidth="1"/>
    <col min="11506" max="11506" width="11.25" style="20" customWidth="1"/>
    <col min="11507" max="11513" width="12.625" style="20" customWidth="1"/>
    <col min="11514" max="11514" width="10.5" style="20" customWidth="1"/>
    <col min="11515" max="11758" width="9" style="20"/>
    <col min="11759" max="11759" width="42.625" style="20" customWidth="1"/>
    <col min="11760" max="11760" width="14" style="20" customWidth="1"/>
    <col min="11761" max="11761" width="9.25" style="20" bestFit="1" customWidth="1"/>
    <col min="11762" max="11762" width="11.25" style="20" customWidth="1"/>
    <col min="11763" max="11769" width="12.625" style="20" customWidth="1"/>
    <col min="11770" max="11770" width="10.5" style="20" customWidth="1"/>
    <col min="11771" max="12014" width="9" style="20"/>
    <col min="12015" max="12015" width="42.625" style="20" customWidth="1"/>
    <col min="12016" max="12016" width="14" style="20" customWidth="1"/>
    <col min="12017" max="12017" width="9.25" style="20" bestFit="1" customWidth="1"/>
    <col min="12018" max="12018" width="11.25" style="20" customWidth="1"/>
    <col min="12019" max="12025" width="12.625" style="20" customWidth="1"/>
    <col min="12026" max="12026" width="10.5" style="20" customWidth="1"/>
    <col min="12027" max="12270" width="9" style="20"/>
    <col min="12271" max="12271" width="42.625" style="20" customWidth="1"/>
    <col min="12272" max="12272" width="14" style="20" customWidth="1"/>
    <col min="12273" max="12273" width="9.25" style="20" bestFit="1" customWidth="1"/>
    <col min="12274" max="12274" width="11.25" style="20" customWidth="1"/>
    <col min="12275" max="12281" width="12.625" style="20" customWidth="1"/>
    <col min="12282" max="12282" width="10.5" style="20" customWidth="1"/>
    <col min="12283" max="12526" width="9" style="20"/>
    <col min="12527" max="12527" width="42.625" style="20" customWidth="1"/>
    <col min="12528" max="12528" width="14" style="20" customWidth="1"/>
    <col min="12529" max="12529" width="9.25" style="20" bestFit="1" customWidth="1"/>
    <col min="12530" max="12530" width="11.25" style="20" customWidth="1"/>
    <col min="12531" max="12537" width="12.625" style="20" customWidth="1"/>
    <col min="12538" max="12538" width="10.5" style="20" customWidth="1"/>
    <col min="12539" max="12782" width="9" style="20"/>
    <col min="12783" max="12783" width="42.625" style="20" customWidth="1"/>
    <col min="12784" max="12784" width="14" style="20" customWidth="1"/>
    <col min="12785" max="12785" width="9.25" style="20" bestFit="1" customWidth="1"/>
    <col min="12786" max="12786" width="11.25" style="20" customWidth="1"/>
    <col min="12787" max="12793" width="12.625" style="20" customWidth="1"/>
    <col min="12794" max="12794" width="10.5" style="20" customWidth="1"/>
    <col min="12795" max="13038" width="9" style="20"/>
    <col min="13039" max="13039" width="42.625" style="20" customWidth="1"/>
    <col min="13040" max="13040" width="14" style="20" customWidth="1"/>
    <col min="13041" max="13041" width="9.25" style="20" bestFit="1" customWidth="1"/>
    <col min="13042" max="13042" width="11.25" style="20" customWidth="1"/>
    <col min="13043" max="13049" width="12.625" style="20" customWidth="1"/>
    <col min="13050" max="13050" width="10.5" style="20" customWidth="1"/>
    <col min="13051" max="13294" width="9" style="20"/>
    <col min="13295" max="13295" width="42.625" style="20" customWidth="1"/>
    <col min="13296" max="13296" width="14" style="20" customWidth="1"/>
    <col min="13297" max="13297" width="9.25" style="20" bestFit="1" customWidth="1"/>
    <col min="13298" max="13298" width="11.25" style="20" customWidth="1"/>
    <col min="13299" max="13305" width="12.625" style="20" customWidth="1"/>
    <col min="13306" max="13306" width="10.5" style="20" customWidth="1"/>
    <col min="13307" max="13550" width="9" style="20"/>
    <col min="13551" max="13551" width="42.625" style="20" customWidth="1"/>
    <col min="13552" max="13552" width="14" style="20" customWidth="1"/>
    <col min="13553" max="13553" width="9.25" style="20" bestFit="1" customWidth="1"/>
    <col min="13554" max="13554" width="11.25" style="20" customWidth="1"/>
    <col min="13555" max="13561" width="12.625" style="20" customWidth="1"/>
    <col min="13562" max="13562" width="10.5" style="20" customWidth="1"/>
    <col min="13563" max="13806" width="9" style="20"/>
    <col min="13807" max="13807" width="42.625" style="20" customWidth="1"/>
    <col min="13808" max="13808" width="14" style="20" customWidth="1"/>
    <col min="13809" max="13809" width="9.25" style="20" bestFit="1" customWidth="1"/>
    <col min="13810" max="13810" width="11.25" style="20" customWidth="1"/>
    <col min="13811" max="13817" width="12.625" style="20" customWidth="1"/>
    <col min="13818" max="13818" width="10.5" style="20" customWidth="1"/>
    <col min="13819" max="14062" width="9" style="20"/>
    <col min="14063" max="14063" width="42.625" style="20" customWidth="1"/>
    <col min="14064" max="14064" width="14" style="20" customWidth="1"/>
    <col min="14065" max="14065" width="9.25" style="20" bestFit="1" customWidth="1"/>
    <col min="14066" max="14066" width="11.25" style="20" customWidth="1"/>
    <col min="14067" max="14073" width="12.625" style="20" customWidth="1"/>
    <col min="14074" max="14074" width="10.5" style="20" customWidth="1"/>
    <col min="14075" max="14318" width="9" style="20"/>
    <col min="14319" max="14319" width="42.625" style="20" customWidth="1"/>
    <col min="14320" max="14320" width="14" style="20" customWidth="1"/>
    <col min="14321" max="14321" width="9.25" style="20" bestFit="1" customWidth="1"/>
    <col min="14322" max="14322" width="11.25" style="20" customWidth="1"/>
    <col min="14323" max="14329" width="12.625" style="20" customWidth="1"/>
    <col min="14330" max="14330" width="10.5" style="20" customWidth="1"/>
    <col min="14331" max="14574" width="9" style="20"/>
    <col min="14575" max="14575" width="42.625" style="20" customWidth="1"/>
    <col min="14576" max="14576" width="14" style="20" customWidth="1"/>
    <col min="14577" max="14577" width="9.25" style="20" bestFit="1" customWidth="1"/>
    <col min="14578" max="14578" width="11.25" style="20" customWidth="1"/>
    <col min="14579" max="14585" width="12.625" style="20" customWidth="1"/>
    <col min="14586" max="14586" width="10.5" style="20" customWidth="1"/>
    <col min="14587" max="14830" width="9" style="20"/>
    <col min="14831" max="14831" width="42.625" style="20" customWidth="1"/>
    <col min="14832" max="14832" width="14" style="20" customWidth="1"/>
    <col min="14833" max="14833" width="9.25" style="20" bestFit="1" customWidth="1"/>
    <col min="14834" max="14834" width="11.25" style="20" customWidth="1"/>
    <col min="14835" max="14841" width="12.625" style="20" customWidth="1"/>
    <col min="14842" max="14842" width="10.5" style="20" customWidth="1"/>
    <col min="14843" max="15086" width="9" style="20"/>
    <col min="15087" max="15087" width="42.625" style="20" customWidth="1"/>
    <col min="15088" max="15088" width="14" style="20" customWidth="1"/>
    <col min="15089" max="15089" width="9.25" style="20" bestFit="1" customWidth="1"/>
    <col min="15090" max="15090" width="11.25" style="20" customWidth="1"/>
    <col min="15091" max="15097" width="12.625" style="20" customWidth="1"/>
    <col min="15098" max="15098" width="10.5" style="20" customWidth="1"/>
    <col min="15099" max="15342" width="9" style="20"/>
    <col min="15343" max="15343" width="42.625" style="20" customWidth="1"/>
    <col min="15344" max="15344" width="14" style="20" customWidth="1"/>
    <col min="15345" max="15345" width="9.25" style="20" bestFit="1" customWidth="1"/>
    <col min="15346" max="15346" width="11.25" style="20" customWidth="1"/>
    <col min="15347" max="15353" width="12.625" style="20" customWidth="1"/>
    <col min="15354" max="15354" width="10.5" style="20" customWidth="1"/>
    <col min="15355" max="15598" width="9" style="20"/>
    <col min="15599" max="15599" width="42.625" style="20" customWidth="1"/>
    <col min="15600" max="15600" width="14" style="20" customWidth="1"/>
    <col min="15601" max="15601" width="9.25" style="20" bestFit="1" customWidth="1"/>
    <col min="15602" max="15602" width="11.25" style="20" customWidth="1"/>
    <col min="15603" max="15609" width="12.625" style="20" customWidth="1"/>
    <col min="15610" max="15610" width="10.5" style="20" customWidth="1"/>
    <col min="15611" max="15854" width="9" style="20"/>
    <col min="15855" max="15855" width="42.625" style="20" customWidth="1"/>
    <col min="15856" max="15856" width="14" style="20" customWidth="1"/>
    <col min="15857" max="15857" width="9.25" style="20" bestFit="1" customWidth="1"/>
    <col min="15858" max="15858" width="11.25" style="20" customWidth="1"/>
    <col min="15859" max="15865" width="12.625" style="20" customWidth="1"/>
    <col min="15866" max="15866" width="10.5" style="20" customWidth="1"/>
    <col min="15867" max="16110" width="9" style="20"/>
    <col min="16111" max="16111" width="42.625" style="20" customWidth="1"/>
    <col min="16112" max="16112" width="14" style="20" customWidth="1"/>
    <col min="16113" max="16113" width="9.25" style="20" bestFit="1" customWidth="1"/>
    <col min="16114" max="16114" width="11.25" style="20" customWidth="1"/>
    <col min="16115" max="16121" width="12.625" style="20" customWidth="1"/>
    <col min="16122" max="16122" width="10.5" style="20" customWidth="1"/>
    <col min="16123" max="16384" width="9" style="20"/>
  </cols>
  <sheetData>
    <row r="2" spans="1:4" ht="88.5" customHeight="1" thickBot="1">
      <c r="A2" s="621"/>
      <c r="B2" s="621"/>
      <c r="C2" s="621"/>
      <c r="D2" s="621"/>
    </row>
    <row r="3" spans="1:4" ht="39" customHeight="1" thickBot="1">
      <c r="A3" s="628" t="s">
        <v>766</v>
      </c>
      <c r="B3" s="629"/>
      <c r="C3" s="629"/>
      <c r="D3" s="630"/>
    </row>
    <row r="4" spans="1:4" s="19" customFormat="1" ht="13.5" thickBot="1">
      <c r="A4" s="628" t="s">
        <v>772</v>
      </c>
      <c r="B4" s="629"/>
      <c r="C4" s="629"/>
      <c r="D4" s="630"/>
    </row>
    <row r="5" spans="1:4" s="19" customFormat="1" ht="13.5" thickBot="1">
      <c r="A5" s="628" t="s">
        <v>13652</v>
      </c>
      <c r="B5" s="629"/>
      <c r="C5" s="629"/>
      <c r="D5" s="630"/>
    </row>
    <row r="6" spans="1:4" s="52" customFormat="1" ht="13.5" thickBot="1">
      <c r="A6" s="628" t="s">
        <v>13644</v>
      </c>
      <c r="B6" s="629"/>
      <c r="C6" s="629"/>
      <c r="D6" s="630"/>
    </row>
    <row r="7" spans="1:4" s="19" customFormat="1" ht="13.5" thickBot="1">
      <c r="A7" s="628" t="s">
        <v>13645</v>
      </c>
      <c r="B7" s="629"/>
      <c r="C7" s="629"/>
      <c r="D7" s="630"/>
    </row>
    <row r="8" spans="1:4" s="19" customFormat="1" ht="16.5" thickBot="1">
      <c r="A8" s="623" t="s">
        <v>13650</v>
      </c>
      <c r="B8" s="624"/>
      <c r="C8" s="624"/>
      <c r="D8" s="625"/>
    </row>
    <row r="9" spans="1:4" s="33" customFormat="1" ht="13.5" thickBot="1">
      <c r="A9" s="338" t="s">
        <v>402</v>
      </c>
      <c r="B9" s="339" t="s">
        <v>404</v>
      </c>
      <c r="C9" s="339" t="s">
        <v>763</v>
      </c>
      <c r="D9" s="340" t="s">
        <v>13651</v>
      </c>
    </row>
    <row r="10" spans="1:4">
      <c r="A10" s="335"/>
      <c r="B10" s="336"/>
      <c r="C10" s="337"/>
      <c r="D10" s="337"/>
    </row>
    <row r="11" spans="1:4">
      <c r="A11" s="321" t="str">
        <f>'2-ORÇAMENTO'!B10</f>
        <v>1.0</v>
      </c>
      <c r="B11" s="83" t="str">
        <f>'2-ORÇAMENTO'!E10</f>
        <v xml:space="preserve">SERVIÇOS PRELIMINARES </v>
      </c>
      <c r="C11" s="26">
        <f>'2-ORÇAMENTO'!K16</f>
        <v>61665.13</v>
      </c>
      <c r="D11" s="27">
        <f>C11/$C$61</f>
        <v>2.3429220542346193E-2</v>
      </c>
    </row>
    <row r="12" spans="1:4">
      <c r="A12" s="240"/>
      <c r="B12" s="84"/>
      <c r="C12" s="28"/>
      <c r="D12" s="27"/>
    </row>
    <row r="13" spans="1:4">
      <c r="A13" s="321" t="str">
        <f>'2-ORÇAMENTO'!B17</f>
        <v>2.0</v>
      </c>
      <c r="B13" s="83" t="str">
        <f>'2-ORÇAMENTO'!E17</f>
        <v xml:space="preserve">SUPERESTRUTURA </v>
      </c>
      <c r="C13" s="26">
        <f>'2-ORÇAMENTO'!K23</f>
        <v>4298.59</v>
      </c>
      <c r="D13" s="27">
        <f>C13/$C$61</f>
        <v>1.6332182082665508E-3</v>
      </c>
    </row>
    <row r="14" spans="1:4" s="89" customFormat="1">
      <c r="A14" s="322"/>
      <c r="B14" s="90"/>
      <c r="C14" s="26"/>
      <c r="D14" s="26"/>
    </row>
    <row r="15" spans="1:4">
      <c r="A15" s="321" t="str">
        <f>'2-ORÇAMENTO'!B24</f>
        <v>3.0</v>
      </c>
      <c r="B15" s="83" t="str">
        <f>'2-ORÇAMENTO'!E24</f>
        <v>SISTEMA DE VEDAÇÃO VERTICAL INTERNO E EXTERNO (PAREDES)</v>
      </c>
      <c r="C15" s="26">
        <f>'2-ORÇAMENTO'!K31</f>
        <v>23284.81</v>
      </c>
      <c r="D15" s="27">
        <f>C15/$C$61</f>
        <v>8.8468953000930689E-3</v>
      </c>
    </row>
    <row r="16" spans="1:4" s="89" customFormat="1">
      <c r="A16" s="24"/>
      <c r="B16" s="88"/>
      <c r="C16" s="26"/>
      <c r="D16" s="26"/>
    </row>
    <row r="17" spans="1:4">
      <c r="A17" s="321" t="str">
        <f>'2-ORÇAMENTO'!B32</f>
        <v>4.0</v>
      </c>
      <c r="B17" s="87" t="str">
        <f>'2-ORÇAMENTO'!E32</f>
        <v xml:space="preserve">ESQUADRIAS </v>
      </c>
      <c r="C17" s="26">
        <f>'2-ORÇAMENTO'!K81</f>
        <v>531082.5</v>
      </c>
      <c r="D17" s="27">
        <f>C17/$C$61</f>
        <v>0.20178095819599459</v>
      </c>
    </row>
    <row r="18" spans="1:4" s="89" customFormat="1">
      <c r="A18" s="24"/>
      <c r="B18" s="329"/>
      <c r="C18" s="26"/>
      <c r="D18" s="26"/>
    </row>
    <row r="19" spans="1:4">
      <c r="A19" s="321" t="str">
        <f>'2-ORÇAMENTO'!B82</f>
        <v>5.0</v>
      </c>
      <c r="B19" s="87" t="str">
        <f>'2-ORÇAMENTO'!E82</f>
        <v xml:space="preserve">SISTEMAS DE COBERTURA </v>
      </c>
      <c r="C19" s="26">
        <f>'2-ORÇAMENTO'!K85</f>
        <v>36340.639999999999</v>
      </c>
      <c r="D19" s="27">
        <f>C19/$C$61</f>
        <v>1.3807363565275996E-2</v>
      </c>
    </row>
    <row r="20" spans="1:4" s="89" customFormat="1">
      <c r="A20" s="24"/>
      <c r="B20" s="329"/>
      <c r="C20" s="26"/>
      <c r="D20" s="26"/>
    </row>
    <row r="21" spans="1:4">
      <c r="A21" s="321" t="str">
        <f>'2-ORÇAMENTO'!B86</f>
        <v>6.0</v>
      </c>
      <c r="B21" s="87" t="str">
        <f>'2-ORÇAMENTO'!E86</f>
        <v>REVESTIMENTOS INTERNOS E EXTERNOS</v>
      </c>
      <c r="C21" s="26">
        <f>'2-ORÇAMENTO'!K99</f>
        <v>294519.69</v>
      </c>
      <c r="D21" s="27">
        <f>C21/$C$61</f>
        <v>0.11190062797359598</v>
      </c>
    </row>
    <row r="22" spans="1:4" s="89" customFormat="1">
      <c r="A22" s="24"/>
      <c r="B22" s="329"/>
      <c r="C22" s="26"/>
      <c r="D22" s="26"/>
    </row>
    <row r="23" spans="1:4">
      <c r="A23" s="321" t="str">
        <f>'2-ORÇAMENTO'!B100</f>
        <v>7.0</v>
      </c>
      <c r="B23" s="87" t="str">
        <f>'2-ORÇAMENTO'!E100</f>
        <v>SISTEMAS DE PISOS INTERNOS E EXTERNOS (PAVIMENTAÇÃO)</v>
      </c>
      <c r="C23" s="26">
        <f>'2-ORÇAMENTO'!K123</f>
        <v>224841.24</v>
      </c>
      <c r="D23" s="27">
        <f>C23/$C$61</f>
        <v>8.5426804402659817E-2</v>
      </c>
    </row>
    <row r="24" spans="1:4" s="89" customFormat="1">
      <c r="A24" s="24"/>
      <c r="B24" s="329"/>
      <c r="C24" s="26"/>
      <c r="D24" s="26"/>
    </row>
    <row r="25" spans="1:4">
      <c r="A25" s="321" t="str">
        <f>'2-ORÇAMENTO'!B124</f>
        <v>8.0</v>
      </c>
      <c r="B25" s="87" t="str">
        <f>'2-ORÇAMENTO'!E124</f>
        <v xml:space="preserve">PINTURA </v>
      </c>
      <c r="C25" s="26">
        <f>'2-ORÇAMENTO'!K131</f>
        <v>154999.85</v>
      </c>
      <c r="D25" s="27">
        <f>C25/$C$61</f>
        <v>5.8891072956151695E-2</v>
      </c>
    </row>
    <row r="26" spans="1:4" s="89" customFormat="1">
      <c r="A26" s="24"/>
      <c r="B26" s="329"/>
      <c r="C26" s="26"/>
      <c r="D26" s="26"/>
    </row>
    <row r="27" spans="1:4">
      <c r="A27" s="321" t="str">
        <f>'2-ORÇAMENTO'!B132</f>
        <v>9.0</v>
      </c>
      <c r="B27" s="87" t="str">
        <f>'2-ORÇAMENTO'!E132</f>
        <v xml:space="preserve">INSTALAÇÃO HIDRÁULICA </v>
      </c>
      <c r="C27" s="26">
        <f>'2-ORÇAMENTO'!K211</f>
        <v>25530.27</v>
      </c>
      <c r="D27" s="27">
        <f>C27/$C$61</f>
        <v>9.7000416010741362E-3</v>
      </c>
    </row>
    <row r="28" spans="1:4" s="89" customFormat="1">
      <c r="A28" s="24"/>
      <c r="B28" s="329"/>
      <c r="C28" s="26"/>
      <c r="D28" s="26"/>
    </row>
    <row r="29" spans="1:4">
      <c r="A29" s="321" t="str">
        <f>'2-ORÇAMENTO'!B212</f>
        <v>10.0</v>
      </c>
      <c r="B29" s="87" t="str">
        <f>'2-ORÇAMENTO'!E212</f>
        <v>DRENAGEM DE ÁGUAS PLUVIAIS</v>
      </c>
      <c r="C29" s="26">
        <f>'2-ORÇAMENTO'!K224</f>
        <v>15713.35</v>
      </c>
      <c r="D29" s="27">
        <f>C29/$C$61</f>
        <v>5.9701737855588008E-3</v>
      </c>
    </row>
    <row r="30" spans="1:4" s="89" customFormat="1">
      <c r="A30" s="24"/>
      <c r="B30" s="329"/>
      <c r="C30" s="26"/>
      <c r="D30" s="26"/>
    </row>
    <row r="31" spans="1:4">
      <c r="A31" s="32" t="str">
        <f>'2-ORÇAMENTO'!B225</f>
        <v>11.0</v>
      </c>
      <c r="B31" s="330" t="str">
        <f>'2-ORÇAMENTO'!E225</f>
        <v xml:space="preserve">INSTALAÇÃO SANITÁRIA </v>
      </c>
      <c r="C31" s="26">
        <f>'2-ORÇAMENTO'!K253</f>
        <v>32510.09</v>
      </c>
      <c r="D31" s="27">
        <f>C31/$C$61</f>
        <v>1.2351973772884668E-2</v>
      </c>
    </row>
    <row r="32" spans="1:4" s="89" customFormat="1">
      <c r="A32" s="24"/>
      <c r="B32" s="329"/>
      <c r="C32" s="26"/>
      <c r="D32" s="26"/>
    </row>
    <row r="33" spans="1:4">
      <c r="A33" s="321" t="str">
        <f>'2-ORÇAMENTO'!B254</f>
        <v>12.0</v>
      </c>
      <c r="B33" s="87" t="str">
        <f>'2-ORÇAMENTO'!E254</f>
        <v xml:space="preserve">LOUÇAS E METAIS </v>
      </c>
      <c r="C33" s="26">
        <f>'2-ORÇAMENTO'!K286</f>
        <v>76956.95</v>
      </c>
      <c r="D33" s="27">
        <f>C33/$C$61</f>
        <v>2.9239237050441777E-2</v>
      </c>
    </row>
    <row r="34" spans="1:4" s="89" customFormat="1">
      <c r="A34" s="24"/>
      <c r="B34" s="329"/>
      <c r="C34" s="26"/>
      <c r="D34" s="26"/>
    </row>
    <row r="35" spans="1:4">
      <c r="A35" s="321" t="str">
        <f>'2-ORÇAMENTO'!B287</f>
        <v>13.0</v>
      </c>
      <c r="B35" s="87" t="str">
        <f>'2-ORÇAMENTO'!E287</f>
        <v>INSTALAÇÃO DE GÁS COMBUSTÍVEL</v>
      </c>
      <c r="C35" s="26">
        <f>'2-ORÇAMENTO'!K308</f>
        <v>6732.73</v>
      </c>
      <c r="D35" s="27">
        <f>C35/$C$61</f>
        <v>2.5580521118186319E-3</v>
      </c>
    </row>
    <row r="36" spans="1:4" s="89" customFormat="1">
      <c r="A36" s="24"/>
      <c r="B36" s="329"/>
      <c r="C36" s="26"/>
      <c r="D36" s="26"/>
    </row>
    <row r="37" spans="1:4">
      <c r="A37" s="321" t="str">
        <f>'2-ORÇAMENTO'!B309</f>
        <v>14.0</v>
      </c>
      <c r="B37" s="87" t="str">
        <f>'2-ORÇAMENTO'!E309</f>
        <v>SISTEMA DE PROTEÇÃO CONTRA INCÊNDIO</v>
      </c>
      <c r="C37" s="26">
        <f>'2-ORÇAMENTO'!K339</f>
        <v>43220.1</v>
      </c>
      <c r="D37" s="27">
        <f>C37/$C$61</f>
        <v>1.642116468030241E-2</v>
      </c>
    </row>
    <row r="38" spans="1:4" s="89" customFormat="1">
      <c r="A38" s="24"/>
      <c r="B38" s="329"/>
      <c r="C38" s="26"/>
      <c r="D38" s="26"/>
    </row>
    <row r="39" spans="1:4">
      <c r="A39" s="321" t="str">
        <f>'2-ORÇAMENTO'!B340</f>
        <v>15.0</v>
      </c>
      <c r="B39" s="87" t="str">
        <f>'2-ORÇAMENTO'!E340</f>
        <v>INSTALAÇÕES ELÉTRICAS - 220V</v>
      </c>
      <c r="C39" s="26">
        <f>'2-ORÇAMENTO'!K442</f>
        <v>475396.64</v>
      </c>
      <c r="D39" s="27">
        <f>C39/$C$61</f>
        <v>0.18062351808307803</v>
      </c>
    </row>
    <row r="40" spans="1:4" s="89" customFormat="1">
      <c r="A40" s="24"/>
      <c r="B40" s="329"/>
      <c r="C40" s="26"/>
      <c r="D40" s="26"/>
    </row>
    <row r="41" spans="1:4">
      <c r="A41" s="321" t="str">
        <f>'2-ORÇAMENTO'!B443</f>
        <v>16.0</v>
      </c>
      <c r="B41" s="87" t="str">
        <f>'2-ORÇAMENTO'!E443</f>
        <v>INSTALAÇÕES DE CLIMATIZAÇÃO</v>
      </c>
      <c r="C41" s="26">
        <f>'2-ORÇAMENTO'!K448</f>
        <v>3381.35</v>
      </c>
      <c r="D41" s="27">
        <f>C41/$C$61</f>
        <v>1.2847194983755374E-3</v>
      </c>
    </row>
    <row r="42" spans="1:4" s="89" customFormat="1">
      <c r="A42" s="24"/>
      <c r="B42" s="329"/>
      <c r="C42" s="26"/>
      <c r="D42" s="26"/>
    </row>
    <row r="43" spans="1:4">
      <c r="A43" s="321" t="str">
        <f>'2-ORÇAMENTO'!B449</f>
        <v>17.0</v>
      </c>
      <c r="B43" s="87" t="str">
        <f>'2-ORÇAMENTO'!E449</f>
        <v>INSTALAÇÕES DE REDE ESTRUTURADA</v>
      </c>
      <c r="C43" s="26">
        <f>'2-ORÇAMENTO'!K481</f>
        <v>38840.71</v>
      </c>
      <c r="D43" s="27">
        <f>C43/$C$61</f>
        <v>1.4757247095908355E-2</v>
      </c>
    </row>
    <row r="44" spans="1:4" s="89" customFormat="1">
      <c r="A44" s="24"/>
      <c r="B44" s="329"/>
      <c r="C44" s="26"/>
      <c r="D44" s="26"/>
    </row>
    <row r="45" spans="1:4">
      <c r="A45" s="321" t="str">
        <f>'2-ORÇAMENTO'!B482</f>
        <v>18.0</v>
      </c>
      <c r="B45" s="87" t="str">
        <f>'2-ORÇAMENTO'!E482</f>
        <v>SISTEMA DE EXAUSTÃO MECÂNICA</v>
      </c>
      <c r="C45" s="26">
        <f>'2-ORÇAMENTO'!K487</f>
        <v>6845.96</v>
      </c>
      <c r="D45" s="27">
        <f>C45/$C$61</f>
        <v>2.601073032102265E-3</v>
      </c>
    </row>
    <row r="46" spans="1:4">
      <c r="A46" s="25"/>
      <c r="B46" s="331"/>
      <c r="C46" s="28"/>
      <c r="D46" s="27"/>
    </row>
    <row r="47" spans="1:4" ht="25.5">
      <c r="A47" s="321" t="str">
        <f>'2-ORÇAMENTO'!B488</f>
        <v>19.0</v>
      </c>
      <c r="B47" s="87" t="str">
        <f>'2-ORÇAMENTO'!E488</f>
        <v>SISTEMA DE PROTEÇÃO CONTRA DESCARGAS ATMOSFÉRICAS (SPDA)</v>
      </c>
      <c r="C47" s="26">
        <f>'2-ORÇAMENTO'!K501</f>
        <v>39133.919999999998</v>
      </c>
      <c r="D47" s="27">
        <f>C47/$C$61</f>
        <v>1.4868650116630459E-2</v>
      </c>
    </row>
    <row r="48" spans="1:4" s="89" customFormat="1">
      <c r="A48" s="24"/>
      <c r="B48" s="329"/>
      <c r="C48" s="26"/>
      <c r="D48" s="26"/>
    </row>
    <row r="49" spans="1:4">
      <c r="A49" s="321" t="str">
        <f>'2-ORÇAMENTO'!B502</f>
        <v>20.0</v>
      </c>
      <c r="B49" s="87" t="str">
        <f>'2-ORÇAMENTO'!E502</f>
        <v>SERVIÇOS COMPLEMENTARES</v>
      </c>
      <c r="C49" s="26">
        <f>'2-ORÇAMENTO'!K524</f>
        <v>181038.51</v>
      </c>
      <c r="D49" s="27">
        <f>C49/$C$61</f>
        <v>6.8784273664026119E-2</v>
      </c>
    </row>
    <row r="50" spans="1:4" s="89" customFormat="1">
      <c r="A50" s="24"/>
      <c r="B50" s="329"/>
      <c r="C50" s="26"/>
      <c r="D50" s="26"/>
    </row>
    <row r="51" spans="1:4">
      <c r="A51" s="321" t="str">
        <f>'2-ORÇAMENTO'!B525</f>
        <v>21.0</v>
      </c>
      <c r="B51" s="87" t="str">
        <f>'2-ORÇAMENTO'!E525</f>
        <v>SERVIÇOS FINAIS</v>
      </c>
      <c r="C51" s="26">
        <f>'2-ORÇAMENTO'!K531</f>
        <v>24846.04</v>
      </c>
      <c r="D51" s="27">
        <f>C51/$C$61</f>
        <v>9.4400733569191403E-3</v>
      </c>
    </row>
    <row r="52" spans="1:4" s="89" customFormat="1">
      <c r="A52" s="24"/>
      <c r="B52" s="329"/>
      <c r="C52" s="26"/>
      <c r="D52" s="26"/>
    </row>
    <row r="53" spans="1:4">
      <c r="A53" s="321" t="str">
        <f>'2-ORÇAMENTO'!B532</f>
        <v>22.0</v>
      </c>
      <c r="B53" s="87" t="str">
        <f>'2-ORÇAMENTO'!E532</f>
        <v>MURO E CALÇADA</v>
      </c>
      <c r="C53" s="26">
        <f>'2-ORÇAMENTO'!K554</f>
        <v>110257.77</v>
      </c>
      <c r="D53" s="27">
        <f>C53/$C$61</f>
        <v>4.1891642972897027E-2</v>
      </c>
    </row>
    <row r="54" spans="1:4" s="89" customFormat="1">
      <c r="A54" s="24"/>
      <c r="B54" s="329"/>
      <c r="C54" s="26"/>
      <c r="D54" s="26"/>
    </row>
    <row r="55" spans="1:4" s="89" customFormat="1">
      <c r="A55" s="321" t="str">
        <f>'2-ORÇAMENTO'!B555</f>
        <v>23.0</v>
      </c>
      <c r="B55" s="87" t="str">
        <f>'2-ORÇAMENTO'!E555</f>
        <v>PAISAGISMO</v>
      </c>
      <c r="C55" s="26">
        <f>'2-ORÇAMENTO'!K561</f>
        <v>10691.39</v>
      </c>
      <c r="D55" s="27">
        <f>C55/$C$61</f>
        <v>4.0621163729685581E-3</v>
      </c>
    </row>
    <row r="56" spans="1:4" s="89" customFormat="1">
      <c r="A56" s="24"/>
      <c r="B56" s="329"/>
      <c r="C56" s="26"/>
      <c r="D56" s="26"/>
    </row>
    <row r="57" spans="1:4">
      <c r="A57" s="323" t="str">
        <f>'2-ORÇAMENTO'!B562</f>
        <v>24.0</v>
      </c>
      <c r="B57" s="87" t="str">
        <f>'2-ORÇAMENTO'!E562</f>
        <v>COMPLEMENTAR INSTALAÇÕES ELÉTRICA</v>
      </c>
      <c r="C57" s="26">
        <f>'2-ORÇAMENTO'!K587</f>
        <v>68714.12</v>
      </c>
      <c r="D57" s="27">
        <f>C57/$C$61</f>
        <v>2.6107433355824293E-2</v>
      </c>
    </row>
    <row r="58" spans="1:4" s="89" customFormat="1">
      <c r="A58" s="24"/>
      <c r="B58" s="329"/>
      <c r="C58" s="26"/>
      <c r="D58" s="26"/>
    </row>
    <row r="59" spans="1:4">
      <c r="A59" s="321" t="str">
        <f>'2-ORÇAMENTO'!B588</f>
        <v>25.0</v>
      </c>
      <c r="B59" s="87" t="str">
        <f>'2-ORÇAMENTO'!E588</f>
        <v xml:space="preserve">ADMINISTRAÇÃO LOCAL </v>
      </c>
      <c r="C59" s="26">
        <f>'2-ORÇAMENTO'!K593</f>
        <v>141132.96</v>
      </c>
      <c r="D59" s="27">
        <f>C59/$C$61</f>
        <v>5.3622448304805705E-2</v>
      </c>
    </row>
    <row r="60" spans="1:4" s="89" customFormat="1" ht="13.5" thickBot="1">
      <c r="A60" s="324"/>
      <c r="B60" s="325"/>
      <c r="C60" s="326"/>
      <c r="D60" s="325"/>
    </row>
    <row r="61" spans="1:4" ht="13.5" thickBot="1">
      <c r="A61" s="626" t="s">
        <v>13649</v>
      </c>
      <c r="B61" s="627"/>
      <c r="C61" s="327">
        <f>SUM(C11:C59)</f>
        <v>2631975.3100000005</v>
      </c>
      <c r="D61" s="328">
        <f>SUM(D11:D59)</f>
        <v>0.99999999999999956</v>
      </c>
    </row>
    <row r="62" spans="1:4" ht="73.5" customHeight="1">
      <c r="A62" s="622"/>
      <c r="B62" s="622"/>
      <c r="C62" s="622"/>
      <c r="D62" s="622"/>
    </row>
    <row r="63" spans="1:4">
      <c r="B63" s="353" t="str">
        <f>'2-ORÇAMENTO'!E598</f>
        <v>VITOR GUSTAVO VERHALEN</v>
      </c>
    </row>
    <row r="64" spans="1:4">
      <c r="B64" s="580" t="str">
        <f>'2-ORÇAMENTO'!E599</f>
        <v>ENGENHEIRO CIVIL</v>
      </c>
    </row>
    <row r="65" spans="2:4">
      <c r="B65" s="580" t="str">
        <f>'2-ORÇAMENTO'!E600</f>
        <v>CREA MT 49989</v>
      </c>
      <c r="C65" s="3"/>
      <c r="D65" s="58"/>
    </row>
    <row r="66" spans="2:4">
      <c r="B66" s="59"/>
      <c r="C66" s="62"/>
      <c r="D66" s="62"/>
    </row>
    <row r="67" spans="2:4">
      <c r="B67" s="63"/>
      <c r="C67" s="3" t="s">
        <v>398</v>
      </c>
      <c r="D67" s="235"/>
    </row>
    <row r="68" spans="2:4">
      <c r="B68" s="236"/>
      <c r="C68" s="61"/>
      <c r="D68" s="61"/>
    </row>
  </sheetData>
  <mergeCells count="9">
    <mergeCell ref="A2:D2"/>
    <mergeCell ref="A62:D62"/>
    <mergeCell ref="A8:D8"/>
    <mergeCell ref="A61:B61"/>
    <mergeCell ref="A3:D3"/>
    <mergeCell ref="A4:D4"/>
    <mergeCell ref="A5:D5"/>
    <mergeCell ref="A6:D6"/>
    <mergeCell ref="A7:D7"/>
  </mergeCells>
  <printOptions horizontalCentered="1"/>
  <pageMargins left="0" right="0" top="0.9055118110236221" bottom="0.78740157480314965" header="0.31496062992125984" footer="0.31496062992125984"/>
  <pageSetup paperSize="9" scale="65" orientation="portrait" r:id="rId1"/>
  <ignoredErrors>
    <ignoredError sqref="C61:D61" emptyCellReference="1"/>
  </ignoredErrors>
  <drawing r:id="rId2"/>
  <legacyDrawingHF r:id="rId3"/>
</worksheet>
</file>

<file path=xl/worksheets/sheet3.xml><?xml version="1.0" encoding="utf-8"?>
<worksheet xmlns="http://schemas.openxmlformats.org/spreadsheetml/2006/main" xmlns:r="http://schemas.openxmlformats.org/officeDocument/2006/relationships">
  <dimension ref="A1:L754"/>
  <sheetViews>
    <sheetView showGridLines="0" view="pageBreakPreview" topLeftCell="A485" zoomScale="70" zoomScaleNormal="100" zoomScaleSheetLayoutView="70" workbookViewId="0">
      <selection activeCell="E551" sqref="E551"/>
    </sheetView>
  </sheetViews>
  <sheetFormatPr defaultRowHeight="12.75"/>
  <cols>
    <col min="1" max="1" width="8.125" style="3" bestFit="1" customWidth="1"/>
    <col min="2" max="2" width="10.25" style="3" customWidth="1"/>
    <col min="3" max="3" width="11.25" style="3" customWidth="1"/>
    <col min="4" max="4" width="10.5" style="3" customWidth="1"/>
    <col min="5" max="5" width="58.375" style="34" customWidth="1"/>
    <col min="6" max="6" width="9.75" style="3" customWidth="1"/>
    <col min="7" max="7" width="8.75" style="225" bestFit="1" customWidth="1"/>
    <col min="8" max="8" width="12.375" style="1" bestFit="1" customWidth="1"/>
    <col min="9" max="9" width="12" style="1" bestFit="1" customWidth="1"/>
    <col min="10" max="11" width="14.75" style="1" bestFit="1" customWidth="1"/>
    <col min="12" max="16384" width="9" style="1"/>
  </cols>
  <sheetData>
    <row r="1" spans="1:11" ht="13.5" thickBot="1"/>
    <row r="2" spans="1:11" ht="127.5" customHeight="1" thickBot="1">
      <c r="B2" s="311"/>
      <c r="C2" s="312"/>
      <c r="D2" s="312"/>
      <c r="E2" s="313"/>
      <c r="F2" s="312"/>
      <c r="G2" s="314"/>
      <c r="H2" s="315"/>
      <c r="I2" s="315"/>
      <c r="J2" s="315"/>
      <c r="K2" s="316"/>
    </row>
    <row r="3" spans="1:11" ht="27" customHeight="1" thickBot="1">
      <c r="A3" s="18"/>
      <c r="B3" s="628" t="str">
        <f>'1-RESUMO'!A3</f>
        <v xml:space="preserve">OBRA: FINALIZAÇÃO DO REMANESCENTE DA CONSTRUÇÃO DE CRECHE PROINFÂNCIA TIPO 1- PADRÃO FNDE,  URBANIZAÇÃO E EXECUÇÃO DE REDE DE DISTRIBUIÇÃO PRIMÁRIA 13.8KV E POSTO DE TRANSFORMAÇÃO DE 112,5KVA. </v>
      </c>
      <c r="C3" s="629"/>
      <c r="D3" s="629"/>
      <c r="E3" s="629"/>
      <c r="F3" s="629"/>
      <c r="G3" s="629"/>
      <c r="H3" s="629"/>
      <c r="I3" s="629"/>
      <c r="J3" s="629"/>
      <c r="K3" s="630"/>
    </row>
    <row r="4" spans="1:11" ht="13.5" customHeight="1" thickBot="1">
      <c r="A4" s="18"/>
      <c r="B4" s="628" t="str">
        <f>'1-RESUMO'!A4</f>
        <v>PROPRIETÁRIO: PREFEITURA MUNICIPAL DE VÁRZEA GRANDE</v>
      </c>
      <c r="C4" s="629"/>
      <c r="D4" s="629"/>
      <c r="E4" s="629"/>
      <c r="F4" s="629"/>
      <c r="G4" s="629"/>
      <c r="H4" s="629"/>
      <c r="I4" s="629"/>
      <c r="J4" s="629"/>
      <c r="K4" s="630"/>
    </row>
    <row r="5" spans="1:11" ht="13.5" customHeight="1" thickBot="1">
      <c r="A5" s="18"/>
      <c r="B5" s="628" t="str">
        <f>'1-RESUMO'!A5</f>
        <v xml:space="preserve">ENDEREÇO: AVENIDA A, N. 0, RESIDENCIAL GILSON DE BARROS, CEP 78.132-180  </v>
      </c>
      <c r="C5" s="629"/>
      <c r="D5" s="629"/>
      <c r="E5" s="629"/>
      <c r="F5" s="629"/>
      <c r="G5" s="629"/>
      <c r="H5" s="629"/>
      <c r="I5" s="629"/>
      <c r="J5" s="629"/>
      <c r="K5" s="630"/>
    </row>
    <row r="6" spans="1:11" ht="13.5" customHeight="1" thickBot="1">
      <c r="A6" s="18"/>
      <c r="B6" s="628" t="str">
        <f>'1-RESUMO'!A6</f>
        <v>MUNICÍPIO: VARZEA GRANDE - MT</v>
      </c>
      <c r="C6" s="629"/>
      <c r="D6" s="629"/>
      <c r="E6" s="629"/>
      <c r="F6" s="629"/>
      <c r="G6" s="629"/>
      <c r="H6" s="629"/>
      <c r="I6" s="629"/>
      <c r="J6" s="629"/>
      <c r="K6" s="630"/>
    </row>
    <row r="7" spans="1:11" ht="13.5" customHeight="1" thickBot="1">
      <c r="A7" s="18"/>
      <c r="B7" s="628" t="str">
        <f>'1-RESUMO'!A7</f>
        <v>PREÇO BASE: SINAPI-MT ABRIL  2021 COM DESONERAÇÃO</v>
      </c>
      <c r="C7" s="629"/>
      <c r="D7" s="629"/>
      <c r="E7" s="629"/>
      <c r="F7" s="629"/>
      <c r="G7" s="629"/>
      <c r="H7" s="629"/>
      <c r="I7" s="629"/>
      <c r="J7" s="629"/>
      <c r="K7" s="630"/>
    </row>
    <row r="8" spans="1:11" ht="13.5" thickBot="1">
      <c r="A8" s="31"/>
      <c r="B8" s="631" t="s">
        <v>13646</v>
      </c>
      <c r="C8" s="632"/>
      <c r="D8" s="632"/>
      <c r="E8" s="632"/>
      <c r="F8" s="632"/>
      <c r="G8" s="632"/>
      <c r="H8" s="632"/>
      <c r="I8" s="632"/>
      <c r="J8" s="632"/>
      <c r="K8" s="633"/>
    </row>
    <row r="9" spans="1:11" ht="25.5">
      <c r="A9" s="2"/>
      <c r="B9" s="305" t="s">
        <v>402</v>
      </c>
      <c r="C9" s="306" t="s">
        <v>16</v>
      </c>
      <c r="D9" s="306" t="s">
        <v>403</v>
      </c>
      <c r="E9" s="307" t="s">
        <v>404</v>
      </c>
      <c r="F9" s="306" t="s">
        <v>405</v>
      </c>
      <c r="G9" s="310" t="s">
        <v>406</v>
      </c>
      <c r="H9" s="308" t="s">
        <v>768</v>
      </c>
      <c r="I9" s="308" t="s">
        <v>407</v>
      </c>
      <c r="J9" s="308" t="s">
        <v>773</v>
      </c>
      <c r="K9" s="309" t="s">
        <v>408</v>
      </c>
    </row>
    <row r="10" spans="1:11">
      <c r="A10" s="16"/>
      <c r="B10" s="282" t="s">
        <v>13290</v>
      </c>
      <c r="C10" s="276"/>
      <c r="D10" s="276"/>
      <c r="E10" s="277" t="s">
        <v>409</v>
      </c>
      <c r="F10" s="276"/>
      <c r="G10" s="278"/>
      <c r="H10" s="279"/>
      <c r="I10" s="279"/>
      <c r="J10" s="279"/>
      <c r="K10" s="283"/>
    </row>
    <row r="11" spans="1:11" ht="15">
      <c r="A11" s="16"/>
      <c r="B11" s="284" t="s">
        <v>410</v>
      </c>
      <c r="C11" s="39" t="str">
        <f>'5-COMP. PRÓPRIA'!B77</f>
        <v>CP-REM-01</v>
      </c>
      <c r="D11" s="5" t="s">
        <v>412</v>
      </c>
      <c r="E11" s="251" t="str">
        <f>IFERROR(VLOOKUP($C11,'SINAPI-MT ABRIL 2021'!$1:$1048576,2,0),IFERROR(VLOOKUP($C11,'5-COMP. PRÓPRIA'!$B$1:$I$42307,4,0),""))</f>
        <v>Placa da obra - padrão Governo Federal</v>
      </c>
      <c r="F11" s="252" t="str">
        <f>IFERROR(VLOOKUP($C11,'SINAPI-MT ABRIL 2021'!$1:$1048576,3,0),IFERROR(VLOOKUP($C11,'5-COMP. PRÓPRIA'!$B$1:$I$42307,5,0),""))</f>
        <v>m2</v>
      </c>
      <c r="G11" s="11">
        <v>6</v>
      </c>
      <c r="H11" s="252">
        <f>IFERROR(VLOOKUP($C11,'SINAPI-MT ABRIL 2021'!$1:$1048576,4,0),IFERROR(VLOOKUP($C11,'5-COMP. PRÓPRIA'!$B$1:$I$42307,8,0),""))</f>
        <v>457.78</v>
      </c>
      <c r="I11" s="254">
        <f>TRUNC(($H11*'4-BDI'!$E$35),2)</f>
        <v>584.58000000000004</v>
      </c>
      <c r="J11" s="281">
        <f>TRUNC((H11*G11),2)</f>
        <v>2746.68</v>
      </c>
      <c r="K11" s="285">
        <f>TRUNC((I11*G11),2)</f>
        <v>3507.48</v>
      </c>
    </row>
    <row r="12" spans="1:11" ht="15">
      <c r="A12" s="16"/>
      <c r="B12" s="284" t="s">
        <v>17</v>
      </c>
      <c r="C12" s="45" t="str">
        <f>'5-COMP. PRÓPRIA'!B13</f>
        <v>CP-REM-02</v>
      </c>
      <c r="D12" s="5" t="s">
        <v>412</v>
      </c>
      <c r="E12" s="251" t="str">
        <f>IFERROR(VLOOKUP($C12,'SINAPI-MT ABRIL 2021'!$1:$1048576,2,0),IFERROR(VLOOKUP($C12,'5-COMP. PRÓPRIA'!$B$1:$I$42307,4,0),""))</f>
        <v xml:space="preserve">Instalação provisória de água </v>
      </c>
      <c r="F12" s="252" t="str">
        <f>IFERROR(VLOOKUP($C12,'SINAPI-MT ABRIL 2021'!$1:$1048576,3,0),IFERROR(VLOOKUP($C12,'5-COMP. PRÓPRIA'!$B$1:$I$42307,5,0),""))</f>
        <v>un</v>
      </c>
      <c r="G12" s="11">
        <v>1</v>
      </c>
      <c r="H12" s="252">
        <f>IFERROR(VLOOKUP($C12,'SINAPI-MT ABRIL 2021'!$1:$1048576,4,0),IFERROR(VLOOKUP($C12,'5-COMP. PRÓPRIA'!$B$1:$I$42307,8,0),""))</f>
        <v>1721.99</v>
      </c>
      <c r="I12" s="254">
        <f>TRUNC(($H12*'4-BDI'!$E$35),2)</f>
        <v>2198.98</v>
      </c>
      <c r="J12" s="281">
        <f t="shared" ref="J12:J15" si="0">TRUNC((H12*G12),2)</f>
        <v>1721.99</v>
      </c>
      <c r="K12" s="285">
        <f>TRUNC((I12*G12),2)</f>
        <v>2198.98</v>
      </c>
    </row>
    <row r="13" spans="1:11" ht="15">
      <c r="A13" s="16"/>
      <c r="B13" s="284" t="s">
        <v>21</v>
      </c>
      <c r="C13" s="39" t="str">
        <f>'5-COMP. PRÓPRIA'!B24</f>
        <v>CP-REM-03</v>
      </c>
      <c r="D13" s="5" t="s">
        <v>412</v>
      </c>
      <c r="E13" s="251" t="str">
        <f>IFERROR(VLOOKUP($C13,'SINAPI-MT ABRIL 2021'!$1:$1048576,2,0),IFERROR(VLOOKUP($C13,'5-COMP. PRÓPRIA'!$B$1:$I$42307,4,0),""))</f>
        <v xml:space="preserve">Instalação provisória de energia elétrica em baixa tensão </v>
      </c>
      <c r="F13" s="252" t="str">
        <f>IFERROR(VLOOKUP($C13,'SINAPI-MT ABRIL 2021'!$1:$1048576,3,0),IFERROR(VLOOKUP($C13,'5-COMP. PRÓPRIA'!$B$1:$I$42307,5,0),""))</f>
        <v>un</v>
      </c>
      <c r="G13" s="11">
        <v>1</v>
      </c>
      <c r="H13" s="252">
        <f>IFERROR(VLOOKUP($C13,'SINAPI-MT ABRIL 2021'!$1:$1048576,4,0),IFERROR(VLOOKUP($C13,'5-COMP. PRÓPRIA'!$B$1:$I$42307,8,0),""))</f>
        <v>1660.01</v>
      </c>
      <c r="I13" s="254">
        <f>TRUNC(($H13*'4-BDI'!$E$35),2)</f>
        <v>2119.83</v>
      </c>
      <c r="J13" s="281">
        <f t="shared" si="0"/>
        <v>1660.01</v>
      </c>
      <c r="K13" s="285">
        <f>TRUNC((I13*G13),2)</f>
        <v>2119.83</v>
      </c>
    </row>
    <row r="14" spans="1:11" ht="15">
      <c r="A14" s="16"/>
      <c r="B14" s="284" t="s">
        <v>24</v>
      </c>
      <c r="C14" s="45" t="str">
        <f>'5-COMP. PRÓPRIA'!B37</f>
        <v>CP-REM-04</v>
      </c>
      <c r="D14" s="5" t="s">
        <v>412</v>
      </c>
      <c r="E14" s="251" t="str">
        <f>IFERROR(VLOOKUP($C14,'SINAPI-MT ABRIL 2021'!$1:$1048576,2,0),IFERROR(VLOOKUP($C14,'5-COMP. PRÓPRIA'!$B$1:$I$42307,4,0),""))</f>
        <v>Instalações provisórias de esgoto</v>
      </c>
      <c r="F14" s="252" t="str">
        <f>IFERROR(VLOOKUP($C14,'SINAPI-MT ABRIL 2021'!$1:$1048576,3,0),IFERROR(VLOOKUP($C14,'5-COMP. PRÓPRIA'!$B$1:$I$42307,5,0),""))</f>
        <v>un</v>
      </c>
      <c r="G14" s="11">
        <v>1</v>
      </c>
      <c r="H14" s="252">
        <f>IFERROR(VLOOKUP($C14,'SINAPI-MT ABRIL 2021'!$1:$1048576,4,0),IFERROR(VLOOKUP($C14,'5-COMP. PRÓPRIA'!$B$1:$I$42307,8,0),""))</f>
        <v>1735.66</v>
      </c>
      <c r="I14" s="254">
        <f>TRUNC(($H14*'4-BDI'!$E$35),2)</f>
        <v>2216.44</v>
      </c>
      <c r="J14" s="281">
        <f t="shared" si="0"/>
        <v>1735.66</v>
      </c>
      <c r="K14" s="285">
        <f>TRUNC((I14*G14),2)</f>
        <v>2216.44</v>
      </c>
    </row>
    <row r="15" spans="1:11" ht="25.5">
      <c r="A15" s="16"/>
      <c r="B15" s="284" t="s">
        <v>27</v>
      </c>
      <c r="C15" s="39" t="str">
        <f>'5-COMP. PRÓPRIA'!B45</f>
        <v>CP-REM-05</v>
      </c>
      <c r="D15" s="5" t="s">
        <v>412</v>
      </c>
      <c r="E15" s="251" t="str">
        <f>IFERROR(VLOOKUP($C15,'SINAPI-MT ABRIL 2021'!$1:$1048576,2,0),IFERROR(VLOOKUP($C15,'5-COMP. PRÓPRIA'!$B$1:$I$42307,4,0),""))</f>
        <v>Barracões provisórios (depósito, escritório, vestiário e refeitório) com piso cimentado</v>
      </c>
      <c r="F15" s="252" t="str">
        <f>IFERROR(VLOOKUP($C15,'SINAPI-MT ABRIL 2021'!$1:$1048576,3,0),IFERROR(VLOOKUP($C15,'5-COMP. PRÓPRIA'!$B$1:$I$42307,5,0),""))</f>
        <v>m2</v>
      </c>
      <c r="G15" s="11">
        <v>40</v>
      </c>
      <c r="H15" s="252">
        <f>IFERROR(VLOOKUP($C15,'SINAPI-MT ABRIL 2021'!$1:$1048576,4,0),IFERROR(VLOOKUP($C15,'5-COMP. PRÓPRIA'!$B$1:$I$42307,8,0),""))</f>
        <v>1010.62</v>
      </c>
      <c r="I15" s="254">
        <f>TRUNC(($H15*'4-BDI'!$E$35),2)</f>
        <v>1290.56</v>
      </c>
      <c r="J15" s="281">
        <f t="shared" si="0"/>
        <v>40424.800000000003</v>
      </c>
      <c r="K15" s="285">
        <f>TRUNC((I15*G15),2)</f>
        <v>51622.400000000001</v>
      </c>
    </row>
    <row r="16" spans="1:11">
      <c r="A16" s="16"/>
      <c r="B16" s="638" t="s">
        <v>414</v>
      </c>
      <c r="C16" s="639"/>
      <c r="D16" s="639"/>
      <c r="E16" s="639"/>
      <c r="F16" s="639"/>
      <c r="G16" s="639"/>
      <c r="H16" s="639"/>
      <c r="I16" s="639"/>
      <c r="J16" s="54">
        <f>TRUNC(SUM(J11:J15),2)</f>
        <v>48289.14</v>
      </c>
      <c r="K16" s="286">
        <f>TRUNC(SUM(K11:K15),2)</f>
        <v>61665.13</v>
      </c>
    </row>
    <row r="17" spans="1:11">
      <c r="A17" s="16"/>
      <c r="B17" s="282" t="s">
        <v>13291</v>
      </c>
      <c r="C17" s="276"/>
      <c r="D17" s="276"/>
      <c r="E17" s="277" t="s">
        <v>33</v>
      </c>
      <c r="F17" s="276"/>
      <c r="G17" s="278"/>
      <c r="H17" s="279"/>
      <c r="I17" s="279"/>
      <c r="J17" s="279"/>
      <c r="K17" s="283"/>
    </row>
    <row r="18" spans="1:11">
      <c r="A18" s="16"/>
      <c r="B18" s="287" t="s">
        <v>13234</v>
      </c>
      <c r="C18" s="238"/>
      <c r="D18" s="238"/>
      <c r="E18" s="36" t="s">
        <v>416</v>
      </c>
      <c r="F18" s="238"/>
      <c r="G18" s="11"/>
      <c r="H18" s="53"/>
      <c r="I18" s="53"/>
      <c r="J18" s="53"/>
      <c r="K18" s="288"/>
    </row>
    <row r="19" spans="1:11" ht="25.5">
      <c r="A19" s="16"/>
      <c r="B19" s="284" t="s">
        <v>13235</v>
      </c>
      <c r="C19" s="39">
        <v>92269</v>
      </c>
      <c r="D19" s="5" t="s">
        <v>20</v>
      </c>
      <c r="E19" s="38" t="s">
        <v>34</v>
      </c>
      <c r="F19" s="238" t="s">
        <v>399</v>
      </c>
      <c r="G19" s="140">
        <v>17.29</v>
      </c>
      <c r="H19" s="252">
        <f>IFERROR(VLOOKUP($C19,'SINAPI-MT ABRIL 2021'!$1:$1048576,4,0),IFERROR(VLOOKUP($C19,'5-COMP. PRÓPRIA'!$B$1:$I$42307,8,0),""))</f>
        <v>111.21</v>
      </c>
      <c r="I19" s="254">
        <f>TRUNC(($H19*'4-BDI'!$E$35),2)</f>
        <v>142.01</v>
      </c>
      <c r="J19" s="281">
        <f t="shared" ref="J19:J22" si="1">TRUNC((H19*G19),2)</f>
        <v>1922.82</v>
      </c>
      <c r="K19" s="285">
        <f>TRUNC((I19*G19),2)</f>
        <v>2455.35</v>
      </c>
    </row>
    <row r="20" spans="1:11" ht="25.5">
      <c r="A20" s="16"/>
      <c r="B20" s="284" t="s">
        <v>13236</v>
      </c>
      <c r="C20" s="39">
        <v>92763</v>
      </c>
      <c r="D20" s="5" t="s">
        <v>20</v>
      </c>
      <c r="E20" s="38" t="s">
        <v>31</v>
      </c>
      <c r="F20" s="238" t="s">
        <v>396</v>
      </c>
      <c r="G20" s="140">
        <v>48.82</v>
      </c>
      <c r="H20" s="252">
        <f>IFERROR(VLOOKUP($C20,'SINAPI-MT ABRIL 2021'!$1:$1048576,4,0),IFERROR(VLOOKUP($C20,'5-COMP. PRÓPRIA'!$B$1:$I$42307,8,0),""))</f>
        <v>13.32</v>
      </c>
      <c r="I20" s="254">
        <f>TRUNC(($H20*'4-BDI'!$E$35),2)</f>
        <v>17</v>
      </c>
      <c r="J20" s="281">
        <f t="shared" si="1"/>
        <v>650.28</v>
      </c>
      <c r="K20" s="285">
        <f>TRUNC((I20*G20),2)</f>
        <v>829.94</v>
      </c>
    </row>
    <row r="21" spans="1:11" ht="25.5">
      <c r="A21" s="16"/>
      <c r="B21" s="284" t="s">
        <v>13237</v>
      </c>
      <c r="C21" s="39">
        <v>92759</v>
      </c>
      <c r="D21" s="5" t="s">
        <v>20</v>
      </c>
      <c r="E21" s="38" t="s">
        <v>32</v>
      </c>
      <c r="F21" s="238" t="s">
        <v>396</v>
      </c>
      <c r="G21" s="140">
        <v>20.36</v>
      </c>
      <c r="H21" s="252">
        <f>IFERROR(VLOOKUP($C21,'SINAPI-MT ABRIL 2021'!$1:$1048576,4,0),IFERROR(VLOOKUP($C21,'5-COMP. PRÓPRIA'!$B$1:$I$42307,8,0),""))</f>
        <v>17.16</v>
      </c>
      <c r="I21" s="254">
        <f>TRUNC(($H21*'4-BDI'!$E$35),2)</f>
        <v>21.91</v>
      </c>
      <c r="J21" s="281">
        <f t="shared" si="1"/>
        <v>349.37</v>
      </c>
      <c r="K21" s="285">
        <f>TRUNC((I21*G21),2)</f>
        <v>446.08</v>
      </c>
    </row>
    <row r="22" spans="1:11" ht="25.5">
      <c r="A22" s="16"/>
      <c r="B22" s="284" t="s">
        <v>13238</v>
      </c>
      <c r="C22" s="39">
        <v>92720</v>
      </c>
      <c r="D22" s="5" t="s">
        <v>20</v>
      </c>
      <c r="E22" s="38" t="s">
        <v>35</v>
      </c>
      <c r="F22" s="238" t="s">
        <v>415</v>
      </c>
      <c r="G22" s="140">
        <v>0.8</v>
      </c>
      <c r="H22" s="252">
        <f>IFERROR(VLOOKUP($C22,'SINAPI-MT ABRIL 2021'!$1:$1048576,4,0),IFERROR(VLOOKUP($C22,'5-COMP. PRÓPRIA'!$B$1:$I$42307,8,0),""))</f>
        <v>555.23</v>
      </c>
      <c r="I22" s="254">
        <f>TRUNC(($H22*'4-BDI'!$E$35),2)</f>
        <v>709.03</v>
      </c>
      <c r="J22" s="281">
        <f t="shared" si="1"/>
        <v>444.18</v>
      </c>
      <c r="K22" s="285">
        <f>TRUNC((I22*G22),2)</f>
        <v>567.22</v>
      </c>
    </row>
    <row r="23" spans="1:11">
      <c r="A23" s="16"/>
      <c r="B23" s="638" t="s">
        <v>414</v>
      </c>
      <c r="C23" s="639"/>
      <c r="D23" s="639"/>
      <c r="E23" s="639"/>
      <c r="F23" s="639"/>
      <c r="G23" s="639"/>
      <c r="H23" s="639"/>
      <c r="I23" s="639"/>
      <c r="J23" s="54">
        <f>TRUNC(SUM(J19:J22),2)</f>
        <v>3366.65</v>
      </c>
      <c r="K23" s="286">
        <f>TRUNC(SUM(K19:K22),2)</f>
        <v>4298.59</v>
      </c>
    </row>
    <row r="24" spans="1:11">
      <c r="A24" s="16"/>
      <c r="B24" s="282" t="s">
        <v>13292</v>
      </c>
      <c r="C24" s="276"/>
      <c r="D24" s="276"/>
      <c r="E24" s="277" t="s">
        <v>36</v>
      </c>
      <c r="F24" s="276"/>
      <c r="G24" s="278"/>
      <c r="H24" s="279"/>
      <c r="I24" s="279"/>
      <c r="J24" s="279"/>
      <c r="K24" s="283"/>
    </row>
    <row r="25" spans="1:11">
      <c r="A25" s="16"/>
      <c r="B25" s="289" t="s">
        <v>13293</v>
      </c>
      <c r="C25" s="237"/>
      <c r="D25" s="237"/>
      <c r="E25" s="36" t="s">
        <v>418</v>
      </c>
      <c r="F25" s="5"/>
      <c r="G25" s="140"/>
      <c r="H25" s="55"/>
      <c r="I25" s="55"/>
      <c r="J25" s="55"/>
      <c r="K25" s="290"/>
    </row>
    <row r="26" spans="1:11" s="15" customFormat="1" ht="25.5">
      <c r="A26" s="16"/>
      <c r="B26" s="291" t="s">
        <v>13294</v>
      </c>
      <c r="C26" s="14" t="str">
        <f>'5-COMP. PRÓPRIA'!B88</f>
        <v>CP-VED-01</v>
      </c>
      <c r="D26" s="5" t="s">
        <v>412</v>
      </c>
      <c r="E26" s="251" t="str">
        <f>IFERROR(VLOOKUP($C26,'SINAPI-MT ABRIL 2021'!$1:$1048576,2,0),IFERROR(VLOOKUP($C26,'5-COMP. PRÓPRIA'!$B$1:$I$42307,4,0),""))</f>
        <v>Cobogó de concreto (elemento vazado)  - (6x40x40cm) assentado com argamassa traço 1:4 (cimento, areia)</v>
      </c>
      <c r="F26" s="252" t="str">
        <f>IFERROR(VLOOKUP($C26,'SINAPI-MT ABRIL 2021'!$1:$1048576,3,0),IFERROR(VLOOKUP($C26,'5-COMP. PRÓPRIA'!$B$1:$I$42307,5,0),""))</f>
        <v>m2</v>
      </c>
      <c r="G26" s="140">
        <v>6.1</v>
      </c>
      <c r="H26" s="252">
        <f>IFERROR(VLOOKUP($C26,'SINAPI-MT ABRIL 2021'!$1:$1048576,4,0),IFERROR(VLOOKUP($C26,'5-COMP. PRÓPRIA'!$B$1:$I$42307,8,0),""))</f>
        <v>158.19999999999999</v>
      </c>
      <c r="I26" s="254">
        <f>TRUNC(($H26*'4-BDI'!$E$35),2)</f>
        <v>202.02</v>
      </c>
      <c r="J26" s="281">
        <f t="shared" ref="J26" si="2">TRUNC((H26*G26),2)</f>
        <v>965.02</v>
      </c>
      <c r="K26" s="285">
        <f>TRUNC((I26*G26),2)</f>
        <v>1232.32</v>
      </c>
    </row>
    <row r="27" spans="1:11">
      <c r="A27" s="16"/>
      <c r="B27" s="289" t="s">
        <v>13295</v>
      </c>
      <c r="C27" s="237"/>
      <c r="D27" s="237"/>
      <c r="E27" s="36" t="s">
        <v>420</v>
      </c>
      <c r="F27" s="5"/>
      <c r="G27" s="140"/>
      <c r="H27" s="22"/>
      <c r="I27" s="22"/>
      <c r="J27" s="22"/>
      <c r="K27" s="292"/>
    </row>
    <row r="28" spans="1:11" ht="38.25">
      <c r="A28" s="16"/>
      <c r="B28" s="291" t="s">
        <v>13296</v>
      </c>
      <c r="C28" s="14" t="str">
        <f>'5-COMP. PRÓPRIA'!B91</f>
        <v>CP-VED-02</v>
      </c>
      <c r="D28" s="5" t="s">
        <v>412</v>
      </c>
      <c r="E28" s="251" t="str">
        <f>IFERROR(VLOOKUP($C28,'SINAPI-MT ABRIL 2021'!$1:$1048576,2,0),IFERROR(VLOOKUP($C28,'5-COMP. PRÓPRIA'!$B$1:$I$42307,4,0),""))</f>
        <v>Alvenaria de vedação de 1 vez em tijolos cerâmicos de 08 furos (dimensões nominais: 19x19x09); assentamento em argamassa no traço 1:2:8 (cimento, cal e areia)</v>
      </c>
      <c r="F28" s="252" t="str">
        <f>IFERROR(VLOOKUP($C28,'SINAPI-MT ABRIL 2021'!$1:$1048576,3,0),IFERROR(VLOOKUP($C28,'5-COMP. PRÓPRIA'!$B$1:$I$42307,5,0),""))</f>
        <v>m2</v>
      </c>
      <c r="G28" s="140">
        <v>17.07</v>
      </c>
      <c r="H28" s="252">
        <f>IFERROR(VLOOKUP($C28,'SINAPI-MT ABRIL 2021'!$1:$1048576,4,0),IFERROR(VLOOKUP($C28,'5-COMP. PRÓPRIA'!$B$1:$I$42307,8,0),""))</f>
        <v>63.4</v>
      </c>
      <c r="I28" s="254">
        <f>TRUNC(($H28*'4-BDI'!$E$35),2)</f>
        <v>80.959999999999994</v>
      </c>
      <c r="J28" s="281">
        <f t="shared" ref="J28:J30" si="3">TRUNC((H28*G28),2)</f>
        <v>1082.23</v>
      </c>
      <c r="K28" s="285">
        <f>TRUNC((I28*G28),2)</f>
        <v>1381.98</v>
      </c>
    </row>
    <row r="29" spans="1:11" ht="38.25">
      <c r="A29" s="16"/>
      <c r="B29" s="291" t="s">
        <v>13297</v>
      </c>
      <c r="C29" s="14" t="str">
        <f>'5-COMP. PRÓPRIA'!B94</f>
        <v>CP-VED-03</v>
      </c>
      <c r="D29" s="5" t="s">
        <v>412</v>
      </c>
      <c r="E29" s="251" t="str">
        <f>IFERROR(VLOOKUP($C29,'SINAPI-MT ABRIL 2021'!$1:$1048576,2,0),IFERROR(VLOOKUP($C29,'5-COMP. PRÓPRIA'!$B$1:$I$42307,4,0),""))</f>
        <v>Alvenaria de vedação horizontal em tijolos cerâmicos Dimensões nominais: 14x19x39; assentamento em argamassa no traço 1:2:8 (cimento, cal e areia) para parede externa</v>
      </c>
      <c r="F29" s="252" t="str">
        <f>IFERROR(VLOOKUP($C29,'SINAPI-MT ABRIL 2021'!$1:$1048576,3,0),IFERROR(VLOOKUP($C29,'5-COMP. PRÓPRIA'!$B$1:$I$42307,5,0),""))</f>
        <v>m2</v>
      </c>
      <c r="G29" s="140">
        <v>50.000000000000028</v>
      </c>
      <c r="H29" s="252">
        <f>IFERROR(VLOOKUP($C29,'SINAPI-MT ABRIL 2021'!$1:$1048576,4,0),IFERROR(VLOOKUP($C29,'5-COMP. PRÓPRIA'!$B$1:$I$42307,8,0),""))</f>
        <v>67.08</v>
      </c>
      <c r="I29" s="254">
        <f>TRUNC(($H29*'4-BDI'!$E$35),2)</f>
        <v>85.66</v>
      </c>
      <c r="J29" s="281">
        <f t="shared" si="3"/>
        <v>3354</v>
      </c>
      <c r="K29" s="285">
        <f>TRUNC((I29*G29),2)</f>
        <v>4283</v>
      </c>
    </row>
    <row r="30" spans="1:11" ht="25.5">
      <c r="A30" s="16"/>
      <c r="B30" s="291" t="s">
        <v>13298</v>
      </c>
      <c r="C30" s="14" t="str">
        <f>'5-COMP. PRÓPRIA'!B97</f>
        <v>CP-VED-04</v>
      </c>
      <c r="D30" s="5" t="s">
        <v>412</v>
      </c>
      <c r="E30" s="251" t="str">
        <f>IFERROR(VLOOKUP($C30,'SINAPI-MT ABRIL 2021'!$1:$1048576,2,0),IFERROR(VLOOKUP($C30,'5-COMP. PRÓPRIA'!$B$1:$I$42307,4,0),""))</f>
        <v>Divisória de banheiros e sanitários em granito com espessura de 2cm polido assentado com argamassa traço 1:4</v>
      </c>
      <c r="F30" s="252" t="str">
        <f>IFERROR(VLOOKUP($C30,'SINAPI-MT ABRIL 2021'!$1:$1048576,3,0),IFERROR(VLOOKUP($C30,'5-COMP. PRÓPRIA'!$B$1:$I$42307,5,0),""))</f>
        <v>m2</v>
      </c>
      <c r="G30" s="140">
        <v>22.63</v>
      </c>
      <c r="H30" s="252">
        <f>IFERROR(VLOOKUP($C30,'SINAPI-MT ABRIL 2021'!$1:$1048576,4,0),IFERROR(VLOOKUP($C30,'5-COMP. PRÓPRIA'!$B$1:$I$42307,8,0),""))</f>
        <v>567.07000000000005</v>
      </c>
      <c r="I30" s="254">
        <f>TRUNC(($H30*'4-BDI'!$E$35),2)</f>
        <v>724.15</v>
      </c>
      <c r="J30" s="281">
        <f t="shared" si="3"/>
        <v>12832.79</v>
      </c>
      <c r="K30" s="285">
        <f>TRUNC((I30*G30),2)</f>
        <v>16387.509999999998</v>
      </c>
    </row>
    <row r="31" spans="1:11">
      <c r="A31" s="16"/>
      <c r="B31" s="638" t="s">
        <v>414</v>
      </c>
      <c r="C31" s="639"/>
      <c r="D31" s="639"/>
      <c r="E31" s="639"/>
      <c r="F31" s="639"/>
      <c r="G31" s="639"/>
      <c r="H31" s="639"/>
      <c r="I31" s="639"/>
      <c r="J31" s="54">
        <f>TRUNC(SUM(J26:J30),2)</f>
        <v>18234.04</v>
      </c>
      <c r="K31" s="286">
        <f>TRUNC(SUM(K26:K30),2)</f>
        <v>23284.81</v>
      </c>
    </row>
    <row r="32" spans="1:11">
      <c r="A32" s="16"/>
      <c r="B32" s="282" t="s">
        <v>13299</v>
      </c>
      <c r="C32" s="276"/>
      <c r="D32" s="276"/>
      <c r="E32" s="277" t="s">
        <v>41</v>
      </c>
      <c r="F32" s="276"/>
      <c r="G32" s="278"/>
      <c r="H32" s="279"/>
      <c r="I32" s="279"/>
      <c r="J32" s="279"/>
      <c r="K32" s="283"/>
    </row>
    <row r="33" spans="1:11">
      <c r="A33" s="16"/>
      <c r="B33" s="287" t="s">
        <v>13300</v>
      </c>
      <c r="C33" s="234"/>
      <c r="D33" s="234"/>
      <c r="E33" s="36" t="s">
        <v>424</v>
      </c>
      <c r="F33" s="237"/>
      <c r="G33" s="140"/>
      <c r="H33" s="56"/>
      <c r="I33" s="56"/>
      <c r="J33" s="56"/>
      <c r="K33" s="293"/>
    </row>
    <row r="34" spans="1:11" ht="25.5">
      <c r="A34" s="16"/>
      <c r="B34" s="291" t="s">
        <v>13301</v>
      </c>
      <c r="C34" s="14" t="str">
        <f>'5-COMP. PRÓPRIA'!B102</f>
        <v>CP-ESQ-01</v>
      </c>
      <c r="D34" s="5" t="s">
        <v>412</v>
      </c>
      <c r="E34" s="251" t="str">
        <f>IFERROR(VLOOKUP($C34,'SINAPI-MT ABRIL 2021'!$1:$1048576,2,0),IFERROR(VLOOKUP($C34,'5-COMP. PRÓPRIA'!$B$1:$I$42307,4,0),""))</f>
        <v xml:space="preserve">Porta de Madeira - PM1 - 70x210, folha lisa com chapa metalica, incluso ferragens, conforme projeto de esquadrias </v>
      </c>
      <c r="F34" s="252" t="str">
        <f>IFERROR(VLOOKUP($C34,'SINAPI-MT ABRIL 2021'!$1:$1048576,3,0),IFERROR(VLOOKUP($C34,'5-COMP. PRÓPRIA'!$B$1:$I$42307,5,0),""))</f>
        <v xml:space="preserve">un    </v>
      </c>
      <c r="G34" s="140">
        <v>10</v>
      </c>
      <c r="H34" s="252">
        <f>IFERROR(VLOOKUP($C34,'SINAPI-MT ABRIL 2021'!$1:$1048576,4,0),IFERROR(VLOOKUP($C34,'5-COMP. PRÓPRIA'!$B$1:$I$42307,8,0),""))</f>
        <v>445.68</v>
      </c>
      <c r="I34" s="254">
        <f>TRUNC(($H34*'4-BDI'!$E$35),2)</f>
        <v>569.13</v>
      </c>
      <c r="J34" s="281">
        <f t="shared" ref="J34:J40" si="4">TRUNC((H34*G34),2)</f>
        <v>4456.8</v>
      </c>
      <c r="K34" s="285">
        <f t="shared" ref="K34:K40" si="5">TRUNC((I34*G34),2)</f>
        <v>5691.3</v>
      </c>
    </row>
    <row r="35" spans="1:11" s="15" customFormat="1" ht="25.5">
      <c r="A35" s="16"/>
      <c r="B35" s="291" t="s">
        <v>13302</v>
      </c>
      <c r="C35" s="14" t="str">
        <f>'5-COMP. PRÓPRIA'!B115</f>
        <v>CP-ESQ-02</v>
      </c>
      <c r="D35" s="5" t="s">
        <v>412</v>
      </c>
      <c r="E35" s="251" t="str">
        <f>IFERROR(VLOOKUP($C35,'SINAPI-MT ABRIL 2021'!$1:$1048576,2,0),IFERROR(VLOOKUP($C35,'5-COMP. PRÓPRIA'!$B$1:$I$42307,4,0),""))</f>
        <v>Porta de Madeira - PM2 - 80x210, com veneziana, incluso ferragens, conforme projeto de esquadrias</v>
      </c>
      <c r="F35" s="252" t="str">
        <f>IFERROR(VLOOKUP($C35,'SINAPI-MT ABRIL 2021'!$1:$1048576,3,0),IFERROR(VLOOKUP($C35,'5-COMP. PRÓPRIA'!$B$1:$I$42307,5,0),""))</f>
        <v xml:space="preserve">un    </v>
      </c>
      <c r="G35" s="140">
        <v>5</v>
      </c>
      <c r="H35" s="252">
        <f>IFERROR(VLOOKUP($C35,'SINAPI-MT ABRIL 2021'!$1:$1048576,4,0),IFERROR(VLOOKUP($C35,'5-COMP. PRÓPRIA'!$B$1:$I$42307,8,0),""))</f>
        <v>1070.03</v>
      </c>
      <c r="I35" s="254">
        <f>TRUNC(($H35*'4-BDI'!$E$35),2)</f>
        <v>1366.43</v>
      </c>
      <c r="J35" s="281">
        <f t="shared" si="4"/>
        <v>5350.15</v>
      </c>
      <c r="K35" s="285">
        <f t="shared" si="5"/>
        <v>6832.15</v>
      </c>
    </row>
    <row r="36" spans="1:11" ht="25.5">
      <c r="A36" s="16"/>
      <c r="B36" s="291" t="s">
        <v>13303</v>
      </c>
      <c r="C36" s="14" t="str">
        <f>'5-COMP. PRÓPRIA'!B128</f>
        <v>CP-ESQ-03</v>
      </c>
      <c r="D36" s="5" t="s">
        <v>412</v>
      </c>
      <c r="E36" s="251" t="str">
        <f>IFERROR(VLOOKUP($C36,'SINAPI-MT ABRIL 2021'!$1:$1048576,2,0),IFERROR(VLOOKUP($C36,'5-COMP. PRÓPRIA'!$B$1:$I$42307,4,0),""))</f>
        <v>Porta de Madeira - PM3 - 80x210, barra e chapa metálica, incluso ferragens, conforme projeto de esquadrias</v>
      </c>
      <c r="F36" s="252" t="str">
        <f>IFERROR(VLOOKUP($C36,'SINAPI-MT ABRIL 2021'!$1:$1048576,3,0),IFERROR(VLOOKUP($C36,'5-COMP. PRÓPRIA'!$B$1:$I$42307,5,0),""))</f>
        <v xml:space="preserve">un    </v>
      </c>
      <c r="G36" s="140">
        <v>4</v>
      </c>
      <c r="H36" s="252">
        <f>IFERROR(VLOOKUP($C36,'SINAPI-MT ABRIL 2021'!$1:$1048576,4,0),IFERROR(VLOOKUP($C36,'5-COMP. PRÓPRIA'!$B$1:$I$42307,8,0),""))</f>
        <v>464.79</v>
      </c>
      <c r="I36" s="254">
        <f>TRUNC(($H36*'4-BDI'!$E$35),2)</f>
        <v>593.53</v>
      </c>
      <c r="J36" s="281">
        <f t="shared" si="4"/>
        <v>1859.16</v>
      </c>
      <c r="K36" s="285">
        <f t="shared" si="5"/>
        <v>2374.12</v>
      </c>
    </row>
    <row r="37" spans="1:11" ht="25.5">
      <c r="A37" s="16"/>
      <c r="B37" s="291" t="s">
        <v>13304</v>
      </c>
      <c r="C37" s="14" t="str">
        <f>'5-COMP. PRÓPRIA'!B141</f>
        <v>CP-ESQ-04</v>
      </c>
      <c r="D37" s="5" t="s">
        <v>412</v>
      </c>
      <c r="E37" s="251" t="str">
        <f>IFERROR(VLOOKUP($C37,'SINAPI-MT ABRIL 2021'!$1:$1048576,2,0),IFERROR(VLOOKUP($C37,'5-COMP. PRÓPRIA'!$B$1:$I$42307,4,0),""))</f>
        <v xml:space="preserve">Porta de Madeira - PM4 - 80x210, folha lisa com chapa metalica, incluso ferragens, conforme projeto de esquadrias </v>
      </c>
      <c r="F37" s="252" t="str">
        <f>IFERROR(VLOOKUP($C37,'SINAPI-MT ABRIL 2021'!$1:$1048576,3,0),IFERROR(VLOOKUP($C37,'5-COMP. PRÓPRIA'!$B$1:$I$42307,5,0),""))</f>
        <v xml:space="preserve">un    </v>
      </c>
      <c r="G37" s="140">
        <v>6</v>
      </c>
      <c r="H37" s="252">
        <f>IFERROR(VLOOKUP($C37,'SINAPI-MT ABRIL 2021'!$1:$1048576,4,0),IFERROR(VLOOKUP($C37,'5-COMP. PRÓPRIA'!$B$1:$I$42307,8,0),""))</f>
        <v>464.79</v>
      </c>
      <c r="I37" s="254">
        <f>TRUNC(($H37*'4-BDI'!$E$35),2)</f>
        <v>593.53</v>
      </c>
      <c r="J37" s="281">
        <f t="shared" si="4"/>
        <v>2788.74</v>
      </c>
      <c r="K37" s="285">
        <f t="shared" si="5"/>
        <v>3561.18</v>
      </c>
    </row>
    <row r="38" spans="1:11" ht="25.5">
      <c r="A38" s="16"/>
      <c r="B38" s="291" t="s">
        <v>13305</v>
      </c>
      <c r="C38" s="14" t="str">
        <f>'5-COMP. PRÓPRIA'!B154</f>
        <v>CP-ESQ-05</v>
      </c>
      <c r="D38" s="5" t="s">
        <v>412</v>
      </c>
      <c r="E38" s="251" t="str">
        <f>IFERROR(VLOOKUP($C38,'SINAPI-MT ABRIL 2021'!$1:$1048576,2,0),IFERROR(VLOOKUP($C38,'5-COMP. PRÓPRIA'!$B$1:$I$42307,4,0),""))</f>
        <v>Porta de Madeira - PM5 - 80x210, com barra e chapa metálica e visor, incluso ferragens, conforme projeto de esquadrias</v>
      </c>
      <c r="F38" s="252" t="str">
        <f>IFERROR(VLOOKUP($C38,'SINAPI-MT ABRIL 2021'!$1:$1048576,3,0),IFERROR(VLOOKUP($C38,'5-COMP. PRÓPRIA'!$B$1:$I$42307,5,0),""))</f>
        <v xml:space="preserve">un    </v>
      </c>
      <c r="G38" s="140">
        <v>10</v>
      </c>
      <c r="H38" s="252">
        <f>IFERROR(VLOOKUP($C38,'SINAPI-MT ABRIL 2021'!$1:$1048576,4,0),IFERROR(VLOOKUP($C38,'5-COMP. PRÓPRIA'!$B$1:$I$42307,8,0),""))</f>
        <v>464.79</v>
      </c>
      <c r="I38" s="254">
        <f>TRUNC(($H38*'4-BDI'!$E$35),2)</f>
        <v>593.53</v>
      </c>
      <c r="J38" s="281">
        <f t="shared" si="4"/>
        <v>4647.8999999999996</v>
      </c>
      <c r="K38" s="285">
        <f t="shared" si="5"/>
        <v>5935.3</v>
      </c>
    </row>
    <row r="39" spans="1:11" ht="25.5">
      <c r="A39" s="16"/>
      <c r="B39" s="291" t="s">
        <v>13306</v>
      </c>
      <c r="C39" s="14" t="str">
        <f>'5-COMP. PRÓPRIA'!B167</f>
        <v>CP-MER-01</v>
      </c>
      <c r="D39" s="5" t="s">
        <v>412</v>
      </c>
      <c r="E39" s="251" t="str">
        <f>IFERROR(VLOOKUP($C39,'SINAPI-MT ABRIL 2021'!$1:$1048576,2,0),IFERROR(VLOOKUP($C39,'5-COMP. PRÓPRIA'!$B$1:$I$42307,4,0),""))</f>
        <v>Porta de compesando de madeira - PM6 - 60x100, folha lisa revestida com laminado melamínico, incluso ferragens, conforme projeto de esquadrias</v>
      </c>
      <c r="F39" s="252" t="str">
        <f>IFERROR(VLOOKUP($C39,'SINAPI-MT ABRIL 2021'!$1:$1048576,3,0),IFERROR(VLOOKUP($C39,'5-COMP. PRÓPRIA'!$B$1:$I$42307,5,0),""))</f>
        <v xml:space="preserve">un    </v>
      </c>
      <c r="G39" s="140">
        <v>16</v>
      </c>
      <c r="H39" s="252">
        <f>IFERROR(VLOOKUP($C39,'SINAPI-MT ABRIL 2021'!$1:$1048576,4,0),IFERROR(VLOOKUP($C39,'5-COMP. PRÓPRIA'!$B$1:$I$42307,8,0),""))</f>
        <v>373.43</v>
      </c>
      <c r="I39" s="254">
        <f>TRUNC(($H39*'4-BDI'!$E$35),2)</f>
        <v>476.87</v>
      </c>
      <c r="J39" s="281">
        <f t="shared" si="4"/>
        <v>5974.88</v>
      </c>
      <c r="K39" s="285">
        <f t="shared" si="5"/>
        <v>7629.92</v>
      </c>
    </row>
    <row r="40" spans="1:11" ht="25.5">
      <c r="A40" s="16"/>
      <c r="B40" s="291" t="s">
        <v>13307</v>
      </c>
      <c r="C40" s="14" t="str">
        <f>'5-COMP. PRÓPRIA'!B174</f>
        <v>CP-MER-02</v>
      </c>
      <c r="D40" s="5" t="s">
        <v>412</v>
      </c>
      <c r="E40" s="251" t="str">
        <f>IFERROR(VLOOKUP($C40,'SINAPI-MT ABRIL 2021'!$1:$1048576,2,0),IFERROR(VLOOKUP($C40,'5-COMP. PRÓPRIA'!$B$1:$I$42307,4,0),""))</f>
        <v>Chapa metalica (alumínio) 0,8*0,5x 1mm para as portas - fornecimento e instalação</v>
      </c>
      <c r="F40" s="252" t="str">
        <f>IFERROR(VLOOKUP($C40,'SINAPI-MT ABRIL 2021'!$1:$1048576,3,0),IFERROR(VLOOKUP($C40,'5-COMP. PRÓPRIA'!$B$1:$I$42307,5,0),""))</f>
        <v>m2</v>
      </c>
      <c r="G40" s="140">
        <v>18.399999999999999</v>
      </c>
      <c r="H40" s="252">
        <f>IFERROR(VLOOKUP($C40,'SINAPI-MT ABRIL 2021'!$1:$1048576,4,0),IFERROR(VLOOKUP($C40,'5-COMP. PRÓPRIA'!$B$1:$I$42307,8,0),""))</f>
        <v>66.88</v>
      </c>
      <c r="I40" s="254">
        <f>TRUNC(($H40*'4-BDI'!$E$35),2)</f>
        <v>85.4</v>
      </c>
      <c r="J40" s="281">
        <f t="shared" si="4"/>
        <v>1230.5899999999999</v>
      </c>
      <c r="K40" s="285">
        <f t="shared" si="5"/>
        <v>1571.36</v>
      </c>
    </row>
    <row r="41" spans="1:11">
      <c r="A41" s="16"/>
      <c r="B41" s="287" t="s">
        <v>13308</v>
      </c>
      <c r="C41" s="5"/>
      <c r="D41" s="5"/>
      <c r="E41" s="36" t="s">
        <v>428</v>
      </c>
      <c r="F41" s="5"/>
      <c r="G41" s="140"/>
      <c r="H41" s="22"/>
      <c r="I41" s="22"/>
      <c r="J41" s="22"/>
      <c r="K41" s="292"/>
    </row>
    <row r="42" spans="1:11" ht="15">
      <c r="A42" s="16"/>
      <c r="B42" s="291" t="s">
        <v>13309</v>
      </c>
      <c r="C42" s="14" t="str">
        <f>'5-COMP. PRÓPRIA'!B179</f>
        <v>CP-ESQ-06</v>
      </c>
      <c r="D42" s="5" t="s">
        <v>412</v>
      </c>
      <c r="E42" s="251" t="str">
        <f>IFERROR(VLOOKUP($C42,'SINAPI-MT ABRIL 2021'!$1:$1048576,2,0),IFERROR(VLOOKUP($C42,'5-COMP. PRÓPRIA'!$B$1:$I$42307,4,0),""))</f>
        <v>Fechadura de embutir completa, para portas internas</v>
      </c>
      <c r="F42" s="252" t="str">
        <f>IFERROR(VLOOKUP($C42,'SINAPI-MT ABRIL 2021'!$1:$1048576,3,0),IFERROR(VLOOKUP($C42,'5-COMP. PRÓPRIA'!$B$1:$I$42307,5,0),""))</f>
        <v xml:space="preserve">un    </v>
      </c>
      <c r="G42" s="140">
        <v>51</v>
      </c>
      <c r="H42" s="252">
        <f>IFERROR(VLOOKUP($C42,'SINAPI-MT ABRIL 2021'!$1:$1048576,4,0),IFERROR(VLOOKUP($C42,'5-COMP. PRÓPRIA'!$B$1:$I$42307,8,0),""))</f>
        <v>87.97</v>
      </c>
      <c r="I42" s="254">
        <f>TRUNC(($H42*'4-BDI'!$E$35),2)</f>
        <v>112.33</v>
      </c>
      <c r="J42" s="281">
        <f t="shared" ref="J42" si="6">TRUNC((H42*G42),2)</f>
        <v>4486.47</v>
      </c>
      <c r="K42" s="285">
        <f>TRUNC((I42*G42),2)</f>
        <v>5728.83</v>
      </c>
    </row>
    <row r="43" spans="1:11">
      <c r="A43" s="16"/>
      <c r="B43" s="287" t="s">
        <v>13310</v>
      </c>
      <c r="C43" s="5"/>
      <c r="D43" s="5"/>
      <c r="E43" s="36" t="s">
        <v>430</v>
      </c>
      <c r="F43" s="5"/>
      <c r="G43" s="140"/>
      <c r="H43" s="22"/>
      <c r="I43" s="22"/>
      <c r="J43" s="22"/>
      <c r="K43" s="292"/>
    </row>
    <row r="44" spans="1:11" ht="25.5">
      <c r="A44" s="16"/>
      <c r="B44" s="291" t="s">
        <v>13311</v>
      </c>
      <c r="C44" s="14" t="str">
        <f>'5-COMP. PRÓPRIA'!B184</f>
        <v>CP-ESQ-07</v>
      </c>
      <c r="D44" s="5" t="s">
        <v>412</v>
      </c>
      <c r="E44" s="251" t="str">
        <f>IFERROR(VLOOKUP($C44,'SINAPI-MT ABRIL 2021'!$1:$1048576,2,0),IFERROR(VLOOKUP($C44,'5-COMP. PRÓPRIA'!$B$1:$I$42307,4,0),""))</f>
        <v>Porta de abrir - PA1 - 100x210 em chapa de alumínio e veneziana- conforme projeto de esquadrias, inclusive ferragens</v>
      </c>
      <c r="F44" s="252" t="str">
        <f>IFERROR(VLOOKUP($C44,'SINAPI-MT ABRIL 2021'!$1:$1048576,3,0),IFERROR(VLOOKUP($C44,'5-COMP. PRÓPRIA'!$B$1:$I$42307,5,0),""))</f>
        <v>m2</v>
      </c>
      <c r="G44" s="140">
        <v>2.31</v>
      </c>
      <c r="H44" s="252">
        <f>IFERROR(VLOOKUP($C44,'SINAPI-MT ABRIL 2021'!$1:$1048576,4,0),IFERROR(VLOOKUP($C44,'5-COMP. PRÓPRIA'!$B$1:$I$42307,8,0),""))</f>
        <v>689.58</v>
      </c>
      <c r="I44" s="254">
        <f>TRUNC(($H44*'4-BDI'!$E$35),2)</f>
        <v>880.59</v>
      </c>
      <c r="J44" s="281">
        <f t="shared" ref="J44:J50" si="7">TRUNC((H44*G44),2)</f>
        <v>1592.92</v>
      </c>
      <c r="K44" s="285">
        <f t="shared" ref="K44:K50" si="8">TRUNC((I44*G44),2)</f>
        <v>2034.16</v>
      </c>
    </row>
    <row r="45" spans="1:11" ht="25.5">
      <c r="A45" s="16"/>
      <c r="B45" s="291" t="s">
        <v>13312</v>
      </c>
      <c r="C45" s="14" t="str">
        <f>'5-COMP. PRÓPRIA'!B192</f>
        <v>CP-ESQ-08</v>
      </c>
      <c r="D45" s="5" t="s">
        <v>412</v>
      </c>
      <c r="E45" s="251" t="str">
        <f>IFERROR(VLOOKUP($C45,'SINAPI-MT ABRIL 2021'!$1:$1048576,2,0),IFERROR(VLOOKUP($C45,'5-COMP. PRÓPRIA'!$B$1:$I$42307,4,0),""))</f>
        <v>Porta de abrir - PA2 - 80x210 em chapa de alumínio com veneziana- conforme projeto de esquadrias, inclusive ferragens</v>
      </c>
      <c r="F45" s="252" t="str">
        <f>IFERROR(VLOOKUP($C45,'SINAPI-MT ABRIL 2021'!$1:$1048576,3,0),IFERROR(VLOOKUP($C45,'5-COMP. PRÓPRIA'!$B$1:$I$42307,5,0),""))</f>
        <v>m2</v>
      </c>
      <c r="G45" s="140">
        <v>1.68</v>
      </c>
      <c r="H45" s="252">
        <f>IFERROR(VLOOKUP($C45,'SINAPI-MT ABRIL 2021'!$1:$1048576,4,0),IFERROR(VLOOKUP($C45,'5-COMP. PRÓPRIA'!$B$1:$I$42307,8,0),""))</f>
        <v>688.51</v>
      </c>
      <c r="I45" s="254">
        <f>TRUNC(($H45*'4-BDI'!$E$35),2)</f>
        <v>879.22</v>
      </c>
      <c r="J45" s="281">
        <f t="shared" si="7"/>
        <v>1156.69</v>
      </c>
      <c r="K45" s="285">
        <f t="shared" si="8"/>
        <v>1477.08</v>
      </c>
    </row>
    <row r="46" spans="1:11" ht="25.5">
      <c r="A46" s="16"/>
      <c r="B46" s="291" t="s">
        <v>13313</v>
      </c>
      <c r="C46" s="14" t="str">
        <f>'5-COMP. PRÓPRIA'!B200</f>
        <v>CP-ESQ-09</v>
      </c>
      <c r="D46" s="5" t="s">
        <v>412</v>
      </c>
      <c r="E46" s="251" t="str">
        <f>IFERROR(VLOOKUP($C46,'SINAPI-MT ABRIL 2021'!$1:$1048576,2,0),IFERROR(VLOOKUP($C46,'5-COMP. PRÓPRIA'!$B$1:$I$42307,4,0),""))</f>
        <v>Porta de abrir - PA3 - 160x210 em chapa de alumínio com veneziana- conforme projeto de esquadrias, inclusive ferragens</v>
      </c>
      <c r="F46" s="252" t="str">
        <f>IFERROR(VLOOKUP($C46,'SINAPI-MT ABRIL 2021'!$1:$1048576,3,0),IFERROR(VLOOKUP($C46,'5-COMP. PRÓPRIA'!$B$1:$I$42307,5,0),""))</f>
        <v>m2</v>
      </c>
      <c r="G46" s="140">
        <v>6.72</v>
      </c>
      <c r="H46" s="252">
        <f>IFERROR(VLOOKUP($C46,'SINAPI-MT ABRIL 2021'!$1:$1048576,4,0),IFERROR(VLOOKUP($C46,'5-COMP. PRÓPRIA'!$B$1:$I$42307,8,0),""))</f>
        <v>688.51</v>
      </c>
      <c r="I46" s="254">
        <f>TRUNC(($H46*'4-BDI'!$E$35),2)</f>
        <v>879.22</v>
      </c>
      <c r="J46" s="281">
        <f t="shared" si="7"/>
        <v>4626.78</v>
      </c>
      <c r="K46" s="285">
        <f t="shared" si="8"/>
        <v>5908.35</v>
      </c>
    </row>
    <row r="47" spans="1:11" ht="25.5">
      <c r="A47" s="16"/>
      <c r="B47" s="291" t="s">
        <v>13314</v>
      </c>
      <c r="C47" s="14" t="str">
        <f>'5-COMP. PRÓPRIA'!B208</f>
        <v>CP-ESQ-10</v>
      </c>
      <c r="D47" s="5" t="s">
        <v>412</v>
      </c>
      <c r="E47" s="251" t="str">
        <f>IFERROR(VLOOKUP($C47,'SINAPI-MT ABRIL 2021'!$1:$1048576,2,0),IFERROR(VLOOKUP($C47,'5-COMP. PRÓPRIA'!$B$1:$I$42307,4,0),""))</f>
        <v>Porta de correr - PA4 - 450x210  conforme projeto de esquadrias, inclusive ferragens</v>
      </c>
      <c r="F47" s="252" t="str">
        <f>IFERROR(VLOOKUP($C47,'SINAPI-MT ABRIL 2021'!$1:$1048576,3,0),IFERROR(VLOOKUP($C47,'5-COMP. PRÓPRIA'!$B$1:$I$42307,5,0),""))</f>
        <v>m2</v>
      </c>
      <c r="G47" s="140">
        <v>113.4</v>
      </c>
      <c r="H47" s="252">
        <f>IFERROR(VLOOKUP($C47,'SINAPI-MT ABRIL 2021'!$1:$1048576,4,0),IFERROR(VLOOKUP($C47,'5-COMP. PRÓPRIA'!$B$1:$I$42307,8,0),""))</f>
        <v>766.71</v>
      </c>
      <c r="I47" s="254">
        <f>TRUNC(($H47*'4-BDI'!$E$35),2)</f>
        <v>979.09</v>
      </c>
      <c r="J47" s="281">
        <f t="shared" si="7"/>
        <v>86944.91</v>
      </c>
      <c r="K47" s="285">
        <f t="shared" si="8"/>
        <v>111028.8</v>
      </c>
    </row>
    <row r="48" spans="1:11" ht="25.5">
      <c r="A48" s="16"/>
      <c r="B48" s="291" t="s">
        <v>13315</v>
      </c>
      <c r="C48" s="14" t="str">
        <f>'5-COMP. PRÓPRIA'!B216</f>
        <v>CP-ESQ-11</v>
      </c>
      <c r="D48" s="5" t="s">
        <v>412</v>
      </c>
      <c r="E48" s="251" t="str">
        <f>IFERROR(VLOOKUP($C48,'SINAPI-MT ABRIL 2021'!$1:$1048576,2,0),IFERROR(VLOOKUP($C48,'5-COMP. PRÓPRIA'!$B$1:$I$42307,4,0),""))</f>
        <v>Porta de correr - PA5 - 240x210  com vidro - conforme projeto de esquadrias, inclusive ferragens</v>
      </c>
      <c r="F48" s="252" t="str">
        <f>IFERROR(VLOOKUP($C48,'SINAPI-MT ABRIL 2021'!$1:$1048576,3,0),IFERROR(VLOOKUP($C48,'5-COMP. PRÓPRIA'!$B$1:$I$42307,5,0),""))</f>
        <v>m2</v>
      </c>
      <c r="G48" s="140">
        <v>5.04</v>
      </c>
      <c r="H48" s="252">
        <f>IFERROR(VLOOKUP($C48,'SINAPI-MT ABRIL 2021'!$1:$1048576,4,0),IFERROR(VLOOKUP($C48,'5-COMP. PRÓPRIA'!$B$1:$I$42307,8,0),""))</f>
        <v>766.71</v>
      </c>
      <c r="I48" s="254">
        <f>TRUNC(($H48*'4-BDI'!$E$35),2)</f>
        <v>979.09</v>
      </c>
      <c r="J48" s="281">
        <f t="shared" si="7"/>
        <v>3864.21</v>
      </c>
      <c r="K48" s="285">
        <f t="shared" si="8"/>
        <v>4934.6099999999997</v>
      </c>
    </row>
    <row r="49" spans="1:11" ht="25.5">
      <c r="A49" s="16"/>
      <c r="B49" s="291" t="s">
        <v>13316</v>
      </c>
      <c r="C49" s="14" t="str">
        <f>'5-COMP. PRÓPRIA'!B224</f>
        <v>CP-ESQ-12</v>
      </c>
      <c r="D49" s="5" t="s">
        <v>412</v>
      </c>
      <c r="E49" s="251" t="str">
        <f>IFERROR(VLOOKUP($C49,'SINAPI-MT ABRIL 2021'!$1:$1048576,2,0),IFERROR(VLOOKUP($C49,'5-COMP. PRÓPRIA'!$B$1:$I$42307,4,0),""))</f>
        <v>Porta de abrir - PA6 - 120x185 - veneziana- conforme projeto de esquadrias, inclusive ferragens</v>
      </c>
      <c r="F49" s="252" t="str">
        <f>IFERROR(VLOOKUP($C49,'SINAPI-MT ABRIL 2021'!$1:$1048576,3,0),IFERROR(VLOOKUP($C49,'5-COMP. PRÓPRIA'!$B$1:$I$42307,5,0),""))</f>
        <v>m2</v>
      </c>
      <c r="G49" s="140">
        <v>4.4400000000000004</v>
      </c>
      <c r="H49" s="252">
        <f>IFERROR(VLOOKUP($C49,'SINAPI-MT ABRIL 2021'!$1:$1048576,4,0),IFERROR(VLOOKUP($C49,'5-COMP. PRÓPRIA'!$B$1:$I$42307,8,0),""))</f>
        <v>688.51</v>
      </c>
      <c r="I49" s="254">
        <f>TRUNC(($H49*'4-BDI'!$E$35),2)</f>
        <v>879.22</v>
      </c>
      <c r="J49" s="281">
        <f t="shared" si="7"/>
        <v>3056.98</v>
      </c>
      <c r="K49" s="285">
        <f t="shared" si="8"/>
        <v>3903.73</v>
      </c>
    </row>
    <row r="50" spans="1:11" ht="25.5">
      <c r="A50" s="16"/>
      <c r="B50" s="291" t="s">
        <v>13317</v>
      </c>
      <c r="C50" s="14" t="str">
        <f>'5-COMP. PRÓPRIA'!B232</f>
        <v>CP-ESQ-13</v>
      </c>
      <c r="D50" s="5" t="s">
        <v>412</v>
      </c>
      <c r="E50" s="251" t="str">
        <f>IFERROR(VLOOKUP($C50,'SINAPI-MT ABRIL 2021'!$1:$1048576,2,0),IFERROR(VLOOKUP($C50,'5-COMP. PRÓPRIA'!$B$1:$I$42307,4,0),""))</f>
        <v>Porta de abrir - PA7 - 160+90x210 - veneziana- conforme projeto de esquadrias, inclusive ferragens</v>
      </c>
      <c r="F50" s="252" t="str">
        <f>IFERROR(VLOOKUP($C50,'SINAPI-MT ABRIL 2021'!$1:$1048576,3,0),IFERROR(VLOOKUP($C50,'5-COMP. PRÓPRIA'!$B$1:$I$42307,5,0),""))</f>
        <v>m2</v>
      </c>
      <c r="G50" s="140">
        <v>5.25</v>
      </c>
      <c r="H50" s="252">
        <f>IFERROR(VLOOKUP($C50,'SINAPI-MT ABRIL 2021'!$1:$1048576,4,0),IFERROR(VLOOKUP($C50,'5-COMP. PRÓPRIA'!$B$1:$I$42307,8,0),""))</f>
        <v>705.6</v>
      </c>
      <c r="I50" s="254">
        <f>TRUNC(($H50*'4-BDI'!$E$35),2)</f>
        <v>901.05</v>
      </c>
      <c r="J50" s="281">
        <f t="shared" si="7"/>
        <v>3704.4</v>
      </c>
      <c r="K50" s="285">
        <f t="shared" si="8"/>
        <v>4730.51</v>
      </c>
    </row>
    <row r="51" spans="1:11" s="6" customFormat="1">
      <c r="A51" s="16"/>
      <c r="B51" s="287" t="s">
        <v>13318</v>
      </c>
      <c r="C51" s="234"/>
      <c r="D51" s="234"/>
      <c r="E51" s="36" t="s">
        <v>432</v>
      </c>
      <c r="F51" s="237"/>
      <c r="G51" s="140"/>
      <c r="H51" s="22"/>
      <c r="I51" s="22"/>
      <c r="J51" s="22"/>
      <c r="K51" s="292"/>
    </row>
    <row r="52" spans="1:11" s="6" customFormat="1" ht="25.5">
      <c r="A52" s="16"/>
      <c r="B52" s="291" t="s">
        <v>13319</v>
      </c>
      <c r="C52" s="14" t="str">
        <f>'5-COMP. PRÓPRIA'!B240</f>
        <v>CP-PVD-01</v>
      </c>
      <c r="D52" s="5" t="s">
        <v>412</v>
      </c>
      <c r="E52" s="251" t="str">
        <f>IFERROR(VLOOKUP($C52,'SINAPI-MT ABRIL 2021'!$1:$1048576,2,0),IFERROR(VLOOKUP($C52,'5-COMP. PRÓPRIA'!$B$1:$I$42307,4,0),""))</f>
        <v xml:space="preserve">Porta de Vidro temperado - PV1 - 175x230, com ferragens, conforme projeto de esquadrias </v>
      </c>
      <c r="F52" s="252" t="str">
        <f>IFERROR(VLOOKUP($C52,'SINAPI-MT ABRIL 2021'!$1:$1048576,3,0),IFERROR(VLOOKUP($C52,'5-COMP. PRÓPRIA'!$B$1:$I$42307,5,0),""))</f>
        <v xml:space="preserve">un    </v>
      </c>
      <c r="G52" s="140">
        <v>1</v>
      </c>
      <c r="H52" s="252">
        <f>IFERROR(VLOOKUP($C52,'SINAPI-MT ABRIL 2021'!$1:$1048576,4,0),IFERROR(VLOOKUP($C52,'5-COMP. PRÓPRIA'!$B$1:$I$42307,8,0),""))</f>
        <v>1891.92</v>
      </c>
      <c r="I52" s="254">
        <f>TRUNC(($H52*'4-BDI'!$E$35),2)</f>
        <v>2415.98</v>
      </c>
      <c r="J52" s="281">
        <f t="shared" ref="J52:J54" si="9">TRUNC((H52*G52),2)</f>
        <v>1891.92</v>
      </c>
      <c r="K52" s="285">
        <f>TRUNC((I52*G52),2)</f>
        <v>2415.98</v>
      </c>
    </row>
    <row r="53" spans="1:11" s="6" customFormat="1" ht="25.5">
      <c r="A53" s="16"/>
      <c r="B53" s="291" t="s">
        <v>13320</v>
      </c>
      <c r="C53" s="14" t="str">
        <f>'5-COMP. PRÓPRIA'!B247</f>
        <v>CP-PVD-02</v>
      </c>
      <c r="D53" s="5" t="s">
        <v>412</v>
      </c>
      <c r="E53" s="251" t="str">
        <f>IFERROR(VLOOKUP($C53,'SINAPI-MT ABRIL 2021'!$1:$1048576,2,0),IFERROR(VLOOKUP($C53,'5-COMP. PRÓPRIA'!$B$1:$I$42307,4,0),""))</f>
        <v xml:space="preserve">Porta de Vidro temperado - PV2 - 110x230, com ferragens e bandeiras fixa  conforme projeto de esquadrias </v>
      </c>
      <c r="F53" s="252" t="str">
        <f>IFERROR(VLOOKUP($C53,'SINAPI-MT ABRIL 2021'!$1:$1048576,3,0),IFERROR(VLOOKUP($C53,'5-COMP. PRÓPRIA'!$B$1:$I$42307,5,0),""))</f>
        <v xml:space="preserve">un    </v>
      </c>
      <c r="G53" s="140">
        <v>1</v>
      </c>
      <c r="H53" s="252">
        <f>IFERROR(VLOOKUP($C53,'SINAPI-MT ABRIL 2021'!$1:$1048576,4,0),IFERROR(VLOOKUP($C53,'5-COMP. PRÓPRIA'!$B$1:$I$42307,8,0),""))</f>
        <v>1891.92</v>
      </c>
      <c r="I53" s="254">
        <f>TRUNC(($H53*'4-BDI'!$E$35),2)</f>
        <v>2415.98</v>
      </c>
      <c r="J53" s="281">
        <f t="shared" si="9"/>
        <v>1891.92</v>
      </c>
      <c r="K53" s="285">
        <f>TRUNC((I53*G53),2)</f>
        <v>2415.98</v>
      </c>
    </row>
    <row r="54" spans="1:11" s="6" customFormat="1" ht="15">
      <c r="A54" s="16"/>
      <c r="B54" s="291" t="s">
        <v>13321</v>
      </c>
      <c r="C54" s="14" t="str">
        <f>'5-COMP. PRÓPRIA'!B254</f>
        <v>CP-PVD-03</v>
      </c>
      <c r="D54" s="5" t="s">
        <v>412</v>
      </c>
      <c r="E54" s="251" t="str">
        <f>IFERROR(VLOOKUP($C54,'SINAPI-MT ABRIL 2021'!$1:$1048576,2,0),IFERROR(VLOOKUP($C54,'5-COMP. PRÓPRIA'!$B$1:$I$42307,4,0),""))</f>
        <v>Bandeiras fixas de vidro para porta PV2, conf projeto 175x35</v>
      </c>
      <c r="F54" s="252" t="str">
        <f>IFERROR(VLOOKUP($C54,'SINAPI-MT ABRIL 2021'!$1:$1048576,3,0),IFERROR(VLOOKUP($C54,'5-COMP. PRÓPRIA'!$B$1:$I$42307,5,0),""))</f>
        <v>m2</v>
      </c>
      <c r="G54" s="140">
        <v>3.79</v>
      </c>
      <c r="H54" s="252">
        <f>IFERROR(VLOOKUP($C54,'SINAPI-MT ABRIL 2021'!$1:$1048576,4,0),IFERROR(VLOOKUP($C54,'5-COMP. PRÓPRIA'!$B$1:$I$42307,8,0),""))</f>
        <v>581.21</v>
      </c>
      <c r="I54" s="254">
        <f>TRUNC(($H54*'4-BDI'!$E$35),2)</f>
        <v>742.2</v>
      </c>
      <c r="J54" s="281">
        <f t="shared" si="9"/>
        <v>2202.7800000000002</v>
      </c>
      <c r="K54" s="285">
        <f>TRUNC((I54*G54),2)</f>
        <v>2812.93</v>
      </c>
    </row>
    <row r="55" spans="1:11" s="6" customFormat="1">
      <c r="A55" s="16"/>
      <c r="B55" s="287" t="s">
        <v>13322</v>
      </c>
      <c r="C55" s="234"/>
      <c r="D55" s="234"/>
      <c r="E55" s="36" t="s">
        <v>435</v>
      </c>
      <c r="F55" s="237"/>
      <c r="G55" s="140"/>
      <c r="H55" s="22"/>
      <c r="I55" s="22"/>
      <c r="J55" s="22"/>
      <c r="K55" s="292"/>
    </row>
    <row r="56" spans="1:11" s="6" customFormat="1" ht="25.5">
      <c r="A56" s="16"/>
      <c r="B56" s="291" t="s">
        <v>13323</v>
      </c>
      <c r="C56" s="14" t="str">
        <f>'5-COMP. PRÓPRIA'!B264</f>
        <v>CP-ESQ-14</v>
      </c>
      <c r="D56" s="5" t="s">
        <v>412</v>
      </c>
      <c r="E56" s="251" t="str">
        <f>IFERROR(VLOOKUP($C56,'SINAPI-MT ABRIL 2021'!$1:$1048576,2,0),IFERROR(VLOOKUP($C56,'5-COMP. PRÓPRIA'!$B$1:$I$42307,4,0),""))</f>
        <v>Janela de Alumínio - JA-01, 70x125, completa conforme projeto de esquadrias - Guilhotina</v>
      </c>
      <c r="F56" s="252" t="str">
        <f>IFERROR(VLOOKUP($C56,'SINAPI-MT ABRIL 2021'!$1:$1048576,3,0),IFERROR(VLOOKUP($C56,'5-COMP. PRÓPRIA'!$B$1:$I$42307,5,0),""))</f>
        <v>m2</v>
      </c>
      <c r="G56" s="140">
        <v>1.75</v>
      </c>
      <c r="H56" s="252">
        <f>IFERROR(VLOOKUP($C56,'SINAPI-MT ABRIL 2021'!$1:$1048576,4,0),IFERROR(VLOOKUP($C56,'5-COMP. PRÓPRIA'!$B$1:$I$42307,8,0),""))</f>
        <v>754.54</v>
      </c>
      <c r="I56" s="254">
        <f>TRUNC(($H56*'4-BDI'!$E$35),2)</f>
        <v>963.55</v>
      </c>
      <c r="J56" s="281">
        <f t="shared" ref="J56:J71" si="10">TRUNC((H56*G56),2)</f>
        <v>1320.44</v>
      </c>
      <c r="K56" s="285">
        <f t="shared" ref="K56:K71" si="11">TRUNC((I56*G56),2)</f>
        <v>1686.21</v>
      </c>
    </row>
    <row r="57" spans="1:11" s="6" customFormat="1" ht="25.5">
      <c r="A57" s="16"/>
      <c r="B57" s="291" t="s">
        <v>13324</v>
      </c>
      <c r="C57" s="14" t="str">
        <f>'5-COMP. PRÓPRIA'!B272</f>
        <v>CP-ESQ-15</v>
      </c>
      <c r="D57" s="5" t="s">
        <v>412</v>
      </c>
      <c r="E57" s="251" t="str">
        <f>IFERROR(VLOOKUP($C57,'SINAPI-MT ABRIL 2021'!$1:$1048576,2,0),IFERROR(VLOOKUP($C57,'5-COMP. PRÓPRIA'!$B$1:$I$42307,4,0),""))</f>
        <v>Janela de Alumínio - JA-02, 110x145, completa conforme projeto de esquadrias - Guilhotina</v>
      </c>
      <c r="F57" s="252" t="str">
        <f>IFERROR(VLOOKUP($C57,'SINAPI-MT ABRIL 2021'!$1:$1048576,3,0),IFERROR(VLOOKUP($C57,'5-COMP. PRÓPRIA'!$B$1:$I$42307,5,0),""))</f>
        <v>m2</v>
      </c>
      <c r="G57" s="140">
        <v>1.6</v>
      </c>
      <c r="H57" s="252">
        <f>IFERROR(VLOOKUP($C57,'SINAPI-MT ABRIL 2021'!$1:$1048576,4,0),IFERROR(VLOOKUP($C57,'5-COMP. PRÓPRIA'!$B$1:$I$42307,8,0),""))</f>
        <v>1047.93</v>
      </c>
      <c r="I57" s="254">
        <f>TRUNC(($H57*'4-BDI'!$E$35),2)</f>
        <v>1338.21</v>
      </c>
      <c r="J57" s="281">
        <f t="shared" si="10"/>
        <v>1676.68</v>
      </c>
      <c r="K57" s="285">
        <f t="shared" si="11"/>
        <v>2141.13</v>
      </c>
    </row>
    <row r="58" spans="1:11" s="6" customFormat="1" ht="15">
      <c r="A58" s="16"/>
      <c r="B58" s="291" t="s">
        <v>13325</v>
      </c>
      <c r="C58" s="14" t="str">
        <f>'5-COMP. PRÓPRIA'!B282</f>
        <v>CP-ESQ-16</v>
      </c>
      <c r="D58" s="5" t="s">
        <v>412</v>
      </c>
      <c r="E58" s="251" t="str">
        <f>IFERROR(VLOOKUP($C58,'SINAPI-MT ABRIL 2021'!$1:$1048576,2,0),IFERROR(VLOOKUP($C58,'5-COMP. PRÓPRIA'!$B$1:$I$42307,4,0),""))</f>
        <v>Vidro fixo - JA-03, 140x115, completa conforme projeto de esquadrias</v>
      </c>
      <c r="F58" s="252" t="str">
        <f>IFERROR(VLOOKUP($C58,'SINAPI-MT ABRIL 2021'!$1:$1048576,3,0),IFERROR(VLOOKUP($C58,'5-COMP. PRÓPRIA'!$B$1:$I$42307,5,0),""))</f>
        <v>m2</v>
      </c>
      <c r="G58" s="140">
        <v>3.22</v>
      </c>
      <c r="H58" s="252">
        <f>IFERROR(VLOOKUP($C58,'SINAPI-MT ABRIL 2021'!$1:$1048576,4,0),IFERROR(VLOOKUP($C58,'5-COMP. PRÓPRIA'!$B$1:$I$42307,8,0),""))</f>
        <v>719.47</v>
      </c>
      <c r="I58" s="254">
        <f>TRUNC(($H58*'4-BDI'!$E$35),2)</f>
        <v>918.76</v>
      </c>
      <c r="J58" s="281">
        <f t="shared" si="10"/>
        <v>2316.69</v>
      </c>
      <c r="K58" s="285">
        <f t="shared" si="11"/>
        <v>2958.4</v>
      </c>
    </row>
    <row r="59" spans="1:11" s="6" customFormat="1" ht="25.5">
      <c r="A59" s="16"/>
      <c r="B59" s="291" t="s">
        <v>13326</v>
      </c>
      <c r="C59" s="14" t="str">
        <f>'5-COMP. PRÓPRIA'!B290</f>
        <v>CP-ESQ-17</v>
      </c>
      <c r="D59" s="5" t="s">
        <v>412</v>
      </c>
      <c r="E59" s="251" t="str">
        <f>IFERROR(VLOOKUP($C59,'SINAPI-MT ABRIL 2021'!$1:$1048576,2,0),IFERROR(VLOOKUP($C59,'5-COMP. PRÓPRIA'!$B$1:$I$42307,4,0),""))</f>
        <v>Janela de Alumínio - JA-04, 140x145, completa conforme projeto de esquadrias - Guilhotina</v>
      </c>
      <c r="F59" s="252" t="str">
        <f>IFERROR(VLOOKUP($C59,'SINAPI-MT ABRIL 2021'!$1:$1048576,3,0),IFERROR(VLOOKUP($C59,'5-COMP. PRÓPRIA'!$B$1:$I$42307,5,0),""))</f>
        <v>m2</v>
      </c>
      <c r="G59" s="140">
        <v>2.0299999999999998</v>
      </c>
      <c r="H59" s="252">
        <f>IFERROR(VLOOKUP($C59,'SINAPI-MT ABRIL 2021'!$1:$1048576,4,0),IFERROR(VLOOKUP($C59,'5-COMP. PRÓPRIA'!$B$1:$I$42307,8,0),""))</f>
        <v>1289.04</v>
      </c>
      <c r="I59" s="254">
        <f>TRUNC(($H59*'4-BDI'!$E$35),2)</f>
        <v>1646.1</v>
      </c>
      <c r="J59" s="281">
        <f t="shared" si="10"/>
        <v>2616.75</v>
      </c>
      <c r="K59" s="285">
        <f t="shared" si="11"/>
        <v>3341.58</v>
      </c>
    </row>
    <row r="60" spans="1:11" s="6" customFormat="1" ht="25.5">
      <c r="A60" s="16"/>
      <c r="B60" s="291" t="s">
        <v>13327</v>
      </c>
      <c r="C60" s="14" t="str">
        <f>'5-COMP. PRÓPRIA'!B300</f>
        <v>CP-ESQ-18</v>
      </c>
      <c r="D60" s="5" t="s">
        <v>412</v>
      </c>
      <c r="E60" s="251" t="str">
        <f>IFERROR(VLOOKUP($C60,'SINAPI-MT ABRIL 2021'!$1:$1048576,2,0),IFERROR(VLOOKUP($C60,'5-COMP. PRÓPRIA'!$B$1:$I$42307,4,0),""))</f>
        <v>Janela de Alumínio - JA-05, 200x105, completa conforme projeto de esquadrias - Fixa</v>
      </c>
      <c r="F60" s="252" t="str">
        <f>IFERROR(VLOOKUP($C60,'SINAPI-MT ABRIL 2021'!$1:$1048576,3,0),IFERROR(VLOOKUP($C60,'5-COMP. PRÓPRIA'!$B$1:$I$42307,5,0),""))</f>
        <v>m2</v>
      </c>
      <c r="G60" s="140">
        <v>2.2999999999999998</v>
      </c>
      <c r="H60" s="252">
        <f>IFERROR(VLOOKUP($C60,'SINAPI-MT ABRIL 2021'!$1:$1048576,4,0),IFERROR(VLOOKUP($C60,'5-COMP. PRÓPRIA'!$B$1:$I$42307,8,0),""))</f>
        <v>684.22</v>
      </c>
      <c r="I60" s="254">
        <f>TRUNC(($H60*'4-BDI'!$E$35),2)</f>
        <v>873.75</v>
      </c>
      <c r="J60" s="281">
        <f t="shared" si="10"/>
        <v>1573.7</v>
      </c>
      <c r="K60" s="285">
        <f t="shared" si="11"/>
        <v>2009.62</v>
      </c>
    </row>
    <row r="61" spans="1:11" s="6" customFormat="1" ht="25.5">
      <c r="A61" s="16"/>
      <c r="B61" s="291" t="s">
        <v>13328</v>
      </c>
      <c r="C61" s="14" t="str">
        <f>'5-COMP. PRÓPRIA'!B306</f>
        <v>CP-ESQ-19</v>
      </c>
      <c r="D61" s="5" t="s">
        <v>412</v>
      </c>
      <c r="E61" s="251" t="str">
        <f>IFERROR(VLOOKUP($C61,'SINAPI-MT ABRIL 2021'!$1:$1048576,2,0),IFERROR(VLOOKUP($C61,'5-COMP. PRÓPRIA'!$B$1:$I$42307,4,0),""))</f>
        <v>Janela de Alumínio - JA-06, 210x50, completa conforme projeto de esquadrias - Maxim-ar - incluso vidro liso incolor, espessura 6mm</v>
      </c>
      <c r="F61" s="252" t="str">
        <f>IFERROR(VLOOKUP($C61,'SINAPI-MT ABRIL 2021'!$1:$1048576,3,0),IFERROR(VLOOKUP($C61,'5-COMP. PRÓPRIA'!$B$1:$I$42307,5,0),""))</f>
        <v>m2</v>
      </c>
      <c r="G61" s="140">
        <v>2.1</v>
      </c>
      <c r="H61" s="252">
        <f>IFERROR(VLOOKUP($C61,'SINAPI-MT ABRIL 2021'!$1:$1048576,4,0),IFERROR(VLOOKUP($C61,'5-COMP. PRÓPRIA'!$B$1:$I$42307,8,0),""))</f>
        <v>954.93</v>
      </c>
      <c r="I61" s="254">
        <f>TRUNC(($H61*'4-BDI'!$E$35),2)</f>
        <v>1219.44</v>
      </c>
      <c r="J61" s="281">
        <f t="shared" si="10"/>
        <v>2005.35</v>
      </c>
      <c r="K61" s="285">
        <f t="shared" si="11"/>
        <v>2560.8200000000002</v>
      </c>
    </row>
    <row r="62" spans="1:11" s="6" customFormat="1" ht="25.5">
      <c r="A62" s="16"/>
      <c r="B62" s="291" t="s">
        <v>13329</v>
      </c>
      <c r="C62" s="14" t="str">
        <f>'5-COMP. PRÓPRIA'!B312</f>
        <v>CP-ESQ-20</v>
      </c>
      <c r="D62" s="5" t="s">
        <v>412</v>
      </c>
      <c r="E62" s="251" t="str">
        <f>IFERROR(VLOOKUP($C62,'SINAPI-MT ABRIL 2021'!$1:$1048576,2,0),IFERROR(VLOOKUP($C62,'5-COMP. PRÓPRIA'!$B$1:$I$42307,4,0),""))</f>
        <v>Janela de Alumínio - JA-07, 210x75, completa conforme projeto de esquadrias - Maxim-ar - incluso vidro liso incolor, espessura 6mm</v>
      </c>
      <c r="F62" s="252" t="str">
        <f>IFERROR(VLOOKUP($C62,'SINAPI-MT ABRIL 2021'!$1:$1048576,3,0),IFERROR(VLOOKUP($C62,'5-COMP. PRÓPRIA'!$B$1:$I$42307,5,0),""))</f>
        <v>m2</v>
      </c>
      <c r="G62" s="140">
        <v>12.6</v>
      </c>
      <c r="H62" s="252">
        <f>IFERROR(VLOOKUP($C62,'SINAPI-MT ABRIL 2021'!$1:$1048576,4,0),IFERROR(VLOOKUP($C62,'5-COMP. PRÓPRIA'!$B$1:$I$42307,8,0),""))</f>
        <v>923.17</v>
      </c>
      <c r="I62" s="254">
        <f>TRUNC(($H62*'4-BDI'!$E$35),2)</f>
        <v>1178.8900000000001</v>
      </c>
      <c r="J62" s="281">
        <f t="shared" si="10"/>
        <v>11631.94</v>
      </c>
      <c r="K62" s="285">
        <f t="shared" si="11"/>
        <v>14854.01</v>
      </c>
    </row>
    <row r="63" spans="1:11" s="6" customFormat="1" ht="25.5">
      <c r="A63" s="16"/>
      <c r="B63" s="291" t="s">
        <v>13330</v>
      </c>
      <c r="C63" s="14" t="str">
        <f>'5-COMP. PRÓPRIA'!B319</f>
        <v>CP-ESQ-21</v>
      </c>
      <c r="D63" s="5" t="s">
        <v>412</v>
      </c>
      <c r="E63" s="251" t="str">
        <f>IFERROR(VLOOKUP($C63,'SINAPI-MT ABRIL 2021'!$1:$1048576,2,0),IFERROR(VLOOKUP($C63,'5-COMP. PRÓPRIA'!$B$1:$I$42307,4,0),""))</f>
        <v>Janela de Alumínio - JA-08, 210x100, completa conforme projeto de esquadrias - Maxim-ar - incluso vidro liso incolor, espessura 6mm</v>
      </c>
      <c r="F63" s="252" t="str">
        <f>IFERROR(VLOOKUP($C63,'SINAPI-MT ABRIL 2021'!$1:$1048576,3,0),IFERROR(VLOOKUP($C63,'5-COMP. PRÓPRIA'!$B$1:$I$42307,5,0),""))</f>
        <v>m2</v>
      </c>
      <c r="G63" s="140">
        <v>6.3</v>
      </c>
      <c r="H63" s="252">
        <f>IFERROR(VLOOKUP($C63,'SINAPI-MT ABRIL 2021'!$1:$1048576,4,0),IFERROR(VLOOKUP($C63,'5-COMP. PRÓPRIA'!$B$1:$I$42307,8,0),""))</f>
        <v>954.93</v>
      </c>
      <c r="I63" s="254">
        <f>TRUNC(($H63*'4-BDI'!$E$35),2)</f>
        <v>1219.44</v>
      </c>
      <c r="J63" s="281">
        <f t="shared" si="10"/>
        <v>6016.05</v>
      </c>
      <c r="K63" s="285">
        <f t="shared" si="11"/>
        <v>7682.47</v>
      </c>
    </row>
    <row r="64" spans="1:11" s="6" customFormat="1" ht="25.5">
      <c r="A64" s="16"/>
      <c r="B64" s="291" t="s">
        <v>13331</v>
      </c>
      <c r="C64" s="14" t="str">
        <f>'5-COMP. PRÓPRIA'!B325</f>
        <v>CP-ESQ-22</v>
      </c>
      <c r="D64" s="5" t="s">
        <v>412</v>
      </c>
      <c r="E64" s="251" t="str">
        <f>IFERROR(VLOOKUP($C64,'SINAPI-MT ABRIL 2021'!$1:$1048576,2,0),IFERROR(VLOOKUP($C64,'5-COMP. PRÓPRIA'!$B$1:$I$42307,4,0),""))</f>
        <v>Janela de Alumínio - JA-09, 210x150, completa conforme projeto de esquadrias - Maxim-ar - incluso vidro liso incolor, espessura 6mm</v>
      </c>
      <c r="F64" s="252" t="str">
        <f>IFERROR(VLOOKUP($C64,'SINAPI-MT ABRIL 2021'!$1:$1048576,3,0),IFERROR(VLOOKUP($C64,'5-COMP. PRÓPRIA'!$B$1:$I$42307,5,0),""))</f>
        <v>m2</v>
      </c>
      <c r="G64" s="140">
        <v>18.899999999999999</v>
      </c>
      <c r="H64" s="252">
        <f>IFERROR(VLOOKUP($C64,'SINAPI-MT ABRIL 2021'!$1:$1048576,4,0),IFERROR(VLOOKUP($C64,'5-COMP. PRÓPRIA'!$B$1:$I$42307,8,0),""))</f>
        <v>954.93</v>
      </c>
      <c r="I64" s="254">
        <f>TRUNC(($H64*'4-BDI'!$E$35),2)</f>
        <v>1219.44</v>
      </c>
      <c r="J64" s="281">
        <f t="shared" si="10"/>
        <v>18048.169999999998</v>
      </c>
      <c r="K64" s="285">
        <f t="shared" si="11"/>
        <v>23047.41</v>
      </c>
    </row>
    <row r="65" spans="1:11" s="6" customFormat="1" ht="25.5">
      <c r="A65" s="16"/>
      <c r="B65" s="291" t="s">
        <v>13332</v>
      </c>
      <c r="C65" s="14" t="str">
        <f>'5-COMP. PRÓPRIA'!B331</f>
        <v>CP-ESQ-23</v>
      </c>
      <c r="D65" s="5" t="s">
        <v>412</v>
      </c>
      <c r="E65" s="251" t="str">
        <f>IFERROR(VLOOKUP($C65,'SINAPI-MT ABRIL 2021'!$1:$1048576,2,0),IFERROR(VLOOKUP($C65,'5-COMP. PRÓPRIA'!$B$1:$I$42307,4,0),""))</f>
        <v>Janela de Alumínio - JA-10, 140x150, completa conforme projeto de esquadrias - Maxim-ar - incluso vidro liso incolor, espessura 6mm</v>
      </c>
      <c r="F65" s="252" t="str">
        <f>IFERROR(VLOOKUP($C65,'SINAPI-MT ABRIL 2021'!$1:$1048576,3,0),IFERROR(VLOOKUP($C65,'5-COMP. PRÓPRIA'!$B$1:$I$42307,5,0),""))</f>
        <v>m2</v>
      </c>
      <c r="G65" s="140">
        <v>2.1</v>
      </c>
      <c r="H65" s="252">
        <f>IFERROR(VLOOKUP($C65,'SINAPI-MT ABRIL 2021'!$1:$1048576,4,0),IFERROR(VLOOKUP($C65,'5-COMP. PRÓPRIA'!$B$1:$I$42307,8,0),""))</f>
        <v>954.93</v>
      </c>
      <c r="I65" s="254">
        <f>TRUNC(($H65*'4-BDI'!$E$35),2)</f>
        <v>1219.44</v>
      </c>
      <c r="J65" s="281">
        <f t="shared" si="10"/>
        <v>2005.35</v>
      </c>
      <c r="K65" s="285">
        <f t="shared" si="11"/>
        <v>2560.8200000000002</v>
      </c>
    </row>
    <row r="66" spans="1:11" s="6" customFormat="1" ht="25.5">
      <c r="A66" s="16"/>
      <c r="B66" s="291" t="s">
        <v>13333</v>
      </c>
      <c r="C66" s="14" t="str">
        <f>'5-COMP. PRÓPRIA'!B337</f>
        <v>CP-ESQ-24</v>
      </c>
      <c r="D66" s="5" t="s">
        <v>412</v>
      </c>
      <c r="E66" s="251" t="str">
        <f>IFERROR(VLOOKUP($C66,'SINAPI-MT ABRIL 2021'!$1:$1048576,2,0),IFERROR(VLOOKUP($C66,'5-COMP. PRÓPRIA'!$B$1:$I$42307,4,0),""))</f>
        <v>Janela de Alumínio - JA-11, 140x75, completa conforme projeto de esquadrias - Maxim-ar - incluso vidro liso incolor, espessura 6mm</v>
      </c>
      <c r="F66" s="252" t="str">
        <f>IFERROR(VLOOKUP($C66,'SINAPI-MT ABRIL 2021'!$1:$1048576,3,0),IFERROR(VLOOKUP($C66,'5-COMP. PRÓPRIA'!$B$1:$I$42307,5,0),""))</f>
        <v>m2</v>
      </c>
      <c r="G66" s="140">
        <v>6.3</v>
      </c>
      <c r="H66" s="252">
        <f>IFERROR(VLOOKUP($C66,'SINAPI-MT ABRIL 2021'!$1:$1048576,4,0),IFERROR(VLOOKUP($C66,'5-COMP. PRÓPRIA'!$B$1:$I$42307,8,0),""))</f>
        <v>923.17</v>
      </c>
      <c r="I66" s="254">
        <f>TRUNC(($H66*'4-BDI'!$E$35),2)</f>
        <v>1178.8900000000001</v>
      </c>
      <c r="J66" s="281">
        <f t="shared" si="10"/>
        <v>5815.97</v>
      </c>
      <c r="K66" s="285">
        <f t="shared" si="11"/>
        <v>7427</v>
      </c>
    </row>
    <row r="67" spans="1:11" s="6" customFormat="1" ht="25.5">
      <c r="A67" s="16"/>
      <c r="B67" s="291" t="s">
        <v>13334</v>
      </c>
      <c r="C67" s="14" t="str">
        <f>'5-COMP. PRÓPRIA'!B344</f>
        <v>CP-ESQ-25</v>
      </c>
      <c r="D67" s="5" t="s">
        <v>412</v>
      </c>
      <c r="E67" s="251" t="str">
        <f>IFERROR(VLOOKUP($C67,'SINAPI-MT ABRIL 2021'!$1:$1048576,2,0),IFERROR(VLOOKUP($C67,'5-COMP. PRÓPRIA'!$B$1:$I$42307,4,0),""))</f>
        <v>Janela de Alumínio - JA-12, 420x50, completa conforme projeto de esquadrias - Maxim-ar - incluso vidro liso incolor, espessura 6mm</v>
      </c>
      <c r="F67" s="252" t="str">
        <f>IFERROR(VLOOKUP($C67,'SINAPI-MT ABRIL 2021'!$1:$1048576,3,0),IFERROR(VLOOKUP($C67,'5-COMP. PRÓPRIA'!$B$1:$I$42307,5,0),""))</f>
        <v>m2</v>
      </c>
      <c r="G67" s="140">
        <v>8.4</v>
      </c>
      <c r="H67" s="252">
        <f>IFERROR(VLOOKUP($C67,'SINAPI-MT ABRIL 2021'!$1:$1048576,4,0),IFERROR(VLOOKUP($C67,'5-COMP. PRÓPRIA'!$B$1:$I$42307,8,0),""))</f>
        <v>954.93</v>
      </c>
      <c r="I67" s="254">
        <f>TRUNC(($H67*'4-BDI'!$E$35),2)</f>
        <v>1219.44</v>
      </c>
      <c r="J67" s="281">
        <f t="shared" si="10"/>
        <v>8021.41</v>
      </c>
      <c r="K67" s="285">
        <f t="shared" si="11"/>
        <v>10243.290000000001</v>
      </c>
    </row>
    <row r="68" spans="1:11" s="6" customFormat="1" ht="25.5">
      <c r="A68" s="16"/>
      <c r="B68" s="291" t="s">
        <v>13335</v>
      </c>
      <c r="C68" s="14" t="str">
        <f>'5-COMP. PRÓPRIA'!B350</f>
        <v>CP-ESQ-26</v>
      </c>
      <c r="D68" s="5" t="s">
        <v>412</v>
      </c>
      <c r="E68" s="251" t="str">
        <f>IFERROR(VLOOKUP($C68,'SINAPI-MT ABRIL 2021'!$1:$1048576,2,0),IFERROR(VLOOKUP($C68,'5-COMP. PRÓPRIA'!$B$1:$I$42307,4,0),""))</f>
        <v>Janela de Alumínio - JA-13, 420x150, completa conforme projeto de esquadrias - Maxim-ar - incluso vidro liso incolor, espessura 6mm</v>
      </c>
      <c r="F68" s="252" t="str">
        <f>IFERROR(VLOOKUP($C68,'SINAPI-MT ABRIL 2021'!$1:$1048576,3,0),IFERROR(VLOOKUP($C68,'5-COMP. PRÓPRIA'!$B$1:$I$42307,5,0),""))</f>
        <v>m2</v>
      </c>
      <c r="G68" s="140">
        <v>12.6</v>
      </c>
      <c r="H68" s="252">
        <f>IFERROR(VLOOKUP($C68,'SINAPI-MT ABRIL 2021'!$1:$1048576,4,0),IFERROR(VLOOKUP($C68,'5-COMP. PRÓPRIA'!$B$1:$I$42307,8,0),""))</f>
        <v>954.93</v>
      </c>
      <c r="I68" s="254">
        <f>TRUNC(($H68*'4-BDI'!$E$35),2)</f>
        <v>1219.44</v>
      </c>
      <c r="J68" s="281">
        <f t="shared" si="10"/>
        <v>12032.11</v>
      </c>
      <c r="K68" s="285">
        <f t="shared" si="11"/>
        <v>15364.94</v>
      </c>
    </row>
    <row r="69" spans="1:11" s="6" customFormat="1" ht="25.5">
      <c r="A69" s="16"/>
      <c r="B69" s="291" t="s">
        <v>13336</v>
      </c>
      <c r="C69" s="14" t="str">
        <f>'5-COMP. PRÓPRIA'!B356</f>
        <v>CP-ESQ-27</v>
      </c>
      <c r="D69" s="5" t="s">
        <v>412</v>
      </c>
      <c r="E69" s="251" t="str">
        <f>IFERROR(VLOOKUP($C69,'SINAPI-MT ABRIL 2021'!$1:$1048576,2,0),IFERROR(VLOOKUP($C69,'5-COMP. PRÓPRIA'!$B$1:$I$42307,4,0),""))</f>
        <v>Janela de Alumínio - JA-14, 560x100, completa conforme projeto de esquadrias - Maxim-ar - incluso vidro liso incolor, espessura 6mm</v>
      </c>
      <c r="F69" s="252" t="str">
        <f>IFERROR(VLOOKUP($C69,'SINAPI-MT ABRIL 2021'!$1:$1048576,3,0),IFERROR(VLOOKUP($C69,'5-COMP. PRÓPRIA'!$B$1:$I$42307,5,0),""))</f>
        <v>m2</v>
      </c>
      <c r="G69" s="140">
        <v>33.6</v>
      </c>
      <c r="H69" s="252">
        <f>IFERROR(VLOOKUP($C69,'SINAPI-MT ABRIL 2021'!$1:$1048576,4,0),IFERROR(VLOOKUP($C69,'5-COMP. PRÓPRIA'!$B$1:$I$42307,8,0),""))</f>
        <v>954.93</v>
      </c>
      <c r="I69" s="254">
        <f>TRUNC(($H69*'4-BDI'!$E$35),2)</f>
        <v>1219.44</v>
      </c>
      <c r="J69" s="281">
        <f t="shared" si="10"/>
        <v>32085.64</v>
      </c>
      <c r="K69" s="285">
        <f t="shared" si="11"/>
        <v>40973.18</v>
      </c>
    </row>
    <row r="70" spans="1:11" s="6" customFormat="1" ht="25.5">
      <c r="A70" s="16"/>
      <c r="B70" s="291" t="s">
        <v>13337</v>
      </c>
      <c r="C70" s="14" t="str">
        <f>'5-COMP. PRÓPRIA'!B362</f>
        <v>CP-ESQ-28</v>
      </c>
      <c r="D70" s="5" t="s">
        <v>412</v>
      </c>
      <c r="E70" s="251" t="str">
        <f>IFERROR(VLOOKUP($C70,'SINAPI-MT ABRIL 2021'!$1:$1048576,2,0),IFERROR(VLOOKUP($C70,'5-COMP. PRÓPRIA'!$B$1:$I$42307,4,0),""))</f>
        <v>Janela de Alumínio - JA-15, 560x150, completa conforme projeto de esquadrias - Maxim-ar -incluso vidro liso incolor, espessura 6mm</v>
      </c>
      <c r="F70" s="252" t="str">
        <f>IFERROR(VLOOKUP($C70,'SINAPI-MT ABRIL 2021'!$1:$1048576,3,0),IFERROR(VLOOKUP($C70,'5-COMP. PRÓPRIA'!$B$1:$I$42307,5,0),""))</f>
        <v>m2</v>
      </c>
      <c r="G70" s="140">
        <v>16.8</v>
      </c>
      <c r="H70" s="252">
        <f>IFERROR(VLOOKUP($C70,'SINAPI-MT ABRIL 2021'!$1:$1048576,4,0),IFERROR(VLOOKUP($C70,'5-COMP. PRÓPRIA'!$B$1:$I$42307,8,0),""))</f>
        <v>954.93</v>
      </c>
      <c r="I70" s="254">
        <f>TRUNC(($H70*'4-BDI'!$E$35),2)</f>
        <v>1219.44</v>
      </c>
      <c r="J70" s="281">
        <f t="shared" si="10"/>
        <v>16042.82</v>
      </c>
      <c r="K70" s="285">
        <f t="shared" si="11"/>
        <v>20486.59</v>
      </c>
    </row>
    <row r="71" spans="1:11" s="6" customFormat="1" ht="15">
      <c r="A71" s="16"/>
      <c r="B71" s="291" t="s">
        <v>13338</v>
      </c>
      <c r="C71" s="14" t="str">
        <f>'5-COMP. PRÓPRIA'!B368</f>
        <v>CP-MER-03</v>
      </c>
      <c r="D71" s="5" t="s">
        <v>412</v>
      </c>
      <c r="E71" s="251" t="str">
        <f>IFERROR(VLOOKUP($C71,'SINAPI-MT ABRIL 2021'!$1:$1048576,2,0),IFERROR(VLOOKUP($C71,'5-COMP. PRÓPRIA'!$B$1:$I$42307,4,0),""))</f>
        <v>Tela de nylon de proteção- fixada na esquadria</v>
      </c>
      <c r="F71" s="252" t="str">
        <f>IFERROR(VLOOKUP($C71,'SINAPI-MT ABRIL 2021'!$1:$1048576,3,0),IFERROR(VLOOKUP($C71,'5-COMP. PRÓPRIA'!$B$1:$I$42307,5,0),""))</f>
        <v>m2</v>
      </c>
      <c r="G71" s="140">
        <v>21</v>
      </c>
      <c r="H71" s="252">
        <f>IFERROR(VLOOKUP($C71,'SINAPI-MT ABRIL 2021'!$1:$1048576,4,0),IFERROR(VLOOKUP($C71,'5-COMP. PRÓPRIA'!$B$1:$I$42307,8,0),""))</f>
        <v>338.7</v>
      </c>
      <c r="I71" s="254">
        <f>TRUNC(($H71*'4-BDI'!$E$35),2)</f>
        <v>432.52</v>
      </c>
      <c r="J71" s="281">
        <f t="shared" si="10"/>
        <v>7112.7</v>
      </c>
      <c r="K71" s="285">
        <f t="shared" si="11"/>
        <v>9082.92</v>
      </c>
    </row>
    <row r="72" spans="1:11">
      <c r="A72" s="16"/>
      <c r="B72" s="287" t="s">
        <v>13339</v>
      </c>
      <c r="C72" s="237"/>
      <c r="D72" s="237"/>
      <c r="E72" s="36" t="s">
        <v>438</v>
      </c>
      <c r="F72" s="5"/>
      <c r="G72" s="140"/>
      <c r="H72" s="22"/>
      <c r="I72" s="22"/>
      <c r="J72" s="22"/>
      <c r="K72" s="292"/>
    </row>
    <row r="73" spans="1:11" ht="15">
      <c r="A73" s="16"/>
      <c r="B73" s="291" t="s">
        <v>13340</v>
      </c>
      <c r="C73" s="14" t="str">
        <f>'5-COMP. PRÓPRIA'!B372</f>
        <v>CP-VID-02</v>
      </c>
      <c r="D73" s="5" t="s">
        <v>412</v>
      </c>
      <c r="E73" s="251" t="str">
        <f>IFERROR(VLOOKUP($C73,'SINAPI-MT ABRIL 2021'!$1:$1048576,2,0),IFERROR(VLOOKUP($C73,'5-COMP. PRÓPRIA'!$B$1:$I$42307,4,0),""))</f>
        <v>Vidro liso temperado incolor, espessura 6mm- fornecimento e instalação</v>
      </c>
      <c r="F73" s="252" t="str">
        <f>IFERROR(VLOOKUP($C73,'SINAPI-MT ABRIL 2021'!$1:$1048576,3,0),IFERROR(VLOOKUP($C73,'5-COMP. PRÓPRIA'!$B$1:$I$42307,5,0),""))</f>
        <v>m2</v>
      </c>
      <c r="G73" s="140">
        <v>16.2</v>
      </c>
      <c r="H73" s="252">
        <f>IFERROR(VLOOKUP($C73,'SINAPI-MT ABRIL 2021'!$1:$1048576,4,0),IFERROR(VLOOKUP($C73,'5-COMP. PRÓPRIA'!$B$1:$I$42307,8,0),""))</f>
        <v>295.49</v>
      </c>
      <c r="I73" s="254">
        <f>TRUNC(($H73*'4-BDI'!$E$35),2)</f>
        <v>377.34</v>
      </c>
      <c r="J73" s="281">
        <f t="shared" ref="J73:J75" si="12">TRUNC((H73*G73),2)</f>
        <v>4786.93</v>
      </c>
      <c r="K73" s="285">
        <f>TRUNC((I73*G73),2)</f>
        <v>6112.9</v>
      </c>
    </row>
    <row r="74" spans="1:11" ht="15">
      <c r="A74" s="16"/>
      <c r="B74" s="291" t="s">
        <v>13341</v>
      </c>
      <c r="C74" s="39" t="str">
        <f>'5-COMP. PRÓPRIA'!B374</f>
        <v>CP-VID-03</v>
      </c>
      <c r="D74" s="5" t="s">
        <v>412</v>
      </c>
      <c r="E74" s="251" t="str">
        <f>IFERROR(VLOOKUP($C74,'SINAPI-MT ABRIL 2021'!$1:$1048576,2,0),IFERROR(VLOOKUP($C74,'5-COMP. PRÓPRIA'!$B$1:$I$42307,4,0),""))</f>
        <v>Vidro liso temperado incolor, espessura 10mm- fornecimento e instalação</v>
      </c>
      <c r="F74" s="252" t="str">
        <f>IFERROR(VLOOKUP($C74,'SINAPI-MT ABRIL 2021'!$1:$1048576,3,0),IFERROR(VLOOKUP($C74,'5-COMP. PRÓPRIA'!$B$1:$I$42307,5,0),""))</f>
        <v>m2</v>
      </c>
      <c r="G74" s="140">
        <v>11.4</v>
      </c>
      <c r="H74" s="252">
        <f>IFERROR(VLOOKUP($C74,'SINAPI-MT ABRIL 2021'!$1:$1048576,4,0),IFERROR(VLOOKUP($C74,'5-COMP. PRÓPRIA'!$B$1:$I$42307,8,0),""))</f>
        <v>413.85</v>
      </c>
      <c r="I74" s="254">
        <f>TRUNC(($H74*'4-BDI'!$E$35),2)</f>
        <v>528.48</v>
      </c>
      <c r="J74" s="281">
        <f t="shared" si="12"/>
        <v>4717.8900000000003</v>
      </c>
      <c r="K74" s="285">
        <f>TRUNC((I74*G74),2)</f>
        <v>6024.67</v>
      </c>
    </row>
    <row r="75" spans="1:11" ht="15">
      <c r="A75" s="16"/>
      <c r="B75" s="291" t="s">
        <v>13342</v>
      </c>
      <c r="C75" s="14" t="str">
        <f>'5-COMP. PRÓPRIA'!B376</f>
        <v>CP-ESP-01</v>
      </c>
      <c r="D75" s="5" t="s">
        <v>412</v>
      </c>
      <c r="E75" s="251" t="str">
        <f>IFERROR(VLOOKUP($C75,'SINAPI-MT ABRIL 2021'!$1:$1048576,2,0),IFERROR(VLOOKUP($C75,'5-COMP. PRÓPRIA'!$B$1:$I$42307,4,0),""))</f>
        <v>Espelho cristal esp. 4mm sem moldura de madeira</v>
      </c>
      <c r="F75" s="252" t="str">
        <f>IFERROR(VLOOKUP($C75,'SINAPI-MT ABRIL 2021'!$1:$1048576,3,0),IFERROR(VLOOKUP($C75,'5-COMP. PRÓPRIA'!$B$1:$I$42307,5,0),""))</f>
        <v>m2</v>
      </c>
      <c r="G75" s="140">
        <v>21.28</v>
      </c>
      <c r="H75" s="252">
        <f>IFERROR(VLOOKUP($C75,'SINAPI-MT ABRIL 2021'!$1:$1048576,4,0),IFERROR(VLOOKUP($C75,'5-COMP. PRÓPRIA'!$B$1:$I$42307,8,0),""))</f>
        <v>473.48</v>
      </c>
      <c r="I75" s="254">
        <f>TRUNC(($H75*'4-BDI'!$E$35),2)</f>
        <v>604.63</v>
      </c>
      <c r="J75" s="281">
        <f t="shared" si="12"/>
        <v>10075.65</v>
      </c>
      <c r="K75" s="285">
        <f>TRUNC((I75*G75),2)</f>
        <v>12866.52</v>
      </c>
    </row>
    <row r="76" spans="1:11">
      <c r="A76" s="16"/>
      <c r="B76" s="287" t="s">
        <v>13343</v>
      </c>
      <c r="C76" s="5"/>
      <c r="D76" s="5"/>
      <c r="E76" s="36" t="s">
        <v>443</v>
      </c>
      <c r="F76" s="5"/>
      <c r="G76" s="140"/>
      <c r="H76" s="22"/>
      <c r="I76" s="22"/>
      <c r="J76" s="22"/>
      <c r="K76" s="292"/>
    </row>
    <row r="77" spans="1:11" ht="25.5">
      <c r="A77" s="16"/>
      <c r="B77" s="291" t="s">
        <v>13344</v>
      </c>
      <c r="C77" s="14" t="str">
        <f>'5-COMP. PRÓPRIA'!B382</f>
        <v>CP-GRD-01</v>
      </c>
      <c r="D77" s="5" t="s">
        <v>412</v>
      </c>
      <c r="E77" s="251" t="str">
        <f>IFERROR(VLOOKUP($C77,'SINAPI-MT ABRIL 2021'!$1:$1048576,2,0),IFERROR(VLOOKUP($C77,'5-COMP. PRÓPRIA'!$B$1:$I$42307,4,0),""))</f>
        <v>Gradil metalico e tela de aço galvanizado , inclusive pintura - fornecimento e instalação (GR1, GR2, GR3, GR4)</v>
      </c>
      <c r="F77" s="252" t="str">
        <f>IFERROR(VLOOKUP($C77,'SINAPI-MT ABRIL 2021'!$1:$1048576,3,0),IFERROR(VLOOKUP($C77,'5-COMP. PRÓPRIA'!$B$1:$I$42307,5,0),""))</f>
        <v>m2</v>
      </c>
      <c r="G77" s="140">
        <v>69.789999999999992</v>
      </c>
      <c r="H77" s="252">
        <f>IFERROR(VLOOKUP($C77,'SINAPI-MT ABRIL 2021'!$1:$1048576,4,0),IFERROR(VLOOKUP($C77,'5-COMP. PRÓPRIA'!$B$1:$I$42307,8,0),""))</f>
        <v>326.33999999999997</v>
      </c>
      <c r="I77" s="254">
        <f>TRUNC(($H77*'4-BDI'!$E$35),2)</f>
        <v>416.73</v>
      </c>
      <c r="J77" s="281">
        <f t="shared" ref="J77:J80" si="13">TRUNC((H77*G77),2)</f>
        <v>22775.26</v>
      </c>
      <c r="K77" s="285">
        <f>TRUNC((I77*G77),2)</f>
        <v>29083.58</v>
      </c>
    </row>
    <row r="78" spans="1:11" ht="25.5">
      <c r="A78" s="16"/>
      <c r="B78" s="291" t="s">
        <v>13345</v>
      </c>
      <c r="C78" s="14" t="str">
        <f>'5-COMP. PRÓPRIA'!B392</f>
        <v>CP-GRD-02</v>
      </c>
      <c r="D78" s="5" t="s">
        <v>412</v>
      </c>
      <c r="E78" s="251" t="str">
        <f>IFERROR(VLOOKUP($C78,'SINAPI-MT ABRIL 2021'!$1:$1048576,2,0),IFERROR(VLOOKUP($C78,'5-COMP. PRÓPRIA'!$B$1:$I$42307,4,0),""))</f>
        <v>Portão de abrir em chapa de aço perfurada, inclusive pintura - fornecimento e instalação (PF1 e PF2)</v>
      </c>
      <c r="F78" s="252" t="str">
        <f>IFERROR(VLOOKUP($C78,'SINAPI-MT ABRIL 2021'!$1:$1048576,3,0),IFERROR(VLOOKUP($C78,'5-COMP. PRÓPRIA'!$B$1:$I$42307,5,0),""))</f>
        <v>m2</v>
      </c>
      <c r="G78" s="140">
        <v>20.520000000000003</v>
      </c>
      <c r="H78" s="252">
        <f>IFERROR(VLOOKUP($C78,'SINAPI-MT ABRIL 2021'!$1:$1048576,4,0),IFERROR(VLOOKUP($C78,'5-COMP. PRÓPRIA'!$B$1:$I$42307,8,0),""))</f>
        <v>481.98</v>
      </c>
      <c r="I78" s="254">
        <f>TRUNC(($H78*'4-BDI'!$E$35),2)</f>
        <v>615.49</v>
      </c>
      <c r="J78" s="281">
        <f t="shared" si="13"/>
        <v>9890.2199999999993</v>
      </c>
      <c r="K78" s="285">
        <f>TRUNC((I78*G78),2)</f>
        <v>12629.85</v>
      </c>
    </row>
    <row r="79" spans="1:11" ht="25.5">
      <c r="A79" s="16"/>
      <c r="B79" s="291" t="s">
        <v>13346</v>
      </c>
      <c r="C79" s="14" t="str">
        <f>'5-COMP. PRÓPRIA'!B400</f>
        <v>CP-GRD-03</v>
      </c>
      <c r="D79" s="5" t="s">
        <v>412</v>
      </c>
      <c r="E79" s="251" t="str">
        <f>IFERROR(VLOOKUP($C79,'SINAPI-MT ABRIL 2021'!$1:$1048576,2,0),IFERROR(VLOOKUP($C79,'5-COMP. PRÓPRIA'!$B$1:$I$42307,4,0),""))</f>
        <v>Fechamento com chapa de aço perfurada, inclusive perfis metálicos para suporte e pintura - fornecimento e instalação</v>
      </c>
      <c r="F79" s="252" t="str">
        <f>IFERROR(VLOOKUP($C79,'SINAPI-MT ABRIL 2021'!$1:$1048576,3,0),IFERROR(VLOOKUP($C79,'5-COMP. PRÓPRIA'!$B$1:$I$42307,5,0),""))</f>
        <v>m2</v>
      </c>
      <c r="G79" s="140">
        <v>164.44</v>
      </c>
      <c r="H79" s="252">
        <f>IFERROR(VLOOKUP($C79,'SINAPI-MT ABRIL 2021'!$1:$1048576,4,0),IFERROR(VLOOKUP($C79,'5-COMP. PRÓPRIA'!$B$1:$I$42307,8,0),""))</f>
        <v>530.17999999999995</v>
      </c>
      <c r="I79" s="254">
        <f>TRUNC(($H79*'4-BDI'!$E$35),2)</f>
        <v>677.04</v>
      </c>
      <c r="J79" s="281">
        <f t="shared" si="13"/>
        <v>87182.79</v>
      </c>
      <c r="K79" s="285">
        <f>TRUNC((I79*G79),2)</f>
        <v>111332.45</v>
      </c>
    </row>
    <row r="80" spans="1:11" ht="25.5">
      <c r="A80" s="16"/>
      <c r="B80" s="291" t="s">
        <v>13347</v>
      </c>
      <c r="C80" s="14" t="str">
        <f>'5-COMP. PRÓPRIA'!B407</f>
        <v>CP-GRD-04</v>
      </c>
      <c r="D80" s="5" t="s">
        <v>412</v>
      </c>
      <c r="E80" s="251" t="str">
        <f>IFERROR(VLOOKUP($C80,'SINAPI-MT ABRIL 2021'!$1:$1048576,2,0),IFERROR(VLOOKUP($C80,'5-COMP. PRÓPRIA'!$B$1:$I$42307,4,0),""))</f>
        <v>Portão de abrir com gradil metálico e tela de aço galvanizado, inclusive pintura - fornecimento e instalação</v>
      </c>
      <c r="F80" s="252" t="str">
        <f>IFERROR(VLOOKUP($C80,'SINAPI-MT ABRIL 2021'!$1:$1048576,3,0),IFERROR(VLOOKUP($C80,'5-COMP. PRÓPRIA'!$B$1:$I$42307,5,0),""))</f>
        <v>m2</v>
      </c>
      <c r="G80" s="140">
        <v>13.5</v>
      </c>
      <c r="H80" s="252">
        <f>IFERROR(VLOOKUP($C80,'SINAPI-MT ABRIL 2021'!$1:$1048576,4,0),IFERROR(VLOOKUP($C80,'5-COMP. PRÓPRIA'!$B$1:$I$42307,8,0),""))</f>
        <v>326.33999999999997</v>
      </c>
      <c r="I80" s="254">
        <f>TRUNC(($H80*'4-BDI'!$E$35),2)</f>
        <v>416.73</v>
      </c>
      <c r="J80" s="281">
        <f t="shared" si="13"/>
        <v>4405.59</v>
      </c>
      <c r="K80" s="285">
        <f>TRUNC((I80*G80),2)</f>
        <v>5625.85</v>
      </c>
    </row>
    <row r="81" spans="1:11">
      <c r="A81" s="16"/>
      <c r="B81" s="638" t="s">
        <v>414</v>
      </c>
      <c r="C81" s="639"/>
      <c r="D81" s="639"/>
      <c r="E81" s="639"/>
      <c r="F81" s="639"/>
      <c r="G81" s="639"/>
      <c r="H81" s="639"/>
      <c r="I81" s="639"/>
      <c r="J81" s="54">
        <f>TRUNC(SUM(J34:J80),2)</f>
        <v>415884.3</v>
      </c>
      <c r="K81" s="286">
        <f>TRUNC(SUM(K34:K80),2)</f>
        <v>531082.5</v>
      </c>
    </row>
    <row r="82" spans="1:11">
      <c r="A82" s="16"/>
      <c r="B82" s="282" t="s">
        <v>13348</v>
      </c>
      <c r="C82" s="276"/>
      <c r="D82" s="276"/>
      <c r="E82" s="277" t="s">
        <v>100</v>
      </c>
      <c r="F82" s="276"/>
      <c r="G82" s="278"/>
      <c r="H82" s="279"/>
      <c r="I82" s="279"/>
      <c r="J82" s="279"/>
      <c r="K82" s="283"/>
    </row>
    <row r="83" spans="1:11" s="6" customFormat="1" ht="15">
      <c r="A83" s="16"/>
      <c r="B83" s="291" t="s">
        <v>417</v>
      </c>
      <c r="C83" s="14" t="str">
        <f>'5-COMP. PRÓPRIA'!B419</f>
        <v>CP-COB-01</v>
      </c>
      <c r="D83" s="5" t="s">
        <v>412</v>
      </c>
      <c r="E83" s="251" t="str">
        <f>IFERROR(VLOOKUP($C83,'SINAPI-MT ABRIL 2021'!$1:$1048576,2,0),IFERROR(VLOOKUP($C83,'5-COMP. PRÓPRIA'!$B$1:$I$42307,4,0),""))</f>
        <v>Rufo em chapa de aço galvanizado nr. 24, desenvolvimento 25 cm</v>
      </c>
      <c r="F83" s="252" t="str">
        <f>IFERROR(VLOOKUP($C83,'SINAPI-MT ABRIL 2021'!$1:$1048576,3,0),IFERROR(VLOOKUP($C83,'5-COMP. PRÓPRIA'!$B$1:$I$42307,5,0),""))</f>
        <v>m</v>
      </c>
      <c r="G83" s="140">
        <v>314.75</v>
      </c>
      <c r="H83" s="252">
        <f>IFERROR(VLOOKUP($C83,'SINAPI-MT ABRIL 2021'!$1:$1048576,4,0),IFERROR(VLOOKUP($C83,'5-COMP. PRÓPRIA'!$B$1:$I$42307,8,0),""))</f>
        <v>50.42</v>
      </c>
      <c r="I83" s="254">
        <f>TRUNC(($H83*'4-BDI'!$E$35),2)</f>
        <v>64.38</v>
      </c>
      <c r="J83" s="281">
        <f t="shared" ref="J83:J84" si="14">TRUNC((H83*G83),2)</f>
        <v>15869.69</v>
      </c>
      <c r="K83" s="285">
        <f>TRUNC((I83*G83),2)</f>
        <v>20263.599999999999</v>
      </c>
    </row>
    <row r="84" spans="1:11" s="6" customFormat="1" ht="15">
      <c r="A84" s="16"/>
      <c r="B84" s="291" t="s">
        <v>419</v>
      </c>
      <c r="C84" s="14" t="str">
        <f>'5-COMP. PRÓPRIA'!B429</f>
        <v>CP-COB-02</v>
      </c>
      <c r="D84" s="5" t="s">
        <v>412</v>
      </c>
      <c r="E84" s="251" t="str">
        <f>IFERROR(VLOOKUP($C84,'SINAPI-MT ABRIL 2021'!$1:$1048576,2,0),IFERROR(VLOOKUP($C84,'5-COMP. PRÓPRIA'!$B$1:$I$42307,4,0),""))</f>
        <v>Pingadeira (chapim) em concreto</v>
      </c>
      <c r="F84" s="252" t="str">
        <f>IFERROR(VLOOKUP($C84,'SINAPI-MT ABRIL 2021'!$1:$1048576,3,0),IFERROR(VLOOKUP($C84,'5-COMP. PRÓPRIA'!$B$1:$I$42307,5,0),""))</f>
        <v>m</v>
      </c>
      <c r="G84" s="140">
        <v>266</v>
      </c>
      <c r="H84" s="252">
        <f>IFERROR(VLOOKUP($C84,'SINAPI-MT ABRIL 2021'!$1:$1048576,4,0),IFERROR(VLOOKUP($C84,'5-COMP. PRÓPRIA'!$B$1:$I$42307,8,0),""))</f>
        <v>47.33</v>
      </c>
      <c r="I84" s="254">
        <f>TRUNC(($H84*'4-BDI'!$E$35),2)</f>
        <v>60.44</v>
      </c>
      <c r="J84" s="281">
        <f t="shared" si="14"/>
        <v>12589.78</v>
      </c>
      <c r="K84" s="285">
        <f>TRUNC((I84*G84),2)</f>
        <v>16077.04</v>
      </c>
    </row>
    <row r="85" spans="1:11">
      <c r="A85" s="16"/>
      <c r="B85" s="638" t="s">
        <v>414</v>
      </c>
      <c r="C85" s="639"/>
      <c r="D85" s="639"/>
      <c r="E85" s="639"/>
      <c r="F85" s="639"/>
      <c r="G85" s="639"/>
      <c r="H85" s="639"/>
      <c r="I85" s="639"/>
      <c r="J85" s="54">
        <f>TRUNC(SUM(J83:J84),2)</f>
        <v>28459.47</v>
      </c>
      <c r="K85" s="286">
        <f>TRUNC(SUM(K83:K84),2)</f>
        <v>36340.639999999999</v>
      </c>
    </row>
    <row r="86" spans="1:11">
      <c r="A86" s="16"/>
      <c r="B86" s="282" t="s">
        <v>13349</v>
      </c>
      <c r="C86" s="276"/>
      <c r="D86" s="276"/>
      <c r="E86" s="277" t="s">
        <v>102</v>
      </c>
      <c r="F86" s="276"/>
      <c r="G86" s="278"/>
      <c r="H86" s="279"/>
      <c r="I86" s="279"/>
      <c r="J86" s="279"/>
      <c r="K86" s="283"/>
    </row>
    <row r="87" spans="1:11" ht="25.5">
      <c r="A87" s="16"/>
      <c r="B87" s="291" t="s">
        <v>423</v>
      </c>
      <c r="C87" s="5">
        <v>87878</v>
      </c>
      <c r="D87" s="5" t="s">
        <v>20</v>
      </c>
      <c r="E87" s="38" t="s">
        <v>448</v>
      </c>
      <c r="F87" s="5" t="s">
        <v>399</v>
      </c>
      <c r="G87" s="140">
        <v>134</v>
      </c>
      <c r="H87" s="252">
        <f>IFERROR(VLOOKUP($C87,'SINAPI-MT ABRIL 2021'!$1:$1048576,4,0),IFERROR(VLOOKUP($C87,'5-COMP. PRÓPRIA'!$B$1:$I$42307,8,0),""))</f>
        <v>3.33</v>
      </c>
      <c r="I87" s="254">
        <f>TRUNC(($H87*'4-BDI'!$E$35),2)</f>
        <v>4.25</v>
      </c>
      <c r="J87" s="281">
        <f t="shared" ref="J87:J98" si="15">TRUNC((H87*G87),2)</f>
        <v>446.22</v>
      </c>
      <c r="K87" s="285">
        <f t="shared" ref="K87:K98" si="16">TRUNC((I87*G87),2)</f>
        <v>569.5</v>
      </c>
    </row>
    <row r="88" spans="1:11" ht="25.5">
      <c r="A88" s="16"/>
      <c r="B88" s="291" t="s">
        <v>427</v>
      </c>
      <c r="C88" s="5">
        <v>87535</v>
      </c>
      <c r="D88" s="5" t="s">
        <v>20</v>
      </c>
      <c r="E88" s="38" t="s">
        <v>450</v>
      </c>
      <c r="F88" s="5" t="s">
        <v>399</v>
      </c>
      <c r="G88" s="140">
        <v>100</v>
      </c>
      <c r="H88" s="252">
        <f>IFERROR(VLOOKUP($C88,'SINAPI-MT ABRIL 2021'!$1:$1048576,4,0),IFERROR(VLOOKUP($C88,'5-COMP. PRÓPRIA'!$B$1:$I$42307,8,0),""))</f>
        <v>22.11</v>
      </c>
      <c r="I88" s="254">
        <f>TRUNC(($H88*'4-BDI'!$E$35),2)</f>
        <v>28.23</v>
      </c>
      <c r="J88" s="281">
        <f t="shared" si="15"/>
        <v>2211</v>
      </c>
      <c r="K88" s="285">
        <f t="shared" si="16"/>
        <v>2823</v>
      </c>
    </row>
    <row r="89" spans="1:11" ht="25.5">
      <c r="A89" s="16"/>
      <c r="B89" s="291" t="s">
        <v>429</v>
      </c>
      <c r="C89" s="14" t="str">
        <f>'5-COMP. PRÓPRIA'!B442</f>
        <v>CP-REV-01</v>
      </c>
      <c r="D89" s="5" t="s">
        <v>412</v>
      </c>
      <c r="E89" s="251" t="str">
        <f>IFERROR(VLOOKUP($C89,'SINAPI-MT ABRIL 2021'!$1:$1048576,2,0),IFERROR(VLOOKUP($C89,'5-COMP. PRÓPRIA'!$B$1:$I$42307,4,0),""))</f>
        <v xml:space="preserve">Emboço paulista para paredes externas traço 1:2:9 - preparo manual - espessura 2,5 cm </v>
      </c>
      <c r="F89" s="252" t="str">
        <f>IFERROR(VLOOKUP($C89,'SINAPI-MT ABRIL 2021'!$1:$1048576,3,0),IFERROR(VLOOKUP($C89,'5-COMP. PRÓPRIA'!$B$1:$I$42307,5,0),""))</f>
        <v>m2</v>
      </c>
      <c r="G89" s="140">
        <v>134</v>
      </c>
      <c r="H89" s="252">
        <f>IFERROR(VLOOKUP($C89,'SINAPI-MT ABRIL 2021'!$1:$1048576,4,0),IFERROR(VLOOKUP($C89,'5-COMP. PRÓPRIA'!$B$1:$I$42307,8,0),""))</f>
        <v>39.6</v>
      </c>
      <c r="I89" s="254">
        <f>TRUNC(($H89*'4-BDI'!$E$35),2)</f>
        <v>50.56</v>
      </c>
      <c r="J89" s="281">
        <f t="shared" si="15"/>
        <v>5306.4</v>
      </c>
      <c r="K89" s="285">
        <f t="shared" si="16"/>
        <v>6775.04</v>
      </c>
    </row>
    <row r="90" spans="1:11" ht="25.5">
      <c r="A90" s="16"/>
      <c r="B90" s="291" t="s">
        <v>431</v>
      </c>
      <c r="C90" s="14" t="str">
        <f>'5-COMP. PRÓPRIA'!B448</f>
        <v>CP-REV-02</v>
      </c>
      <c r="D90" s="5" t="s">
        <v>412</v>
      </c>
      <c r="E90" s="251" t="str">
        <f>IFERROR(VLOOKUP($C90,'SINAPI-MT ABRIL 2021'!$1:$1048576,2,0),IFERROR(VLOOKUP($C90,'5-COMP. PRÓPRIA'!$B$1:$I$42307,4,0),""))</f>
        <v>Reboco para paredes internas, externas, pórticos, vigas, traço 1:4,5  - espessura 0,5 cm</v>
      </c>
      <c r="F90" s="252" t="str">
        <f>IFERROR(VLOOKUP($C90,'SINAPI-MT ABRIL 2021'!$1:$1048576,3,0),IFERROR(VLOOKUP($C90,'5-COMP. PRÓPRIA'!$B$1:$I$42307,5,0),""))</f>
        <v>m2</v>
      </c>
      <c r="G90" s="140">
        <v>138.27999999999997</v>
      </c>
      <c r="H90" s="252">
        <f>IFERROR(VLOOKUP($C90,'SINAPI-MT ABRIL 2021'!$1:$1048576,4,0),IFERROR(VLOOKUP($C90,'5-COMP. PRÓPRIA'!$B$1:$I$42307,8,0),""))</f>
        <v>13.42</v>
      </c>
      <c r="I90" s="254">
        <f>TRUNC(($H90*'4-BDI'!$E$35),2)</f>
        <v>17.13</v>
      </c>
      <c r="J90" s="281">
        <f t="shared" si="15"/>
        <v>1855.71</v>
      </c>
      <c r="K90" s="285">
        <f t="shared" si="16"/>
        <v>2368.73</v>
      </c>
    </row>
    <row r="91" spans="1:11" ht="25.5">
      <c r="A91" s="16"/>
      <c r="B91" s="291" t="s">
        <v>434</v>
      </c>
      <c r="C91" s="14" t="str">
        <f>'5-COMP. PRÓPRIA'!B453</f>
        <v>CP-REV-03</v>
      </c>
      <c r="D91" s="5" t="s">
        <v>412</v>
      </c>
      <c r="E91" s="251" t="str">
        <f>IFERROR(VLOOKUP($C91,'SINAPI-MT ABRIL 2021'!$1:$1048576,2,0),IFERROR(VLOOKUP($C91,'5-COMP. PRÓPRIA'!$B$1:$I$42307,4,0),""))</f>
        <v>Revestimento cerâmico de paredes PEI IV- cerâmica 30 x 40 cm - incl. rejunte - conforme projeto - branca</v>
      </c>
      <c r="F91" s="252" t="str">
        <f>IFERROR(VLOOKUP($C91,'SINAPI-MT ABRIL 2021'!$1:$1048576,3,0),IFERROR(VLOOKUP($C91,'5-COMP. PRÓPRIA'!$B$1:$I$42307,5,0),""))</f>
        <v>m2</v>
      </c>
      <c r="G91" s="140">
        <v>629.61</v>
      </c>
      <c r="H91" s="252">
        <f>IFERROR(VLOOKUP($C91,'SINAPI-MT ABRIL 2021'!$1:$1048576,4,0),IFERROR(VLOOKUP($C91,'5-COMP. PRÓPRIA'!$B$1:$I$42307,8,0),""))</f>
        <v>91.95</v>
      </c>
      <c r="I91" s="254">
        <f>TRUNC(($H91*'4-BDI'!$E$35),2)</f>
        <v>117.42</v>
      </c>
      <c r="J91" s="281">
        <f t="shared" si="15"/>
        <v>57892.63</v>
      </c>
      <c r="K91" s="285">
        <f t="shared" si="16"/>
        <v>73928.800000000003</v>
      </c>
    </row>
    <row r="92" spans="1:11" ht="25.5">
      <c r="A92" s="16"/>
      <c r="B92" s="291" t="s">
        <v>437</v>
      </c>
      <c r="C92" s="14" t="str">
        <f>'5-COMP. PRÓPRIA'!B460</f>
        <v>CP-REV-04</v>
      </c>
      <c r="D92" s="5" t="s">
        <v>412</v>
      </c>
      <c r="E92" s="251" t="str">
        <f>IFERROR(VLOOKUP($C92,'SINAPI-MT ABRIL 2021'!$1:$1048576,2,0),IFERROR(VLOOKUP($C92,'5-COMP. PRÓPRIA'!$B$1:$I$42307,4,0),""))</f>
        <v>Revestimento cerâmico de paredes PEI IV - cerâmica 10 x 10 cm - incl. rejunte - conforme projeto - azul</v>
      </c>
      <c r="F92" s="252" t="str">
        <f>IFERROR(VLOOKUP($C92,'SINAPI-MT ABRIL 2021'!$1:$1048576,3,0),IFERROR(VLOOKUP($C92,'5-COMP. PRÓPRIA'!$B$1:$I$42307,5,0),""))</f>
        <v>m2</v>
      </c>
      <c r="G92" s="140">
        <v>9.2100000000000009</v>
      </c>
      <c r="H92" s="252">
        <f>IFERROR(VLOOKUP($C92,'SINAPI-MT ABRIL 2021'!$1:$1048576,4,0),IFERROR(VLOOKUP($C92,'5-COMP. PRÓPRIA'!$B$1:$I$42307,8,0),""))</f>
        <v>154.65</v>
      </c>
      <c r="I92" s="254">
        <f>TRUNC(($H92*'4-BDI'!$E$35),2)</f>
        <v>197.48</v>
      </c>
      <c r="J92" s="281">
        <f t="shared" si="15"/>
        <v>1424.32</v>
      </c>
      <c r="K92" s="285">
        <f t="shared" si="16"/>
        <v>1818.79</v>
      </c>
    </row>
    <row r="93" spans="1:11" ht="25.5">
      <c r="A93" s="16"/>
      <c r="B93" s="291" t="s">
        <v>442</v>
      </c>
      <c r="C93" s="14" t="str">
        <f>'5-COMP. PRÓPRIA'!B467</f>
        <v>CP-REV-05</v>
      </c>
      <c r="D93" s="5" t="s">
        <v>412</v>
      </c>
      <c r="E93" s="251" t="str">
        <f>IFERROR(VLOOKUP($C93,'SINAPI-MT ABRIL 2021'!$1:$1048576,2,0),IFERROR(VLOOKUP($C93,'5-COMP. PRÓPRIA'!$B$1:$I$42307,4,0),""))</f>
        <v>Revestimento cerâmico de paredes PEI IV - cerâmica 10 x 10 cm - incl. rejunte - conforme projeto - vermelho</v>
      </c>
      <c r="F93" s="252" t="str">
        <f>IFERROR(VLOOKUP($C93,'SINAPI-MT ABRIL 2021'!$1:$1048576,3,0),IFERROR(VLOOKUP($C93,'5-COMP. PRÓPRIA'!$B$1:$I$42307,5,0),""))</f>
        <v>m2</v>
      </c>
      <c r="G93" s="140">
        <v>7.49</v>
      </c>
      <c r="H93" s="252">
        <f>IFERROR(VLOOKUP($C93,'SINAPI-MT ABRIL 2021'!$1:$1048576,4,0),IFERROR(VLOOKUP($C93,'5-COMP. PRÓPRIA'!$B$1:$I$42307,8,0),""))</f>
        <v>154.65</v>
      </c>
      <c r="I93" s="254">
        <f>TRUNC(($H93*'4-BDI'!$E$35),2)</f>
        <v>197.48</v>
      </c>
      <c r="J93" s="281">
        <f t="shared" si="15"/>
        <v>1158.32</v>
      </c>
      <c r="K93" s="285">
        <f t="shared" si="16"/>
        <v>1479.12</v>
      </c>
    </row>
    <row r="94" spans="1:11" ht="25.5">
      <c r="A94" s="16"/>
      <c r="B94" s="291" t="s">
        <v>13350</v>
      </c>
      <c r="C94" s="14" t="str">
        <f>'5-COMP. PRÓPRIA'!B474</f>
        <v>CP-REV-06</v>
      </c>
      <c r="D94" s="5" t="s">
        <v>412</v>
      </c>
      <c r="E94" s="251" t="str">
        <f>IFERROR(VLOOKUP($C94,'SINAPI-MT ABRIL 2021'!$1:$1048576,2,0),IFERROR(VLOOKUP($C94,'5-COMP. PRÓPRIA'!$B$1:$I$42307,4,0),""))</f>
        <v>Revestimento cerâmico de paredes PEI IV - cerâmica 10 x 10 cm - incl. rejunte - conforme projeto - branco</v>
      </c>
      <c r="F94" s="252" t="str">
        <f>IFERROR(VLOOKUP($C94,'SINAPI-MT ABRIL 2021'!$1:$1048576,3,0),IFERROR(VLOOKUP($C94,'5-COMP. PRÓPRIA'!$B$1:$I$42307,5,0),""))</f>
        <v>m2</v>
      </c>
      <c r="G94" s="140">
        <v>15.17</v>
      </c>
      <c r="H94" s="252">
        <f>IFERROR(VLOOKUP($C94,'SINAPI-MT ABRIL 2021'!$1:$1048576,4,0),IFERROR(VLOOKUP($C94,'5-COMP. PRÓPRIA'!$B$1:$I$42307,8,0),""))</f>
        <v>154.65</v>
      </c>
      <c r="I94" s="254">
        <f>TRUNC(($H94*'4-BDI'!$E$35),2)</f>
        <v>197.48</v>
      </c>
      <c r="J94" s="281">
        <f t="shared" si="15"/>
        <v>2346.04</v>
      </c>
      <c r="K94" s="285">
        <f t="shared" si="16"/>
        <v>2995.77</v>
      </c>
    </row>
    <row r="95" spans="1:11" ht="25.5">
      <c r="A95" s="16"/>
      <c r="B95" s="291" t="s">
        <v>13351</v>
      </c>
      <c r="C95" s="14" t="str">
        <f>'5-COMP. PRÓPRIA'!B481</f>
        <v>CP-REV-07</v>
      </c>
      <c r="D95" s="5" t="s">
        <v>412</v>
      </c>
      <c r="E95" s="251" t="str">
        <f>IFERROR(VLOOKUP($C95,'SINAPI-MT ABRIL 2021'!$1:$1048576,2,0),IFERROR(VLOOKUP($C95,'5-COMP. PRÓPRIA'!$B$1:$I$42307,4,0),""))</f>
        <v>Revestimento cerâmico de paredes PEI IV - cerâmica 10 x 10 cm - incl. rejunte - conforme projeto - amarelo</v>
      </c>
      <c r="F95" s="252" t="str">
        <f>IFERROR(VLOOKUP($C95,'SINAPI-MT ABRIL 2021'!$1:$1048576,3,0),IFERROR(VLOOKUP($C95,'5-COMP. PRÓPRIA'!$B$1:$I$42307,5,0),""))</f>
        <v>m2</v>
      </c>
      <c r="G95" s="140">
        <v>166.07</v>
      </c>
      <c r="H95" s="252">
        <f>IFERROR(VLOOKUP($C95,'SINAPI-MT ABRIL 2021'!$1:$1048576,4,0),IFERROR(VLOOKUP($C95,'5-COMP. PRÓPRIA'!$B$1:$I$42307,8,0),""))</f>
        <v>154.65</v>
      </c>
      <c r="I95" s="254">
        <f>TRUNC(($H95*'4-BDI'!$E$35),2)</f>
        <v>197.48</v>
      </c>
      <c r="J95" s="281">
        <f t="shared" si="15"/>
        <v>25682.720000000001</v>
      </c>
      <c r="K95" s="285">
        <f t="shared" si="16"/>
        <v>32795.5</v>
      </c>
    </row>
    <row r="96" spans="1:11" ht="15">
      <c r="A96" s="16"/>
      <c r="B96" s="291" t="s">
        <v>13352</v>
      </c>
      <c r="C96" s="14" t="str">
        <f>'5-COMP. PRÓPRIA'!B488</f>
        <v>CP-REV-08</v>
      </c>
      <c r="D96" s="5" t="s">
        <v>412</v>
      </c>
      <c r="E96" s="251" t="str">
        <f>IFERROR(VLOOKUP($C96,'SINAPI-MT ABRIL 2021'!$1:$1048576,2,0),IFERROR(VLOOKUP($C96,'5-COMP. PRÓPRIA'!$B$1:$I$42307,4,0),""))</f>
        <v>Roda meio em madeira (largura=10cm)</v>
      </c>
      <c r="F96" s="252" t="str">
        <f>IFERROR(VLOOKUP($C96,'SINAPI-MT ABRIL 2021'!$1:$1048576,3,0),IFERROR(VLOOKUP($C96,'5-COMP. PRÓPRIA'!$B$1:$I$42307,5,0),""))</f>
        <v>m</v>
      </c>
      <c r="G96" s="140">
        <v>191.3</v>
      </c>
      <c r="H96" s="252">
        <f>IFERROR(VLOOKUP($C96,'SINAPI-MT ABRIL 2021'!$1:$1048576,4,0),IFERROR(VLOOKUP($C96,'5-COMP. PRÓPRIA'!$B$1:$I$42307,8,0),""))</f>
        <v>51.73</v>
      </c>
      <c r="I96" s="254">
        <f>TRUNC(($H96*'4-BDI'!$E$35),2)</f>
        <v>66.05</v>
      </c>
      <c r="J96" s="281">
        <f t="shared" si="15"/>
        <v>9895.94</v>
      </c>
      <c r="K96" s="285">
        <f t="shared" si="16"/>
        <v>12635.36</v>
      </c>
    </row>
    <row r="97" spans="1:11" ht="15">
      <c r="A97" s="16"/>
      <c r="B97" s="291" t="s">
        <v>13353</v>
      </c>
      <c r="C97" s="14" t="str">
        <f>'5-COMP. PRÓPRIA'!B495</f>
        <v>CP-REV-09</v>
      </c>
      <c r="D97" s="5" t="s">
        <v>412</v>
      </c>
      <c r="E97" s="251" t="str">
        <f>IFERROR(VLOOKUP($C97,'SINAPI-MT ABRIL 2021'!$1:$1048576,2,0),IFERROR(VLOOKUP($C97,'5-COMP. PRÓPRIA'!$B$1:$I$42307,4,0),""))</f>
        <v>Forro de gesso acartonado estruturado - montagem e instalação</v>
      </c>
      <c r="F97" s="252" t="str">
        <f>IFERROR(VLOOKUP($C97,'SINAPI-MT ABRIL 2021'!$1:$1048576,3,0),IFERROR(VLOOKUP($C97,'5-COMP. PRÓPRIA'!$B$1:$I$42307,5,0),""))</f>
        <v>m2</v>
      </c>
      <c r="G97" s="140">
        <v>498.03</v>
      </c>
      <c r="H97" s="252">
        <f>IFERROR(VLOOKUP($C97,'SINAPI-MT ABRIL 2021'!$1:$1048576,4,0),IFERROR(VLOOKUP($C97,'5-COMP. PRÓPRIA'!$B$1:$I$42307,8,0),""))</f>
        <v>58.5</v>
      </c>
      <c r="I97" s="254">
        <f>TRUNC(($H97*'4-BDI'!$E$35),2)</f>
        <v>74.7</v>
      </c>
      <c r="J97" s="281">
        <f t="shared" si="15"/>
        <v>29134.75</v>
      </c>
      <c r="K97" s="285">
        <f t="shared" si="16"/>
        <v>37202.839999999997</v>
      </c>
    </row>
    <row r="98" spans="1:11" ht="25.5">
      <c r="A98" s="16"/>
      <c r="B98" s="291" t="s">
        <v>13354</v>
      </c>
      <c r="C98" s="14" t="str">
        <f>'5-COMP. PRÓPRIA'!B498</f>
        <v>CP-REV-10</v>
      </c>
      <c r="D98" s="5" t="s">
        <v>412</v>
      </c>
      <c r="E98" s="251" t="str">
        <f>IFERROR(VLOOKUP($C98,'SINAPI-MT ABRIL 2021'!$1:$1048576,2,0),IFERROR(VLOOKUP($C98,'5-COMP. PRÓPRIA'!$B$1:$I$42307,4,0),""))</f>
        <v>Forro em fibra mineral removível (1250x625x16mm) apoiado sobre perfil metálico "T" invertido 24mm</v>
      </c>
      <c r="F98" s="252" t="str">
        <f>IFERROR(VLOOKUP($C98,'SINAPI-MT ABRIL 2021'!$1:$1048576,3,0),IFERROR(VLOOKUP($C98,'5-COMP. PRÓPRIA'!$B$1:$I$42307,5,0),""))</f>
        <v>m2</v>
      </c>
      <c r="G98" s="140">
        <v>738.27</v>
      </c>
      <c r="H98" s="252">
        <f>IFERROR(VLOOKUP($C98,'SINAPI-MT ABRIL 2021'!$1:$1048576,4,0),IFERROR(VLOOKUP($C98,'5-COMP. PRÓPRIA'!$B$1:$I$42307,8,0),""))</f>
        <v>126.36</v>
      </c>
      <c r="I98" s="254">
        <f>TRUNC(($H98*'4-BDI'!$E$35),2)</f>
        <v>161.36000000000001</v>
      </c>
      <c r="J98" s="281">
        <f t="shared" si="15"/>
        <v>93287.79</v>
      </c>
      <c r="K98" s="285">
        <f t="shared" si="16"/>
        <v>119127.24</v>
      </c>
    </row>
    <row r="99" spans="1:11">
      <c r="A99" s="16"/>
      <c r="B99" s="638" t="s">
        <v>414</v>
      </c>
      <c r="C99" s="639"/>
      <c r="D99" s="639"/>
      <c r="E99" s="639"/>
      <c r="F99" s="639"/>
      <c r="G99" s="639"/>
      <c r="H99" s="639"/>
      <c r="I99" s="639"/>
      <c r="J99" s="54">
        <f>TRUNC(SUM(J87:J98),2)</f>
        <v>230641.84</v>
      </c>
      <c r="K99" s="286">
        <f>TRUNC(SUM(K87:K98),2)</f>
        <v>294519.69</v>
      </c>
    </row>
    <row r="100" spans="1:11">
      <c r="A100" s="16"/>
      <c r="B100" s="282" t="s">
        <v>13355</v>
      </c>
      <c r="C100" s="276"/>
      <c r="D100" s="276"/>
      <c r="E100" s="277" t="s">
        <v>111</v>
      </c>
      <c r="F100" s="276"/>
      <c r="G100" s="278"/>
      <c r="H100" s="279"/>
      <c r="I100" s="279"/>
      <c r="J100" s="279"/>
      <c r="K100" s="283"/>
    </row>
    <row r="101" spans="1:11">
      <c r="A101" s="16"/>
      <c r="B101" s="289" t="s">
        <v>13356</v>
      </c>
      <c r="C101" s="234"/>
      <c r="D101" s="234"/>
      <c r="E101" s="36" t="s">
        <v>461</v>
      </c>
      <c r="F101" s="234"/>
      <c r="G101" s="226"/>
      <c r="H101" s="13"/>
      <c r="I101" s="13"/>
      <c r="J101" s="13"/>
      <c r="K101" s="294"/>
    </row>
    <row r="102" spans="1:11" ht="15">
      <c r="A102" s="16"/>
      <c r="B102" s="291" t="s">
        <v>13357</v>
      </c>
      <c r="C102" s="14" t="str">
        <f>'5-COMP. PRÓPRIA'!B505</f>
        <v>CP-PAV-01</v>
      </c>
      <c r="D102" s="5" t="s">
        <v>412</v>
      </c>
      <c r="E102" s="251" t="str">
        <f>IFERROR(VLOOKUP($C102,'SINAPI-MT ABRIL 2021'!$1:$1048576,2,0),IFERROR(VLOOKUP($C102,'5-COMP. PRÓPRIA'!$B$1:$I$42307,4,0),""))</f>
        <v>Contrapiso e=5,0cm</v>
      </c>
      <c r="F102" s="252" t="str">
        <f>IFERROR(VLOOKUP($C102,'SINAPI-MT ABRIL 2021'!$1:$1048576,3,0),IFERROR(VLOOKUP($C102,'5-COMP. PRÓPRIA'!$B$1:$I$42307,5,0),""))</f>
        <v>m2</v>
      </c>
      <c r="G102" s="140">
        <v>120</v>
      </c>
      <c r="H102" s="252">
        <f>IFERROR(VLOOKUP($C102,'SINAPI-MT ABRIL 2021'!$1:$1048576,4,0),IFERROR(VLOOKUP($C102,'5-COMP. PRÓPRIA'!$B$1:$I$42307,8,0),""))</f>
        <v>136.52000000000001</v>
      </c>
      <c r="I102" s="254">
        <f>TRUNC(($H102*'4-BDI'!$E$35),2)</f>
        <v>174.33</v>
      </c>
      <c r="J102" s="281">
        <f t="shared" ref="J102:J113" si="17">TRUNC((H102*G102),2)</f>
        <v>16382.4</v>
      </c>
      <c r="K102" s="285">
        <f t="shared" ref="K102:K113" si="18">TRUNC((I102*G102),2)</f>
        <v>20919.599999999999</v>
      </c>
    </row>
    <row r="103" spans="1:11" ht="15">
      <c r="A103" s="16"/>
      <c r="B103" s="291" t="s">
        <v>13358</v>
      </c>
      <c r="C103" s="14" t="str">
        <f>'5-COMP. PRÓPRIA'!B508</f>
        <v>CP-PAV-02</v>
      </c>
      <c r="D103" s="5" t="s">
        <v>412</v>
      </c>
      <c r="E103" s="251" t="str">
        <f>IFERROR(VLOOKUP($C103,'SINAPI-MT ABRIL 2021'!$1:$1048576,2,0),IFERROR(VLOOKUP($C103,'5-COMP. PRÓPRIA'!$B$1:$I$42307,4,0),""))</f>
        <v xml:space="preserve">Camada regularizadora e=2,0cm </v>
      </c>
      <c r="F103" s="252" t="str">
        <f>IFERROR(VLOOKUP($C103,'SINAPI-MT ABRIL 2021'!$1:$1048576,3,0),IFERROR(VLOOKUP($C103,'5-COMP. PRÓPRIA'!$B$1:$I$42307,5,0),""))</f>
        <v>m2</v>
      </c>
      <c r="G103" s="140">
        <v>50</v>
      </c>
      <c r="H103" s="252">
        <f>IFERROR(VLOOKUP($C103,'SINAPI-MT ABRIL 2021'!$1:$1048576,4,0),IFERROR(VLOOKUP($C103,'5-COMP. PRÓPRIA'!$B$1:$I$42307,8,0),""))</f>
        <v>86.11</v>
      </c>
      <c r="I103" s="254">
        <f>TRUNC(($H103*'4-BDI'!$E$35),2)</f>
        <v>109.96</v>
      </c>
      <c r="J103" s="281">
        <f t="shared" si="17"/>
        <v>4305.5</v>
      </c>
      <c r="K103" s="285">
        <f t="shared" si="18"/>
        <v>5498</v>
      </c>
    </row>
    <row r="104" spans="1:11" ht="25.5">
      <c r="A104" s="16"/>
      <c r="B104" s="291" t="s">
        <v>13359</v>
      </c>
      <c r="C104" s="14" t="str">
        <f>'5-COMP. PRÓPRIA'!B511</f>
        <v>CP-PAV-03</v>
      </c>
      <c r="D104" s="5" t="s">
        <v>412</v>
      </c>
      <c r="E104" s="251" t="str">
        <f>IFERROR(VLOOKUP($C104,'SINAPI-MT ABRIL 2021'!$1:$1048576,2,0),IFERROR(VLOOKUP($C104,'5-COMP. PRÓPRIA'!$B$1:$I$42307,4,0),""))</f>
        <v>Piso cimentado desempenado com acabamento liso e=3,0cm com junta plastica acabada 1,2m</v>
      </c>
      <c r="F104" s="252" t="str">
        <f>IFERROR(VLOOKUP($C104,'SINAPI-MT ABRIL 2021'!$1:$1048576,3,0),IFERROR(VLOOKUP($C104,'5-COMP. PRÓPRIA'!$B$1:$I$42307,5,0),""))</f>
        <v>m2</v>
      </c>
      <c r="G104" s="140">
        <v>386.12</v>
      </c>
      <c r="H104" s="252">
        <f>IFERROR(VLOOKUP($C104,'SINAPI-MT ABRIL 2021'!$1:$1048576,4,0),IFERROR(VLOOKUP($C104,'5-COMP. PRÓPRIA'!$B$1:$I$42307,8,0),""))</f>
        <v>53.75</v>
      </c>
      <c r="I104" s="254">
        <f>TRUNC(($H104*'4-BDI'!$E$35),2)</f>
        <v>68.63</v>
      </c>
      <c r="J104" s="281">
        <f t="shared" si="17"/>
        <v>20753.95</v>
      </c>
      <c r="K104" s="285">
        <f t="shared" si="18"/>
        <v>26499.41</v>
      </c>
    </row>
    <row r="105" spans="1:11" ht="15">
      <c r="A105" s="16"/>
      <c r="B105" s="291" t="s">
        <v>13360</v>
      </c>
      <c r="C105" s="5">
        <v>72815</v>
      </c>
      <c r="D105" s="5" t="s">
        <v>20</v>
      </c>
      <c r="E105" s="38" t="s">
        <v>463</v>
      </c>
      <c r="F105" s="5" t="s">
        <v>399</v>
      </c>
      <c r="G105" s="140">
        <v>23.72</v>
      </c>
      <c r="H105" s="252">
        <f>IFERROR(VLOOKUP($C105,'SINAPI-MT ABRIL 2021'!$1:$1048576,4,0),IFERROR(VLOOKUP($C105,'5-COMP. PRÓPRIA'!$B$1:$I$42307,8,0),""))</f>
        <v>42.91</v>
      </c>
      <c r="I105" s="254">
        <f>TRUNC(($H105*'4-BDI'!$E$35),2)</f>
        <v>54.79</v>
      </c>
      <c r="J105" s="281">
        <f t="shared" si="17"/>
        <v>1017.82</v>
      </c>
      <c r="K105" s="285">
        <f t="shared" si="18"/>
        <v>1299.6099999999999</v>
      </c>
    </row>
    <row r="106" spans="1:11" ht="25.5">
      <c r="A106" s="16"/>
      <c r="B106" s="291" t="s">
        <v>13361</v>
      </c>
      <c r="C106" s="14" t="str">
        <f>'5-COMP. PRÓPRIA'!B516</f>
        <v>CP-PAV-04</v>
      </c>
      <c r="D106" s="5" t="s">
        <v>412</v>
      </c>
      <c r="E106" s="251" t="str">
        <f>IFERROR(VLOOKUP($C106,'SINAPI-MT ABRIL 2021'!$1:$1048576,2,0),IFERROR(VLOOKUP($C106,'5-COMP. PRÓPRIA'!$B$1:$I$42307,4,0),""))</f>
        <v xml:space="preserve">Piso cerâmico antiderrapante PEI V - 40 x 40 cm - incl. rejunte - conforme projeto </v>
      </c>
      <c r="F106" s="252" t="str">
        <f>IFERROR(VLOOKUP($C106,'SINAPI-MT ABRIL 2021'!$1:$1048576,3,0),IFERROR(VLOOKUP($C106,'5-COMP. PRÓPRIA'!$B$1:$I$42307,5,0),""))</f>
        <v>m2</v>
      </c>
      <c r="G106" s="140">
        <v>226.97</v>
      </c>
      <c r="H106" s="252">
        <f>IFERROR(VLOOKUP($C106,'SINAPI-MT ABRIL 2021'!$1:$1048576,4,0),IFERROR(VLOOKUP($C106,'5-COMP. PRÓPRIA'!$B$1:$I$42307,8,0),""))</f>
        <v>54.12</v>
      </c>
      <c r="I106" s="254">
        <f>TRUNC(($H106*'4-BDI'!$E$35),2)</f>
        <v>69.11</v>
      </c>
      <c r="J106" s="281">
        <f t="shared" si="17"/>
        <v>12283.61</v>
      </c>
      <c r="K106" s="285">
        <f t="shared" si="18"/>
        <v>15685.89</v>
      </c>
    </row>
    <row r="107" spans="1:11" ht="25.5">
      <c r="A107" s="16"/>
      <c r="B107" s="291" t="s">
        <v>13362</v>
      </c>
      <c r="C107" s="14" t="str">
        <f>'5-COMP. PRÓPRIA'!B523</f>
        <v>CP-PAV-05</v>
      </c>
      <c r="D107" s="5" t="s">
        <v>412</v>
      </c>
      <c r="E107" s="251" t="str">
        <f>IFERROR(VLOOKUP($C107,'SINAPI-MT ABRIL 2021'!$1:$1048576,2,0),IFERROR(VLOOKUP($C107,'5-COMP. PRÓPRIA'!$B$1:$I$42307,4,0),""))</f>
        <v xml:space="preserve">Piso cerâmico antiderrapante PEI V - 60 x 60 cm - incl. rejunte - conforme projeto </v>
      </c>
      <c r="F107" s="252" t="str">
        <f>IFERROR(VLOOKUP($C107,'SINAPI-MT ABRIL 2021'!$1:$1048576,3,0),IFERROR(VLOOKUP($C107,'5-COMP. PRÓPRIA'!$B$1:$I$42307,5,0),""))</f>
        <v>m2</v>
      </c>
      <c r="G107" s="140">
        <v>355.53</v>
      </c>
      <c r="H107" s="252">
        <f>IFERROR(VLOOKUP($C107,'SINAPI-MT ABRIL 2021'!$1:$1048576,4,0),IFERROR(VLOOKUP($C107,'5-COMP. PRÓPRIA'!$B$1:$I$42307,8,0),""))</f>
        <v>91.62</v>
      </c>
      <c r="I107" s="254">
        <f>TRUNC(($H107*'4-BDI'!$E$35),2)</f>
        <v>116.99</v>
      </c>
      <c r="J107" s="281">
        <f t="shared" si="17"/>
        <v>32573.65</v>
      </c>
      <c r="K107" s="285">
        <f t="shared" si="18"/>
        <v>41593.449999999997</v>
      </c>
    </row>
    <row r="108" spans="1:11" ht="15">
      <c r="A108" s="16"/>
      <c r="B108" s="291" t="s">
        <v>13363</v>
      </c>
      <c r="C108" s="39" t="str">
        <f>'5-COMP. PRÓPRIA'!B530</f>
        <v>CP-PAV-06</v>
      </c>
      <c r="D108" s="5" t="s">
        <v>412</v>
      </c>
      <c r="E108" s="251" t="str">
        <f>IFERROR(VLOOKUP($C108,'SINAPI-MT ABRIL 2021'!$1:$1048576,2,0),IFERROR(VLOOKUP($C108,'5-COMP. PRÓPRIA'!$B$1:$I$42307,4,0),""))</f>
        <v>Piso vinílico em manta e=2,0mm</v>
      </c>
      <c r="F108" s="252" t="str">
        <f>IFERROR(VLOOKUP($C108,'SINAPI-MT ABRIL 2021'!$1:$1048576,3,0),IFERROR(VLOOKUP($C108,'5-COMP. PRÓPRIA'!$B$1:$I$42307,5,0),""))</f>
        <v>m2</v>
      </c>
      <c r="G108" s="140">
        <v>394.33</v>
      </c>
      <c r="H108" s="252">
        <f>IFERROR(VLOOKUP($C108,'SINAPI-MT ABRIL 2021'!$1:$1048576,4,0),IFERROR(VLOOKUP($C108,'5-COMP. PRÓPRIA'!$B$1:$I$42307,8,0),""))</f>
        <v>112.85</v>
      </c>
      <c r="I108" s="254">
        <f>TRUNC(($H108*'4-BDI'!$E$35),2)</f>
        <v>144.1</v>
      </c>
      <c r="J108" s="281">
        <f t="shared" si="17"/>
        <v>44500.14</v>
      </c>
      <c r="K108" s="285">
        <f t="shared" si="18"/>
        <v>56822.95</v>
      </c>
    </row>
    <row r="109" spans="1:11" ht="25.5">
      <c r="A109" s="16"/>
      <c r="B109" s="291" t="s">
        <v>13364</v>
      </c>
      <c r="C109" s="14" t="str">
        <f>'5-COMP. PRÓPRIA'!B536</f>
        <v>CP-PAV-07</v>
      </c>
      <c r="D109" s="5" t="s">
        <v>412</v>
      </c>
      <c r="E109" s="251" t="str">
        <f>IFERROR(VLOOKUP($C109,'SINAPI-MT ABRIL 2021'!$1:$1048576,2,0),IFERROR(VLOOKUP($C109,'5-COMP. PRÓPRIA'!$B$1:$I$42307,4,0),""))</f>
        <v>Piso podotátil de alerta em borracha integrado 30x30cm, assentamento com argamassa (fornecimento e assentamento)</v>
      </c>
      <c r="F109" s="252" t="str">
        <f>IFERROR(VLOOKUP($C109,'SINAPI-MT ABRIL 2021'!$1:$1048576,3,0),IFERROR(VLOOKUP($C109,'5-COMP. PRÓPRIA'!$B$1:$I$42307,5,0),""))</f>
        <v>m2</v>
      </c>
      <c r="G109" s="140">
        <v>27.9</v>
      </c>
      <c r="H109" s="252">
        <f>IFERROR(VLOOKUP($C109,'SINAPI-MT ABRIL 2021'!$1:$1048576,4,0),IFERROR(VLOOKUP($C109,'5-COMP. PRÓPRIA'!$B$1:$I$42307,8,0),""))</f>
        <v>135.77000000000001</v>
      </c>
      <c r="I109" s="254">
        <f>TRUNC(($H109*'4-BDI'!$E$35),2)</f>
        <v>173.37</v>
      </c>
      <c r="J109" s="281">
        <f t="shared" si="17"/>
        <v>3787.98</v>
      </c>
      <c r="K109" s="285">
        <f t="shared" si="18"/>
        <v>4837.0200000000004</v>
      </c>
    </row>
    <row r="110" spans="1:11" ht="25.5">
      <c r="A110" s="16"/>
      <c r="B110" s="291" t="s">
        <v>13365</v>
      </c>
      <c r="C110" s="14" t="str">
        <f>'5-COMP. PRÓPRIA'!B539</f>
        <v>CP-PAV-08</v>
      </c>
      <c r="D110" s="5" t="s">
        <v>412</v>
      </c>
      <c r="E110" s="251" t="str">
        <f>IFERROR(VLOOKUP($C110,'SINAPI-MT ABRIL 2021'!$1:$1048576,2,0),IFERROR(VLOOKUP($C110,'5-COMP. PRÓPRIA'!$B$1:$I$42307,4,0),""))</f>
        <v>Piso podotátil direcional em borracha integrado 30x30cm, assentamento com argamassa (fornecimento e assentamento)</v>
      </c>
      <c r="F110" s="252" t="str">
        <f>IFERROR(VLOOKUP($C110,'SINAPI-MT ABRIL 2021'!$1:$1048576,3,0),IFERROR(VLOOKUP($C110,'5-COMP. PRÓPRIA'!$B$1:$I$42307,5,0),""))</f>
        <v>m2</v>
      </c>
      <c r="G110" s="140">
        <v>22.86</v>
      </c>
      <c r="H110" s="252">
        <f>IFERROR(VLOOKUP($C110,'SINAPI-MT ABRIL 2021'!$1:$1048576,4,0),IFERROR(VLOOKUP($C110,'5-COMP. PRÓPRIA'!$B$1:$I$42307,8,0),""))</f>
        <v>135.77000000000001</v>
      </c>
      <c r="I110" s="254">
        <f>TRUNC(($H110*'4-BDI'!$E$35),2)</f>
        <v>173.37</v>
      </c>
      <c r="J110" s="281">
        <f t="shared" si="17"/>
        <v>3103.7</v>
      </c>
      <c r="K110" s="285">
        <f t="shared" si="18"/>
        <v>3963.23</v>
      </c>
    </row>
    <row r="111" spans="1:11" ht="15">
      <c r="A111" s="16"/>
      <c r="B111" s="291" t="s">
        <v>13366</v>
      </c>
      <c r="C111" s="14" t="str">
        <f>'5-COMP. PRÓPRIA'!B542</f>
        <v>CP-PAV-09</v>
      </c>
      <c r="D111" s="5" t="s">
        <v>412</v>
      </c>
      <c r="E111" s="251" t="str">
        <f>IFERROR(VLOOKUP($C111,'SINAPI-MT ABRIL 2021'!$1:$1048576,2,0),IFERROR(VLOOKUP($C111,'5-COMP. PRÓPRIA'!$B$1:$I$42307,4,0),""))</f>
        <v>RODAPÉ VINILICO H=5CM</v>
      </c>
      <c r="F111" s="252" t="str">
        <f>IFERROR(VLOOKUP($C111,'SINAPI-MT ABRIL 2021'!$1:$1048576,3,0),IFERROR(VLOOKUP($C111,'5-COMP. PRÓPRIA'!$B$1:$I$42307,5,0),""))</f>
        <v>m2</v>
      </c>
      <c r="G111" s="140">
        <v>191.3</v>
      </c>
      <c r="H111" s="252">
        <f>IFERROR(VLOOKUP($C111,'SINAPI-MT ABRIL 2021'!$1:$1048576,4,0),IFERROR(VLOOKUP($C111,'5-COMP. PRÓPRIA'!$B$1:$I$42307,8,0),""))</f>
        <v>28.11</v>
      </c>
      <c r="I111" s="254">
        <f>TRUNC(($H111*'4-BDI'!$E$35),2)</f>
        <v>35.89</v>
      </c>
      <c r="J111" s="281">
        <f t="shared" si="17"/>
        <v>5377.44</v>
      </c>
      <c r="K111" s="285">
        <f t="shared" si="18"/>
        <v>6865.75</v>
      </c>
    </row>
    <row r="112" spans="1:11" s="15" customFormat="1" ht="15">
      <c r="A112" s="16"/>
      <c r="B112" s="291" t="s">
        <v>13367</v>
      </c>
      <c r="C112" s="14" t="str">
        <f>'5-COMP. PRÓPRIA'!B548</f>
        <v>CP-PAV-10</v>
      </c>
      <c r="D112" s="5" t="s">
        <v>412</v>
      </c>
      <c r="E112" s="251" t="str">
        <f>IFERROR(VLOOKUP($C112,'SINAPI-MT ABRIL 2021'!$1:$1048576,2,0),IFERROR(VLOOKUP($C112,'5-COMP. PRÓPRIA'!$B$1:$I$42307,4,0),""))</f>
        <v xml:space="preserve">Soleira em granito cinza andorinha, L=15cm, E=2cm </v>
      </c>
      <c r="F112" s="252" t="str">
        <f>IFERROR(VLOOKUP($C112,'SINAPI-MT ABRIL 2021'!$1:$1048576,3,0),IFERROR(VLOOKUP($C112,'5-COMP. PRÓPRIA'!$B$1:$I$42307,5,0),""))</f>
        <v>m</v>
      </c>
      <c r="G112" s="140">
        <v>97.05</v>
      </c>
      <c r="H112" s="252">
        <f>IFERROR(VLOOKUP($C112,'SINAPI-MT ABRIL 2021'!$1:$1048576,4,0),IFERROR(VLOOKUP($C112,'5-COMP. PRÓPRIA'!$B$1:$I$42307,8,0),""))</f>
        <v>75.77</v>
      </c>
      <c r="I112" s="254">
        <f>TRUNC(($H112*'4-BDI'!$E$35),2)</f>
        <v>96.75</v>
      </c>
      <c r="J112" s="281">
        <f t="shared" si="17"/>
        <v>7353.47</v>
      </c>
      <c r="K112" s="285">
        <f t="shared" si="18"/>
        <v>9389.58</v>
      </c>
    </row>
    <row r="113" spans="1:11" s="15" customFormat="1" ht="15">
      <c r="A113" s="16"/>
      <c r="B113" s="291" t="s">
        <v>13368</v>
      </c>
      <c r="C113" s="14" t="str">
        <f>'5-COMP. PRÓPRIA'!B551</f>
        <v>CP-PAV-11</v>
      </c>
      <c r="D113" s="5" t="s">
        <v>412</v>
      </c>
      <c r="E113" s="251" t="str">
        <f>IFERROR(VLOOKUP($C113,'SINAPI-MT ABRIL 2021'!$1:$1048576,2,0),IFERROR(VLOOKUP($C113,'5-COMP. PRÓPRIA'!$B$1:$I$42307,4,0),""))</f>
        <v xml:space="preserve">Soleira em granito cinza andorinha, L=30cm, E=2cm </v>
      </c>
      <c r="F113" s="252" t="str">
        <f>IFERROR(VLOOKUP($C113,'SINAPI-MT ABRIL 2021'!$1:$1048576,3,0),IFERROR(VLOOKUP($C113,'5-COMP. PRÓPRIA'!$B$1:$I$42307,5,0),""))</f>
        <v>m</v>
      </c>
      <c r="G113" s="140">
        <v>1.77</v>
      </c>
      <c r="H113" s="252">
        <f>IFERROR(VLOOKUP($C113,'SINAPI-MT ABRIL 2021'!$1:$1048576,4,0),IFERROR(VLOOKUP($C113,'5-COMP. PRÓPRIA'!$B$1:$I$42307,8,0),""))</f>
        <v>128.5</v>
      </c>
      <c r="I113" s="254">
        <f>TRUNC(($H113*'4-BDI'!$E$35),2)</f>
        <v>164.09</v>
      </c>
      <c r="J113" s="281">
        <f t="shared" si="17"/>
        <v>227.44</v>
      </c>
      <c r="K113" s="285">
        <f t="shared" si="18"/>
        <v>290.43</v>
      </c>
    </row>
    <row r="114" spans="1:11" s="15" customFormat="1">
      <c r="A114" s="16"/>
      <c r="B114" s="289" t="s">
        <v>13369</v>
      </c>
      <c r="C114" s="5"/>
      <c r="D114" s="5"/>
      <c r="E114" s="36" t="s">
        <v>467</v>
      </c>
      <c r="F114" s="5"/>
      <c r="G114" s="140"/>
      <c r="H114" s="22"/>
      <c r="I114" s="22"/>
      <c r="J114" s="22"/>
      <c r="K114" s="292"/>
    </row>
    <row r="115" spans="1:11" ht="25.5">
      <c r="A115" s="16"/>
      <c r="B115" s="291" t="s">
        <v>13370</v>
      </c>
      <c r="C115" s="14" t="str">
        <f>'5-COMP. PRÓPRIA'!B557</f>
        <v>CP-PAV-12</v>
      </c>
      <c r="D115" s="5" t="s">
        <v>412</v>
      </c>
      <c r="E115" s="251" t="str">
        <f>IFERROR(VLOOKUP($C115,'SINAPI-MT ABRIL 2021'!$1:$1048576,2,0),IFERROR(VLOOKUP($C115,'5-COMP. PRÓPRIA'!$B$1:$I$42307,4,0),""))</f>
        <v>Passeio em concreto desempenado com junta plastica a cada 1,20m, e=7cm</v>
      </c>
      <c r="F115" s="252" t="str">
        <f>IFERROR(VLOOKUP($C115,'SINAPI-MT ABRIL 2021'!$1:$1048576,3,0),IFERROR(VLOOKUP($C115,'5-COMP. PRÓPRIA'!$B$1:$I$42307,5,0),""))</f>
        <v>m2</v>
      </c>
      <c r="G115" s="140">
        <v>345.98</v>
      </c>
      <c r="H115" s="252">
        <f>IFERROR(VLOOKUP($C115,'SINAPI-MT ABRIL 2021'!$1:$1048576,4,0),IFERROR(VLOOKUP($C115,'5-COMP. PRÓPRIA'!$B$1:$I$42307,8,0),""))</f>
        <v>35.700000000000003</v>
      </c>
      <c r="I115" s="254">
        <f>TRUNC(($H115*'4-BDI'!$E$35),2)</f>
        <v>45.58</v>
      </c>
      <c r="J115" s="281">
        <f t="shared" ref="J115:J122" si="19">TRUNC((H115*G115),2)</f>
        <v>12351.48</v>
      </c>
      <c r="K115" s="285">
        <f t="shared" ref="K115:K122" si="20">TRUNC((I115*G115),2)</f>
        <v>15769.76</v>
      </c>
    </row>
    <row r="116" spans="1:11" ht="15">
      <c r="A116" s="16"/>
      <c r="B116" s="291" t="s">
        <v>13371</v>
      </c>
      <c r="C116" s="40" t="str">
        <f>'5-COMP. PRÓPRIA'!B569</f>
        <v>CP-PAV-13</v>
      </c>
      <c r="D116" s="5" t="s">
        <v>412</v>
      </c>
      <c r="E116" s="251" t="str">
        <f>IFERROR(VLOOKUP($C116,'SINAPI-MT ABRIL 2021'!$1:$1048576,2,0),IFERROR(VLOOKUP($C116,'5-COMP. PRÓPRIA'!$B$1:$I$42307,4,0),""))</f>
        <v>Rampa de acesso em concreto não estrutural</v>
      </c>
      <c r="F116" s="252" t="str">
        <f>IFERROR(VLOOKUP($C116,'SINAPI-MT ABRIL 2021'!$1:$1048576,3,0),IFERROR(VLOOKUP($C116,'5-COMP. PRÓPRIA'!$B$1:$I$42307,5,0),""))</f>
        <v>m2</v>
      </c>
      <c r="G116" s="140">
        <v>28.22</v>
      </c>
      <c r="H116" s="252">
        <f>IFERROR(VLOOKUP($C116,'SINAPI-MT ABRIL 2021'!$1:$1048576,4,0),IFERROR(VLOOKUP($C116,'5-COMP. PRÓPRIA'!$B$1:$I$42307,8,0),""))</f>
        <v>40.32</v>
      </c>
      <c r="I116" s="254">
        <f>TRUNC(($H116*'4-BDI'!$E$35),2)</f>
        <v>51.48</v>
      </c>
      <c r="J116" s="281">
        <f t="shared" si="19"/>
        <v>1137.83</v>
      </c>
      <c r="K116" s="285">
        <f t="shared" si="20"/>
        <v>1452.76</v>
      </c>
    </row>
    <row r="117" spans="1:11" ht="25.5">
      <c r="A117" s="16"/>
      <c r="B117" s="291" t="s">
        <v>13372</v>
      </c>
      <c r="C117" s="14" t="str">
        <f>'5-COMP. PRÓPRIA'!B574</f>
        <v>CP-PAV-14</v>
      </c>
      <c r="D117" s="5" t="s">
        <v>412</v>
      </c>
      <c r="E117" s="251" t="str">
        <f>IFERROR(VLOOKUP($C117,'SINAPI-MT ABRIL 2021'!$1:$1048576,2,0),IFERROR(VLOOKUP($C117,'5-COMP. PRÓPRIA'!$B$1:$I$42307,4,0),""))</f>
        <v>Pavimetação em blocos intertravado de concreto, e= 6,0cm, FCK 35MPa, assentados sobre colchão de areia</v>
      </c>
      <c r="F117" s="252" t="str">
        <f>IFERROR(VLOOKUP($C117,'SINAPI-MT ABRIL 2021'!$1:$1048576,3,0),IFERROR(VLOOKUP($C117,'5-COMP. PRÓPRIA'!$B$1:$I$42307,5,0),""))</f>
        <v>m2</v>
      </c>
      <c r="G117" s="140">
        <v>67.22</v>
      </c>
      <c r="H117" s="252">
        <f>IFERROR(VLOOKUP($C117,'SINAPI-MT ABRIL 2021'!$1:$1048576,4,0),IFERROR(VLOOKUP($C117,'5-COMP. PRÓPRIA'!$B$1:$I$42307,8,0),""))</f>
        <v>60.67</v>
      </c>
      <c r="I117" s="254">
        <f>TRUNC(($H117*'4-BDI'!$E$35),2)</f>
        <v>77.47</v>
      </c>
      <c r="J117" s="281">
        <f t="shared" si="19"/>
        <v>4078.23</v>
      </c>
      <c r="K117" s="285">
        <f t="shared" si="20"/>
        <v>5207.53</v>
      </c>
    </row>
    <row r="118" spans="1:11" ht="15">
      <c r="A118" s="16"/>
      <c r="B118" s="291" t="s">
        <v>13373</v>
      </c>
      <c r="C118" s="14" t="str">
        <f>'5-COMP. PRÓPRIA'!B577</f>
        <v>CP-PAV-15</v>
      </c>
      <c r="D118" s="5" t="s">
        <v>412</v>
      </c>
      <c r="E118" s="251" t="str">
        <f>IFERROR(VLOOKUP($C118,'SINAPI-MT ABRIL 2021'!$1:$1048576,2,0),IFERROR(VLOOKUP($C118,'5-COMP. PRÓPRIA'!$B$1:$I$42307,4,0),""))</f>
        <v>Piso tátil de alerta em placas pré-moldadas - 5MPa</v>
      </c>
      <c r="F118" s="252" t="str">
        <f>IFERROR(VLOOKUP($C118,'SINAPI-MT ABRIL 2021'!$1:$1048576,3,0),IFERROR(VLOOKUP($C118,'5-COMP. PRÓPRIA'!$B$1:$I$42307,5,0),""))</f>
        <v>m2</v>
      </c>
      <c r="G118" s="140">
        <v>4.8600000000000003</v>
      </c>
      <c r="H118" s="252">
        <f>IFERROR(VLOOKUP($C118,'SINAPI-MT ABRIL 2021'!$1:$1048576,4,0),IFERROR(VLOOKUP($C118,'5-COMP. PRÓPRIA'!$B$1:$I$42307,8,0),""))</f>
        <v>78.72</v>
      </c>
      <c r="I118" s="254">
        <f>TRUNC(($H118*'4-BDI'!$E$35),2)</f>
        <v>100.52</v>
      </c>
      <c r="J118" s="281">
        <f t="shared" si="19"/>
        <v>382.57</v>
      </c>
      <c r="K118" s="285">
        <f t="shared" si="20"/>
        <v>488.52</v>
      </c>
    </row>
    <row r="119" spans="1:11" ht="15">
      <c r="A119" s="16"/>
      <c r="B119" s="291" t="s">
        <v>13374</v>
      </c>
      <c r="C119" s="14" t="str">
        <f>'5-COMP. PRÓPRIA'!B585</f>
        <v>CP-PAV-16</v>
      </c>
      <c r="D119" s="5" t="s">
        <v>412</v>
      </c>
      <c r="E119" s="251" t="str">
        <f>IFERROR(VLOOKUP($C119,'SINAPI-MT ABRIL 2021'!$1:$1048576,2,0),IFERROR(VLOOKUP($C119,'5-COMP. PRÓPRIA'!$B$1:$I$42307,4,0),""))</f>
        <v>Piso tátil direcional em placas pré-moldadas - 5MPa</v>
      </c>
      <c r="F119" s="252" t="str">
        <f>IFERROR(VLOOKUP($C119,'SINAPI-MT ABRIL 2021'!$1:$1048576,3,0),IFERROR(VLOOKUP($C119,'5-COMP. PRÓPRIA'!$B$1:$I$42307,5,0),""))</f>
        <v>m2</v>
      </c>
      <c r="G119" s="140">
        <v>8.64</v>
      </c>
      <c r="H119" s="252">
        <f>IFERROR(VLOOKUP($C119,'SINAPI-MT ABRIL 2021'!$1:$1048576,4,0),IFERROR(VLOOKUP($C119,'5-COMP. PRÓPRIA'!$B$1:$I$42307,8,0),""))</f>
        <v>78.72</v>
      </c>
      <c r="I119" s="254">
        <f>TRUNC(($H119*'4-BDI'!$E$35),2)</f>
        <v>100.52</v>
      </c>
      <c r="J119" s="281">
        <f t="shared" si="19"/>
        <v>680.14</v>
      </c>
      <c r="K119" s="285">
        <f t="shared" si="20"/>
        <v>868.49</v>
      </c>
    </row>
    <row r="120" spans="1:11" ht="25.5">
      <c r="A120" s="16"/>
      <c r="B120" s="291" t="s">
        <v>13375</v>
      </c>
      <c r="C120" s="14" t="str">
        <f>'5-COMP. PRÓPRIA'!B593</f>
        <v>CP-PAV-17</v>
      </c>
      <c r="D120" s="5" t="s">
        <v>412</v>
      </c>
      <c r="E120" s="251" t="str">
        <f>IFERROR(VLOOKUP($C120,'SINAPI-MT ABRIL 2021'!$1:$1048576,2,0),IFERROR(VLOOKUP($C120,'5-COMP. PRÓPRIA'!$B$1:$I$42307,4,0),""))</f>
        <v xml:space="preserve">Meio -fio (guia) de concreto pré-moldado, rejuntado com argamassa, incluindo escavação e reaterro </v>
      </c>
      <c r="F120" s="252" t="str">
        <f>IFERROR(VLOOKUP($C120,'SINAPI-MT ABRIL 2021'!$1:$1048576,3,0),IFERROR(VLOOKUP($C120,'5-COMP. PRÓPRIA'!$B$1:$I$42307,5,0),""))</f>
        <v>m3</v>
      </c>
      <c r="G120" s="140">
        <v>23.1</v>
      </c>
      <c r="H120" s="252">
        <f>IFERROR(VLOOKUP($C120,'SINAPI-MT ABRIL 2021'!$1:$1048576,4,0),IFERROR(VLOOKUP($C120,'5-COMP. PRÓPRIA'!$B$1:$I$42307,8,0),""))</f>
        <v>67.459999999999994</v>
      </c>
      <c r="I120" s="254">
        <f>TRUNC(($H120*'4-BDI'!$E$35),2)</f>
        <v>86.14</v>
      </c>
      <c r="J120" s="281">
        <f t="shared" si="19"/>
        <v>1558.32</v>
      </c>
      <c r="K120" s="285">
        <f t="shared" si="20"/>
        <v>1989.83</v>
      </c>
    </row>
    <row r="121" spans="1:11" ht="15">
      <c r="A121" s="16"/>
      <c r="B121" s="291" t="s">
        <v>13376</v>
      </c>
      <c r="C121" s="14" t="str">
        <f>'5-COMP. PRÓPRIA'!B596</f>
        <v>CP-PAV-18</v>
      </c>
      <c r="D121" s="5" t="s">
        <v>412</v>
      </c>
      <c r="E121" s="251" t="str">
        <f>IFERROR(VLOOKUP($C121,'SINAPI-MT ABRIL 2021'!$1:$1048576,2,0),IFERROR(VLOOKUP($C121,'5-COMP. PRÓPRIA'!$B$1:$I$42307,4,0),""))</f>
        <v>Colchão de areia e=10cm</v>
      </c>
      <c r="F121" s="252" t="str">
        <f>IFERROR(VLOOKUP($C121,'SINAPI-MT ABRIL 2021'!$1:$1048576,3,0),IFERROR(VLOOKUP($C121,'5-COMP. PRÓPRIA'!$B$1:$I$42307,5,0),""))</f>
        <v>m3</v>
      </c>
      <c r="G121" s="140">
        <v>7.6</v>
      </c>
      <c r="H121" s="252">
        <f>IFERROR(VLOOKUP($C121,'SINAPI-MT ABRIL 2021'!$1:$1048576,4,0),IFERROR(VLOOKUP($C121,'5-COMP. PRÓPRIA'!$B$1:$I$42307,8,0),""))</f>
        <v>107.1</v>
      </c>
      <c r="I121" s="254">
        <f>TRUNC(($H121*'4-BDI'!$E$35),2)</f>
        <v>136.76</v>
      </c>
      <c r="J121" s="281">
        <f t="shared" si="19"/>
        <v>813.96</v>
      </c>
      <c r="K121" s="285">
        <f t="shared" si="20"/>
        <v>1039.3699999999999</v>
      </c>
    </row>
    <row r="122" spans="1:11" ht="15">
      <c r="A122" s="16"/>
      <c r="B122" s="291" t="s">
        <v>13377</v>
      </c>
      <c r="C122" s="14" t="str">
        <f>'5-COMP. PRÓPRIA'!B603</f>
        <v>CP-PAV-19</v>
      </c>
      <c r="D122" s="5" t="s">
        <v>412</v>
      </c>
      <c r="E122" s="251" t="str">
        <f>IFERROR(VLOOKUP($C122,'SINAPI-MT ABRIL 2021'!$1:$1048576,2,0),IFERROR(VLOOKUP($C122,'5-COMP. PRÓPRIA'!$B$1:$I$42307,4,0),""))</f>
        <v>Grama batatais em placas</v>
      </c>
      <c r="F122" s="252" t="str">
        <f>IFERROR(VLOOKUP($C122,'SINAPI-MT ABRIL 2021'!$1:$1048576,3,0),IFERROR(VLOOKUP($C122,'5-COMP. PRÓPRIA'!$B$1:$I$42307,5,0),""))</f>
        <v>m2</v>
      </c>
      <c r="G122" s="140">
        <v>368.56</v>
      </c>
      <c r="H122" s="252">
        <f>IFERROR(VLOOKUP($C122,'SINAPI-MT ABRIL 2021'!$1:$1048576,4,0),IFERROR(VLOOKUP($C122,'5-COMP. PRÓPRIA'!$B$1:$I$42307,8,0),""))</f>
        <v>9.27</v>
      </c>
      <c r="I122" s="254">
        <f>TRUNC(($H122*'4-BDI'!$E$35),2)</f>
        <v>11.83</v>
      </c>
      <c r="J122" s="281">
        <f t="shared" si="19"/>
        <v>3416.55</v>
      </c>
      <c r="K122" s="285">
        <f t="shared" si="20"/>
        <v>4360.0600000000004</v>
      </c>
    </row>
    <row r="123" spans="1:11">
      <c r="A123" s="16"/>
      <c r="B123" s="638" t="s">
        <v>414</v>
      </c>
      <c r="C123" s="639"/>
      <c r="D123" s="639"/>
      <c r="E123" s="639"/>
      <c r="F123" s="639"/>
      <c r="G123" s="639"/>
      <c r="H123" s="639"/>
      <c r="I123" s="639"/>
      <c r="J123" s="54">
        <f>TRUNC(SUM(J102:J122),2)</f>
        <v>176086.18</v>
      </c>
      <c r="K123" s="286">
        <f>TRUNC(SUM(K102:K122),2)</f>
        <v>224841.24</v>
      </c>
    </row>
    <row r="124" spans="1:11">
      <c r="A124" s="16"/>
      <c r="B124" s="282" t="s">
        <v>13378</v>
      </c>
      <c r="C124" s="276"/>
      <c r="D124" s="276"/>
      <c r="E124" s="277" t="s">
        <v>468</v>
      </c>
      <c r="F124" s="276"/>
      <c r="G124" s="278"/>
      <c r="H124" s="279"/>
      <c r="I124" s="279"/>
      <c r="J124" s="279"/>
      <c r="K124" s="283"/>
    </row>
    <row r="125" spans="1:11" ht="15">
      <c r="A125" s="16"/>
      <c r="B125" s="291" t="s">
        <v>447</v>
      </c>
      <c r="C125" s="14" t="str">
        <f>'5-COMP. PRÓPRIA'!B608</f>
        <v>CP-PIN-01</v>
      </c>
      <c r="D125" s="5" t="s">
        <v>412</v>
      </c>
      <c r="E125" s="251" t="str">
        <f>IFERROR(VLOOKUP($C125,'SINAPI-MT ABRIL 2021'!$1:$1048576,2,0),IFERROR(VLOOKUP($C125,'5-COMP. PRÓPRIA'!$B$1:$I$42307,4,0),""))</f>
        <v xml:space="preserve">Emassamento de paredes internas com massa acrílica - 02 demãos </v>
      </c>
      <c r="F125" s="252" t="str">
        <f>IFERROR(VLOOKUP($C125,'SINAPI-MT ABRIL 2021'!$1:$1048576,3,0),IFERROR(VLOOKUP($C125,'5-COMP. PRÓPRIA'!$B$1:$I$42307,5,0),""))</f>
        <v>m2</v>
      </c>
      <c r="G125" s="140">
        <v>3308.63</v>
      </c>
      <c r="H125" s="252">
        <f>IFERROR(VLOOKUP($C125,'SINAPI-MT ABRIL 2021'!$1:$1048576,4,0),IFERROR(VLOOKUP($C125,'5-COMP. PRÓPRIA'!$B$1:$I$42307,8,0),""))</f>
        <v>20.04</v>
      </c>
      <c r="I125" s="254">
        <f>TRUNC(($H125*'4-BDI'!$E$35),2)</f>
        <v>25.59</v>
      </c>
      <c r="J125" s="281">
        <f t="shared" ref="J125:J130" si="21">TRUNC((H125*G125),2)</f>
        <v>66304.94</v>
      </c>
      <c r="K125" s="285">
        <f t="shared" ref="K125:K130" si="22">TRUNC((I125*G125),2)</f>
        <v>84667.839999999997</v>
      </c>
    </row>
    <row r="126" spans="1:11" ht="15">
      <c r="A126" s="16"/>
      <c r="B126" s="291" t="s">
        <v>449</v>
      </c>
      <c r="C126" s="5">
        <v>88489</v>
      </c>
      <c r="D126" s="5" t="s">
        <v>20</v>
      </c>
      <c r="E126" s="38" t="s">
        <v>470</v>
      </c>
      <c r="F126" s="5" t="s">
        <v>399</v>
      </c>
      <c r="G126" s="140">
        <v>3119.59</v>
      </c>
      <c r="H126" s="252">
        <f>IFERROR(VLOOKUP($C126,'SINAPI-MT ABRIL 2021'!$1:$1048576,4,0),IFERROR(VLOOKUP($C126,'5-COMP. PRÓPRIA'!$B$1:$I$42307,8,0),""))</f>
        <v>11.44</v>
      </c>
      <c r="I126" s="254">
        <f>TRUNC(($H126*'4-BDI'!$E$35),2)</f>
        <v>14.6</v>
      </c>
      <c r="J126" s="281">
        <f t="shared" si="21"/>
        <v>35688.1</v>
      </c>
      <c r="K126" s="285">
        <f t="shared" si="22"/>
        <v>45546.01</v>
      </c>
    </row>
    <row r="127" spans="1:11" ht="15">
      <c r="A127" s="16"/>
      <c r="B127" s="291" t="s">
        <v>103</v>
      </c>
      <c r="C127" s="14" t="str">
        <f>'5-COMP. PRÓPRIA'!B611</f>
        <v>CP-PIN-02</v>
      </c>
      <c r="D127" s="5" t="s">
        <v>412</v>
      </c>
      <c r="E127" s="251" t="str">
        <f>IFERROR(VLOOKUP($C127,'SINAPI-MT ABRIL 2021'!$1:$1048576,2,0),IFERROR(VLOOKUP($C127,'5-COMP. PRÓPRIA'!$B$1:$I$42307,4,0),""))</f>
        <v>Pintura em latex PVA 02 demãos sobre teto</v>
      </c>
      <c r="F127" s="252" t="str">
        <f>IFERROR(VLOOKUP($C127,'SINAPI-MT ABRIL 2021'!$1:$1048576,3,0),IFERROR(VLOOKUP($C127,'5-COMP. PRÓPRIA'!$B$1:$I$42307,5,0),""))</f>
        <v>m2</v>
      </c>
      <c r="G127" s="140">
        <v>498.03</v>
      </c>
      <c r="H127" s="252">
        <f>IFERROR(VLOOKUP($C127,'SINAPI-MT ABRIL 2021'!$1:$1048576,4,0),IFERROR(VLOOKUP($C127,'5-COMP. PRÓPRIA'!$B$1:$I$42307,8,0),""))</f>
        <v>12.78</v>
      </c>
      <c r="I127" s="254">
        <f>TRUNC(($H127*'4-BDI'!$E$35),2)</f>
        <v>16.32</v>
      </c>
      <c r="J127" s="281">
        <f t="shared" si="21"/>
        <v>6364.82</v>
      </c>
      <c r="K127" s="285">
        <f t="shared" si="22"/>
        <v>8127.84</v>
      </c>
    </row>
    <row r="128" spans="1:11" ht="15">
      <c r="A128" s="16"/>
      <c r="B128" s="291" t="s">
        <v>106</v>
      </c>
      <c r="C128" s="14" t="str">
        <f>'5-COMP. PRÓPRIA'!B614</f>
        <v>CP-PIN-03</v>
      </c>
      <c r="D128" s="5" t="s">
        <v>412</v>
      </c>
      <c r="E128" s="251" t="str">
        <f>IFERROR(VLOOKUP($C128,'SINAPI-MT ABRIL 2021'!$1:$1048576,2,0),IFERROR(VLOOKUP($C128,'5-COMP. PRÓPRIA'!$B$1:$I$42307,4,0),""))</f>
        <v>Pintura em esmalte sint. 02 demãos em esquadrias de madeira</v>
      </c>
      <c r="F128" s="252" t="str">
        <f>IFERROR(VLOOKUP($C128,'SINAPI-MT ABRIL 2021'!$1:$1048576,3,0),IFERROR(VLOOKUP($C128,'5-COMP. PRÓPRIA'!$B$1:$I$42307,5,0),""))</f>
        <v>m2</v>
      </c>
      <c r="G128" s="140">
        <v>186.89999999999998</v>
      </c>
      <c r="H128" s="252">
        <f>IFERROR(VLOOKUP($C128,'SINAPI-MT ABRIL 2021'!$1:$1048576,4,0),IFERROR(VLOOKUP($C128,'5-COMP. PRÓPRIA'!$B$1:$I$42307,8,0),""))</f>
        <v>28.7</v>
      </c>
      <c r="I128" s="254">
        <f>TRUNC(($H128*'4-BDI'!$E$35),2)</f>
        <v>36.64</v>
      </c>
      <c r="J128" s="281">
        <f t="shared" si="21"/>
        <v>5364.03</v>
      </c>
      <c r="K128" s="285">
        <f t="shared" si="22"/>
        <v>6848.01</v>
      </c>
    </row>
    <row r="129" spans="1:11" ht="15">
      <c r="A129" s="16"/>
      <c r="B129" s="291" t="s">
        <v>451</v>
      </c>
      <c r="C129" s="14" t="str">
        <f>'5-COMP. PRÓPRIA'!B618</f>
        <v>CP-PIN-04</v>
      </c>
      <c r="D129" s="5" t="s">
        <v>412</v>
      </c>
      <c r="E129" s="251" t="str">
        <f>IFERROR(VLOOKUP($C129,'SINAPI-MT ABRIL 2021'!$1:$1048576,2,0),IFERROR(VLOOKUP($C129,'5-COMP. PRÓPRIA'!$B$1:$I$42307,4,0),""))</f>
        <v>Pintura em esmalte sintético 02 demãos em rodameio de madeira</v>
      </c>
      <c r="F129" s="252" t="str">
        <f>IFERROR(VLOOKUP($C129,'SINAPI-MT ABRIL 2021'!$1:$1048576,3,0),IFERROR(VLOOKUP($C129,'5-COMP. PRÓPRIA'!$B$1:$I$42307,5,0),""))</f>
        <v>m2</v>
      </c>
      <c r="G129" s="140">
        <v>23.86</v>
      </c>
      <c r="H129" s="252">
        <f>IFERROR(VLOOKUP($C129,'SINAPI-MT ABRIL 2021'!$1:$1048576,4,0),IFERROR(VLOOKUP($C129,'5-COMP. PRÓPRIA'!$B$1:$I$42307,8,0),""))</f>
        <v>28.7</v>
      </c>
      <c r="I129" s="254">
        <f>TRUNC(($H129*'4-BDI'!$E$35),2)</f>
        <v>36.64</v>
      </c>
      <c r="J129" s="281">
        <f t="shared" si="21"/>
        <v>684.78</v>
      </c>
      <c r="K129" s="285">
        <f t="shared" si="22"/>
        <v>874.23</v>
      </c>
    </row>
    <row r="130" spans="1:11" ht="15">
      <c r="A130" s="16"/>
      <c r="B130" s="291" t="s">
        <v>453</v>
      </c>
      <c r="C130" s="14" t="str">
        <f>'5-COMP. PRÓPRIA'!B622</f>
        <v>CP-PIN-05</v>
      </c>
      <c r="D130" s="5" t="s">
        <v>412</v>
      </c>
      <c r="E130" s="251" t="str">
        <f>IFERROR(VLOOKUP($C130,'SINAPI-MT ABRIL 2021'!$1:$1048576,2,0),IFERROR(VLOOKUP($C130,'5-COMP. PRÓPRIA'!$B$1:$I$42307,4,0),""))</f>
        <v>Pintura epoxi - 02 demãos</v>
      </c>
      <c r="F130" s="252" t="str">
        <f>IFERROR(VLOOKUP($C130,'SINAPI-MT ABRIL 2021'!$1:$1048576,3,0),IFERROR(VLOOKUP($C130,'5-COMP. PRÓPRIA'!$B$1:$I$42307,5,0),""))</f>
        <v>m2</v>
      </c>
      <c r="G130" s="140">
        <v>189.04</v>
      </c>
      <c r="H130" s="252">
        <f>IFERROR(VLOOKUP($C130,'SINAPI-MT ABRIL 2021'!$1:$1048576,4,0),IFERROR(VLOOKUP($C130,'5-COMP. PRÓPRIA'!$B$1:$I$42307,8,0),""))</f>
        <v>37.020000000000003</v>
      </c>
      <c r="I130" s="254">
        <f>TRUNC(($H130*'4-BDI'!$E$35),2)</f>
        <v>47.27</v>
      </c>
      <c r="J130" s="281">
        <f t="shared" si="21"/>
        <v>6998.26</v>
      </c>
      <c r="K130" s="285">
        <f t="shared" si="22"/>
        <v>8935.92</v>
      </c>
    </row>
    <row r="131" spans="1:11">
      <c r="A131" s="16"/>
      <c r="B131" s="638" t="s">
        <v>414</v>
      </c>
      <c r="C131" s="639"/>
      <c r="D131" s="639"/>
      <c r="E131" s="639"/>
      <c r="F131" s="639"/>
      <c r="G131" s="639"/>
      <c r="H131" s="639"/>
      <c r="I131" s="639"/>
      <c r="J131" s="54">
        <f>TRUNC(SUM(J125:J130),2)</f>
        <v>121404.93</v>
      </c>
      <c r="K131" s="286">
        <f>TRUNC(SUM(K125:K130),2)</f>
        <v>154999.85</v>
      </c>
    </row>
    <row r="132" spans="1:11">
      <c r="A132" s="16"/>
      <c r="B132" s="282" t="s">
        <v>13379</v>
      </c>
      <c r="C132" s="276"/>
      <c r="D132" s="276"/>
      <c r="E132" s="277" t="s">
        <v>168</v>
      </c>
      <c r="F132" s="276"/>
      <c r="G132" s="278"/>
      <c r="H132" s="279"/>
      <c r="I132" s="279"/>
      <c r="J132" s="279"/>
      <c r="K132" s="283"/>
    </row>
    <row r="133" spans="1:11">
      <c r="A133" s="16"/>
      <c r="B133" s="287" t="s">
        <v>460</v>
      </c>
      <c r="C133" s="234"/>
      <c r="D133" s="238"/>
      <c r="E133" s="36" t="s">
        <v>475</v>
      </c>
      <c r="F133" s="238"/>
      <c r="G133" s="140"/>
      <c r="H133" s="17"/>
      <c r="I133" s="17"/>
      <c r="J133" s="17"/>
      <c r="K133" s="295"/>
    </row>
    <row r="134" spans="1:11" ht="15">
      <c r="A134" s="16"/>
      <c r="B134" s="284" t="s">
        <v>112</v>
      </c>
      <c r="C134" s="238">
        <v>89401</v>
      </c>
      <c r="D134" s="238" t="s">
        <v>20</v>
      </c>
      <c r="E134" s="38" t="s">
        <v>476</v>
      </c>
      <c r="F134" s="238" t="s">
        <v>397</v>
      </c>
      <c r="G134" s="140">
        <v>21</v>
      </c>
      <c r="H134" s="252">
        <f>IFERROR(VLOOKUP($C134,'SINAPI-MT ABRIL 2021'!$1:$1048576,4,0),IFERROR(VLOOKUP($C134,'5-COMP. PRÓPRIA'!$B$1:$I$42307,8,0),""))</f>
        <v>6.09</v>
      </c>
      <c r="I134" s="254">
        <f>TRUNC(($H134*'4-BDI'!$E$35),2)</f>
        <v>7.77</v>
      </c>
      <c r="J134" s="281">
        <f t="shared" ref="J134:J197" si="23">TRUNC((H134*G134),2)</f>
        <v>127.89</v>
      </c>
      <c r="K134" s="285">
        <f t="shared" ref="K134:K165" si="24">TRUNC((I134*G134),2)</f>
        <v>163.16999999999999</v>
      </c>
    </row>
    <row r="135" spans="1:11" ht="15">
      <c r="A135" s="16"/>
      <c r="B135" s="284" t="s">
        <v>115</v>
      </c>
      <c r="C135" s="238">
        <v>89446</v>
      </c>
      <c r="D135" s="238" t="s">
        <v>20</v>
      </c>
      <c r="E135" s="38" t="s">
        <v>477</v>
      </c>
      <c r="F135" s="238" t="s">
        <v>397</v>
      </c>
      <c r="G135" s="140">
        <v>40.959999999999994</v>
      </c>
      <c r="H135" s="252">
        <f>IFERROR(VLOOKUP($C135,'SINAPI-MT ABRIL 2021'!$1:$1048576,4,0),IFERROR(VLOOKUP($C135,'5-COMP. PRÓPRIA'!$B$1:$I$42307,8,0),""))</f>
        <v>4.3600000000000003</v>
      </c>
      <c r="I135" s="254">
        <f>TRUNC(($H135*'4-BDI'!$E$35),2)</f>
        <v>5.56</v>
      </c>
      <c r="J135" s="281">
        <f t="shared" si="23"/>
        <v>178.58</v>
      </c>
      <c r="K135" s="285">
        <f t="shared" si="24"/>
        <v>227.73</v>
      </c>
    </row>
    <row r="136" spans="1:11" ht="15">
      <c r="A136" s="16"/>
      <c r="B136" s="284" t="s">
        <v>118</v>
      </c>
      <c r="C136" s="238">
        <v>89447</v>
      </c>
      <c r="D136" s="238" t="s">
        <v>20</v>
      </c>
      <c r="E136" s="38" t="s">
        <v>478</v>
      </c>
      <c r="F136" s="238" t="s">
        <v>397</v>
      </c>
      <c r="G136" s="140">
        <v>2</v>
      </c>
      <c r="H136" s="252">
        <f>IFERROR(VLOOKUP($C136,'SINAPI-MT ABRIL 2021'!$1:$1048576,4,0),IFERROR(VLOOKUP($C136,'5-COMP. PRÓPRIA'!$B$1:$I$42307,8,0),""))</f>
        <v>9.2899999999999991</v>
      </c>
      <c r="I136" s="254">
        <f>TRUNC(($H136*'4-BDI'!$E$35),2)</f>
        <v>11.86</v>
      </c>
      <c r="J136" s="281">
        <f t="shared" si="23"/>
        <v>18.579999999999998</v>
      </c>
      <c r="K136" s="285">
        <f t="shared" si="24"/>
        <v>23.72</v>
      </c>
    </row>
    <row r="137" spans="1:11" ht="15">
      <c r="A137" s="16"/>
      <c r="B137" s="284" t="s">
        <v>462</v>
      </c>
      <c r="C137" s="238">
        <v>89449</v>
      </c>
      <c r="D137" s="238" t="s">
        <v>20</v>
      </c>
      <c r="E137" s="38" t="s">
        <v>479</v>
      </c>
      <c r="F137" s="238" t="s">
        <v>397</v>
      </c>
      <c r="G137" s="140">
        <v>20.5</v>
      </c>
      <c r="H137" s="252">
        <f>IFERROR(VLOOKUP($C137,'SINAPI-MT ABRIL 2021'!$1:$1048576,4,0),IFERROR(VLOOKUP($C137,'5-COMP. PRÓPRIA'!$B$1:$I$42307,8,0),""))</f>
        <v>15.42</v>
      </c>
      <c r="I137" s="254">
        <f>TRUNC(($H137*'4-BDI'!$E$35),2)</f>
        <v>19.690000000000001</v>
      </c>
      <c r="J137" s="281">
        <f t="shared" si="23"/>
        <v>316.11</v>
      </c>
      <c r="K137" s="285">
        <f t="shared" si="24"/>
        <v>403.64</v>
      </c>
    </row>
    <row r="138" spans="1:11" ht="15">
      <c r="A138" s="16"/>
      <c r="B138" s="284" t="s">
        <v>464</v>
      </c>
      <c r="C138" s="238">
        <v>89451</v>
      </c>
      <c r="D138" s="238" t="s">
        <v>20</v>
      </c>
      <c r="E138" s="38" t="s">
        <v>480</v>
      </c>
      <c r="F138" s="238" t="s">
        <v>397</v>
      </c>
      <c r="G138" s="140">
        <v>27.33</v>
      </c>
      <c r="H138" s="252">
        <f>IFERROR(VLOOKUP($C138,'SINAPI-MT ABRIL 2021'!$1:$1048576,4,0),IFERROR(VLOOKUP($C138,'5-COMP. PRÓPRIA'!$B$1:$I$42307,8,0),""))</f>
        <v>42.31</v>
      </c>
      <c r="I138" s="254">
        <f>TRUNC(($H138*'4-BDI'!$E$35),2)</f>
        <v>54.03</v>
      </c>
      <c r="J138" s="281">
        <f t="shared" si="23"/>
        <v>1156.33</v>
      </c>
      <c r="K138" s="285">
        <f t="shared" si="24"/>
        <v>1476.63</v>
      </c>
    </row>
    <row r="139" spans="1:11" s="15" customFormat="1" ht="15">
      <c r="A139" s="16"/>
      <c r="B139" s="284" t="s">
        <v>121</v>
      </c>
      <c r="C139" s="7">
        <v>89452</v>
      </c>
      <c r="D139" s="238" t="s">
        <v>20</v>
      </c>
      <c r="E139" s="38" t="s">
        <v>481</v>
      </c>
      <c r="F139" s="238" t="s">
        <v>397</v>
      </c>
      <c r="G139" s="140">
        <v>70.739999999999995</v>
      </c>
      <c r="H139" s="252">
        <f>IFERROR(VLOOKUP($C139,'SINAPI-MT ABRIL 2021'!$1:$1048576,4,0),IFERROR(VLOOKUP($C139,'5-COMP. PRÓPRIA'!$B$1:$I$42307,8,0),""))</f>
        <v>52.7</v>
      </c>
      <c r="I139" s="254">
        <f>TRUNC(($H139*'4-BDI'!$E$35),2)</f>
        <v>67.290000000000006</v>
      </c>
      <c r="J139" s="281">
        <f t="shared" si="23"/>
        <v>3727.99</v>
      </c>
      <c r="K139" s="285">
        <f t="shared" si="24"/>
        <v>4760.09</v>
      </c>
    </row>
    <row r="140" spans="1:11" s="15" customFormat="1" ht="15">
      <c r="A140" s="16"/>
      <c r="B140" s="284" t="s">
        <v>124</v>
      </c>
      <c r="C140" s="7">
        <v>89714</v>
      </c>
      <c r="D140" s="238" t="s">
        <v>20</v>
      </c>
      <c r="E140" s="38" t="s">
        <v>482</v>
      </c>
      <c r="F140" s="238" t="s">
        <v>397</v>
      </c>
      <c r="G140" s="140">
        <v>20.399999999999999</v>
      </c>
      <c r="H140" s="252">
        <f>IFERROR(VLOOKUP($C140,'SINAPI-MT ABRIL 2021'!$1:$1048576,4,0),IFERROR(VLOOKUP($C140,'5-COMP. PRÓPRIA'!$B$1:$I$42307,8,0),""))</f>
        <v>44.67</v>
      </c>
      <c r="I140" s="254">
        <f>TRUNC(($H140*'4-BDI'!$E$35),2)</f>
        <v>57.04</v>
      </c>
      <c r="J140" s="281">
        <f t="shared" si="23"/>
        <v>911.26</v>
      </c>
      <c r="K140" s="285">
        <f t="shared" si="24"/>
        <v>1163.6099999999999</v>
      </c>
    </row>
    <row r="141" spans="1:11" s="15" customFormat="1" ht="25.5">
      <c r="A141" s="16"/>
      <c r="B141" s="284" t="s">
        <v>127</v>
      </c>
      <c r="C141" s="47" t="str">
        <f>'5-COMP. PRÓPRIA'!B631</f>
        <v>CP-HID-01</v>
      </c>
      <c r="D141" s="5" t="s">
        <v>412</v>
      </c>
      <c r="E141" s="251" t="str">
        <f>IFERROR(VLOOKUP($C141,'SINAPI-MT ABRIL 2021'!$1:$1048576,2,0),IFERROR(VLOOKUP($C141,'5-COMP. PRÓPRIA'!$B$1:$I$42307,4,0),""))</f>
        <v>Adaptador soldavel com flange livre para caixa d'agua - 100mm - 4", fornecimento e instalação</v>
      </c>
      <c r="F141" s="252" t="str">
        <f>IFERROR(VLOOKUP($C141,'SINAPI-MT ABRIL 2021'!$1:$1048576,3,0),IFERROR(VLOOKUP($C141,'5-COMP. PRÓPRIA'!$B$1:$I$42307,5,0),""))</f>
        <v xml:space="preserve">un    </v>
      </c>
      <c r="G141" s="140">
        <v>3</v>
      </c>
      <c r="H141" s="252">
        <f>IFERROR(VLOOKUP($C141,'SINAPI-MT ABRIL 2021'!$1:$1048576,4,0),IFERROR(VLOOKUP($C141,'5-COMP. PRÓPRIA'!$B$1:$I$42307,8,0),""))</f>
        <v>356.45</v>
      </c>
      <c r="I141" s="254">
        <f>TRUNC(($H141*'4-BDI'!$E$35),2)</f>
        <v>455.18</v>
      </c>
      <c r="J141" s="281">
        <f t="shared" si="23"/>
        <v>1069.3499999999999</v>
      </c>
      <c r="K141" s="285">
        <f t="shared" si="24"/>
        <v>1365.54</v>
      </c>
    </row>
    <row r="142" spans="1:11" s="15" customFormat="1" ht="25.5">
      <c r="A142" s="16"/>
      <c r="B142" s="284" t="s">
        <v>130</v>
      </c>
      <c r="C142" s="47" t="str">
        <f>'5-COMP. PRÓPRIA'!B634</f>
        <v>CP-HID-02</v>
      </c>
      <c r="D142" s="5" t="s">
        <v>412</v>
      </c>
      <c r="E142" s="251" t="str">
        <f>IFERROR(VLOOKUP($C142,'SINAPI-MT ABRIL 2021'!$1:$1048576,2,0),IFERROR(VLOOKUP($C142,'5-COMP. PRÓPRIA'!$B$1:$I$42307,4,0),""))</f>
        <v>Adaptador soldavel com flange livre para caixa d'agua - 85mm - 3", fornecimento e instalação</v>
      </c>
      <c r="F142" s="252" t="str">
        <f>IFERROR(VLOOKUP($C142,'SINAPI-MT ABRIL 2021'!$1:$1048576,3,0),IFERROR(VLOOKUP($C142,'5-COMP. PRÓPRIA'!$B$1:$I$42307,5,0),""))</f>
        <v xml:space="preserve">un    </v>
      </c>
      <c r="G142" s="140">
        <v>2</v>
      </c>
      <c r="H142" s="252">
        <f>IFERROR(VLOOKUP($C142,'SINAPI-MT ABRIL 2021'!$1:$1048576,4,0),IFERROR(VLOOKUP($C142,'5-COMP. PRÓPRIA'!$B$1:$I$42307,8,0),""))</f>
        <v>257.88</v>
      </c>
      <c r="I142" s="254">
        <f>TRUNC(($H142*'4-BDI'!$E$35),2)</f>
        <v>329.31</v>
      </c>
      <c r="J142" s="281">
        <f t="shared" si="23"/>
        <v>515.76</v>
      </c>
      <c r="K142" s="285">
        <f t="shared" si="24"/>
        <v>658.62</v>
      </c>
    </row>
    <row r="143" spans="1:11" s="15" customFormat="1" ht="25.5">
      <c r="A143" s="16"/>
      <c r="B143" s="284" t="s">
        <v>133</v>
      </c>
      <c r="C143" s="47" t="str">
        <f>'5-COMP. PRÓPRIA'!B637</f>
        <v>CP-HID-03</v>
      </c>
      <c r="D143" s="5" t="s">
        <v>412</v>
      </c>
      <c r="E143" s="251" t="str">
        <f>IFERROR(VLOOKUP($C143,'SINAPI-MT ABRIL 2021'!$1:$1048576,2,0),IFERROR(VLOOKUP($C143,'5-COMP. PRÓPRIA'!$B$1:$I$42307,4,0),""))</f>
        <v>Adaptador soldavel com flange livre para caixa d'agua - 20mm - 1/2", fornecimento e instalação</v>
      </c>
      <c r="F143" s="252" t="str">
        <f>IFERROR(VLOOKUP($C143,'SINAPI-MT ABRIL 2021'!$1:$1048576,3,0),IFERROR(VLOOKUP($C143,'5-COMP. PRÓPRIA'!$B$1:$I$42307,5,0),""))</f>
        <v xml:space="preserve">un    </v>
      </c>
      <c r="G143" s="140">
        <v>1</v>
      </c>
      <c r="H143" s="252">
        <f>IFERROR(VLOOKUP($C143,'SINAPI-MT ABRIL 2021'!$1:$1048576,4,0),IFERROR(VLOOKUP($C143,'5-COMP. PRÓPRIA'!$B$1:$I$42307,8,0),""))</f>
        <v>15.74</v>
      </c>
      <c r="I143" s="254">
        <f>TRUNC(($H143*'4-BDI'!$E$35),2)</f>
        <v>20.100000000000001</v>
      </c>
      <c r="J143" s="281">
        <f t="shared" si="23"/>
        <v>15.74</v>
      </c>
      <c r="K143" s="285">
        <f t="shared" si="24"/>
        <v>20.100000000000001</v>
      </c>
    </row>
    <row r="144" spans="1:11" s="15" customFormat="1" ht="25.5">
      <c r="A144" s="16"/>
      <c r="B144" s="284" t="s">
        <v>136</v>
      </c>
      <c r="C144" s="47" t="str">
        <f>'5-COMP. PRÓPRIA'!B640</f>
        <v>CP-HID-04</v>
      </c>
      <c r="D144" s="5" t="s">
        <v>412</v>
      </c>
      <c r="E144" s="251" t="str">
        <f>IFERROR(VLOOKUP($C144,'SINAPI-MT ABRIL 2021'!$1:$1048576,2,0),IFERROR(VLOOKUP($C144,'5-COMP. PRÓPRIA'!$B$1:$I$42307,4,0),""))</f>
        <v>Adaptador sol. curto com bolsa-rosca para registro - 110mm - 4", fornecimento e instalação</v>
      </c>
      <c r="F144" s="252" t="str">
        <f>IFERROR(VLOOKUP($C144,'SINAPI-MT ABRIL 2021'!$1:$1048576,3,0),IFERROR(VLOOKUP($C144,'5-COMP. PRÓPRIA'!$B$1:$I$42307,5,0),""))</f>
        <v xml:space="preserve">un    </v>
      </c>
      <c r="G144" s="140">
        <v>4</v>
      </c>
      <c r="H144" s="252">
        <f>IFERROR(VLOOKUP($C144,'SINAPI-MT ABRIL 2021'!$1:$1048576,4,0),IFERROR(VLOOKUP($C144,'5-COMP. PRÓPRIA'!$B$1:$I$42307,8,0),""))</f>
        <v>67.72</v>
      </c>
      <c r="I144" s="254">
        <f>TRUNC(($H144*'4-BDI'!$E$35),2)</f>
        <v>86.47</v>
      </c>
      <c r="J144" s="281">
        <f t="shared" si="23"/>
        <v>270.88</v>
      </c>
      <c r="K144" s="285">
        <f t="shared" si="24"/>
        <v>345.88</v>
      </c>
    </row>
    <row r="145" spans="1:11" ht="25.5">
      <c r="A145" s="16"/>
      <c r="B145" s="284" t="s">
        <v>139</v>
      </c>
      <c r="C145" s="39" t="str">
        <f>'5-COMP. PRÓPRIA'!B643</f>
        <v>CP-HID-05</v>
      </c>
      <c r="D145" s="5" t="s">
        <v>412</v>
      </c>
      <c r="E145" s="251" t="str">
        <f>IFERROR(VLOOKUP($C145,'SINAPI-MT ABRIL 2021'!$1:$1048576,2,0),IFERROR(VLOOKUP($C145,'5-COMP. PRÓPRIA'!$B$1:$I$42307,4,0),""))</f>
        <v>Adaptador sol. curto com bolsa-rosca para registro - 20mm - 1/2", fornecimento e instalação</v>
      </c>
      <c r="F145" s="252" t="str">
        <f>IFERROR(VLOOKUP($C145,'SINAPI-MT ABRIL 2021'!$1:$1048576,3,0),IFERROR(VLOOKUP($C145,'5-COMP. PRÓPRIA'!$B$1:$I$42307,5,0),""))</f>
        <v xml:space="preserve">un    </v>
      </c>
      <c r="G145" s="140">
        <v>3</v>
      </c>
      <c r="H145" s="252">
        <f>IFERROR(VLOOKUP($C145,'SINAPI-MT ABRIL 2021'!$1:$1048576,4,0),IFERROR(VLOOKUP($C145,'5-COMP. PRÓPRIA'!$B$1:$I$42307,8,0),""))</f>
        <v>3.26</v>
      </c>
      <c r="I145" s="254">
        <f>TRUNC(($H145*'4-BDI'!$E$35),2)</f>
        <v>4.16</v>
      </c>
      <c r="J145" s="281">
        <f t="shared" si="23"/>
        <v>9.7799999999999994</v>
      </c>
      <c r="K145" s="285">
        <f t="shared" si="24"/>
        <v>12.48</v>
      </c>
    </row>
    <row r="146" spans="1:11" ht="25.5">
      <c r="A146" s="16"/>
      <c r="B146" s="284" t="s">
        <v>13380</v>
      </c>
      <c r="C146" s="238">
        <v>89538</v>
      </c>
      <c r="D146" s="238" t="s">
        <v>20</v>
      </c>
      <c r="E146" s="38" t="s">
        <v>485</v>
      </c>
      <c r="F146" s="238" t="s">
        <v>413</v>
      </c>
      <c r="G146" s="140">
        <v>23</v>
      </c>
      <c r="H146" s="252">
        <f>IFERROR(VLOOKUP($C146,'SINAPI-MT ABRIL 2021'!$1:$1048576,4,0),IFERROR(VLOOKUP($C146,'5-COMP. PRÓPRIA'!$B$1:$I$42307,8,0),""))</f>
        <v>3.23</v>
      </c>
      <c r="I146" s="254">
        <f>TRUNC(($H146*'4-BDI'!$E$35),2)</f>
        <v>4.12</v>
      </c>
      <c r="J146" s="281">
        <f t="shared" si="23"/>
        <v>74.290000000000006</v>
      </c>
      <c r="K146" s="285">
        <f t="shared" si="24"/>
        <v>94.76</v>
      </c>
    </row>
    <row r="147" spans="1:11" ht="25.5">
      <c r="A147" s="16"/>
      <c r="B147" s="284" t="s">
        <v>13381</v>
      </c>
      <c r="C147" s="238">
        <v>89553</v>
      </c>
      <c r="D147" s="238" t="s">
        <v>20</v>
      </c>
      <c r="E147" s="38" t="s">
        <v>486</v>
      </c>
      <c r="F147" s="238" t="s">
        <v>413</v>
      </c>
      <c r="G147" s="140">
        <v>2</v>
      </c>
      <c r="H147" s="252">
        <f>IFERROR(VLOOKUP($C147,'SINAPI-MT ABRIL 2021'!$1:$1048576,4,0),IFERROR(VLOOKUP($C147,'5-COMP. PRÓPRIA'!$B$1:$I$42307,8,0),""))</f>
        <v>4.84</v>
      </c>
      <c r="I147" s="254">
        <f>TRUNC(($H147*'4-BDI'!$E$35),2)</f>
        <v>6.18</v>
      </c>
      <c r="J147" s="281">
        <f t="shared" si="23"/>
        <v>9.68</v>
      </c>
      <c r="K147" s="285">
        <f t="shared" si="24"/>
        <v>12.36</v>
      </c>
    </row>
    <row r="148" spans="1:11" ht="25.5">
      <c r="A148" s="16"/>
      <c r="B148" s="284" t="s">
        <v>13382</v>
      </c>
      <c r="C148" s="238">
        <v>89596</v>
      </c>
      <c r="D148" s="238" t="s">
        <v>20</v>
      </c>
      <c r="E148" s="38" t="s">
        <v>487</v>
      </c>
      <c r="F148" s="238" t="s">
        <v>413</v>
      </c>
      <c r="G148" s="140">
        <v>10</v>
      </c>
      <c r="H148" s="252">
        <f>IFERROR(VLOOKUP($C148,'SINAPI-MT ABRIL 2021'!$1:$1048576,4,0),IFERROR(VLOOKUP($C148,'5-COMP. PRÓPRIA'!$B$1:$I$42307,8,0),""))</f>
        <v>9.64</v>
      </c>
      <c r="I148" s="254">
        <f>TRUNC(($H148*'4-BDI'!$E$35),2)</f>
        <v>12.31</v>
      </c>
      <c r="J148" s="281">
        <f t="shared" si="23"/>
        <v>96.4</v>
      </c>
      <c r="K148" s="285">
        <f t="shared" si="24"/>
        <v>123.1</v>
      </c>
    </row>
    <row r="149" spans="1:11" ht="25.5">
      <c r="A149" s="16"/>
      <c r="B149" s="284" t="s">
        <v>13383</v>
      </c>
      <c r="C149" s="238">
        <v>89610</v>
      </c>
      <c r="D149" s="238" t="s">
        <v>20</v>
      </c>
      <c r="E149" s="38" t="s">
        <v>488</v>
      </c>
      <c r="F149" s="238" t="s">
        <v>413</v>
      </c>
      <c r="G149" s="140">
        <v>6</v>
      </c>
      <c r="H149" s="252">
        <f>IFERROR(VLOOKUP($C149,'SINAPI-MT ABRIL 2021'!$1:$1048576,4,0),IFERROR(VLOOKUP($C149,'5-COMP. PRÓPRIA'!$B$1:$I$42307,8,0),""))</f>
        <v>18.54</v>
      </c>
      <c r="I149" s="254">
        <f>TRUNC(($H149*'4-BDI'!$E$35),2)</f>
        <v>23.67</v>
      </c>
      <c r="J149" s="281">
        <f t="shared" si="23"/>
        <v>111.24</v>
      </c>
      <c r="K149" s="285">
        <f t="shared" si="24"/>
        <v>142.02000000000001</v>
      </c>
    </row>
    <row r="150" spans="1:11" ht="25.5">
      <c r="A150" s="16"/>
      <c r="B150" s="284" t="s">
        <v>13384</v>
      </c>
      <c r="C150" s="238">
        <v>89613</v>
      </c>
      <c r="D150" s="238" t="s">
        <v>20</v>
      </c>
      <c r="E150" s="38" t="s">
        <v>489</v>
      </c>
      <c r="F150" s="238" t="s">
        <v>413</v>
      </c>
      <c r="G150" s="140">
        <v>4</v>
      </c>
      <c r="H150" s="252">
        <f>IFERROR(VLOOKUP($C150,'SINAPI-MT ABRIL 2021'!$1:$1048576,4,0),IFERROR(VLOOKUP($C150,'5-COMP. PRÓPRIA'!$B$1:$I$42307,8,0),""))</f>
        <v>27.34</v>
      </c>
      <c r="I150" s="254">
        <f>TRUNC(($H150*'4-BDI'!$E$35),2)</f>
        <v>34.909999999999997</v>
      </c>
      <c r="J150" s="281">
        <f t="shared" si="23"/>
        <v>109.36</v>
      </c>
      <c r="K150" s="285">
        <f t="shared" si="24"/>
        <v>139.63999999999999</v>
      </c>
    </row>
    <row r="151" spans="1:11" ht="25.5">
      <c r="A151" s="16"/>
      <c r="B151" s="284" t="s">
        <v>13385</v>
      </c>
      <c r="C151" s="238">
        <v>89616</v>
      </c>
      <c r="D151" s="238" t="s">
        <v>20</v>
      </c>
      <c r="E151" s="38" t="s">
        <v>490</v>
      </c>
      <c r="F151" s="238" t="s">
        <v>413</v>
      </c>
      <c r="G151" s="140">
        <v>4</v>
      </c>
      <c r="H151" s="252">
        <f>IFERROR(VLOOKUP($C151,'SINAPI-MT ABRIL 2021'!$1:$1048576,4,0),IFERROR(VLOOKUP($C151,'5-COMP. PRÓPRIA'!$B$1:$I$42307,8,0),""))</f>
        <v>39.89</v>
      </c>
      <c r="I151" s="254">
        <f>TRUNC(($H151*'4-BDI'!$E$35),2)</f>
        <v>50.93</v>
      </c>
      <c r="J151" s="281">
        <f t="shared" si="23"/>
        <v>159.56</v>
      </c>
      <c r="K151" s="285">
        <f t="shared" si="24"/>
        <v>203.72</v>
      </c>
    </row>
    <row r="152" spans="1:11" ht="15">
      <c r="A152" s="16"/>
      <c r="B152" s="284" t="s">
        <v>13386</v>
      </c>
      <c r="C152" s="39" t="str">
        <f>'5-COMP. PRÓPRIA'!B646</f>
        <v>CP-HID-06</v>
      </c>
      <c r="D152" s="5" t="s">
        <v>412</v>
      </c>
      <c r="E152" s="251" t="str">
        <f>IFERROR(VLOOKUP($C152,'SINAPI-MT ABRIL 2021'!$1:$1048576,2,0),IFERROR(VLOOKUP($C152,'5-COMP. PRÓPRIA'!$B$1:$I$42307,4,0),""))</f>
        <v>Bucha de redução sold. curta 32mm - 25mm, fornecimento e instalação</v>
      </c>
      <c r="F152" s="252" t="str">
        <f>IFERROR(VLOOKUP($C152,'SINAPI-MT ABRIL 2021'!$1:$1048576,3,0),IFERROR(VLOOKUP($C152,'5-COMP. PRÓPRIA'!$B$1:$I$42307,5,0),""))</f>
        <v xml:space="preserve">un    </v>
      </c>
      <c r="G152" s="140">
        <v>1</v>
      </c>
      <c r="H152" s="252">
        <f>IFERROR(VLOOKUP($C152,'SINAPI-MT ABRIL 2021'!$1:$1048576,4,0),IFERROR(VLOOKUP($C152,'5-COMP. PRÓPRIA'!$B$1:$I$42307,8,0),""))</f>
        <v>5.99</v>
      </c>
      <c r="I152" s="254">
        <f>TRUNC(($H152*'4-BDI'!$E$35),2)</f>
        <v>7.64</v>
      </c>
      <c r="J152" s="281">
        <f t="shared" si="23"/>
        <v>5.99</v>
      </c>
      <c r="K152" s="285">
        <f t="shared" si="24"/>
        <v>7.64</v>
      </c>
    </row>
    <row r="153" spans="1:11" ht="15">
      <c r="A153" s="16"/>
      <c r="B153" s="284" t="s">
        <v>13387</v>
      </c>
      <c r="C153" s="39" t="str">
        <f>'5-COMP. PRÓPRIA'!B649</f>
        <v>CP-HID-07</v>
      </c>
      <c r="D153" s="5" t="s">
        <v>412</v>
      </c>
      <c r="E153" s="251" t="str">
        <f>IFERROR(VLOOKUP($C153,'SINAPI-MT ABRIL 2021'!$1:$1048576,2,0),IFERROR(VLOOKUP($C153,'5-COMP. PRÓPRIA'!$B$1:$I$42307,4,0),""))</f>
        <v>Bucha de redução sold. curta 60mm - 50mm, fornec e instalação</v>
      </c>
      <c r="F153" s="252" t="str">
        <f>IFERROR(VLOOKUP($C153,'SINAPI-MT ABRIL 2021'!$1:$1048576,3,0),IFERROR(VLOOKUP($C153,'5-COMP. PRÓPRIA'!$B$1:$I$42307,5,0),""))</f>
        <v xml:space="preserve">un    </v>
      </c>
      <c r="G153" s="140">
        <v>14</v>
      </c>
      <c r="H153" s="252">
        <f>IFERROR(VLOOKUP($C153,'SINAPI-MT ABRIL 2021'!$1:$1048576,4,0),IFERROR(VLOOKUP($C153,'5-COMP. PRÓPRIA'!$B$1:$I$42307,8,0),""))</f>
        <v>18.07</v>
      </c>
      <c r="I153" s="254">
        <f>TRUNC(($H153*'4-BDI'!$E$35),2)</f>
        <v>23.07</v>
      </c>
      <c r="J153" s="281">
        <f t="shared" si="23"/>
        <v>252.98</v>
      </c>
      <c r="K153" s="285">
        <f t="shared" si="24"/>
        <v>322.98</v>
      </c>
    </row>
    <row r="154" spans="1:11" ht="15">
      <c r="A154" s="16"/>
      <c r="B154" s="284" t="s">
        <v>13388</v>
      </c>
      <c r="C154" s="14" t="str">
        <f>'5-COMP. PRÓPRIA'!B652</f>
        <v>CP-HID-08</v>
      </c>
      <c r="D154" s="5" t="s">
        <v>412</v>
      </c>
      <c r="E154" s="251" t="str">
        <f>IFERROR(VLOOKUP($C154,'SINAPI-MT ABRIL 2021'!$1:$1048576,2,0),IFERROR(VLOOKUP($C154,'5-COMP. PRÓPRIA'!$B$1:$I$42307,4,0),""))</f>
        <v>Bucha de redução sold. curta 75mm - 60mm, fornec e instalação</v>
      </c>
      <c r="F154" s="252" t="str">
        <f>IFERROR(VLOOKUP($C154,'SINAPI-MT ABRIL 2021'!$1:$1048576,3,0),IFERROR(VLOOKUP($C154,'5-COMP. PRÓPRIA'!$B$1:$I$42307,5,0),""))</f>
        <v xml:space="preserve">un    </v>
      </c>
      <c r="G154" s="140">
        <v>2</v>
      </c>
      <c r="H154" s="252">
        <f>IFERROR(VLOOKUP($C154,'SINAPI-MT ABRIL 2021'!$1:$1048576,4,0),IFERROR(VLOOKUP($C154,'5-COMP. PRÓPRIA'!$B$1:$I$42307,8,0),""))</f>
        <v>21.46</v>
      </c>
      <c r="I154" s="254">
        <f>TRUNC(($H154*'4-BDI'!$E$35),2)</f>
        <v>27.4</v>
      </c>
      <c r="J154" s="281">
        <f t="shared" si="23"/>
        <v>42.92</v>
      </c>
      <c r="K154" s="285">
        <f t="shared" si="24"/>
        <v>54.8</v>
      </c>
    </row>
    <row r="155" spans="1:11" ht="15">
      <c r="A155" s="16"/>
      <c r="B155" s="284" t="s">
        <v>13389</v>
      </c>
      <c r="C155" s="14" t="str">
        <f>'5-COMP. PRÓPRIA'!B660</f>
        <v>CP-HID-09</v>
      </c>
      <c r="D155" s="5" t="s">
        <v>412</v>
      </c>
      <c r="E155" s="251" t="str">
        <f>IFERROR(VLOOKUP($C155,'SINAPI-MT ABRIL 2021'!$1:$1048576,2,0),IFERROR(VLOOKUP($C155,'5-COMP. PRÓPRIA'!$B$1:$I$42307,4,0),""))</f>
        <v>Bucha de redução sold. curta 85mm - 75mm, fornec e instalação</v>
      </c>
      <c r="F155" s="252" t="str">
        <f>IFERROR(VLOOKUP($C155,'SINAPI-MT ABRIL 2021'!$1:$1048576,3,0),IFERROR(VLOOKUP($C155,'5-COMP. PRÓPRIA'!$B$1:$I$42307,5,0),""))</f>
        <v xml:space="preserve">un    </v>
      </c>
      <c r="G155" s="140">
        <v>5</v>
      </c>
      <c r="H155" s="252">
        <f>IFERROR(VLOOKUP($C155,'SINAPI-MT ABRIL 2021'!$1:$1048576,4,0),IFERROR(VLOOKUP($C155,'5-COMP. PRÓPRIA'!$B$1:$I$42307,8,0),""))</f>
        <v>23.14</v>
      </c>
      <c r="I155" s="254">
        <f>TRUNC(($H155*'4-BDI'!$E$35),2)</f>
        <v>29.54</v>
      </c>
      <c r="J155" s="281">
        <f t="shared" si="23"/>
        <v>115.7</v>
      </c>
      <c r="K155" s="285">
        <f t="shared" si="24"/>
        <v>147.69999999999999</v>
      </c>
    </row>
    <row r="156" spans="1:11" ht="15">
      <c r="A156" s="16"/>
      <c r="B156" s="284" t="s">
        <v>13390</v>
      </c>
      <c r="C156" s="14" t="str">
        <f>'5-COMP. PRÓPRIA'!B668</f>
        <v>CP-HID-10</v>
      </c>
      <c r="D156" s="5" t="s">
        <v>412</v>
      </c>
      <c r="E156" s="251" t="str">
        <f>IFERROR(VLOOKUP($C156,'SINAPI-MT ABRIL 2021'!$1:$1048576,2,0),IFERROR(VLOOKUP($C156,'5-COMP. PRÓPRIA'!$B$1:$I$42307,4,0),""))</f>
        <v>Bucha de redução sold. curta 110mm - 85mm, fornec e instalação</v>
      </c>
      <c r="F156" s="252" t="str">
        <f>IFERROR(VLOOKUP($C156,'SINAPI-MT ABRIL 2021'!$1:$1048576,3,0),IFERROR(VLOOKUP($C156,'5-COMP. PRÓPRIA'!$B$1:$I$42307,5,0),""))</f>
        <v xml:space="preserve">un    </v>
      </c>
      <c r="G156" s="140">
        <v>1</v>
      </c>
      <c r="H156" s="252">
        <f>IFERROR(VLOOKUP($C156,'SINAPI-MT ABRIL 2021'!$1:$1048576,4,0),IFERROR(VLOOKUP($C156,'5-COMP. PRÓPRIA'!$B$1:$I$42307,8,0),""))</f>
        <v>78.760000000000005</v>
      </c>
      <c r="I156" s="254">
        <f>TRUNC(($H156*'4-BDI'!$E$35),2)</f>
        <v>100.57</v>
      </c>
      <c r="J156" s="281">
        <f t="shared" si="23"/>
        <v>78.760000000000005</v>
      </c>
      <c r="K156" s="285">
        <f t="shared" si="24"/>
        <v>100.57</v>
      </c>
    </row>
    <row r="157" spans="1:11" ht="15">
      <c r="A157" s="16"/>
      <c r="B157" s="284" t="s">
        <v>13391</v>
      </c>
      <c r="C157" s="14" t="str">
        <f>'5-COMP. PRÓPRIA'!B676</f>
        <v>CP-HID-11</v>
      </c>
      <c r="D157" s="5" t="s">
        <v>412</v>
      </c>
      <c r="E157" s="251" t="str">
        <f>IFERROR(VLOOKUP($C157,'SINAPI-MT ABRIL 2021'!$1:$1048576,2,0),IFERROR(VLOOKUP($C157,'5-COMP. PRÓPRIA'!$B$1:$I$42307,4,0),""))</f>
        <v>Bucha de redução sold. curta 50mm-25mm, fornec e instalação</v>
      </c>
      <c r="F157" s="252" t="str">
        <f>IFERROR(VLOOKUP($C157,'SINAPI-MT ABRIL 2021'!$1:$1048576,3,0),IFERROR(VLOOKUP($C157,'5-COMP. PRÓPRIA'!$B$1:$I$42307,5,0),""))</f>
        <v xml:space="preserve">un    </v>
      </c>
      <c r="G157" s="140">
        <v>10</v>
      </c>
      <c r="H157" s="252">
        <f>IFERROR(VLOOKUP($C157,'SINAPI-MT ABRIL 2021'!$1:$1048576,4,0),IFERROR(VLOOKUP($C157,'5-COMP. PRÓPRIA'!$B$1:$I$42307,8,0),""))</f>
        <v>10.07</v>
      </c>
      <c r="I157" s="254">
        <f>TRUNC(($H157*'4-BDI'!$E$35),2)</f>
        <v>12.85</v>
      </c>
      <c r="J157" s="281">
        <f t="shared" si="23"/>
        <v>100.7</v>
      </c>
      <c r="K157" s="285">
        <f t="shared" si="24"/>
        <v>128.5</v>
      </c>
    </row>
    <row r="158" spans="1:11" ht="15">
      <c r="A158" s="16"/>
      <c r="B158" s="284" t="s">
        <v>13392</v>
      </c>
      <c r="C158" s="14" t="str">
        <f>'5-COMP. PRÓPRIA'!B679</f>
        <v>CP-HID-12</v>
      </c>
      <c r="D158" s="5" t="s">
        <v>412</v>
      </c>
      <c r="E158" s="251" t="str">
        <f>IFERROR(VLOOKUP($C158,'SINAPI-MT ABRIL 2021'!$1:$1048576,2,0),IFERROR(VLOOKUP($C158,'5-COMP. PRÓPRIA'!$B$1:$I$42307,4,0),""))</f>
        <v>Bucha de redução sold. curta 50mm-32mm, fornec e instalação</v>
      </c>
      <c r="F158" s="252" t="str">
        <f>IFERROR(VLOOKUP($C158,'SINAPI-MT ABRIL 2021'!$1:$1048576,3,0),IFERROR(VLOOKUP($C158,'5-COMP. PRÓPRIA'!$B$1:$I$42307,5,0),""))</f>
        <v xml:space="preserve">un    </v>
      </c>
      <c r="G158" s="140">
        <v>1</v>
      </c>
      <c r="H158" s="252">
        <f>IFERROR(VLOOKUP($C158,'SINAPI-MT ABRIL 2021'!$1:$1048576,4,0),IFERROR(VLOOKUP($C158,'5-COMP. PRÓPRIA'!$B$1:$I$42307,8,0),""))</f>
        <v>10.64</v>
      </c>
      <c r="I158" s="254">
        <f>TRUNC(($H158*'4-BDI'!$E$35),2)</f>
        <v>13.58</v>
      </c>
      <c r="J158" s="281">
        <f t="shared" si="23"/>
        <v>10.64</v>
      </c>
      <c r="K158" s="285">
        <f t="shared" si="24"/>
        <v>13.58</v>
      </c>
    </row>
    <row r="159" spans="1:11" ht="15">
      <c r="A159" s="16"/>
      <c r="B159" s="284" t="s">
        <v>13393</v>
      </c>
      <c r="C159" s="14" t="str">
        <f>'5-COMP. PRÓPRIA'!B687</f>
        <v>CP-HID-13</v>
      </c>
      <c r="D159" s="5" t="s">
        <v>412</v>
      </c>
      <c r="E159" s="251" t="str">
        <f>IFERROR(VLOOKUP($C159,'SINAPI-MT ABRIL 2021'!$1:$1048576,2,0),IFERROR(VLOOKUP($C159,'5-COMP. PRÓPRIA'!$B$1:$I$42307,4,0),""))</f>
        <v>Bucha de redução sold. curta 60mm - 25mm, fornecimento e instalação</v>
      </c>
      <c r="F159" s="252" t="str">
        <f>IFERROR(VLOOKUP($C159,'SINAPI-MT ABRIL 2021'!$1:$1048576,3,0),IFERROR(VLOOKUP($C159,'5-COMP. PRÓPRIA'!$B$1:$I$42307,5,0),""))</f>
        <v xml:space="preserve">un    </v>
      </c>
      <c r="G159" s="140">
        <v>1</v>
      </c>
      <c r="H159" s="252">
        <f>IFERROR(VLOOKUP($C159,'SINAPI-MT ABRIL 2021'!$1:$1048576,4,0),IFERROR(VLOOKUP($C159,'5-COMP. PRÓPRIA'!$B$1:$I$42307,8,0),""))</f>
        <v>14.29</v>
      </c>
      <c r="I159" s="254">
        <f>TRUNC(($H159*'4-BDI'!$E$35),2)</f>
        <v>18.239999999999998</v>
      </c>
      <c r="J159" s="281">
        <f t="shared" si="23"/>
        <v>14.29</v>
      </c>
      <c r="K159" s="285">
        <f t="shared" si="24"/>
        <v>18.239999999999998</v>
      </c>
    </row>
    <row r="160" spans="1:11" ht="15">
      <c r="A160" s="16"/>
      <c r="B160" s="284" t="s">
        <v>13394</v>
      </c>
      <c r="C160" s="14" t="str">
        <f>'5-COMP. PRÓPRIA'!B695</f>
        <v>CP-HID-14</v>
      </c>
      <c r="D160" s="5" t="s">
        <v>412</v>
      </c>
      <c r="E160" s="251" t="str">
        <f>IFERROR(VLOOKUP($C160,'SINAPI-MT ABRIL 2021'!$1:$1048576,2,0),IFERROR(VLOOKUP($C160,'5-COMP. PRÓPRIA'!$B$1:$I$42307,4,0),""))</f>
        <v>Bucha de redução sold. longa 75mm-50mm, fornec e instalação</v>
      </c>
      <c r="F160" s="252" t="str">
        <f>IFERROR(VLOOKUP($C160,'SINAPI-MT ABRIL 2021'!$1:$1048576,3,0),IFERROR(VLOOKUP($C160,'5-COMP. PRÓPRIA'!$B$1:$I$42307,5,0),""))</f>
        <v xml:space="preserve">un    </v>
      </c>
      <c r="G160" s="140">
        <v>10</v>
      </c>
      <c r="H160" s="252">
        <f>IFERROR(VLOOKUP($C160,'SINAPI-MT ABRIL 2021'!$1:$1048576,4,0),IFERROR(VLOOKUP($C160,'5-COMP. PRÓPRIA'!$B$1:$I$42307,8,0),""))</f>
        <v>21.88</v>
      </c>
      <c r="I160" s="254">
        <f>TRUNC(($H160*'4-BDI'!$E$35),2)</f>
        <v>27.94</v>
      </c>
      <c r="J160" s="281">
        <f t="shared" si="23"/>
        <v>218.8</v>
      </c>
      <c r="K160" s="285">
        <f t="shared" si="24"/>
        <v>279.39999999999998</v>
      </c>
    </row>
    <row r="161" spans="1:11" ht="15">
      <c r="A161" s="16"/>
      <c r="B161" s="284" t="s">
        <v>13395</v>
      </c>
      <c r="C161" s="14" t="str">
        <f>'5-COMP. PRÓPRIA'!B703</f>
        <v>CP-HID-15</v>
      </c>
      <c r="D161" s="5" t="s">
        <v>412</v>
      </c>
      <c r="E161" s="251" t="str">
        <f>IFERROR(VLOOKUP($C161,'SINAPI-MT ABRIL 2021'!$1:$1048576,2,0),IFERROR(VLOOKUP($C161,'5-COMP. PRÓPRIA'!$B$1:$I$42307,4,0),""))</f>
        <v>Bucha de redução sold. longa 85mm-60mm, fornec e instalação</v>
      </c>
      <c r="F161" s="252" t="str">
        <f>IFERROR(VLOOKUP($C161,'SINAPI-MT ABRIL 2021'!$1:$1048576,3,0),IFERROR(VLOOKUP($C161,'5-COMP. PRÓPRIA'!$B$1:$I$42307,5,0),""))</f>
        <v xml:space="preserve">un    </v>
      </c>
      <c r="G161" s="140">
        <v>2</v>
      </c>
      <c r="H161" s="252">
        <f>IFERROR(VLOOKUP($C161,'SINAPI-MT ABRIL 2021'!$1:$1048576,4,0),IFERROR(VLOOKUP($C161,'5-COMP. PRÓPRIA'!$B$1:$I$42307,8,0),""))</f>
        <v>24.99</v>
      </c>
      <c r="I161" s="254">
        <f>TRUNC(($H161*'4-BDI'!$E$35),2)</f>
        <v>31.91</v>
      </c>
      <c r="J161" s="281">
        <f t="shared" si="23"/>
        <v>49.98</v>
      </c>
      <c r="K161" s="285">
        <f t="shared" si="24"/>
        <v>63.82</v>
      </c>
    </row>
    <row r="162" spans="1:11" ht="15">
      <c r="A162" s="16"/>
      <c r="B162" s="284" t="s">
        <v>13396</v>
      </c>
      <c r="C162" s="14">
        <v>89485</v>
      </c>
      <c r="D162" s="5" t="s">
        <v>20</v>
      </c>
      <c r="E162" s="38" t="s">
        <v>491</v>
      </c>
      <c r="F162" s="238" t="s">
        <v>413</v>
      </c>
      <c r="G162" s="140">
        <v>6</v>
      </c>
      <c r="H162" s="252">
        <f>IFERROR(VLOOKUP($C162,'SINAPI-MT ABRIL 2021'!$1:$1048576,4,0),IFERROR(VLOOKUP($C162,'5-COMP. PRÓPRIA'!$B$1:$I$42307,8,0),""))</f>
        <v>4.46</v>
      </c>
      <c r="I162" s="254">
        <f>TRUNC(($H162*'4-BDI'!$E$35),2)</f>
        <v>5.69</v>
      </c>
      <c r="J162" s="281">
        <f t="shared" si="23"/>
        <v>26.76</v>
      </c>
      <c r="K162" s="285">
        <f t="shared" si="24"/>
        <v>34.14</v>
      </c>
    </row>
    <row r="163" spans="1:11" ht="15">
      <c r="A163" s="16"/>
      <c r="B163" s="284" t="s">
        <v>13397</v>
      </c>
      <c r="C163" s="14">
        <v>89493</v>
      </c>
      <c r="D163" s="5" t="s">
        <v>20</v>
      </c>
      <c r="E163" s="38" t="s">
        <v>492</v>
      </c>
      <c r="F163" s="238" t="s">
        <v>413</v>
      </c>
      <c r="G163" s="140">
        <v>1</v>
      </c>
      <c r="H163" s="252">
        <f>IFERROR(VLOOKUP($C163,'SINAPI-MT ABRIL 2021'!$1:$1048576,4,0),IFERROR(VLOOKUP($C163,'5-COMP. PRÓPRIA'!$B$1:$I$42307,8,0),""))</f>
        <v>8.0500000000000007</v>
      </c>
      <c r="I163" s="254">
        <f>TRUNC(($H163*'4-BDI'!$E$35),2)</f>
        <v>10.27</v>
      </c>
      <c r="J163" s="281">
        <f t="shared" si="23"/>
        <v>8.0500000000000007</v>
      </c>
      <c r="K163" s="285">
        <f t="shared" si="24"/>
        <v>10.27</v>
      </c>
    </row>
    <row r="164" spans="1:11" ht="15">
      <c r="A164" s="16"/>
      <c r="B164" s="284" t="s">
        <v>13398</v>
      </c>
      <c r="C164" s="14">
        <v>89502</v>
      </c>
      <c r="D164" s="5" t="s">
        <v>20</v>
      </c>
      <c r="E164" s="38" t="s">
        <v>493</v>
      </c>
      <c r="F164" s="238" t="s">
        <v>413</v>
      </c>
      <c r="G164" s="140">
        <v>1</v>
      </c>
      <c r="H164" s="252">
        <f>IFERROR(VLOOKUP($C164,'SINAPI-MT ABRIL 2021'!$1:$1048576,4,0),IFERROR(VLOOKUP($C164,'5-COMP. PRÓPRIA'!$B$1:$I$42307,8,0),""))</f>
        <v>13.66</v>
      </c>
      <c r="I164" s="254">
        <f>TRUNC(($H164*'4-BDI'!$E$35),2)</f>
        <v>17.440000000000001</v>
      </c>
      <c r="J164" s="281">
        <f t="shared" si="23"/>
        <v>13.66</v>
      </c>
      <c r="K164" s="285">
        <f t="shared" si="24"/>
        <v>17.440000000000001</v>
      </c>
    </row>
    <row r="165" spans="1:11" ht="15">
      <c r="A165" s="16"/>
      <c r="B165" s="284" t="s">
        <v>13399</v>
      </c>
      <c r="C165" s="238">
        <v>89515</v>
      </c>
      <c r="D165" s="238" t="s">
        <v>20</v>
      </c>
      <c r="E165" s="38" t="s">
        <v>494</v>
      </c>
      <c r="F165" s="238" t="s">
        <v>413</v>
      </c>
      <c r="G165" s="140">
        <v>1</v>
      </c>
      <c r="H165" s="252">
        <f>IFERROR(VLOOKUP($C165,'SINAPI-MT ABRIL 2021'!$1:$1048576,4,0),IFERROR(VLOOKUP($C165,'5-COMP. PRÓPRIA'!$B$1:$I$42307,8,0),""))</f>
        <v>76.400000000000006</v>
      </c>
      <c r="I165" s="254">
        <f>TRUNC(($H165*'4-BDI'!$E$35),2)</f>
        <v>97.56</v>
      </c>
      <c r="J165" s="281">
        <f t="shared" si="23"/>
        <v>76.400000000000006</v>
      </c>
      <c r="K165" s="285">
        <f t="shared" si="24"/>
        <v>97.56</v>
      </c>
    </row>
    <row r="166" spans="1:11" ht="15">
      <c r="A166" s="16"/>
      <c r="B166" s="284" t="s">
        <v>13400</v>
      </c>
      <c r="C166" s="14">
        <v>89523</v>
      </c>
      <c r="D166" s="5" t="s">
        <v>20</v>
      </c>
      <c r="E166" s="38" t="s">
        <v>495</v>
      </c>
      <c r="F166" s="238" t="s">
        <v>413</v>
      </c>
      <c r="G166" s="140">
        <v>1</v>
      </c>
      <c r="H166" s="252">
        <f>IFERROR(VLOOKUP($C166,'SINAPI-MT ABRIL 2021'!$1:$1048576,4,0),IFERROR(VLOOKUP($C166,'5-COMP. PRÓPRIA'!$B$1:$I$42307,8,0),""))</f>
        <v>90.18</v>
      </c>
      <c r="I166" s="254">
        <f>TRUNC(($H166*'4-BDI'!$E$35),2)</f>
        <v>115.16</v>
      </c>
      <c r="J166" s="281">
        <f t="shared" si="23"/>
        <v>90.18</v>
      </c>
      <c r="K166" s="285">
        <f t="shared" ref="K166:K197" si="25">TRUNC((I166*G166),2)</f>
        <v>115.16</v>
      </c>
    </row>
    <row r="167" spans="1:11" ht="15">
      <c r="A167" s="16"/>
      <c r="B167" s="284" t="s">
        <v>13401</v>
      </c>
      <c r="C167" s="14">
        <v>89358</v>
      </c>
      <c r="D167" s="5" t="s">
        <v>20</v>
      </c>
      <c r="E167" s="38" t="s">
        <v>496</v>
      </c>
      <c r="F167" s="238" t="s">
        <v>413</v>
      </c>
      <c r="G167" s="140">
        <v>2</v>
      </c>
      <c r="H167" s="252">
        <f>IFERROR(VLOOKUP($C167,'SINAPI-MT ABRIL 2021'!$1:$1048576,4,0),IFERROR(VLOOKUP($C167,'5-COMP. PRÓPRIA'!$B$1:$I$42307,8,0),""))</f>
        <v>5.51</v>
      </c>
      <c r="I167" s="254">
        <f>TRUNC(($H167*'4-BDI'!$E$35),2)</f>
        <v>7.03</v>
      </c>
      <c r="J167" s="281">
        <f t="shared" si="23"/>
        <v>11.02</v>
      </c>
      <c r="K167" s="285">
        <f t="shared" si="25"/>
        <v>14.06</v>
      </c>
    </row>
    <row r="168" spans="1:11" ht="15">
      <c r="A168" s="16"/>
      <c r="B168" s="284" t="s">
        <v>13402</v>
      </c>
      <c r="C168" s="14">
        <v>89362</v>
      </c>
      <c r="D168" s="5" t="s">
        <v>20</v>
      </c>
      <c r="E168" s="38" t="s">
        <v>497</v>
      </c>
      <c r="F168" s="238" t="s">
        <v>413</v>
      </c>
      <c r="G168" s="140">
        <v>20</v>
      </c>
      <c r="H168" s="252">
        <f>IFERROR(VLOOKUP($C168,'SINAPI-MT ABRIL 2021'!$1:$1048576,4,0),IFERROR(VLOOKUP($C168,'5-COMP. PRÓPRIA'!$B$1:$I$42307,8,0),""))</f>
        <v>6.6</v>
      </c>
      <c r="I168" s="254">
        <f>TRUNC(($H168*'4-BDI'!$E$35),2)</f>
        <v>8.42</v>
      </c>
      <c r="J168" s="281">
        <f t="shared" si="23"/>
        <v>132</v>
      </c>
      <c r="K168" s="285">
        <f t="shared" si="25"/>
        <v>168.4</v>
      </c>
    </row>
    <row r="169" spans="1:11" ht="15">
      <c r="A169" s="16"/>
      <c r="B169" s="284" t="s">
        <v>13403</v>
      </c>
      <c r="C169" s="14">
        <v>89367</v>
      </c>
      <c r="D169" s="5" t="s">
        <v>20</v>
      </c>
      <c r="E169" s="38" t="s">
        <v>498</v>
      </c>
      <c r="F169" s="238" t="s">
        <v>413</v>
      </c>
      <c r="G169" s="140">
        <v>4</v>
      </c>
      <c r="H169" s="252">
        <f>IFERROR(VLOOKUP($C169,'SINAPI-MT ABRIL 2021'!$1:$1048576,4,0),IFERROR(VLOOKUP($C169,'5-COMP. PRÓPRIA'!$B$1:$I$42307,8,0),""))</f>
        <v>9.35</v>
      </c>
      <c r="I169" s="254">
        <f>TRUNC(($H169*'4-BDI'!$E$35),2)</f>
        <v>11.93</v>
      </c>
      <c r="J169" s="281">
        <f t="shared" si="23"/>
        <v>37.4</v>
      </c>
      <c r="K169" s="285">
        <f t="shared" si="25"/>
        <v>47.72</v>
      </c>
    </row>
    <row r="170" spans="1:11" ht="15">
      <c r="A170" s="16"/>
      <c r="B170" s="284" t="s">
        <v>13404</v>
      </c>
      <c r="C170" s="14">
        <v>89501</v>
      </c>
      <c r="D170" s="5" t="s">
        <v>20</v>
      </c>
      <c r="E170" s="38" t="s">
        <v>499</v>
      </c>
      <c r="F170" s="238" t="s">
        <v>413</v>
      </c>
      <c r="G170" s="140">
        <v>25</v>
      </c>
      <c r="H170" s="252">
        <f>IFERROR(VLOOKUP($C170,'SINAPI-MT ABRIL 2021'!$1:$1048576,4,0),IFERROR(VLOOKUP($C170,'5-COMP. PRÓPRIA'!$B$1:$I$42307,8,0),""))</f>
        <v>11.92</v>
      </c>
      <c r="I170" s="254">
        <f>TRUNC(($H170*'4-BDI'!$E$35),2)</f>
        <v>15.22</v>
      </c>
      <c r="J170" s="281">
        <f t="shared" si="23"/>
        <v>298</v>
      </c>
      <c r="K170" s="285">
        <f t="shared" si="25"/>
        <v>380.5</v>
      </c>
    </row>
    <row r="171" spans="1:11" ht="15">
      <c r="A171" s="16"/>
      <c r="B171" s="284" t="s">
        <v>13405</v>
      </c>
      <c r="C171" s="14">
        <v>89505</v>
      </c>
      <c r="D171" s="5" t="s">
        <v>20</v>
      </c>
      <c r="E171" s="38" t="s">
        <v>500</v>
      </c>
      <c r="F171" s="238" t="s">
        <v>413</v>
      </c>
      <c r="G171" s="140">
        <v>5</v>
      </c>
      <c r="H171" s="252">
        <f>IFERROR(VLOOKUP($C171,'SINAPI-MT ABRIL 2021'!$1:$1048576,4,0),IFERROR(VLOOKUP($C171,'5-COMP. PRÓPRIA'!$B$1:$I$42307,8,0),""))</f>
        <v>32.03</v>
      </c>
      <c r="I171" s="254">
        <f>TRUNC(($H171*'4-BDI'!$E$35),2)</f>
        <v>40.9</v>
      </c>
      <c r="J171" s="281">
        <f t="shared" si="23"/>
        <v>160.15</v>
      </c>
      <c r="K171" s="285">
        <f t="shared" si="25"/>
        <v>204.5</v>
      </c>
    </row>
    <row r="172" spans="1:11" ht="15">
      <c r="A172" s="16"/>
      <c r="B172" s="284" t="s">
        <v>13406</v>
      </c>
      <c r="C172" s="14" t="str">
        <f>'5-COMP. PRÓPRIA'!B711</f>
        <v>CP-HID-16</v>
      </c>
      <c r="D172" s="5" t="s">
        <v>412</v>
      </c>
      <c r="E172" s="251" t="str">
        <f>IFERROR(VLOOKUP($C172,'SINAPI-MT ABRIL 2021'!$1:$1048576,2,0),IFERROR(VLOOKUP($C172,'5-COMP. PRÓPRIA'!$B$1:$I$42307,4,0),""))</f>
        <v>Joelho 90 soldável - 75mm, fornecimento e instalação</v>
      </c>
      <c r="F172" s="252" t="str">
        <f>IFERROR(VLOOKUP($C172,'SINAPI-MT ABRIL 2021'!$1:$1048576,3,0),IFERROR(VLOOKUP($C172,'5-COMP. PRÓPRIA'!$B$1:$I$42307,5,0),""))</f>
        <v xml:space="preserve">un    </v>
      </c>
      <c r="G172" s="140">
        <v>2</v>
      </c>
      <c r="H172" s="252">
        <f>IFERROR(VLOOKUP($C172,'SINAPI-MT ABRIL 2021'!$1:$1048576,4,0),IFERROR(VLOOKUP($C172,'5-COMP. PRÓPRIA'!$B$1:$I$42307,8,0),""))</f>
        <v>101.71</v>
      </c>
      <c r="I172" s="254">
        <f>TRUNC(($H172*'4-BDI'!$E$35),2)</f>
        <v>129.88</v>
      </c>
      <c r="J172" s="281">
        <f t="shared" si="23"/>
        <v>203.42</v>
      </c>
      <c r="K172" s="285">
        <f t="shared" si="25"/>
        <v>259.76</v>
      </c>
    </row>
    <row r="173" spans="1:11" ht="15">
      <c r="A173" s="16"/>
      <c r="B173" s="284" t="s">
        <v>13407</v>
      </c>
      <c r="C173" s="14">
        <v>89521</v>
      </c>
      <c r="D173" s="5" t="s">
        <v>20</v>
      </c>
      <c r="E173" s="38" t="s">
        <v>502</v>
      </c>
      <c r="F173" s="238" t="s">
        <v>413</v>
      </c>
      <c r="G173" s="140">
        <v>7</v>
      </c>
      <c r="H173" s="252">
        <f>IFERROR(VLOOKUP($C173,'SINAPI-MT ABRIL 2021'!$1:$1048576,4,0),IFERROR(VLOOKUP($C173,'5-COMP. PRÓPRIA'!$B$1:$I$42307,8,0),""))</f>
        <v>119.98</v>
      </c>
      <c r="I173" s="254">
        <f>TRUNC(($H173*'4-BDI'!$E$35),2)</f>
        <v>153.21</v>
      </c>
      <c r="J173" s="281">
        <f t="shared" si="23"/>
        <v>839.86</v>
      </c>
      <c r="K173" s="285">
        <f t="shared" si="25"/>
        <v>1072.47</v>
      </c>
    </row>
    <row r="174" spans="1:11" ht="15">
      <c r="A174" s="16"/>
      <c r="B174" s="284" t="s">
        <v>13408</v>
      </c>
      <c r="C174" s="14">
        <v>89529</v>
      </c>
      <c r="D174" s="5" t="s">
        <v>20</v>
      </c>
      <c r="E174" s="38" t="s">
        <v>503</v>
      </c>
      <c r="F174" s="238" t="s">
        <v>413</v>
      </c>
      <c r="G174" s="140">
        <v>2</v>
      </c>
      <c r="H174" s="252">
        <f>IFERROR(VLOOKUP($C174,'SINAPI-MT ABRIL 2021'!$1:$1048576,4,0),IFERROR(VLOOKUP($C174,'5-COMP. PRÓPRIA'!$B$1:$I$42307,8,0),""))</f>
        <v>38.79</v>
      </c>
      <c r="I174" s="254">
        <f>TRUNC(($H174*'4-BDI'!$E$35),2)</f>
        <v>49.53</v>
      </c>
      <c r="J174" s="281">
        <f t="shared" si="23"/>
        <v>77.58</v>
      </c>
      <c r="K174" s="285">
        <f t="shared" si="25"/>
        <v>99.06</v>
      </c>
    </row>
    <row r="175" spans="1:11" ht="15">
      <c r="A175" s="16"/>
      <c r="B175" s="284" t="s">
        <v>13409</v>
      </c>
      <c r="C175" s="14" t="str">
        <f>'5-COMP. PRÓPRIA'!B714</f>
        <v>CP-HID-17</v>
      </c>
      <c r="D175" s="5" t="s">
        <v>412</v>
      </c>
      <c r="E175" s="251" t="str">
        <f>IFERROR(VLOOKUP($C175,'SINAPI-MT ABRIL 2021'!$1:$1048576,2,0),IFERROR(VLOOKUP($C175,'5-COMP. PRÓPRIA'!$B$1:$I$42307,4,0),""))</f>
        <v>Joelho de redução 90º soldavel 32mm-25mm, fornecimento e instalação</v>
      </c>
      <c r="F175" s="252" t="str">
        <f>IFERROR(VLOOKUP($C175,'SINAPI-MT ABRIL 2021'!$1:$1048576,3,0),IFERROR(VLOOKUP($C175,'5-COMP. PRÓPRIA'!$B$1:$I$42307,5,0),""))</f>
        <v xml:space="preserve">un    </v>
      </c>
      <c r="G175" s="140">
        <v>3</v>
      </c>
      <c r="H175" s="252">
        <f>IFERROR(VLOOKUP($C175,'SINAPI-MT ABRIL 2021'!$1:$1048576,4,0),IFERROR(VLOOKUP($C175,'5-COMP. PRÓPRIA'!$B$1:$I$42307,8,0),""))</f>
        <v>10.050000000000001</v>
      </c>
      <c r="I175" s="254">
        <f>TRUNC(($H175*'4-BDI'!$E$35),2)</f>
        <v>12.83</v>
      </c>
      <c r="J175" s="281">
        <f t="shared" si="23"/>
        <v>30.15</v>
      </c>
      <c r="K175" s="285">
        <f t="shared" si="25"/>
        <v>38.49</v>
      </c>
    </row>
    <row r="176" spans="1:11" ht="15">
      <c r="A176" s="16"/>
      <c r="B176" s="284" t="s">
        <v>13410</v>
      </c>
      <c r="C176" s="14" t="str">
        <f>'5-COMP. PRÓPRIA'!B722</f>
        <v>CP-HID-18</v>
      </c>
      <c r="D176" s="5" t="s">
        <v>412</v>
      </c>
      <c r="E176" s="251" t="str">
        <f>IFERROR(VLOOKUP($C176,'SINAPI-MT ABRIL 2021'!$1:$1048576,2,0),IFERROR(VLOOKUP($C176,'5-COMP. PRÓPRIA'!$B$1:$I$42307,4,0),""))</f>
        <v>Joelho 90 soldavel com rosca 20mm - 1/2", fornecimento e instalação</v>
      </c>
      <c r="F176" s="252" t="str">
        <f>IFERROR(VLOOKUP($C176,'SINAPI-MT ABRIL 2021'!$1:$1048576,3,0),IFERROR(VLOOKUP($C176,'5-COMP. PRÓPRIA'!$B$1:$I$42307,5,0),""))</f>
        <v xml:space="preserve">un    </v>
      </c>
      <c r="G176" s="140">
        <v>3</v>
      </c>
      <c r="H176" s="252">
        <f>IFERROR(VLOOKUP($C176,'SINAPI-MT ABRIL 2021'!$1:$1048576,4,0),IFERROR(VLOOKUP($C176,'5-COMP. PRÓPRIA'!$B$1:$I$42307,8,0),""))</f>
        <v>8.1300000000000008</v>
      </c>
      <c r="I176" s="254">
        <f>TRUNC(($H176*'4-BDI'!$E$35),2)</f>
        <v>10.38</v>
      </c>
      <c r="J176" s="281">
        <f t="shared" si="23"/>
        <v>24.39</v>
      </c>
      <c r="K176" s="285">
        <f t="shared" si="25"/>
        <v>31.14</v>
      </c>
    </row>
    <row r="177" spans="1:11" ht="25.5">
      <c r="A177" s="16"/>
      <c r="B177" s="284" t="s">
        <v>13411</v>
      </c>
      <c r="C177" s="14" t="str">
        <f>'5-COMP. PRÓPRIA'!B730</f>
        <v>CP-HID-19</v>
      </c>
      <c r="D177" s="5" t="s">
        <v>412</v>
      </c>
      <c r="E177" s="251" t="str">
        <f>IFERROR(VLOOKUP($C177,'SINAPI-MT ABRIL 2021'!$1:$1048576,2,0),IFERROR(VLOOKUP($C177,'5-COMP. PRÓPRIA'!$B$1:$I$42307,4,0),""))</f>
        <v>Joelho 90º soldavel com bucha de latão - 25mm - 3/4", fornecimento e instalação</v>
      </c>
      <c r="F177" s="252" t="str">
        <f>IFERROR(VLOOKUP($C177,'SINAPI-MT ABRIL 2021'!$1:$1048576,3,0),IFERROR(VLOOKUP($C177,'5-COMP. PRÓPRIA'!$B$1:$I$42307,5,0),""))</f>
        <v xml:space="preserve">un    </v>
      </c>
      <c r="G177" s="140">
        <v>5</v>
      </c>
      <c r="H177" s="252">
        <f>IFERROR(VLOOKUP($C177,'SINAPI-MT ABRIL 2021'!$1:$1048576,4,0),IFERROR(VLOOKUP($C177,'5-COMP. PRÓPRIA'!$B$1:$I$42307,8,0),""))</f>
        <v>13</v>
      </c>
      <c r="I177" s="254">
        <f>TRUNC(($H177*'4-BDI'!$E$35),2)</f>
        <v>16.600000000000001</v>
      </c>
      <c r="J177" s="281">
        <f t="shared" si="23"/>
        <v>65</v>
      </c>
      <c r="K177" s="285">
        <f t="shared" si="25"/>
        <v>83</v>
      </c>
    </row>
    <row r="178" spans="1:11" ht="25.5">
      <c r="A178" s="16"/>
      <c r="B178" s="284" t="s">
        <v>13412</v>
      </c>
      <c r="C178" s="14" t="str">
        <f>'5-COMP. PRÓPRIA'!B733</f>
        <v>CP-HID-20</v>
      </c>
      <c r="D178" s="5" t="s">
        <v>412</v>
      </c>
      <c r="E178" s="251" t="str">
        <f>IFERROR(VLOOKUP($C178,'SINAPI-MT ABRIL 2021'!$1:$1048576,2,0),IFERROR(VLOOKUP($C178,'5-COMP. PRÓPRIA'!$B$1:$I$42307,4,0),""))</f>
        <v>Joelho de redução 90º soldavel com bucha latão - 25mm - 1/2", fornecimento e instalação</v>
      </c>
      <c r="F178" s="252" t="str">
        <f>IFERROR(VLOOKUP($C178,'SINAPI-MT ABRIL 2021'!$1:$1048576,3,0),IFERROR(VLOOKUP($C178,'5-COMP. PRÓPRIA'!$B$1:$I$42307,5,0),""))</f>
        <v xml:space="preserve">un    </v>
      </c>
      <c r="G178" s="140">
        <v>20</v>
      </c>
      <c r="H178" s="252">
        <f>IFERROR(VLOOKUP($C178,'SINAPI-MT ABRIL 2021'!$1:$1048576,4,0),IFERROR(VLOOKUP($C178,'5-COMP. PRÓPRIA'!$B$1:$I$42307,8,0),""))</f>
        <v>11.89</v>
      </c>
      <c r="I178" s="254">
        <f>TRUNC(($H178*'4-BDI'!$E$35),2)</f>
        <v>15.18</v>
      </c>
      <c r="J178" s="281">
        <f t="shared" si="23"/>
        <v>237.8</v>
      </c>
      <c r="K178" s="285">
        <f t="shared" si="25"/>
        <v>303.60000000000002</v>
      </c>
    </row>
    <row r="179" spans="1:11" ht="15">
      <c r="A179" s="16"/>
      <c r="B179" s="284" t="s">
        <v>13413</v>
      </c>
      <c r="C179" s="14" t="str">
        <f>'5-COMP. PRÓPRIA'!B736</f>
        <v>CP-HID-21</v>
      </c>
      <c r="D179" s="5" t="s">
        <v>412</v>
      </c>
      <c r="E179" s="251" t="str">
        <f>IFERROR(VLOOKUP($C179,'SINAPI-MT ABRIL 2021'!$1:$1048576,2,0),IFERROR(VLOOKUP($C179,'5-COMP. PRÓPRIA'!$B$1:$I$42307,4,0),""))</f>
        <v>Luva soldável com rosca 25mm - 3/4"</v>
      </c>
      <c r="F179" s="252" t="str">
        <f>IFERROR(VLOOKUP($C179,'SINAPI-MT ABRIL 2021'!$1:$1048576,3,0),IFERROR(VLOOKUP($C179,'5-COMP. PRÓPRIA'!$B$1:$I$42307,5,0),""))</f>
        <v xml:space="preserve">un    </v>
      </c>
      <c r="G179" s="140">
        <v>3</v>
      </c>
      <c r="H179" s="252">
        <f>IFERROR(VLOOKUP($C179,'SINAPI-MT ABRIL 2021'!$1:$1048576,4,0),IFERROR(VLOOKUP($C179,'5-COMP. PRÓPRIA'!$B$1:$I$42307,8,0),""))</f>
        <v>3.97</v>
      </c>
      <c r="I179" s="254">
        <f>TRUNC(($H179*'4-BDI'!$E$35),2)</f>
        <v>5.0599999999999996</v>
      </c>
      <c r="J179" s="281">
        <f t="shared" si="23"/>
        <v>11.91</v>
      </c>
      <c r="K179" s="285">
        <f t="shared" si="25"/>
        <v>15.18</v>
      </c>
    </row>
    <row r="180" spans="1:11" ht="25.5">
      <c r="A180" s="16"/>
      <c r="B180" s="284" t="s">
        <v>13414</v>
      </c>
      <c r="C180" s="14" t="str">
        <f>'5-COMP. PRÓPRIA'!B739</f>
        <v>CP-HID-22</v>
      </c>
      <c r="D180" s="5" t="s">
        <v>412</v>
      </c>
      <c r="E180" s="251" t="str">
        <f>IFERROR(VLOOKUP($C180,'SINAPI-MT ABRIL 2021'!$1:$1048576,2,0),IFERROR(VLOOKUP($C180,'5-COMP. PRÓPRIA'!$B$1:$I$42307,4,0),""))</f>
        <v>Luva de redução soldavel com bucha latão - 25mm - 1/2", fornecimento e instalação</v>
      </c>
      <c r="F180" s="252" t="str">
        <f>IFERROR(VLOOKUP($C180,'SINAPI-MT ABRIL 2021'!$1:$1048576,3,0),IFERROR(VLOOKUP($C180,'5-COMP. PRÓPRIA'!$B$1:$I$42307,5,0),""))</f>
        <v xml:space="preserve">un    </v>
      </c>
      <c r="G180" s="140">
        <v>8</v>
      </c>
      <c r="H180" s="252">
        <f>IFERROR(VLOOKUP($C180,'SINAPI-MT ABRIL 2021'!$1:$1048576,4,0),IFERROR(VLOOKUP($C180,'5-COMP. PRÓPRIA'!$B$1:$I$42307,8,0),""))</f>
        <v>7.71</v>
      </c>
      <c r="I180" s="254">
        <f>TRUNC(($H180*'4-BDI'!$E$35),2)</f>
        <v>9.84</v>
      </c>
      <c r="J180" s="281">
        <f t="shared" si="23"/>
        <v>61.68</v>
      </c>
      <c r="K180" s="285">
        <f t="shared" si="25"/>
        <v>78.72</v>
      </c>
    </row>
    <row r="181" spans="1:11" ht="15">
      <c r="A181" s="16"/>
      <c r="B181" s="284" t="s">
        <v>13415</v>
      </c>
      <c r="C181" s="14">
        <v>89395</v>
      </c>
      <c r="D181" s="5" t="s">
        <v>20</v>
      </c>
      <c r="E181" s="38" t="s">
        <v>510</v>
      </c>
      <c r="F181" s="238" t="s">
        <v>413</v>
      </c>
      <c r="G181" s="140">
        <v>8</v>
      </c>
      <c r="H181" s="252">
        <f>IFERROR(VLOOKUP($C181,'SINAPI-MT ABRIL 2021'!$1:$1048576,4,0),IFERROR(VLOOKUP($C181,'5-COMP. PRÓPRIA'!$B$1:$I$42307,8,0),""))</f>
        <v>9.33</v>
      </c>
      <c r="I181" s="254">
        <f>TRUNC(($H181*'4-BDI'!$E$35),2)</f>
        <v>11.91</v>
      </c>
      <c r="J181" s="281">
        <f t="shared" si="23"/>
        <v>74.64</v>
      </c>
      <c r="K181" s="285">
        <f t="shared" si="25"/>
        <v>95.28</v>
      </c>
    </row>
    <row r="182" spans="1:11" ht="15">
      <c r="A182" s="16"/>
      <c r="B182" s="284" t="s">
        <v>13416</v>
      </c>
      <c r="C182" s="14">
        <v>89443</v>
      </c>
      <c r="D182" s="5" t="s">
        <v>20</v>
      </c>
      <c r="E182" s="38" t="s">
        <v>511</v>
      </c>
      <c r="F182" s="238" t="s">
        <v>413</v>
      </c>
      <c r="G182" s="140">
        <v>1</v>
      </c>
      <c r="H182" s="252">
        <f>IFERROR(VLOOKUP($C182,'SINAPI-MT ABRIL 2021'!$1:$1048576,4,0),IFERROR(VLOOKUP($C182,'5-COMP. PRÓPRIA'!$B$1:$I$42307,8,0),""))</f>
        <v>10.93</v>
      </c>
      <c r="I182" s="254">
        <f>TRUNC(($H182*'4-BDI'!$E$35),2)</f>
        <v>13.95</v>
      </c>
      <c r="J182" s="281">
        <f t="shared" si="23"/>
        <v>10.93</v>
      </c>
      <c r="K182" s="285">
        <f t="shared" si="25"/>
        <v>13.95</v>
      </c>
    </row>
    <row r="183" spans="1:11" ht="15">
      <c r="A183" s="16"/>
      <c r="B183" s="284" t="s">
        <v>13417</v>
      </c>
      <c r="C183" s="14">
        <v>89625</v>
      </c>
      <c r="D183" s="5" t="s">
        <v>20</v>
      </c>
      <c r="E183" s="38" t="s">
        <v>512</v>
      </c>
      <c r="F183" s="238" t="s">
        <v>413</v>
      </c>
      <c r="G183" s="140">
        <v>7</v>
      </c>
      <c r="H183" s="252">
        <f>IFERROR(VLOOKUP($C183,'SINAPI-MT ABRIL 2021'!$1:$1048576,4,0),IFERROR(VLOOKUP($C183,'5-COMP. PRÓPRIA'!$B$1:$I$42307,8,0),""))</f>
        <v>18.91</v>
      </c>
      <c r="I183" s="254">
        <f>TRUNC(($H183*'4-BDI'!$E$35),2)</f>
        <v>24.14</v>
      </c>
      <c r="J183" s="281">
        <f t="shared" si="23"/>
        <v>132.37</v>
      </c>
      <c r="K183" s="285">
        <f t="shared" si="25"/>
        <v>168.98</v>
      </c>
    </row>
    <row r="184" spans="1:11" ht="15">
      <c r="A184" s="16"/>
      <c r="B184" s="284" t="s">
        <v>13418</v>
      </c>
      <c r="C184" s="14" t="str">
        <f>'5-COMP. PRÓPRIA'!B747</f>
        <v>CP-HID-23</v>
      </c>
      <c r="D184" s="5" t="s">
        <v>412</v>
      </c>
      <c r="E184" s="251" t="str">
        <f>IFERROR(VLOOKUP($C184,'SINAPI-MT ABRIL 2021'!$1:$1048576,2,0),IFERROR(VLOOKUP($C184,'5-COMP. PRÓPRIA'!$B$1:$I$42307,4,0),""))</f>
        <v>Tê 90 soldável - 60mm, fornecimento e instalação</v>
      </c>
      <c r="F184" s="252" t="str">
        <f>IFERROR(VLOOKUP($C184,'SINAPI-MT ABRIL 2021'!$1:$1048576,3,0),IFERROR(VLOOKUP($C184,'5-COMP. PRÓPRIA'!$B$1:$I$42307,5,0),""))</f>
        <v xml:space="preserve">un    </v>
      </c>
      <c r="G184" s="140">
        <v>6</v>
      </c>
      <c r="H184" s="252">
        <f>IFERROR(VLOOKUP($C184,'SINAPI-MT ABRIL 2021'!$1:$1048576,4,0),IFERROR(VLOOKUP($C184,'5-COMP. PRÓPRIA'!$B$1:$I$42307,8,0),""))</f>
        <v>40.98</v>
      </c>
      <c r="I184" s="254">
        <f>TRUNC(($H184*'4-BDI'!$E$35),2)</f>
        <v>52.33</v>
      </c>
      <c r="J184" s="281">
        <f t="shared" si="23"/>
        <v>245.88</v>
      </c>
      <c r="K184" s="285">
        <f t="shared" si="25"/>
        <v>313.98</v>
      </c>
    </row>
    <row r="185" spans="1:11" ht="15">
      <c r="A185" s="16"/>
      <c r="B185" s="284" t="s">
        <v>13419</v>
      </c>
      <c r="C185" s="14" t="str">
        <f>'5-COMP. PRÓPRIA'!B750</f>
        <v>CP-HID-24</v>
      </c>
      <c r="D185" s="5" t="s">
        <v>412</v>
      </c>
      <c r="E185" s="251" t="str">
        <f>IFERROR(VLOOKUP($C185,'SINAPI-MT ABRIL 2021'!$1:$1048576,2,0),IFERROR(VLOOKUP($C185,'5-COMP. PRÓPRIA'!$B$1:$I$42307,4,0),""))</f>
        <v>Tê 90 soldável - 75mm, fornecimento e instalação</v>
      </c>
      <c r="F185" s="252" t="str">
        <f>IFERROR(VLOOKUP($C185,'SINAPI-MT ABRIL 2021'!$1:$1048576,3,0),IFERROR(VLOOKUP($C185,'5-COMP. PRÓPRIA'!$B$1:$I$42307,5,0),""))</f>
        <v xml:space="preserve">un    </v>
      </c>
      <c r="G185" s="140">
        <v>1</v>
      </c>
      <c r="H185" s="252">
        <f>IFERROR(VLOOKUP($C185,'SINAPI-MT ABRIL 2021'!$1:$1048576,4,0),IFERROR(VLOOKUP($C185,'5-COMP. PRÓPRIA'!$B$1:$I$42307,8,0),""))</f>
        <v>76.180000000000007</v>
      </c>
      <c r="I185" s="254">
        <f>TRUNC(($H185*'4-BDI'!$E$35),2)</f>
        <v>97.28</v>
      </c>
      <c r="J185" s="281">
        <f t="shared" si="23"/>
        <v>76.180000000000007</v>
      </c>
      <c r="K185" s="285">
        <f t="shared" si="25"/>
        <v>97.28</v>
      </c>
    </row>
    <row r="186" spans="1:11" ht="15">
      <c r="A186" s="16"/>
      <c r="B186" s="284" t="s">
        <v>13420</v>
      </c>
      <c r="C186" s="14" t="str">
        <f>'5-COMP. PRÓPRIA'!B753</f>
        <v>CP-HID-25</v>
      </c>
      <c r="D186" s="5" t="s">
        <v>412</v>
      </c>
      <c r="E186" s="251" t="str">
        <f>IFERROR(VLOOKUP($C186,'SINAPI-MT ABRIL 2021'!$1:$1048576,2,0),IFERROR(VLOOKUP($C186,'5-COMP. PRÓPRIA'!$B$1:$I$42307,4,0),""))</f>
        <v>Tê 90 soldável - 85mm, fornecimento e instalação</v>
      </c>
      <c r="F186" s="252" t="str">
        <f>IFERROR(VLOOKUP($C186,'SINAPI-MT ABRIL 2021'!$1:$1048576,3,0),IFERROR(VLOOKUP($C186,'5-COMP. PRÓPRIA'!$B$1:$I$42307,5,0),""))</f>
        <v xml:space="preserve">un    </v>
      </c>
      <c r="G186" s="140">
        <v>7</v>
      </c>
      <c r="H186" s="252">
        <f>IFERROR(VLOOKUP($C186,'SINAPI-MT ABRIL 2021'!$1:$1048576,4,0),IFERROR(VLOOKUP($C186,'5-COMP. PRÓPRIA'!$B$1:$I$42307,8,0),""))</f>
        <v>116.62</v>
      </c>
      <c r="I186" s="254">
        <f>TRUNC(($H186*'4-BDI'!$E$35),2)</f>
        <v>148.91999999999999</v>
      </c>
      <c r="J186" s="281">
        <f t="shared" si="23"/>
        <v>816.34</v>
      </c>
      <c r="K186" s="285">
        <f t="shared" si="25"/>
        <v>1042.44</v>
      </c>
    </row>
    <row r="187" spans="1:11" ht="15">
      <c r="A187" s="16"/>
      <c r="B187" s="284" t="s">
        <v>13421</v>
      </c>
      <c r="C187" s="14">
        <v>89622</v>
      </c>
      <c r="D187" s="5" t="s">
        <v>20</v>
      </c>
      <c r="E187" s="38" t="s">
        <v>513</v>
      </c>
      <c r="F187" s="238" t="s">
        <v>413</v>
      </c>
      <c r="G187" s="140">
        <v>2</v>
      </c>
      <c r="H187" s="252">
        <f>IFERROR(VLOOKUP($C187,'SINAPI-MT ABRIL 2021'!$1:$1048576,4,0),IFERROR(VLOOKUP($C187,'5-COMP. PRÓPRIA'!$B$1:$I$42307,8,0),""))</f>
        <v>11.45</v>
      </c>
      <c r="I187" s="254">
        <f>TRUNC(($H187*'4-BDI'!$E$35),2)</f>
        <v>14.62</v>
      </c>
      <c r="J187" s="281">
        <f t="shared" si="23"/>
        <v>22.9</v>
      </c>
      <c r="K187" s="285">
        <f t="shared" si="25"/>
        <v>29.24</v>
      </c>
    </row>
    <row r="188" spans="1:11" ht="15">
      <c r="A188" s="16"/>
      <c r="B188" s="284" t="s">
        <v>13422</v>
      </c>
      <c r="C188" s="14">
        <v>89627</v>
      </c>
      <c r="D188" s="5" t="s">
        <v>20</v>
      </c>
      <c r="E188" s="38" t="s">
        <v>514</v>
      </c>
      <c r="F188" s="238" t="s">
        <v>413</v>
      </c>
      <c r="G188" s="140">
        <v>20</v>
      </c>
      <c r="H188" s="252">
        <f>IFERROR(VLOOKUP($C188,'SINAPI-MT ABRIL 2021'!$1:$1048576,4,0),IFERROR(VLOOKUP($C188,'5-COMP. PRÓPRIA'!$B$1:$I$42307,8,0),""))</f>
        <v>17.760000000000002</v>
      </c>
      <c r="I188" s="254">
        <f>TRUNC(($H188*'4-BDI'!$E$35),2)</f>
        <v>22.67</v>
      </c>
      <c r="J188" s="281">
        <f t="shared" si="23"/>
        <v>355.2</v>
      </c>
      <c r="K188" s="285">
        <f t="shared" si="25"/>
        <v>453.4</v>
      </c>
    </row>
    <row r="189" spans="1:11" ht="15">
      <c r="A189" s="16"/>
      <c r="B189" s="284" t="s">
        <v>13423</v>
      </c>
      <c r="C189" s="14" t="str">
        <f>'5-COMP. PRÓPRIA'!B757</f>
        <v>CP-HID-26</v>
      </c>
      <c r="D189" s="5" t="s">
        <v>412</v>
      </c>
      <c r="E189" s="251" t="str">
        <f>IFERROR(VLOOKUP($C189,'SINAPI-MT ABRIL 2021'!$1:$1048576,2,0),IFERROR(VLOOKUP($C189,'5-COMP. PRÓPRIA'!$B$1:$I$42307,4,0),""))</f>
        <v>Tê de redução 90 soldavel - 50mm - 32mm, fornecimento e instalação</v>
      </c>
      <c r="F189" s="252" t="str">
        <f>IFERROR(VLOOKUP($C189,'SINAPI-MT ABRIL 2021'!$1:$1048576,3,0),IFERROR(VLOOKUP($C189,'5-COMP. PRÓPRIA'!$B$1:$I$42307,5,0),""))</f>
        <v xml:space="preserve">un    </v>
      </c>
      <c r="G189" s="140">
        <v>1</v>
      </c>
      <c r="H189" s="252">
        <f>IFERROR(VLOOKUP($C189,'SINAPI-MT ABRIL 2021'!$1:$1048576,4,0),IFERROR(VLOOKUP($C189,'5-COMP. PRÓPRIA'!$B$1:$I$42307,8,0),""))</f>
        <v>24.32</v>
      </c>
      <c r="I189" s="254">
        <f>TRUNC(($H189*'4-BDI'!$E$35),2)</f>
        <v>31.05</v>
      </c>
      <c r="J189" s="281">
        <f t="shared" si="23"/>
        <v>24.32</v>
      </c>
      <c r="K189" s="285">
        <f t="shared" si="25"/>
        <v>31.05</v>
      </c>
    </row>
    <row r="190" spans="1:11" ht="15">
      <c r="A190" s="16"/>
      <c r="B190" s="284" t="s">
        <v>13424</v>
      </c>
      <c r="C190" s="14">
        <v>89630</v>
      </c>
      <c r="D190" s="5" t="s">
        <v>20</v>
      </c>
      <c r="E190" s="38" t="s">
        <v>515</v>
      </c>
      <c r="F190" s="238" t="s">
        <v>413</v>
      </c>
      <c r="G190" s="140">
        <v>8</v>
      </c>
      <c r="H190" s="252">
        <f>IFERROR(VLOOKUP($C190,'SINAPI-MT ABRIL 2021'!$1:$1048576,4,0),IFERROR(VLOOKUP($C190,'5-COMP. PRÓPRIA'!$B$1:$I$42307,8,0),""))</f>
        <v>65.77</v>
      </c>
      <c r="I190" s="254">
        <f>TRUNC(($H190*'4-BDI'!$E$35),2)</f>
        <v>83.98</v>
      </c>
      <c r="J190" s="281">
        <f t="shared" si="23"/>
        <v>526.16</v>
      </c>
      <c r="K190" s="285">
        <f t="shared" si="25"/>
        <v>671.84</v>
      </c>
    </row>
    <row r="191" spans="1:11" ht="15">
      <c r="A191" s="16"/>
      <c r="B191" s="284" t="s">
        <v>13425</v>
      </c>
      <c r="C191" s="14" t="str">
        <f>'5-COMP. PRÓPRIA'!B765</f>
        <v>CP-HID-27</v>
      </c>
      <c r="D191" s="5" t="s">
        <v>412</v>
      </c>
      <c r="E191" s="251" t="str">
        <f>IFERROR(VLOOKUP($C191,'SINAPI-MT ABRIL 2021'!$1:$1048576,2,0),IFERROR(VLOOKUP($C191,'5-COMP. PRÓPRIA'!$B$1:$I$42307,4,0),""))</f>
        <v>Tê de redução 90 soldavel - 75mm - 60mm, fornecimento e instalação</v>
      </c>
      <c r="F191" s="252" t="str">
        <f>IFERROR(VLOOKUP($C191,'SINAPI-MT ABRIL 2021'!$1:$1048576,3,0),IFERROR(VLOOKUP($C191,'5-COMP. PRÓPRIA'!$B$1:$I$42307,5,0),""))</f>
        <v xml:space="preserve">un    </v>
      </c>
      <c r="G191" s="140">
        <v>4</v>
      </c>
      <c r="H191" s="252">
        <f>IFERROR(VLOOKUP($C191,'SINAPI-MT ABRIL 2021'!$1:$1048576,4,0),IFERROR(VLOOKUP($C191,'5-COMP. PRÓPRIA'!$B$1:$I$42307,8,0),""))</f>
        <v>132.16999999999999</v>
      </c>
      <c r="I191" s="254">
        <f>TRUNC(($H191*'4-BDI'!$E$35),2)</f>
        <v>168.78</v>
      </c>
      <c r="J191" s="281">
        <f t="shared" si="23"/>
        <v>528.67999999999995</v>
      </c>
      <c r="K191" s="285">
        <f t="shared" si="25"/>
        <v>675.12</v>
      </c>
    </row>
    <row r="192" spans="1:11" ht="15">
      <c r="A192" s="16"/>
      <c r="B192" s="284" t="s">
        <v>13426</v>
      </c>
      <c r="C192" s="14" t="str">
        <f>'5-COMP. PRÓPRIA'!B773</f>
        <v>CP-HID-28</v>
      </c>
      <c r="D192" s="5" t="s">
        <v>412</v>
      </c>
      <c r="E192" s="251" t="str">
        <f>IFERROR(VLOOKUP($C192,'SINAPI-MT ABRIL 2021'!$1:$1048576,2,0),IFERROR(VLOOKUP($C192,'5-COMP. PRÓPRIA'!$B$1:$I$42307,4,0),""))</f>
        <v>Tê de redução 90 soldavel - 85mm - 60mm, fornecimento e instalação</v>
      </c>
      <c r="F192" s="252" t="str">
        <f>IFERROR(VLOOKUP($C192,'SINAPI-MT ABRIL 2021'!$1:$1048576,3,0),IFERROR(VLOOKUP($C192,'5-COMP. PRÓPRIA'!$B$1:$I$42307,5,0),""))</f>
        <v xml:space="preserve">un    </v>
      </c>
      <c r="G192" s="140">
        <v>3</v>
      </c>
      <c r="H192" s="252">
        <f>IFERROR(VLOOKUP($C192,'SINAPI-MT ABRIL 2021'!$1:$1048576,4,0),IFERROR(VLOOKUP($C192,'5-COMP. PRÓPRIA'!$B$1:$I$42307,8,0),""))</f>
        <v>95.32</v>
      </c>
      <c r="I192" s="254">
        <f>TRUNC(($H192*'4-BDI'!$E$35),2)</f>
        <v>121.72</v>
      </c>
      <c r="J192" s="281">
        <f t="shared" si="23"/>
        <v>285.95999999999998</v>
      </c>
      <c r="K192" s="285">
        <f t="shared" si="25"/>
        <v>365.16</v>
      </c>
    </row>
    <row r="193" spans="1:11" ht="15">
      <c r="A193" s="16"/>
      <c r="B193" s="284" t="s">
        <v>13427</v>
      </c>
      <c r="C193" s="14" t="str">
        <f>'5-COMP. PRÓPRIA'!B776</f>
        <v>CP-HID-29</v>
      </c>
      <c r="D193" s="5" t="s">
        <v>412</v>
      </c>
      <c r="E193" s="251" t="str">
        <f>IFERROR(VLOOKUP($C193,'SINAPI-MT ABRIL 2021'!$1:$1048576,2,0),IFERROR(VLOOKUP($C193,'5-COMP. PRÓPRIA'!$B$1:$I$42307,4,0),""))</f>
        <v>Tê de redução 90 soldavel - 85mm - 75mm, fornecimento e instalação</v>
      </c>
      <c r="F193" s="252" t="str">
        <f>IFERROR(VLOOKUP($C193,'SINAPI-MT ABRIL 2021'!$1:$1048576,3,0),IFERROR(VLOOKUP($C193,'5-COMP. PRÓPRIA'!$B$1:$I$42307,5,0),""))</f>
        <v xml:space="preserve">un    </v>
      </c>
      <c r="G193" s="140">
        <v>2</v>
      </c>
      <c r="H193" s="252">
        <f>IFERROR(VLOOKUP($C193,'SINAPI-MT ABRIL 2021'!$1:$1048576,4,0),IFERROR(VLOOKUP($C193,'5-COMP. PRÓPRIA'!$B$1:$I$42307,8,0),""))</f>
        <v>142.16999999999999</v>
      </c>
      <c r="I193" s="254">
        <f>TRUNC(($H193*'4-BDI'!$E$35),2)</f>
        <v>181.55</v>
      </c>
      <c r="J193" s="281">
        <f t="shared" si="23"/>
        <v>284.33999999999997</v>
      </c>
      <c r="K193" s="285">
        <f t="shared" si="25"/>
        <v>363.1</v>
      </c>
    </row>
    <row r="194" spans="1:11" ht="25.5">
      <c r="A194" s="16"/>
      <c r="B194" s="284" t="s">
        <v>13428</v>
      </c>
      <c r="C194" s="14" t="str">
        <f>'5-COMP. PRÓPRIA'!B784</f>
        <v>CP-HID-30</v>
      </c>
      <c r="D194" s="5" t="s">
        <v>412</v>
      </c>
      <c r="E194" s="251" t="str">
        <f>IFERROR(VLOOKUP($C194,'SINAPI-MT ABRIL 2021'!$1:$1048576,2,0),IFERROR(VLOOKUP($C194,'5-COMP. PRÓPRIA'!$B$1:$I$42307,4,0),""))</f>
        <v>Tê redução 90º soldavel com bucha latão B central - 25mm - 1/2", fornecimento e instalação</v>
      </c>
      <c r="F194" s="252" t="str">
        <f>IFERROR(VLOOKUP($C194,'SINAPI-MT ABRIL 2021'!$1:$1048576,3,0),IFERROR(VLOOKUP($C194,'5-COMP. PRÓPRIA'!$B$1:$I$42307,5,0),""))</f>
        <v xml:space="preserve">un    </v>
      </c>
      <c r="G194" s="140">
        <v>7</v>
      </c>
      <c r="H194" s="252">
        <f>IFERROR(VLOOKUP($C194,'SINAPI-MT ABRIL 2021'!$1:$1048576,4,0),IFERROR(VLOOKUP($C194,'5-COMP. PRÓPRIA'!$B$1:$I$42307,8,0),""))</f>
        <v>12.9</v>
      </c>
      <c r="I194" s="254">
        <f>TRUNC(($H194*'4-BDI'!$E$35),2)</f>
        <v>16.47</v>
      </c>
      <c r="J194" s="281">
        <f t="shared" si="23"/>
        <v>90.3</v>
      </c>
      <c r="K194" s="285">
        <f t="shared" si="25"/>
        <v>115.29</v>
      </c>
    </row>
    <row r="195" spans="1:11" ht="25.5">
      <c r="A195" s="16"/>
      <c r="B195" s="284" t="s">
        <v>13429</v>
      </c>
      <c r="C195" s="14">
        <v>90374</v>
      </c>
      <c r="D195" s="5" t="s">
        <v>20</v>
      </c>
      <c r="E195" s="38" t="s">
        <v>518</v>
      </c>
      <c r="F195" s="238" t="s">
        <v>413</v>
      </c>
      <c r="G195" s="140">
        <v>1</v>
      </c>
      <c r="H195" s="252">
        <f>IFERROR(VLOOKUP($C195,'SINAPI-MT ABRIL 2021'!$1:$1048576,4,0),IFERROR(VLOOKUP($C195,'5-COMP. PRÓPRIA'!$B$1:$I$42307,8,0),""))</f>
        <v>18.920000000000002</v>
      </c>
      <c r="I195" s="254">
        <f>TRUNC(($H195*'4-BDI'!$E$35),2)</f>
        <v>24.16</v>
      </c>
      <c r="J195" s="281">
        <f t="shared" si="23"/>
        <v>18.920000000000002</v>
      </c>
      <c r="K195" s="285">
        <f t="shared" si="25"/>
        <v>24.16</v>
      </c>
    </row>
    <row r="196" spans="1:11" ht="15">
      <c r="A196" s="16"/>
      <c r="B196" s="284" t="s">
        <v>13430</v>
      </c>
      <c r="C196" s="14" t="str">
        <f>'5-COMP. PRÓPRIA'!B787</f>
        <v>CP-HID-31</v>
      </c>
      <c r="D196" s="5" t="s">
        <v>412</v>
      </c>
      <c r="E196" s="251" t="str">
        <f>IFERROR(VLOOKUP($C196,'SINAPI-MT ABRIL 2021'!$1:$1048576,2,0),IFERROR(VLOOKUP($C196,'5-COMP. PRÓPRIA'!$B$1:$I$42307,4,0),""))</f>
        <v xml:space="preserve">Tubo de descarga vde 38mm Fornecimento e instalação </v>
      </c>
      <c r="F196" s="252" t="str">
        <f>IFERROR(VLOOKUP($C196,'SINAPI-MT ABRIL 2021'!$1:$1048576,3,0),IFERROR(VLOOKUP($C196,'5-COMP. PRÓPRIA'!$B$1:$I$42307,5,0),""))</f>
        <v xml:space="preserve">un    </v>
      </c>
      <c r="G196" s="140">
        <v>13</v>
      </c>
      <c r="H196" s="252">
        <f>IFERROR(VLOOKUP($C196,'SINAPI-MT ABRIL 2021'!$1:$1048576,4,0),IFERROR(VLOOKUP($C196,'5-COMP. PRÓPRIA'!$B$1:$I$42307,8,0),""))</f>
        <v>16.579999999999998</v>
      </c>
      <c r="I196" s="254">
        <f>TRUNC(($H196*'4-BDI'!$E$35),2)</f>
        <v>21.17</v>
      </c>
      <c r="J196" s="281">
        <f t="shared" si="23"/>
        <v>215.54</v>
      </c>
      <c r="K196" s="285">
        <f t="shared" si="25"/>
        <v>275.20999999999998</v>
      </c>
    </row>
    <row r="197" spans="1:11" ht="15">
      <c r="A197" s="16"/>
      <c r="B197" s="284" t="s">
        <v>13431</v>
      </c>
      <c r="C197" s="14" t="str">
        <f>'5-COMP. PRÓPRIA'!B794</f>
        <v>CP-HID-32</v>
      </c>
      <c r="D197" s="5" t="s">
        <v>412</v>
      </c>
      <c r="E197" s="251" t="str">
        <f>IFERROR(VLOOKUP($C197,'SINAPI-MT ABRIL 2021'!$1:$1048576,2,0),IFERROR(VLOOKUP($C197,'5-COMP. PRÓPRIA'!$B$1:$I$42307,4,0),""))</f>
        <v>Tubo de ligação latao cromado com canopla para vaso sanitario</v>
      </c>
      <c r="F197" s="252" t="str">
        <f>IFERROR(VLOOKUP($C197,'SINAPI-MT ABRIL 2021'!$1:$1048576,3,0),IFERROR(VLOOKUP($C197,'5-COMP. PRÓPRIA'!$B$1:$I$42307,5,0),""))</f>
        <v xml:space="preserve">un    </v>
      </c>
      <c r="G197" s="140">
        <v>13</v>
      </c>
      <c r="H197" s="252">
        <f>IFERROR(VLOOKUP($C197,'SINAPI-MT ABRIL 2021'!$1:$1048576,4,0),IFERROR(VLOOKUP($C197,'5-COMP. PRÓPRIA'!$B$1:$I$42307,8,0),""))</f>
        <v>55.32</v>
      </c>
      <c r="I197" s="254">
        <f>TRUNC(($H197*'4-BDI'!$E$35),2)</f>
        <v>70.64</v>
      </c>
      <c r="J197" s="281">
        <f t="shared" si="23"/>
        <v>719.16</v>
      </c>
      <c r="K197" s="285">
        <f t="shared" si="25"/>
        <v>918.32</v>
      </c>
    </row>
    <row r="198" spans="1:11">
      <c r="A198" s="16"/>
      <c r="B198" s="287" t="s">
        <v>466</v>
      </c>
      <c r="C198" s="14"/>
      <c r="D198" s="5"/>
      <c r="E198" s="36" t="s">
        <v>522</v>
      </c>
      <c r="F198" s="238"/>
      <c r="G198" s="140"/>
      <c r="H198" s="22"/>
      <c r="I198" s="22"/>
      <c r="J198" s="22"/>
      <c r="K198" s="292"/>
    </row>
    <row r="199" spans="1:11" ht="15">
      <c r="A199" s="16"/>
      <c r="B199" s="284" t="s">
        <v>142</v>
      </c>
      <c r="C199" s="14" t="str">
        <f>'5-COMP. PRÓPRIA'!B800</f>
        <v>CP-HID-33</v>
      </c>
      <c r="D199" s="5" t="s">
        <v>412</v>
      </c>
      <c r="E199" s="251" t="str">
        <f>IFERROR(VLOOKUP($C199,'SINAPI-MT ABRIL 2021'!$1:$1048576,2,0),IFERROR(VLOOKUP($C199,'5-COMP. PRÓPRIA'!$B$1:$I$42307,4,0),""))</f>
        <v>Registro de esfera 1/2", fornecimento e instalação</v>
      </c>
      <c r="F199" s="252" t="str">
        <f>IFERROR(VLOOKUP($C199,'SINAPI-MT ABRIL 2021'!$1:$1048576,3,0),IFERROR(VLOOKUP($C199,'5-COMP. PRÓPRIA'!$B$1:$I$42307,5,0),""))</f>
        <v xml:space="preserve">un    </v>
      </c>
      <c r="G199" s="140">
        <v>1</v>
      </c>
      <c r="H199" s="252">
        <f>IFERROR(VLOOKUP($C199,'SINAPI-MT ABRIL 2021'!$1:$1048576,4,0),IFERROR(VLOOKUP($C199,'5-COMP. PRÓPRIA'!$B$1:$I$42307,8,0),""))</f>
        <v>15.37</v>
      </c>
      <c r="I199" s="254">
        <f>TRUNC(($H199*'4-BDI'!$E$35),2)</f>
        <v>19.62</v>
      </c>
      <c r="J199" s="281">
        <f t="shared" ref="J199:J210" si="26">TRUNC((H199*G199),2)</f>
        <v>15.37</v>
      </c>
      <c r="K199" s="285">
        <f t="shared" ref="K199:K210" si="27">TRUNC((I199*G199),2)</f>
        <v>19.62</v>
      </c>
    </row>
    <row r="200" spans="1:11" ht="15">
      <c r="A200" s="16"/>
      <c r="B200" s="284" t="s">
        <v>145</v>
      </c>
      <c r="C200" s="14" t="str">
        <f>'5-COMP. PRÓPRIA'!B803</f>
        <v>CP-HID-34</v>
      </c>
      <c r="D200" s="5" t="s">
        <v>412</v>
      </c>
      <c r="E200" s="251" t="str">
        <f>IFERROR(VLOOKUP($C200,'SINAPI-MT ABRIL 2021'!$1:$1048576,2,0),IFERROR(VLOOKUP($C200,'5-COMP. PRÓPRIA'!$B$1:$I$42307,4,0),""))</f>
        <v>Registro de gaveta com canopla cromada - 1/2", fornecimento e instalação</v>
      </c>
      <c r="F200" s="252" t="str">
        <f>IFERROR(VLOOKUP($C200,'SINAPI-MT ABRIL 2021'!$1:$1048576,3,0),IFERROR(VLOOKUP($C200,'5-COMP. PRÓPRIA'!$B$1:$I$42307,5,0),""))</f>
        <v xml:space="preserve">un    </v>
      </c>
      <c r="G200" s="140">
        <v>1</v>
      </c>
      <c r="H200" s="252">
        <f>IFERROR(VLOOKUP($C200,'SINAPI-MT ABRIL 2021'!$1:$1048576,4,0),IFERROR(VLOOKUP($C200,'5-COMP. PRÓPRIA'!$B$1:$I$42307,8,0),""))</f>
        <v>46.22</v>
      </c>
      <c r="I200" s="254">
        <f>TRUNC(($H200*'4-BDI'!$E$35),2)</f>
        <v>59.02</v>
      </c>
      <c r="J200" s="281">
        <f t="shared" si="26"/>
        <v>46.22</v>
      </c>
      <c r="K200" s="285">
        <f t="shared" si="27"/>
        <v>59.02</v>
      </c>
    </row>
    <row r="201" spans="1:11" ht="15">
      <c r="A201" s="16"/>
      <c r="B201" s="284" t="s">
        <v>148</v>
      </c>
      <c r="C201" s="14" t="str">
        <f>'5-COMP. PRÓPRIA'!B806</f>
        <v>CP-HID-35</v>
      </c>
      <c r="D201" s="5" t="s">
        <v>412</v>
      </c>
      <c r="E201" s="251" t="str">
        <f>IFERROR(VLOOKUP($C201,'SINAPI-MT ABRIL 2021'!$1:$1048576,2,0),IFERROR(VLOOKUP($C201,'5-COMP. PRÓPRIA'!$B$1:$I$42307,4,0),""))</f>
        <v>Registro esfera borboleta bruto PVC - 1/2", fornecimento e instalação</v>
      </c>
      <c r="F201" s="252" t="str">
        <f>IFERROR(VLOOKUP($C201,'SINAPI-MT ABRIL 2021'!$1:$1048576,3,0),IFERROR(VLOOKUP($C201,'5-COMP. PRÓPRIA'!$B$1:$I$42307,5,0),""))</f>
        <v xml:space="preserve">un    </v>
      </c>
      <c r="G201" s="140">
        <v>1</v>
      </c>
      <c r="H201" s="252">
        <f>IFERROR(VLOOKUP($C201,'SINAPI-MT ABRIL 2021'!$1:$1048576,4,0),IFERROR(VLOOKUP($C201,'5-COMP. PRÓPRIA'!$B$1:$I$42307,8,0),""))</f>
        <v>11.6</v>
      </c>
      <c r="I201" s="254">
        <f>TRUNC(($H201*'4-BDI'!$E$35),2)</f>
        <v>14.81</v>
      </c>
      <c r="J201" s="281">
        <f t="shared" si="26"/>
        <v>11.6</v>
      </c>
      <c r="K201" s="285">
        <f t="shared" si="27"/>
        <v>14.81</v>
      </c>
    </row>
    <row r="202" spans="1:11" ht="15">
      <c r="A202" s="16"/>
      <c r="B202" s="284" t="s">
        <v>151</v>
      </c>
      <c r="C202" s="39" t="str">
        <f>'5-COMP. PRÓPRIA'!B814</f>
        <v>CP-HID-36</v>
      </c>
      <c r="D202" s="5" t="s">
        <v>412</v>
      </c>
      <c r="E202" s="251" t="str">
        <f>IFERROR(VLOOKUP($C202,'SINAPI-MT ABRIL 2021'!$1:$1048576,2,0),IFERROR(VLOOKUP($C202,'5-COMP. PRÓPRIA'!$B$1:$I$42307,4,0),""))</f>
        <v>Registro bruto de gaveta 2", fornecimento e instalação</v>
      </c>
      <c r="F202" s="252" t="str">
        <f>IFERROR(VLOOKUP($C202,'SINAPI-MT ABRIL 2021'!$1:$1048576,3,0),IFERROR(VLOOKUP($C202,'5-COMP. PRÓPRIA'!$B$1:$I$42307,5,0),""))</f>
        <v xml:space="preserve">un    </v>
      </c>
      <c r="G202" s="140">
        <v>8</v>
      </c>
      <c r="H202" s="252">
        <f>IFERROR(VLOOKUP($C202,'SINAPI-MT ABRIL 2021'!$1:$1048576,4,0),IFERROR(VLOOKUP($C202,'5-COMP. PRÓPRIA'!$B$1:$I$42307,8,0),""))</f>
        <v>91.92</v>
      </c>
      <c r="I202" s="254">
        <f>TRUNC(($H202*'4-BDI'!$E$35),2)</f>
        <v>117.38</v>
      </c>
      <c r="J202" s="281">
        <f t="shared" si="26"/>
        <v>735.36</v>
      </c>
      <c r="K202" s="285">
        <f t="shared" si="27"/>
        <v>939.04</v>
      </c>
    </row>
    <row r="203" spans="1:11" ht="15">
      <c r="A203" s="16"/>
      <c r="B203" s="284" t="s">
        <v>154</v>
      </c>
      <c r="C203" s="39" t="str">
        <f>'5-COMP. PRÓPRIA'!B817</f>
        <v>CP-HID-37</v>
      </c>
      <c r="D203" s="5" t="s">
        <v>412</v>
      </c>
      <c r="E203" s="251" t="str">
        <f>IFERROR(VLOOKUP($C203,'SINAPI-MT ABRIL 2021'!$1:$1048576,2,0),IFERROR(VLOOKUP($C203,'5-COMP. PRÓPRIA'!$B$1:$I$42307,4,0),""))</f>
        <v>Registro bruto de gaveta 2 1/2", fornecimento e instalação</v>
      </c>
      <c r="F203" s="252" t="str">
        <f>IFERROR(VLOOKUP($C203,'SINAPI-MT ABRIL 2021'!$1:$1048576,3,0),IFERROR(VLOOKUP($C203,'5-COMP. PRÓPRIA'!$B$1:$I$42307,5,0),""))</f>
        <v xml:space="preserve">un    </v>
      </c>
      <c r="G203" s="140">
        <v>2</v>
      </c>
      <c r="H203" s="252">
        <f>IFERROR(VLOOKUP($C203,'SINAPI-MT ABRIL 2021'!$1:$1048576,4,0),IFERROR(VLOOKUP($C203,'5-COMP. PRÓPRIA'!$B$1:$I$42307,8,0),""))</f>
        <v>162.56</v>
      </c>
      <c r="I203" s="254">
        <f>TRUNC(($H203*'4-BDI'!$E$35),2)</f>
        <v>207.58</v>
      </c>
      <c r="J203" s="281">
        <f t="shared" si="26"/>
        <v>325.12</v>
      </c>
      <c r="K203" s="285">
        <f t="shared" si="27"/>
        <v>415.16</v>
      </c>
    </row>
    <row r="204" spans="1:11" ht="15">
      <c r="A204" s="16"/>
      <c r="B204" s="284" t="s">
        <v>157</v>
      </c>
      <c r="C204" s="39" t="str">
        <f>'5-COMP. PRÓPRIA'!B820</f>
        <v>CP-HID-38</v>
      </c>
      <c r="D204" s="5" t="s">
        <v>412</v>
      </c>
      <c r="E204" s="251" t="str">
        <f>IFERROR(VLOOKUP($C204,'SINAPI-MT ABRIL 2021'!$1:$1048576,2,0),IFERROR(VLOOKUP($C204,'5-COMP. PRÓPRIA'!$B$1:$I$42307,4,0),""))</f>
        <v>Registro bruto de gaveta 3", fornecimento e instalação</v>
      </c>
      <c r="F204" s="252" t="str">
        <f>IFERROR(VLOOKUP($C204,'SINAPI-MT ABRIL 2021'!$1:$1048576,3,0),IFERROR(VLOOKUP($C204,'5-COMP. PRÓPRIA'!$B$1:$I$42307,5,0),""))</f>
        <v xml:space="preserve">un    </v>
      </c>
      <c r="G204" s="140">
        <v>2</v>
      </c>
      <c r="H204" s="252">
        <f>IFERROR(VLOOKUP($C204,'SINAPI-MT ABRIL 2021'!$1:$1048576,4,0),IFERROR(VLOOKUP($C204,'5-COMP. PRÓPRIA'!$B$1:$I$42307,8,0),""))</f>
        <v>192.55</v>
      </c>
      <c r="I204" s="254">
        <f>TRUNC(($H204*'4-BDI'!$E$35),2)</f>
        <v>245.88</v>
      </c>
      <c r="J204" s="281">
        <f t="shared" si="26"/>
        <v>385.1</v>
      </c>
      <c r="K204" s="285">
        <f t="shared" si="27"/>
        <v>491.76</v>
      </c>
    </row>
    <row r="205" spans="1:11" ht="15">
      <c r="A205" s="16"/>
      <c r="B205" s="284" t="s">
        <v>159</v>
      </c>
      <c r="C205" s="39" t="str">
        <f>'5-COMP. PRÓPRIA'!B823</f>
        <v>CP-HID-39</v>
      </c>
      <c r="D205" s="5" t="s">
        <v>412</v>
      </c>
      <c r="E205" s="251" t="str">
        <f>IFERROR(VLOOKUP($C205,'SINAPI-MT ABRIL 2021'!$1:$1048576,2,0),IFERROR(VLOOKUP($C205,'5-COMP. PRÓPRIA'!$B$1:$I$42307,4,0),""))</f>
        <v>Registro bruto de gaveta 3/4", fornecimento e instalação</v>
      </c>
      <c r="F205" s="252" t="str">
        <f>IFERROR(VLOOKUP($C205,'SINAPI-MT ABRIL 2021'!$1:$1048576,3,0),IFERROR(VLOOKUP($C205,'5-COMP. PRÓPRIA'!$B$1:$I$42307,5,0),""))</f>
        <v xml:space="preserve">un    </v>
      </c>
      <c r="G205" s="140">
        <v>2</v>
      </c>
      <c r="H205" s="252">
        <f>IFERROR(VLOOKUP($C205,'SINAPI-MT ABRIL 2021'!$1:$1048576,4,0),IFERROR(VLOOKUP($C205,'5-COMP. PRÓPRIA'!$B$1:$I$42307,8,0),""))</f>
        <v>51.04</v>
      </c>
      <c r="I205" s="254">
        <f>TRUNC(($H205*'4-BDI'!$E$35),2)</f>
        <v>65.17</v>
      </c>
      <c r="J205" s="281">
        <f t="shared" si="26"/>
        <v>102.08</v>
      </c>
      <c r="K205" s="285">
        <f t="shared" si="27"/>
        <v>130.34</v>
      </c>
    </row>
    <row r="206" spans="1:11" ht="15">
      <c r="A206" s="16"/>
      <c r="B206" s="284" t="s">
        <v>162</v>
      </c>
      <c r="C206" s="39" t="str">
        <f>'5-COMP. PRÓPRIA'!B826</f>
        <v>CP-HID-40</v>
      </c>
      <c r="D206" s="5" t="s">
        <v>412</v>
      </c>
      <c r="E206" s="251" t="str">
        <f>IFERROR(VLOOKUP($C206,'SINAPI-MT ABRIL 2021'!$1:$1048576,2,0),IFERROR(VLOOKUP($C206,'5-COMP. PRÓPRIA'!$B$1:$I$42307,4,0),""))</f>
        <v>Registro bruto de gaveta 4", fornecimento e instalação</v>
      </c>
      <c r="F206" s="252" t="str">
        <f>IFERROR(VLOOKUP($C206,'SINAPI-MT ABRIL 2021'!$1:$1048576,3,0),IFERROR(VLOOKUP($C206,'5-COMP. PRÓPRIA'!$B$1:$I$42307,5,0),""))</f>
        <v xml:space="preserve">un    </v>
      </c>
      <c r="G206" s="140">
        <v>2</v>
      </c>
      <c r="H206" s="252">
        <f>IFERROR(VLOOKUP($C206,'SINAPI-MT ABRIL 2021'!$1:$1048576,4,0),IFERROR(VLOOKUP($C206,'5-COMP. PRÓPRIA'!$B$1:$I$42307,8,0),""))</f>
        <v>371.52</v>
      </c>
      <c r="I206" s="254">
        <f>TRUNC(($H206*'4-BDI'!$E$35),2)</f>
        <v>474.43</v>
      </c>
      <c r="J206" s="281">
        <f t="shared" si="26"/>
        <v>743.04</v>
      </c>
      <c r="K206" s="285">
        <f t="shared" si="27"/>
        <v>948.86</v>
      </c>
    </row>
    <row r="207" spans="1:11" ht="15">
      <c r="A207" s="16"/>
      <c r="B207" s="284" t="s">
        <v>13432</v>
      </c>
      <c r="C207" s="39" t="str">
        <f>'5-COMP. PRÓPRIA'!B829</f>
        <v>CP-HID-41</v>
      </c>
      <c r="D207" s="5" t="s">
        <v>412</v>
      </c>
      <c r="E207" s="251" t="str">
        <f>IFERROR(VLOOKUP($C207,'SINAPI-MT ABRIL 2021'!$1:$1048576,2,0),IFERROR(VLOOKUP($C207,'5-COMP. PRÓPRIA'!$B$1:$I$42307,4,0),""))</f>
        <v>Registro de gaveta com canopla cromada 1", fornecimento e instalação</v>
      </c>
      <c r="F207" s="252" t="str">
        <f>IFERROR(VLOOKUP($C207,'SINAPI-MT ABRIL 2021'!$1:$1048576,3,0),IFERROR(VLOOKUP($C207,'5-COMP. PRÓPRIA'!$B$1:$I$42307,5,0),""))</f>
        <v xml:space="preserve">un    </v>
      </c>
      <c r="G207" s="140">
        <v>1</v>
      </c>
      <c r="H207" s="252">
        <f>IFERROR(VLOOKUP($C207,'SINAPI-MT ABRIL 2021'!$1:$1048576,4,0),IFERROR(VLOOKUP($C207,'5-COMP. PRÓPRIA'!$B$1:$I$42307,8,0),""))</f>
        <v>76.2</v>
      </c>
      <c r="I207" s="254">
        <f>TRUNC(($H207*'4-BDI'!$E$35),2)</f>
        <v>97.3</v>
      </c>
      <c r="J207" s="281">
        <f t="shared" si="26"/>
        <v>76.2</v>
      </c>
      <c r="K207" s="285">
        <f t="shared" si="27"/>
        <v>97.3</v>
      </c>
    </row>
    <row r="208" spans="1:11" ht="15">
      <c r="A208" s="16"/>
      <c r="B208" s="284" t="s">
        <v>13433</v>
      </c>
      <c r="C208" s="39" t="str">
        <f>'5-COMP. PRÓPRIA'!B832</f>
        <v>CP-HID-42</v>
      </c>
      <c r="D208" s="5" t="s">
        <v>412</v>
      </c>
      <c r="E208" s="251" t="str">
        <f>IFERROR(VLOOKUP($C208,'SINAPI-MT ABRIL 2021'!$1:$1048576,2,0),IFERROR(VLOOKUP($C208,'5-COMP. PRÓPRIA'!$B$1:$I$42307,4,0),""))</f>
        <v>Registro de gaveta com canopla cromada 1 1/2", fornecimento e instalação</v>
      </c>
      <c r="F208" s="252" t="str">
        <f>IFERROR(VLOOKUP($C208,'SINAPI-MT ABRIL 2021'!$1:$1048576,3,0),IFERROR(VLOOKUP($C208,'5-COMP. PRÓPRIA'!$B$1:$I$42307,5,0),""))</f>
        <v xml:space="preserve">un    </v>
      </c>
      <c r="G208" s="140">
        <v>5</v>
      </c>
      <c r="H208" s="252">
        <f>IFERROR(VLOOKUP($C208,'SINAPI-MT ABRIL 2021'!$1:$1048576,4,0),IFERROR(VLOOKUP($C208,'5-COMP. PRÓPRIA'!$B$1:$I$42307,8,0),""))</f>
        <v>100.41</v>
      </c>
      <c r="I208" s="254">
        <f>TRUNC(($H208*'4-BDI'!$E$35),2)</f>
        <v>128.22</v>
      </c>
      <c r="J208" s="281">
        <f t="shared" si="26"/>
        <v>502.05</v>
      </c>
      <c r="K208" s="285">
        <f t="shared" si="27"/>
        <v>641.1</v>
      </c>
    </row>
    <row r="209" spans="1:11" ht="15">
      <c r="A209" s="16"/>
      <c r="B209" s="284" t="s">
        <v>13434</v>
      </c>
      <c r="C209" s="39" t="str">
        <f>'5-COMP. PRÓPRIA'!B835</f>
        <v>CP-HID-43</v>
      </c>
      <c r="D209" s="5" t="s">
        <v>412</v>
      </c>
      <c r="E209" s="251" t="str">
        <f>IFERROR(VLOOKUP($C209,'SINAPI-MT ABRIL 2021'!$1:$1048576,2,0),IFERROR(VLOOKUP($C209,'5-COMP. PRÓPRIA'!$B$1:$I$42307,4,0),""))</f>
        <v>Registro de gaveta com canopla cromada 3/4", fornecimento e instalação</v>
      </c>
      <c r="F209" s="252" t="str">
        <f>IFERROR(VLOOKUP($C209,'SINAPI-MT ABRIL 2021'!$1:$1048576,3,0),IFERROR(VLOOKUP($C209,'5-COMP. PRÓPRIA'!$B$1:$I$42307,5,0),""))</f>
        <v xml:space="preserve">un    </v>
      </c>
      <c r="G209" s="140">
        <v>5</v>
      </c>
      <c r="H209" s="252">
        <f>IFERROR(VLOOKUP($C209,'SINAPI-MT ABRIL 2021'!$1:$1048576,4,0),IFERROR(VLOOKUP($C209,'5-COMP. PRÓPRIA'!$B$1:$I$42307,8,0),""))</f>
        <v>51.04</v>
      </c>
      <c r="I209" s="254">
        <f>TRUNC(($H209*'4-BDI'!$E$35),2)</f>
        <v>65.17</v>
      </c>
      <c r="J209" s="281">
        <f t="shared" si="26"/>
        <v>255.2</v>
      </c>
      <c r="K209" s="285">
        <f t="shared" si="27"/>
        <v>325.85000000000002</v>
      </c>
    </row>
    <row r="210" spans="1:11" ht="15">
      <c r="A210" s="16"/>
      <c r="B210" s="284" t="s">
        <v>13435</v>
      </c>
      <c r="C210" s="39" t="str">
        <f>'5-COMP. PRÓPRIA'!B838</f>
        <v>CP-HID-44</v>
      </c>
      <c r="D210" s="5" t="s">
        <v>412</v>
      </c>
      <c r="E210" s="251" t="str">
        <f>IFERROR(VLOOKUP($C210,'SINAPI-MT ABRIL 2021'!$1:$1048576,2,0),IFERROR(VLOOKUP($C210,'5-COMP. PRÓPRIA'!$B$1:$I$42307,4,0),""))</f>
        <v>Registro de pressão com canopla cromada 3/4", fornecimento e instalação</v>
      </c>
      <c r="F210" s="252" t="str">
        <f>IFERROR(VLOOKUP($C210,'SINAPI-MT ABRIL 2021'!$1:$1048576,3,0),IFERROR(VLOOKUP($C210,'5-COMP. PRÓPRIA'!$B$1:$I$42307,5,0),""))</f>
        <v xml:space="preserve">un    </v>
      </c>
      <c r="G210" s="140">
        <v>4</v>
      </c>
      <c r="H210" s="252">
        <f>IFERROR(VLOOKUP($C210,'SINAPI-MT ABRIL 2021'!$1:$1048576,4,0),IFERROR(VLOOKUP($C210,'5-COMP. PRÓPRIA'!$B$1:$I$42307,8,0),""))</f>
        <v>48.63</v>
      </c>
      <c r="I210" s="254">
        <f>TRUNC(($H210*'4-BDI'!$E$35),2)</f>
        <v>62.1</v>
      </c>
      <c r="J210" s="281">
        <f t="shared" si="26"/>
        <v>194.52</v>
      </c>
      <c r="K210" s="285">
        <f t="shared" si="27"/>
        <v>248.4</v>
      </c>
    </row>
    <row r="211" spans="1:11" s="15" customFormat="1">
      <c r="A211" s="16"/>
      <c r="B211" s="638" t="s">
        <v>414</v>
      </c>
      <c r="C211" s="639"/>
      <c r="D211" s="639"/>
      <c r="E211" s="639"/>
      <c r="F211" s="639"/>
      <c r="G211" s="639"/>
      <c r="H211" s="639"/>
      <c r="I211" s="639"/>
      <c r="J211" s="54">
        <f>TRUNC(SUM(J134:J210),2)</f>
        <v>19994.63</v>
      </c>
      <c r="K211" s="286">
        <f>TRUNC(SUM(K134:K210),2)</f>
        <v>25530.27</v>
      </c>
    </row>
    <row r="212" spans="1:11" s="15" customFormat="1">
      <c r="A212" s="16"/>
      <c r="B212" s="282" t="s">
        <v>13436</v>
      </c>
      <c r="C212" s="276"/>
      <c r="D212" s="276"/>
      <c r="E212" s="277" t="s">
        <v>220</v>
      </c>
      <c r="F212" s="276"/>
      <c r="G212" s="278"/>
      <c r="H212" s="279"/>
      <c r="I212" s="279"/>
      <c r="J212" s="279"/>
      <c r="K212" s="283"/>
    </row>
    <row r="213" spans="1:11" s="15" customFormat="1">
      <c r="A213" s="16"/>
      <c r="B213" s="296" t="s">
        <v>165</v>
      </c>
      <c r="C213" s="9"/>
      <c r="D213" s="9"/>
      <c r="E213" s="37" t="s">
        <v>525</v>
      </c>
      <c r="F213" s="7"/>
      <c r="G213" s="140"/>
      <c r="H213" s="17"/>
      <c r="I213" s="17"/>
      <c r="J213" s="17"/>
      <c r="K213" s="295"/>
    </row>
    <row r="214" spans="1:11" ht="15">
      <c r="A214" s="16"/>
      <c r="B214" s="284" t="s">
        <v>13437</v>
      </c>
      <c r="C214" s="238">
        <v>89848</v>
      </c>
      <c r="D214" s="238" t="s">
        <v>20</v>
      </c>
      <c r="E214" s="38" t="s">
        <v>526</v>
      </c>
      <c r="F214" s="238" t="s">
        <v>397</v>
      </c>
      <c r="G214" s="140">
        <v>131.93</v>
      </c>
      <c r="H214" s="252">
        <f>IFERROR(VLOOKUP($C214,'SINAPI-MT ABRIL 2021'!$1:$1048576,4,0),IFERROR(VLOOKUP($C214,'5-COMP. PRÓPRIA'!$B$1:$I$42307,8,0),""))</f>
        <v>25.26</v>
      </c>
      <c r="I214" s="254">
        <f>TRUNC(($H214*'4-BDI'!$E$35),2)</f>
        <v>32.25</v>
      </c>
      <c r="J214" s="281">
        <f t="shared" ref="J214:J220" si="28">TRUNC((H214*G214),2)</f>
        <v>3332.55</v>
      </c>
      <c r="K214" s="285">
        <f t="shared" ref="K214:K220" si="29">TRUNC((I214*G214),2)</f>
        <v>4254.74</v>
      </c>
    </row>
    <row r="215" spans="1:11" ht="15">
      <c r="A215" s="16"/>
      <c r="B215" s="284" t="s">
        <v>13438</v>
      </c>
      <c r="C215" s="238">
        <v>89849</v>
      </c>
      <c r="D215" s="238" t="s">
        <v>20</v>
      </c>
      <c r="E215" s="38" t="s">
        <v>527</v>
      </c>
      <c r="F215" s="238" t="s">
        <v>397</v>
      </c>
      <c r="G215" s="140">
        <v>49.099999999999994</v>
      </c>
      <c r="H215" s="252">
        <f>IFERROR(VLOOKUP($C215,'SINAPI-MT ABRIL 2021'!$1:$1048576,4,0),IFERROR(VLOOKUP($C215,'5-COMP. PRÓPRIA'!$B$1:$I$42307,8,0),""))</f>
        <v>50.91</v>
      </c>
      <c r="I215" s="254">
        <f>TRUNC(($H215*'4-BDI'!$E$35),2)</f>
        <v>65.010000000000005</v>
      </c>
      <c r="J215" s="281">
        <f t="shared" si="28"/>
        <v>2499.6799999999998</v>
      </c>
      <c r="K215" s="285">
        <f t="shared" si="29"/>
        <v>3191.99</v>
      </c>
    </row>
    <row r="216" spans="1:11" ht="15">
      <c r="A216" s="16"/>
      <c r="B216" s="284" t="s">
        <v>13439</v>
      </c>
      <c r="C216" s="238">
        <v>89811</v>
      </c>
      <c r="D216" s="238" t="s">
        <v>20</v>
      </c>
      <c r="E216" s="38" t="s">
        <v>528</v>
      </c>
      <c r="F216" s="238" t="s">
        <v>413</v>
      </c>
      <c r="G216" s="140">
        <v>42</v>
      </c>
      <c r="H216" s="252">
        <f>IFERROR(VLOOKUP($C216,'SINAPI-MT ABRIL 2021'!$1:$1048576,4,0),IFERROR(VLOOKUP($C216,'5-COMP. PRÓPRIA'!$B$1:$I$42307,8,0),""))</f>
        <v>29.86</v>
      </c>
      <c r="I216" s="254">
        <f>TRUNC(($H216*'4-BDI'!$E$35),2)</f>
        <v>38.130000000000003</v>
      </c>
      <c r="J216" s="281">
        <f t="shared" si="28"/>
        <v>1254.1199999999999</v>
      </c>
      <c r="K216" s="285">
        <f t="shared" si="29"/>
        <v>1601.46</v>
      </c>
    </row>
    <row r="217" spans="1:11" ht="15">
      <c r="A217" s="16"/>
      <c r="B217" s="284" t="s">
        <v>13440</v>
      </c>
      <c r="C217" s="238">
        <v>89746</v>
      </c>
      <c r="D217" s="238" t="s">
        <v>20</v>
      </c>
      <c r="E217" s="38" t="s">
        <v>529</v>
      </c>
      <c r="F217" s="238" t="s">
        <v>413</v>
      </c>
      <c r="G217" s="140">
        <v>24</v>
      </c>
      <c r="H217" s="252">
        <f>IFERROR(VLOOKUP($C217,'SINAPI-MT ABRIL 2021'!$1:$1048576,4,0),IFERROR(VLOOKUP($C217,'5-COMP. PRÓPRIA'!$B$1:$I$42307,8,0),""))</f>
        <v>21.39</v>
      </c>
      <c r="I217" s="254">
        <f>TRUNC(($H217*'4-BDI'!$E$35),2)</f>
        <v>27.31</v>
      </c>
      <c r="J217" s="281">
        <f t="shared" si="28"/>
        <v>513.36</v>
      </c>
      <c r="K217" s="285">
        <f t="shared" si="29"/>
        <v>655.44</v>
      </c>
    </row>
    <row r="218" spans="1:11" ht="15">
      <c r="A218" s="16"/>
      <c r="B218" s="284" t="s">
        <v>13441</v>
      </c>
      <c r="C218" s="238">
        <v>89744</v>
      </c>
      <c r="D218" s="238" t="s">
        <v>20</v>
      </c>
      <c r="E218" s="38" t="s">
        <v>530</v>
      </c>
      <c r="F218" s="238" t="s">
        <v>413</v>
      </c>
      <c r="G218" s="140">
        <v>2</v>
      </c>
      <c r="H218" s="252">
        <f>IFERROR(VLOOKUP($C218,'SINAPI-MT ABRIL 2021'!$1:$1048576,4,0),IFERROR(VLOOKUP($C218,'5-COMP. PRÓPRIA'!$B$1:$I$42307,8,0),""))</f>
        <v>21.44</v>
      </c>
      <c r="I218" s="254">
        <f>TRUNC(($H218*'4-BDI'!$E$35),2)</f>
        <v>27.37</v>
      </c>
      <c r="J218" s="281">
        <f t="shared" si="28"/>
        <v>42.88</v>
      </c>
      <c r="K218" s="285">
        <f t="shared" si="29"/>
        <v>54.74</v>
      </c>
    </row>
    <row r="219" spans="1:11" ht="15">
      <c r="A219" s="16"/>
      <c r="B219" s="284" t="s">
        <v>13442</v>
      </c>
      <c r="C219" s="39" t="str">
        <f>'5-COMP. PRÓPRIA'!B843</f>
        <v>CP-DRE-01</v>
      </c>
      <c r="D219" s="5" t="s">
        <v>412</v>
      </c>
      <c r="E219" s="251" t="str">
        <f>IFERROR(VLOOKUP($C219,'SINAPI-MT ABRIL 2021'!$1:$1048576,2,0),IFERROR(VLOOKUP($C219,'5-COMP. PRÓPRIA'!$B$1:$I$42307,4,0),""))</f>
        <v>Tê sanitario - 100mm - 100mm, fornecimento e instalação</v>
      </c>
      <c r="F219" s="252" t="str">
        <f>IFERROR(VLOOKUP($C219,'SINAPI-MT ABRIL 2021'!$1:$1048576,3,0),IFERROR(VLOOKUP($C219,'5-COMP. PRÓPRIA'!$B$1:$I$42307,5,0),""))</f>
        <v xml:space="preserve">un    </v>
      </c>
      <c r="G219" s="140">
        <v>2</v>
      </c>
      <c r="H219" s="252">
        <f>IFERROR(VLOOKUP($C219,'SINAPI-MT ABRIL 2021'!$1:$1048576,4,0),IFERROR(VLOOKUP($C219,'5-COMP. PRÓPRIA'!$B$1:$I$42307,8,0),""))</f>
        <v>63.94</v>
      </c>
      <c r="I219" s="254">
        <f>TRUNC(($H219*'4-BDI'!$E$35),2)</f>
        <v>81.650000000000006</v>
      </c>
      <c r="J219" s="281">
        <f t="shared" si="28"/>
        <v>127.88</v>
      </c>
      <c r="K219" s="285">
        <f t="shared" si="29"/>
        <v>163.30000000000001</v>
      </c>
    </row>
    <row r="220" spans="1:11" ht="15">
      <c r="A220" s="16"/>
      <c r="B220" s="284" t="s">
        <v>13443</v>
      </c>
      <c r="C220" s="238">
        <v>89567</v>
      </c>
      <c r="D220" s="238" t="s">
        <v>20</v>
      </c>
      <c r="E220" s="38" t="s">
        <v>531</v>
      </c>
      <c r="F220" s="238" t="s">
        <v>413</v>
      </c>
      <c r="G220" s="141">
        <v>7</v>
      </c>
      <c r="H220" s="252">
        <f>IFERROR(VLOOKUP($C220,'SINAPI-MT ABRIL 2021'!$1:$1048576,4,0),IFERROR(VLOOKUP($C220,'5-COMP. PRÓPRIA'!$B$1:$I$42307,8,0),""))</f>
        <v>71.349999999999994</v>
      </c>
      <c r="I220" s="254">
        <f>TRUNC(($H220*'4-BDI'!$E$35),2)</f>
        <v>91.11</v>
      </c>
      <c r="J220" s="281">
        <f t="shared" si="28"/>
        <v>499.45</v>
      </c>
      <c r="K220" s="285">
        <f t="shared" si="29"/>
        <v>637.77</v>
      </c>
    </row>
    <row r="221" spans="1:11">
      <c r="A221" s="16"/>
      <c r="B221" s="287" t="s">
        <v>469</v>
      </c>
      <c r="C221" s="234"/>
      <c r="D221" s="234"/>
      <c r="E221" s="36" t="s">
        <v>533</v>
      </c>
      <c r="F221" s="238"/>
      <c r="G221" s="140"/>
      <c r="H221" s="22"/>
      <c r="I221" s="22"/>
      <c r="J221" s="22"/>
      <c r="K221" s="292"/>
    </row>
    <row r="222" spans="1:11" ht="15">
      <c r="A222" s="16"/>
      <c r="B222" s="284" t="s">
        <v>13444</v>
      </c>
      <c r="C222" s="14" t="str">
        <f>'5-COMP. PRÓPRIA'!B846</f>
        <v>CP-DRE-02</v>
      </c>
      <c r="D222" s="5" t="s">
        <v>412</v>
      </c>
      <c r="E222" s="251" t="str">
        <f>IFERROR(VLOOKUP($C222,'SINAPI-MT ABRIL 2021'!$1:$1048576,2,0),IFERROR(VLOOKUP($C222,'5-COMP. PRÓPRIA'!$B$1:$I$42307,4,0),""))</f>
        <v>Ralo hemisférico (formato abacaxi) de ferro fundido, Ø100mm</v>
      </c>
      <c r="F222" s="252" t="str">
        <f>IFERROR(VLOOKUP($C222,'SINAPI-MT ABRIL 2021'!$1:$1048576,3,0),IFERROR(VLOOKUP($C222,'5-COMP. PRÓPRIA'!$B$1:$I$42307,5,0),""))</f>
        <v xml:space="preserve">un    </v>
      </c>
      <c r="G222" s="140">
        <v>24</v>
      </c>
      <c r="H222" s="252">
        <f>IFERROR(VLOOKUP($C222,'SINAPI-MT ABRIL 2021'!$1:$1048576,4,0),IFERROR(VLOOKUP($C222,'5-COMP. PRÓPRIA'!$B$1:$I$42307,8,0),""))</f>
        <v>30.46</v>
      </c>
      <c r="I222" s="254">
        <f>TRUNC(($H222*'4-BDI'!$E$35),2)</f>
        <v>38.89</v>
      </c>
      <c r="J222" s="281">
        <f t="shared" ref="J222:J223" si="30">TRUNC((H222*G222),2)</f>
        <v>731.04</v>
      </c>
      <c r="K222" s="285">
        <f>TRUNC((I222*G222),2)</f>
        <v>933.36</v>
      </c>
    </row>
    <row r="223" spans="1:11" ht="15">
      <c r="A223" s="16"/>
      <c r="B223" s="284" t="s">
        <v>13445</v>
      </c>
      <c r="C223" s="39" t="str">
        <f>'5-COMP. PRÓPRIA'!B854</f>
        <v>CP-DRE-03</v>
      </c>
      <c r="D223" s="5" t="s">
        <v>412</v>
      </c>
      <c r="E223" s="251" t="str">
        <f>IFERROR(VLOOKUP($C223,'SINAPI-MT ABRIL 2021'!$1:$1048576,2,0),IFERROR(VLOOKUP($C223,'5-COMP. PRÓPRIA'!$B$1:$I$42307,4,0),""))</f>
        <v>Caixa de areia sem grelha 80x80cm</v>
      </c>
      <c r="F223" s="252" t="str">
        <f>IFERROR(VLOOKUP($C223,'SINAPI-MT ABRIL 2021'!$1:$1048576,3,0),IFERROR(VLOOKUP($C223,'5-COMP. PRÓPRIA'!$B$1:$I$42307,5,0),""))</f>
        <v xml:space="preserve">un    </v>
      </c>
      <c r="G223" s="140">
        <v>5</v>
      </c>
      <c r="H223" s="252">
        <f>IFERROR(VLOOKUP($C223,'SINAPI-MT ABRIL 2021'!$1:$1048576,4,0),IFERROR(VLOOKUP($C223,'5-COMP. PRÓPRIA'!$B$1:$I$42307,8,0),""))</f>
        <v>661.01</v>
      </c>
      <c r="I223" s="254">
        <f>TRUNC(($H223*'4-BDI'!$E$35),2)</f>
        <v>844.11</v>
      </c>
      <c r="J223" s="281">
        <f t="shared" si="30"/>
        <v>3305.05</v>
      </c>
      <c r="K223" s="285">
        <f>TRUNC((I223*G223),2)</f>
        <v>4220.55</v>
      </c>
    </row>
    <row r="224" spans="1:11" s="15" customFormat="1">
      <c r="A224" s="16"/>
      <c r="B224" s="638" t="s">
        <v>414</v>
      </c>
      <c r="C224" s="639"/>
      <c r="D224" s="639"/>
      <c r="E224" s="639"/>
      <c r="F224" s="639"/>
      <c r="G224" s="639"/>
      <c r="H224" s="639"/>
      <c r="I224" s="639"/>
      <c r="J224" s="54">
        <f>TRUNC(SUM(J214:J223),2)</f>
        <v>12306.01</v>
      </c>
      <c r="K224" s="286">
        <f>TRUNC(SUM(K214:K223),2)</f>
        <v>15713.35</v>
      </c>
    </row>
    <row r="225" spans="1:11">
      <c r="A225" s="16"/>
      <c r="B225" s="282" t="s">
        <v>13446</v>
      </c>
      <c r="C225" s="276"/>
      <c r="D225" s="276"/>
      <c r="E225" s="277" t="s">
        <v>224</v>
      </c>
      <c r="F225" s="276"/>
      <c r="G225" s="278"/>
      <c r="H225" s="279"/>
      <c r="I225" s="279"/>
      <c r="J225" s="279"/>
      <c r="K225" s="283"/>
    </row>
    <row r="226" spans="1:11" ht="15">
      <c r="A226" s="16"/>
      <c r="B226" s="284" t="s">
        <v>474</v>
      </c>
      <c r="C226" s="238">
        <v>89714</v>
      </c>
      <c r="D226" s="238" t="s">
        <v>20</v>
      </c>
      <c r="E226" s="38" t="s">
        <v>536</v>
      </c>
      <c r="F226" s="238" t="s">
        <v>397</v>
      </c>
      <c r="G226" s="140">
        <v>20</v>
      </c>
      <c r="H226" s="252">
        <f>IFERROR(VLOOKUP($C226,'SINAPI-MT ABRIL 2021'!$1:$1048576,4,0),IFERROR(VLOOKUP($C226,'5-COMP. PRÓPRIA'!$B$1:$I$42307,8,0),""))</f>
        <v>44.67</v>
      </c>
      <c r="I226" s="254">
        <f>TRUNC(($H226*'4-BDI'!$E$35),2)</f>
        <v>57.04</v>
      </c>
      <c r="J226" s="281">
        <f t="shared" ref="J226:J252" si="31">TRUNC((H226*G226),2)</f>
        <v>893.4</v>
      </c>
      <c r="K226" s="285">
        <f t="shared" ref="K226:K252" si="32">TRUNC((I226*G226),2)</f>
        <v>1140.8</v>
      </c>
    </row>
    <row r="227" spans="1:11" ht="15">
      <c r="A227" s="16"/>
      <c r="B227" s="284" t="s">
        <v>521</v>
      </c>
      <c r="C227" s="238">
        <v>89711</v>
      </c>
      <c r="D227" s="238" t="s">
        <v>20</v>
      </c>
      <c r="E227" s="38" t="s">
        <v>538</v>
      </c>
      <c r="F227" s="238" t="s">
        <v>397</v>
      </c>
      <c r="G227" s="140">
        <v>10</v>
      </c>
      <c r="H227" s="252">
        <f>IFERROR(VLOOKUP($C227,'SINAPI-MT ABRIL 2021'!$1:$1048576,4,0),IFERROR(VLOOKUP($C227,'5-COMP. PRÓPRIA'!$B$1:$I$42307,8,0),""))</f>
        <v>14.58</v>
      </c>
      <c r="I227" s="254">
        <f>TRUNC(($H227*'4-BDI'!$E$35),2)</f>
        <v>18.61</v>
      </c>
      <c r="J227" s="281">
        <f t="shared" si="31"/>
        <v>145.80000000000001</v>
      </c>
      <c r="K227" s="285">
        <f t="shared" si="32"/>
        <v>186.1</v>
      </c>
    </row>
    <row r="228" spans="1:11" ht="15">
      <c r="A228" s="16"/>
      <c r="B228" s="284" t="s">
        <v>13447</v>
      </c>
      <c r="C228" s="238">
        <v>89712</v>
      </c>
      <c r="D228" s="238" t="s">
        <v>20</v>
      </c>
      <c r="E228" s="38" t="s">
        <v>540</v>
      </c>
      <c r="F228" s="238" t="s">
        <v>397</v>
      </c>
      <c r="G228" s="140">
        <v>10</v>
      </c>
      <c r="H228" s="252">
        <f>IFERROR(VLOOKUP($C228,'SINAPI-MT ABRIL 2021'!$1:$1048576,4,0),IFERROR(VLOOKUP($C228,'5-COMP. PRÓPRIA'!$B$1:$I$42307,8,0),""))</f>
        <v>22.69</v>
      </c>
      <c r="I228" s="254">
        <f>TRUNC(($H228*'4-BDI'!$E$35),2)</f>
        <v>28.97</v>
      </c>
      <c r="J228" s="281">
        <f t="shared" si="31"/>
        <v>226.9</v>
      </c>
      <c r="K228" s="285">
        <f t="shared" si="32"/>
        <v>289.7</v>
      </c>
    </row>
    <row r="229" spans="1:11" ht="15">
      <c r="A229" s="16"/>
      <c r="B229" s="284" t="s">
        <v>13448</v>
      </c>
      <c r="C229" s="238">
        <v>89511</v>
      </c>
      <c r="D229" s="238" t="s">
        <v>20</v>
      </c>
      <c r="E229" s="38" t="s">
        <v>542</v>
      </c>
      <c r="F229" s="238" t="s">
        <v>397</v>
      </c>
      <c r="G229" s="140">
        <v>20.000000000000004</v>
      </c>
      <c r="H229" s="252">
        <f>IFERROR(VLOOKUP($C229,'SINAPI-MT ABRIL 2021'!$1:$1048576,4,0),IFERROR(VLOOKUP($C229,'5-COMP. PRÓPRIA'!$B$1:$I$42307,8,0),""))</f>
        <v>35.42</v>
      </c>
      <c r="I229" s="254">
        <f>TRUNC(($H229*'4-BDI'!$E$35),2)</f>
        <v>45.23</v>
      </c>
      <c r="J229" s="281">
        <f t="shared" si="31"/>
        <v>708.4</v>
      </c>
      <c r="K229" s="285">
        <f t="shared" si="32"/>
        <v>904.6</v>
      </c>
    </row>
    <row r="230" spans="1:11" ht="15">
      <c r="A230" s="16"/>
      <c r="B230" s="284" t="s">
        <v>13449</v>
      </c>
      <c r="C230" s="238">
        <v>89849</v>
      </c>
      <c r="D230" s="238" t="s">
        <v>20</v>
      </c>
      <c r="E230" s="38" t="s">
        <v>544</v>
      </c>
      <c r="F230" s="238" t="s">
        <v>397</v>
      </c>
      <c r="G230" s="140">
        <v>10</v>
      </c>
      <c r="H230" s="252">
        <f>IFERROR(VLOOKUP($C230,'SINAPI-MT ABRIL 2021'!$1:$1048576,4,0),IFERROR(VLOOKUP($C230,'5-COMP. PRÓPRIA'!$B$1:$I$42307,8,0),""))</f>
        <v>50.91</v>
      </c>
      <c r="I230" s="254">
        <f>TRUNC(($H230*'4-BDI'!$E$35),2)</f>
        <v>65.010000000000005</v>
      </c>
      <c r="J230" s="281">
        <f t="shared" si="31"/>
        <v>509.1</v>
      </c>
      <c r="K230" s="285">
        <f t="shared" si="32"/>
        <v>650.1</v>
      </c>
    </row>
    <row r="231" spans="1:11" ht="15">
      <c r="A231" s="16"/>
      <c r="B231" s="284" t="s">
        <v>13450</v>
      </c>
      <c r="C231" s="39" t="str">
        <f>'5-COMP. PRÓPRIA'!B859</f>
        <v>CP-SNT-01</v>
      </c>
      <c r="D231" s="5" t="s">
        <v>412</v>
      </c>
      <c r="E231" s="251" t="str">
        <f>IFERROR(VLOOKUP($C231,'SINAPI-MT ABRIL 2021'!$1:$1048576,2,0),IFERROR(VLOOKUP($C231,'5-COMP. PRÓPRIA'!$B$1:$I$42307,4,0),""))</f>
        <v>Bucha de redução PVC longa 50mm-40mm</v>
      </c>
      <c r="F231" s="252" t="str">
        <f>IFERROR(VLOOKUP($C231,'SINAPI-MT ABRIL 2021'!$1:$1048576,3,0),IFERROR(VLOOKUP($C231,'5-COMP. PRÓPRIA'!$B$1:$I$42307,5,0),""))</f>
        <v xml:space="preserve">un    </v>
      </c>
      <c r="G231" s="140">
        <v>3</v>
      </c>
      <c r="H231" s="252">
        <f>IFERROR(VLOOKUP($C231,'SINAPI-MT ABRIL 2021'!$1:$1048576,4,0),IFERROR(VLOOKUP($C231,'5-COMP. PRÓPRIA'!$B$1:$I$42307,8,0),""))</f>
        <v>14.79</v>
      </c>
      <c r="I231" s="254">
        <f>TRUNC(($H231*'4-BDI'!$E$35),2)</f>
        <v>18.88</v>
      </c>
      <c r="J231" s="281">
        <f t="shared" si="31"/>
        <v>44.37</v>
      </c>
      <c r="K231" s="285">
        <f t="shared" si="32"/>
        <v>56.64</v>
      </c>
    </row>
    <row r="232" spans="1:11" ht="15">
      <c r="A232" s="16"/>
      <c r="B232" s="284" t="s">
        <v>13451</v>
      </c>
      <c r="C232" s="238">
        <v>89728</v>
      </c>
      <c r="D232" s="238" t="s">
        <v>20</v>
      </c>
      <c r="E232" s="38" t="s">
        <v>546</v>
      </c>
      <c r="F232" s="238" t="s">
        <v>413</v>
      </c>
      <c r="G232" s="140">
        <v>6</v>
      </c>
      <c r="H232" s="252">
        <f>IFERROR(VLOOKUP($C232,'SINAPI-MT ABRIL 2021'!$1:$1048576,4,0),IFERROR(VLOOKUP($C232,'5-COMP. PRÓPRIA'!$B$1:$I$42307,8,0),""))</f>
        <v>8.91</v>
      </c>
      <c r="I232" s="254">
        <f>TRUNC(($H232*'4-BDI'!$E$35),2)</f>
        <v>11.37</v>
      </c>
      <c r="J232" s="281">
        <f t="shared" si="31"/>
        <v>53.46</v>
      </c>
      <c r="K232" s="285">
        <f t="shared" si="32"/>
        <v>68.22</v>
      </c>
    </row>
    <row r="233" spans="1:11" s="41" customFormat="1" ht="15">
      <c r="A233" s="48"/>
      <c r="B233" s="284" t="s">
        <v>13452</v>
      </c>
      <c r="C233" s="238">
        <v>89517</v>
      </c>
      <c r="D233" s="238" t="s">
        <v>20</v>
      </c>
      <c r="E233" s="38" t="s">
        <v>548</v>
      </c>
      <c r="F233" s="238" t="s">
        <v>413</v>
      </c>
      <c r="G233" s="140">
        <v>1</v>
      </c>
      <c r="H233" s="252">
        <f>IFERROR(VLOOKUP($C233,'SINAPI-MT ABRIL 2021'!$1:$1048576,4,0),IFERROR(VLOOKUP($C233,'5-COMP. PRÓPRIA'!$B$1:$I$42307,8,0),""))</f>
        <v>64.099999999999994</v>
      </c>
      <c r="I233" s="254">
        <f>TRUNC(($H233*'4-BDI'!$E$35),2)</f>
        <v>81.849999999999994</v>
      </c>
      <c r="J233" s="281">
        <f t="shared" si="31"/>
        <v>64.099999999999994</v>
      </c>
      <c r="K233" s="285">
        <f t="shared" si="32"/>
        <v>81.849999999999994</v>
      </c>
    </row>
    <row r="234" spans="1:11" ht="15">
      <c r="A234" s="16"/>
      <c r="B234" s="284" t="s">
        <v>13453</v>
      </c>
      <c r="C234" s="238">
        <v>89732</v>
      </c>
      <c r="D234" s="238" t="s">
        <v>20</v>
      </c>
      <c r="E234" s="38" t="s">
        <v>550</v>
      </c>
      <c r="F234" s="238" t="s">
        <v>413</v>
      </c>
      <c r="G234" s="140">
        <v>6</v>
      </c>
      <c r="H234" s="252">
        <f>IFERROR(VLOOKUP($C234,'SINAPI-MT ABRIL 2021'!$1:$1048576,4,0),IFERROR(VLOOKUP($C234,'5-COMP. PRÓPRIA'!$B$1:$I$42307,8,0),""))</f>
        <v>10.15</v>
      </c>
      <c r="I234" s="254">
        <f>TRUNC(($H234*'4-BDI'!$E$35),2)</f>
        <v>12.96</v>
      </c>
      <c r="J234" s="281">
        <f t="shared" si="31"/>
        <v>60.9</v>
      </c>
      <c r="K234" s="285">
        <f t="shared" si="32"/>
        <v>77.760000000000005</v>
      </c>
    </row>
    <row r="235" spans="1:11" ht="15">
      <c r="A235" s="16"/>
      <c r="B235" s="284" t="s">
        <v>13454</v>
      </c>
      <c r="C235" s="238">
        <v>89726</v>
      </c>
      <c r="D235" s="238" t="s">
        <v>20</v>
      </c>
      <c r="E235" s="38" t="s">
        <v>552</v>
      </c>
      <c r="F235" s="238" t="s">
        <v>413</v>
      </c>
      <c r="G235" s="140">
        <v>4</v>
      </c>
      <c r="H235" s="252">
        <f>IFERROR(VLOOKUP($C235,'SINAPI-MT ABRIL 2021'!$1:$1048576,4,0),IFERROR(VLOOKUP($C235,'5-COMP. PRÓPRIA'!$B$1:$I$42307,8,0),""))</f>
        <v>5.94</v>
      </c>
      <c r="I235" s="254">
        <f>TRUNC(($H235*'4-BDI'!$E$35),2)</f>
        <v>7.58</v>
      </c>
      <c r="J235" s="281">
        <f t="shared" si="31"/>
        <v>23.76</v>
      </c>
      <c r="K235" s="285">
        <f t="shared" si="32"/>
        <v>30.32</v>
      </c>
    </row>
    <row r="236" spans="1:11" ht="15">
      <c r="A236" s="16"/>
      <c r="B236" s="284" t="s">
        <v>13455</v>
      </c>
      <c r="C236" s="238">
        <v>89744</v>
      </c>
      <c r="D236" s="238" t="s">
        <v>20</v>
      </c>
      <c r="E236" s="38" t="s">
        <v>554</v>
      </c>
      <c r="F236" s="238" t="s">
        <v>413</v>
      </c>
      <c r="G236" s="140">
        <v>3</v>
      </c>
      <c r="H236" s="252">
        <f>IFERROR(VLOOKUP($C236,'SINAPI-MT ABRIL 2021'!$1:$1048576,4,0),IFERROR(VLOOKUP($C236,'5-COMP. PRÓPRIA'!$B$1:$I$42307,8,0),""))</f>
        <v>21.44</v>
      </c>
      <c r="I236" s="254">
        <f>TRUNC(($H236*'4-BDI'!$E$35),2)</f>
        <v>27.37</v>
      </c>
      <c r="J236" s="281">
        <f t="shared" si="31"/>
        <v>64.319999999999993</v>
      </c>
      <c r="K236" s="285">
        <f t="shared" si="32"/>
        <v>82.11</v>
      </c>
    </row>
    <row r="237" spans="1:11" ht="15">
      <c r="A237" s="16"/>
      <c r="B237" s="284" t="s">
        <v>13456</v>
      </c>
      <c r="C237" s="238">
        <v>89522</v>
      </c>
      <c r="D237" s="238" t="s">
        <v>20</v>
      </c>
      <c r="E237" s="38" t="s">
        <v>556</v>
      </c>
      <c r="F237" s="238" t="s">
        <v>413</v>
      </c>
      <c r="G237" s="140">
        <v>8</v>
      </c>
      <c r="H237" s="252">
        <f>IFERROR(VLOOKUP($C237,'SINAPI-MT ABRIL 2021'!$1:$1048576,4,0),IFERROR(VLOOKUP($C237,'5-COMP. PRÓPRIA'!$B$1:$I$42307,8,0),""))</f>
        <v>26.41</v>
      </c>
      <c r="I237" s="254">
        <f>TRUNC(($H237*'4-BDI'!$E$35),2)</f>
        <v>33.72</v>
      </c>
      <c r="J237" s="281">
        <f t="shared" si="31"/>
        <v>211.28</v>
      </c>
      <c r="K237" s="285">
        <f t="shared" si="32"/>
        <v>269.76</v>
      </c>
    </row>
    <row r="238" spans="1:11" ht="15">
      <c r="A238" s="16"/>
      <c r="B238" s="284" t="s">
        <v>13457</v>
      </c>
      <c r="C238" s="238">
        <v>89724</v>
      </c>
      <c r="D238" s="238" t="s">
        <v>20</v>
      </c>
      <c r="E238" s="38" t="s">
        <v>558</v>
      </c>
      <c r="F238" s="238" t="s">
        <v>413</v>
      </c>
      <c r="G238" s="140">
        <v>3</v>
      </c>
      <c r="H238" s="252">
        <f>IFERROR(VLOOKUP($C238,'SINAPI-MT ABRIL 2021'!$1:$1048576,4,0),IFERROR(VLOOKUP($C238,'5-COMP. PRÓPRIA'!$B$1:$I$42307,8,0),""))</f>
        <v>8.32</v>
      </c>
      <c r="I238" s="254">
        <f>TRUNC(($H238*'4-BDI'!$E$35),2)</f>
        <v>10.62</v>
      </c>
      <c r="J238" s="281">
        <f t="shared" si="31"/>
        <v>24.96</v>
      </c>
      <c r="K238" s="285">
        <f t="shared" si="32"/>
        <v>31.86</v>
      </c>
    </row>
    <row r="239" spans="1:11" ht="25.5">
      <c r="A239" s="16"/>
      <c r="B239" s="284" t="s">
        <v>13458</v>
      </c>
      <c r="C239" s="39" t="str">
        <f>'5-COMP. PRÓPRIA'!B865</f>
        <v>CP-SNT-02</v>
      </c>
      <c r="D239" s="5" t="s">
        <v>412</v>
      </c>
      <c r="E239" s="251" t="str">
        <f>IFERROR(VLOOKUP($C239,'SINAPI-MT ABRIL 2021'!$1:$1048576,2,0),IFERROR(VLOOKUP($C239,'5-COMP. PRÓPRIA'!$B$1:$I$42307,4,0),""))</f>
        <v>Joelho PVC 90 com anel para esgoto secundario - 40mm - 1 1/2" - fornecimento e instalação</v>
      </c>
      <c r="F239" s="252" t="str">
        <f>IFERROR(VLOOKUP($C239,'SINAPI-MT ABRIL 2021'!$1:$1048576,3,0),IFERROR(VLOOKUP($C239,'5-COMP. PRÓPRIA'!$B$1:$I$42307,5,0),""))</f>
        <v xml:space="preserve">un    </v>
      </c>
      <c r="G239" s="140">
        <v>3</v>
      </c>
      <c r="H239" s="252">
        <f>IFERROR(VLOOKUP($C239,'SINAPI-MT ABRIL 2021'!$1:$1048576,4,0),IFERROR(VLOOKUP($C239,'5-COMP. PRÓPRIA'!$B$1:$I$42307,8,0),""))</f>
        <v>8.82</v>
      </c>
      <c r="I239" s="254">
        <f>TRUNC(($H239*'4-BDI'!$E$35),2)</f>
        <v>11.26</v>
      </c>
      <c r="J239" s="281">
        <f t="shared" si="31"/>
        <v>26.46</v>
      </c>
      <c r="K239" s="285">
        <f t="shared" si="32"/>
        <v>33.78</v>
      </c>
    </row>
    <row r="240" spans="1:11" ht="15">
      <c r="A240" s="16"/>
      <c r="B240" s="284" t="s">
        <v>13459</v>
      </c>
      <c r="C240" s="39" t="str">
        <f>'5-COMP. PRÓPRIA'!B868</f>
        <v>CP-SNT-03</v>
      </c>
      <c r="D240" s="5" t="s">
        <v>412</v>
      </c>
      <c r="E240" s="251" t="str">
        <f>IFERROR(VLOOKUP($C240,'SINAPI-MT ABRIL 2021'!$1:$1048576,2,0),IFERROR(VLOOKUP($C240,'5-COMP. PRÓPRIA'!$B$1:$I$42307,4,0),""))</f>
        <v>Junção PVC simples 100mm-50mm - fornecimento e instalação</v>
      </c>
      <c r="F240" s="252" t="str">
        <f>IFERROR(VLOOKUP($C240,'SINAPI-MT ABRIL 2021'!$1:$1048576,3,0),IFERROR(VLOOKUP($C240,'5-COMP. PRÓPRIA'!$B$1:$I$42307,5,0),""))</f>
        <v xml:space="preserve">un    </v>
      </c>
      <c r="G240" s="140">
        <v>4</v>
      </c>
      <c r="H240" s="252">
        <f>IFERROR(VLOOKUP($C240,'SINAPI-MT ABRIL 2021'!$1:$1048576,4,0),IFERROR(VLOOKUP($C240,'5-COMP. PRÓPRIA'!$B$1:$I$42307,8,0),""))</f>
        <v>37.869999999999997</v>
      </c>
      <c r="I240" s="254">
        <f>TRUNC(($H240*'4-BDI'!$E$35),2)</f>
        <v>48.36</v>
      </c>
      <c r="J240" s="281">
        <f t="shared" si="31"/>
        <v>151.47999999999999</v>
      </c>
      <c r="K240" s="285">
        <f t="shared" si="32"/>
        <v>193.44</v>
      </c>
    </row>
    <row r="241" spans="1:11" ht="15">
      <c r="A241" s="16"/>
      <c r="B241" s="284" t="s">
        <v>13460</v>
      </c>
      <c r="C241" s="238">
        <v>89690</v>
      </c>
      <c r="D241" s="238" t="s">
        <v>20</v>
      </c>
      <c r="E241" s="38" t="s">
        <v>563</v>
      </c>
      <c r="F241" s="238" t="s">
        <v>413</v>
      </c>
      <c r="G241" s="140">
        <v>4</v>
      </c>
      <c r="H241" s="252">
        <f>IFERROR(VLOOKUP($C241,'SINAPI-MT ABRIL 2021'!$1:$1048576,4,0),IFERROR(VLOOKUP($C241,'5-COMP. PRÓPRIA'!$B$1:$I$42307,8,0),""))</f>
        <v>69.64</v>
      </c>
      <c r="I241" s="254">
        <f>TRUNC(($H241*'4-BDI'!$E$35),2)</f>
        <v>88.93</v>
      </c>
      <c r="J241" s="281">
        <f t="shared" si="31"/>
        <v>278.56</v>
      </c>
      <c r="K241" s="285">
        <f t="shared" si="32"/>
        <v>355.72</v>
      </c>
    </row>
    <row r="242" spans="1:11" ht="15">
      <c r="A242" s="16"/>
      <c r="B242" s="284" t="s">
        <v>13461</v>
      </c>
      <c r="C242" s="238">
        <v>89623</v>
      </c>
      <c r="D242" s="238" t="s">
        <v>20</v>
      </c>
      <c r="E242" s="38" t="s">
        <v>565</v>
      </c>
      <c r="F242" s="238" t="s">
        <v>413</v>
      </c>
      <c r="G242" s="140">
        <v>3</v>
      </c>
      <c r="H242" s="252">
        <f>IFERROR(VLOOKUP($C242,'SINAPI-MT ABRIL 2021'!$1:$1048576,4,0),IFERROR(VLOOKUP($C242,'5-COMP. PRÓPRIA'!$B$1:$I$42307,8,0),""))</f>
        <v>15.58</v>
      </c>
      <c r="I242" s="254">
        <f>TRUNC(($H242*'4-BDI'!$E$35),2)</f>
        <v>19.89</v>
      </c>
      <c r="J242" s="281">
        <f t="shared" si="31"/>
        <v>46.74</v>
      </c>
      <c r="K242" s="285">
        <f t="shared" si="32"/>
        <v>59.67</v>
      </c>
    </row>
    <row r="243" spans="1:11" ht="15">
      <c r="A243" s="16"/>
      <c r="B243" s="284" t="s">
        <v>13462</v>
      </c>
      <c r="C243" s="39" t="str">
        <f>'5-COMP. PRÓPRIA'!B874</f>
        <v>CP-SNT-04</v>
      </c>
      <c r="D243" s="5" t="s">
        <v>412</v>
      </c>
      <c r="E243" s="251" t="str">
        <f>IFERROR(VLOOKUP($C243,'SINAPI-MT ABRIL 2021'!$1:$1048576,2,0),IFERROR(VLOOKUP($C243,'5-COMP. PRÓPRIA'!$B$1:$I$42307,4,0),""))</f>
        <v>Junção PVC simples 100mm-75mm - fornecimento e instalação</v>
      </c>
      <c r="F243" s="252" t="str">
        <f>IFERROR(VLOOKUP($C243,'SINAPI-MT ABRIL 2021'!$1:$1048576,3,0),IFERROR(VLOOKUP($C243,'5-COMP. PRÓPRIA'!$B$1:$I$42307,5,0),""))</f>
        <v xml:space="preserve">un    </v>
      </c>
      <c r="G243" s="140">
        <v>5</v>
      </c>
      <c r="H243" s="252">
        <f>IFERROR(VLOOKUP($C243,'SINAPI-MT ABRIL 2021'!$1:$1048576,4,0),IFERROR(VLOOKUP($C243,'5-COMP. PRÓPRIA'!$B$1:$I$42307,8,0),""))</f>
        <v>36.130000000000003</v>
      </c>
      <c r="I243" s="254">
        <f>TRUNC(($H243*'4-BDI'!$E$35),2)</f>
        <v>46.13</v>
      </c>
      <c r="J243" s="281">
        <f t="shared" si="31"/>
        <v>180.65</v>
      </c>
      <c r="K243" s="285">
        <f t="shared" si="32"/>
        <v>230.65</v>
      </c>
    </row>
    <row r="244" spans="1:11" ht="15">
      <c r="A244" s="16"/>
      <c r="B244" s="284" t="s">
        <v>13463</v>
      </c>
      <c r="C244" s="238">
        <v>89784</v>
      </c>
      <c r="D244" s="238" t="s">
        <v>20</v>
      </c>
      <c r="E244" s="38" t="s">
        <v>567</v>
      </c>
      <c r="F244" s="238" t="s">
        <v>413</v>
      </c>
      <c r="G244" s="140">
        <v>1</v>
      </c>
      <c r="H244" s="252">
        <f>IFERROR(VLOOKUP($C244,'SINAPI-MT ABRIL 2021'!$1:$1048576,4,0),IFERROR(VLOOKUP($C244,'5-COMP. PRÓPRIA'!$B$1:$I$42307,8,0),""))</f>
        <v>18.27</v>
      </c>
      <c r="I244" s="254">
        <f>TRUNC(($H244*'4-BDI'!$E$35),2)</f>
        <v>23.33</v>
      </c>
      <c r="J244" s="281">
        <f t="shared" si="31"/>
        <v>18.27</v>
      </c>
      <c r="K244" s="285">
        <f t="shared" si="32"/>
        <v>23.33</v>
      </c>
    </row>
    <row r="245" spans="1:11" ht="15">
      <c r="A245" s="16"/>
      <c r="B245" s="284" t="s">
        <v>13464</v>
      </c>
      <c r="C245" s="39" t="str">
        <f>'5-COMP. PRÓPRIA'!B877</f>
        <v>CP-SNT-05</v>
      </c>
      <c r="D245" s="5" t="s">
        <v>412</v>
      </c>
      <c r="E245" s="251" t="str">
        <f>IFERROR(VLOOKUP($C245,'SINAPI-MT ABRIL 2021'!$1:$1048576,2,0),IFERROR(VLOOKUP($C245,'5-COMP. PRÓPRIA'!$B$1:$I$42307,4,0),""))</f>
        <v>Caixa sifonada 150x150x50mm</v>
      </c>
      <c r="F245" s="252" t="str">
        <f>IFERROR(VLOOKUP($C245,'SINAPI-MT ABRIL 2021'!$1:$1048576,3,0),IFERROR(VLOOKUP($C245,'5-COMP. PRÓPRIA'!$B$1:$I$42307,5,0),""))</f>
        <v xml:space="preserve">un    </v>
      </c>
      <c r="G245" s="140">
        <v>8</v>
      </c>
      <c r="H245" s="252">
        <f>IFERROR(VLOOKUP($C245,'SINAPI-MT ABRIL 2021'!$1:$1048576,4,0),IFERROR(VLOOKUP($C245,'5-COMP. PRÓPRIA'!$B$1:$I$42307,8,0),""))</f>
        <v>53.88</v>
      </c>
      <c r="I245" s="254">
        <f>TRUNC(($H245*'4-BDI'!$E$35),2)</f>
        <v>68.8</v>
      </c>
      <c r="J245" s="281">
        <f t="shared" si="31"/>
        <v>431.04</v>
      </c>
      <c r="K245" s="285">
        <f t="shared" si="32"/>
        <v>550.4</v>
      </c>
    </row>
    <row r="246" spans="1:11" ht="15">
      <c r="A246" s="16"/>
      <c r="B246" s="284" t="s">
        <v>13465</v>
      </c>
      <c r="C246" s="39" t="str">
        <f>'5-COMP. PRÓPRIA'!B887</f>
        <v>CP-SNT-06</v>
      </c>
      <c r="D246" s="5" t="s">
        <v>412</v>
      </c>
      <c r="E246" s="251" t="str">
        <f>IFERROR(VLOOKUP($C246,'SINAPI-MT ABRIL 2021'!$1:$1048576,2,0),IFERROR(VLOOKUP($C246,'5-COMP. PRÓPRIA'!$B$1:$I$42307,4,0),""))</f>
        <v>Caixa de gordura simples - CG 37cm</v>
      </c>
      <c r="F246" s="252" t="str">
        <f>IFERROR(VLOOKUP($C246,'SINAPI-MT ABRIL 2021'!$1:$1048576,3,0),IFERROR(VLOOKUP($C246,'5-COMP. PRÓPRIA'!$B$1:$I$42307,5,0),""))</f>
        <v xml:space="preserve">un    </v>
      </c>
      <c r="G246" s="140">
        <v>7</v>
      </c>
      <c r="H246" s="252">
        <f>IFERROR(VLOOKUP($C246,'SINAPI-MT ABRIL 2021'!$1:$1048576,4,0),IFERROR(VLOOKUP($C246,'5-COMP. PRÓPRIA'!$B$1:$I$42307,8,0),""))</f>
        <v>143.09</v>
      </c>
      <c r="I246" s="254">
        <f>TRUNC(($H246*'4-BDI'!$E$35),2)</f>
        <v>182.72</v>
      </c>
      <c r="J246" s="281">
        <f t="shared" si="31"/>
        <v>1001.63</v>
      </c>
      <c r="K246" s="285">
        <f t="shared" si="32"/>
        <v>1279.04</v>
      </c>
    </row>
    <row r="247" spans="1:11" ht="15">
      <c r="A247" s="16"/>
      <c r="B247" s="284" t="s">
        <v>13466</v>
      </c>
      <c r="C247" s="39" t="str">
        <f>'5-COMP. PRÓPRIA'!B890</f>
        <v>CP-SNT-07</v>
      </c>
      <c r="D247" s="5" t="s">
        <v>412</v>
      </c>
      <c r="E247" s="251" t="str">
        <f>IFERROR(VLOOKUP($C247,'SINAPI-MT ABRIL 2021'!$1:$1048576,2,0),IFERROR(VLOOKUP($C247,'5-COMP. PRÓPRIA'!$B$1:$I$42307,4,0),""))</f>
        <v>Caixa de inspeção 60x60cm</v>
      </c>
      <c r="F247" s="252" t="str">
        <f>IFERROR(VLOOKUP($C247,'SINAPI-MT ABRIL 2021'!$1:$1048576,3,0),IFERROR(VLOOKUP($C247,'5-COMP. PRÓPRIA'!$B$1:$I$42307,5,0),""))</f>
        <v xml:space="preserve">un    </v>
      </c>
      <c r="G247" s="140">
        <v>6</v>
      </c>
      <c r="H247" s="252">
        <f>IFERROR(VLOOKUP($C247,'SINAPI-MT ABRIL 2021'!$1:$1048576,4,0),IFERROR(VLOOKUP($C247,'5-COMP. PRÓPRIA'!$B$1:$I$42307,8,0),""))</f>
        <v>422.86</v>
      </c>
      <c r="I247" s="254">
        <f>TRUNC(($H247*'4-BDI'!$E$35),2)</f>
        <v>539.99</v>
      </c>
      <c r="J247" s="281">
        <f t="shared" si="31"/>
        <v>2537.16</v>
      </c>
      <c r="K247" s="285">
        <f t="shared" si="32"/>
        <v>3239.94</v>
      </c>
    </row>
    <row r="248" spans="1:11" ht="15">
      <c r="A248" s="16"/>
      <c r="B248" s="284" t="s">
        <v>13467</v>
      </c>
      <c r="C248" s="39" t="str">
        <f>'5-COMP. PRÓPRIA'!B893</f>
        <v>CP-SNT-08</v>
      </c>
      <c r="D248" s="5" t="s">
        <v>412</v>
      </c>
      <c r="E248" s="251" t="str">
        <f>IFERROR(VLOOKUP($C248,'SINAPI-MT ABRIL 2021'!$1:$1048576,2,0),IFERROR(VLOOKUP($C248,'5-COMP. PRÓPRIA'!$B$1:$I$42307,4,0),""))</f>
        <v>Caixa de passagem modulada DN 30cm</v>
      </c>
      <c r="F248" s="252" t="str">
        <f>IFERROR(VLOOKUP($C248,'SINAPI-MT ABRIL 2021'!$1:$1048576,3,0),IFERROR(VLOOKUP($C248,'5-COMP. PRÓPRIA'!$B$1:$I$42307,5,0),""))</f>
        <v xml:space="preserve">un    </v>
      </c>
      <c r="G248" s="140">
        <v>1</v>
      </c>
      <c r="H248" s="252">
        <f>IFERROR(VLOOKUP($C248,'SINAPI-MT ABRIL 2021'!$1:$1048576,4,0),IFERROR(VLOOKUP($C248,'5-COMP. PRÓPRIA'!$B$1:$I$42307,8,0),""))</f>
        <v>118.66</v>
      </c>
      <c r="I248" s="254">
        <f>TRUNC(($H248*'4-BDI'!$E$35),2)</f>
        <v>151.52000000000001</v>
      </c>
      <c r="J248" s="281">
        <f t="shared" si="31"/>
        <v>118.66</v>
      </c>
      <c r="K248" s="285">
        <f t="shared" si="32"/>
        <v>151.52000000000001</v>
      </c>
    </row>
    <row r="249" spans="1:11" s="15" customFormat="1" ht="15">
      <c r="A249" s="16"/>
      <c r="B249" s="284" t="s">
        <v>13468</v>
      </c>
      <c r="C249" s="238">
        <v>89710</v>
      </c>
      <c r="D249" s="238" t="s">
        <v>20</v>
      </c>
      <c r="E249" s="38" t="s">
        <v>570</v>
      </c>
      <c r="F249" s="238" t="s">
        <v>413</v>
      </c>
      <c r="G249" s="140">
        <v>15</v>
      </c>
      <c r="H249" s="252">
        <f>IFERROR(VLOOKUP($C249,'SINAPI-MT ABRIL 2021'!$1:$1048576,4,0),IFERROR(VLOOKUP($C249,'5-COMP. PRÓPRIA'!$B$1:$I$42307,8,0),""))</f>
        <v>10.51</v>
      </c>
      <c r="I249" s="254">
        <f>TRUNC(($H249*'4-BDI'!$E$35),2)</f>
        <v>13.42</v>
      </c>
      <c r="J249" s="281">
        <f t="shared" si="31"/>
        <v>157.65</v>
      </c>
      <c r="K249" s="285">
        <f t="shared" si="32"/>
        <v>201.3</v>
      </c>
    </row>
    <row r="250" spans="1:11" s="15" customFormat="1" ht="15">
      <c r="A250" s="16"/>
      <c r="B250" s="284" t="s">
        <v>13469</v>
      </c>
      <c r="C250" s="14" t="str">
        <f>'5-COMP. PRÓPRIA'!B896</f>
        <v>CP-SNT-09</v>
      </c>
      <c r="D250" s="5" t="s">
        <v>412</v>
      </c>
      <c r="E250" s="251" t="str">
        <f>IFERROR(VLOOKUP($C250,'SINAPI-MT ABRIL 2021'!$1:$1048576,2,0),IFERROR(VLOOKUP($C250,'5-COMP. PRÓPRIA'!$B$1:$I$42307,4,0),""))</f>
        <v>Terminal de Ventilação 50mm</v>
      </c>
      <c r="F250" s="252" t="str">
        <f>IFERROR(VLOOKUP($C250,'SINAPI-MT ABRIL 2021'!$1:$1048576,3,0),IFERROR(VLOOKUP($C250,'5-COMP. PRÓPRIA'!$B$1:$I$42307,5,0),""))</f>
        <v xml:space="preserve">un    </v>
      </c>
      <c r="G250" s="140">
        <v>30</v>
      </c>
      <c r="H250" s="252">
        <f>IFERROR(VLOOKUP($C250,'SINAPI-MT ABRIL 2021'!$1:$1048576,4,0),IFERROR(VLOOKUP($C250,'5-COMP. PRÓPRIA'!$B$1:$I$42307,8,0),""))</f>
        <v>20.45</v>
      </c>
      <c r="I250" s="254">
        <f>TRUNC(($H250*'4-BDI'!$E$35),2)</f>
        <v>26.11</v>
      </c>
      <c r="J250" s="281">
        <f t="shared" si="31"/>
        <v>613.5</v>
      </c>
      <c r="K250" s="285">
        <f t="shared" si="32"/>
        <v>783.3</v>
      </c>
    </row>
    <row r="251" spans="1:11" s="15" customFormat="1" ht="15">
      <c r="A251" s="16"/>
      <c r="B251" s="284" t="s">
        <v>13470</v>
      </c>
      <c r="C251" s="39" t="str">
        <f>'5-COMP. PRÓPRIA'!B904</f>
        <v>CP-SNT-10</v>
      </c>
      <c r="D251" s="5" t="s">
        <v>412</v>
      </c>
      <c r="E251" s="251" t="str">
        <f>IFERROR(VLOOKUP($C251,'SINAPI-MT ABRIL 2021'!$1:$1048576,2,0),IFERROR(VLOOKUP($C251,'5-COMP. PRÓPRIA'!$B$1:$I$42307,4,0),""))</f>
        <v>Sumidouro em alvenaria 2,40 x 2,40 m</v>
      </c>
      <c r="F251" s="252" t="str">
        <f>IFERROR(VLOOKUP($C251,'SINAPI-MT ABRIL 2021'!$1:$1048576,3,0),IFERROR(VLOOKUP($C251,'5-COMP. PRÓPRIA'!$B$1:$I$42307,5,0),""))</f>
        <v xml:space="preserve">un    </v>
      </c>
      <c r="G251" s="140">
        <v>1</v>
      </c>
      <c r="H251" s="252">
        <f>IFERROR(VLOOKUP($C251,'SINAPI-MT ABRIL 2021'!$1:$1048576,4,0),IFERROR(VLOOKUP($C251,'5-COMP. PRÓPRIA'!$B$1:$I$42307,8,0),""))</f>
        <v>7283.99</v>
      </c>
      <c r="I251" s="254">
        <f>TRUNC(($H251*'4-BDI'!$E$35),2)</f>
        <v>9301.67</v>
      </c>
      <c r="J251" s="281">
        <f t="shared" si="31"/>
        <v>7283.99</v>
      </c>
      <c r="K251" s="285">
        <f t="shared" si="32"/>
        <v>9301.67</v>
      </c>
    </row>
    <row r="252" spans="1:11" s="15" customFormat="1" ht="15">
      <c r="A252" s="16"/>
      <c r="B252" s="284" t="s">
        <v>13471</v>
      </c>
      <c r="C252" s="39" t="str">
        <f>'5-COMP. PRÓPRIA'!B907</f>
        <v>CP-SNT-11</v>
      </c>
      <c r="D252" s="5" t="s">
        <v>412</v>
      </c>
      <c r="E252" s="251" t="str">
        <f>IFERROR(VLOOKUP($C252,'SINAPI-MT ABRIL 2021'!$1:$1048576,2,0),IFERROR(VLOOKUP($C252,'5-COMP. PRÓPRIA'!$B$1:$I$42307,4,0),""))</f>
        <v>Fossa séptica 2,30 x 2,30 m</v>
      </c>
      <c r="F252" s="252" t="str">
        <f>IFERROR(VLOOKUP($C252,'SINAPI-MT ABRIL 2021'!$1:$1048576,3,0),IFERROR(VLOOKUP($C252,'5-COMP. PRÓPRIA'!$B$1:$I$42307,5,0),""))</f>
        <v xml:space="preserve">un    </v>
      </c>
      <c r="G252" s="140">
        <v>1</v>
      </c>
      <c r="H252" s="252">
        <f>IFERROR(VLOOKUP($C252,'SINAPI-MT ABRIL 2021'!$1:$1048576,4,0),IFERROR(VLOOKUP($C252,'5-COMP. PRÓPRIA'!$B$1:$I$42307,8,0),""))</f>
        <v>9582.2099999999991</v>
      </c>
      <c r="I252" s="254">
        <f>TRUNC(($H252*'4-BDI'!$E$35),2)</f>
        <v>12236.51</v>
      </c>
      <c r="J252" s="281">
        <f t="shared" si="31"/>
        <v>9582.2099999999991</v>
      </c>
      <c r="K252" s="285">
        <f t="shared" si="32"/>
        <v>12236.51</v>
      </c>
    </row>
    <row r="253" spans="1:11">
      <c r="A253" s="16"/>
      <c r="B253" s="638" t="s">
        <v>414</v>
      </c>
      <c r="C253" s="639"/>
      <c r="D253" s="639"/>
      <c r="E253" s="639"/>
      <c r="F253" s="639"/>
      <c r="G253" s="639"/>
      <c r="H253" s="639"/>
      <c r="I253" s="639"/>
      <c r="J253" s="54">
        <f>TRUNC(SUM(J226:J252),2)</f>
        <v>25458.75</v>
      </c>
      <c r="K253" s="286">
        <f>TRUNC(SUM(K226:K252),2)</f>
        <v>32510.09</v>
      </c>
    </row>
    <row r="254" spans="1:11">
      <c r="A254" s="16"/>
      <c r="B254" s="282" t="s">
        <v>13472</v>
      </c>
      <c r="C254" s="276"/>
      <c r="D254" s="276"/>
      <c r="E254" s="277" t="s">
        <v>242</v>
      </c>
      <c r="F254" s="276"/>
      <c r="G254" s="278"/>
      <c r="H254" s="279"/>
      <c r="I254" s="279"/>
      <c r="J254" s="279"/>
      <c r="K254" s="283"/>
    </row>
    <row r="255" spans="1:11" ht="38.25">
      <c r="A255" s="16"/>
      <c r="B255" s="284" t="s">
        <v>524</v>
      </c>
      <c r="C255" s="39" t="str">
        <f>'5-COMP. PRÓPRIA'!B912</f>
        <v>CP-LOU-01</v>
      </c>
      <c r="D255" s="5" t="s">
        <v>412</v>
      </c>
      <c r="E255" s="251" t="str">
        <f>IFERROR(VLOOKUP($C255,'SINAPI-MT ABRIL 2021'!$1:$1048576,2,0),IFERROR(VLOOKUP($C255,'5-COMP. PRÓPRIA'!$B$1:$I$42307,4,0),""))</f>
        <v>Bacia Sanitária Vogue Plus, Linha Conforto com abertura, cor Branco Gelo, código P.51,  DECA, ou equivalente p/ de descarga, com acessórios, bolsa de borracha para ligacao, tubo pvc ligacao - fornecimento e instalação</v>
      </c>
      <c r="F255" s="252" t="str">
        <f>IFERROR(VLOOKUP($C255,'SINAPI-MT ABRIL 2021'!$1:$1048576,3,0),IFERROR(VLOOKUP($C255,'5-COMP. PRÓPRIA'!$B$1:$I$42307,5,0),""))</f>
        <v xml:space="preserve">un    </v>
      </c>
      <c r="G255" s="140">
        <v>2</v>
      </c>
      <c r="H255" s="252">
        <f>IFERROR(VLOOKUP($C255,'SINAPI-MT ABRIL 2021'!$1:$1048576,4,0),IFERROR(VLOOKUP($C255,'5-COMP. PRÓPRIA'!$B$1:$I$42307,8,0),""))</f>
        <v>656.48</v>
      </c>
      <c r="I255" s="254">
        <f>TRUNC(($H255*'4-BDI'!$E$35),2)</f>
        <v>838.32</v>
      </c>
      <c r="J255" s="281">
        <f t="shared" ref="J255:J285" si="33">TRUNC((H255*G255),2)</f>
        <v>1312.96</v>
      </c>
      <c r="K255" s="285">
        <f t="shared" ref="K255:K285" si="34">TRUNC((I255*G255),2)</f>
        <v>1676.64</v>
      </c>
    </row>
    <row r="256" spans="1:11" ht="25.5">
      <c r="A256" s="16"/>
      <c r="B256" s="284" t="s">
        <v>532</v>
      </c>
      <c r="C256" s="39" t="str">
        <f>'5-COMP. PRÓPRIA'!B915</f>
        <v>CP-LOU-02</v>
      </c>
      <c r="D256" s="5" t="s">
        <v>412</v>
      </c>
      <c r="E256" s="251" t="str">
        <f>IFERROR(VLOOKUP($C256,'SINAPI-MT ABRIL 2021'!$1:$1048576,2,0),IFERROR(VLOOKUP($C256,'5-COMP. PRÓPRIA'!$B$1:$I$42307,4,0),""))</f>
        <v>Bacia Sanitária Convencional, código Izy P.11, DECA, ou equivalente com acessórios- fornecimento e instalação</v>
      </c>
      <c r="F256" s="252" t="str">
        <f>IFERROR(VLOOKUP($C256,'SINAPI-MT ABRIL 2021'!$1:$1048576,3,0),IFERROR(VLOOKUP($C256,'5-COMP. PRÓPRIA'!$B$1:$I$42307,5,0),""))</f>
        <v xml:space="preserve">un    </v>
      </c>
      <c r="G256" s="140">
        <v>4</v>
      </c>
      <c r="H256" s="252">
        <f>IFERROR(VLOOKUP($C256,'SINAPI-MT ABRIL 2021'!$1:$1048576,4,0),IFERROR(VLOOKUP($C256,'5-COMP. PRÓPRIA'!$B$1:$I$42307,8,0),""))</f>
        <v>173.08</v>
      </c>
      <c r="I256" s="254">
        <f>TRUNC(($H256*'4-BDI'!$E$35),2)</f>
        <v>221.02</v>
      </c>
      <c r="J256" s="281">
        <f t="shared" si="33"/>
        <v>692.32</v>
      </c>
      <c r="K256" s="285">
        <f t="shared" si="34"/>
        <v>884.08</v>
      </c>
    </row>
    <row r="257" spans="1:11" ht="38.25">
      <c r="A257" s="16"/>
      <c r="B257" s="284" t="s">
        <v>13473</v>
      </c>
      <c r="C257" s="42" t="str">
        <f>'5-COMP. PRÓPRIA'!B918</f>
        <v>CP-LOU-03</v>
      </c>
      <c r="D257" s="5" t="s">
        <v>412</v>
      </c>
      <c r="E257" s="251" t="str">
        <f>IFERROR(VLOOKUP($C257,'SINAPI-MT ABRIL 2021'!$1:$1048576,2,0),IFERROR(VLOOKUP($C257,'5-COMP. PRÓPRIA'!$B$1:$I$42307,4,0),""))</f>
        <v>Bacia Convencional Studio Kids, código PI.16, para valvula de descarga, em louca branca,  assento plastico, anel de vedação, tubo pvc ligacao - fornecimento e instalacao, Deca ou equivalente</v>
      </c>
      <c r="F257" s="252" t="str">
        <f>IFERROR(VLOOKUP($C257,'SINAPI-MT ABRIL 2021'!$1:$1048576,3,0),IFERROR(VLOOKUP($C257,'5-COMP. PRÓPRIA'!$B$1:$I$42307,5,0),""))</f>
        <v xml:space="preserve">un    </v>
      </c>
      <c r="G257" s="140">
        <v>20</v>
      </c>
      <c r="H257" s="252">
        <f>IFERROR(VLOOKUP($C257,'SINAPI-MT ABRIL 2021'!$1:$1048576,4,0),IFERROR(VLOOKUP($C257,'5-COMP. PRÓPRIA'!$B$1:$I$42307,8,0),""))</f>
        <v>386.48</v>
      </c>
      <c r="I257" s="254">
        <f>TRUNC(($H257*'4-BDI'!$E$35),2)</f>
        <v>493.53</v>
      </c>
      <c r="J257" s="281">
        <f t="shared" si="33"/>
        <v>7729.6</v>
      </c>
      <c r="K257" s="285">
        <f t="shared" si="34"/>
        <v>9870.6</v>
      </c>
    </row>
    <row r="258" spans="1:11" ht="25.5">
      <c r="A258" s="16"/>
      <c r="B258" s="284" t="s">
        <v>13474</v>
      </c>
      <c r="C258" s="42" t="str">
        <f>'5-COMP. PRÓPRIA'!B922</f>
        <v>CP-LOU-04</v>
      </c>
      <c r="D258" s="5" t="s">
        <v>412</v>
      </c>
      <c r="E258" s="251" t="str">
        <f>IFERROR(VLOOKUP($C258,'SINAPI-MT ABRIL 2021'!$1:$1048576,2,0),IFERROR(VLOOKUP($C258,'5-COMP. PRÓPRIA'!$B$1:$I$42307,4,0),""))</f>
        <v>Valvula de descarga 1 1/2", com registro, acabamento em metal cromado - fornecimento e instalação</v>
      </c>
      <c r="F258" s="252" t="str">
        <f>IFERROR(VLOOKUP($C258,'SINAPI-MT ABRIL 2021'!$1:$1048576,3,0),IFERROR(VLOOKUP($C258,'5-COMP. PRÓPRIA'!$B$1:$I$42307,5,0),""))</f>
        <v xml:space="preserve">un    </v>
      </c>
      <c r="G258" s="140">
        <v>26</v>
      </c>
      <c r="H258" s="252">
        <f>IFERROR(VLOOKUP($C258,'SINAPI-MT ABRIL 2021'!$1:$1048576,4,0),IFERROR(VLOOKUP($C258,'5-COMP. PRÓPRIA'!$B$1:$I$42307,8,0),""))</f>
        <v>168.84</v>
      </c>
      <c r="I258" s="254">
        <f>TRUNC(($H258*'4-BDI'!$E$35),2)</f>
        <v>215.6</v>
      </c>
      <c r="J258" s="281">
        <f t="shared" si="33"/>
        <v>4389.84</v>
      </c>
      <c r="K258" s="285">
        <f t="shared" si="34"/>
        <v>5605.6</v>
      </c>
    </row>
    <row r="259" spans="1:11" ht="38.25">
      <c r="A259" s="16"/>
      <c r="B259" s="284" t="s">
        <v>13475</v>
      </c>
      <c r="C259" s="238">
        <v>86901</v>
      </c>
      <c r="D259" s="238" t="s">
        <v>20</v>
      </c>
      <c r="E259" s="38" t="s">
        <v>577</v>
      </c>
      <c r="F259" s="238" t="s">
        <v>413</v>
      </c>
      <c r="G259" s="140">
        <v>22</v>
      </c>
      <c r="H259" s="252">
        <f>IFERROR(VLOOKUP($C259,'SINAPI-MT ABRIL 2021'!$1:$1048576,4,0),IFERROR(VLOOKUP($C259,'5-COMP. PRÓPRIA'!$B$1:$I$42307,8,0),""))</f>
        <v>114.51</v>
      </c>
      <c r="I259" s="254">
        <f>TRUNC(($H259*'4-BDI'!$E$35),2)</f>
        <v>146.22</v>
      </c>
      <c r="J259" s="281">
        <f t="shared" si="33"/>
        <v>2519.2199999999998</v>
      </c>
      <c r="K259" s="285">
        <f t="shared" si="34"/>
        <v>3216.84</v>
      </c>
    </row>
    <row r="260" spans="1:11" s="15" customFormat="1" ht="38.25">
      <c r="A260" s="16"/>
      <c r="B260" s="284" t="s">
        <v>13476</v>
      </c>
      <c r="C260" s="14" t="str">
        <f>'5-COMP. PRÓPRIA'!B925</f>
        <v>CP-LOU-05</v>
      </c>
      <c r="D260" s="5" t="s">
        <v>412</v>
      </c>
      <c r="E260" s="251" t="str">
        <f>IFERROR(VLOOKUP($C260,'SINAPI-MT ABRIL 2021'!$1:$1048576,2,0),IFERROR(VLOOKUP($C260,'5-COMP. PRÓPRIA'!$B$1:$I$42307,4,0),""))</f>
        <v>Cuba industrial 50x40 profundidade 30 – HIDRONOX, ou equivalente, com sifão em metal cromado 1.1/2x1.1/2", válvula em metal cromado tipo americana 3.1/2"x1.1/2" para pia - fornecimento e instalação</v>
      </c>
      <c r="F260" s="252" t="str">
        <f>IFERROR(VLOOKUP($C260,'SINAPI-MT ABRIL 2021'!$1:$1048576,3,0),IFERROR(VLOOKUP($C260,'5-COMP. PRÓPRIA'!$B$1:$I$42307,5,0),""))</f>
        <v xml:space="preserve">un    </v>
      </c>
      <c r="G260" s="140">
        <v>3</v>
      </c>
      <c r="H260" s="252">
        <f>IFERROR(VLOOKUP($C260,'SINAPI-MT ABRIL 2021'!$1:$1048576,4,0),IFERROR(VLOOKUP($C260,'5-COMP. PRÓPRIA'!$B$1:$I$42307,8,0),""))</f>
        <v>1651.47</v>
      </c>
      <c r="I260" s="254">
        <f>TRUNC(($H260*'4-BDI'!$E$35),2)</f>
        <v>2108.9299999999998</v>
      </c>
      <c r="J260" s="281">
        <f t="shared" si="33"/>
        <v>4954.41</v>
      </c>
      <c r="K260" s="285">
        <f t="shared" si="34"/>
        <v>6326.79</v>
      </c>
    </row>
    <row r="261" spans="1:11" s="15" customFormat="1" ht="51">
      <c r="A261" s="16"/>
      <c r="B261" s="284" t="s">
        <v>13477</v>
      </c>
      <c r="C261" s="238">
        <v>86936</v>
      </c>
      <c r="D261" s="238" t="s">
        <v>20</v>
      </c>
      <c r="E261" s="38" t="s">
        <v>581</v>
      </c>
      <c r="F261" s="238" t="s">
        <v>582</v>
      </c>
      <c r="G261" s="140">
        <v>15</v>
      </c>
      <c r="H261" s="252">
        <f>IFERROR(VLOOKUP($C261,'SINAPI-MT ABRIL 2021'!$1:$1048576,4,0),IFERROR(VLOOKUP($C261,'5-COMP. PRÓPRIA'!$B$1:$I$42307,8,0),""))</f>
        <v>425.83</v>
      </c>
      <c r="I261" s="254">
        <f>TRUNC(($H261*'4-BDI'!$E$35),2)</f>
        <v>543.78</v>
      </c>
      <c r="J261" s="281">
        <f t="shared" si="33"/>
        <v>6387.45</v>
      </c>
      <c r="K261" s="285">
        <f t="shared" si="34"/>
        <v>8156.7</v>
      </c>
    </row>
    <row r="262" spans="1:11" ht="25.5">
      <c r="A262" s="16"/>
      <c r="B262" s="284" t="s">
        <v>13478</v>
      </c>
      <c r="C262" s="14" t="str">
        <f>'5-COMP. PRÓPRIA'!B932</f>
        <v>CP-LOU-06</v>
      </c>
      <c r="D262" s="5" t="s">
        <v>412</v>
      </c>
      <c r="E262" s="251" t="str">
        <f>IFERROR(VLOOKUP($C262,'SINAPI-MT ABRIL 2021'!$1:$1048576,2,0),IFERROR(VLOOKUP($C262,'5-COMP. PRÓPRIA'!$B$1:$I$42307,4,0),""))</f>
        <v>Banheira Embutir em plástico tipo PVC, 77x45x20cm, Burigotto ou equivalente</v>
      </c>
      <c r="F262" s="252" t="str">
        <f>IFERROR(VLOOKUP($C262,'SINAPI-MT ABRIL 2021'!$1:$1048576,3,0),IFERROR(VLOOKUP($C262,'5-COMP. PRÓPRIA'!$B$1:$I$42307,5,0),""))</f>
        <v xml:space="preserve">un    </v>
      </c>
      <c r="G262" s="140">
        <v>4</v>
      </c>
      <c r="H262" s="252">
        <f>IFERROR(VLOOKUP($C262,'SINAPI-MT ABRIL 2021'!$1:$1048576,4,0),IFERROR(VLOOKUP($C262,'5-COMP. PRÓPRIA'!$B$1:$I$42307,8,0),""))</f>
        <v>115.57</v>
      </c>
      <c r="I262" s="254">
        <f>TRUNC(($H262*'4-BDI'!$E$35),2)</f>
        <v>147.58000000000001</v>
      </c>
      <c r="J262" s="281">
        <f t="shared" si="33"/>
        <v>462.28</v>
      </c>
      <c r="K262" s="285">
        <f t="shared" si="34"/>
        <v>590.32000000000005</v>
      </c>
    </row>
    <row r="263" spans="1:11" ht="38.25">
      <c r="A263" s="16"/>
      <c r="B263" s="284" t="s">
        <v>13479</v>
      </c>
      <c r="C263" s="14" t="str">
        <f>'5-COMP. PRÓPRIA'!B937</f>
        <v>CP-LOU-07</v>
      </c>
      <c r="D263" s="5" t="s">
        <v>412</v>
      </c>
      <c r="E263" s="251" t="str">
        <f>IFERROR(VLOOKUP($C263,'SINAPI-MT ABRIL 2021'!$1:$1048576,2,0),IFERROR(VLOOKUP($C263,'5-COMP. PRÓPRIA'!$B$1:$I$42307,4,0),""))</f>
        <v>Lavatório de canto suspenso com mesa, linha Izy código L101.17, DECA ou equivalente, com válvula, sifão e engate flexivel cromados, fornecimento e instalação</v>
      </c>
      <c r="F263" s="252" t="str">
        <f>IFERROR(VLOOKUP($C263,'SINAPI-MT ABRIL 2021'!$1:$1048576,3,0),IFERROR(VLOOKUP($C263,'5-COMP. PRÓPRIA'!$B$1:$I$42307,5,0),""))</f>
        <v xml:space="preserve">un    </v>
      </c>
      <c r="G263" s="140">
        <v>4</v>
      </c>
      <c r="H263" s="252">
        <f>IFERROR(VLOOKUP($C263,'SINAPI-MT ABRIL 2021'!$1:$1048576,4,0),IFERROR(VLOOKUP($C263,'5-COMP. PRÓPRIA'!$B$1:$I$42307,8,0),""))</f>
        <v>362.76</v>
      </c>
      <c r="I263" s="254">
        <f>TRUNC(($H263*'4-BDI'!$E$35),2)</f>
        <v>463.24</v>
      </c>
      <c r="J263" s="281">
        <f t="shared" si="33"/>
        <v>1451.04</v>
      </c>
      <c r="K263" s="285">
        <f t="shared" si="34"/>
        <v>1852.96</v>
      </c>
    </row>
    <row r="264" spans="1:11" ht="25.5">
      <c r="A264" s="16"/>
      <c r="B264" s="284" t="s">
        <v>13480</v>
      </c>
      <c r="C264" s="238">
        <v>86904</v>
      </c>
      <c r="D264" s="238" t="s">
        <v>20</v>
      </c>
      <c r="E264" s="38" t="s">
        <v>588</v>
      </c>
      <c r="F264" s="238" t="s">
        <v>413</v>
      </c>
      <c r="G264" s="140">
        <v>6</v>
      </c>
      <c r="H264" s="252">
        <f>IFERROR(VLOOKUP($C264,'SINAPI-MT ABRIL 2021'!$1:$1048576,4,0),IFERROR(VLOOKUP($C264,'5-COMP. PRÓPRIA'!$B$1:$I$42307,8,0),""))</f>
        <v>106.41</v>
      </c>
      <c r="I264" s="254">
        <f>TRUNC(($H264*'4-BDI'!$E$35),2)</f>
        <v>135.88</v>
      </c>
      <c r="J264" s="281">
        <f t="shared" si="33"/>
        <v>638.46</v>
      </c>
      <c r="K264" s="285">
        <f t="shared" si="34"/>
        <v>815.28</v>
      </c>
    </row>
    <row r="265" spans="1:11" ht="25.5">
      <c r="A265" s="16"/>
      <c r="B265" s="284" t="s">
        <v>13481</v>
      </c>
      <c r="C265" s="238">
        <v>86919</v>
      </c>
      <c r="D265" s="238" t="s">
        <v>20</v>
      </c>
      <c r="E265" s="38" t="s">
        <v>590</v>
      </c>
      <c r="F265" s="238" t="s">
        <v>413</v>
      </c>
      <c r="G265" s="140">
        <v>7</v>
      </c>
      <c r="H265" s="252">
        <f>IFERROR(VLOOKUP($C265,'SINAPI-MT ABRIL 2021'!$1:$1048576,4,0),IFERROR(VLOOKUP($C265,'5-COMP. PRÓPRIA'!$B$1:$I$42307,8,0),""))</f>
        <v>689.62</v>
      </c>
      <c r="I265" s="254">
        <f>TRUNC(($H265*'4-BDI'!$E$35),2)</f>
        <v>880.64</v>
      </c>
      <c r="J265" s="281">
        <f t="shared" si="33"/>
        <v>4827.34</v>
      </c>
      <c r="K265" s="285">
        <f t="shared" si="34"/>
        <v>6164.48</v>
      </c>
    </row>
    <row r="266" spans="1:11" ht="25.5">
      <c r="A266" s="16"/>
      <c r="B266" s="284" t="s">
        <v>13482</v>
      </c>
      <c r="C266" s="39" t="str">
        <f>'5-COMP. PRÓPRIA'!B945</f>
        <v>CP-LOU-08</v>
      </c>
      <c r="D266" s="5" t="s">
        <v>412</v>
      </c>
      <c r="E266" s="251" t="str">
        <f>IFERROR(VLOOKUP($C266,'SINAPI-MT ABRIL 2021'!$1:$1048576,2,0),IFERROR(VLOOKUP($C266,'5-COMP. PRÓPRIA'!$B$1:$I$42307,4,0),""))</f>
        <v xml:space="preserve">Chuveiro Maxi Ducha, LORENZETTI, com Mangueira plástica/desviador para duchas elétricas, cógigo 8010-A, LORENZETTI,  ou equivalente </v>
      </c>
      <c r="F266" s="252" t="str">
        <f>IFERROR(VLOOKUP($C266,'SINAPI-MT ABRIL 2021'!$1:$1048576,3,0),IFERROR(VLOOKUP($C266,'5-COMP. PRÓPRIA'!$B$1:$I$42307,5,0),""))</f>
        <v xml:space="preserve">un    </v>
      </c>
      <c r="G266" s="140">
        <v>15</v>
      </c>
      <c r="H266" s="252">
        <f>IFERROR(VLOOKUP($C266,'SINAPI-MT ABRIL 2021'!$1:$1048576,4,0),IFERROR(VLOOKUP($C266,'5-COMP. PRÓPRIA'!$B$1:$I$42307,8,0),""))</f>
        <v>79.900000000000006</v>
      </c>
      <c r="I266" s="254">
        <f>TRUNC(($H266*'4-BDI'!$E$35),2)</f>
        <v>102.03</v>
      </c>
      <c r="J266" s="281">
        <f t="shared" si="33"/>
        <v>1198.5</v>
      </c>
      <c r="K266" s="285">
        <f t="shared" si="34"/>
        <v>1530.45</v>
      </c>
    </row>
    <row r="267" spans="1:11" ht="25.5">
      <c r="A267" s="16"/>
      <c r="B267" s="284" t="s">
        <v>13483</v>
      </c>
      <c r="C267" s="42" t="str">
        <f>'5-COMP. PRÓPRIA'!B948</f>
        <v>CP-LOU-09</v>
      </c>
      <c r="D267" s="5" t="s">
        <v>412</v>
      </c>
      <c r="E267" s="251" t="str">
        <f>IFERROR(VLOOKUP($C267,'SINAPI-MT ABRIL 2021'!$1:$1048576,2,0),IFERROR(VLOOKUP($C267,'5-COMP. PRÓPRIA'!$B$1:$I$42307,4,0),""))</f>
        <v>Assento Poliéster com abertura frontal Vogue Plus, Linha Conforto, cor Branco Gelo, código AP.52, DECA, ou equivalente</v>
      </c>
      <c r="F267" s="252" t="str">
        <f>IFERROR(VLOOKUP($C267,'SINAPI-MT ABRIL 2021'!$1:$1048576,3,0),IFERROR(VLOOKUP($C267,'5-COMP. PRÓPRIA'!$B$1:$I$42307,5,0),""))</f>
        <v xml:space="preserve">un    </v>
      </c>
      <c r="G267" s="140">
        <v>2</v>
      </c>
      <c r="H267" s="252">
        <f>IFERROR(VLOOKUP($C267,'SINAPI-MT ABRIL 2021'!$1:$1048576,4,0),IFERROR(VLOOKUP($C267,'5-COMP. PRÓPRIA'!$B$1:$I$42307,8,0),""))</f>
        <v>216.05</v>
      </c>
      <c r="I267" s="254">
        <f>TRUNC(($H267*'4-BDI'!$E$35),2)</f>
        <v>275.89</v>
      </c>
      <c r="J267" s="281">
        <f t="shared" si="33"/>
        <v>432.1</v>
      </c>
      <c r="K267" s="285">
        <f t="shared" si="34"/>
        <v>551.78</v>
      </c>
    </row>
    <row r="268" spans="1:11" ht="15">
      <c r="A268" s="16"/>
      <c r="B268" s="284" t="s">
        <v>13484</v>
      </c>
      <c r="C268" s="14" t="str">
        <f>'5-COMP. PRÓPRIA'!B952</f>
        <v>CP-LOU-10</v>
      </c>
      <c r="D268" s="5" t="s">
        <v>412</v>
      </c>
      <c r="E268" s="251" t="str">
        <f>IFERROR(VLOOKUP($C268,'SINAPI-MT ABRIL 2021'!$1:$1048576,2,0),IFERROR(VLOOKUP($C268,'5-COMP. PRÓPRIA'!$B$1:$I$42307,4,0),""))</f>
        <v>Assento plástico Izy, código AP.01, DECA, fornecimento e instalação</v>
      </c>
      <c r="F268" s="252" t="str">
        <f>IFERROR(VLOOKUP($C268,'SINAPI-MT ABRIL 2021'!$1:$1048576,3,0),IFERROR(VLOOKUP($C268,'5-COMP. PRÓPRIA'!$B$1:$I$42307,5,0),""))</f>
        <v xml:space="preserve">un    </v>
      </c>
      <c r="G268" s="140">
        <v>4</v>
      </c>
      <c r="H268" s="252">
        <f>IFERROR(VLOOKUP($C268,'SINAPI-MT ABRIL 2021'!$1:$1048576,4,0),IFERROR(VLOOKUP($C268,'5-COMP. PRÓPRIA'!$B$1:$I$42307,8,0),""))</f>
        <v>36.33</v>
      </c>
      <c r="I268" s="254">
        <f>TRUNC(($H268*'4-BDI'!$E$35),2)</f>
        <v>46.39</v>
      </c>
      <c r="J268" s="281">
        <f t="shared" si="33"/>
        <v>145.32</v>
      </c>
      <c r="K268" s="285">
        <f t="shared" si="34"/>
        <v>185.56</v>
      </c>
    </row>
    <row r="269" spans="1:11" ht="25.5">
      <c r="A269" s="16"/>
      <c r="B269" s="284" t="s">
        <v>13485</v>
      </c>
      <c r="C269" s="14" t="str">
        <f>'5-COMP. PRÓPRIA'!B955</f>
        <v>CP-LOU-11</v>
      </c>
      <c r="D269" s="5" t="s">
        <v>412</v>
      </c>
      <c r="E269" s="251" t="str">
        <f>IFERROR(VLOOKUP($C269,'SINAPI-MT ABRIL 2021'!$1:$1048576,2,0),IFERROR(VLOOKUP($C269,'5-COMP. PRÓPRIA'!$B$1:$I$42307,4,0),""))</f>
        <v>Papeleira Metálica Linha Izy, código 2020.C37, DECA ou equivalente, fornecimento e instalação</v>
      </c>
      <c r="F269" s="252" t="str">
        <f>IFERROR(VLOOKUP($C269,'SINAPI-MT ABRIL 2021'!$1:$1048576,3,0),IFERROR(VLOOKUP($C269,'5-COMP. PRÓPRIA'!$B$1:$I$42307,5,0),""))</f>
        <v xml:space="preserve">un    </v>
      </c>
      <c r="G269" s="140">
        <v>26</v>
      </c>
      <c r="H269" s="252">
        <f>IFERROR(VLOOKUP($C269,'SINAPI-MT ABRIL 2021'!$1:$1048576,4,0),IFERROR(VLOOKUP($C269,'5-COMP. PRÓPRIA'!$B$1:$I$42307,8,0),""))</f>
        <v>34.15</v>
      </c>
      <c r="I269" s="254">
        <f>TRUNC(($H269*'4-BDI'!$E$35),2)</f>
        <v>43.6</v>
      </c>
      <c r="J269" s="281">
        <f t="shared" si="33"/>
        <v>887.9</v>
      </c>
      <c r="K269" s="285">
        <f t="shared" si="34"/>
        <v>1133.5999999999999</v>
      </c>
    </row>
    <row r="270" spans="1:11" ht="25.5">
      <c r="A270" s="16"/>
      <c r="B270" s="284" t="s">
        <v>13486</v>
      </c>
      <c r="C270" s="14" t="str">
        <f>'5-COMP. PRÓPRIA'!B958</f>
        <v>CP-LOU-12</v>
      </c>
      <c r="D270" s="5" t="s">
        <v>412</v>
      </c>
      <c r="E270" s="251" t="str">
        <f>IFERROR(VLOOKUP($C270,'SINAPI-MT ABRIL 2021'!$1:$1048576,2,0),IFERROR(VLOOKUP($C270,'5-COMP. PRÓPRIA'!$B$1:$I$42307,4,0),""))</f>
        <v>Ducha Higiênica com registro e derivação Izy, código 1984.C37. ACT.CR, DECA, ou equivalente, fornecimento e instalação</v>
      </c>
      <c r="F270" s="252" t="str">
        <f>IFERROR(VLOOKUP($C270,'SINAPI-MT ABRIL 2021'!$1:$1048576,3,0),IFERROR(VLOOKUP($C270,'5-COMP. PRÓPRIA'!$B$1:$I$42307,5,0),""))</f>
        <v xml:space="preserve">un    </v>
      </c>
      <c r="G270" s="140">
        <v>4</v>
      </c>
      <c r="H270" s="252">
        <f>IFERROR(VLOOKUP($C270,'SINAPI-MT ABRIL 2021'!$1:$1048576,4,0),IFERROR(VLOOKUP($C270,'5-COMP. PRÓPRIA'!$B$1:$I$42307,8,0),""))</f>
        <v>193.26</v>
      </c>
      <c r="I270" s="254">
        <f>TRUNC(($H270*'4-BDI'!$E$35),2)</f>
        <v>246.79</v>
      </c>
      <c r="J270" s="281">
        <f t="shared" si="33"/>
        <v>773.04</v>
      </c>
      <c r="K270" s="285">
        <f t="shared" si="34"/>
        <v>987.16</v>
      </c>
    </row>
    <row r="271" spans="1:11" ht="25.5">
      <c r="A271" s="16"/>
      <c r="B271" s="284" t="s">
        <v>13487</v>
      </c>
      <c r="C271" s="14" t="str">
        <f>'5-COMP. PRÓPRIA'!B963</f>
        <v>CP-LOU-13</v>
      </c>
      <c r="D271" s="5" t="s">
        <v>412</v>
      </c>
      <c r="E271" s="251" t="str">
        <f>IFERROR(VLOOKUP($C271,'SINAPI-MT ABRIL 2021'!$1:$1048576,2,0),IFERROR(VLOOKUP($C271,'5-COMP. PRÓPRIA'!$B$1:$I$42307,4,0),""))</f>
        <v>Torneira elétrica LorenEasy, LORENZETTI ou equivalente, fornecimento e instalação</v>
      </c>
      <c r="F271" s="252" t="str">
        <f>IFERROR(VLOOKUP($C271,'SINAPI-MT ABRIL 2021'!$1:$1048576,3,0),IFERROR(VLOOKUP($C271,'5-COMP. PRÓPRIA'!$B$1:$I$42307,5,0),""))</f>
        <v xml:space="preserve">un    </v>
      </c>
      <c r="G271" s="140">
        <v>2</v>
      </c>
      <c r="H271" s="252">
        <f>IFERROR(VLOOKUP($C271,'SINAPI-MT ABRIL 2021'!$1:$1048576,4,0),IFERROR(VLOOKUP($C271,'5-COMP. PRÓPRIA'!$B$1:$I$42307,8,0),""))</f>
        <v>154.78</v>
      </c>
      <c r="I271" s="254">
        <f>TRUNC(($H271*'4-BDI'!$E$35),2)</f>
        <v>197.65</v>
      </c>
      <c r="J271" s="281">
        <f t="shared" si="33"/>
        <v>309.56</v>
      </c>
      <c r="K271" s="285">
        <f t="shared" si="34"/>
        <v>395.3</v>
      </c>
    </row>
    <row r="272" spans="1:11" ht="25.5">
      <c r="A272" s="16"/>
      <c r="B272" s="284" t="s">
        <v>13488</v>
      </c>
      <c r="C272" s="14" t="str">
        <f>'5-COMP. PRÓPRIA'!B968</f>
        <v>CP-LOU-14</v>
      </c>
      <c r="D272" s="5" t="s">
        <v>412</v>
      </c>
      <c r="E272" s="251" t="str">
        <f>IFERROR(VLOOKUP($C272,'SINAPI-MT ABRIL 2021'!$1:$1048576,2,0),IFERROR(VLOOKUP($C272,'5-COMP. PRÓPRIA'!$B$1:$I$42307,4,0),""))</f>
        <v>Torneira elétrica Fortti Maxi, com mangueira plastica, código 79004, LORENZETTI ou equivalente, fornecimento e instalação</v>
      </c>
      <c r="F272" s="252" t="str">
        <f>IFERROR(VLOOKUP($C272,'SINAPI-MT ABRIL 2021'!$1:$1048576,3,0),IFERROR(VLOOKUP($C272,'5-COMP. PRÓPRIA'!$B$1:$I$42307,5,0),""))</f>
        <v xml:space="preserve">un    </v>
      </c>
      <c r="G272" s="140">
        <v>4</v>
      </c>
      <c r="H272" s="252">
        <f>IFERROR(VLOOKUP($C272,'SINAPI-MT ABRIL 2021'!$1:$1048576,4,0),IFERROR(VLOOKUP($C272,'5-COMP. PRÓPRIA'!$B$1:$I$42307,8,0),""))</f>
        <v>123.1</v>
      </c>
      <c r="I272" s="254">
        <f>TRUNC(($H272*'4-BDI'!$E$35),2)</f>
        <v>157.19</v>
      </c>
      <c r="J272" s="281">
        <f t="shared" si="33"/>
        <v>492.4</v>
      </c>
      <c r="K272" s="285">
        <f t="shared" si="34"/>
        <v>628.76</v>
      </c>
    </row>
    <row r="273" spans="1:11" ht="25.5">
      <c r="A273" s="16"/>
      <c r="B273" s="284" t="s">
        <v>13489</v>
      </c>
      <c r="C273" s="39" t="str">
        <f>'5-COMP. PRÓPRIA'!B973</f>
        <v>CP-LOU-15</v>
      </c>
      <c r="D273" s="5" t="s">
        <v>412</v>
      </c>
      <c r="E273" s="251" t="str">
        <f>IFERROR(VLOOKUP($C273,'SINAPI-MT ABRIL 2021'!$1:$1048576,2,0),IFERROR(VLOOKUP($C273,'5-COMP. PRÓPRIA'!$B$1:$I$42307,4,0),""))</f>
        <v>Torneira Acabamento para registro pequeno Linha Izy, código: 4900.C37.PQ, DECA ou equivalente (para chuveiros), Deca ou equivalente</v>
      </c>
      <c r="F273" s="252" t="str">
        <f>IFERROR(VLOOKUP($C273,'SINAPI-MT ABRIL 2021'!$1:$1048576,3,0),IFERROR(VLOOKUP($C273,'5-COMP. PRÓPRIA'!$B$1:$I$42307,5,0),""))</f>
        <v xml:space="preserve">un    </v>
      </c>
      <c r="G273" s="140">
        <v>15</v>
      </c>
      <c r="H273" s="252">
        <f>IFERROR(VLOOKUP($C273,'SINAPI-MT ABRIL 2021'!$1:$1048576,4,0),IFERROR(VLOOKUP($C273,'5-COMP. PRÓPRIA'!$B$1:$I$42307,8,0),""))</f>
        <v>84.33</v>
      </c>
      <c r="I273" s="254">
        <f>TRUNC(($H273*'4-BDI'!$E$35),2)</f>
        <v>107.68</v>
      </c>
      <c r="J273" s="281">
        <f t="shared" si="33"/>
        <v>1264.95</v>
      </c>
      <c r="K273" s="285">
        <f t="shared" si="34"/>
        <v>1615.2</v>
      </c>
    </row>
    <row r="274" spans="1:11" ht="25.5">
      <c r="A274" s="16"/>
      <c r="B274" s="284" t="s">
        <v>13490</v>
      </c>
      <c r="C274" s="238">
        <v>86909</v>
      </c>
      <c r="D274" s="238" t="s">
        <v>20</v>
      </c>
      <c r="E274" s="38" t="s">
        <v>604</v>
      </c>
      <c r="F274" s="238" t="s">
        <v>413</v>
      </c>
      <c r="G274" s="140">
        <v>15</v>
      </c>
      <c r="H274" s="252">
        <f>IFERROR(VLOOKUP($C274,'SINAPI-MT ABRIL 2021'!$1:$1048576,4,0),IFERROR(VLOOKUP($C274,'5-COMP. PRÓPRIA'!$B$1:$I$42307,8,0),""))</f>
        <v>102.57</v>
      </c>
      <c r="I274" s="254">
        <f>TRUNC(($H274*'4-BDI'!$E$35),2)</f>
        <v>130.97999999999999</v>
      </c>
      <c r="J274" s="281">
        <f t="shared" si="33"/>
        <v>1538.55</v>
      </c>
      <c r="K274" s="285">
        <f t="shared" si="34"/>
        <v>1964.7</v>
      </c>
    </row>
    <row r="275" spans="1:11" ht="15">
      <c r="A275" s="16"/>
      <c r="B275" s="284" t="s">
        <v>13491</v>
      </c>
      <c r="C275" s="238">
        <v>86916</v>
      </c>
      <c r="D275" s="238" t="s">
        <v>20</v>
      </c>
      <c r="E275" s="38" t="s">
        <v>606</v>
      </c>
      <c r="F275" s="238" t="s">
        <v>413</v>
      </c>
      <c r="G275" s="140">
        <v>11</v>
      </c>
      <c r="H275" s="252">
        <f>IFERROR(VLOOKUP($C275,'SINAPI-MT ABRIL 2021'!$1:$1048576,4,0),IFERROR(VLOOKUP($C275,'5-COMP. PRÓPRIA'!$B$1:$I$42307,8,0),""))</f>
        <v>32.17</v>
      </c>
      <c r="I275" s="254">
        <f>TRUNC(($H275*'4-BDI'!$E$35),2)</f>
        <v>41.08</v>
      </c>
      <c r="J275" s="281">
        <f t="shared" si="33"/>
        <v>353.87</v>
      </c>
      <c r="K275" s="285">
        <f t="shared" si="34"/>
        <v>451.88</v>
      </c>
    </row>
    <row r="276" spans="1:11" ht="25.5">
      <c r="A276" s="16"/>
      <c r="B276" s="284" t="s">
        <v>13492</v>
      </c>
      <c r="C276" s="238">
        <v>86906</v>
      </c>
      <c r="D276" s="238" t="s">
        <v>20</v>
      </c>
      <c r="E276" s="38" t="s">
        <v>608</v>
      </c>
      <c r="F276" s="238" t="s">
        <v>413</v>
      </c>
      <c r="G276" s="140">
        <v>32</v>
      </c>
      <c r="H276" s="252">
        <f>IFERROR(VLOOKUP($C276,'SINAPI-MT ABRIL 2021'!$1:$1048576,4,0),IFERROR(VLOOKUP($C276,'5-COMP. PRÓPRIA'!$B$1:$I$42307,8,0),""))</f>
        <v>51.21</v>
      </c>
      <c r="I276" s="254">
        <f>TRUNC(($H276*'4-BDI'!$E$35),2)</f>
        <v>65.39</v>
      </c>
      <c r="J276" s="281">
        <f t="shared" si="33"/>
        <v>1638.72</v>
      </c>
      <c r="K276" s="285">
        <f t="shared" si="34"/>
        <v>2092.48</v>
      </c>
    </row>
    <row r="277" spans="1:11" ht="25.5">
      <c r="A277" s="16"/>
      <c r="B277" s="284" t="s">
        <v>13493</v>
      </c>
      <c r="C277" s="14" t="str">
        <f>'5-COMP. PRÓPRIA'!B980</f>
        <v>CP-LOU-16</v>
      </c>
      <c r="D277" s="5" t="s">
        <v>412</v>
      </c>
      <c r="E277" s="251" t="str">
        <f>IFERROR(VLOOKUP($C277,'SINAPI-MT ABRIL 2021'!$1:$1048576,2,0),IFERROR(VLOOKUP($C277,'5-COMP. PRÓPRIA'!$B$1:$I$42307,4,0),""))</f>
        <v>Dispenser Saboneteira Linha Excellence, código 7009, Melhoramentos ou equivalente, fornecimento e instalação</v>
      </c>
      <c r="F277" s="252" t="str">
        <f>IFERROR(VLOOKUP($C277,'SINAPI-MT ABRIL 2021'!$1:$1048576,3,0),IFERROR(VLOOKUP($C277,'5-COMP. PRÓPRIA'!$B$1:$I$42307,5,0),""))</f>
        <v xml:space="preserve">un    </v>
      </c>
      <c r="G277" s="140">
        <v>29</v>
      </c>
      <c r="H277" s="252">
        <f>IFERROR(VLOOKUP($C277,'SINAPI-MT ABRIL 2021'!$1:$1048576,4,0),IFERROR(VLOOKUP($C277,'5-COMP. PRÓPRIA'!$B$1:$I$42307,8,0),""))</f>
        <v>34.81</v>
      </c>
      <c r="I277" s="254">
        <f>TRUNC(($H277*'4-BDI'!$E$35),2)</f>
        <v>44.45</v>
      </c>
      <c r="J277" s="281">
        <f t="shared" si="33"/>
        <v>1009.49</v>
      </c>
      <c r="K277" s="285">
        <f t="shared" si="34"/>
        <v>1289.05</v>
      </c>
    </row>
    <row r="278" spans="1:11" ht="25.5">
      <c r="A278" s="16"/>
      <c r="B278" s="284" t="s">
        <v>13494</v>
      </c>
      <c r="C278" s="14" t="str">
        <f>'5-COMP. PRÓPRIA'!B984</f>
        <v>CP-LOU-17</v>
      </c>
      <c r="D278" s="5" t="s">
        <v>412</v>
      </c>
      <c r="E278" s="251" t="str">
        <f>IFERROR(VLOOKUP($C278,'SINAPI-MT ABRIL 2021'!$1:$1048576,2,0),IFERROR(VLOOKUP($C278,'5-COMP. PRÓPRIA'!$B$1:$I$42307,4,0),""))</f>
        <v>Dispenser Toalha Linha Excellence, código 7007, Melhoramentos ou equivalente, fornecimento e instalação</v>
      </c>
      <c r="F278" s="252" t="str">
        <f>IFERROR(VLOOKUP($C278,'SINAPI-MT ABRIL 2021'!$1:$1048576,3,0),IFERROR(VLOOKUP($C278,'5-COMP. PRÓPRIA'!$B$1:$I$42307,5,0),""))</f>
        <v xml:space="preserve">un    </v>
      </c>
      <c r="G278" s="140">
        <v>23</v>
      </c>
      <c r="H278" s="252">
        <f>IFERROR(VLOOKUP($C278,'SINAPI-MT ABRIL 2021'!$1:$1048576,4,0),IFERROR(VLOOKUP($C278,'5-COMP. PRÓPRIA'!$B$1:$I$42307,8,0),""))</f>
        <v>87.18</v>
      </c>
      <c r="I278" s="254">
        <f>TRUNC(($H278*'4-BDI'!$E$35),2)</f>
        <v>111.32</v>
      </c>
      <c r="J278" s="281">
        <f t="shared" si="33"/>
        <v>2005.14</v>
      </c>
      <c r="K278" s="285">
        <f t="shared" si="34"/>
        <v>2560.36</v>
      </c>
    </row>
    <row r="279" spans="1:11" ht="25.5">
      <c r="A279" s="16"/>
      <c r="B279" s="284" t="s">
        <v>13495</v>
      </c>
      <c r="C279" s="14" t="str">
        <f>'5-COMP. PRÓPRIA'!B988</f>
        <v>CP-LOU-18</v>
      </c>
      <c r="D279" s="5" t="s">
        <v>412</v>
      </c>
      <c r="E279" s="251" t="str">
        <f>IFERROR(VLOOKUP($C279,'SINAPI-MT ABRIL 2021'!$1:$1048576,2,0),IFERROR(VLOOKUP($C279,'5-COMP. PRÓPRIA'!$B$1:$I$42307,4,0),""))</f>
        <v>Cabide metálico Izy, código 2060.C37, Deca ou equivalente, fornecimento e instalação</v>
      </c>
      <c r="F279" s="252" t="str">
        <f>IFERROR(VLOOKUP($C279,'SINAPI-MT ABRIL 2021'!$1:$1048576,3,0),IFERROR(VLOOKUP($C279,'5-COMP. PRÓPRIA'!$B$1:$I$42307,5,0),""))</f>
        <v xml:space="preserve">un    </v>
      </c>
      <c r="G279" s="140">
        <v>18</v>
      </c>
      <c r="H279" s="252">
        <f>IFERROR(VLOOKUP($C279,'SINAPI-MT ABRIL 2021'!$1:$1048576,4,0),IFERROR(VLOOKUP($C279,'5-COMP. PRÓPRIA'!$B$1:$I$42307,8,0),""))</f>
        <v>19.399999999999999</v>
      </c>
      <c r="I279" s="254">
        <f>TRUNC(($H279*'4-BDI'!$E$35),2)</f>
        <v>24.77</v>
      </c>
      <c r="J279" s="281">
        <f t="shared" si="33"/>
        <v>349.2</v>
      </c>
      <c r="K279" s="285">
        <f t="shared" si="34"/>
        <v>445.86</v>
      </c>
    </row>
    <row r="280" spans="1:11" ht="25.5">
      <c r="A280" s="16"/>
      <c r="B280" s="284" t="s">
        <v>13496</v>
      </c>
      <c r="C280" s="14" t="str">
        <f>'5-COMP. PRÓPRIA'!B992</f>
        <v>CP-LOU-19</v>
      </c>
      <c r="D280" s="5" t="s">
        <v>412</v>
      </c>
      <c r="E280" s="251" t="str">
        <f>IFERROR(VLOOKUP($C280,'SINAPI-MT ABRIL 2021'!$1:$1048576,2,0),IFERROR(VLOOKUP($C280,'5-COMP. PRÓPRIA'!$B$1:$I$42307,4,0),""))</f>
        <v>Barra de apoio, Linha conforto, código 2310.I.080.ESC, aço inox polido, DECA ou equivalente, fornecimento e instalação</v>
      </c>
      <c r="F280" s="252" t="str">
        <f>IFERROR(VLOOKUP($C280,'SINAPI-MT ABRIL 2021'!$1:$1048576,3,0),IFERROR(VLOOKUP($C280,'5-COMP. PRÓPRIA'!$B$1:$I$42307,5,0),""))</f>
        <v xml:space="preserve">un    </v>
      </c>
      <c r="G280" s="140">
        <v>8</v>
      </c>
      <c r="H280" s="252">
        <f>IFERROR(VLOOKUP($C280,'SINAPI-MT ABRIL 2021'!$1:$1048576,4,0),IFERROR(VLOOKUP($C280,'5-COMP. PRÓPRIA'!$B$1:$I$42307,8,0),""))</f>
        <v>300.22000000000003</v>
      </c>
      <c r="I280" s="254">
        <f>TRUNC(($H280*'4-BDI'!$E$35),2)</f>
        <v>383.38</v>
      </c>
      <c r="J280" s="281">
        <f t="shared" si="33"/>
        <v>2401.7600000000002</v>
      </c>
      <c r="K280" s="285">
        <f t="shared" si="34"/>
        <v>3067.04</v>
      </c>
    </row>
    <row r="281" spans="1:11" ht="25.5">
      <c r="A281" s="16"/>
      <c r="B281" s="284" t="s">
        <v>13497</v>
      </c>
      <c r="C281" s="14" t="str">
        <f>'5-COMP. PRÓPRIA'!B995</f>
        <v>CP-LOU-20</v>
      </c>
      <c r="D281" s="5" t="s">
        <v>412</v>
      </c>
      <c r="E281" s="251" t="str">
        <f>IFERROR(VLOOKUP($C281,'SINAPI-MT ABRIL 2021'!$1:$1048576,2,0),IFERROR(VLOOKUP($C281,'5-COMP. PRÓPRIA'!$B$1:$I$42307,4,0),""))</f>
        <v>Barra de apoio de canto para lavatório, aço inox polido,Celite ou equivalente, fornecimento e instalação</v>
      </c>
      <c r="F281" s="252" t="str">
        <f>IFERROR(VLOOKUP($C281,'SINAPI-MT ABRIL 2021'!$1:$1048576,3,0),IFERROR(VLOOKUP($C281,'5-COMP. PRÓPRIA'!$B$1:$I$42307,5,0),""))</f>
        <v xml:space="preserve">un    </v>
      </c>
      <c r="G281" s="140">
        <v>4</v>
      </c>
      <c r="H281" s="252">
        <f>IFERROR(VLOOKUP($C281,'SINAPI-MT ABRIL 2021'!$1:$1048576,4,0),IFERROR(VLOOKUP($C281,'5-COMP. PRÓPRIA'!$B$1:$I$42307,8,0),""))</f>
        <v>305.56</v>
      </c>
      <c r="I281" s="254">
        <f>TRUNC(($H281*'4-BDI'!$E$35),2)</f>
        <v>390.2</v>
      </c>
      <c r="J281" s="281">
        <f t="shared" si="33"/>
        <v>1222.24</v>
      </c>
      <c r="K281" s="285">
        <f t="shared" si="34"/>
        <v>1560.8</v>
      </c>
    </row>
    <row r="282" spans="1:11" ht="25.5">
      <c r="A282" s="16"/>
      <c r="B282" s="284" t="s">
        <v>13498</v>
      </c>
      <c r="C282" s="14" t="str">
        <f>'5-COMP. PRÓPRIA'!B1000</f>
        <v>CP-LOU-21</v>
      </c>
      <c r="D282" s="5" t="s">
        <v>412</v>
      </c>
      <c r="E282" s="251" t="str">
        <f>IFERROR(VLOOKUP($C282,'SINAPI-MT ABRIL 2021'!$1:$1048576,2,0),IFERROR(VLOOKUP($C282,'5-COMP. PRÓPRIA'!$B$1:$I$42307,4,0),""))</f>
        <v>Barra de apoio de chuveiro PNE, em "L", Linha conforto código 2335.I.ESC, fornecimento e instalação</v>
      </c>
      <c r="F282" s="252" t="str">
        <f>IFERROR(VLOOKUP($C282,'SINAPI-MT ABRIL 2021'!$1:$1048576,3,0),IFERROR(VLOOKUP($C282,'5-COMP. PRÓPRIA'!$B$1:$I$42307,5,0),""))</f>
        <v xml:space="preserve">un    </v>
      </c>
      <c r="G282" s="140">
        <v>1</v>
      </c>
      <c r="H282" s="252">
        <f>IFERROR(VLOOKUP($C282,'SINAPI-MT ABRIL 2021'!$1:$1048576,4,0),IFERROR(VLOOKUP($C282,'5-COMP. PRÓPRIA'!$B$1:$I$42307,8,0),""))</f>
        <v>545.65</v>
      </c>
      <c r="I282" s="254">
        <f>TRUNC(($H282*'4-BDI'!$E$35),2)</f>
        <v>696.79</v>
      </c>
      <c r="J282" s="281">
        <f t="shared" si="33"/>
        <v>545.65</v>
      </c>
      <c r="K282" s="285">
        <f t="shared" si="34"/>
        <v>696.79</v>
      </c>
    </row>
    <row r="283" spans="1:11" ht="15">
      <c r="A283" s="16"/>
      <c r="B283" s="284" t="s">
        <v>13499</v>
      </c>
      <c r="C283" s="14" t="str">
        <f>'5-COMP. PRÓPRIA'!B1003</f>
        <v>CP-LOU-22</v>
      </c>
      <c r="D283" s="5" t="s">
        <v>412</v>
      </c>
      <c r="E283" s="251" t="str">
        <f>IFERROR(VLOOKUP($C283,'SINAPI-MT ABRIL 2021'!$1:$1048576,2,0),IFERROR(VLOOKUP($C283,'5-COMP. PRÓPRIA'!$B$1:$I$42307,4,0),""))</f>
        <v>Cadeira articulada para banho, fornecimento e instalação</v>
      </c>
      <c r="F283" s="252" t="str">
        <f>IFERROR(VLOOKUP($C283,'SINAPI-MT ABRIL 2021'!$1:$1048576,3,0),IFERROR(VLOOKUP($C283,'5-COMP. PRÓPRIA'!$B$1:$I$42307,5,0),""))</f>
        <v xml:space="preserve">un    </v>
      </c>
      <c r="G283" s="140">
        <v>1</v>
      </c>
      <c r="H283" s="252">
        <f>IFERROR(VLOOKUP($C283,'SINAPI-MT ABRIL 2021'!$1:$1048576,4,0),IFERROR(VLOOKUP($C283,'5-COMP. PRÓPRIA'!$B$1:$I$42307,8,0),""))</f>
        <v>1083.6099999999999</v>
      </c>
      <c r="I283" s="254">
        <f>TRUNC(($H283*'4-BDI'!$E$35),2)</f>
        <v>1383.77</v>
      </c>
      <c r="J283" s="281">
        <f t="shared" si="33"/>
        <v>1083.6099999999999</v>
      </c>
      <c r="K283" s="285">
        <f t="shared" si="34"/>
        <v>1383.77</v>
      </c>
    </row>
    <row r="284" spans="1:11" ht="15">
      <c r="A284" s="16"/>
      <c r="B284" s="284" t="s">
        <v>13500</v>
      </c>
      <c r="C284" s="14" t="str">
        <f>'5-COMP. PRÓPRIA'!B1006</f>
        <v>CP-LOU-23</v>
      </c>
      <c r="D284" s="5" t="s">
        <v>412</v>
      </c>
      <c r="E284" s="251" t="str">
        <f>IFERROR(VLOOKUP($C284,'SINAPI-MT ABRIL 2021'!$1:$1048576,2,0),IFERROR(VLOOKUP($C284,'5-COMP. PRÓPRIA'!$B$1:$I$42307,4,0),""))</f>
        <v>Gancho metálico para mochilas, fornecimento e instalação</v>
      </c>
      <c r="F284" s="252" t="str">
        <f>IFERROR(VLOOKUP($C284,'SINAPI-MT ABRIL 2021'!$1:$1048576,3,0),IFERROR(VLOOKUP($C284,'5-COMP. PRÓPRIA'!$B$1:$I$42307,5,0),""))</f>
        <v xml:space="preserve">un    </v>
      </c>
      <c r="G284" s="140">
        <v>188</v>
      </c>
      <c r="H284" s="252">
        <f>IFERROR(VLOOKUP($C284,'SINAPI-MT ABRIL 2021'!$1:$1048576,4,0),IFERROR(VLOOKUP($C284,'5-COMP. PRÓPRIA'!$B$1:$I$42307,8,0),""))</f>
        <v>19.399999999999999</v>
      </c>
      <c r="I284" s="254">
        <f>TRUNC(($H284*'4-BDI'!$E$35),2)</f>
        <v>24.77</v>
      </c>
      <c r="J284" s="281">
        <f t="shared" si="33"/>
        <v>3647.2</v>
      </c>
      <c r="K284" s="285">
        <f t="shared" si="34"/>
        <v>4656.76</v>
      </c>
    </row>
    <row r="285" spans="1:11" ht="25.5">
      <c r="A285" s="16"/>
      <c r="B285" s="284" t="s">
        <v>13501</v>
      </c>
      <c r="C285" s="39" t="str">
        <f>'5-COMP. PRÓPRIA'!B1010</f>
        <v>CP-LOU-24</v>
      </c>
      <c r="D285" s="5" t="s">
        <v>412</v>
      </c>
      <c r="E285" s="251" t="str">
        <f>IFERROR(VLOOKUP($C285,'SINAPI-MT ABRIL 2021'!$1:$1048576,2,0),IFERROR(VLOOKUP($C285,'5-COMP. PRÓPRIA'!$B$1:$I$42307,4,0),""))</f>
        <v>Barra metálica c/ pintura azul para proteção dos espelhos e chuv.  infantil d=1 1/4"</v>
      </c>
      <c r="F285" s="252" t="str">
        <f>IFERROR(VLOOKUP($C285,'SINAPI-MT ABRIL 2021'!$1:$1048576,3,0),IFERROR(VLOOKUP($C285,'5-COMP. PRÓPRIA'!$B$1:$I$42307,5,0),""))</f>
        <v>m</v>
      </c>
      <c r="G285" s="140">
        <v>20.6</v>
      </c>
      <c r="H285" s="252">
        <f>IFERROR(VLOOKUP($C285,'SINAPI-MT ABRIL 2021'!$1:$1048576,4,0),IFERROR(VLOOKUP($C285,'5-COMP. PRÓPRIA'!$B$1:$I$42307,8,0),""))</f>
        <v>174.84</v>
      </c>
      <c r="I285" s="254">
        <f>TRUNC(($H285*'4-BDI'!$E$35),2)</f>
        <v>223.27</v>
      </c>
      <c r="J285" s="281">
        <f t="shared" si="33"/>
        <v>3601.7</v>
      </c>
      <c r="K285" s="285">
        <f t="shared" si="34"/>
        <v>4599.3599999999997</v>
      </c>
    </row>
    <row r="286" spans="1:11">
      <c r="A286" s="16"/>
      <c r="B286" s="638" t="s">
        <v>414</v>
      </c>
      <c r="C286" s="639"/>
      <c r="D286" s="639"/>
      <c r="E286" s="639"/>
      <c r="F286" s="639"/>
      <c r="G286" s="639"/>
      <c r="H286" s="639"/>
      <c r="I286" s="639"/>
      <c r="J286" s="54">
        <f>TRUNC(SUM(J255:J285),2)</f>
        <v>60265.82</v>
      </c>
      <c r="K286" s="286">
        <f>TRUNC(SUM(K255:K285),2)</f>
        <v>76956.95</v>
      </c>
    </row>
    <row r="287" spans="1:11" collapsed="1">
      <c r="A287" s="16"/>
      <c r="B287" s="282" t="s">
        <v>13502</v>
      </c>
      <c r="C287" s="276"/>
      <c r="D287" s="276"/>
      <c r="E287" s="277" t="s">
        <v>255</v>
      </c>
      <c r="F287" s="276"/>
      <c r="G287" s="278"/>
      <c r="H287" s="279"/>
      <c r="I287" s="279"/>
      <c r="J287" s="279"/>
      <c r="K287" s="283"/>
    </row>
    <row r="288" spans="1:11" ht="15">
      <c r="A288" s="16"/>
      <c r="B288" s="284" t="s">
        <v>535</v>
      </c>
      <c r="C288" s="39" t="str">
        <f>'5-COMP. PRÓPRIA'!B1019</f>
        <v>CP-GÁS-01</v>
      </c>
      <c r="D288" s="5" t="s">
        <v>412</v>
      </c>
      <c r="E288" s="251" t="str">
        <f>IFERROR(VLOOKUP($C288,'SINAPI-MT ABRIL 2021'!$1:$1048576,2,0),IFERROR(VLOOKUP($C288,'5-COMP. PRÓPRIA'!$B$1:$I$42307,4,0),""))</f>
        <v>Tela metálica para ventilação com requadro em alumínio</v>
      </c>
      <c r="F288" s="252" t="str">
        <f>IFERROR(VLOOKUP($C288,'SINAPI-MT ABRIL 2021'!$1:$1048576,3,0),IFERROR(VLOOKUP($C288,'5-COMP. PRÓPRIA'!$B$1:$I$42307,5,0),""))</f>
        <v>m2</v>
      </c>
      <c r="G288" s="140">
        <v>0.16</v>
      </c>
      <c r="H288" s="252">
        <f>IFERROR(VLOOKUP($C288,'SINAPI-MT ABRIL 2021'!$1:$1048576,4,0),IFERROR(VLOOKUP($C288,'5-COMP. PRÓPRIA'!$B$1:$I$42307,8,0),""))</f>
        <v>694.52</v>
      </c>
      <c r="I288" s="254">
        <f>TRUNC(($H288*'4-BDI'!$E$35),2)</f>
        <v>886.9</v>
      </c>
      <c r="J288" s="281">
        <f t="shared" ref="J288:J307" si="35">TRUNC((H288*G288),2)</f>
        <v>111.12</v>
      </c>
      <c r="K288" s="285">
        <f t="shared" ref="K288:K307" si="36">TRUNC((I288*G288),2)</f>
        <v>141.9</v>
      </c>
    </row>
    <row r="289" spans="1:11" ht="15">
      <c r="A289" s="16"/>
      <c r="B289" s="284" t="s">
        <v>537</v>
      </c>
      <c r="C289" s="39" t="str">
        <f>'5-COMP. PRÓPRIA'!B1027</f>
        <v>CP-GÁS-02</v>
      </c>
      <c r="D289" s="5" t="s">
        <v>412</v>
      </c>
      <c r="E289" s="251" t="str">
        <f>IFERROR(VLOOKUP($C289,'SINAPI-MT ABRIL 2021'!$1:$1048576,2,0),IFERROR(VLOOKUP($C289,'5-COMP. PRÓPRIA'!$B$1:$I$42307,4,0),""))</f>
        <v>Tubo de Aço Galvanizado Ø 3/4", inclusive conexões</v>
      </c>
      <c r="F289" s="252" t="str">
        <f>IFERROR(VLOOKUP($C289,'SINAPI-MT ABRIL 2021'!$1:$1048576,3,0),IFERROR(VLOOKUP($C289,'5-COMP. PRÓPRIA'!$B$1:$I$42307,5,0),""))</f>
        <v>m</v>
      </c>
      <c r="G289" s="140">
        <v>43</v>
      </c>
      <c r="H289" s="252">
        <f>IFERROR(VLOOKUP($C289,'SINAPI-MT ABRIL 2021'!$1:$1048576,4,0),IFERROR(VLOOKUP($C289,'5-COMP. PRÓPRIA'!$B$1:$I$42307,8,0),""))</f>
        <v>38.83</v>
      </c>
      <c r="I289" s="254">
        <f>TRUNC(($H289*'4-BDI'!$E$35),2)</f>
        <v>49.58</v>
      </c>
      <c r="J289" s="281">
        <f t="shared" si="35"/>
        <v>1669.69</v>
      </c>
      <c r="K289" s="285">
        <f t="shared" si="36"/>
        <v>2131.94</v>
      </c>
    </row>
    <row r="290" spans="1:11" s="15" customFormat="1" ht="15">
      <c r="A290" s="16"/>
      <c r="B290" s="284" t="s">
        <v>539</v>
      </c>
      <c r="C290" s="39" t="str">
        <f>'5-COMP. PRÓPRIA'!B1032</f>
        <v>CP-GÁS-03</v>
      </c>
      <c r="D290" s="5" t="s">
        <v>412</v>
      </c>
      <c r="E290" s="251" t="str">
        <f>IFERROR(VLOOKUP($C290,'SINAPI-MT ABRIL 2021'!$1:$1048576,2,0),IFERROR(VLOOKUP($C290,'5-COMP. PRÓPRIA'!$B$1:$I$42307,4,0),""))</f>
        <v>Envelopamento de concreto - 3cm</v>
      </c>
      <c r="F290" s="252" t="str">
        <f>IFERROR(VLOOKUP($C290,'SINAPI-MT ABRIL 2021'!$1:$1048576,3,0),IFERROR(VLOOKUP($C290,'5-COMP. PRÓPRIA'!$B$1:$I$42307,5,0),""))</f>
        <v>m</v>
      </c>
      <c r="G290" s="140">
        <v>42</v>
      </c>
      <c r="H290" s="252">
        <f>IFERROR(VLOOKUP($C290,'SINAPI-MT ABRIL 2021'!$1:$1048576,4,0),IFERROR(VLOOKUP($C290,'5-COMP. PRÓPRIA'!$B$1:$I$42307,8,0),""))</f>
        <v>12.05</v>
      </c>
      <c r="I290" s="254">
        <f>TRUNC(($H290*'4-BDI'!$E$35),2)</f>
        <v>15.38</v>
      </c>
      <c r="J290" s="281">
        <f t="shared" si="35"/>
        <v>506.1</v>
      </c>
      <c r="K290" s="285">
        <f t="shared" si="36"/>
        <v>645.96</v>
      </c>
    </row>
    <row r="291" spans="1:11" s="15" customFormat="1" ht="15">
      <c r="A291" s="16"/>
      <c r="B291" s="284" t="s">
        <v>541</v>
      </c>
      <c r="C291" s="14" t="str">
        <f>'5-COMP. PRÓPRIA'!B1039</f>
        <v>CP-GÁS-04</v>
      </c>
      <c r="D291" s="5" t="s">
        <v>412</v>
      </c>
      <c r="E291" s="251" t="str">
        <f>IFERROR(VLOOKUP($C291,'SINAPI-MT ABRIL 2021'!$1:$1048576,2,0),IFERROR(VLOOKUP($C291,'5-COMP. PRÓPRIA'!$B$1:$I$42307,4,0),""))</f>
        <v>Fita anticorrosiva 5cmx30m (2 camadas)</v>
      </c>
      <c r="F291" s="252" t="str">
        <f>IFERROR(VLOOKUP($C291,'SINAPI-MT ABRIL 2021'!$1:$1048576,3,0),IFERROR(VLOOKUP($C291,'5-COMP. PRÓPRIA'!$B$1:$I$42307,5,0),""))</f>
        <v xml:space="preserve">un    </v>
      </c>
      <c r="G291" s="140">
        <v>3</v>
      </c>
      <c r="H291" s="252">
        <f>IFERROR(VLOOKUP($C291,'SINAPI-MT ABRIL 2021'!$1:$1048576,4,0),IFERROR(VLOOKUP($C291,'5-COMP. PRÓPRIA'!$B$1:$I$42307,8,0),""))</f>
        <v>295.31</v>
      </c>
      <c r="I291" s="254">
        <f>TRUNC(($H291*'4-BDI'!$E$35),2)</f>
        <v>377.11</v>
      </c>
      <c r="J291" s="281">
        <f t="shared" si="35"/>
        <v>885.93</v>
      </c>
      <c r="K291" s="285">
        <f t="shared" si="36"/>
        <v>1131.33</v>
      </c>
    </row>
    <row r="292" spans="1:11" s="15" customFormat="1" ht="15">
      <c r="A292" s="16"/>
      <c r="B292" s="284" t="s">
        <v>543</v>
      </c>
      <c r="C292" s="14" t="str">
        <f>'5-COMP. PRÓPRIA'!B1044</f>
        <v>CP-GÁS-05</v>
      </c>
      <c r="D292" s="5" t="s">
        <v>412</v>
      </c>
      <c r="E292" s="251" t="str">
        <f>IFERROR(VLOOKUP($C292,'SINAPI-MT ABRIL 2021'!$1:$1048576,2,0),IFERROR(VLOOKUP($C292,'5-COMP. PRÓPRIA'!$B$1:$I$42307,4,0),""))</f>
        <v>Válvula esfera Ø 3/4" NPT 300</v>
      </c>
      <c r="F292" s="252" t="str">
        <f>IFERROR(VLOOKUP($C292,'SINAPI-MT ABRIL 2021'!$1:$1048576,3,0),IFERROR(VLOOKUP($C292,'5-COMP. PRÓPRIA'!$B$1:$I$42307,5,0),""))</f>
        <v xml:space="preserve">un    </v>
      </c>
      <c r="G292" s="140">
        <v>4</v>
      </c>
      <c r="H292" s="252">
        <f>IFERROR(VLOOKUP($C292,'SINAPI-MT ABRIL 2021'!$1:$1048576,4,0),IFERROR(VLOOKUP($C292,'5-COMP. PRÓPRIA'!$B$1:$I$42307,8,0),""))</f>
        <v>48.67</v>
      </c>
      <c r="I292" s="254">
        <f>TRUNC(($H292*'4-BDI'!$E$35),2)</f>
        <v>62.15</v>
      </c>
      <c r="J292" s="281">
        <f t="shared" si="35"/>
        <v>194.68</v>
      </c>
      <c r="K292" s="285">
        <f t="shared" si="36"/>
        <v>248.6</v>
      </c>
    </row>
    <row r="293" spans="1:11" s="15" customFormat="1" ht="15">
      <c r="A293" s="16"/>
      <c r="B293" s="284" t="s">
        <v>225</v>
      </c>
      <c r="C293" s="14" t="str">
        <f>'5-COMP. PRÓPRIA'!B1051</f>
        <v>CP-GÁS-06</v>
      </c>
      <c r="D293" s="5" t="s">
        <v>412</v>
      </c>
      <c r="E293" s="251" t="str">
        <f>IFERROR(VLOOKUP($C293,'SINAPI-MT ABRIL 2021'!$1:$1048576,2,0),IFERROR(VLOOKUP($C293,'5-COMP. PRÓPRIA'!$B$1:$I$42307,4,0),""))</f>
        <v>União 3/4" NPT 300</v>
      </c>
      <c r="F293" s="252" t="str">
        <f>IFERROR(VLOOKUP($C293,'SINAPI-MT ABRIL 2021'!$1:$1048576,3,0),IFERROR(VLOOKUP($C293,'5-COMP. PRÓPRIA'!$B$1:$I$42307,5,0),""))</f>
        <v xml:space="preserve">un    </v>
      </c>
      <c r="G293" s="140">
        <v>3</v>
      </c>
      <c r="H293" s="252">
        <f>IFERROR(VLOOKUP($C293,'SINAPI-MT ABRIL 2021'!$1:$1048576,4,0),IFERROR(VLOOKUP($C293,'5-COMP. PRÓPRIA'!$B$1:$I$42307,8,0),""))</f>
        <v>49.41</v>
      </c>
      <c r="I293" s="254">
        <f>TRUNC(($H293*'4-BDI'!$E$35),2)</f>
        <v>63.09</v>
      </c>
      <c r="J293" s="281">
        <f t="shared" si="35"/>
        <v>148.22999999999999</v>
      </c>
      <c r="K293" s="285">
        <f t="shared" si="36"/>
        <v>189.27</v>
      </c>
    </row>
    <row r="294" spans="1:11" s="15" customFormat="1" ht="15">
      <c r="A294" s="16"/>
      <c r="B294" s="284" t="s">
        <v>545</v>
      </c>
      <c r="C294" s="14" t="str">
        <f>'5-COMP. PRÓPRIA'!B1057</f>
        <v>CP-GÁS-07</v>
      </c>
      <c r="D294" s="5" t="s">
        <v>412</v>
      </c>
      <c r="E294" s="251" t="str">
        <f>IFERROR(VLOOKUP($C294,'SINAPI-MT ABRIL 2021'!$1:$1048576,2,0),IFERROR(VLOOKUP($C294,'5-COMP. PRÓPRIA'!$B$1:$I$42307,4,0),""))</f>
        <v>Niple 3/4" NPT 300</v>
      </c>
      <c r="F294" s="252" t="str">
        <f>IFERROR(VLOOKUP($C294,'SINAPI-MT ABRIL 2021'!$1:$1048576,3,0),IFERROR(VLOOKUP($C294,'5-COMP. PRÓPRIA'!$B$1:$I$42307,5,0),""))</f>
        <v xml:space="preserve">un    </v>
      </c>
      <c r="G294" s="140">
        <v>6</v>
      </c>
      <c r="H294" s="252">
        <f>IFERROR(VLOOKUP($C294,'SINAPI-MT ABRIL 2021'!$1:$1048576,4,0),IFERROR(VLOOKUP($C294,'5-COMP. PRÓPRIA'!$B$1:$I$42307,8,0),""))</f>
        <v>30.17</v>
      </c>
      <c r="I294" s="254">
        <f>TRUNC(($H294*'4-BDI'!$E$35),2)</f>
        <v>38.520000000000003</v>
      </c>
      <c r="J294" s="281">
        <f t="shared" si="35"/>
        <v>181.02</v>
      </c>
      <c r="K294" s="285">
        <f t="shared" si="36"/>
        <v>231.12</v>
      </c>
    </row>
    <row r="295" spans="1:11" s="15" customFormat="1" ht="15">
      <c r="A295" s="16"/>
      <c r="B295" s="284" t="s">
        <v>547</v>
      </c>
      <c r="C295" s="14" t="str">
        <f>'5-COMP. PRÓPRIA'!B1062</f>
        <v>CP-GÁS-08</v>
      </c>
      <c r="D295" s="5" t="s">
        <v>412</v>
      </c>
      <c r="E295" s="251" t="str">
        <f>IFERROR(VLOOKUP($C295,'SINAPI-MT ABRIL 2021'!$1:$1048576,2,0),IFERROR(VLOOKUP($C295,'5-COMP. PRÓPRIA'!$B$1:$I$42307,4,0),""))</f>
        <v>Niple 1/2" NPT 300</v>
      </c>
      <c r="F295" s="252" t="str">
        <f>IFERROR(VLOOKUP($C295,'SINAPI-MT ABRIL 2021'!$1:$1048576,3,0),IFERROR(VLOOKUP($C295,'5-COMP. PRÓPRIA'!$B$1:$I$42307,5,0),""))</f>
        <v xml:space="preserve">un    </v>
      </c>
      <c r="G295" s="140">
        <v>4</v>
      </c>
      <c r="H295" s="252">
        <f>IFERROR(VLOOKUP($C295,'SINAPI-MT ABRIL 2021'!$1:$1048576,4,0),IFERROR(VLOOKUP($C295,'5-COMP. PRÓPRIA'!$B$1:$I$42307,8,0),""))</f>
        <v>27.65</v>
      </c>
      <c r="I295" s="254">
        <f>TRUNC(($H295*'4-BDI'!$E$35),2)</f>
        <v>35.299999999999997</v>
      </c>
      <c r="J295" s="281">
        <f t="shared" si="35"/>
        <v>110.6</v>
      </c>
      <c r="K295" s="285">
        <f t="shared" si="36"/>
        <v>141.19999999999999</v>
      </c>
    </row>
    <row r="296" spans="1:11" s="15" customFormat="1" ht="15">
      <c r="A296" s="16"/>
      <c r="B296" s="284" t="s">
        <v>549</v>
      </c>
      <c r="C296" s="14" t="str">
        <f>'5-COMP. PRÓPRIA'!B1067</f>
        <v>CP-GÁS-09</v>
      </c>
      <c r="D296" s="5" t="s">
        <v>412</v>
      </c>
      <c r="E296" s="251" t="str">
        <f>IFERROR(VLOOKUP($C296,'SINAPI-MT ABRIL 2021'!$1:$1048576,2,0),IFERROR(VLOOKUP($C296,'5-COMP. PRÓPRIA'!$B$1:$I$42307,4,0),""))</f>
        <v>Niple 1/4" NPT 300</v>
      </c>
      <c r="F296" s="252" t="str">
        <f>IFERROR(VLOOKUP($C296,'SINAPI-MT ABRIL 2021'!$1:$1048576,3,0),IFERROR(VLOOKUP($C296,'5-COMP. PRÓPRIA'!$B$1:$I$42307,5,0),""))</f>
        <v xml:space="preserve">un    </v>
      </c>
      <c r="G296" s="140">
        <v>4</v>
      </c>
      <c r="H296" s="252">
        <f>IFERROR(VLOOKUP($C296,'SINAPI-MT ABRIL 2021'!$1:$1048576,4,0),IFERROR(VLOOKUP($C296,'5-COMP. PRÓPRIA'!$B$1:$I$42307,8,0),""))</f>
        <v>44.31</v>
      </c>
      <c r="I296" s="254">
        <f>TRUNC(($H296*'4-BDI'!$E$35),2)</f>
        <v>56.58</v>
      </c>
      <c r="J296" s="281">
        <f t="shared" si="35"/>
        <v>177.24</v>
      </c>
      <c r="K296" s="285">
        <f t="shared" si="36"/>
        <v>226.32</v>
      </c>
    </row>
    <row r="297" spans="1:11" s="15" customFormat="1" ht="15">
      <c r="A297" s="16"/>
      <c r="B297" s="284" t="s">
        <v>551</v>
      </c>
      <c r="C297" s="14" t="str">
        <f>'5-COMP. PRÓPRIA'!B1072</f>
        <v>CP-GÁS-10</v>
      </c>
      <c r="D297" s="5" t="s">
        <v>412</v>
      </c>
      <c r="E297" s="251" t="str">
        <f>IFERROR(VLOOKUP($C297,'SINAPI-MT ABRIL 2021'!$1:$1048576,2,0),IFERROR(VLOOKUP($C297,'5-COMP. PRÓPRIA'!$B$1:$I$42307,4,0),""))</f>
        <v>Tê redução 3/4"x1/2"</v>
      </c>
      <c r="F297" s="252" t="str">
        <f>IFERROR(VLOOKUP($C297,'SINAPI-MT ABRIL 2021'!$1:$1048576,3,0),IFERROR(VLOOKUP($C297,'5-COMP. PRÓPRIA'!$B$1:$I$42307,5,0),""))</f>
        <v xml:space="preserve">un    </v>
      </c>
      <c r="G297" s="140">
        <v>1</v>
      </c>
      <c r="H297" s="252">
        <f>IFERROR(VLOOKUP($C297,'SINAPI-MT ABRIL 2021'!$1:$1048576,4,0),IFERROR(VLOOKUP($C297,'5-COMP. PRÓPRIA'!$B$1:$I$42307,8,0),""))</f>
        <v>49.08</v>
      </c>
      <c r="I297" s="254">
        <f>TRUNC(($H297*'4-BDI'!$E$35),2)</f>
        <v>62.67</v>
      </c>
      <c r="J297" s="281">
        <f t="shared" si="35"/>
        <v>49.08</v>
      </c>
      <c r="K297" s="285">
        <f t="shared" si="36"/>
        <v>62.67</v>
      </c>
    </row>
    <row r="298" spans="1:11" s="15" customFormat="1" ht="15">
      <c r="A298" s="16"/>
      <c r="B298" s="284" t="s">
        <v>553</v>
      </c>
      <c r="C298" s="14" t="str">
        <f>'5-COMP. PRÓPRIA'!B1077</f>
        <v>CP-GÁS-11</v>
      </c>
      <c r="D298" s="5" t="s">
        <v>412</v>
      </c>
      <c r="E298" s="251" t="str">
        <f>IFERROR(VLOOKUP($C298,'SINAPI-MT ABRIL 2021'!$1:$1048576,2,0),IFERROR(VLOOKUP($C298,'5-COMP. PRÓPRIA'!$B$1:$I$42307,4,0),""))</f>
        <v>Redução 1/2" x 1/4"</v>
      </c>
      <c r="F298" s="252" t="str">
        <f>IFERROR(VLOOKUP($C298,'SINAPI-MT ABRIL 2021'!$1:$1048576,3,0),IFERROR(VLOOKUP($C298,'5-COMP. PRÓPRIA'!$B$1:$I$42307,5,0),""))</f>
        <v xml:space="preserve">un    </v>
      </c>
      <c r="G298" s="140">
        <v>1</v>
      </c>
      <c r="H298" s="252">
        <f>IFERROR(VLOOKUP($C298,'SINAPI-MT ABRIL 2021'!$1:$1048576,4,0),IFERROR(VLOOKUP($C298,'5-COMP. PRÓPRIA'!$B$1:$I$42307,8,0),""))</f>
        <v>11.99</v>
      </c>
      <c r="I298" s="254">
        <f>TRUNC(($H298*'4-BDI'!$E$35),2)</f>
        <v>15.31</v>
      </c>
      <c r="J298" s="281">
        <f t="shared" si="35"/>
        <v>11.99</v>
      </c>
      <c r="K298" s="285">
        <f t="shared" si="36"/>
        <v>15.31</v>
      </c>
    </row>
    <row r="299" spans="1:11" s="15" customFormat="1" ht="15">
      <c r="A299" s="16"/>
      <c r="B299" s="284" t="s">
        <v>555</v>
      </c>
      <c r="C299" s="14" t="str">
        <f>'5-COMP. PRÓPRIA'!B1085</f>
        <v>CP-GÁS-12</v>
      </c>
      <c r="D299" s="5" t="s">
        <v>412</v>
      </c>
      <c r="E299" s="251" t="str">
        <f>IFERROR(VLOOKUP($C299,'SINAPI-MT ABRIL 2021'!$1:$1048576,2,0),IFERROR(VLOOKUP($C299,'5-COMP. PRÓPRIA'!$B$1:$I$42307,4,0),""))</f>
        <v xml:space="preserve">Luva de redução 3/4 x 1/2" </v>
      </c>
      <c r="F299" s="252" t="str">
        <f>IFERROR(VLOOKUP($C299,'SINAPI-MT ABRIL 2021'!$1:$1048576,3,0),IFERROR(VLOOKUP($C299,'5-COMP. PRÓPRIA'!$B$1:$I$42307,5,0),""))</f>
        <v xml:space="preserve">un    </v>
      </c>
      <c r="G299" s="140">
        <v>2</v>
      </c>
      <c r="H299" s="252">
        <f>IFERROR(VLOOKUP($C299,'SINAPI-MT ABRIL 2021'!$1:$1048576,4,0),IFERROR(VLOOKUP($C299,'5-COMP. PRÓPRIA'!$B$1:$I$42307,8,0),""))</f>
        <v>37.19</v>
      </c>
      <c r="I299" s="254">
        <f>TRUNC(($H299*'4-BDI'!$E$35),2)</f>
        <v>47.49</v>
      </c>
      <c r="J299" s="281">
        <f t="shared" si="35"/>
        <v>74.38</v>
      </c>
      <c r="K299" s="285">
        <f t="shared" si="36"/>
        <v>94.98</v>
      </c>
    </row>
    <row r="300" spans="1:11" s="15" customFormat="1" ht="15">
      <c r="A300" s="16"/>
      <c r="B300" s="284" t="s">
        <v>557</v>
      </c>
      <c r="C300" s="14" t="str">
        <f>'5-COMP. PRÓPRIA'!B1092</f>
        <v>CP-GÁS-13</v>
      </c>
      <c r="D300" s="5" t="s">
        <v>412</v>
      </c>
      <c r="E300" s="251" t="str">
        <f>IFERROR(VLOOKUP($C300,'SINAPI-MT ABRIL 2021'!$1:$1048576,2,0),IFERROR(VLOOKUP($C300,'5-COMP. PRÓPRIA'!$B$1:$I$42307,4,0),""))</f>
        <v>Luva de redução 1/4" x 1/2"</v>
      </c>
      <c r="F300" s="252" t="str">
        <f>IFERROR(VLOOKUP($C300,'SINAPI-MT ABRIL 2021'!$1:$1048576,3,0),IFERROR(VLOOKUP($C300,'5-COMP. PRÓPRIA'!$B$1:$I$42307,5,0),""))</f>
        <v xml:space="preserve">un    </v>
      </c>
      <c r="G300" s="140">
        <v>2</v>
      </c>
      <c r="H300" s="252">
        <f>IFERROR(VLOOKUP($C300,'SINAPI-MT ABRIL 2021'!$1:$1048576,4,0),IFERROR(VLOOKUP($C300,'5-COMP. PRÓPRIA'!$B$1:$I$42307,8,0),""))</f>
        <v>41.71</v>
      </c>
      <c r="I300" s="254">
        <f>TRUNC(($H300*'4-BDI'!$E$35),2)</f>
        <v>53.26</v>
      </c>
      <c r="J300" s="281">
        <f t="shared" si="35"/>
        <v>83.42</v>
      </c>
      <c r="K300" s="285">
        <f t="shared" si="36"/>
        <v>106.52</v>
      </c>
    </row>
    <row r="301" spans="1:11" s="15" customFormat="1" ht="15">
      <c r="A301" s="16"/>
      <c r="B301" s="284" t="s">
        <v>559</v>
      </c>
      <c r="C301" s="14" t="str">
        <f>'5-COMP. PRÓPRIA'!B1099</f>
        <v>CP-GÁS-14</v>
      </c>
      <c r="D301" s="5" t="s">
        <v>412</v>
      </c>
      <c r="E301" s="251" t="str">
        <f>IFERROR(VLOOKUP($C301,'SINAPI-MT ABRIL 2021'!$1:$1048576,2,0),IFERROR(VLOOKUP($C301,'5-COMP. PRÓPRIA'!$B$1:$I$42307,4,0),""))</f>
        <v>Joelho 1/2" NPT 300</v>
      </c>
      <c r="F301" s="252" t="str">
        <f>IFERROR(VLOOKUP($C301,'SINAPI-MT ABRIL 2021'!$1:$1048576,3,0),IFERROR(VLOOKUP($C301,'5-COMP. PRÓPRIA'!$B$1:$I$42307,5,0),""))</f>
        <v xml:space="preserve">un    </v>
      </c>
      <c r="G301" s="140">
        <v>2</v>
      </c>
      <c r="H301" s="252">
        <f>IFERROR(VLOOKUP($C301,'SINAPI-MT ABRIL 2021'!$1:$1048576,4,0),IFERROR(VLOOKUP($C301,'5-COMP. PRÓPRIA'!$B$1:$I$42307,8,0),""))</f>
        <v>13.29</v>
      </c>
      <c r="I301" s="254">
        <f>TRUNC(($H301*'4-BDI'!$E$35),2)</f>
        <v>16.97</v>
      </c>
      <c r="J301" s="281">
        <f t="shared" si="35"/>
        <v>26.58</v>
      </c>
      <c r="K301" s="285">
        <f t="shared" si="36"/>
        <v>33.94</v>
      </c>
    </row>
    <row r="302" spans="1:11" s="15" customFormat="1" ht="15">
      <c r="A302" s="16"/>
      <c r="B302" s="284" t="s">
        <v>561</v>
      </c>
      <c r="C302" s="14" t="str">
        <f>'5-COMP. PRÓPRIA'!B1106</f>
        <v>CP-GÁS-15</v>
      </c>
      <c r="D302" s="5" t="s">
        <v>412</v>
      </c>
      <c r="E302" s="251" t="str">
        <f>IFERROR(VLOOKUP($C302,'SINAPI-MT ABRIL 2021'!$1:$1048576,2,0),IFERROR(VLOOKUP($C302,'5-COMP. PRÓPRIA'!$B$1:$I$42307,4,0),""))</f>
        <v>Regulador 1º estagio com manometro</v>
      </c>
      <c r="F302" s="252" t="str">
        <f>IFERROR(VLOOKUP($C302,'SINAPI-MT ABRIL 2021'!$1:$1048576,3,0),IFERROR(VLOOKUP($C302,'5-COMP. PRÓPRIA'!$B$1:$I$42307,5,0),""))</f>
        <v xml:space="preserve">un    </v>
      </c>
      <c r="G302" s="140">
        <v>1</v>
      </c>
      <c r="H302" s="252">
        <f>IFERROR(VLOOKUP($C302,'SINAPI-MT ABRIL 2021'!$1:$1048576,4,0),IFERROR(VLOOKUP($C302,'5-COMP. PRÓPRIA'!$B$1:$I$42307,8,0),""))</f>
        <v>235.23</v>
      </c>
      <c r="I302" s="254">
        <f>TRUNC(($H302*'4-BDI'!$E$35),2)</f>
        <v>300.38</v>
      </c>
      <c r="J302" s="281">
        <f t="shared" si="35"/>
        <v>235.23</v>
      </c>
      <c r="K302" s="285">
        <f t="shared" si="36"/>
        <v>300.38</v>
      </c>
    </row>
    <row r="303" spans="1:11" s="15" customFormat="1" ht="15">
      <c r="A303" s="16"/>
      <c r="B303" s="284" t="s">
        <v>562</v>
      </c>
      <c r="C303" s="14" t="str">
        <f>'5-COMP. PRÓPRIA'!B1111</f>
        <v>CP-GÁS-16</v>
      </c>
      <c r="D303" s="5" t="s">
        <v>412</v>
      </c>
      <c r="E303" s="251" t="str">
        <f>IFERROR(VLOOKUP($C303,'SINAPI-MT ABRIL 2021'!$1:$1048576,2,0),IFERROR(VLOOKUP($C303,'5-COMP. PRÓPRIA'!$B$1:$I$42307,4,0),""))</f>
        <v>Manômetro NPT 1/4", 0 a 300 psi</v>
      </c>
      <c r="F303" s="252" t="str">
        <f>IFERROR(VLOOKUP($C303,'SINAPI-MT ABRIL 2021'!$1:$1048576,3,0),IFERROR(VLOOKUP($C303,'5-COMP. PRÓPRIA'!$B$1:$I$42307,5,0),""))</f>
        <v xml:space="preserve">un    </v>
      </c>
      <c r="G303" s="140">
        <v>1</v>
      </c>
      <c r="H303" s="252">
        <f>IFERROR(VLOOKUP($C303,'SINAPI-MT ABRIL 2021'!$1:$1048576,4,0),IFERROR(VLOOKUP($C303,'5-COMP. PRÓPRIA'!$B$1:$I$42307,8,0),""))</f>
        <v>109.55</v>
      </c>
      <c r="I303" s="254">
        <f>TRUNC(($H303*'4-BDI'!$E$35),2)</f>
        <v>139.88999999999999</v>
      </c>
      <c r="J303" s="281">
        <f t="shared" si="35"/>
        <v>109.55</v>
      </c>
      <c r="K303" s="285">
        <f t="shared" si="36"/>
        <v>139.88999999999999</v>
      </c>
    </row>
    <row r="304" spans="1:11" s="15" customFormat="1" ht="15">
      <c r="A304" s="16"/>
      <c r="B304" s="284" t="s">
        <v>564</v>
      </c>
      <c r="C304" s="14" t="str">
        <f>'5-COMP. PRÓPRIA'!B1117</f>
        <v>CP-GÁS-17</v>
      </c>
      <c r="D304" s="5" t="s">
        <v>412</v>
      </c>
      <c r="E304" s="251" t="str">
        <f>IFERROR(VLOOKUP($C304,'SINAPI-MT ABRIL 2021'!$1:$1048576,2,0),IFERROR(VLOOKUP($C304,'5-COMP. PRÓPRIA'!$B$1:$I$42307,4,0),""))</f>
        <v>Mangueira Flexivel</v>
      </c>
      <c r="F304" s="252" t="str">
        <f>IFERROR(VLOOKUP($C304,'SINAPI-MT ABRIL 2021'!$1:$1048576,3,0),IFERROR(VLOOKUP($C304,'5-COMP. PRÓPRIA'!$B$1:$I$42307,5,0),""))</f>
        <v>m</v>
      </c>
      <c r="G304" s="140">
        <v>2</v>
      </c>
      <c r="H304" s="252">
        <f>IFERROR(VLOOKUP($C304,'SINAPI-MT ABRIL 2021'!$1:$1048576,4,0),IFERROR(VLOOKUP($C304,'5-COMP. PRÓPRIA'!$B$1:$I$42307,8,0),""))</f>
        <v>35.71</v>
      </c>
      <c r="I304" s="254">
        <f>TRUNC(($H304*'4-BDI'!$E$35),2)</f>
        <v>45.6</v>
      </c>
      <c r="J304" s="281">
        <f t="shared" si="35"/>
        <v>71.42</v>
      </c>
      <c r="K304" s="285">
        <f t="shared" si="36"/>
        <v>91.2</v>
      </c>
    </row>
    <row r="305" spans="1:12" s="15" customFormat="1" ht="15">
      <c r="A305" s="16"/>
      <c r="B305" s="284" t="s">
        <v>228</v>
      </c>
      <c r="C305" s="14" t="str">
        <f>'5-COMP. PRÓPRIA'!B1122</f>
        <v>CP-GÁS-18</v>
      </c>
      <c r="D305" s="5" t="s">
        <v>412</v>
      </c>
      <c r="E305" s="251" t="str">
        <f>IFERROR(VLOOKUP($C305,'SINAPI-MT ABRIL 2021'!$1:$1048576,2,0),IFERROR(VLOOKUP($C305,'5-COMP. PRÓPRIA'!$B$1:$I$42307,4,0),""))</f>
        <v>Regulador 2º estágio com registro</v>
      </c>
      <c r="F305" s="252" t="str">
        <f>IFERROR(VLOOKUP($C305,'SINAPI-MT ABRIL 2021'!$1:$1048576,3,0),IFERROR(VLOOKUP($C305,'5-COMP. PRÓPRIA'!$B$1:$I$42307,5,0),""))</f>
        <v xml:space="preserve">un    </v>
      </c>
      <c r="G305" s="140">
        <v>2</v>
      </c>
      <c r="H305" s="252">
        <f>IFERROR(VLOOKUP($C305,'SINAPI-MT ABRIL 2021'!$1:$1048576,4,0),IFERROR(VLOOKUP($C305,'5-COMP. PRÓPRIA'!$B$1:$I$42307,8,0),""))</f>
        <v>289.63</v>
      </c>
      <c r="I305" s="254">
        <f>TRUNC(($H305*'4-BDI'!$E$35),2)</f>
        <v>369.85</v>
      </c>
      <c r="J305" s="281">
        <f t="shared" si="35"/>
        <v>579.26</v>
      </c>
      <c r="K305" s="285">
        <f t="shared" si="36"/>
        <v>739.7</v>
      </c>
    </row>
    <row r="306" spans="1:12" s="15" customFormat="1" ht="15">
      <c r="A306" s="16"/>
      <c r="B306" s="284" t="s">
        <v>566</v>
      </c>
      <c r="C306" s="14" t="str">
        <f>'5-COMP. PRÓPRIA'!B1127</f>
        <v>CP-GÁS-19</v>
      </c>
      <c r="D306" s="5" t="s">
        <v>412</v>
      </c>
      <c r="E306" s="251" t="str">
        <f>IFERROR(VLOOKUP($C306,'SINAPI-MT ABRIL 2021'!$1:$1048576,2,0),IFERROR(VLOOKUP($C306,'5-COMP. PRÓPRIA'!$B$1:$I$42307,4,0),""))</f>
        <v>Placa de sinalização em pvc cod 1 - (348x348) Proibido fumar</v>
      </c>
      <c r="F306" s="252" t="str">
        <f>IFERROR(VLOOKUP($C306,'SINAPI-MT ABRIL 2021'!$1:$1048576,3,0),IFERROR(VLOOKUP($C306,'5-COMP. PRÓPRIA'!$B$1:$I$42307,5,0),""))</f>
        <v xml:space="preserve">un    </v>
      </c>
      <c r="G306" s="140">
        <v>1</v>
      </c>
      <c r="H306" s="252">
        <f>IFERROR(VLOOKUP($C306,'SINAPI-MT ABRIL 2021'!$1:$1048576,4,0),IFERROR(VLOOKUP($C306,'5-COMP. PRÓPRIA'!$B$1:$I$42307,8,0),""))</f>
        <v>23.69</v>
      </c>
      <c r="I306" s="254">
        <f>TRUNC(($H306*'4-BDI'!$E$35),2)</f>
        <v>30.25</v>
      </c>
      <c r="J306" s="281">
        <f t="shared" si="35"/>
        <v>23.69</v>
      </c>
      <c r="K306" s="285">
        <f t="shared" si="36"/>
        <v>30.25</v>
      </c>
    </row>
    <row r="307" spans="1:12" s="15" customFormat="1" ht="15">
      <c r="A307" s="16"/>
      <c r="B307" s="284" t="s">
        <v>568</v>
      </c>
      <c r="C307" s="14" t="str">
        <f>'5-COMP. PRÓPRIA'!B1132</f>
        <v>CP-GÁS-20</v>
      </c>
      <c r="D307" s="5" t="s">
        <v>412</v>
      </c>
      <c r="E307" s="251" t="str">
        <f>IFERROR(VLOOKUP($C307,'SINAPI-MT ABRIL 2021'!$1:$1048576,2,0),IFERROR(VLOOKUP($C307,'5-COMP. PRÓPRIA'!$B$1:$I$42307,4,0),""))</f>
        <v>Placa de sinalização em pvc cod 6 - (348x348) Perigo Inflamável</v>
      </c>
      <c r="F307" s="252" t="str">
        <f>IFERROR(VLOOKUP($C307,'SINAPI-MT ABRIL 2021'!$1:$1048576,3,0),IFERROR(VLOOKUP($C307,'5-COMP. PRÓPRIA'!$B$1:$I$42307,5,0),""))</f>
        <v xml:space="preserve">un    </v>
      </c>
      <c r="G307" s="140">
        <v>1</v>
      </c>
      <c r="H307" s="252">
        <f>IFERROR(VLOOKUP($C307,'SINAPI-MT ABRIL 2021'!$1:$1048576,4,0),IFERROR(VLOOKUP($C307,'5-COMP. PRÓPRIA'!$B$1:$I$42307,8,0),""))</f>
        <v>23.69</v>
      </c>
      <c r="I307" s="254">
        <f>TRUNC(($H307*'4-BDI'!$E$35),2)</f>
        <v>30.25</v>
      </c>
      <c r="J307" s="281">
        <f t="shared" si="35"/>
        <v>23.69</v>
      </c>
      <c r="K307" s="285">
        <f t="shared" si="36"/>
        <v>30.25</v>
      </c>
    </row>
    <row r="308" spans="1:12">
      <c r="A308" s="16"/>
      <c r="B308" s="638" t="s">
        <v>414</v>
      </c>
      <c r="C308" s="639"/>
      <c r="D308" s="639"/>
      <c r="E308" s="639"/>
      <c r="F308" s="639"/>
      <c r="G308" s="639"/>
      <c r="H308" s="639"/>
      <c r="I308" s="639"/>
      <c r="J308" s="54">
        <f t="shared" ref="J308:K308" si="37">TRUNC(SUM(J288:J307),2)</f>
        <v>5272.9</v>
      </c>
      <c r="K308" s="286">
        <f t="shared" si="37"/>
        <v>6732.73</v>
      </c>
      <c r="L308" s="280"/>
    </row>
    <row r="309" spans="1:12">
      <c r="A309" s="16"/>
      <c r="B309" s="282" t="s">
        <v>13503</v>
      </c>
      <c r="C309" s="276"/>
      <c r="D309" s="276"/>
      <c r="E309" s="277" t="s">
        <v>265</v>
      </c>
      <c r="F309" s="276"/>
      <c r="G309" s="278"/>
      <c r="H309" s="279"/>
      <c r="I309" s="279"/>
      <c r="J309" s="279"/>
      <c r="K309" s="283"/>
    </row>
    <row r="310" spans="1:12" s="15" customFormat="1" ht="15">
      <c r="A310" s="16"/>
      <c r="B310" s="284" t="s">
        <v>243</v>
      </c>
      <c r="C310" s="39" t="str">
        <f>'5-COMP. PRÓPRIA'!B1139</f>
        <v>CP-INC-01</v>
      </c>
      <c r="D310" s="5" t="s">
        <v>412</v>
      </c>
      <c r="E310" s="251" t="str">
        <f>IFERROR(VLOOKUP($C310,'SINAPI-MT ABRIL 2021'!$1:$1048576,2,0),IFERROR(VLOOKUP($C310,'5-COMP. PRÓPRIA'!$B$1:$I$42307,4,0),""))</f>
        <v>Extintor ABC - 6KG</v>
      </c>
      <c r="F310" s="252" t="str">
        <f>IFERROR(VLOOKUP($C310,'SINAPI-MT ABRIL 2021'!$1:$1048576,3,0),IFERROR(VLOOKUP($C310,'5-COMP. PRÓPRIA'!$B$1:$I$42307,5,0),""))</f>
        <v xml:space="preserve">un    </v>
      </c>
      <c r="G310" s="140">
        <v>8</v>
      </c>
      <c r="H310" s="252">
        <f>IFERROR(VLOOKUP($C310,'SINAPI-MT ABRIL 2021'!$1:$1048576,4,0),IFERROR(VLOOKUP($C310,'5-COMP. PRÓPRIA'!$B$1:$I$42307,8,0),""))</f>
        <v>180.22</v>
      </c>
      <c r="I310" s="254">
        <f>TRUNC(($H310*'4-BDI'!$E$35),2)</f>
        <v>230.14</v>
      </c>
      <c r="J310" s="281">
        <f t="shared" ref="J310:J338" si="38">TRUNC((H310*G310),2)</f>
        <v>1441.76</v>
      </c>
      <c r="K310" s="285">
        <f t="shared" ref="K310:K338" si="39">TRUNC((I310*G310),2)</f>
        <v>1841.12</v>
      </c>
    </row>
    <row r="311" spans="1:12" s="15" customFormat="1" ht="15">
      <c r="A311" s="16"/>
      <c r="B311" s="284" t="s">
        <v>246</v>
      </c>
      <c r="C311" s="39" t="str">
        <f>'5-COMP. PRÓPRIA'!B1142</f>
        <v>CP-INC-02</v>
      </c>
      <c r="D311" s="5" t="s">
        <v>412</v>
      </c>
      <c r="E311" s="251" t="str">
        <f>IFERROR(VLOOKUP($C311,'SINAPI-MT ABRIL 2021'!$1:$1048576,2,0),IFERROR(VLOOKUP($C311,'5-COMP. PRÓPRIA'!$B$1:$I$42307,4,0),""))</f>
        <v>Extintor CO2 - 6KG</v>
      </c>
      <c r="F311" s="252" t="str">
        <f>IFERROR(VLOOKUP($C311,'SINAPI-MT ABRIL 2021'!$1:$1048576,3,0),IFERROR(VLOOKUP($C311,'5-COMP. PRÓPRIA'!$B$1:$I$42307,5,0),""))</f>
        <v xml:space="preserve">un    </v>
      </c>
      <c r="G311" s="140">
        <v>2</v>
      </c>
      <c r="H311" s="252">
        <f>IFERROR(VLOOKUP($C311,'SINAPI-MT ABRIL 2021'!$1:$1048576,4,0),IFERROR(VLOOKUP($C311,'5-COMP. PRÓPRIA'!$B$1:$I$42307,8,0),""))</f>
        <v>510.92</v>
      </c>
      <c r="I311" s="254">
        <f>TRUNC(($H311*'4-BDI'!$E$35),2)</f>
        <v>652.44000000000005</v>
      </c>
      <c r="J311" s="281">
        <f t="shared" si="38"/>
        <v>1021.84</v>
      </c>
      <c r="K311" s="285">
        <f t="shared" si="39"/>
        <v>1304.8800000000001</v>
      </c>
    </row>
    <row r="312" spans="1:12" s="15" customFormat="1" ht="15">
      <c r="A312" s="16"/>
      <c r="B312" s="284" t="s">
        <v>572</v>
      </c>
      <c r="C312" s="39" t="str">
        <f>'5-COMP. PRÓPRIA'!B1145</f>
        <v>CP-INC-03</v>
      </c>
      <c r="D312" s="5" t="s">
        <v>412</v>
      </c>
      <c r="E312" s="251" t="str">
        <f>IFERROR(VLOOKUP($C312,'SINAPI-MT ABRIL 2021'!$1:$1048576,2,0),IFERROR(VLOOKUP($C312,'5-COMP. PRÓPRIA'!$B$1:$I$42307,4,0),""))</f>
        <v>Cotovelo 45º galvanizado 2 1/2"</v>
      </c>
      <c r="F312" s="252" t="str">
        <f>IFERROR(VLOOKUP($C312,'SINAPI-MT ABRIL 2021'!$1:$1048576,3,0),IFERROR(VLOOKUP($C312,'5-COMP. PRÓPRIA'!$B$1:$I$42307,5,0),""))</f>
        <v xml:space="preserve">un    </v>
      </c>
      <c r="G312" s="140">
        <v>2</v>
      </c>
      <c r="H312" s="252">
        <f>IFERROR(VLOOKUP($C312,'SINAPI-MT ABRIL 2021'!$1:$1048576,4,0),IFERROR(VLOOKUP($C312,'5-COMP. PRÓPRIA'!$B$1:$I$42307,8,0),""))</f>
        <v>96.58</v>
      </c>
      <c r="I312" s="254">
        <f>TRUNC(($H312*'4-BDI'!$E$35),2)</f>
        <v>123.33</v>
      </c>
      <c r="J312" s="281">
        <f t="shared" si="38"/>
        <v>193.16</v>
      </c>
      <c r="K312" s="285">
        <f t="shared" si="39"/>
        <v>246.66</v>
      </c>
    </row>
    <row r="313" spans="1:12" s="15" customFormat="1" ht="15">
      <c r="A313" s="16"/>
      <c r="B313" s="284" t="s">
        <v>574</v>
      </c>
      <c r="C313" s="39" t="str">
        <f>'5-COMP. PRÓPRIA'!B1148</f>
        <v>CP-INC-04</v>
      </c>
      <c r="D313" s="5" t="s">
        <v>412</v>
      </c>
      <c r="E313" s="251" t="str">
        <f>IFERROR(VLOOKUP($C313,'SINAPI-MT ABRIL 2021'!$1:$1048576,2,0),IFERROR(VLOOKUP($C313,'5-COMP. PRÓPRIA'!$B$1:$I$42307,4,0),""))</f>
        <v>Cotovelo 90º galvanizado 2 1/2"</v>
      </c>
      <c r="F313" s="252" t="str">
        <f>IFERROR(VLOOKUP($C313,'SINAPI-MT ABRIL 2021'!$1:$1048576,3,0),IFERROR(VLOOKUP($C313,'5-COMP. PRÓPRIA'!$B$1:$I$42307,5,0),""))</f>
        <v xml:space="preserve">un    </v>
      </c>
      <c r="G313" s="140">
        <v>8</v>
      </c>
      <c r="H313" s="252">
        <f>IFERROR(VLOOKUP($C313,'SINAPI-MT ABRIL 2021'!$1:$1048576,4,0),IFERROR(VLOOKUP($C313,'5-COMP. PRÓPRIA'!$B$1:$I$42307,8,0),""))</f>
        <v>90.45</v>
      </c>
      <c r="I313" s="254">
        <f>TRUNC(($H313*'4-BDI'!$E$35),2)</f>
        <v>115.5</v>
      </c>
      <c r="J313" s="281">
        <f t="shared" si="38"/>
        <v>723.6</v>
      </c>
      <c r="K313" s="285">
        <f t="shared" si="39"/>
        <v>924</v>
      </c>
    </row>
    <row r="314" spans="1:12" ht="15">
      <c r="A314" s="16"/>
      <c r="B314" s="284" t="s">
        <v>576</v>
      </c>
      <c r="C314" s="39" t="str">
        <f>'5-COMP. PRÓPRIA'!B1151</f>
        <v>CP-INC-05</v>
      </c>
      <c r="D314" s="5" t="s">
        <v>412</v>
      </c>
      <c r="E314" s="251" t="str">
        <f>IFERROR(VLOOKUP($C314,'SINAPI-MT ABRIL 2021'!$1:$1048576,2,0),IFERROR(VLOOKUP($C314,'5-COMP. PRÓPRIA'!$B$1:$I$42307,4,0),""))</f>
        <v>TUBO AÇO CARBONO 2 1/2"</v>
      </c>
      <c r="F314" s="252" t="str">
        <f>IFERROR(VLOOKUP($C314,'SINAPI-MT ABRIL 2021'!$1:$1048576,3,0),IFERROR(VLOOKUP($C314,'5-COMP. PRÓPRIA'!$B$1:$I$42307,5,0),""))</f>
        <v>m</v>
      </c>
      <c r="G314" s="140">
        <v>1.25</v>
      </c>
      <c r="H314" s="252">
        <f>IFERROR(VLOOKUP($C314,'SINAPI-MT ABRIL 2021'!$1:$1048576,4,0),IFERROR(VLOOKUP($C314,'5-COMP. PRÓPRIA'!$B$1:$I$42307,8,0),""))</f>
        <v>156.12</v>
      </c>
      <c r="I314" s="254">
        <f>TRUNC(($H314*'4-BDI'!$E$35),2)</f>
        <v>199.36</v>
      </c>
      <c r="J314" s="281">
        <f t="shared" si="38"/>
        <v>195.15</v>
      </c>
      <c r="K314" s="285">
        <f t="shared" si="39"/>
        <v>249.2</v>
      </c>
    </row>
    <row r="315" spans="1:12" ht="15">
      <c r="A315" s="16"/>
      <c r="B315" s="284" t="s">
        <v>578</v>
      </c>
      <c r="C315" s="39" t="str">
        <f>'5-COMP. PRÓPRIA'!B1154</f>
        <v>CP-INC-06</v>
      </c>
      <c r="D315" s="5" t="s">
        <v>412</v>
      </c>
      <c r="E315" s="251" t="str">
        <f>IFERROR(VLOOKUP($C315,'SINAPI-MT ABRIL 2021'!$1:$1048576,2,0),IFERROR(VLOOKUP($C315,'5-COMP. PRÓPRIA'!$B$1:$I$42307,4,0),""))</f>
        <v>Niple duplo aço galvanizado 2 1/2"</v>
      </c>
      <c r="F315" s="252" t="str">
        <f>IFERROR(VLOOKUP($C315,'SINAPI-MT ABRIL 2021'!$1:$1048576,3,0),IFERROR(VLOOKUP($C315,'5-COMP. PRÓPRIA'!$B$1:$I$42307,5,0),""))</f>
        <v>m</v>
      </c>
      <c r="G315" s="140">
        <v>10</v>
      </c>
      <c r="H315" s="252">
        <f>IFERROR(VLOOKUP($C315,'SINAPI-MT ABRIL 2021'!$1:$1048576,4,0),IFERROR(VLOOKUP($C315,'5-COMP. PRÓPRIA'!$B$1:$I$42307,8,0),""))</f>
        <v>42.29</v>
      </c>
      <c r="I315" s="254">
        <f>TRUNC(($H315*'4-BDI'!$E$35),2)</f>
        <v>54</v>
      </c>
      <c r="J315" s="281">
        <f t="shared" si="38"/>
        <v>422.9</v>
      </c>
      <c r="K315" s="285">
        <f t="shared" si="39"/>
        <v>540</v>
      </c>
    </row>
    <row r="316" spans="1:12" ht="15">
      <c r="A316" s="16"/>
      <c r="B316" s="284" t="s">
        <v>580</v>
      </c>
      <c r="C316" s="39" t="str">
        <f>'5-COMP. PRÓPRIA'!B1159</f>
        <v>CP-INC-07</v>
      </c>
      <c r="D316" s="5" t="s">
        <v>412</v>
      </c>
      <c r="E316" s="251" t="str">
        <f>IFERROR(VLOOKUP($C316,'SINAPI-MT ABRIL 2021'!$1:$1048576,2,0),IFERROR(VLOOKUP($C316,'5-COMP. PRÓPRIA'!$B$1:$I$42307,4,0),""))</f>
        <v>Tê aço galvanizado 2 1/2"</v>
      </c>
      <c r="F316" s="252" t="str">
        <f>IFERROR(VLOOKUP($C316,'SINAPI-MT ABRIL 2021'!$1:$1048576,3,0),IFERROR(VLOOKUP($C316,'5-COMP. PRÓPRIA'!$B$1:$I$42307,5,0),""))</f>
        <v xml:space="preserve">un    </v>
      </c>
      <c r="G316" s="140">
        <v>4</v>
      </c>
      <c r="H316" s="252">
        <f>IFERROR(VLOOKUP($C316,'SINAPI-MT ABRIL 2021'!$1:$1048576,4,0),IFERROR(VLOOKUP($C316,'5-COMP. PRÓPRIA'!$B$1:$I$42307,8,0),""))</f>
        <v>319.81</v>
      </c>
      <c r="I316" s="254">
        <f>TRUNC(($H316*'4-BDI'!$E$35),2)</f>
        <v>408.39</v>
      </c>
      <c r="J316" s="281">
        <f t="shared" si="38"/>
        <v>1279.24</v>
      </c>
      <c r="K316" s="285">
        <f t="shared" si="39"/>
        <v>1633.56</v>
      </c>
    </row>
    <row r="317" spans="1:12" ht="15">
      <c r="A317" s="16"/>
      <c r="B317" s="284" t="s">
        <v>583</v>
      </c>
      <c r="C317" s="39" t="str">
        <f>'5-COMP. PRÓPRIA'!B1162</f>
        <v>CP-INC-08</v>
      </c>
      <c r="D317" s="5" t="s">
        <v>412</v>
      </c>
      <c r="E317" s="251" t="str">
        <f>IFERROR(VLOOKUP($C317,'SINAPI-MT ABRIL 2021'!$1:$1048576,2,0),IFERROR(VLOOKUP($C317,'5-COMP. PRÓPRIA'!$B$1:$I$42307,4,0),""))</f>
        <v>Tubo aço galvanizado 65mm - 2 1/2"2 1/2"</v>
      </c>
      <c r="F317" s="252" t="str">
        <f>IFERROR(VLOOKUP($C317,'SINAPI-MT ABRIL 2021'!$1:$1048576,3,0),IFERROR(VLOOKUP($C317,'5-COMP. PRÓPRIA'!$B$1:$I$42307,5,0),""))</f>
        <v xml:space="preserve">un    </v>
      </c>
      <c r="G317" s="140">
        <v>67.47</v>
      </c>
      <c r="H317" s="252">
        <f>IFERROR(VLOOKUP($C317,'SINAPI-MT ABRIL 2021'!$1:$1048576,4,0),IFERROR(VLOOKUP($C317,'5-COMP. PRÓPRIA'!$B$1:$I$42307,8,0),""))</f>
        <v>122.52</v>
      </c>
      <c r="I317" s="254">
        <f>TRUNC(($H317*'4-BDI'!$E$35),2)</f>
        <v>156.44999999999999</v>
      </c>
      <c r="J317" s="281">
        <f t="shared" si="38"/>
        <v>8266.42</v>
      </c>
      <c r="K317" s="285">
        <f t="shared" si="39"/>
        <v>10555.68</v>
      </c>
    </row>
    <row r="318" spans="1:12" s="15" customFormat="1" ht="15">
      <c r="A318" s="16"/>
      <c r="B318" s="284" t="s">
        <v>585</v>
      </c>
      <c r="C318" s="14" t="str">
        <f>'5-COMP. PRÓPRIA'!B1165</f>
        <v>CP-INC-09</v>
      </c>
      <c r="D318" s="5" t="s">
        <v>412</v>
      </c>
      <c r="E318" s="251" t="str">
        <f>IFERROR(VLOOKUP($C318,'SINAPI-MT ABRIL 2021'!$1:$1048576,2,0),IFERROR(VLOOKUP($C318,'5-COMP. PRÓPRIA'!$B$1:$I$42307,4,0),""))</f>
        <v>Adaptador storz - roscas internas 2 1/2"</v>
      </c>
      <c r="F318" s="252" t="str">
        <f>IFERROR(VLOOKUP($C318,'SINAPI-MT ABRIL 2021'!$1:$1048576,3,0),IFERROR(VLOOKUP($C318,'5-COMP. PRÓPRIA'!$B$1:$I$42307,5,0),""))</f>
        <v xml:space="preserve">un    </v>
      </c>
      <c r="G318" s="140">
        <v>3</v>
      </c>
      <c r="H318" s="252">
        <f>IFERROR(VLOOKUP($C318,'SINAPI-MT ABRIL 2021'!$1:$1048576,4,0),IFERROR(VLOOKUP($C318,'5-COMP. PRÓPRIA'!$B$1:$I$42307,8,0),""))</f>
        <v>137.85</v>
      </c>
      <c r="I318" s="254">
        <f>TRUNC(($H318*'4-BDI'!$E$35),2)</f>
        <v>176.03</v>
      </c>
      <c r="J318" s="281">
        <f t="shared" si="38"/>
        <v>413.55</v>
      </c>
      <c r="K318" s="285">
        <f t="shared" si="39"/>
        <v>528.09</v>
      </c>
    </row>
    <row r="319" spans="1:12" s="15" customFormat="1" ht="15">
      <c r="A319" s="16"/>
      <c r="B319" s="284" t="s">
        <v>587</v>
      </c>
      <c r="C319" s="14" t="str">
        <f>'5-COMP. PRÓPRIA'!B1171</f>
        <v>CP-INC-10</v>
      </c>
      <c r="D319" s="5" t="s">
        <v>412</v>
      </c>
      <c r="E319" s="251" t="str">
        <f>IFERROR(VLOOKUP($C319,'SINAPI-MT ABRIL 2021'!$1:$1048576,2,0),IFERROR(VLOOKUP($C319,'5-COMP. PRÓPRIA'!$B$1:$I$42307,4,0),""))</f>
        <v>Caixa para abrigo de mangueira - 90x60v17cm</v>
      </c>
      <c r="F319" s="252" t="str">
        <f>IFERROR(VLOOKUP($C319,'SINAPI-MT ABRIL 2021'!$1:$1048576,3,0),IFERROR(VLOOKUP($C319,'5-COMP. PRÓPRIA'!$B$1:$I$42307,5,0),""))</f>
        <v xml:space="preserve">un    </v>
      </c>
      <c r="G319" s="140">
        <v>2</v>
      </c>
      <c r="H319" s="252">
        <f>IFERROR(VLOOKUP($C319,'SINAPI-MT ABRIL 2021'!$1:$1048576,4,0),IFERROR(VLOOKUP($C319,'5-COMP. PRÓPRIA'!$B$1:$I$42307,8,0),""))</f>
        <v>249.76</v>
      </c>
      <c r="I319" s="254">
        <f>TRUNC(($H319*'4-BDI'!$E$35),2)</f>
        <v>318.94</v>
      </c>
      <c r="J319" s="281">
        <f t="shared" si="38"/>
        <v>499.52</v>
      </c>
      <c r="K319" s="285">
        <f t="shared" si="39"/>
        <v>637.88</v>
      </c>
    </row>
    <row r="320" spans="1:12" s="15" customFormat="1" ht="25.5">
      <c r="A320" s="16"/>
      <c r="B320" s="284" t="s">
        <v>589</v>
      </c>
      <c r="C320" s="14" t="str">
        <f>'5-COMP. PRÓPRIA'!B1175</f>
        <v>CP-INC-11</v>
      </c>
      <c r="D320" s="5" t="s">
        <v>412</v>
      </c>
      <c r="E320" s="251" t="str">
        <f>IFERROR(VLOOKUP($C320,'SINAPI-MT ABRIL 2021'!$1:$1048576,2,0),IFERROR(VLOOKUP($C320,'5-COMP. PRÓPRIA'!$B$1:$I$42307,4,0),""))</f>
        <v>Chave para conexão de mangueira tipo stroz engate rápido - dupla 1 1/2" x 1 1/2"</v>
      </c>
      <c r="F320" s="252" t="str">
        <f>IFERROR(VLOOKUP($C320,'SINAPI-MT ABRIL 2021'!$1:$1048576,3,0),IFERROR(VLOOKUP($C320,'5-COMP. PRÓPRIA'!$B$1:$I$42307,5,0),""))</f>
        <v xml:space="preserve">un    </v>
      </c>
      <c r="G320" s="140">
        <v>3</v>
      </c>
      <c r="H320" s="252">
        <f>IFERROR(VLOOKUP($C320,'SINAPI-MT ABRIL 2021'!$1:$1048576,4,0),IFERROR(VLOOKUP($C320,'5-COMP. PRÓPRIA'!$B$1:$I$42307,8,0),""))</f>
        <v>17.670000000000002</v>
      </c>
      <c r="I320" s="254">
        <f>TRUNC(($H320*'4-BDI'!$E$35),2)</f>
        <v>22.56</v>
      </c>
      <c r="J320" s="281">
        <f t="shared" si="38"/>
        <v>53.01</v>
      </c>
      <c r="K320" s="285">
        <f t="shared" si="39"/>
        <v>67.680000000000007</v>
      </c>
    </row>
    <row r="321" spans="1:11" s="15" customFormat="1" ht="15">
      <c r="A321" s="16"/>
      <c r="B321" s="284" t="s">
        <v>591</v>
      </c>
      <c r="C321" s="14" t="str">
        <f>'5-COMP. PRÓPRIA'!B1180</f>
        <v>CP-INC-12</v>
      </c>
      <c r="D321" s="5" t="s">
        <v>412</v>
      </c>
      <c r="E321" s="251" t="str">
        <f>IFERROR(VLOOKUP($C321,'SINAPI-MT ABRIL 2021'!$1:$1048576,2,0),IFERROR(VLOOKUP($C321,'5-COMP. PRÓPRIA'!$B$1:$I$42307,4,0),""))</f>
        <v>Esguicho jato solido 1 1/2" 16mm</v>
      </c>
      <c r="F321" s="252" t="str">
        <f>IFERROR(VLOOKUP($C321,'SINAPI-MT ABRIL 2021'!$1:$1048576,3,0),IFERROR(VLOOKUP($C321,'5-COMP. PRÓPRIA'!$B$1:$I$42307,5,0),""))</f>
        <v xml:space="preserve">un    </v>
      </c>
      <c r="G321" s="140">
        <v>3</v>
      </c>
      <c r="H321" s="252">
        <f>IFERROR(VLOOKUP($C321,'SINAPI-MT ABRIL 2021'!$1:$1048576,4,0),IFERROR(VLOOKUP($C321,'5-COMP. PRÓPRIA'!$B$1:$I$42307,8,0),""))</f>
        <v>58.45</v>
      </c>
      <c r="I321" s="254">
        <f>TRUNC(($H321*'4-BDI'!$E$35),2)</f>
        <v>74.64</v>
      </c>
      <c r="J321" s="281">
        <f t="shared" si="38"/>
        <v>175.35</v>
      </c>
      <c r="K321" s="285">
        <f t="shared" si="39"/>
        <v>223.92</v>
      </c>
    </row>
    <row r="322" spans="1:11" s="15" customFormat="1" ht="15">
      <c r="A322" s="16"/>
      <c r="B322" s="284" t="s">
        <v>249</v>
      </c>
      <c r="C322" s="14" t="str">
        <f>'5-COMP. PRÓPRIA'!B1185</f>
        <v>CP-INC-13</v>
      </c>
      <c r="D322" s="5" t="s">
        <v>412</v>
      </c>
      <c r="E322" s="251" t="str">
        <f>IFERROR(VLOOKUP($C322,'SINAPI-MT ABRIL 2021'!$1:$1048576,2,0),IFERROR(VLOOKUP($C322,'5-COMP. PRÓPRIA'!$B$1:$I$42307,4,0),""))</f>
        <v>Mangueiras de incêndio de nylon -  1 1/2" 16mm</v>
      </c>
      <c r="F322" s="252" t="str">
        <f>IFERROR(VLOOKUP($C322,'SINAPI-MT ABRIL 2021'!$1:$1048576,3,0),IFERROR(VLOOKUP($C322,'5-COMP. PRÓPRIA'!$B$1:$I$42307,5,0),""))</f>
        <v xml:space="preserve">un    </v>
      </c>
      <c r="G322" s="140">
        <v>6</v>
      </c>
      <c r="H322" s="252">
        <f>IFERROR(VLOOKUP($C322,'SINAPI-MT ABRIL 2021'!$1:$1048576,4,0),IFERROR(VLOOKUP($C322,'5-COMP. PRÓPRIA'!$B$1:$I$42307,8,0),""))</f>
        <v>329.42</v>
      </c>
      <c r="I322" s="254">
        <f>TRUNC(($H322*'4-BDI'!$E$35),2)</f>
        <v>420.67</v>
      </c>
      <c r="J322" s="281">
        <f t="shared" si="38"/>
        <v>1976.52</v>
      </c>
      <c r="K322" s="285">
        <f t="shared" si="39"/>
        <v>2524.02</v>
      </c>
    </row>
    <row r="323" spans="1:11" s="15" customFormat="1" ht="15">
      <c r="A323" s="16"/>
      <c r="B323" s="284" t="s">
        <v>593</v>
      </c>
      <c r="C323" s="39" t="str">
        <f>'5-COMP. PRÓPRIA'!B1190</f>
        <v>CP-INC-14</v>
      </c>
      <c r="D323" s="5" t="s">
        <v>412</v>
      </c>
      <c r="E323" s="251" t="str">
        <f>IFERROR(VLOOKUP($C323,'SINAPI-MT ABRIL 2021'!$1:$1048576,2,0),IFERROR(VLOOKUP($C323,'5-COMP. PRÓPRIA'!$B$1:$I$42307,4,0),""))</f>
        <v>Niple paralelo em ferro maleavél 2 1/2"</v>
      </c>
      <c r="F323" s="252" t="str">
        <f>IFERROR(VLOOKUP($C323,'SINAPI-MT ABRIL 2021'!$1:$1048576,3,0),IFERROR(VLOOKUP($C323,'5-COMP. PRÓPRIA'!$B$1:$I$42307,5,0),""))</f>
        <v xml:space="preserve">un    </v>
      </c>
      <c r="G323" s="140">
        <v>3</v>
      </c>
      <c r="H323" s="252">
        <f>IFERROR(VLOOKUP($C323,'SINAPI-MT ABRIL 2021'!$1:$1048576,4,0),IFERROR(VLOOKUP($C323,'5-COMP. PRÓPRIA'!$B$1:$I$42307,8,0),""))</f>
        <v>35.96</v>
      </c>
      <c r="I323" s="254">
        <f>TRUNC(($H323*'4-BDI'!$E$35),2)</f>
        <v>45.92</v>
      </c>
      <c r="J323" s="281">
        <f t="shared" si="38"/>
        <v>107.88</v>
      </c>
      <c r="K323" s="285">
        <f t="shared" si="39"/>
        <v>137.76</v>
      </c>
    </row>
    <row r="324" spans="1:11" s="15" customFormat="1" ht="15">
      <c r="A324" s="16"/>
      <c r="B324" s="284" t="s">
        <v>595</v>
      </c>
      <c r="C324" s="14" t="str">
        <f>'5-COMP. PRÓPRIA'!B1195</f>
        <v>CP-INC-15</v>
      </c>
      <c r="D324" s="5" t="s">
        <v>412</v>
      </c>
      <c r="E324" s="251" t="str">
        <f>IFERROR(VLOOKUP($C324,'SINAPI-MT ABRIL 2021'!$1:$1048576,2,0),IFERROR(VLOOKUP($C324,'5-COMP. PRÓPRIA'!$B$1:$I$42307,4,0),""))</f>
        <v>Redução giratória tipo Storz - 2 1/2 x 1 1/2"</v>
      </c>
      <c r="F324" s="252" t="str">
        <f>IFERROR(VLOOKUP($C324,'SINAPI-MT ABRIL 2021'!$1:$1048576,3,0),IFERROR(VLOOKUP($C324,'5-COMP. PRÓPRIA'!$B$1:$I$42307,5,0),""))</f>
        <v xml:space="preserve">un    </v>
      </c>
      <c r="G324" s="140">
        <v>3</v>
      </c>
      <c r="H324" s="252">
        <f>IFERROR(VLOOKUP($C324,'SINAPI-MT ABRIL 2021'!$1:$1048576,4,0),IFERROR(VLOOKUP($C324,'5-COMP. PRÓPRIA'!$B$1:$I$42307,8,0),""))</f>
        <v>112.44</v>
      </c>
      <c r="I324" s="254">
        <f>TRUNC(($H324*'4-BDI'!$E$35),2)</f>
        <v>143.58000000000001</v>
      </c>
      <c r="J324" s="281">
        <f t="shared" si="38"/>
        <v>337.32</v>
      </c>
      <c r="K324" s="285">
        <f t="shared" si="39"/>
        <v>430.74</v>
      </c>
    </row>
    <row r="325" spans="1:11" s="15" customFormat="1" ht="15">
      <c r="A325" s="16"/>
      <c r="B325" s="284" t="s">
        <v>597</v>
      </c>
      <c r="C325" s="14" t="str">
        <f>'5-COMP. PRÓPRIA'!B1200</f>
        <v>CP-INC-16</v>
      </c>
      <c r="D325" s="5" t="s">
        <v>412</v>
      </c>
      <c r="E325" s="251" t="str">
        <f>IFERROR(VLOOKUP($C325,'SINAPI-MT ABRIL 2021'!$1:$1048576,2,0),IFERROR(VLOOKUP($C325,'5-COMP. PRÓPRIA'!$B$1:$I$42307,4,0),""))</f>
        <v>Registro globo 2 1/2" 45º</v>
      </c>
      <c r="F325" s="252" t="str">
        <f>IFERROR(VLOOKUP($C325,'SINAPI-MT ABRIL 2021'!$1:$1048576,3,0),IFERROR(VLOOKUP($C325,'5-COMP. PRÓPRIA'!$B$1:$I$42307,5,0),""))</f>
        <v xml:space="preserve">un    </v>
      </c>
      <c r="G325" s="140">
        <v>3</v>
      </c>
      <c r="H325" s="252">
        <f>IFERROR(VLOOKUP($C325,'SINAPI-MT ABRIL 2021'!$1:$1048576,4,0),IFERROR(VLOOKUP($C325,'5-COMP. PRÓPRIA'!$B$1:$I$42307,8,0),""))</f>
        <v>156.1</v>
      </c>
      <c r="I325" s="254">
        <f>TRUNC(($H325*'4-BDI'!$E$35),2)</f>
        <v>199.34</v>
      </c>
      <c r="J325" s="281">
        <f t="shared" si="38"/>
        <v>468.3</v>
      </c>
      <c r="K325" s="285">
        <f t="shared" si="39"/>
        <v>598.02</v>
      </c>
    </row>
    <row r="326" spans="1:11" s="15" customFormat="1" ht="15">
      <c r="A326" s="16"/>
      <c r="B326" s="284" t="s">
        <v>599</v>
      </c>
      <c r="C326" s="14" t="str">
        <f>'5-COMP. PRÓPRIA'!B1205</f>
        <v>CP-INC-17</v>
      </c>
      <c r="D326" s="5" t="s">
        <v>412</v>
      </c>
      <c r="E326" s="251" t="str">
        <f>IFERROR(VLOOKUP($C326,'SINAPI-MT ABRIL 2021'!$1:$1048576,2,0),IFERROR(VLOOKUP($C326,'5-COMP. PRÓPRIA'!$B$1:$I$42307,4,0),""))</f>
        <v>Tampão cego com corrente tipo storz 1 1/2"</v>
      </c>
      <c r="F326" s="252" t="str">
        <f>IFERROR(VLOOKUP($C326,'SINAPI-MT ABRIL 2021'!$1:$1048576,3,0),IFERROR(VLOOKUP($C326,'5-COMP. PRÓPRIA'!$B$1:$I$42307,5,0),""))</f>
        <v xml:space="preserve">un    </v>
      </c>
      <c r="G326" s="140">
        <v>3</v>
      </c>
      <c r="H326" s="252">
        <f>IFERROR(VLOOKUP($C326,'SINAPI-MT ABRIL 2021'!$1:$1048576,4,0),IFERROR(VLOOKUP($C326,'5-COMP. PRÓPRIA'!$B$1:$I$42307,8,0),""))</f>
        <v>62.84</v>
      </c>
      <c r="I326" s="254">
        <f>TRUNC(($H326*'4-BDI'!$E$35),2)</f>
        <v>80.239999999999995</v>
      </c>
      <c r="J326" s="281">
        <f t="shared" si="38"/>
        <v>188.52</v>
      </c>
      <c r="K326" s="285">
        <f t="shared" si="39"/>
        <v>240.72</v>
      </c>
    </row>
    <row r="327" spans="1:11" s="15" customFormat="1" ht="15">
      <c r="A327" s="16"/>
      <c r="B327" s="284" t="s">
        <v>601</v>
      </c>
      <c r="C327" s="39" t="str">
        <f>'5-COMP. PRÓPRIA'!B1210</f>
        <v>CP-INC-18</v>
      </c>
      <c r="D327" s="5" t="s">
        <v>412</v>
      </c>
      <c r="E327" s="251" t="str">
        <f>IFERROR(VLOOKUP($C327,'SINAPI-MT ABRIL 2021'!$1:$1048576,2,0),IFERROR(VLOOKUP($C327,'5-COMP. PRÓPRIA'!$B$1:$I$42307,4,0),""))</f>
        <v>Tampão de FoFo 50x50cm</v>
      </c>
      <c r="F327" s="252" t="str">
        <f>IFERROR(VLOOKUP($C327,'SINAPI-MT ABRIL 2021'!$1:$1048576,3,0),IFERROR(VLOOKUP($C327,'5-COMP. PRÓPRIA'!$B$1:$I$42307,5,0),""))</f>
        <v xml:space="preserve">un    </v>
      </c>
      <c r="G327" s="140">
        <v>1</v>
      </c>
      <c r="H327" s="252">
        <f>IFERROR(VLOOKUP($C327,'SINAPI-MT ABRIL 2021'!$1:$1048576,4,0),IFERROR(VLOOKUP($C327,'5-COMP. PRÓPRIA'!$B$1:$I$42307,8,0),""))</f>
        <v>368.42</v>
      </c>
      <c r="I327" s="254">
        <f>TRUNC(($H327*'4-BDI'!$E$35),2)</f>
        <v>470.47</v>
      </c>
      <c r="J327" s="281">
        <f t="shared" si="38"/>
        <v>368.42</v>
      </c>
      <c r="K327" s="285">
        <f t="shared" si="39"/>
        <v>470.47</v>
      </c>
    </row>
    <row r="328" spans="1:11" s="15" customFormat="1" ht="15">
      <c r="A328" s="16"/>
      <c r="B328" s="284" t="s">
        <v>252</v>
      </c>
      <c r="C328" s="14" t="str">
        <f>'5-COMP. PRÓPRIA'!B1213</f>
        <v>CP-INC-19</v>
      </c>
      <c r="D328" s="5" t="s">
        <v>412</v>
      </c>
      <c r="E328" s="251" t="str">
        <f>IFERROR(VLOOKUP($C328,'SINAPI-MT ABRIL 2021'!$1:$1048576,2,0),IFERROR(VLOOKUP($C328,'5-COMP. PRÓPRIA'!$B$1:$I$42307,4,0),""))</f>
        <v>Registro bruto de gaveta insutrial 2 1/2"</v>
      </c>
      <c r="F328" s="252" t="str">
        <f>IFERROR(VLOOKUP($C328,'SINAPI-MT ABRIL 2021'!$1:$1048576,3,0),IFERROR(VLOOKUP($C328,'5-COMP. PRÓPRIA'!$B$1:$I$42307,5,0),""))</f>
        <v xml:space="preserve">un    </v>
      </c>
      <c r="G328" s="140">
        <v>5</v>
      </c>
      <c r="H328" s="252">
        <f>IFERROR(VLOOKUP($C328,'SINAPI-MT ABRIL 2021'!$1:$1048576,4,0),IFERROR(VLOOKUP($C328,'5-COMP. PRÓPRIA'!$B$1:$I$42307,8,0),""))</f>
        <v>139.51</v>
      </c>
      <c r="I328" s="254">
        <f>TRUNC(($H328*'4-BDI'!$E$35),2)</f>
        <v>178.15</v>
      </c>
      <c r="J328" s="281">
        <f t="shared" si="38"/>
        <v>697.55</v>
      </c>
      <c r="K328" s="285">
        <f t="shared" si="39"/>
        <v>890.75</v>
      </c>
    </row>
    <row r="329" spans="1:11" s="15" customFormat="1" ht="15">
      <c r="A329" s="16"/>
      <c r="B329" s="284" t="s">
        <v>603</v>
      </c>
      <c r="C329" s="39" t="str">
        <f>'5-COMP. PRÓPRIA'!B1218</f>
        <v>CP-INC-20</v>
      </c>
      <c r="D329" s="5" t="s">
        <v>412</v>
      </c>
      <c r="E329" s="251" t="str">
        <f>IFERROR(VLOOKUP($C329,'SINAPI-MT ABRIL 2021'!$1:$1048576,2,0),IFERROR(VLOOKUP($C329,'5-COMP. PRÓPRIA'!$B$1:$I$42307,4,0),""))</f>
        <v>Válvula de retenção vertical 2 1/2"</v>
      </c>
      <c r="F329" s="252" t="str">
        <f>IFERROR(VLOOKUP($C329,'SINAPI-MT ABRIL 2021'!$1:$1048576,3,0),IFERROR(VLOOKUP($C329,'5-COMP. PRÓPRIA'!$B$1:$I$42307,5,0),""))</f>
        <v xml:space="preserve">un    </v>
      </c>
      <c r="G329" s="140">
        <v>2</v>
      </c>
      <c r="H329" s="252">
        <f>IFERROR(VLOOKUP($C329,'SINAPI-MT ABRIL 2021'!$1:$1048576,4,0),IFERROR(VLOOKUP($C329,'5-COMP. PRÓPRIA'!$B$1:$I$42307,8,0),""))</f>
        <v>196.04</v>
      </c>
      <c r="I329" s="254">
        <f>TRUNC(($H329*'4-BDI'!$E$35),2)</f>
        <v>250.34</v>
      </c>
      <c r="J329" s="281">
        <f t="shared" si="38"/>
        <v>392.08</v>
      </c>
      <c r="K329" s="285">
        <f t="shared" si="39"/>
        <v>500.68</v>
      </c>
    </row>
    <row r="330" spans="1:11" s="15" customFormat="1" ht="15">
      <c r="A330" s="16"/>
      <c r="B330" s="284" t="s">
        <v>605</v>
      </c>
      <c r="C330" s="14" t="str">
        <f>'5-COMP. PRÓPRIA'!B1223</f>
        <v>CP-INC-21</v>
      </c>
      <c r="D330" s="5" t="s">
        <v>412</v>
      </c>
      <c r="E330" s="251" t="str">
        <f>IFERROR(VLOOKUP($C330,'SINAPI-MT ABRIL 2021'!$1:$1048576,2,0),IFERROR(VLOOKUP($C330,'5-COMP. PRÓPRIA'!$B$1:$I$42307,4,0),""))</f>
        <v>União de ferro conico macho-femea  2 1/2"</v>
      </c>
      <c r="F330" s="252" t="str">
        <f>IFERROR(VLOOKUP($C330,'SINAPI-MT ABRIL 2021'!$1:$1048576,3,0),IFERROR(VLOOKUP($C330,'5-COMP. PRÓPRIA'!$B$1:$I$42307,5,0),""))</f>
        <v xml:space="preserve">un    </v>
      </c>
      <c r="G330" s="140">
        <v>4</v>
      </c>
      <c r="H330" s="252">
        <f>IFERROR(VLOOKUP($C330,'SINAPI-MT ABRIL 2021'!$1:$1048576,4,0),IFERROR(VLOOKUP($C330,'5-COMP. PRÓPRIA'!$B$1:$I$42307,8,0),""))</f>
        <v>179.15</v>
      </c>
      <c r="I330" s="254">
        <f>TRUNC(($H330*'4-BDI'!$E$35),2)</f>
        <v>228.77</v>
      </c>
      <c r="J330" s="281">
        <f t="shared" si="38"/>
        <v>716.6</v>
      </c>
      <c r="K330" s="285">
        <f t="shared" si="39"/>
        <v>915.08</v>
      </c>
    </row>
    <row r="331" spans="1:11" s="15" customFormat="1" ht="15">
      <c r="A331" s="16"/>
      <c r="B331" s="284" t="s">
        <v>607</v>
      </c>
      <c r="C331" s="39" t="str">
        <f>'5-COMP. PRÓPRIA'!B1228</f>
        <v>CP-INC-22</v>
      </c>
      <c r="D331" s="5" t="s">
        <v>412</v>
      </c>
      <c r="E331" s="251" t="str">
        <f>IFERROR(VLOOKUP($C331,'SINAPI-MT ABRIL 2021'!$1:$1048576,2,0),IFERROR(VLOOKUP($C331,'5-COMP. PRÓPRIA'!$B$1:$I$42307,4,0),""))</f>
        <v>Luminária de emergência com lampada fluorescente 9W de 1h</v>
      </c>
      <c r="F331" s="252" t="str">
        <f>IFERROR(VLOOKUP($C331,'SINAPI-MT ABRIL 2021'!$1:$1048576,3,0),IFERROR(VLOOKUP($C331,'5-COMP. PRÓPRIA'!$B$1:$I$42307,5,0),""))</f>
        <v xml:space="preserve">un    </v>
      </c>
      <c r="G331" s="140">
        <v>59</v>
      </c>
      <c r="H331" s="252">
        <f>IFERROR(VLOOKUP($C331,'SINAPI-MT ABRIL 2021'!$1:$1048576,4,0),IFERROR(VLOOKUP($C331,'5-COMP. PRÓPRIA'!$B$1:$I$42307,8,0),""))</f>
        <v>22.41</v>
      </c>
      <c r="I331" s="254">
        <f>TRUNC(($H331*'4-BDI'!$E$35),2)</f>
        <v>28.61</v>
      </c>
      <c r="J331" s="281">
        <f t="shared" si="38"/>
        <v>1322.19</v>
      </c>
      <c r="K331" s="285">
        <f t="shared" si="39"/>
        <v>1687.99</v>
      </c>
    </row>
    <row r="332" spans="1:11" s="15" customFormat="1" ht="15">
      <c r="A332" s="16"/>
      <c r="B332" s="284" t="s">
        <v>609</v>
      </c>
      <c r="C332" s="42" t="str">
        <f>'5-COMP. PRÓPRIA'!B1231</f>
        <v>CP-INC-23</v>
      </c>
      <c r="D332" s="5" t="s">
        <v>412</v>
      </c>
      <c r="E332" s="251" t="str">
        <f>IFERROR(VLOOKUP($C332,'SINAPI-MT ABRIL 2021'!$1:$1048576,2,0),IFERROR(VLOOKUP($C332,'5-COMP. PRÓPRIA'!$B$1:$I$42307,4,0),""))</f>
        <v>Marcação no Piso - 1 x 1m para extintor</v>
      </c>
      <c r="F332" s="252" t="str">
        <f>IFERROR(VLOOKUP($C332,'SINAPI-MT ABRIL 2021'!$1:$1048576,3,0),IFERROR(VLOOKUP($C332,'5-COMP. PRÓPRIA'!$B$1:$I$42307,5,0),""))</f>
        <v>m2</v>
      </c>
      <c r="G332" s="140">
        <v>8</v>
      </c>
      <c r="H332" s="252">
        <f>IFERROR(VLOOKUP($C332,'SINAPI-MT ABRIL 2021'!$1:$1048576,4,0),IFERROR(VLOOKUP($C332,'5-COMP. PRÓPRIA'!$B$1:$I$42307,8,0),""))</f>
        <v>16.62</v>
      </c>
      <c r="I332" s="254">
        <f>TRUNC(($H332*'4-BDI'!$E$35),2)</f>
        <v>21.22</v>
      </c>
      <c r="J332" s="281">
        <f t="shared" si="38"/>
        <v>132.96</v>
      </c>
      <c r="K332" s="285">
        <f t="shared" si="39"/>
        <v>169.76</v>
      </c>
    </row>
    <row r="333" spans="1:11" s="15" customFormat="1" ht="15">
      <c r="A333" s="16"/>
      <c r="B333" s="284" t="s">
        <v>611</v>
      </c>
      <c r="C333" s="42" t="str">
        <f>'5-COMP. PRÓPRIA'!B1234</f>
        <v>CP-INC-24</v>
      </c>
      <c r="D333" s="5" t="s">
        <v>412</v>
      </c>
      <c r="E333" s="251" t="str">
        <f>IFERROR(VLOOKUP($C333,'SINAPI-MT ABRIL 2021'!$1:$1048576,2,0),IFERROR(VLOOKUP($C333,'5-COMP. PRÓPRIA'!$B$1:$I$42307,4,0),""))</f>
        <v>Marcação no Piso - 1 x 1m para hidrante</v>
      </c>
      <c r="F333" s="252" t="str">
        <f>IFERROR(VLOOKUP($C333,'SINAPI-MT ABRIL 2021'!$1:$1048576,3,0),IFERROR(VLOOKUP($C333,'5-COMP. PRÓPRIA'!$B$1:$I$42307,5,0),""))</f>
        <v>m2</v>
      </c>
      <c r="G333" s="140">
        <v>3</v>
      </c>
      <c r="H333" s="252">
        <f>IFERROR(VLOOKUP($C333,'SINAPI-MT ABRIL 2021'!$1:$1048576,4,0),IFERROR(VLOOKUP($C333,'5-COMP. PRÓPRIA'!$B$1:$I$42307,8,0),""))</f>
        <v>16.62</v>
      </c>
      <c r="I333" s="254">
        <f>TRUNC(($H333*'4-BDI'!$E$35),2)</f>
        <v>21.22</v>
      </c>
      <c r="J333" s="281">
        <f t="shared" si="38"/>
        <v>49.86</v>
      </c>
      <c r="K333" s="285">
        <f t="shared" si="39"/>
        <v>63.66</v>
      </c>
    </row>
    <row r="334" spans="1:11" s="15" customFormat="1" ht="15">
      <c r="A334" s="16"/>
      <c r="B334" s="284" t="s">
        <v>613</v>
      </c>
      <c r="C334" s="14" t="str">
        <f>'5-COMP. PRÓPRIA'!B1237</f>
        <v>CP-INC-25</v>
      </c>
      <c r="D334" s="5" t="s">
        <v>412</v>
      </c>
      <c r="E334" s="251" t="str">
        <f>IFERROR(VLOOKUP($C334,'SINAPI-MT ABRIL 2021'!$1:$1048576,2,0),IFERROR(VLOOKUP($C334,'5-COMP. PRÓPRIA'!$B$1:$I$42307,4,0),""))</f>
        <v>Conjunto motobomba trifasico BC-21 R 1 1/2 3 CV</v>
      </c>
      <c r="F334" s="252" t="str">
        <f>IFERROR(VLOOKUP($C334,'SINAPI-MT ABRIL 2021'!$1:$1048576,3,0),IFERROR(VLOOKUP($C334,'5-COMP. PRÓPRIA'!$B$1:$I$42307,5,0),""))</f>
        <v xml:space="preserve">un    </v>
      </c>
      <c r="G334" s="140">
        <v>2</v>
      </c>
      <c r="H334" s="252">
        <f>IFERROR(VLOOKUP($C334,'SINAPI-MT ABRIL 2021'!$1:$1048576,4,0),IFERROR(VLOOKUP($C334,'5-COMP. PRÓPRIA'!$B$1:$I$42307,8,0),""))</f>
        <v>5999.67</v>
      </c>
      <c r="I334" s="254">
        <f>TRUNC(($H334*'4-BDI'!$E$35),2)</f>
        <v>7661.59</v>
      </c>
      <c r="J334" s="281">
        <f t="shared" si="38"/>
        <v>11999.34</v>
      </c>
      <c r="K334" s="285">
        <f t="shared" si="39"/>
        <v>15323.18</v>
      </c>
    </row>
    <row r="335" spans="1:11" s="15" customFormat="1" ht="15">
      <c r="A335" s="16"/>
      <c r="B335" s="284" t="s">
        <v>615</v>
      </c>
      <c r="C335" s="39" t="str">
        <f>'5-COMP. PRÓPRIA'!B1241</f>
        <v>CP-INC-26</v>
      </c>
      <c r="D335" s="5" t="s">
        <v>412</v>
      </c>
      <c r="E335" s="251" t="str">
        <f>IFERROR(VLOOKUP($C335,'SINAPI-MT ABRIL 2021'!$1:$1048576,2,0),IFERROR(VLOOKUP($C335,'5-COMP. PRÓPRIA'!$B$1:$I$42307,4,0),""))</f>
        <v>Placa de sinalização em pvc cod 25 - (200x200) Hidrante de incendio</v>
      </c>
      <c r="F335" s="252" t="str">
        <f>IFERROR(VLOOKUP($C335,'SINAPI-MT ABRIL 2021'!$1:$1048576,3,0),IFERROR(VLOOKUP($C335,'5-COMP. PRÓPRIA'!$B$1:$I$42307,5,0),""))</f>
        <v xml:space="preserve">un    </v>
      </c>
      <c r="G335" s="140">
        <v>2</v>
      </c>
      <c r="H335" s="252">
        <f>IFERROR(VLOOKUP($C335,'SINAPI-MT ABRIL 2021'!$1:$1048576,4,0),IFERROR(VLOOKUP($C335,'5-COMP. PRÓPRIA'!$B$1:$I$42307,8,0),""))</f>
        <v>12.96</v>
      </c>
      <c r="I335" s="254">
        <f>TRUNC(($H335*'4-BDI'!$E$35),2)</f>
        <v>16.54</v>
      </c>
      <c r="J335" s="281">
        <f t="shared" si="38"/>
        <v>25.92</v>
      </c>
      <c r="K335" s="285">
        <f t="shared" si="39"/>
        <v>33.08</v>
      </c>
    </row>
    <row r="336" spans="1:11" s="15" customFormat="1" ht="15">
      <c r="A336" s="16"/>
      <c r="B336" s="284" t="s">
        <v>617</v>
      </c>
      <c r="C336" s="39" t="str">
        <f>'5-COMP. PRÓPRIA'!B1245</f>
        <v>CP-INC-27</v>
      </c>
      <c r="D336" s="5" t="s">
        <v>412</v>
      </c>
      <c r="E336" s="251" t="str">
        <f>IFERROR(VLOOKUP($C336,'SINAPI-MT ABRIL 2021'!$1:$1048576,2,0),IFERROR(VLOOKUP($C336,'5-COMP. PRÓPRIA'!$B$1:$I$42307,4,0),""))</f>
        <v>Placa de sinalização em pvc cod 12 e 13- (250x125) Saída de emergência</v>
      </c>
      <c r="F336" s="252" t="str">
        <f>IFERROR(VLOOKUP($C336,'SINAPI-MT ABRIL 2021'!$1:$1048576,3,0),IFERROR(VLOOKUP($C336,'5-COMP. PRÓPRIA'!$B$1:$I$42307,5,0),""))</f>
        <v xml:space="preserve">un    </v>
      </c>
      <c r="G336" s="140">
        <v>21</v>
      </c>
      <c r="H336" s="252">
        <f>IFERROR(VLOOKUP($C336,'SINAPI-MT ABRIL 2021'!$1:$1048576,4,0),IFERROR(VLOOKUP($C336,'5-COMP. PRÓPRIA'!$B$1:$I$42307,8,0),""))</f>
        <v>11.4</v>
      </c>
      <c r="I336" s="254">
        <f>TRUNC(($H336*'4-BDI'!$E$35),2)</f>
        <v>14.55</v>
      </c>
      <c r="J336" s="281">
        <f t="shared" si="38"/>
        <v>239.4</v>
      </c>
      <c r="K336" s="285">
        <f t="shared" si="39"/>
        <v>305.55</v>
      </c>
    </row>
    <row r="337" spans="1:11" s="15" customFormat="1" ht="15">
      <c r="A337" s="16"/>
      <c r="B337" s="284" t="s">
        <v>619</v>
      </c>
      <c r="C337" s="39" t="str">
        <f>'5-COMP. PRÓPRIA'!B1249</f>
        <v>CP-INC-28</v>
      </c>
      <c r="D337" s="5" t="s">
        <v>412</v>
      </c>
      <c r="E337" s="251" t="str">
        <f>IFERROR(VLOOKUP($C337,'SINAPI-MT ABRIL 2021'!$1:$1048576,2,0),IFERROR(VLOOKUP($C337,'5-COMP. PRÓPRIA'!$B$1:$I$42307,4,0),""))</f>
        <v>Placa de sinalização em pvc cod 17 - (250x125) Mensagem "Saída"</v>
      </c>
      <c r="F337" s="252" t="str">
        <f>IFERROR(VLOOKUP($C337,'SINAPI-MT ABRIL 2021'!$1:$1048576,3,0),IFERROR(VLOOKUP($C337,'5-COMP. PRÓPRIA'!$B$1:$I$42307,5,0),""))</f>
        <v xml:space="preserve">un    </v>
      </c>
      <c r="G337" s="140">
        <v>3</v>
      </c>
      <c r="H337" s="252">
        <f>IFERROR(VLOOKUP($C337,'SINAPI-MT ABRIL 2021'!$1:$1048576,4,0),IFERROR(VLOOKUP($C337,'5-COMP. PRÓPRIA'!$B$1:$I$42307,8,0),""))</f>
        <v>11.4</v>
      </c>
      <c r="I337" s="254">
        <f>TRUNC(($H337*'4-BDI'!$E$35),2)</f>
        <v>14.55</v>
      </c>
      <c r="J337" s="281">
        <f t="shared" si="38"/>
        <v>34.200000000000003</v>
      </c>
      <c r="K337" s="285">
        <f t="shared" si="39"/>
        <v>43.65</v>
      </c>
    </row>
    <row r="338" spans="1:11" s="15" customFormat="1" ht="15">
      <c r="A338" s="16"/>
      <c r="B338" s="284" t="s">
        <v>621</v>
      </c>
      <c r="C338" s="39" t="str">
        <f>'5-COMP. PRÓPRIA'!B1253</f>
        <v>CP-INC-29</v>
      </c>
      <c r="D338" s="5" t="s">
        <v>412</v>
      </c>
      <c r="E338" s="251" t="str">
        <f>IFERROR(VLOOKUP($C338,'SINAPI-MT ABRIL 2021'!$1:$1048576,2,0),IFERROR(VLOOKUP($C338,'5-COMP. PRÓPRIA'!$B$1:$I$42307,4,0),""))</f>
        <v>Placa de sinalização em pvc cod 23 - (200x200) Extintor de Incêndio</v>
      </c>
      <c r="F338" s="252" t="str">
        <f>IFERROR(VLOOKUP($C338,'SINAPI-MT ABRIL 2021'!$1:$1048576,3,0),IFERROR(VLOOKUP($C338,'5-COMP. PRÓPRIA'!$B$1:$I$42307,5,0),""))</f>
        <v xml:space="preserve">un    </v>
      </c>
      <c r="G338" s="140">
        <v>8</v>
      </c>
      <c r="H338" s="252">
        <f>IFERROR(VLOOKUP($C338,'SINAPI-MT ABRIL 2021'!$1:$1048576,4,0),IFERROR(VLOOKUP($C338,'5-COMP. PRÓPRIA'!$B$1:$I$42307,8,0),""))</f>
        <v>12.96</v>
      </c>
      <c r="I338" s="254">
        <f>TRUNC(($H338*'4-BDI'!$E$35),2)</f>
        <v>16.54</v>
      </c>
      <c r="J338" s="281">
        <f t="shared" si="38"/>
        <v>103.68</v>
      </c>
      <c r="K338" s="285">
        <f t="shared" si="39"/>
        <v>132.32</v>
      </c>
    </row>
    <row r="339" spans="1:11">
      <c r="A339" s="16"/>
      <c r="B339" s="638" t="s">
        <v>414</v>
      </c>
      <c r="C339" s="639"/>
      <c r="D339" s="639"/>
      <c r="E339" s="639"/>
      <c r="F339" s="639"/>
      <c r="G339" s="639"/>
      <c r="H339" s="639"/>
      <c r="I339" s="639"/>
      <c r="J339" s="54">
        <f>TRUNC(SUM(J310:J338),2)</f>
        <v>33846.239999999998</v>
      </c>
      <c r="K339" s="286">
        <f>TRUNC(SUM(K310:K338),2)</f>
        <v>43220.1</v>
      </c>
    </row>
    <row r="340" spans="1:11" collapsed="1">
      <c r="A340" s="16"/>
      <c r="B340" s="282" t="s">
        <v>13504</v>
      </c>
      <c r="C340" s="276"/>
      <c r="D340" s="276"/>
      <c r="E340" s="277" t="s">
        <v>660</v>
      </c>
      <c r="F340" s="276"/>
      <c r="G340" s="278"/>
      <c r="H340" s="279"/>
      <c r="I340" s="279"/>
      <c r="J340" s="279"/>
      <c r="K340" s="283"/>
    </row>
    <row r="341" spans="1:11" s="15" customFormat="1">
      <c r="A341" s="16"/>
      <c r="B341" s="297" t="s">
        <v>13240</v>
      </c>
      <c r="C341" s="12"/>
      <c r="D341" s="12"/>
      <c r="E341" s="37" t="s">
        <v>662</v>
      </c>
      <c r="F341" s="7"/>
      <c r="G341" s="140"/>
      <c r="H341" s="17"/>
      <c r="I341" s="17"/>
      <c r="J341" s="17"/>
      <c r="K341" s="295"/>
    </row>
    <row r="342" spans="1:11" s="15" customFormat="1" ht="38.25">
      <c r="A342" s="16"/>
      <c r="B342" s="298" t="s">
        <v>13505</v>
      </c>
      <c r="C342" s="14" t="str">
        <f>'5-COMP. PRÓPRIA'!B1259</f>
        <v>CP-ELE-1</v>
      </c>
      <c r="D342" s="5" t="s">
        <v>412</v>
      </c>
      <c r="E342" s="251" t="str">
        <f>IFERROR(VLOOKUP($C342,'SINAPI-MT ABRIL 2021'!$1:$1048576,2,0),IFERROR(VLOOKUP($C342,'5-COMP. PRÓPRIA'!$B$1:$I$42307,4,0),""))</f>
        <v>Quadro de Distribuição de embutir, completo, (para 08 disjuntores monopolares, com barramento para as fases, neutro e para proteção, metálico, pintura eletrostática epóxi cor bege, c/ porta, trinco e acessórios)</v>
      </c>
      <c r="F342" s="252" t="str">
        <f>IFERROR(VLOOKUP($C342,'SINAPI-MT ABRIL 2021'!$1:$1048576,3,0),IFERROR(VLOOKUP($C342,'5-COMP. PRÓPRIA'!$B$1:$I$42307,5,0),""))</f>
        <v xml:space="preserve">un    </v>
      </c>
      <c r="G342" s="140">
        <v>3</v>
      </c>
      <c r="H342" s="252">
        <f>IFERROR(VLOOKUP($C342,'SINAPI-MT ABRIL 2021'!$1:$1048576,4,0),IFERROR(VLOOKUP($C342,'5-COMP. PRÓPRIA'!$B$1:$I$42307,8,0),""))</f>
        <v>85.64</v>
      </c>
      <c r="I342" s="254">
        <f>TRUNC(($H342*'4-BDI'!$E$35),2)</f>
        <v>109.36</v>
      </c>
      <c r="J342" s="281">
        <f t="shared" ref="J342:J346" si="40">TRUNC((H342*G342),2)</f>
        <v>256.92</v>
      </c>
      <c r="K342" s="285">
        <f>TRUNC((I342*G342),2)</f>
        <v>328.08</v>
      </c>
    </row>
    <row r="343" spans="1:11" s="15" customFormat="1" ht="38.25">
      <c r="A343" s="16"/>
      <c r="B343" s="298" t="s">
        <v>13506</v>
      </c>
      <c r="C343" s="14" t="str">
        <f>'5-COMP. PRÓPRIA'!B1264</f>
        <v>CP-ELE-2</v>
      </c>
      <c r="D343" s="5" t="s">
        <v>412</v>
      </c>
      <c r="E343" s="251" t="str">
        <f>IFERROR(VLOOKUP($C343,'SINAPI-MT ABRIL 2021'!$1:$1048576,2,0),IFERROR(VLOOKUP($C343,'5-COMP. PRÓPRIA'!$B$1:$I$42307,4,0),""))</f>
        <v>Quadro de Distribuição de embutir, completo, (para 18 disjuntores monopolares, com barramento para as fases, neutro e para proteção, metálico, pintura eletrostática epóxi cor bege, c/ porta, trinco e acessórios)</v>
      </c>
      <c r="F343" s="252" t="str">
        <f>IFERROR(VLOOKUP($C343,'SINAPI-MT ABRIL 2021'!$1:$1048576,3,0),IFERROR(VLOOKUP($C343,'5-COMP. PRÓPRIA'!$B$1:$I$42307,5,0),""))</f>
        <v xml:space="preserve">un    </v>
      </c>
      <c r="G343" s="140">
        <v>1</v>
      </c>
      <c r="H343" s="252">
        <f>IFERROR(VLOOKUP($C343,'SINAPI-MT ABRIL 2021'!$1:$1048576,4,0),IFERROR(VLOOKUP($C343,'5-COMP. PRÓPRIA'!$B$1:$I$42307,8,0),""))</f>
        <v>516.30999999999995</v>
      </c>
      <c r="I343" s="254">
        <f>TRUNC(($H343*'4-BDI'!$E$35),2)</f>
        <v>659.32</v>
      </c>
      <c r="J343" s="281">
        <f t="shared" si="40"/>
        <v>516.30999999999995</v>
      </c>
      <c r="K343" s="285">
        <f>TRUNC((I343*G343),2)</f>
        <v>659.32</v>
      </c>
    </row>
    <row r="344" spans="1:11" s="15" customFormat="1" ht="38.25">
      <c r="A344" s="16"/>
      <c r="B344" s="298" t="s">
        <v>13507</v>
      </c>
      <c r="C344" s="14" t="str">
        <f>'5-COMP. PRÓPRIA'!B1269</f>
        <v>CP-ELE-3</v>
      </c>
      <c r="D344" s="5" t="s">
        <v>412</v>
      </c>
      <c r="E344" s="251" t="str">
        <f>IFERROR(VLOOKUP($C344,'SINAPI-MT ABRIL 2021'!$1:$1048576,2,0),IFERROR(VLOOKUP($C344,'5-COMP. PRÓPRIA'!$B$1:$I$42307,4,0),""))</f>
        <v>Quadro de Distribuição de embutir, completo, (para 24 disjuntores monopolares, com barramento para as fases, neutro e para proteção, metálico, pintura eletrostática epóxi cor bege, c/ porta, trinco e acessórios)</v>
      </c>
      <c r="F344" s="252" t="str">
        <f>IFERROR(VLOOKUP($C344,'SINAPI-MT ABRIL 2021'!$1:$1048576,3,0),IFERROR(VLOOKUP($C344,'5-COMP. PRÓPRIA'!$B$1:$I$42307,5,0),""))</f>
        <v xml:space="preserve">un    </v>
      </c>
      <c r="G344" s="140">
        <v>5</v>
      </c>
      <c r="H344" s="252">
        <f>IFERROR(VLOOKUP($C344,'SINAPI-MT ABRIL 2021'!$1:$1048576,4,0),IFERROR(VLOOKUP($C344,'5-COMP. PRÓPRIA'!$B$1:$I$42307,8,0),""))</f>
        <v>542.41999999999996</v>
      </c>
      <c r="I344" s="254">
        <f>TRUNC(($H344*'4-BDI'!$E$35),2)</f>
        <v>692.67</v>
      </c>
      <c r="J344" s="281">
        <f t="shared" si="40"/>
        <v>2712.1</v>
      </c>
      <c r="K344" s="285">
        <f>TRUNC((I344*G344),2)</f>
        <v>3463.35</v>
      </c>
    </row>
    <row r="345" spans="1:11" s="15" customFormat="1" ht="38.25">
      <c r="A345" s="16"/>
      <c r="B345" s="298" t="s">
        <v>13508</v>
      </c>
      <c r="C345" s="14" t="str">
        <f>'5-COMP. PRÓPRIA'!B1274</f>
        <v>CP-ELE-4</v>
      </c>
      <c r="D345" s="5" t="s">
        <v>412</v>
      </c>
      <c r="E345" s="251" t="str">
        <f>IFERROR(VLOOKUP($C345,'SINAPI-MT ABRIL 2021'!$1:$1048576,2,0),IFERROR(VLOOKUP($C345,'5-COMP. PRÓPRIA'!$B$1:$I$42307,4,0),""))</f>
        <v>Quadro de Distribuição de embutir, completo, (para 50 disjuntores monopolares, com barramento para as fases, neutro e para proteção, metálico, pintura eletrostática epóxi cor bege, c/ porta, trinco e acessórios)</v>
      </c>
      <c r="F345" s="252" t="str">
        <f>IFERROR(VLOOKUP($C345,'SINAPI-MT ABRIL 2021'!$1:$1048576,3,0),IFERROR(VLOOKUP($C345,'5-COMP. PRÓPRIA'!$B$1:$I$42307,5,0),""))</f>
        <v xml:space="preserve">un    </v>
      </c>
      <c r="G345" s="140">
        <v>2</v>
      </c>
      <c r="H345" s="252">
        <f>IFERROR(VLOOKUP($C345,'SINAPI-MT ABRIL 2021'!$1:$1048576,4,0),IFERROR(VLOOKUP($C345,'5-COMP. PRÓPRIA'!$B$1:$I$42307,8,0),""))</f>
        <v>1055.8399999999999</v>
      </c>
      <c r="I345" s="254">
        <f>TRUNC(($H345*'4-BDI'!$E$35),2)</f>
        <v>1348.31</v>
      </c>
      <c r="J345" s="281">
        <f t="shared" si="40"/>
        <v>2111.6799999999998</v>
      </c>
      <c r="K345" s="285">
        <f>TRUNC((I345*G345),2)</f>
        <v>2696.62</v>
      </c>
    </row>
    <row r="346" spans="1:11" s="15" customFormat="1" ht="15">
      <c r="A346" s="16"/>
      <c r="B346" s="298" t="s">
        <v>13509</v>
      </c>
      <c r="C346" s="14" t="str">
        <f>'5-COMP. PRÓPRIA'!B1279</f>
        <v>CP-ELE-5</v>
      </c>
      <c r="D346" s="5" t="s">
        <v>412</v>
      </c>
      <c r="E346" s="251" t="str">
        <f>IFERROR(VLOOKUP($C346,'SINAPI-MT ABRIL 2021'!$1:$1048576,2,0),IFERROR(VLOOKUP($C346,'5-COMP. PRÓPRIA'!$B$1:$I$42307,4,0),""))</f>
        <v>Quadro de medição - fornecimento e instalação</v>
      </c>
      <c r="F346" s="252" t="str">
        <f>IFERROR(VLOOKUP($C346,'SINAPI-MT ABRIL 2021'!$1:$1048576,3,0),IFERROR(VLOOKUP($C346,'5-COMP. PRÓPRIA'!$B$1:$I$42307,5,0),""))</f>
        <v xml:space="preserve">un    </v>
      </c>
      <c r="G346" s="140">
        <v>1</v>
      </c>
      <c r="H346" s="252">
        <f>IFERROR(VLOOKUP($C346,'SINAPI-MT ABRIL 2021'!$1:$1048576,4,0),IFERROR(VLOOKUP($C346,'5-COMP. PRÓPRIA'!$B$1:$I$42307,8,0),""))</f>
        <v>115.67</v>
      </c>
      <c r="I346" s="254">
        <f>TRUNC(($H346*'4-BDI'!$E$35),2)</f>
        <v>147.71</v>
      </c>
      <c r="J346" s="281">
        <f t="shared" si="40"/>
        <v>115.67</v>
      </c>
      <c r="K346" s="285">
        <f>TRUNC((I346*G346),2)</f>
        <v>147.71</v>
      </c>
    </row>
    <row r="347" spans="1:11" s="15" customFormat="1">
      <c r="A347" s="16"/>
      <c r="B347" s="297" t="s">
        <v>256</v>
      </c>
      <c r="C347" s="237"/>
      <c r="D347" s="237"/>
      <c r="E347" s="37" t="s">
        <v>668</v>
      </c>
      <c r="F347" s="7"/>
      <c r="G347" s="140"/>
      <c r="H347" s="22"/>
      <c r="I347" s="22"/>
      <c r="J347" s="22"/>
      <c r="K347" s="292"/>
    </row>
    <row r="348" spans="1:11" s="15" customFormat="1" ht="15">
      <c r="A348" s="16"/>
      <c r="B348" s="298" t="s">
        <v>13510</v>
      </c>
      <c r="C348" s="14" t="str">
        <f>'5-COMP. PRÓPRIA'!B1283</f>
        <v>CP-ELE-6</v>
      </c>
      <c r="D348" s="5" t="s">
        <v>412</v>
      </c>
      <c r="E348" s="251" t="str">
        <f>IFERROR(VLOOKUP($C348,'SINAPI-MT ABRIL 2021'!$1:$1048576,2,0),IFERROR(VLOOKUP($C348,'5-COMP. PRÓPRIA'!$B$1:$I$42307,4,0),""))</f>
        <v>Disjuntor unipolar termomagnético 10A</v>
      </c>
      <c r="F348" s="252" t="str">
        <f>IFERROR(VLOOKUP($C348,'SINAPI-MT ABRIL 2021'!$1:$1048576,3,0),IFERROR(VLOOKUP($C348,'5-COMP. PRÓPRIA'!$B$1:$I$42307,5,0),""))</f>
        <v xml:space="preserve">un    </v>
      </c>
      <c r="G348" s="227">
        <v>27</v>
      </c>
      <c r="H348" s="252">
        <f>IFERROR(VLOOKUP($C348,'SINAPI-MT ABRIL 2021'!$1:$1048576,4,0),IFERROR(VLOOKUP($C348,'5-COMP. PRÓPRIA'!$B$1:$I$42307,8,0),""))</f>
        <v>9.66</v>
      </c>
      <c r="I348" s="254">
        <f>TRUNC(($H348*'4-BDI'!$E$35),2)</f>
        <v>12.33</v>
      </c>
      <c r="J348" s="281">
        <f t="shared" ref="J348:J377" si="41">TRUNC((H348*G348),2)</f>
        <v>260.82</v>
      </c>
      <c r="K348" s="285">
        <f t="shared" ref="K348:K377" si="42">TRUNC((I348*G348),2)</f>
        <v>332.91</v>
      </c>
    </row>
    <row r="349" spans="1:11" s="15" customFormat="1" ht="15">
      <c r="A349" s="16"/>
      <c r="B349" s="298" t="s">
        <v>13511</v>
      </c>
      <c r="C349" s="14" t="str">
        <f>'5-COMP. PRÓPRIA'!B1286</f>
        <v>CP-ELE-7</v>
      </c>
      <c r="D349" s="5" t="s">
        <v>412</v>
      </c>
      <c r="E349" s="251" t="str">
        <f>IFERROR(VLOOKUP($C349,'SINAPI-MT ABRIL 2021'!$1:$1048576,2,0),IFERROR(VLOOKUP($C349,'5-COMP. PRÓPRIA'!$B$1:$I$42307,4,0),""))</f>
        <v>Disjuntor unipolar termomagnético 16A</v>
      </c>
      <c r="F349" s="252" t="str">
        <f>IFERROR(VLOOKUP($C349,'SINAPI-MT ABRIL 2021'!$1:$1048576,3,0),IFERROR(VLOOKUP($C349,'5-COMP. PRÓPRIA'!$B$1:$I$42307,5,0),""))</f>
        <v xml:space="preserve">un    </v>
      </c>
      <c r="G349" s="227">
        <v>71</v>
      </c>
      <c r="H349" s="252">
        <f>IFERROR(VLOOKUP($C349,'SINAPI-MT ABRIL 2021'!$1:$1048576,4,0),IFERROR(VLOOKUP($C349,'5-COMP. PRÓPRIA'!$B$1:$I$42307,8,0),""))</f>
        <v>10.06</v>
      </c>
      <c r="I349" s="254">
        <f>TRUNC(($H349*'4-BDI'!$E$35),2)</f>
        <v>12.84</v>
      </c>
      <c r="J349" s="281">
        <f t="shared" si="41"/>
        <v>714.26</v>
      </c>
      <c r="K349" s="285">
        <f t="shared" si="42"/>
        <v>911.64</v>
      </c>
    </row>
    <row r="350" spans="1:11" s="15" customFormat="1" ht="15">
      <c r="A350" s="44"/>
      <c r="B350" s="298" t="s">
        <v>13512</v>
      </c>
      <c r="C350" s="49" t="str">
        <f>'5-COMP. PRÓPRIA'!B1289</f>
        <v>CP-ELE-8</v>
      </c>
      <c r="D350" s="5" t="s">
        <v>412</v>
      </c>
      <c r="E350" s="251" t="str">
        <f>IFERROR(VLOOKUP($C350,'SINAPI-MT ABRIL 2021'!$1:$1048576,2,0),IFERROR(VLOOKUP($C350,'5-COMP. PRÓPRIA'!$B$1:$I$42307,4,0),""))</f>
        <v>Disjuntor unipolar termomagnético 20A</v>
      </c>
      <c r="F350" s="252" t="str">
        <f>IFERROR(VLOOKUP($C350,'SINAPI-MT ABRIL 2021'!$1:$1048576,3,0),IFERROR(VLOOKUP($C350,'5-COMP. PRÓPRIA'!$B$1:$I$42307,5,0),""))</f>
        <v xml:space="preserve">un    </v>
      </c>
      <c r="G350" s="227">
        <v>19</v>
      </c>
      <c r="H350" s="252">
        <f>IFERROR(VLOOKUP($C350,'SINAPI-MT ABRIL 2021'!$1:$1048576,4,0),IFERROR(VLOOKUP($C350,'5-COMP. PRÓPRIA'!$B$1:$I$42307,8,0),""))</f>
        <v>10.9</v>
      </c>
      <c r="I350" s="254">
        <f>TRUNC(($H350*'4-BDI'!$E$35),2)</f>
        <v>13.91</v>
      </c>
      <c r="J350" s="281">
        <f t="shared" si="41"/>
        <v>207.1</v>
      </c>
      <c r="K350" s="285">
        <f t="shared" si="42"/>
        <v>264.29000000000002</v>
      </c>
    </row>
    <row r="351" spans="1:11" s="15" customFormat="1" ht="15">
      <c r="A351" s="44"/>
      <c r="B351" s="298" t="s">
        <v>13513</v>
      </c>
      <c r="C351" s="49" t="str">
        <f>'5-COMP. PRÓPRIA'!B1292</f>
        <v>CP-ELE-9</v>
      </c>
      <c r="D351" s="5" t="s">
        <v>412</v>
      </c>
      <c r="E351" s="251" t="str">
        <f>IFERROR(VLOOKUP($C351,'SINAPI-MT ABRIL 2021'!$1:$1048576,2,0),IFERROR(VLOOKUP($C351,'5-COMP. PRÓPRIA'!$B$1:$I$42307,4,0),""))</f>
        <v>Disjuntor unipolar termomagnético 25A</v>
      </c>
      <c r="F351" s="252" t="str">
        <f>IFERROR(VLOOKUP($C351,'SINAPI-MT ABRIL 2021'!$1:$1048576,3,0),IFERROR(VLOOKUP($C351,'5-COMP. PRÓPRIA'!$B$1:$I$42307,5,0),""))</f>
        <v xml:space="preserve">un    </v>
      </c>
      <c r="G351" s="227">
        <v>26</v>
      </c>
      <c r="H351" s="252">
        <f>IFERROR(VLOOKUP($C351,'SINAPI-MT ABRIL 2021'!$1:$1048576,4,0),IFERROR(VLOOKUP($C351,'5-COMP. PRÓPRIA'!$B$1:$I$42307,8,0),""))</f>
        <v>10.9</v>
      </c>
      <c r="I351" s="254">
        <f>TRUNC(($H351*'4-BDI'!$E$35),2)</f>
        <v>13.91</v>
      </c>
      <c r="J351" s="281">
        <f t="shared" si="41"/>
        <v>283.39999999999998</v>
      </c>
      <c r="K351" s="285">
        <f t="shared" si="42"/>
        <v>361.66</v>
      </c>
    </row>
    <row r="352" spans="1:11" s="15" customFormat="1" ht="15">
      <c r="A352" s="44"/>
      <c r="B352" s="298" t="s">
        <v>13514</v>
      </c>
      <c r="C352" s="49" t="str">
        <f>'5-COMP. PRÓPRIA'!B1295</f>
        <v>CP-ELE-10</v>
      </c>
      <c r="D352" s="5" t="s">
        <v>412</v>
      </c>
      <c r="E352" s="251" t="str">
        <f>IFERROR(VLOOKUP($C352,'SINAPI-MT ABRIL 2021'!$1:$1048576,2,0),IFERROR(VLOOKUP($C352,'5-COMP. PRÓPRIA'!$B$1:$I$42307,4,0),""))</f>
        <v>Disjuntor unipolar termomagnético 32A</v>
      </c>
      <c r="F352" s="252" t="str">
        <f>IFERROR(VLOOKUP($C352,'SINAPI-MT ABRIL 2021'!$1:$1048576,3,0),IFERROR(VLOOKUP($C352,'5-COMP. PRÓPRIA'!$B$1:$I$42307,5,0),""))</f>
        <v xml:space="preserve">un    </v>
      </c>
      <c r="G352" s="227">
        <v>12</v>
      </c>
      <c r="H352" s="252">
        <f>IFERROR(VLOOKUP($C352,'SINAPI-MT ABRIL 2021'!$1:$1048576,4,0),IFERROR(VLOOKUP($C352,'5-COMP. PRÓPRIA'!$B$1:$I$42307,8,0),""))</f>
        <v>11.89</v>
      </c>
      <c r="I352" s="254">
        <f>TRUNC(($H352*'4-BDI'!$E$35),2)</f>
        <v>15.18</v>
      </c>
      <c r="J352" s="281">
        <f t="shared" si="41"/>
        <v>142.68</v>
      </c>
      <c r="K352" s="285">
        <f t="shared" si="42"/>
        <v>182.16</v>
      </c>
    </row>
    <row r="353" spans="1:11" s="15" customFormat="1" ht="15">
      <c r="A353" s="44"/>
      <c r="B353" s="298" t="s">
        <v>13515</v>
      </c>
      <c r="C353" s="49" t="str">
        <f>'5-COMP. PRÓPRIA'!B1298</f>
        <v>CP-ELE-11</v>
      </c>
      <c r="D353" s="5" t="s">
        <v>412</v>
      </c>
      <c r="E353" s="251" t="str">
        <f>IFERROR(VLOOKUP($C353,'SINAPI-MT ABRIL 2021'!$1:$1048576,2,0),IFERROR(VLOOKUP($C353,'5-COMP. PRÓPRIA'!$B$1:$I$42307,4,0),""))</f>
        <v>Disjuntor unipolar termomagnético 40A</v>
      </c>
      <c r="F353" s="252" t="str">
        <f>IFERROR(VLOOKUP($C353,'SINAPI-MT ABRIL 2021'!$1:$1048576,3,0),IFERROR(VLOOKUP($C353,'5-COMP. PRÓPRIA'!$B$1:$I$42307,5,0),""))</f>
        <v xml:space="preserve">un    </v>
      </c>
      <c r="G353" s="227">
        <v>15</v>
      </c>
      <c r="H353" s="252">
        <f>IFERROR(VLOOKUP($C353,'SINAPI-MT ABRIL 2021'!$1:$1048576,4,0),IFERROR(VLOOKUP($C353,'5-COMP. PRÓPRIA'!$B$1:$I$42307,8,0),""))</f>
        <v>17.18</v>
      </c>
      <c r="I353" s="254">
        <f>TRUNC(($H353*'4-BDI'!$E$35),2)</f>
        <v>21.93</v>
      </c>
      <c r="J353" s="281">
        <f t="shared" si="41"/>
        <v>257.7</v>
      </c>
      <c r="K353" s="285">
        <f t="shared" si="42"/>
        <v>328.95</v>
      </c>
    </row>
    <row r="354" spans="1:11" s="15" customFormat="1" ht="15">
      <c r="A354" s="44"/>
      <c r="B354" s="298" t="s">
        <v>13516</v>
      </c>
      <c r="C354" s="49" t="str">
        <f>'5-COMP. PRÓPRIA'!B1301</f>
        <v>CP-DIJ-01</v>
      </c>
      <c r="D354" s="5" t="s">
        <v>412</v>
      </c>
      <c r="E354" s="251" t="str">
        <f>IFERROR(VLOOKUP($C354,'SINAPI-MT ABRIL 2021'!$1:$1048576,2,0),IFERROR(VLOOKUP($C354,'5-COMP. PRÓPRIA'!$B$1:$I$42307,4,0),""))</f>
        <v>Disjuntor unipolar termomagnético 50A</v>
      </c>
      <c r="F354" s="252" t="str">
        <f>IFERROR(VLOOKUP($C354,'SINAPI-MT ABRIL 2021'!$1:$1048576,3,0),IFERROR(VLOOKUP($C354,'5-COMP. PRÓPRIA'!$B$1:$I$42307,5,0),""))</f>
        <v xml:space="preserve">un    </v>
      </c>
      <c r="G354" s="227">
        <v>7</v>
      </c>
      <c r="H354" s="252">
        <f>IFERROR(VLOOKUP($C354,'SINAPI-MT ABRIL 2021'!$1:$1048576,4,0),IFERROR(VLOOKUP($C354,'5-COMP. PRÓPRIA'!$B$1:$I$42307,8,0),""))</f>
        <v>19.16</v>
      </c>
      <c r="I354" s="254">
        <f>TRUNC(($H354*'4-BDI'!$E$35),2)</f>
        <v>24.46</v>
      </c>
      <c r="J354" s="281">
        <f t="shared" si="41"/>
        <v>134.12</v>
      </c>
      <c r="K354" s="285">
        <f t="shared" si="42"/>
        <v>171.22</v>
      </c>
    </row>
    <row r="355" spans="1:11" s="15" customFormat="1" ht="15">
      <c r="A355" s="44"/>
      <c r="B355" s="298" t="s">
        <v>13517</v>
      </c>
      <c r="C355" s="49" t="str">
        <f>'5-COMP. PRÓPRIA'!B1304</f>
        <v>CP-DIJ-02</v>
      </c>
      <c r="D355" s="5" t="s">
        <v>412</v>
      </c>
      <c r="E355" s="251" t="str">
        <f>IFERROR(VLOOKUP($C355,'SINAPI-MT ABRIL 2021'!$1:$1048576,2,0),IFERROR(VLOOKUP($C355,'5-COMP. PRÓPRIA'!$B$1:$I$42307,4,0),""))</f>
        <v>Disjuntor unipolar termomagnético 63A</v>
      </c>
      <c r="F355" s="252" t="str">
        <f>IFERROR(VLOOKUP($C355,'SINAPI-MT ABRIL 2021'!$1:$1048576,3,0),IFERROR(VLOOKUP($C355,'5-COMP. PRÓPRIA'!$B$1:$I$42307,5,0),""))</f>
        <v xml:space="preserve">un    </v>
      </c>
      <c r="G355" s="227">
        <v>2</v>
      </c>
      <c r="H355" s="252">
        <f>IFERROR(VLOOKUP($C355,'SINAPI-MT ABRIL 2021'!$1:$1048576,4,0),IFERROR(VLOOKUP($C355,'5-COMP. PRÓPRIA'!$B$1:$I$42307,8,0),""))</f>
        <v>21.74</v>
      </c>
      <c r="I355" s="254">
        <f>TRUNC(($H355*'4-BDI'!$E$35),2)</f>
        <v>27.76</v>
      </c>
      <c r="J355" s="281">
        <f t="shared" si="41"/>
        <v>43.48</v>
      </c>
      <c r="K355" s="285">
        <f t="shared" si="42"/>
        <v>55.52</v>
      </c>
    </row>
    <row r="356" spans="1:11" s="15" customFormat="1" ht="15">
      <c r="A356" s="44"/>
      <c r="B356" s="298" t="s">
        <v>13518</v>
      </c>
      <c r="C356" s="49" t="str">
        <f>'5-COMP. PRÓPRIA'!B1310</f>
        <v>CP-DIJ-03</v>
      </c>
      <c r="D356" s="5" t="s">
        <v>412</v>
      </c>
      <c r="E356" s="251" t="str">
        <f>IFERROR(VLOOKUP($C356,'SINAPI-MT ABRIL 2021'!$1:$1048576,2,0),IFERROR(VLOOKUP($C356,'5-COMP. PRÓPRIA'!$B$1:$I$42307,4,0),""))</f>
        <v>Disjuntor bipolar termomagnético 16A</v>
      </c>
      <c r="F356" s="252" t="str">
        <f>IFERROR(VLOOKUP($C356,'SINAPI-MT ABRIL 2021'!$1:$1048576,3,0),IFERROR(VLOOKUP($C356,'5-COMP. PRÓPRIA'!$B$1:$I$42307,5,0),""))</f>
        <v xml:space="preserve">un    </v>
      </c>
      <c r="G356" s="142">
        <v>2</v>
      </c>
      <c r="H356" s="252">
        <f>IFERROR(VLOOKUP($C356,'SINAPI-MT ABRIL 2021'!$1:$1048576,4,0),IFERROR(VLOOKUP($C356,'5-COMP. PRÓPRIA'!$B$1:$I$42307,8,0),""))</f>
        <v>49.13</v>
      </c>
      <c r="I356" s="254">
        <f>TRUNC(($H356*'4-BDI'!$E$35),2)</f>
        <v>62.73</v>
      </c>
      <c r="J356" s="281">
        <f t="shared" si="41"/>
        <v>98.26</v>
      </c>
      <c r="K356" s="285">
        <f t="shared" si="42"/>
        <v>125.46</v>
      </c>
    </row>
    <row r="357" spans="1:11" s="15" customFormat="1" ht="15">
      <c r="A357" s="44"/>
      <c r="B357" s="298" t="s">
        <v>13519</v>
      </c>
      <c r="C357" s="49" t="str">
        <f>'5-COMP. PRÓPRIA'!B1313</f>
        <v>CP-DIJ-04</v>
      </c>
      <c r="D357" s="5" t="s">
        <v>412</v>
      </c>
      <c r="E357" s="251" t="str">
        <f>IFERROR(VLOOKUP($C357,'SINAPI-MT ABRIL 2021'!$1:$1048576,2,0),IFERROR(VLOOKUP($C357,'5-COMP. PRÓPRIA'!$B$1:$I$42307,4,0),""))</f>
        <v>Disjuntor bipolar termomagnético 20A</v>
      </c>
      <c r="F357" s="252" t="str">
        <f>IFERROR(VLOOKUP($C357,'SINAPI-MT ABRIL 2021'!$1:$1048576,3,0),IFERROR(VLOOKUP($C357,'5-COMP. PRÓPRIA'!$B$1:$I$42307,5,0),""))</f>
        <v xml:space="preserve">un    </v>
      </c>
      <c r="G357" s="142">
        <v>2</v>
      </c>
      <c r="H357" s="252">
        <f>IFERROR(VLOOKUP($C357,'SINAPI-MT ABRIL 2021'!$1:$1048576,4,0),IFERROR(VLOOKUP($C357,'5-COMP. PRÓPRIA'!$B$1:$I$42307,8,0),""))</f>
        <v>50.81</v>
      </c>
      <c r="I357" s="254">
        <f>TRUNC(($H357*'4-BDI'!$E$35),2)</f>
        <v>64.88</v>
      </c>
      <c r="J357" s="281">
        <f t="shared" si="41"/>
        <v>101.62</v>
      </c>
      <c r="K357" s="285">
        <f t="shared" si="42"/>
        <v>129.76</v>
      </c>
    </row>
    <row r="358" spans="1:11" s="15" customFormat="1" ht="15">
      <c r="A358" s="44"/>
      <c r="B358" s="298" t="s">
        <v>13520</v>
      </c>
      <c r="C358" s="49" t="str">
        <f>'5-COMP. PRÓPRIA'!B1316</f>
        <v>CP-DIJ-05</v>
      </c>
      <c r="D358" s="5" t="s">
        <v>412</v>
      </c>
      <c r="E358" s="251" t="str">
        <f>IFERROR(VLOOKUP($C358,'SINAPI-MT ABRIL 2021'!$1:$1048576,2,0),IFERROR(VLOOKUP($C358,'5-COMP. PRÓPRIA'!$B$1:$I$42307,4,0),""))</f>
        <v>Disjuntor bipolar termomagnético 25A</v>
      </c>
      <c r="F358" s="252" t="str">
        <f>IFERROR(VLOOKUP($C358,'SINAPI-MT ABRIL 2021'!$1:$1048576,3,0),IFERROR(VLOOKUP($C358,'5-COMP. PRÓPRIA'!$B$1:$I$42307,5,0),""))</f>
        <v xml:space="preserve">un    </v>
      </c>
      <c r="G358" s="142">
        <v>24</v>
      </c>
      <c r="H358" s="252">
        <f>IFERROR(VLOOKUP($C358,'SINAPI-MT ABRIL 2021'!$1:$1048576,4,0),IFERROR(VLOOKUP($C358,'5-COMP. PRÓPRIA'!$B$1:$I$42307,8,0),""))</f>
        <v>50.81</v>
      </c>
      <c r="I358" s="254">
        <f>TRUNC(($H358*'4-BDI'!$E$35),2)</f>
        <v>64.88</v>
      </c>
      <c r="J358" s="281">
        <f t="shared" si="41"/>
        <v>1219.44</v>
      </c>
      <c r="K358" s="285">
        <f t="shared" si="42"/>
        <v>1557.12</v>
      </c>
    </row>
    <row r="359" spans="1:11" s="15" customFormat="1" ht="15">
      <c r="A359" s="44"/>
      <c r="B359" s="298" t="s">
        <v>13521</v>
      </c>
      <c r="C359" s="49" t="str">
        <f>'5-COMP. PRÓPRIA'!B1337</f>
        <v>CP-ELE-12</v>
      </c>
      <c r="D359" s="5" t="s">
        <v>412</v>
      </c>
      <c r="E359" s="251" t="str">
        <f>IFERROR(VLOOKUP($C359,'SINAPI-MT ABRIL 2021'!$1:$1048576,2,0),IFERROR(VLOOKUP($C359,'5-COMP. PRÓPRIA'!$B$1:$I$42307,4,0),""))</f>
        <v>Disjuntor tripolar termomagnético 10A</v>
      </c>
      <c r="F359" s="252" t="str">
        <f>IFERROR(VLOOKUP($C359,'SINAPI-MT ABRIL 2021'!$1:$1048576,3,0),IFERROR(VLOOKUP($C359,'5-COMP. PRÓPRIA'!$B$1:$I$42307,5,0),""))</f>
        <v xml:space="preserve">un    </v>
      </c>
      <c r="G359" s="227">
        <v>1</v>
      </c>
      <c r="H359" s="252">
        <f>IFERROR(VLOOKUP($C359,'SINAPI-MT ABRIL 2021'!$1:$1048576,4,0),IFERROR(VLOOKUP($C359,'5-COMP. PRÓPRIA'!$B$1:$I$42307,8,0),""))</f>
        <v>60.26</v>
      </c>
      <c r="I359" s="254">
        <f>TRUNC(($H359*'4-BDI'!$E$35),2)</f>
        <v>76.95</v>
      </c>
      <c r="J359" s="281">
        <f t="shared" si="41"/>
        <v>60.26</v>
      </c>
      <c r="K359" s="285">
        <f t="shared" si="42"/>
        <v>76.95</v>
      </c>
    </row>
    <row r="360" spans="1:11" s="15" customFormat="1" ht="15">
      <c r="A360" s="44"/>
      <c r="B360" s="298" t="s">
        <v>13522</v>
      </c>
      <c r="C360" s="49" t="str">
        <f>'5-COMP. PRÓPRIA'!B1340</f>
        <v>CP-ELE-13</v>
      </c>
      <c r="D360" s="5" t="s">
        <v>412</v>
      </c>
      <c r="E360" s="251" t="str">
        <f>IFERROR(VLOOKUP($C360,'SINAPI-MT ABRIL 2021'!$1:$1048576,2,0),IFERROR(VLOOKUP($C360,'5-COMP. PRÓPRIA'!$B$1:$I$42307,4,0),""))</f>
        <v>Disjuntor tripolar termomagnético 25A</v>
      </c>
      <c r="F360" s="252" t="str">
        <f>IFERROR(VLOOKUP($C360,'SINAPI-MT ABRIL 2021'!$1:$1048576,3,0),IFERROR(VLOOKUP($C360,'5-COMP. PRÓPRIA'!$B$1:$I$42307,5,0),""))</f>
        <v xml:space="preserve">un    </v>
      </c>
      <c r="G360" s="227">
        <v>4</v>
      </c>
      <c r="H360" s="252">
        <f>IFERROR(VLOOKUP($C360,'SINAPI-MT ABRIL 2021'!$1:$1048576,4,0),IFERROR(VLOOKUP($C360,'5-COMP. PRÓPRIA'!$B$1:$I$42307,8,0),""))</f>
        <v>63.99</v>
      </c>
      <c r="I360" s="254">
        <f>TRUNC(($H360*'4-BDI'!$E$35),2)</f>
        <v>81.709999999999994</v>
      </c>
      <c r="J360" s="281">
        <f t="shared" si="41"/>
        <v>255.96</v>
      </c>
      <c r="K360" s="285">
        <f t="shared" si="42"/>
        <v>326.83999999999997</v>
      </c>
    </row>
    <row r="361" spans="1:11" s="15" customFormat="1" ht="15">
      <c r="A361" s="44"/>
      <c r="B361" s="298" t="s">
        <v>13523</v>
      </c>
      <c r="C361" s="49" t="str">
        <f>'5-COMP. PRÓPRIA'!B1343</f>
        <v>CP-ELE-14</v>
      </c>
      <c r="D361" s="5" t="s">
        <v>412</v>
      </c>
      <c r="E361" s="251" t="str">
        <f>IFERROR(VLOOKUP($C361,'SINAPI-MT ABRIL 2021'!$1:$1048576,2,0),IFERROR(VLOOKUP($C361,'5-COMP. PRÓPRIA'!$B$1:$I$42307,4,0),""))</f>
        <v>Disjuntor tripolar termomagnético 32A</v>
      </c>
      <c r="F361" s="252" t="str">
        <f>IFERROR(VLOOKUP($C361,'SINAPI-MT ABRIL 2021'!$1:$1048576,3,0),IFERROR(VLOOKUP($C361,'5-COMP. PRÓPRIA'!$B$1:$I$42307,5,0),""))</f>
        <v xml:space="preserve">un    </v>
      </c>
      <c r="G361" s="227">
        <v>4</v>
      </c>
      <c r="H361" s="252">
        <f>IFERROR(VLOOKUP($C361,'SINAPI-MT ABRIL 2021'!$1:$1048576,4,0),IFERROR(VLOOKUP($C361,'5-COMP. PRÓPRIA'!$B$1:$I$42307,8,0),""))</f>
        <v>66.97</v>
      </c>
      <c r="I361" s="254">
        <f>TRUNC(($H361*'4-BDI'!$E$35),2)</f>
        <v>85.52</v>
      </c>
      <c r="J361" s="281">
        <f t="shared" si="41"/>
        <v>267.88</v>
      </c>
      <c r="K361" s="285">
        <f t="shared" si="42"/>
        <v>342.08</v>
      </c>
    </row>
    <row r="362" spans="1:11" s="15" customFormat="1" ht="15">
      <c r="A362" s="44"/>
      <c r="B362" s="298" t="s">
        <v>13524</v>
      </c>
      <c r="C362" s="49" t="str">
        <f>'5-COMP. PRÓPRIA'!B1319</f>
        <v>CP-DIJ-06</v>
      </c>
      <c r="D362" s="5" t="s">
        <v>412</v>
      </c>
      <c r="E362" s="251" t="str">
        <f>IFERROR(VLOOKUP($C362,'SINAPI-MT ABRIL 2021'!$1:$1048576,2,0),IFERROR(VLOOKUP($C362,'5-COMP. PRÓPRIA'!$B$1:$I$42307,4,0),""))</f>
        <v>Disjuntor tripolar termomagnético 40A</v>
      </c>
      <c r="F362" s="252" t="str">
        <f>IFERROR(VLOOKUP($C362,'SINAPI-MT ABRIL 2021'!$1:$1048576,3,0),IFERROR(VLOOKUP($C362,'5-COMP. PRÓPRIA'!$B$1:$I$42307,5,0),""))</f>
        <v xml:space="preserve">un    </v>
      </c>
      <c r="G362" s="227">
        <v>2</v>
      </c>
      <c r="H362" s="252">
        <f>IFERROR(VLOOKUP($C362,'SINAPI-MT ABRIL 2021'!$1:$1048576,4,0),IFERROR(VLOOKUP($C362,'5-COMP. PRÓPRIA'!$B$1:$I$42307,8,0),""))</f>
        <v>71.540000000000006</v>
      </c>
      <c r="I362" s="254">
        <f>TRUNC(($H362*'4-BDI'!$E$35),2)</f>
        <v>91.35</v>
      </c>
      <c r="J362" s="281">
        <f t="shared" si="41"/>
        <v>143.08000000000001</v>
      </c>
      <c r="K362" s="285">
        <f t="shared" si="42"/>
        <v>182.7</v>
      </c>
    </row>
    <row r="363" spans="1:11" s="15" customFormat="1" ht="15">
      <c r="A363" s="44"/>
      <c r="B363" s="298" t="s">
        <v>13525</v>
      </c>
      <c r="C363" s="49" t="str">
        <f>'5-COMP. PRÓPRIA'!B1346</f>
        <v>CP-ELE-15</v>
      </c>
      <c r="D363" s="5" t="s">
        <v>412</v>
      </c>
      <c r="E363" s="251" t="str">
        <f>IFERROR(VLOOKUP($C363,'SINAPI-MT ABRIL 2021'!$1:$1048576,2,0),IFERROR(VLOOKUP($C363,'5-COMP. PRÓPRIA'!$B$1:$I$42307,4,0),""))</f>
        <v>Disjuntor tripolar termomagnético 80A</v>
      </c>
      <c r="F363" s="252" t="str">
        <f>IFERROR(VLOOKUP($C363,'SINAPI-MT ABRIL 2021'!$1:$1048576,3,0),IFERROR(VLOOKUP($C363,'5-COMP. PRÓPRIA'!$B$1:$I$42307,5,0),""))</f>
        <v xml:space="preserve">un    </v>
      </c>
      <c r="G363" s="227">
        <v>8</v>
      </c>
      <c r="H363" s="252">
        <f>IFERROR(VLOOKUP($C363,'SINAPI-MT ABRIL 2021'!$1:$1048576,4,0),IFERROR(VLOOKUP($C363,'5-COMP. PRÓPRIA'!$B$1:$I$42307,8,0),""))</f>
        <v>352.79</v>
      </c>
      <c r="I363" s="254">
        <f>TRUNC(($H363*'4-BDI'!$E$35),2)</f>
        <v>450.51</v>
      </c>
      <c r="J363" s="281">
        <f t="shared" si="41"/>
        <v>2822.32</v>
      </c>
      <c r="K363" s="285">
        <f t="shared" si="42"/>
        <v>3604.08</v>
      </c>
    </row>
    <row r="364" spans="1:11" s="15" customFormat="1" ht="15">
      <c r="A364" s="44"/>
      <c r="B364" s="298" t="s">
        <v>13526</v>
      </c>
      <c r="C364" s="49" t="str">
        <f>'5-COMP. PRÓPRIA'!B1322</f>
        <v>CP-DIJ-07</v>
      </c>
      <c r="D364" s="5" t="s">
        <v>412</v>
      </c>
      <c r="E364" s="251" t="str">
        <f>IFERROR(VLOOKUP($C364,'SINAPI-MT ABRIL 2021'!$1:$1048576,2,0),IFERROR(VLOOKUP($C364,'5-COMP. PRÓPRIA'!$B$1:$I$42307,4,0),""))</f>
        <v>Disjuntor tripolar termomagnético 125A</v>
      </c>
      <c r="F364" s="252" t="str">
        <f>IFERROR(VLOOKUP($C364,'SINAPI-MT ABRIL 2021'!$1:$1048576,3,0),IFERROR(VLOOKUP($C364,'5-COMP. PRÓPRIA'!$B$1:$I$42307,5,0),""))</f>
        <v xml:space="preserve">un    </v>
      </c>
      <c r="G364" s="227">
        <v>6</v>
      </c>
      <c r="H364" s="252">
        <f>IFERROR(VLOOKUP($C364,'SINAPI-MT ABRIL 2021'!$1:$1048576,4,0),IFERROR(VLOOKUP($C364,'5-COMP. PRÓPRIA'!$B$1:$I$42307,8,0),""))</f>
        <v>352.79</v>
      </c>
      <c r="I364" s="254">
        <f>TRUNC(($H364*'4-BDI'!$E$35),2)</f>
        <v>450.51</v>
      </c>
      <c r="J364" s="281">
        <f t="shared" si="41"/>
        <v>2116.7399999999998</v>
      </c>
      <c r="K364" s="285">
        <f t="shared" si="42"/>
        <v>2703.06</v>
      </c>
    </row>
    <row r="365" spans="1:11" s="15" customFormat="1" ht="15">
      <c r="A365" s="44"/>
      <c r="B365" s="298" t="s">
        <v>13527</v>
      </c>
      <c r="C365" s="49" t="str">
        <f>'5-COMP. PRÓPRIA'!B1325</f>
        <v>CP-DIJ-08</v>
      </c>
      <c r="D365" s="5" t="s">
        <v>412</v>
      </c>
      <c r="E365" s="251" t="str">
        <f>IFERROR(VLOOKUP($C365,'SINAPI-MT ABRIL 2021'!$1:$1048576,2,0),IFERROR(VLOOKUP($C365,'5-COMP. PRÓPRIA'!$B$1:$I$42307,4,0),""))</f>
        <v>Disjuntor tripolar termomagnético 150A</v>
      </c>
      <c r="F365" s="252" t="str">
        <f>IFERROR(VLOOKUP($C365,'SINAPI-MT ABRIL 2021'!$1:$1048576,3,0),IFERROR(VLOOKUP($C365,'5-COMP. PRÓPRIA'!$B$1:$I$42307,5,0),""))</f>
        <v xml:space="preserve">un    </v>
      </c>
      <c r="G365" s="227">
        <v>2</v>
      </c>
      <c r="H365" s="252">
        <f>IFERROR(VLOOKUP($C365,'SINAPI-MT ABRIL 2021'!$1:$1048576,4,0),IFERROR(VLOOKUP($C365,'5-COMP. PRÓPRIA'!$B$1:$I$42307,8,0),""))</f>
        <v>399.74</v>
      </c>
      <c r="I365" s="254">
        <f>TRUNC(($H365*'4-BDI'!$E$35),2)</f>
        <v>510.46</v>
      </c>
      <c r="J365" s="281">
        <f t="shared" si="41"/>
        <v>799.48</v>
      </c>
      <c r="K365" s="285">
        <f t="shared" si="42"/>
        <v>1020.92</v>
      </c>
    </row>
    <row r="366" spans="1:11" s="15" customFormat="1" ht="15">
      <c r="A366" s="44"/>
      <c r="B366" s="298" t="s">
        <v>13528</v>
      </c>
      <c r="C366" s="49" t="str">
        <f>'5-COMP. PRÓPRIA'!B1349</f>
        <v>CP-ELE-16</v>
      </c>
      <c r="D366" s="5" t="s">
        <v>412</v>
      </c>
      <c r="E366" s="251" t="str">
        <f>IFERROR(VLOOKUP($C366,'SINAPI-MT ABRIL 2021'!$1:$1048576,2,0),IFERROR(VLOOKUP($C366,'5-COMP. PRÓPRIA'!$B$1:$I$42307,4,0),""))</f>
        <v>Disjuntor tripolar termomagnético 175A</v>
      </c>
      <c r="F366" s="252" t="str">
        <f>IFERROR(VLOOKUP($C366,'SINAPI-MT ABRIL 2021'!$1:$1048576,3,0),IFERROR(VLOOKUP($C366,'5-COMP. PRÓPRIA'!$B$1:$I$42307,5,0),""))</f>
        <v xml:space="preserve">un    </v>
      </c>
      <c r="G366" s="227">
        <v>2</v>
      </c>
      <c r="H366" s="252">
        <f>IFERROR(VLOOKUP($C366,'SINAPI-MT ABRIL 2021'!$1:$1048576,4,0),IFERROR(VLOOKUP($C366,'5-COMP. PRÓPRIA'!$B$1:$I$42307,8,0),""))</f>
        <v>535.91</v>
      </c>
      <c r="I366" s="254">
        <f>TRUNC(($H366*'4-BDI'!$E$35),2)</f>
        <v>684.35</v>
      </c>
      <c r="J366" s="281">
        <f t="shared" si="41"/>
        <v>1071.82</v>
      </c>
      <c r="K366" s="285">
        <f t="shared" si="42"/>
        <v>1368.7</v>
      </c>
    </row>
    <row r="367" spans="1:11" s="15" customFormat="1" ht="15">
      <c r="A367" s="44"/>
      <c r="B367" s="298" t="s">
        <v>13529</v>
      </c>
      <c r="C367" s="49" t="str">
        <f>'5-COMP. PRÓPRIA'!B1355</f>
        <v>CP-ELE-17</v>
      </c>
      <c r="D367" s="5" t="s">
        <v>412</v>
      </c>
      <c r="E367" s="251" t="str">
        <f>IFERROR(VLOOKUP($C367,'SINAPI-MT ABRIL 2021'!$1:$1048576,2,0),IFERROR(VLOOKUP($C367,'5-COMP. PRÓPRIA'!$B$1:$I$42307,4,0),""))</f>
        <v>Disjuntor tripolar termomagnético 225A</v>
      </c>
      <c r="F367" s="252" t="str">
        <f>IFERROR(VLOOKUP($C367,'SINAPI-MT ABRIL 2021'!$1:$1048576,3,0),IFERROR(VLOOKUP($C367,'5-COMP. PRÓPRIA'!$B$1:$I$42307,5,0),""))</f>
        <v xml:space="preserve">un    </v>
      </c>
      <c r="G367" s="227">
        <v>1</v>
      </c>
      <c r="H367" s="252">
        <f>IFERROR(VLOOKUP($C367,'SINAPI-MT ABRIL 2021'!$1:$1048576,4,0),IFERROR(VLOOKUP($C367,'5-COMP. PRÓPRIA'!$B$1:$I$42307,8,0),""))</f>
        <v>863.09</v>
      </c>
      <c r="I367" s="254">
        <f>TRUNC(($H367*'4-BDI'!$E$35),2)</f>
        <v>1102.1600000000001</v>
      </c>
      <c r="J367" s="281">
        <f t="shared" si="41"/>
        <v>863.09</v>
      </c>
      <c r="K367" s="285">
        <f t="shared" si="42"/>
        <v>1102.1600000000001</v>
      </c>
    </row>
    <row r="368" spans="1:11" s="15" customFormat="1" ht="15">
      <c r="A368" s="44"/>
      <c r="B368" s="298" t="s">
        <v>13530</v>
      </c>
      <c r="C368" s="49" t="str">
        <f>'5-COMP. PRÓPRIA'!B1331</f>
        <v>CP-DIJ-09</v>
      </c>
      <c r="D368" s="5" t="s">
        <v>412</v>
      </c>
      <c r="E368" s="251" t="str">
        <f>IFERROR(VLOOKUP($C368,'SINAPI-MT ABRIL 2021'!$1:$1048576,2,0),IFERROR(VLOOKUP($C368,'5-COMP. PRÓPRIA'!$B$1:$I$42307,4,0),""))</f>
        <v>Disjuntor tripolar termomagnético 350A</v>
      </c>
      <c r="F368" s="252" t="str">
        <f>IFERROR(VLOOKUP($C368,'SINAPI-MT ABRIL 2021'!$1:$1048576,3,0),IFERROR(VLOOKUP($C368,'5-COMP. PRÓPRIA'!$B$1:$I$42307,5,0),""))</f>
        <v xml:space="preserve">un    </v>
      </c>
      <c r="G368" s="227">
        <v>1</v>
      </c>
      <c r="H368" s="252">
        <f>IFERROR(VLOOKUP($C368,'SINAPI-MT ABRIL 2021'!$1:$1048576,4,0),IFERROR(VLOOKUP($C368,'5-COMP. PRÓPRIA'!$B$1:$I$42307,8,0),""))</f>
        <v>1102.6600000000001</v>
      </c>
      <c r="I368" s="254">
        <f>TRUNC(($H368*'4-BDI'!$E$35),2)</f>
        <v>1408.1</v>
      </c>
      <c r="J368" s="281">
        <f t="shared" si="41"/>
        <v>1102.6600000000001</v>
      </c>
      <c r="K368" s="285">
        <f t="shared" si="42"/>
        <v>1408.1</v>
      </c>
    </row>
    <row r="369" spans="1:11" s="15" customFormat="1" ht="15">
      <c r="A369" s="16"/>
      <c r="B369" s="298" t="s">
        <v>13531</v>
      </c>
      <c r="C369" s="14" t="str">
        <f>'5-COMP. PRÓPRIA'!B1358</f>
        <v>CP-ELE-18</v>
      </c>
      <c r="D369" s="5" t="s">
        <v>412</v>
      </c>
      <c r="E369" s="251" t="str">
        <f>IFERROR(VLOOKUP($C369,'SINAPI-MT ABRIL 2021'!$1:$1048576,2,0),IFERROR(VLOOKUP($C369,'5-COMP. PRÓPRIA'!$B$1:$I$42307,4,0),""))</f>
        <v>Interruptor bipolar DR - 100A</v>
      </c>
      <c r="F369" s="252" t="str">
        <f>IFERROR(VLOOKUP($C369,'SINAPI-MT ABRIL 2021'!$1:$1048576,3,0),IFERROR(VLOOKUP($C369,'5-COMP. PRÓPRIA'!$B$1:$I$42307,5,0),""))</f>
        <v xml:space="preserve">un    </v>
      </c>
      <c r="G369" s="140">
        <v>3</v>
      </c>
      <c r="H369" s="252">
        <f>IFERROR(VLOOKUP($C369,'SINAPI-MT ABRIL 2021'!$1:$1048576,4,0),IFERROR(VLOOKUP($C369,'5-COMP. PRÓPRIA'!$B$1:$I$42307,8,0),""))</f>
        <v>251.05</v>
      </c>
      <c r="I369" s="254">
        <f>TRUNC(($H369*'4-BDI'!$E$35),2)</f>
        <v>320.58999999999997</v>
      </c>
      <c r="J369" s="281">
        <f t="shared" si="41"/>
        <v>753.15</v>
      </c>
      <c r="K369" s="285">
        <f t="shared" si="42"/>
        <v>961.77</v>
      </c>
    </row>
    <row r="370" spans="1:11" s="15" customFormat="1" ht="15">
      <c r="A370" s="16"/>
      <c r="B370" s="298" t="s">
        <v>13532</v>
      </c>
      <c r="C370" s="14" t="str">
        <f>'5-COMP. PRÓPRIA'!B1364</f>
        <v>CP-ELE-19</v>
      </c>
      <c r="D370" s="5" t="s">
        <v>412</v>
      </c>
      <c r="E370" s="251" t="str">
        <f>IFERROR(VLOOKUP($C370,'SINAPI-MT ABRIL 2021'!$1:$1048576,2,0),IFERROR(VLOOKUP($C370,'5-COMP. PRÓPRIA'!$B$1:$I$42307,4,0),""))</f>
        <v>Interruptor bipolar DR - 25A</v>
      </c>
      <c r="F370" s="252" t="str">
        <f>IFERROR(VLOOKUP($C370,'SINAPI-MT ABRIL 2021'!$1:$1048576,3,0),IFERROR(VLOOKUP($C370,'5-COMP. PRÓPRIA'!$B$1:$I$42307,5,0),""))</f>
        <v xml:space="preserve">un    </v>
      </c>
      <c r="G370" s="140">
        <v>3</v>
      </c>
      <c r="H370" s="252">
        <f>IFERROR(VLOOKUP($C370,'SINAPI-MT ABRIL 2021'!$1:$1048576,4,0),IFERROR(VLOOKUP($C370,'5-COMP. PRÓPRIA'!$B$1:$I$42307,8,0),""))</f>
        <v>132.44999999999999</v>
      </c>
      <c r="I370" s="254">
        <f>TRUNC(($H370*'4-BDI'!$E$35),2)</f>
        <v>169.13</v>
      </c>
      <c r="J370" s="281">
        <f t="shared" si="41"/>
        <v>397.35</v>
      </c>
      <c r="K370" s="285">
        <f t="shared" si="42"/>
        <v>507.39</v>
      </c>
    </row>
    <row r="371" spans="1:11" s="15" customFormat="1" ht="15">
      <c r="A371" s="16"/>
      <c r="B371" s="298" t="s">
        <v>13533</v>
      </c>
      <c r="C371" s="14" t="str">
        <f>'5-COMP. PRÓPRIA'!B1370</f>
        <v>CP-ELE-20</v>
      </c>
      <c r="D371" s="5" t="s">
        <v>412</v>
      </c>
      <c r="E371" s="251" t="str">
        <f>IFERROR(VLOOKUP($C371,'SINAPI-MT ABRIL 2021'!$1:$1048576,2,0),IFERROR(VLOOKUP($C371,'5-COMP. PRÓPRIA'!$B$1:$I$42307,4,0),""))</f>
        <v>Interruptor bipolar DR - 63A</v>
      </c>
      <c r="F371" s="252" t="str">
        <f>IFERROR(VLOOKUP($C371,'SINAPI-MT ABRIL 2021'!$1:$1048576,3,0),IFERROR(VLOOKUP($C371,'5-COMP. PRÓPRIA'!$B$1:$I$42307,5,0),""))</f>
        <v xml:space="preserve">un    </v>
      </c>
      <c r="G371" s="140">
        <v>1</v>
      </c>
      <c r="H371" s="252">
        <f>IFERROR(VLOOKUP($C371,'SINAPI-MT ABRIL 2021'!$1:$1048576,4,0),IFERROR(VLOOKUP($C371,'5-COMP. PRÓPRIA'!$B$1:$I$42307,8,0),""))</f>
        <v>143.02000000000001</v>
      </c>
      <c r="I371" s="254">
        <f>TRUNC(($H371*'4-BDI'!$E$35),2)</f>
        <v>182.63</v>
      </c>
      <c r="J371" s="281">
        <f t="shared" si="41"/>
        <v>143.02000000000001</v>
      </c>
      <c r="K371" s="285">
        <f t="shared" si="42"/>
        <v>182.63</v>
      </c>
    </row>
    <row r="372" spans="1:11" s="15" customFormat="1" ht="15">
      <c r="A372" s="16"/>
      <c r="B372" s="298" t="s">
        <v>13534</v>
      </c>
      <c r="C372" s="14" t="str">
        <f>'5-COMP. PRÓPRIA'!B1376</f>
        <v>CP-ELE-21</v>
      </c>
      <c r="D372" s="5" t="s">
        <v>412</v>
      </c>
      <c r="E372" s="251" t="str">
        <f>IFERROR(VLOOKUP($C372,'SINAPI-MT ABRIL 2021'!$1:$1048576,2,0),IFERROR(VLOOKUP($C372,'5-COMP. PRÓPRIA'!$B$1:$I$42307,4,0),""))</f>
        <v>Interruptor bipolar DR - 80A</v>
      </c>
      <c r="F372" s="252" t="str">
        <f>IFERROR(VLOOKUP($C372,'SINAPI-MT ABRIL 2021'!$1:$1048576,3,0),IFERROR(VLOOKUP($C372,'5-COMP. PRÓPRIA'!$B$1:$I$42307,5,0),""))</f>
        <v xml:space="preserve">un    </v>
      </c>
      <c r="G372" s="140">
        <v>1</v>
      </c>
      <c r="H372" s="252">
        <f>IFERROR(VLOOKUP($C372,'SINAPI-MT ABRIL 2021'!$1:$1048576,4,0),IFERROR(VLOOKUP($C372,'5-COMP. PRÓPRIA'!$B$1:$I$42307,8,0),""))</f>
        <v>234.82</v>
      </c>
      <c r="I372" s="254">
        <f>TRUNC(($H372*'4-BDI'!$E$35),2)</f>
        <v>299.86</v>
      </c>
      <c r="J372" s="281">
        <f t="shared" si="41"/>
        <v>234.82</v>
      </c>
      <c r="K372" s="285">
        <f t="shared" si="42"/>
        <v>299.86</v>
      </c>
    </row>
    <row r="373" spans="1:11" ht="15">
      <c r="A373" s="44"/>
      <c r="B373" s="298" t="s">
        <v>13535</v>
      </c>
      <c r="C373" s="14" t="str">
        <f>'5-COMP. PRÓPRIA'!B1382</f>
        <v>CP-INT-01</v>
      </c>
      <c r="D373" s="5" t="s">
        <v>412</v>
      </c>
      <c r="E373" s="251" t="str">
        <f>IFERROR(VLOOKUP($C373,'SINAPI-MT ABRIL 2021'!$1:$1048576,2,0),IFERROR(VLOOKUP($C373,'5-COMP. PRÓPRIA'!$B$1:$I$42307,4,0),""))</f>
        <v>Interruptor tetrapolar DR - 25A</v>
      </c>
      <c r="F373" s="252" t="str">
        <f>IFERROR(VLOOKUP($C373,'SINAPI-MT ABRIL 2021'!$1:$1048576,3,0),IFERROR(VLOOKUP($C373,'5-COMP. PRÓPRIA'!$B$1:$I$42307,5,0),""))</f>
        <v xml:space="preserve">un    </v>
      </c>
      <c r="G373" s="140">
        <v>1</v>
      </c>
      <c r="H373" s="252">
        <f>IFERROR(VLOOKUP($C373,'SINAPI-MT ABRIL 2021'!$1:$1048576,4,0),IFERROR(VLOOKUP($C373,'5-COMP. PRÓPRIA'!$B$1:$I$42307,8,0),""))</f>
        <v>151.88</v>
      </c>
      <c r="I373" s="254">
        <f>TRUNC(($H373*'4-BDI'!$E$35),2)</f>
        <v>193.95</v>
      </c>
      <c r="J373" s="281">
        <f t="shared" si="41"/>
        <v>151.88</v>
      </c>
      <c r="K373" s="285">
        <f t="shared" si="42"/>
        <v>193.95</v>
      </c>
    </row>
    <row r="374" spans="1:11" ht="15">
      <c r="A374" s="44"/>
      <c r="B374" s="298" t="s">
        <v>13536</v>
      </c>
      <c r="C374" s="14" t="str">
        <f>'5-COMP. PRÓPRIA'!B1388</f>
        <v>CP-INT-02</v>
      </c>
      <c r="D374" s="5" t="s">
        <v>412</v>
      </c>
      <c r="E374" s="251" t="str">
        <f>IFERROR(VLOOKUP($C374,'SINAPI-MT ABRIL 2021'!$1:$1048576,2,0),IFERROR(VLOOKUP($C374,'5-COMP. PRÓPRIA'!$B$1:$I$42307,4,0),""))</f>
        <v>Interruptor tetrapolar DR - 40A</v>
      </c>
      <c r="F374" s="252" t="str">
        <f>IFERROR(VLOOKUP($C374,'SINAPI-MT ABRIL 2021'!$1:$1048576,3,0),IFERROR(VLOOKUP($C374,'5-COMP. PRÓPRIA'!$B$1:$I$42307,5,0),""))</f>
        <v xml:space="preserve">un    </v>
      </c>
      <c r="G374" s="140">
        <v>1</v>
      </c>
      <c r="H374" s="252">
        <f>IFERROR(VLOOKUP($C374,'SINAPI-MT ABRIL 2021'!$1:$1048576,4,0),IFERROR(VLOOKUP($C374,'5-COMP. PRÓPRIA'!$B$1:$I$42307,8,0),""))</f>
        <v>151.97999999999999</v>
      </c>
      <c r="I374" s="254">
        <f>TRUNC(($H374*'4-BDI'!$E$35),2)</f>
        <v>194.07</v>
      </c>
      <c r="J374" s="281">
        <f t="shared" si="41"/>
        <v>151.97999999999999</v>
      </c>
      <c r="K374" s="285">
        <f t="shared" si="42"/>
        <v>194.07</v>
      </c>
    </row>
    <row r="375" spans="1:11" ht="15">
      <c r="A375" s="44"/>
      <c r="B375" s="298" t="s">
        <v>13537</v>
      </c>
      <c r="C375" s="14" t="str">
        <f>'5-COMP. PRÓPRIA'!B1394</f>
        <v>CP-INT-03</v>
      </c>
      <c r="D375" s="5" t="s">
        <v>412</v>
      </c>
      <c r="E375" s="251" t="str">
        <f>IFERROR(VLOOKUP($C375,'SINAPI-MT ABRIL 2021'!$1:$1048576,2,0),IFERROR(VLOOKUP($C375,'5-COMP. PRÓPRIA'!$B$1:$I$42307,4,0),""))</f>
        <v>Interruptor tetrapolar DR - 100A</v>
      </c>
      <c r="F375" s="252" t="str">
        <f>IFERROR(VLOOKUP($C375,'SINAPI-MT ABRIL 2021'!$1:$1048576,3,0),IFERROR(VLOOKUP($C375,'5-COMP. PRÓPRIA'!$B$1:$I$42307,5,0),""))</f>
        <v xml:space="preserve">un    </v>
      </c>
      <c r="G375" s="140">
        <v>5</v>
      </c>
      <c r="H375" s="252">
        <f>IFERROR(VLOOKUP($C375,'SINAPI-MT ABRIL 2021'!$1:$1048576,4,0),IFERROR(VLOOKUP($C375,'5-COMP. PRÓPRIA'!$B$1:$I$42307,8,0),""))</f>
        <v>291</v>
      </c>
      <c r="I375" s="254">
        <f>TRUNC(($H375*'4-BDI'!$E$35),2)</f>
        <v>371.6</v>
      </c>
      <c r="J375" s="281">
        <f t="shared" si="41"/>
        <v>1455</v>
      </c>
      <c r="K375" s="285">
        <f t="shared" si="42"/>
        <v>1858</v>
      </c>
    </row>
    <row r="376" spans="1:11" s="15" customFormat="1" ht="15">
      <c r="A376" s="16"/>
      <c r="B376" s="298" t="s">
        <v>13538</v>
      </c>
      <c r="C376" s="14" t="str">
        <f>'5-COMP. PRÓPRIA'!B1400</f>
        <v>CP-ELE-22</v>
      </c>
      <c r="D376" s="5" t="s">
        <v>412</v>
      </c>
      <c r="E376" s="251" t="str">
        <f>IFERROR(VLOOKUP($C376,'SINAPI-MT ABRIL 2021'!$1:$1048576,2,0),IFERROR(VLOOKUP($C376,'5-COMP. PRÓPRIA'!$B$1:$I$42307,4,0),""))</f>
        <v>Dispositivo de proteção contra surto - 175V - 40KA</v>
      </c>
      <c r="F376" s="252" t="str">
        <f>IFERROR(VLOOKUP($C376,'SINAPI-MT ABRIL 2021'!$1:$1048576,3,0),IFERROR(VLOOKUP($C376,'5-COMP. PRÓPRIA'!$B$1:$I$42307,5,0),""))</f>
        <v xml:space="preserve">un    </v>
      </c>
      <c r="G376" s="140">
        <v>28</v>
      </c>
      <c r="H376" s="252">
        <f>IFERROR(VLOOKUP($C376,'SINAPI-MT ABRIL 2021'!$1:$1048576,4,0),IFERROR(VLOOKUP($C376,'5-COMP. PRÓPRIA'!$B$1:$I$42307,8,0),""))</f>
        <v>90.1</v>
      </c>
      <c r="I376" s="254">
        <f>TRUNC(($H376*'4-BDI'!$E$35),2)</f>
        <v>115.05</v>
      </c>
      <c r="J376" s="281">
        <f t="shared" si="41"/>
        <v>2522.8000000000002</v>
      </c>
      <c r="K376" s="285">
        <f t="shared" si="42"/>
        <v>3221.4</v>
      </c>
    </row>
    <row r="377" spans="1:11" s="15" customFormat="1" ht="15">
      <c r="A377" s="16"/>
      <c r="B377" s="298" t="s">
        <v>13539</v>
      </c>
      <c r="C377" s="14" t="str">
        <f>'5-COMP. PRÓPRIA'!B1405</f>
        <v>CP-ELE-23</v>
      </c>
      <c r="D377" s="5" t="s">
        <v>412</v>
      </c>
      <c r="E377" s="251" t="str">
        <f>IFERROR(VLOOKUP($C377,'SINAPI-MT ABRIL 2021'!$1:$1048576,2,0),IFERROR(VLOOKUP($C377,'5-COMP. PRÓPRIA'!$B$1:$I$42307,4,0),""))</f>
        <v>Dispositivo de proteção contra surto - 175V - 80KA</v>
      </c>
      <c r="F377" s="252" t="str">
        <f>IFERROR(VLOOKUP($C377,'SINAPI-MT ABRIL 2021'!$1:$1048576,3,0),IFERROR(VLOOKUP($C377,'5-COMP. PRÓPRIA'!$B$1:$I$42307,5,0),""))</f>
        <v xml:space="preserve">un    </v>
      </c>
      <c r="G377" s="140">
        <v>8</v>
      </c>
      <c r="H377" s="252">
        <f>IFERROR(VLOOKUP($C377,'SINAPI-MT ABRIL 2021'!$1:$1048576,4,0),IFERROR(VLOOKUP($C377,'5-COMP. PRÓPRIA'!$B$1:$I$42307,8,0),""))</f>
        <v>155.13</v>
      </c>
      <c r="I377" s="254">
        <f>TRUNC(($H377*'4-BDI'!$E$35),2)</f>
        <v>198.1</v>
      </c>
      <c r="J377" s="281">
        <f t="shared" si="41"/>
        <v>1241.04</v>
      </c>
      <c r="K377" s="285">
        <f t="shared" si="42"/>
        <v>1584.8</v>
      </c>
    </row>
    <row r="378" spans="1:11">
      <c r="A378" s="16"/>
      <c r="B378" s="297" t="s">
        <v>256</v>
      </c>
      <c r="C378" s="237"/>
      <c r="D378" s="237"/>
      <c r="E378" s="36" t="s">
        <v>669</v>
      </c>
      <c r="F378" s="238"/>
      <c r="G378" s="140"/>
      <c r="H378" s="22"/>
      <c r="I378" s="22"/>
      <c r="J378" s="22"/>
      <c r="K378" s="292"/>
    </row>
    <row r="379" spans="1:11" ht="25.5">
      <c r="A379" s="16"/>
      <c r="B379" s="298" t="s">
        <v>13510</v>
      </c>
      <c r="C379" s="14" t="str">
        <f>'5-COMP. PRÓPRIA'!B1410</f>
        <v>CP-ELE-24</v>
      </c>
      <c r="D379" s="5" t="s">
        <v>412</v>
      </c>
      <c r="E379" s="251" t="str">
        <f>IFERROR(VLOOKUP($C379,'SINAPI-MT ABRIL 2021'!$1:$1048576,2,0),IFERROR(VLOOKUP($C379,'5-COMP. PRÓPRIA'!$B$1:$I$42307,4,0),""))</f>
        <v>Eletroduto PVC flexível corrugado reforçado, Ø20mm (DN 3/4"), inclusive conexões</v>
      </c>
      <c r="F379" s="252" t="str">
        <f>IFERROR(VLOOKUP($C379,'SINAPI-MT ABRIL 2021'!$1:$1048576,3,0),IFERROR(VLOOKUP($C379,'5-COMP. PRÓPRIA'!$B$1:$I$42307,5,0),""))</f>
        <v>m</v>
      </c>
      <c r="G379" s="140">
        <v>725.7</v>
      </c>
      <c r="H379" s="252">
        <f>IFERROR(VLOOKUP($C379,'SINAPI-MT ABRIL 2021'!$1:$1048576,4,0),IFERROR(VLOOKUP($C379,'5-COMP. PRÓPRIA'!$B$1:$I$42307,8,0),""))</f>
        <v>7.07</v>
      </c>
      <c r="I379" s="254">
        <f>TRUNC(($H379*'4-BDI'!$E$35),2)</f>
        <v>9.02</v>
      </c>
      <c r="J379" s="281">
        <f t="shared" ref="J379:J396" si="43">TRUNC((H379*G379),2)</f>
        <v>5130.6899999999996</v>
      </c>
      <c r="K379" s="285">
        <f t="shared" ref="K379:K396" si="44">TRUNC((I379*G379),2)</f>
        <v>6545.81</v>
      </c>
    </row>
    <row r="380" spans="1:11" ht="25.5">
      <c r="A380" s="16"/>
      <c r="B380" s="298" t="s">
        <v>13511</v>
      </c>
      <c r="C380" s="14" t="str">
        <f>'5-COMP. PRÓPRIA'!B1413</f>
        <v>CP-ELE-25</v>
      </c>
      <c r="D380" s="5" t="s">
        <v>412</v>
      </c>
      <c r="E380" s="251" t="str">
        <f>IFERROR(VLOOKUP($C380,'SINAPI-MT ABRIL 2021'!$1:$1048576,2,0),IFERROR(VLOOKUP($C380,'5-COMP. PRÓPRIA'!$B$1:$I$42307,4,0),""))</f>
        <v>Eletroduto PVC flexível corrugado reforçado, Ø25mm (DN 1"), inclusive conexões</v>
      </c>
      <c r="F380" s="252" t="str">
        <f>IFERROR(VLOOKUP($C380,'SINAPI-MT ABRIL 2021'!$1:$1048576,3,0),IFERROR(VLOOKUP($C380,'5-COMP. PRÓPRIA'!$B$1:$I$42307,5,0),""))</f>
        <v>m</v>
      </c>
      <c r="G380" s="140">
        <v>461.3</v>
      </c>
      <c r="H380" s="252">
        <f>IFERROR(VLOOKUP($C380,'SINAPI-MT ABRIL 2021'!$1:$1048576,4,0),IFERROR(VLOOKUP($C380,'5-COMP. PRÓPRIA'!$B$1:$I$42307,8,0),""))</f>
        <v>10.050000000000001</v>
      </c>
      <c r="I380" s="254">
        <f>TRUNC(($H380*'4-BDI'!$E$35),2)</f>
        <v>12.83</v>
      </c>
      <c r="J380" s="281">
        <f t="shared" si="43"/>
        <v>4636.0600000000004</v>
      </c>
      <c r="K380" s="285">
        <f t="shared" si="44"/>
        <v>5918.47</v>
      </c>
    </row>
    <row r="381" spans="1:11" ht="25.5">
      <c r="A381" s="16"/>
      <c r="B381" s="298" t="s">
        <v>13512</v>
      </c>
      <c r="C381" s="14" t="str">
        <f>'5-COMP. PRÓPRIA'!B1416</f>
        <v>CP-ELE-26</v>
      </c>
      <c r="D381" s="5" t="s">
        <v>412</v>
      </c>
      <c r="E381" s="251" t="str">
        <f>IFERROR(VLOOKUP($C381,'SINAPI-MT ABRIL 2021'!$1:$1048576,2,0),IFERROR(VLOOKUP($C381,'5-COMP. PRÓPRIA'!$B$1:$I$42307,4,0),""))</f>
        <v>Eletroduto PVC flexível corrugado reforçado, Ø16mm (DN 1/2"), incl. conexões</v>
      </c>
      <c r="F381" s="252" t="str">
        <f>IFERROR(VLOOKUP($C381,'SINAPI-MT ABRIL 2021'!$1:$1048576,3,0),IFERROR(VLOOKUP($C381,'5-COMP. PRÓPRIA'!$B$1:$I$42307,5,0),""))</f>
        <v>m</v>
      </c>
      <c r="G381" s="140">
        <v>4.2</v>
      </c>
      <c r="H381" s="252">
        <f>IFERROR(VLOOKUP($C381,'SINAPI-MT ABRIL 2021'!$1:$1048576,4,0),IFERROR(VLOOKUP($C381,'5-COMP. PRÓPRIA'!$B$1:$I$42307,8,0),""))</f>
        <v>5.59</v>
      </c>
      <c r="I381" s="254">
        <f>TRUNC(($H381*'4-BDI'!$E$35),2)</f>
        <v>7.13</v>
      </c>
      <c r="J381" s="281">
        <f t="shared" si="43"/>
        <v>23.47</v>
      </c>
      <c r="K381" s="285">
        <f t="shared" si="44"/>
        <v>29.94</v>
      </c>
    </row>
    <row r="382" spans="1:11" ht="25.5">
      <c r="A382" s="16"/>
      <c r="B382" s="298" t="s">
        <v>13513</v>
      </c>
      <c r="C382" s="14" t="str">
        <f>'5-COMP. PRÓPRIA'!B1419</f>
        <v>CP-ELE-27</v>
      </c>
      <c r="D382" s="5" t="s">
        <v>412</v>
      </c>
      <c r="E382" s="251" t="str">
        <f>IFERROR(VLOOKUP($C382,'SINAPI-MT ABRIL 2021'!$1:$1048576,2,0),IFERROR(VLOOKUP($C382,'5-COMP. PRÓPRIA'!$B$1:$I$42307,4,0),""))</f>
        <v>Eletroduto PVC flexível corrugado reforçado, Ø32mm (DN 1 1/4"), inclusive conexões</v>
      </c>
      <c r="F382" s="252" t="str">
        <f>IFERROR(VLOOKUP($C382,'SINAPI-MT ABRIL 2021'!$1:$1048576,3,0),IFERROR(VLOOKUP($C382,'5-COMP. PRÓPRIA'!$B$1:$I$42307,5,0),""))</f>
        <v>m</v>
      </c>
      <c r="G382" s="140">
        <v>169.26</v>
      </c>
      <c r="H382" s="252">
        <f>IFERROR(VLOOKUP($C382,'SINAPI-MT ABRIL 2021'!$1:$1048576,4,0),IFERROR(VLOOKUP($C382,'5-COMP. PRÓPRIA'!$B$1:$I$42307,8,0),""))</f>
        <v>9.61</v>
      </c>
      <c r="I382" s="254">
        <f>TRUNC(($H382*'4-BDI'!$E$35),2)</f>
        <v>12.27</v>
      </c>
      <c r="J382" s="281">
        <f t="shared" si="43"/>
        <v>1626.58</v>
      </c>
      <c r="K382" s="285">
        <f t="shared" si="44"/>
        <v>2076.8200000000002</v>
      </c>
    </row>
    <row r="383" spans="1:11" ht="25.5">
      <c r="A383" s="16"/>
      <c r="B383" s="298" t="s">
        <v>13514</v>
      </c>
      <c r="C383" s="14" t="str">
        <f>'5-COMP. PRÓPRIA'!B1422</f>
        <v>CP-ELE-28</v>
      </c>
      <c r="D383" s="5" t="s">
        <v>412</v>
      </c>
      <c r="E383" s="251" t="str">
        <f>IFERROR(VLOOKUP($C383,'SINAPI-MT ABRIL 2021'!$1:$1048576,2,0),IFERROR(VLOOKUP($C383,'5-COMP. PRÓPRIA'!$B$1:$I$42307,4,0),""))</f>
        <v>Eletroduto PVC flexível rigido roscavel, Ø40mm (DN 1 1/2"), inclusive conexões</v>
      </c>
      <c r="F383" s="252" t="str">
        <f>IFERROR(VLOOKUP($C383,'SINAPI-MT ABRIL 2021'!$1:$1048576,3,0),IFERROR(VLOOKUP($C383,'5-COMP. PRÓPRIA'!$B$1:$I$42307,5,0),""))</f>
        <v>m</v>
      </c>
      <c r="G383" s="140">
        <v>15.6</v>
      </c>
      <c r="H383" s="252">
        <f>IFERROR(VLOOKUP($C383,'SINAPI-MT ABRIL 2021'!$1:$1048576,4,0),IFERROR(VLOOKUP($C383,'5-COMP. PRÓPRIA'!$B$1:$I$42307,8,0),""))</f>
        <v>6.2</v>
      </c>
      <c r="I383" s="254">
        <f>TRUNC(($H383*'4-BDI'!$E$35),2)</f>
        <v>7.91</v>
      </c>
      <c r="J383" s="281">
        <f t="shared" si="43"/>
        <v>96.72</v>
      </c>
      <c r="K383" s="285">
        <f t="shared" si="44"/>
        <v>123.39</v>
      </c>
    </row>
    <row r="384" spans="1:11" ht="15">
      <c r="A384" s="16"/>
      <c r="B384" s="298" t="s">
        <v>13515</v>
      </c>
      <c r="C384" s="14" t="str">
        <f>'5-COMP. PRÓPRIA'!B1425</f>
        <v>CP-ELE-29</v>
      </c>
      <c r="D384" s="5" t="s">
        <v>412</v>
      </c>
      <c r="E384" s="251" t="str">
        <f>IFERROR(VLOOKUP($C384,'SINAPI-MT ABRIL 2021'!$1:$1048576,2,0),IFERROR(VLOOKUP($C384,'5-COMP. PRÓPRIA'!$B$1:$I$42307,4,0),""))</f>
        <v>Eletroduto PVC flexível rig roscavel, Ø50mm (DN 2"), incl com</v>
      </c>
      <c r="F384" s="252" t="str">
        <f>IFERROR(VLOOKUP($C384,'SINAPI-MT ABRIL 2021'!$1:$1048576,3,0),IFERROR(VLOOKUP($C384,'5-COMP. PRÓPRIA'!$B$1:$I$42307,5,0),""))</f>
        <v>m</v>
      </c>
      <c r="G384" s="140">
        <v>14.7</v>
      </c>
      <c r="H384" s="252">
        <f>IFERROR(VLOOKUP($C384,'SINAPI-MT ABRIL 2021'!$1:$1048576,4,0),IFERROR(VLOOKUP($C384,'5-COMP. PRÓPRIA'!$B$1:$I$42307,8,0),""))</f>
        <v>9.44</v>
      </c>
      <c r="I384" s="254">
        <f>TRUNC(($H384*'4-BDI'!$E$35),2)</f>
        <v>12.05</v>
      </c>
      <c r="J384" s="281">
        <f t="shared" si="43"/>
        <v>138.76</v>
      </c>
      <c r="K384" s="285">
        <f t="shared" si="44"/>
        <v>177.13</v>
      </c>
    </row>
    <row r="385" spans="1:11" ht="15">
      <c r="A385" s="16"/>
      <c r="B385" s="298" t="s">
        <v>13516</v>
      </c>
      <c r="C385" s="14" t="str">
        <f>'5-COMP. PRÓPRIA'!B1428</f>
        <v>CP-ELE-30</v>
      </c>
      <c r="D385" s="5" t="s">
        <v>412</v>
      </c>
      <c r="E385" s="251" t="str">
        <f>IFERROR(VLOOKUP($C385,'SINAPI-MT ABRIL 2021'!$1:$1048576,2,0),IFERROR(VLOOKUP($C385,'5-COMP. PRÓPRIA'!$B$1:$I$42307,4,0),""))</f>
        <v>Eletroduto Aço Galvanizado DN 25mm (1"), inclusive conexões</v>
      </c>
      <c r="F385" s="252" t="str">
        <f>IFERROR(VLOOKUP($C385,'SINAPI-MT ABRIL 2021'!$1:$1048576,3,0),IFERROR(VLOOKUP($C385,'5-COMP. PRÓPRIA'!$B$1:$I$42307,5,0),""))</f>
        <v>m</v>
      </c>
      <c r="G385" s="140">
        <v>176</v>
      </c>
      <c r="H385" s="252">
        <f>IFERROR(VLOOKUP($C385,'SINAPI-MT ABRIL 2021'!$1:$1048576,4,0),IFERROR(VLOOKUP($C385,'5-COMP. PRÓPRIA'!$B$1:$I$42307,8,0),""))</f>
        <v>39.94</v>
      </c>
      <c r="I385" s="254">
        <f>TRUNC(($H385*'4-BDI'!$E$35),2)</f>
        <v>51</v>
      </c>
      <c r="J385" s="281">
        <f t="shared" si="43"/>
        <v>7029.44</v>
      </c>
      <c r="K385" s="285">
        <f t="shared" si="44"/>
        <v>8976</v>
      </c>
    </row>
    <row r="386" spans="1:11" ht="15">
      <c r="A386" s="16"/>
      <c r="B386" s="298" t="s">
        <v>13517</v>
      </c>
      <c r="C386" s="14" t="str">
        <f>'5-COMP. PRÓPRIA'!B1433</f>
        <v>CP-ELE-31</v>
      </c>
      <c r="D386" s="5" t="s">
        <v>412</v>
      </c>
      <c r="E386" s="251" t="str">
        <f>IFERROR(VLOOKUP($C386,'SINAPI-MT ABRIL 2021'!$1:$1048576,2,0),IFERROR(VLOOKUP($C386,'5-COMP. PRÓPRIA'!$B$1:$I$42307,4,0),""))</f>
        <v>Eletroduto Aço Galvanizado DN 32mm (1 1/4"), incl. conexões</v>
      </c>
      <c r="F386" s="252" t="str">
        <f>IFERROR(VLOOKUP($C386,'SINAPI-MT ABRIL 2021'!$1:$1048576,3,0),IFERROR(VLOOKUP($C386,'5-COMP. PRÓPRIA'!$B$1:$I$42307,5,0),""))</f>
        <v>m</v>
      </c>
      <c r="G386" s="140">
        <v>80.599999999999994</v>
      </c>
      <c r="H386" s="252">
        <f>IFERROR(VLOOKUP($C386,'SINAPI-MT ABRIL 2021'!$1:$1048576,4,0),IFERROR(VLOOKUP($C386,'5-COMP. PRÓPRIA'!$B$1:$I$42307,8,0),""))</f>
        <v>57.47</v>
      </c>
      <c r="I386" s="254">
        <f>TRUNC(($H386*'4-BDI'!$E$35),2)</f>
        <v>73.38</v>
      </c>
      <c r="J386" s="281">
        <f t="shared" si="43"/>
        <v>4632.08</v>
      </c>
      <c r="K386" s="285">
        <f t="shared" si="44"/>
        <v>5914.42</v>
      </c>
    </row>
    <row r="387" spans="1:11" s="15" customFormat="1" ht="15">
      <c r="A387" s="16"/>
      <c r="B387" s="298" t="s">
        <v>13518</v>
      </c>
      <c r="C387" s="14" t="str">
        <f>'5-COMP. PRÓPRIA'!B1438</f>
        <v>CP-ELE-32</v>
      </c>
      <c r="D387" s="5" t="s">
        <v>412</v>
      </c>
      <c r="E387" s="251" t="str">
        <f>IFERROR(VLOOKUP($C387,'SINAPI-MT ABRIL 2021'!$1:$1048576,2,0),IFERROR(VLOOKUP($C387,'5-COMP. PRÓPRIA'!$B$1:$I$42307,4,0),""))</f>
        <v>Eletroduto Aço Galvanizado DN 100mm (2"), inclusive conexões</v>
      </c>
      <c r="F387" s="252" t="str">
        <f>IFERROR(VLOOKUP($C387,'SINAPI-MT ABRIL 2021'!$1:$1048576,3,0),IFERROR(VLOOKUP($C387,'5-COMP. PRÓPRIA'!$B$1:$I$42307,5,0),""))</f>
        <v>m</v>
      </c>
      <c r="G387" s="140">
        <v>14.7</v>
      </c>
      <c r="H387" s="252">
        <f>IFERROR(VLOOKUP($C387,'SINAPI-MT ABRIL 2021'!$1:$1048576,4,0),IFERROR(VLOOKUP($C387,'5-COMP. PRÓPRIA'!$B$1:$I$42307,8,0),""))</f>
        <v>189.3</v>
      </c>
      <c r="I387" s="254">
        <f>TRUNC(($H387*'4-BDI'!$E$35),2)</f>
        <v>241.73</v>
      </c>
      <c r="J387" s="281">
        <f t="shared" si="43"/>
        <v>2782.71</v>
      </c>
      <c r="K387" s="285">
        <f t="shared" si="44"/>
        <v>3553.43</v>
      </c>
    </row>
    <row r="388" spans="1:11" s="15" customFormat="1" ht="15">
      <c r="A388" s="16"/>
      <c r="B388" s="298" t="s">
        <v>13519</v>
      </c>
      <c r="C388" s="14" t="str">
        <f>'5-COMP. PRÓPRIA'!B1443</f>
        <v>CP-ELE-33</v>
      </c>
      <c r="D388" s="5" t="s">
        <v>412</v>
      </c>
      <c r="E388" s="251" t="str">
        <f>IFERROR(VLOOKUP($C388,'SINAPI-MT ABRIL 2021'!$1:$1048576,2,0),IFERROR(VLOOKUP($C388,'5-COMP. PRÓPRIA'!$B$1:$I$42307,4,0),""))</f>
        <v>Eletroduto Aço Galvanizado DN 62mm (2 1/2"), inclusive conexões</v>
      </c>
      <c r="F388" s="252" t="str">
        <f>IFERROR(VLOOKUP($C388,'SINAPI-MT ABRIL 2021'!$1:$1048576,3,0),IFERROR(VLOOKUP($C388,'5-COMP. PRÓPRIA'!$B$1:$I$42307,5,0),""))</f>
        <v>m</v>
      </c>
      <c r="G388" s="140">
        <v>3.5</v>
      </c>
      <c r="H388" s="252">
        <f>IFERROR(VLOOKUP($C388,'SINAPI-MT ABRIL 2021'!$1:$1048576,4,0),IFERROR(VLOOKUP($C388,'5-COMP. PRÓPRIA'!$B$1:$I$42307,8,0),""))</f>
        <v>114.33</v>
      </c>
      <c r="I388" s="254">
        <f>TRUNC(($H388*'4-BDI'!$E$35),2)</f>
        <v>145.99</v>
      </c>
      <c r="J388" s="281">
        <f t="shared" si="43"/>
        <v>400.15</v>
      </c>
      <c r="K388" s="285">
        <f t="shared" si="44"/>
        <v>510.96</v>
      </c>
    </row>
    <row r="389" spans="1:11" s="15" customFormat="1" ht="15">
      <c r="A389" s="16"/>
      <c r="B389" s="298" t="s">
        <v>13520</v>
      </c>
      <c r="C389" s="14" t="str">
        <f>'5-COMP. PRÓPRIA'!B1448</f>
        <v>CP-ELE-34</v>
      </c>
      <c r="D389" s="5" t="s">
        <v>412</v>
      </c>
      <c r="E389" s="251" t="str">
        <f>IFERROR(VLOOKUP($C389,'SINAPI-MT ABRIL 2021'!$1:$1048576,2,0),IFERROR(VLOOKUP($C389,'5-COMP. PRÓPRIA'!$B$1:$I$42307,4,0),""))</f>
        <v>Eletroduto Aço Galvanizado DN 125mm (3"), inclusive conexões</v>
      </c>
      <c r="F389" s="252" t="str">
        <f>IFERROR(VLOOKUP($C389,'SINAPI-MT ABRIL 2021'!$1:$1048576,3,0),IFERROR(VLOOKUP($C389,'5-COMP. PRÓPRIA'!$B$1:$I$42307,5,0),""))</f>
        <v>m</v>
      </c>
      <c r="G389" s="140">
        <v>21.9</v>
      </c>
      <c r="H389" s="252">
        <f>IFERROR(VLOOKUP($C389,'SINAPI-MT ABRIL 2021'!$1:$1048576,4,0),IFERROR(VLOOKUP($C389,'5-COMP. PRÓPRIA'!$B$1:$I$42307,8,0),""))</f>
        <v>150.43</v>
      </c>
      <c r="I389" s="254">
        <f>TRUNC(($H389*'4-BDI'!$E$35),2)</f>
        <v>192.09</v>
      </c>
      <c r="J389" s="281">
        <f t="shared" si="43"/>
        <v>3294.41</v>
      </c>
      <c r="K389" s="285">
        <f t="shared" si="44"/>
        <v>4206.7700000000004</v>
      </c>
    </row>
    <row r="390" spans="1:11" ht="15">
      <c r="A390" s="44"/>
      <c r="B390" s="298" t="s">
        <v>13521</v>
      </c>
      <c r="C390" s="14" t="str">
        <f>'5-COMP. PRÓPRIA'!B1453</f>
        <v>CP-EAG-01</v>
      </c>
      <c r="D390" s="5" t="s">
        <v>412</v>
      </c>
      <c r="E390" s="251" t="str">
        <f>IFERROR(VLOOKUP($C390,'SINAPI-MT ABRIL 2021'!$1:$1048576,2,0),IFERROR(VLOOKUP($C390,'5-COMP. PRÓPRIA'!$B$1:$I$42307,4,0),""))</f>
        <v>Eletroduto Aço Galvanizado DN 200mm (4"), inclusive conexões</v>
      </c>
      <c r="F390" s="252" t="str">
        <f>IFERROR(VLOOKUP($C390,'SINAPI-MT ABRIL 2021'!$1:$1048576,3,0),IFERROR(VLOOKUP($C390,'5-COMP. PRÓPRIA'!$B$1:$I$42307,5,0),""))</f>
        <v>m</v>
      </c>
      <c r="G390" s="140">
        <v>139.1</v>
      </c>
      <c r="H390" s="252">
        <f>IFERROR(VLOOKUP($C390,'SINAPI-MT ABRIL 2021'!$1:$1048576,4,0),IFERROR(VLOOKUP($C390,'5-COMP. PRÓPRIA'!$B$1:$I$42307,8,0),""))</f>
        <v>189.3</v>
      </c>
      <c r="I390" s="254">
        <f>TRUNC(($H390*'4-BDI'!$E$35),2)</f>
        <v>241.73</v>
      </c>
      <c r="J390" s="281">
        <f t="shared" si="43"/>
        <v>26331.63</v>
      </c>
      <c r="K390" s="285">
        <f t="shared" si="44"/>
        <v>33624.639999999999</v>
      </c>
    </row>
    <row r="391" spans="1:11" s="15" customFormat="1" ht="25.5">
      <c r="A391" s="16"/>
      <c r="B391" s="298" t="s">
        <v>13522</v>
      </c>
      <c r="C391" s="14" t="str">
        <f>'5-COMP. PRÓPRIA'!B1458</f>
        <v>CP-ELE-35</v>
      </c>
      <c r="D391" s="5" t="s">
        <v>412</v>
      </c>
      <c r="E391" s="251" t="str">
        <f>IFERROR(VLOOKUP($C391,'SINAPI-MT ABRIL 2021'!$1:$1048576,2,0),IFERROR(VLOOKUP($C391,'5-COMP. PRÓPRIA'!$B$1:$I$42307,4,0),""))</f>
        <v>Caixa de passagem 30x30cm em alvenaria com tampa de ferro fundido tipo leve</v>
      </c>
      <c r="F391" s="252" t="str">
        <f>IFERROR(VLOOKUP($C391,'SINAPI-MT ABRIL 2021'!$1:$1048576,3,0),IFERROR(VLOOKUP($C391,'5-COMP. PRÓPRIA'!$B$1:$I$42307,5,0),""))</f>
        <v xml:space="preserve">un    </v>
      </c>
      <c r="G391" s="140">
        <v>17</v>
      </c>
      <c r="H391" s="252">
        <f>IFERROR(VLOOKUP($C391,'SINAPI-MT ABRIL 2021'!$1:$1048576,4,0),IFERROR(VLOOKUP($C391,'5-COMP. PRÓPRIA'!$B$1:$I$42307,8,0),""))</f>
        <v>309.27999999999997</v>
      </c>
      <c r="I391" s="254">
        <f>TRUNC(($H391*'4-BDI'!$E$35),2)</f>
        <v>394.95</v>
      </c>
      <c r="J391" s="281">
        <f t="shared" si="43"/>
        <v>5257.76</v>
      </c>
      <c r="K391" s="285">
        <f t="shared" si="44"/>
        <v>6714.15</v>
      </c>
    </row>
    <row r="392" spans="1:11" s="15" customFormat="1" ht="25.5">
      <c r="A392" s="16"/>
      <c r="B392" s="298" t="s">
        <v>13523</v>
      </c>
      <c r="C392" s="14" t="str">
        <f>'5-COMP. PRÓPRIA'!B1463</f>
        <v>CP-ELE-36</v>
      </c>
      <c r="D392" s="5" t="s">
        <v>412</v>
      </c>
      <c r="E392" s="251" t="str">
        <f>IFERROR(VLOOKUP($C392,'SINAPI-MT ABRIL 2021'!$1:$1048576,2,0),IFERROR(VLOOKUP($C392,'5-COMP. PRÓPRIA'!$B$1:$I$42307,4,0),""))</f>
        <v>Caixa de passagem 40x40cm em alvenaria com tampa de ferro fundido tipo leve</v>
      </c>
      <c r="F392" s="252" t="str">
        <f>IFERROR(VLOOKUP($C392,'SINAPI-MT ABRIL 2021'!$1:$1048576,3,0),IFERROR(VLOOKUP($C392,'5-COMP. PRÓPRIA'!$B$1:$I$42307,5,0),""))</f>
        <v xml:space="preserve">un    </v>
      </c>
      <c r="G392" s="140">
        <v>17</v>
      </c>
      <c r="H392" s="252">
        <f>IFERROR(VLOOKUP($C392,'SINAPI-MT ABRIL 2021'!$1:$1048576,4,0),IFERROR(VLOOKUP($C392,'5-COMP. PRÓPRIA'!$B$1:$I$42307,8,0),""))</f>
        <v>476.45</v>
      </c>
      <c r="I392" s="254">
        <f>TRUNC(($H392*'4-BDI'!$E$35),2)</f>
        <v>608.41999999999996</v>
      </c>
      <c r="J392" s="281">
        <f t="shared" si="43"/>
        <v>8099.65</v>
      </c>
      <c r="K392" s="285">
        <f t="shared" si="44"/>
        <v>10343.14</v>
      </c>
    </row>
    <row r="393" spans="1:11" ht="15">
      <c r="A393" s="16"/>
      <c r="B393" s="298" t="s">
        <v>13524</v>
      </c>
      <c r="C393" s="14" t="str">
        <f>'5-COMP. PRÓPRIA'!B1468</f>
        <v>CP-ELE-37</v>
      </c>
      <c r="D393" s="5" t="s">
        <v>412</v>
      </c>
      <c r="E393" s="251" t="str">
        <f>IFERROR(VLOOKUP($C393,'SINAPI-MT ABRIL 2021'!$1:$1048576,2,0),IFERROR(VLOOKUP($C393,'5-COMP. PRÓPRIA'!$B$1:$I$42307,4,0),""))</f>
        <v>Caixa inspeção aterramento 250x250x400mm</v>
      </c>
      <c r="F393" s="252" t="str">
        <f>IFERROR(VLOOKUP($C393,'SINAPI-MT ABRIL 2021'!$1:$1048576,3,0),IFERROR(VLOOKUP($C393,'5-COMP. PRÓPRIA'!$B$1:$I$42307,5,0),""))</f>
        <v xml:space="preserve">un    </v>
      </c>
      <c r="G393" s="140">
        <v>2</v>
      </c>
      <c r="H393" s="252">
        <f>IFERROR(VLOOKUP($C393,'SINAPI-MT ABRIL 2021'!$1:$1048576,4,0),IFERROR(VLOOKUP($C393,'5-COMP. PRÓPRIA'!$B$1:$I$42307,8,0),""))</f>
        <v>108.75</v>
      </c>
      <c r="I393" s="254">
        <f>TRUNC(($H393*'4-BDI'!$E$35),2)</f>
        <v>138.87</v>
      </c>
      <c r="J393" s="281">
        <f t="shared" si="43"/>
        <v>217.5</v>
      </c>
      <c r="K393" s="285">
        <f t="shared" si="44"/>
        <v>277.74</v>
      </c>
    </row>
    <row r="394" spans="1:11" ht="15">
      <c r="A394" s="16"/>
      <c r="B394" s="298" t="s">
        <v>13525</v>
      </c>
      <c r="C394" s="14" t="str">
        <f>'5-COMP. PRÓPRIA'!B1471</f>
        <v>CP-ELE-38</v>
      </c>
      <c r="D394" s="5" t="s">
        <v>412</v>
      </c>
      <c r="E394" s="251" t="str">
        <f>IFERROR(VLOOKUP($C394,'SINAPI-MT ABRIL 2021'!$1:$1048576,2,0),IFERROR(VLOOKUP($C394,'5-COMP. PRÓPRIA'!$B$1:$I$42307,4,0),""))</f>
        <v>Caixa de Passagem PVC 4x2" - fornecimento e instalaçao</v>
      </c>
      <c r="F394" s="252" t="str">
        <f>IFERROR(VLOOKUP($C394,'SINAPI-MT ABRIL 2021'!$1:$1048576,3,0),IFERROR(VLOOKUP($C394,'5-COMP. PRÓPRIA'!$B$1:$I$42307,5,0),""))</f>
        <v xml:space="preserve">un    </v>
      </c>
      <c r="G394" s="140">
        <v>262</v>
      </c>
      <c r="H394" s="252">
        <f>IFERROR(VLOOKUP($C394,'SINAPI-MT ABRIL 2021'!$1:$1048576,4,0),IFERROR(VLOOKUP($C394,'5-COMP. PRÓPRIA'!$B$1:$I$42307,8,0),""))</f>
        <v>18.79</v>
      </c>
      <c r="I394" s="254">
        <f>TRUNC(($H394*'4-BDI'!$E$35),2)</f>
        <v>23.99</v>
      </c>
      <c r="J394" s="281">
        <f t="shared" si="43"/>
        <v>4922.9799999999996</v>
      </c>
      <c r="K394" s="285">
        <f t="shared" si="44"/>
        <v>6285.38</v>
      </c>
    </row>
    <row r="395" spans="1:11" ht="15">
      <c r="A395" s="16"/>
      <c r="B395" s="298" t="s">
        <v>13526</v>
      </c>
      <c r="C395" s="14" t="str">
        <f>'5-COMP. PRÓPRIA'!B1474</f>
        <v>CP-ELE-39</v>
      </c>
      <c r="D395" s="5" t="s">
        <v>412</v>
      </c>
      <c r="E395" s="251" t="str">
        <f>IFERROR(VLOOKUP($C395,'SINAPI-MT ABRIL 2021'!$1:$1048576,2,0),IFERROR(VLOOKUP($C395,'5-COMP. PRÓPRIA'!$B$1:$I$42307,4,0),""))</f>
        <v>Caixa de Passagem PVC 4x4" - fornecimento e instalaçao</v>
      </c>
      <c r="F395" s="252" t="str">
        <f>IFERROR(VLOOKUP($C395,'SINAPI-MT ABRIL 2021'!$1:$1048576,3,0),IFERROR(VLOOKUP($C395,'5-COMP. PRÓPRIA'!$B$1:$I$42307,5,0),""))</f>
        <v xml:space="preserve">un    </v>
      </c>
      <c r="G395" s="140">
        <v>10</v>
      </c>
      <c r="H395" s="252">
        <f>IFERROR(VLOOKUP($C395,'SINAPI-MT ABRIL 2021'!$1:$1048576,4,0),IFERROR(VLOOKUP($C395,'5-COMP. PRÓPRIA'!$B$1:$I$42307,8,0),""))</f>
        <v>23</v>
      </c>
      <c r="I395" s="254">
        <f>TRUNC(($H395*'4-BDI'!$E$35),2)</f>
        <v>29.37</v>
      </c>
      <c r="J395" s="281">
        <f t="shared" si="43"/>
        <v>230</v>
      </c>
      <c r="K395" s="285">
        <f t="shared" si="44"/>
        <v>293.7</v>
      </c>
    </row>
    <row r="396" spans="1:11" s="15" customFormat="1" ht="15">
      <c r="A396" s="16"/>
      <c r="B396" s="298" t="s">
        <v>13527</v>
      </c>
      <c r="C396" s="14" t="str">
        <f>'5-COMP. PRÓPRIA'!B1477</f>
        <v>CP-ELE-40</v>
      </c>
      <c r="D396" s="5" t="s">
        <v>412</v>
      </c>
      <c r="E396" s="251" t="str">
        <f>IFERROR(VLOOKUP($C396,'SINAPI-MT ABRIL 2021'!$1:$1048576,2,0),IFERROR(VLOOKUP($C396,'5-COMP. PRÓPRIA'!$B$1:$I$42307,4,0),""))</f>
        <v>Caixa de Passagem PVC Octogonal 3" - fornecimento e instalaçao</v>
      </c>
      <c r="F396" s="252" t="str">
        <f>IFERROR(VLOOKUP($C396,'SINAPI-MT ABRIL 2021'!$1:$1048576,3,0),IFERROR(VLOOKUP($C396,'5-COMP. PRÓPRIA'!$B$1:$I$42307,5,0),""))</f>
        <v xml:space="preserve">un    </v>
      </c>
      <c r="G396" s="140">
        <v>205</v>
      </c>
      <c r="H396" s="252">
        <f>IFERROR(VLOOKUP($C396,'SINAPI-MT ABRIL 2021'!$1:$1048576,4,0),IFERROR(VLOOKUP($C396,'5-COMP. PRÓPRIA'!$B$1:$I$42307,8,0),""))</f>
        <v>7.47</v>
      </c>
      <c r="I396" s="254">
        <f>TRUNC(($H396*'4-BDI'!$E$35),2)</f>
        <v>9.5299999999999994</v>
      </c>
      <c r="J396" s="281">
        <f t="shared" si="43"/>
        <v>1531.35</v>
      </c>
      <c r="K396" s="285">
        <f t="shared" si="44"/>
        <v>1953.65</v>
      </c>
    </row>
    <row r="397" spans="1:11" s="15" customFormat="1">
      <c r="A397" s="16"/>
      <c r="B397" s="297" t="s">
        <v>259</v>
      </c>
      <c r="C397" s="237"/>
      <c r="D397" s="237"/>
      <c r="E397" s="36" t="s">
        <v>670</v>
      </c>
      <c r="F397" s="5"/>
      <c r="G397" s="140"/>
      <c r="H397" s="22"/>
      <c r="I397" s="22"/>
      <c r="J397" s="22"/>
      <c r="K397" s="292"/>
    </row>
    <row r="398" spans="1:11" s="15" customFormat="1" ht="38.25">
      <c r="A398" s="44"/>
      <c r="B398" s="298" t="s">
        <v>13540</v>
      </c>
      <c r="C398" s="49" t="str">
        <f>'5-COMP. PRÓPRIA'!B1480</f>
        <v>CP-ELE-41</v>
      </c>
      <c r="D398" s="5" t="s">
        <v>412</v>
      </c>
      <c r="E398" s="251" t="str">
        <f>IFERROR(VLOOKUP($C398,'SINAPI-MT ABRIL 2021'!$1:$1048576,2,0),IFERROR(VLOOKUP($C398,'5-COMP. PRÓPRIA'!$B$1:$I$42307,4,0),""))</f>
        <v>Condutor de cobre unipolar, isolação em PVC/70ºC, camada de proteção em PVC, não propagador de chamas, classe de tensão 750V, encordoamento classe 5, flexível, com a seguinte seção nominal: #2,5 mm²</v>
      </c>
      <c r="F398" s="252" t="str">
        <f>IFERROR(VLOOKUP($C398,'SINAPI-MT ABRIL 2021'!$1:$1048576,3,0),IFERROR(VLOOKUP($C398,'5-COMP. PRÓPRIA'!$B$1:$I$42307,5,0),""))</f>
        <v>m</v>
      </c>
      <c r="G398" s="142">
        <v>7957.1</v>
      </c>
      <c r="H398" s="252">
        <f>IFERROR(VLOOKUP($C398,'SINAPI-MT ABRIL 2021'!$1:$1048576,4,0),IFERROR(VLOOKUP($C398,'5-COMP. PRÓPRIA'!$B$1:$I$42307,8,0),""))</f>
        <v>3.65</v>
      </c>
      <c r="I398" s="254">
        <f>TRUNC(($H398*'4-BDI'!$E$35),2)</f>
        <v>4.66</v>
      </c>
      <c r="J398" s="281">
        <f t="shared" ref="J398:J409" si="45">TRUNC((H398*G398),2)</f>
        <v>29043.41</v>
      </c>
      <c r="K398" s="285">
        <f t="shared" ref="K398:K409" si="46">TRUNC((I398*G398),2)</f>
        <v>37080.080000000002</v>
      </c>
    </row>
    <row r="399" spans="1:11" s="15" customFormat="1" ht="38.25">
      <c r="A399" s="16"/>
      <c r="B399" s="298" t="s">
        <v>13541</v>
      </c>
      <c r="C399" s="14" t="str">
        <f>'5-COMP. PRÓPRIA'!B1483</f>
        <v>CP-ELE-42</v>
      </c>
      <c r="D399" s="5" t="s">
        <v>412</v>
      </c>
      <c r="E399" s="251" t="str">
        <f>IFERROR(VLOOKUP($C399,'SINAPI-MT ABRIL 2021'!$1:$1048576,2,0),IFERROR(VLOOKUP($C399,'5-COMP. PRÓPRIA'!$B$1:$I$42307,4,0),""))</f>
        <v>Condutor de cobre unipolar, isolação em PVC/70ºC, camada de proteção em PVC, não propagador de chamas, classe de tensão 750V, encordoamento classe 5, flexível, com a seguinte seção nominal: #4 mm²</v>
      </c>
      <c r="F399" s="252" t="str">
        <f>IFERROR(VLOOKUP($C399,'SINAPI-MT ABRIL 2021'!$1:$1048576,3,0),IFERROR(VLOOKUP($C399,'5-COMP. PRÓPRIA'!$B$1:$I$42307,5,0),""))</f>
        <v>m</v>
      </c>
      <c r="G399" s="140">
        <v>1012.3</v>
      </c>
      <c r="H399" s="252">
        <f>IFERROR(VLOOKUP($C399,'SINAPI-MT ABRIL 2021'!$1:$1048576,4,0),IFERROR(VLOOKUP($C399,'5-COMP. PRÓPRIA'!$B$1:$I$42307,8,0),""))</f>
        <v>6.08</v>
      </c>
      <c r="I399" s="254">
        <f>TRUNC(($H399*'4-BDI'!$E$35),2)</f>
        <v>7.76</v>
      </c>
      <c r="J399" s="281">
        <f t="shared" si="45"/>
        <v>6154.78</v>
      </c>
      <c r="K399" s="285">
        <f t="shared" si="46"/>
        <v>7855.44</v>
      </c>
    </row>
    <row r="400" spans="1:11" s="15" customFormat="1" ht="38.25">
      <c r="A400" s="44"/>
      <c r="B400" s="298" t="s">
        <v>13542</v>
      </c>
      <c r="C400" s="49" t="str">
        <f>'5-COMP. PRÓPRIA'!B1486</f>
        <v>CP-ELE-43</v>
      </c>
      <c r="D400" s="5" t="s">
        <v>412</v>
      </c>
      <c r="E400" s="251" t="str">
        <f>IFERROR(VLOOKUP($C400,'SINAPI-MT ABRIL 2021'!$1:$1048576,2,0),IFERROR(VLOOKUP($C400,'5-COMP. PRÓPRIA'!$B$1:$I$42307,4,0),""))</f>
        <v>Condutor de cobre unipolar, isolação em PVC/70ºC, camada de proteção em PVC, não propagador de chamas, classe de tensão 750V, encordoamento classe 5, flexível, com a seguinte seção nominal: #6 mm²</v>
      </c>
      <c r="F400" s="252" t="str">
        <f>IFERROR(VLOOKUP($C400,'SINAPI-MT ABRIL 2021'!$1:$1048576,3,0),IFERROR(VLOOKUP($C400,'5-COMP. PRÓPRIA'!$B$1:$I$42307,5,0),""))</f>
        <v>m</v>
      </c>
      <c r="G400" s="142">
        <v>2335.3000000000002</v>
      </c>
      <c r="H400" s="252">
        <f>IFERROR(VLOOKUP($C400,'SINAPI-MT ABRIL 2021'!$1:$1048576,4,0),IFERROR(VLOOKUP($C400,'5-COMP. PRÓPRIA'!$B$1:$I$42307,8,0),""))</f>
        <v>8.35</v>
      </c>
      <c r="I400" s="254">
        <f>TRUNC(($H400*'4-BDI'!$E$35),2)</f>
        <v>10.66</v>
      </c>
      <c r="J400" s="281">
        <f t="shared" si="45"/>
        <v>19499.75</v>
      </c>
      <c r="K400" s="285">
        <f t="shared" si="46"/>
        <v>24894.29</v>
      </c>
    </row>
    <row r="401" spans="1:11" s="15" customFormat="1" ht="38.25">
      <c r="A401" s="44"/>
      <c r="B401" s="298" t="s">
        <v>13543</v>
      </c>
      <c r="C401" s="49" t="str">
        <f>'5-COMP. PRÓPRIA'!B1489</f>
        <v>CP-ELE-44</v>
      </c>
      <c r="D401" s="5" t="s">
        <v>412</v>
      </c>
      <c r="E401" s="251" t="str">
        <f>IFERROR(VLOOKUP($C401,'SINAPI-MT ABRIL 2021'!$1:$1048576,2,0),IFERROR(VLOOKUP($C401,'5-COMP. PRÓPRIA'!$B$1:$I$42307,4,0),""))</f>
        <v>Condutor de cobre unipolar, isolação em PVC/70ºC, camada de proteção em PVC, não propagador de chamas, classe de tensão 750V, encordoamento classe 5, flexível, com a seguinte seção nominal: #10 mm²</v>
      </c>
      <c r="F401" s="252" t="str">
        <f>IFERROR(VLOOKUP($C401,'SINAPI-MT ABRIL 2021'!$1:$1048576,3,0),IFERROR(VLOOKUP($C401,'5-COMP. PRÓPRIA'!$B$1:$I$42307,5,0),""))</f>
        <v>m</v>
      </c>
      <c r="G401" s="142">
        <v>602.79999999999995</v>
      </c>
      <c r="H401" s="252">
        <f>IFERROR(VLOOKUP($C401,'SINAPI-MT ABRIL 2021'!$1:$1048576,4,0),IFERROR(VLOOKUP($C401,'5-COMP. PRÓPRIA'!$B$1:$I$42307,8,0),""))</f>
        <v>13.87</v>
      </c>
      <c r="I401" s="254">
        <f>TRUNC(($H401*'4-BDI'!$E$35),2)</f>
        <v>17.71</v>
      </c>
      <c r="J401" s="281">
        <f t="shared" si="45"/>
        <v>8360.83</v>
      </c>
      <c r="K401" s="285">
        <f t="shared" si="46"/>
        <v>10675.58</v>
      </c>
    </row>
    <row r="402" spans="1:11" s="15" customFormat="1" ht="38.25">
      <c r="A402" s="44"/>
      <c r="B402" s="298" t="s">
        <v>13544</v>
      </c>
      <c r="C402" s="49" t="str">
        <f>'5-COMP. PRÓPRIA'!B1492</f>
        <v>CP-ELE-45</v>
      </c>
      <c r="D402" s="5" t="s">
        <v>412</v>
      </c>
      <c r="E402" s="251" t="str">
        <f>IFERROR(VLOOKUP($C402,'SINAPI-MT ABRIL 2021'!$1:$1048576,2,0),IFERROR(VLOOKUP($C402,'5-COMP. PRÓPRIA'!$B$1:$I$42307,4,0),""))</f>
        <v>Condutor de cobre unipolar, isolação em PVC/70ºC, camada de proteção em PVC, não propagador de chamas, classe de tensão 750V, encordoamento classe 5, flexível, com a seguinte seção nominal: #16 mm²</v>
      </c>
      <c r="F402" s="252" t="str">
        <f>IFERROR(VLOOKUP($C402,'SINAPI-MT ABRIL 2021'!$1:$1048576,3,0),IFERROR(VLOOKUP($C402,'5-COMP. PRÓPRIA'!$B$1:$I$42307,5,0),""))</f>
        <v>m</v>
      </c>
      <c r="G402" s="142">
        <v>906.3</v>
      </c>
      <c r="H402" s="252">
        <f>IFERROR(VLOOKUP($C402,'SINAPI-MT ABRIL 2021'!$1:$1048576,4,0),IFERROR(VLOOKUP($C402,'5-COMP. PRÓPRIA'!$B$1:$I$42307,8,0),""))</f>
        <v>19.68</v>
      </c>
      <c r="I402" s="254">
        <f>TRUNC(($H402*'4-BDI'!$E$35),2)</f>
        <v>25.13</v>
      </c>
      <c r="J402" s="281">
        <f t="shared" si="45"/>
        <v>17835.98</v>
      </c>
      <c r="K402" s="285">
        <f t="shared" si="46"/>
        <v>22775.31</v>
      </c>
    </row>
    <row r="403" spans="1:11" s="15" customFormat="1" ht="38.25">
      <c r="A403" s="44"/>
      <c r="B403" s="298" t="s">
        <v>13545</v>
      </c>
      <c r="C403" s="49" t="str">
        <f>'5-COMP. PRÓPRIA'!B1495</f>
        <v>CP-ELE-46</v>
      </c>
      <c r="D403" s="5" t="s">
        <v>412</v>
      </c>
      <c r="E403" s="251" t="str">
        <f>IFERROR(VLOOKUP($C403,'SINAPI-MT ABRIL 2021'!$1:$1048576,2,0),IFERROR(VLOOKUP($C403,'5-COMP. PRÓPRIA'!$B$1:$I$42307,4,0),""))</f>
        <v>Condutor de cobre unipolar, isolação em PVC/70ºC, camada de proteção em PVC, não propagador de chamas, classe de tensão 750V, encordoamento classe 5, flexível, com a seguinte seção nominal: #25 mm²</v>
      </c>
      <c r="F403" s="252" t="str">
        <f>IFERROR(VLOOKUP($C403,'SINAPI-MT ABRIL 2021'!$1:$1048576,3,0),IFERROR(VLOOKUP($C403,'5-COMP. PRÓPRIA'!$B$1:$I$42307,5,0),""))</f>
        <v>m</v>
      </c>
      <c r="G403" s="142">
        <v>2112.1</v>
      </c>
      <c r="H403" s="252">
        <f>IFERROR(VLOOKUP($C403,'SINAPI-MT ABRIL 2021'!$1:$1048576,4,0),IFERROR(VLOOKUP($C403,'5-COMP. PRÓPRIA'!$B$1:$I$42307,8,0),""))</f>
        <v>26.08</v>
      </c>
      <c r="I403" s="254">
        <f>TRUNC(($H403*'4-BDI'!$E$35),2)</f>
        <v>33.299999999999997</v>
      </c>
      <c r="J403" s="281">
        <f t="shared" si="45"/>
        <v>55083.56</v>
      </c>
      <c r="K403" s="285">
        <f t="shared" si="46"/>
        <v>70332.929999999993</v>
      </c>
    </row>
    <row r="404" spans="1:11" s="15" customFormat="1" ht="38.25">
      <c r="A404" s="44"/>
      <c r="B404" s="298" t="s">
        <v>13546</v>
      </c>
      <c r="C404" s="49" t="str">
        <f>'5-COMP. PRÓPRIA'!B1498</f>
        <v>CP-ELE-47</v>
      </c>
      <c r="D404" s="5" t="s">
        <v>412</v>
      </c>
      <c r="E404" s="251" t="str">
        <f>IFERROR(VLOOKUP($C404,'SINAPI-MT ABRIL 2021'!$1:$1048576,2,0),IFERROR(VLOOKUP($C404,'5-COMP. PRÓPRIA'!$B$1:$I$42307,4,0),""))</f>
        <v>Condutor de cobre unipolar, isolação em PVC/70ºC, camada de proteção em PVC, não propagador de chamas, classe de tensão 750V, encordoamento classe 5, flexível, com a seguinte seção nominal: #35 mm²</v>
      </c>
      <c r="F404" s="252" t="str">
        <f>IFERROR(VLOOKUP($C404,'SINAPI-MT ABRIL 2021'!$1:$1048576,3,0),IFERROR(VLOOKUP($C404,'5-COMP. PRÓPRIA'!$B$1:$I$42307,5,0),""))</f>
        <v>m</v>
      </c>
      <c r="G404" s="142">
        <v>235.9</v>
      </c>
      <c r="H404" s="252">
        <f>IFERROR(VLOOKUP($C404,'SINAPI-MT ABRIL 2021'!$1:$1048576,4,0),IFERROR(VLOOKUP($C404,'5-COMP. PRÓPRIA'!$B$1:$I$42307,8,0),""))</f>
        <v>35.369999999999997</v>
      </c>
      <c r="I404" s="254">
        <f>TRUNC(($H404*'4-BDI'!$E$35),2)</f>
        <v>45.16</v>
      </c>
      <c r="J404" s="281">
        <f t="shared" si="45"/>
        <v>8343.7800000000007</v>
      </c>
      <c r="K404" s="285">
        <f t="shared" si="46"/>
        <v>10653.24</v>
      </c>
    </row>
    <row r="405" spans="1:11" s="15" customFormat="1" ht="38.25">
      <c r="A405" s="44"/>
      <c r="B405" s="298" t="s">
        <v>13547</v>
      </c>
      <c r="C405" s="49" t="str">
        <f>'5-COMP. PRÓPRIA'!B1501</f>
        <v>CP-ELE-48</v>
      </c>
      <c r="D405" s="5" t="s">
        <v>412</v>
      </c>
      <c r="E405" s="251" t="str">
        <f>IFERROR(VLOOKUP($C405,'SINAPI-MT ABRIL 2021'!$1:$1048576,2,0),IFERROR(VLOOKUP($C405,'5-COMP. PRÓPRIA'!$B$1:$I$42307,4,0),""))</f>
        <v>Condutor de cobre unipolar, isolação em PVC/70ºC, camada de proteção em PVC, não propagador de chamas, classe de tensão 750V, encordoamento classe 5, flexível, com a seguinte seção nominal: #50 mm²</v>
      </c>
      <c r="F405" s="252" t="str">
        <f>IFERROR(VLOOKUP($C405,'SINAPI-MT ABRIL 2021'!$1:$1048576,3,0),IFERROR(VLOOKUP($C405,'5-COMP. PRÓPRIA'!$B$1:$I$42307,5,0),""))</f>
        <v>m</v>
      </c>
      <c r="G405" s="142">
        <v>157.6</v>
      </c>
      <c r="H405" s="252">
        <f>IFERROR(VLOOKUP($C405,'SINAPI-MT ABRIL 2021'!$1:$1048576,4,0),IFERROR(VLOOKUP($C405,'5-COMP. PRÓPRIA'!$B$1:$I$42307,8,0),""))</f>
        <v>51.25</v>
      </c>
      <c r="I405" s="254">
        <f>TRUNC(($H405*'4-BDI'!$E$35),2)</f>
        <v>65.44</v>
      </c>
      <c r="J405" s="281">
        <f t="shared" si="45"/>
        <v>8077</v>
      </c>
      <c r="K405" s="285">
        <f t="shared" si="46"/>
        <v>10313.34</v>
      </c>
    </row>
    <row r="406" spans="1:11" s="15" customFormat="1" ht="38.25">
      <c r="A406" s="44"/>
      <c r="B406" s="298" t="s">
        <v>13548</v>
      </c>
      <c r="C406" s="49" t="str">
        <f>'5-COMP. PRÓPRIA'!B1504</f>
        <v>CP-ELE-49</v>
      </c>
      <c r="D406" s="5" t="s">
        <v>412</v>
      </c>
      <c r="E406" s="251" t="str">
        <f>IFERROR(VLOOKUP($C406,'SINAPI-MT ABRIL 2021'!$1:$1048576,2,0),IFERROR(VLOOKUP($C406,'5-COMP. PRÓPRIA'!$B$1:$I$42307,4,0),""))</f>
        <v>Condutor de cobre unipolar, isolação em PVC/70ºC, camada de proteção em PVC, não propagador de chamas, classe de tensão 750V, encordoamento classe 5, flexível, com a seguinte seção nominal: #70 mm²</v>
      </c>
      <c r="F406" s="252" t="str">
        <f>IFERROR(VLOOKUP($C406,'SINAPI-MT ABRIL 2021'!$1:$1048576,3,0),IFERROR(VLOOKUP($C406,'5-COMP. PRÓPRIA'!$B$1:$I$42307,5,0),""))</f>
        <v>m</v>
      </c>
      <c r="G406" s="142">
        <v>259.8</v>
      </c>
      <c r="H406" s="252">
        <f>IFERROR(VLOOKUP($C406,'SINAPI-MT ABRIL 2021'!$1:$1048576,4,0),IFERROR(VLOOKUP($C406,'5-COMP. PRÓPRIA'!$B$1:$I$42307,8,0),""))</f>
        <v>71.52</v>
      </c>
      <c r="I406" s="254">
        <f>TRUNC(($H406*'4-BDI'!$E$35),2)</f>
        <v>91.33</v>
      </c>
      <c r="J406" s="281">
        <f t="shared" si="45"/>
        <v>18580.89</v>
      </c>
      <c r="K406" s="285">
        <f t="shared" si="46"/>
        <v>23727.53</v>
      </c>
    </row>
    <row r="407" spans="1:11" s="15" customFormat="1" ht="38.25">
      <c r="A407" s="44"/>
      <c r="B407" s="298" t="s">
        <v>13549</v>
      </c>
      <c r="C407" s="49" t="str">
        <f>'5-COMP. PRÓPRIA'!B1507</f>
        <v>CP-ELE-50</v>
      </c>
      <c r="D407" s="5" t="s">
        <v>412</v>
      </c>
      <c r="E407" s="251" t="str">
        <f>IFERROR(VLOOKUP($C407,'SINAPI-MT ABRIL 2021'!$1:$1048576,2,0),IFERROR(VLOOKUP($C407,'5-COMP. PRÓPRIA'!$B$1:$I$42307,4,0),""))</f>
        <v>Condutor de cobre unipolar, isolação em PVC/70ºC, camada de proteção em PVC, não propagador de chamas, classe de tensão 750V, encordoamento classe 5, flexível, com a seguinte seção nominal: #95 mm²</v>
      </c>
      <c r="F407" s="252" t="str">
        <f>IFERROR(VLOOKUP($C407,'SINAPI-MT ABRIL 2021'!$1:$1048576,3,0),IFERROR(VLOOKUP($C407,'5-COMP. PRÓPRIA'!$B$1:$I$42307,5,0),""))</f>
        <v>m</v>
      </c>
      <c r="G407" s="142">
        <v>10.3</v>
      </c>
      <c r="H407" s="252">
        <f>IFERROR(VLOOKUP($C407,'SINAPI-MT ABRIL 2021'!$1:$1048576,4,0),IFERROR(VLOOKUP($C407,'5-COMP. PRÓPRIA'!$B$1:$I$42307,8,0),""))</f>
        <v>93.43</v>
      </c>
      <c r="I407" s="254">
        <f>TRUNC(($H407*'4-BDI'!$E$35),2)</f>
        <v>119.31</v>
      </c>
      <c r="J407" s="281">
        <f t="shared" si="45"/>
        <v>962.32</v>
      </c>
      <c r="K407" s="285">
        <f t="shared" si="46"/>
        <v>1228.8900000000001</v>
      </c>
    </row>
    <row r="408" spans="1:11" s="15" customFormat="1" ht="38.25">
      <c r="A408" s="44"/>
      <c r="B408" s="298" t="s">
        <v>13550</v>
      </c>
      <c r="C408" s="49" t="str">
        <f>'5-COMP. PRÓPRIA'!B1510</f>
        <v>CP-ELE-51</v>
      </c>
      <c r="D408" s="5" t="s">
        <v>412</v>
      </c>
      <c r="E408" s="251" t="str">
        <f>IFERROR(VLOOKUP($C408,'SINAPI-MT ABRIL 2021'!$1:$1048576,2,0),IFERROR(VLOOKUP($C408,'5-COMP. PRÓPRIA'!$B$1:$I$42307,4,0),""))</f>
        <v>Condutor de cobre unipolar, isolação em PVC/70ºC, camada de proteção em PVC, não propagador de chamas, classe de tensão 750V, encordoamento classe 5, flexível, com a seguinte seção nominal: #120 mm²</v>
      </c>
      <c r="F408" s="252" t="str">
        <f>IFERROR(VLOOKUP($C408,'SINAPI-MT ABRIL 2021'!$1:$1048576,3,0),IFERROR(VLOOKUP($C408,'5-COMP. PRÓPRIA'!$B$1:$I$42307,5,0),""))</f>
        <v>m</v>
      </c>
      <c r="G408" s="142">
        <v>138</v>
      </c>
      <c r="H408" s="252">
        <f>IFERROR(VLOOKUP($C408,'SINAPI-MT ABRIL 2021'!$1:$1048576,4,0),IFERROR(VLOOKUP($C408,'5-COMP. PRÓPRIA'!$B$1:$I$42307,8,0),""))</f>
        <v>120.02</v>
      </c>
      <c r="I408" s="254">
        <f>TRUNC(($H408*'4-BDI'!$E$35),2)</f>
        <v>153.26</v>
      </c>
      <c r="J408" s="281">
        <f t="shared" si="45"/>
        <v>16562.759999999998</v>
      </c>
      <c r="K408" s="285">
        <f t="shared" si="46"/>
        <v>21149.88</v>
      </c>
    </row>
    <row r="409" spans="1:11" ht="38.25">
      <c r="A409" s="44"/>
      <c r="B409" s="298" t="s">
        <v>13551</v>
      </c>
      <c r="C409" s="14" t="str">
        <f>'5-COMP. PRÓPRIA'!B1513</f>
        <v>CP-CND-01</v>
      </c>
      <c r="D409" s="5" t="s">
        <v>412</v>
      </c>
      <c r="E409" s="251" t="str">
        <f>IFERROR(VLOOKUP($C409,'SINAPI-MT ABRIL 2021'!$1:$1048576,2,0),IFERROR(VLOOKUP($C409,'5-COMP. PRÓPRIA'!$B$1:$I$42307,4,0),""))</f>
        <v>Condutor de cobre unipolar, isolação em PVC/70ºC, camada de proteção em PVC, não propagador de chamas, classe de tensão 750V, encordoamento classe 5, flexível, com a seguinte seção nominal: #240 mm²</v>
      </c>
      <c r="F409" s="252" t="str">
        <f>IFERROR(VLOOKUP($C409,'SINAPI-MT ABRIL 2021'!$1:$1048576,3,0),IFERROR(VLOOKUP($C409,'5-COMP. PRÓPRIA'!$B$1:$I$42307,5,0),""))</f>
        <v>m</v>
      </c>
      <c r="G409" s="140">
        <v>127</v>
      </c>
      <c r="H409" s="252">
        <f>IFERROR(VLOOKUP($C409,'SINAPI-MT ABRIL 2021'!$1:$1048576,4,0),IFERROR(VLOOKUP($C409,'5-COMP. PRÓPRIA'!$B$1:$I$42307,8,0),""))</f>
        <v>239.63</v>
      </c>
      <c r="I409" s="254">
        <f>TRUNC(($H409*'4-BDI'!$E$35),2)</f>
        <v>306</v>
      </c>
      <c r="J409" s="281">
        <f t="shared" si="45"/>
        <v>30433.01</v>
      </c>
      <c r="K409" s="285">
        <f t="shared" si="46"/>
        <v>38862</v>
      </c>
    </row>
    <row r="410" spans="1:11" s="15" customFormat="1">
      <c r="A410" s="16"/>
      <c r="B410" s="297" t="s">
        <v>262</v>
      </c>
      <c r="C410" s="237"/>
      <c r="D410" s="237"/>
      <c r="E410" s="36" t="s">
        <v>671</v>
      </c>
      <c r="F410" s="8"/>
      <c r="G410" s="140"/>
      <c r="H410" s="22"/>
      <c r="I410" s="22"/>
      <c r="J410" s="22"/>
      <c r="K410" s="292"/>
    </row>
    <row r="411" spans="1:11" s="15" customFormat="1" ht="15">
      <c r="A411" s="16"/>
      <c r="B411" s="298" t="s">
        <v>13552</v>
      </c>
      <c r="C411" s="14" t="str">
        <f>'5-COMP. PRÓPRIA'!B1516</f>
        <v>CP-ELE-52</v>
      </c>
      <c r="D411" s="5" t="s">
        <v>412</v>
      </c>
      <c r="E411" s="251" t="str">
        <f>IFERROR(VLOOKUP($C411,'SINAPI-MT ABRIL 2021'!$1:$1048576,2,0),IFERROR(VLOOKUP($C411,'5-COMP. PRÓPRIA'!$B$1:$I$42307,4,0),""))</f>
        <v>Eletrocalha lisa tipo U 50x50mm com tampa, inclusive conexões</v>
      </c>
      <c r="F411" s="252" t="str">
        <f>IFERROR(VLOOKUP($C411,'SINAPI-MT ABRIL 2021'!$1:$1048576,3,0),IFERROR(VLOOKUP($C411,'5-COMP. PRÓPRIA'!$B$1:$I$42307,5,0),""))</f>
        <v>m</v>
      </c>
      <c r="G411" s="228">
        <v>31.3</v>
      </c>
      <c r="H411" s="252">
        <f>IFERROR(VLOOKUP($C411,'SINAPI-MT ABRIL 2021'!$1:$1048576,4,0),IFERROR(VLOOKUP($C411,'5-COMP. PRÓPRIA'!$B$1:$I$42307,8,0),""))</f>
        <v>48.78</v>
      </c>
      <c r="I411" s="254">
        <f>TRUNC(($H411*'4-BDI'!$E$35),2)</f>
        <v>62.29</v>
      </c>
      <c r="J411" s="281">
        <f t="shared" ref="J411:J426" si="47">TRUNC((H411*G411),2)</f>
        <v>1526.81</v>
      </c>
      <c r="K411" s="285">
        <f t="shared" ref="K411:K426" si="48">TRUNC((I411*G411),2)</f>
        <v>1949.67</v>
      </c>
    </row>
    <row r="412" spans="1:11" s="15" customFormat="1" ht="15">
      <c r="A412" s="16"/>
      <c r="B412" s="298" t="s">
        <v>13553</v>
      </c>
      <c r="C412" s="14" t="str">
        <f>'5-COMP. PRÓPRIA'!B1521</f>
        <v>CP-ELE-53</v>
      </c>
      <c r="D412" s="5" t="s">
        <v>412</v>
      </c>
      <c r="E412" s="251" t="str">
        <f>IFERROR(VLOOKUP($C412,'SINAPI-MT ABRIL 2021'!$1:$1048576,2,0),IFERROR(VLOOKUP($C412,'5-COMP. PRÓPRIA'!$B$1:$I$42307,4,0),""))</f>
        <v>Eletrocalha lisa tipo U 75x50mm com tampa, inclusive conexões</v>
      </c>
      <c r="F412" s="252" t="str">
        <f>IFERROR(VLOOKUP($C412,'SINAPI-MT ABRIL 2021'!$1:$1048576,3,0),IFERROR(VLOOKUP($C412,'5-COMP. PRÓPRIA'!$B$1:$I$42307,5,0),""))</f>
        <v>m</v>
      </c>
      <c r="G412" s="228">
        <v>18.5</v>
      </c>
      <c r="H412" s="252">
        <f>IFERROR(VLOOKUP($C412,'SINAPI-MT ABRIL 2021'!$1:$1048576,4,0),IFERROR(VLOOKUP($C412,'5-COMP. PRÓPRIA'!$B$1:$I$42307,8,0),""))</f>
        <v>60.33</v>
      </c>
      <c r="I412" s="254">
        <f>TRUNC(($H412*'4-BDI'!$E$35),2)</f>
        <v>77.040000000000006</v>
      </c>
      <c r="J412" s="281">
        <f t="shared" si="47"/>
        <v>1116.0999999999999</v>
      </c>
      <c r="K412" s="285">
        <f t="shared" si="48"/>
        <v>1425.24</v>
      </c>
    </row>
    <row r="413" spans="1:11" s="15" customFormat="1" ht="15">
      <c r="A413" s="16"/>
      <c r="B413" s="298" t="s">
        <v>13554</v>
      </c>
      <c r="C413" s="14" t="str">
        <f>'5-COMP. PRÓPRIA'!B1526</f>
        <v>CP-ELE-54</v>
      </c>
      <c r="D413" s="5" t="s">
        <v>412</v>
      </c>
      <c r="E413" s="251" t="str">
        <f>IFERROR(VLOOKUP($C413,'SINAPI-MT ABRIL 2021'!$1:$1048576,2,0),IFERROR(VLOOKUP($C413,'5-COMP. PRÓPRIA'!$B$1:$I$42307,4,0),""))</f>
        <v>Eletrocalha lisa tipo U 75x75mm com tampa, inclusive conexões</v>
      </c>
      <c r="F413" s="252" t="str">
        <f>IFERROR(VLOOKUP($C413,'SINAPI-MT ABRIL 2021'!$1:$1048576,3,0),IFERROR(VLOOKUP($C413,'5-COMP. PRÓPRIA'!$B$1:$I$42307,5,0),""))</f>
        <v>m</v>
      </c>
      <c r="G413" s="228">
        <v>11.5</v>
      </c>
      <c r="H413" s="252">
        <f>IFERROR(VLOOKUP($C413,'SINAPI-MT ABRIL 2021'!$1:$1048576,4,0),IFERROR(VLOOKUP($C413,'5-COMP. PRÓPRIA'!$B$1:$I$42307,8,0),""))</f>
        <v>63.48</v>
      </c>
      <c r="I413" s="254">
        <f>TRUNC(($H413*'4-BDI'!$E$35),2)</f>
        <v>81.06</v>
      </c>
      <c r="J413" s="281">
        <f t="shared" si="47"/>
        <v>730.02</v>
      </c>
      <c r="K413" s="285">
        <f t="shared" si="48"/>
        <v>932.19</v>
      </c>
    </row>
    <row r="414" spans="1:11" s="15" customFormat="1" ht="15">
      <c r="A414" s="16"/>
      <c r="B414" s="298" t="s">
        <v>13555</v>
      </c>
      <c r="C414" s="14" t="str">
        <f>'5-COMP. PRÓPRIA'!B1531</f>
        <v>CP-ELE-55</v>
      </c>
      <c r="D414" s="5" t="s">
        <v>412</v>
      </c>
      <c r="E414" s="251" t="str">
        <f>IFERROR(VLOOKUP($C414,'SINAPI-MT ABRIL 2021'!$1:$1048576,2,0),IFERROR(VLOOKUP($C414,'5-COMP. PRÓPRIA'!$B$1:$I$42307,4,0),""))</f>
        <v>Eletrocalha lisa tipo U 100x50mm com tampa, inclusive conexões</v>
      </c>
      <c r="F414" s="252" t="str">
        <f>IFERROR(VLOOKUP($C414,'SINAPI-MT ABRIL 2021'!$1:$1048576,3,0),IFERROR(VLOOKUP($C414,'5-COMP. PRÓPRIA'!$B$1:$I$42307,5,0),""))</f>
        <v>m</v>
      </c>
      <c r="G414" s="228">
        <v>36.6</v>
      </c>
      <c r="H414" s="252">
        <f>IFERROR(VLOOKUP($C414,'SINAPI-MT ABRIL 2021'!$1:$1048576,4,0),IFERROR(VLOOKUP($C414,'5-COMP. PRÓPRIA'!$B$1:$I$42307,8,0),""))</f>
        <v>66.63</v>
      </c>
      <c r="I414" s="254">
        <f>TRUNC(($H414*'4-BDI'!$E$35),2)</f>
        <v>85.08</v>
      </c>
      <c r="J414" s="281">
        <f t="shared" si="47"/>
        <v>2438.65</v>
      </c>
      <c r="K414" s="285">
        <f t="shared" si="48"/>
        <v>3113.92</v>
      </c>
    </row>
    <row r="415" spans="1:11" s="15" customFormat="1" ht="15">
      <c r="A415" s="16"/>
      <c r="B415" s="298" t="s">
        <v>13556</v>
      </c>
      <c r="C415" s="14" t="str">
        <f>'5-COMP. PRÓPRIA'!B1536</f>
        <v>CP-ELE-56</v>
      </c>
      <c r="D415" s="5" t="s">
        <v>412</v>
      </c>
      <c r="E415" s="251" t="str">
        <f>IFERROR(VLOOKUP($C415,'SINAPI-MT ABRIL 2021'!$1:$1048576,2,0),IFERROR(VLOOKUP($C415,'5-COMP. PRÓPRIA'!$B$1:$I$42307,4,0),""))</f>
        <v>Eletrocalha lisa tipo U 100x100mm com tampa, incl. conexões</v>
      </c>
      <c r="F415" s="252" t="str">
        <f>IFERROR(VLOOKUP($C415,'SINAPI-MT ABRIL 2021'!$1:$1048576,3,0),IFERROR(VLOOKUP($C415,'5-COMP. PRÓPRIA'!$B$1:$I$42307,5,0),""))</f>
        <v>m</v>
      </c>
      <c r="G415" s="140">
        <v>12</v>
      </c>
      <c r="H415" s="252">
        <f>IFERROR(VLOOKUP($C415,'SINAPI-MT ABRIL 2021'!$1:$1048576,4,0),IFERROR(VLOOKUP($C415,'5-COMP. PRÓPRIA'!$B$1:$I$42307,8,0),""))</f>
        <v>79.23</v>
      </c>
      <c r="I415" s="254">
        <f>TRUNC(($H415*'4-BDI'!$E$35),2)</f>
        <v>101.17</v>
      </c>
      <c r="J415" s="281">
        <f t="shared" si="47"/>
        <v>950.76</v>
      </c>
      <c r="K415" s="285">
        <f t="shared" si="48"/>
        <v>1214.04</v>
      </c>
    </row>
    <row r="416" spans="1:11" s="15" customFormat="1" ht="15">
      <c r="A416" s="16"/>
      <c r="B416" s="298" t="s">
        <v>13557</v>
      </c>
      <c r="C416" s="49" t="str">
        <f>'5-COMP. PRÓPRIA'!B1541</f>
        <v>CP-ELE-57</v>
      </c>
      <c r="D416" s="5" t="s">
        <v>412</v>
      </c>
      <c r="E416" s="251" t="str">
        <f>IFERROR(VLOOKUP($C416,'SINAPI-MT ABRIL 2021'!$1:$1048576,2,0),IFERROR(VLOOKUP($C416,'5-COMP. PRÓPRIA'!$B$1:$I$42307,4,0),""))</f>
        <v>Eletrocalha lisa tipo U 150x50mm com tampa, inclusive conexões</v>
      </c>
      <c r="F416" s="252" t="str">
        <f>IFERROR(VLOOKUP($C416,'SINAPI-MT ABRIL 2021'!$1:$1048576,3,0),IFERROR(VLOOKUP($C416,'5-COMP. PRÓPRIA'!$B$1:$I$42307,5,0),""))</f>
        <v>m</v>
      </c>
      <c r="G416" s="228">
        <v>5.6</v>
      </c>
      <c r="H416" s="252">
        <f>IFERROR(VLOOKUP($C416,'SINAPI-MT ABRIL 2021'!$1:$1048576,4,0),IFERROR(VLOOKUP($C416,'5-COMP. PRÓPRIA'!$B$1:$I$42307,8,0),""))</f>
        <v>77.13</v>
      </c>
      <c r="I416" s="254">
        <f>TRUNC(($H416*'4-BDI'!$E$35),2)</f>
        <v>98.49</v>
      </c>
      <c r="J416" s="281">
        <f t="shared" si="47"/>
        <v>431.92</v>
      </c>
      <c r="K416" s="285">
        <f t="shared" si="48"/>
        <v>551.54</v>
      </c>
    </row>
    <row r="417" spans="1:11" ht="15">
      <c r="A417" s="16"/>
      <c r="B417" s="298" t="s">
        <v>13558</v>
      </c>
      <c r="C417" s="14" t="str">
        <f>'5-COMP. PRÓPRIA'!B1546</f>
        <v>CP-ELE-58</v>
      </c>
      <c r="D417" s="5" t="s">
        <v>412</v>
      </c>
      <c r="E417" s="251" t="str">
        <f>IFERROR(VLOOKUP($C417,'SINAPI-MT ABRIL 2021'!$1:$1048576,2,0),IFERROR(VLOOKUP($C417,'5-COMP. PRÓPRIA'!$B$1:$I$42307,4,0),""))</f>
        <v>Eletrocalha lisa tipo U 200x50mm com tampa, incl.  conexões</v>
      </c>
      <c r="F417" s="252" t="str">
        <f>IFERROR(VLOOKUP($C417,'SINAPI-MT ABRIL 2021'!$1:$1048576,3,0),IFERROR(VLOOKUP($C417,'5-COMP. PRÓPRIA'!$B$1:$I$42307,5,0),""))</f>
        <v>m</v>
      </c>
      <c r="G417" s="228">
        <v>11.1</v>
      </c>
      <c r="H417" s="252">
        <f>IFERROR(VLOOKUP($C417,'SINAPI-MT ABRIL 2021'!$1:$1048576,4,0),IFERROR(VLOOKUP($C417,'5-COMP. PRÓPRIA'!$B$1:$I$42307,8,0),""))</f>
        <v>98.13</v>
      </c>
      <c r="I417" s="254">
        <f>TRUNC(($H417*'4-BDI'!$E$35),2)</f>
        <v>125.31</v>
      </c>
      <c r="J417" s="281">
        <f t="shared" si="47"/>
        <v>1089.24</v>
      </c>
      <c r="K417" s="285">
        <f t="shared" si="48"/>
        <v>1390.94</v>
      </c>
    </row>
    <row r="418" spans="1:11" s="15" customFormat="1" ht="15">
      <c r="A418" s="16"/>
      <c r="B418" s="298" t="s">
        <v>13559</v>
      </c>
      <c r="C418" s="49" t="str">
        <f>'5-COMP. PRÓPRIA'!B1551</f>
        <v>CP-ELE-59</v>
      </c>
      <c r="D418" s="5" t="s">
        <v>412</v>
      </c>
      <c r="E418" s="251" t="str">
        <f>IFERROR(VLOOKUP($C418,'SINAPI-MT ABRIL 2021'!$1:$1048576,2,0),IFERROR(VLOOKUP($C418,'5-COMP. PRÓPRIA'!$B$1:$I$42307,4,0),""))</f>
        <v>Suporte vertical eletrocalha 120x146mm</v>
      </c>
      <c r="F418" s="252" t="str">
        <f>IFERROR(VLOOKUP($C418,'SINAPI-MT ABRIL 2021'!$1:$1048576,3,0),IFERROR(VLOOKUP($C418,'5-COMP. PRÓPRIA'!$B$1:$I$42307,5,0),""))</f>
        <v xml:space="preserve">un    </v>
      </c>
      <c r="G418" s="228">
        <v>7</v>
      </c>
      <c r="H418" s="252">
        <f>IFERROR(VLOOKUP($C418,'SINAPI-MT ABRIL 2021'!$1:$1048576,4,0),IFERROR(VLOOKUP($C418,'5-COMP. PRÓPRIA'!$B$1:$I$42307,8,0),""))</f>
        <v>23.65</v>
      </c>
      <c r="I418" s="254">
        <f>TRUNC(($H418*'4-BDI'!$E$35),2)</f>
        <v>30.2</v>
      </c>
      <c r="J418" s="281">
        <f t="shared" si="47"/>
        <v>165.55</v>
      </c>
      <c r="K418" s="285">
        <f t="shared" si="48"/>
        <v>211.4</v>
      </c>
    </row>
    <row r="419" spans="1:11" s="15" customFormat="1" ht="15">
      <c r="A419" s="16"/>
      <c r="B419" s="298" t="s">
        <v>13560</v>
      </c>
      <c r="C419" s="43" t="str">
        <f>'5-COMP. PRÓPRIA'!B1556</f>
        <v>CP-ELE-60</v>
      </c>
      <c r="D419" s="5" t="s">
        <v>412</v>
      </c>
      <c r="E419" s="251" t="str">
        <f>IFERROR(VLOOKUP($C419,'SINAPI-MT ABRIL 2021'!$1:$1048576,2,0),IFERROR(VLOOKUP($C419,'5-COMP. PRÓPRIA'!$B$1:$I$42307,4,0),""))</f>
        <v>Suporte vertical eletrocalha 120x160mm</v>
      </c>
      <c r="F419" s="252" t="str">
        <f>IFERROR(VLOOKUP($C419,'SINAPI-MT ABRIL 2021'!$1:$1048576,3,0),IFERROR(VLOOKUP($C419,'5-COMP. PRÓPRIA'!$B$1:$I$42307,5,0),""))</f>
        <v xml:space="preserve">un    </v>
      </c>
      <c r="G419" s="140">
        <v>3</v>
      </c>
      <c r="H419" s="252">
        <f>IFERROR(VLOOKUP($C419,'SINAPI-MT ABRIL 2021'!$1:$1048576,4,0),IFERROR(VLOOKUP($C419,'5-COMP. PRÓPRIA'!$B$1:$I$42307,8,0),""))</f>
        <v>23.65</v>
      </c>
      <c r="I419" s="254">
        <f>TRUNC(($H419*'4-BDI'!$E$35),2)</f>
        <v>30.2</v>
      </c>
      <c r="J419" s="281">
        <f t="shared" si="47"/>
        <v>70.95</v>
      </c>
      <c r="K419" s="285">
        <f t="shared" si="48"/>
        <v>90.6</v>
      </c>
    </row>
    <row r="420" spans="1:11" s="15" customFormat="1" ht="15">
      <c r="A420" s="16"/>
      <c r="B420" s="298" t="s">
        <v>13561</v>
      </c>
      <c r="C420" s="43" t="str">
        <f>'5-COMP. PRÓPRIA'!B1561</f>
        <v>CP-ELE-61</v>
      </c>
      <c r="D420" s="5" t="s">
        <v>412</v>
      </c>
      <c r="E420" s="251" t="str">
        <f>IFERROR(VLOOKUP($C420,'SINAPI-MT ABRIL 2021'!$1:$1048576,2,0),IFERROR(VLOOKUP($C420,'5-COMP. PRÓPRIA'!$B$1:$I$42307,4,0),""))</f>
        <v>Suporte vertical eletrocalha 70x125mm</v>
      </c>
      <c r="F420" s="252" t="str">
        <f>IFERROR(VLOOKUP($C420,'SINAPI-MT ABRIL 2021'!$1:$1048576,3,0),IFERROR(VLOOKUP($C420,'5-COMP. PRÓPRIA'!$B$1:$I$42307,5,0),""))</f>
        <v xml:space="preserve">un    </v>
      </c>
      <c r="G420" s="140">
        <v>6</v>
      </c>
      <c r="H420" s="252">
        <f>IFERROR(VLOOKUP($C420,'SINAPI-MT ABRIL 2021'!$1:$1048576,4,0),IFERROR(VLOOKUP($C420,'5-COMP. PRÓPRIA'!$B$1:$I$42307,8,0),""))</f>
        <v>23.65</v>
      </c>
      <c r="I420" s="254">
        <f>TRUNC(($H420*'4-BDI'!$E$35),2)</f>
        <v>30.2</v>
      </c>
      <c r="J420" s="281">
        <f t="shared" si="47"/>
        <v>141.9</v>
      </c>
      <c r="K420" s="285">
        <f t="shared" si="48"/>
        <v>181.2</v>
      </c>
    </row>
    <row r="421" spans="1:11" s="15" customFormat="1" ht="15">
      <c r="A421" s="16"/>
      <c r="B421" s="298" t="s">
        <v>13562</v>
      </c>
      <c r="C421" s="43" t="str">
        <f>'5-COMP. PRÓPRIA'!B1566</f>
        <v>CP-ELE-62</v>
      </c>
      <c r="D421" s="5" t="s">
        <v>412</v>
      </c>
      <c r="E421" s="251" t="str">
        <f>IFERROR(VLOOKUP($C421,'SINAPI-MT ABRIL 2021'!$1:$1048576,2,0),IFERROR(VLOOKUP($C421,'5-COMP. PRÓPRIA'!$B$1:$I$42307,4,0),""))</f>
        <v xml:space="preserve">Suporte vertical eletrocalha 70x81mm  </v>
      </c>
      <c r="F421" s="252" t="str">
        <f>IFERROR(VLOOKUP($C421,'SINAPI-MT ABRIL 2021'!$1:$1048576,3,0),IFERROR(VLOOKUP($C421,'5-COMP. PRÓPRIA'!$B$1:$I$42307,5,0),""))</f>
        <v xml:space="preserve">un    </v>
      </c>
      <c r="G421" s="140">
        <v>18</v>
      </c>
      <c r="H421" s="252">
        <f>IFERROR(VLOOKUP($C421,'SINAPI-MT ABRIL 2021'!$1:$1048576,4,0),IFERROR(VLOOKUP($C421,'5-COMP. PRÓPRIA'!$B$1:$I$42307,8,0),""))</f>
        <v>23.65</v>
      </c>
      <c r="I421" s="254">
        <f>TRUNC(($H421*'4-BDI'!$E$35),2)</f>
        <v>30.2</v>
      </c>
      <c r="J421" s="281">
        <f t="shared" si="47"/>
        <v>425.7</v>
      </c>
      <c r="K421" s="285">
        <f t="shared" si="48"/>
        <v>543.6</v>
      </c>
    </row>
    <row r="422" spans="1:11" s="15" customFormat="1" ht="15">
      <c r="A422" s="16"/>
      <c r="B422" s="298" t="s">
        <v>13563</v>
      </c>
      <c r="C422" s="43" t="str">
        <f>'5-COMP. PRÓPRIA'!B1571</f>
        <v>CP-ELE-63</v>
      </c>
      <c r="D422" s="5" t="s">
        <v>412</v>
      </c>
      <c r="E422" s="251" t="str">
        <f>IFERROR(VLOOKUP($C422,'SINAPI-MT ABRIL 2021'!$1:$1048576,2,0),IFERROR(VLOOKUP($C422,'5-COMP. PRÓPRIA'!$B$1:$I$42307,4,0),""))</f>
        <v>Suporte vertical eletrocalha 70x96mm</v>
      </c>
      <c r="F422" s="252" t="str">
        <f>IFERROR(VLOOKUP($C422,'SINAPI-MT ABRIL 2021'!$1:$1048576,3,0),IFERROR(VLOOKUP($C422,'5-COMP. PRÓPRIA'!$B$1:$I$42307,5,0),""))</f>
        <v xml:space="preserve">un    </v>
      </c>
      <c r="G422" s="140">
        <v>22</v>
      </c>
      <c r="H422" s="252">
        <f>IFERROR(VLOOKUP($C422,'SINAPI-MT ABRIL 2021'!$1:$1048576,4,0),IFERROR(VLOOKUP($C422,'5-COMP. PRÓPRIA'!$B$1:$I$42307,8,0),""))</f>
        <v>23.65</v>
      </c>
      <c r="I422" s="254">
        <f>TRUNC(($H422*'4-BDI'!$E$35),2)</f>
        <v>30.2</v>
      </c>
      <c r="J422" s="281">
        <f t="shared" si="47"/>
        <v>520.29999999999995</v>
      </c>
      <c r="K422" s="285">
        <f t="shared" si="48"/>
        <v>664.4</v>
      </c>
    </row>
    <row r="423" spans="1:11" s="15" customFormat="1" ht="15">
      <c r="A423" s="16"/>
      <c r="B423" s="298" t="s">
        <v>13564</v>
      </c>
      <c r="C423" s="43" t="str">
        <f>'5-COMP. PRÓPRIA'!B1576</f>
        <v>CP-ELE-64</v>
      </c>
      <c r="D423" s="5" t="s">
        <v>412</v>
      </c>
      <c r="E423" s="251" t="str">
        <f>IFERROR(VLOOKUP($C423,'SINAPI-MT ABRIL 2021'!$1:$1048576,2,0),IFERROR(VLOOKUP($C423,'5-COMP. PRÓPRIA'!$B$1:$I$42307,4,0),""))</f>
        <v>Suporte vertical eletrocalha 95x114mm</v>
      </c>
      <c r="F423" s="252" t="str">
        <f>IFERROR(VLOOKUP($C423,'SINAPI-MT ABRIL 2021'!$1:$1048576,3,0),IFERROR(VLOOKUP($C423,'5-COMP. PRÓPRIA'!$B$1:$I$42307,5,0),""))</f>
        <v xml:space="preserve">un    </v>
      </c>
      <c r="G423" s="140">
        <v>19</v>
      </c>
      <c r="H423" s="252">
        <f>IFERROR(VLOOKUP($C423,'SINAPI-MT ABRIL 2021'!$1:$1048576,4,0),IFERROR(VLOOKUP($C423,'5-COMP. PRÓPRIA'!$B$1:$I$42307,8,0),""))</f>
        <v>23.65</v>
      </c>
      <c r="I423" s="254">
        <f>TRUNC(($H423*'4-BDI'!$E$35),2)</f>
        <v>30.2</v>
      </c>
      <c r="J423" s="281">
        <f t="shared" si="47"/>
        <v>449.35</v>
      </c>
      <c r="K423" s="285">
        <f t="shared" si="48"/>
        <v>573.79999999999995</v>
      </c>
    </row>
    <row r="424" spans="1:11" s="15" customFormat="1" ht="15">
      <c r="A424" s="16"/>
      <c r="B424" s="298" t="s">
        <v>13565</v>
      </c>
      <c r="C424" s="43" t="str">
        <f>'5-COMP. PRÓPRIA'!B1581</f>
        <v>CP-ELE-65</v>
      </c>
      <c r="D424" s="5" t="s">
        <v>412</v>
      </c>
      <c r="E424" s="251" t="str">
        <f>IFERROR(VLOOKUP($C424,'SINAPI-MT ABRIL 2021'!$1:$1048576,2,0),IFERROR(VLOOKUP($C424,'5-COMP. PRÓPRIA'!$B$1:$I$42307,4,0),""))</f>
        <v>Tala plana perfurada 50mm</v>
      </c>
      <c r="F424" s="252" t="str">
        <f>IFERROR(VLOOKUP($C424,'SINAPI-MT ABRIL 2021'!$1:$1048576,3,0),IFERROR(VLOOKUP($C424,'5-COMP. PRÓPRIA'!$B$1:$I$42307,5,0),""))</f>
        <v xml:space="preserve">un    </v>
      </c>
      <c r="G424" s="140">
        <v>38</v>
      </c>
      <c r="H424" s="252">
        <f>IFERROR(VLOOKUP($C424,'SINAPI-MT ABRIL 2021'!$1:$1048576,4,0),IFERROR(VLOOKUP($C424,'5-COMP. PRÓPRIA'!$B$1:$I$42307,8,0),""))</f>
        <v>23.97</v>
      </c>
      <c r="I424" s="254">
        <f>TRUNC(($H424*'4-BDI'!$E$35),2)</f>
        <v>30.6</v>
      </c>
      <c r="J424" s="281">
        <f t="shared" si="47"/>
        <v>910.86</v>
      </c>
      <c r="K424" s="285">
        <f t="shared" si="48"/>
        <v>1162.8</v>
      </c>
    </row>
    <row r="425" spans="1:11" s="15" customFormat="1" ht="15">
      <c r="A425" s="16"/>
      <c r="B425" s="298" t="s">
        <v>13566</v>
      </c>
      <c r="C425" s="50" t="str">
        <f>'5-COMP. PRÓPRIA'!B1586</f>
        <v>CP-ELE-66</v>
      </c>
      <c r="D425" s="5" t="s">
        <v>412</v>
      </c>
      <c r="E425" s="251" t="str">
        <f>IFERROR(VLOOKUP($C425,'SINAPI-MT ABRIL 2021'!$1:$1048576,2,0),IFERROR(VLOOKUP($C425,'5-COMP. PRÓPRIA'!$B$1:$I$42307,4,0),""))</f>
        <v>Tala plana perfurada 75mm</v>
      </c>
      <c r="F425" s="252" t="str">
        <f>IFERROR(VLOOKUP($C425,'SINAPI-MT ABRIL 2021'!$1:$1048576,3,0),IFERROR(VLOOKUP($C425,'5-COMP. PRÓPRIA'!$B$1:$I$42307,5,0),""))</f>
        <v xml:space="preserve">un    </v>
      </c>
      <c r="G425" s="140">
        <v>6</v>
      </c>
      <c r="H425" s="252">
        <f>IFERROR(VLOOKUP($C425,'SINAPI-MT ABRIL 2021'!$1:$1048576,4,0),IFERROR(VLOOKUP($C425,'5-COMP. PRÓPRIA'!$B$1:$I$42307,8,0),""))</f>
        <v>24.45</v>
      </c>
      <c r="I425" s="254">
        <f>TRUNC(($H425*'4-BDI'!$E$35),2)</f>
        <v>31.22</v>
      </c>
      <c r="J425" s="281">
        <f t="shared" si="47"/>
        <v>146.69999999999999</v>
      </c>
      <c r="K425" s="285">
        <f t="shared" si="48"/>
        <v>187.32</v>
      </c>
    </row>
    <row r="426" spans="1:11" s="15" customFormat="1" ht="15">
      <c r="A426" s="16"/>
      <c r="B426" s="298" t="s">
        <v>13567</v>
      </c>
      <c r="C426" s="50" t="str">
        <f>'5-COMP. PRÓPRIA'!B1591</f>
        <v>CP-ELE-67</v>
      </c>
      <c r="D426" s="5" t="s">
        <v>412</v>
      </c>
      <c r="E426" s="251" t="str">
        <f>IFERROR(VLOOKUP($C426,'SINAPI-MT ABRIL 2021'!$1:$1048576,2,0),IFERROR(VLOOKUP($C426,'5-COMP. PRÓPRIA'!$B$1:$I$42307,4,0),""))</f>
        <v>Tala plana perfurada 100mm</v>
      </c>
      <c r="F426" s="252" t="str">
        <f>IFERROR(VLOOKUP($C426,'SINAPI-MT ABRIL 2021'!$1:$1048576,3,0),IFERROR(VLOOKUP($C426,'5-COMP. PRÓPRIA'!$B$1:$I$42307,5,0),""))</f>
        <v xml:space="preserve">un    </v>
      </c>
      <c r="G426" s="140">
        <v>30</v>
      </c>
      <c r="H426" s="252">
        <f>IFERROR(VLOOKUP($C426,'SINAPI-MT ABRIL 2021'!$1:$1048576,4,0),IFERROR(VLOOKUP($C426,'5-COMP. PRÓPRIA'!$B$1:$I$42307,8,0),""))</f>
        <v>25.42</v>
      </c>
      <c r="I426" s="254">
        <f>TRUNC(($H426*'4-BDI'!$E$35),2)</f>
        <v>32.46</v>
      </c>
      <c r="J426" s="281">
        <f t="shared" si="47"/>
        <v>762.6</v>
      </c>
      <c r="K426" s="285">
        <f t="shared" si="48"/>
        <v>973.8</v>
      </c>
    </row>
    <row r="427" spans="1:11" s="15" customFormat="1">
      <c r="A427" s="16"/>
      <c r="B427" s="297" t="s">
        <v>262</v>
      </c>
      <c r="C427" s="237"/>
      <c r="D427" s="237"/>
      <c r="E427" s="36" t="s">
        <v>672</v>
      </c>
      <c r="F427" s="5"/>
      <c r="G427" s="140"/>
      <c r="H427" s="22"/>
      <c r="I427" s="22"/>
      <c r="J427" s="22"/>
      <c r="K427" s="292"/>
    </row>
    <row r="428" spans="1:11" s="15" customFormat="1" ht="15">
      <c r="A428" s="16"/>
      <c r="B428" s="298" t="s">
        <v>13552</v>
      </c>
      <c r="C428" s="49" t="str">
        <f>'5-COMP. PRÓPRIA'!B1596</f>
        <v>CP-ELE-68</v>
      </c>
      <c r="D428" s="5" t="s">
        <v>412</v>
      </c>
      <c r="E428" s="251" t="str">
        <f>IFERROR(VLOOKUP($C428,'SINAPI-MT ABRIL 2021'!$1:$1048576,2,0),IFERROR(VLOOKUP($C428,'5-COMP. PRÓPRIA'!$B$1:$I$42307,4,0),""))</f>
        <v>Tomada universal, circular, 2P+T, 10A, cor branca, completa</v>
      </c>
      <c r="F428" s="252" t="str">
        <f>IFERROR(VLOOKUP($C428,'SINAPI-MT ABRIL 2021'!$1:$1048576,3,0),IFERROR(VLOOKUP($C428,'5-COMP. PRÓPRIA'!$B$1:$I$42307,5,0),""))</f>
        <v xml:space="preserve">un    </v>
      </c>
      <c r="G428" s="140">
        <v>156</v>
      </c>
      <c r="H428" s="252">
        <f>IFERROR(VLOOKUP($C428,'SINAPI-MT ABRIL 2021'!$1:$1048576,4,0),IFERROR(VLOOKUP($C428,'5-COMP. PRÓPRIA'!$B$1:$I$42307,8,0),""))</f>
        <v>26.9</v>
      </c>
      <c r="I428" s="254">
        <f>TRUNC(($H428*'4-BDI'!$E$35),2)</f>
        <v>34.35</v>
      </c>
      <c r="J428" s="281">
        <f t="shared" ref="J428:J441" si="49">TRUNC((H428*G428),2)</f>
        <v>4196.3999999999996</v>
      </c>
      <c r="K428" s="285">
        <f t="shared" ref="K428:K441" si="50">TRUNC((I428*G428),2)</f>
        <v>5358.6</v>
      </c>
    </row>
    <row r="429" spans="1:11" s="15" customFormat="1" ht="15">
      <c r="A429" s="16"/>
      <c r="B429" s="298" t="s">
        <v>13553</v>
      </c>
      <c r="C429" s="49" t="str">
        <f>'5-COMP. PRÓPRIA'!B1599</f>
        <v>CP-ELE-69</v>
      </c>
      <c r="D429" s="5" t="s">
        <v>412</v>
      </c>
      <c r="E429" s="251" t="str">
        <f>IFERROR(VLOOKUP($C429,'SINAPI-MT ABRIL 2021'!$1:$1048576,2,0),IFERROR(VLOOKUP($C429,'5-COMP. PRÓPRIA'!$B$1:$I$42307,4,0),""))</f>
        <v>Tomada universal, circular, 2P+T, 20A, cor branca, completa</v>
      </c>
      <c r="F429" s="252" t="str">
        <f>IFERROR(VLOOKUP($C429,'SINAPI-MT ABRIL 2021'!$1:$1048576,3,0),IFERROR(VLOOKUP($C429,'5-COMP. PRÓPRIA'!$B$1:$I$42307,5,0),""))</f>
        <v xml:space="preserve">un    </v>
      </c>
      <c r="G429" s="140">
        <v>40</v>
      </c>
      <c r="H429" s="252">
        <f>IFERROR(VLOOKUP($C429,'SINAPI-MT ABRIL 2021'!$1:$1048576,4,0),IFERROR(VLOOKUP($C429,'5-COMP. PRÓPRIA'!$B$1:$I$42307,8,0),""))</f>
        <v>22.37</v>
      </c>
      <c r="I429" s="254">
        <f>TRUNC(($H429*'4-BDI'!$E$35),2)</f>
        <v>28.56</v>
      </c>
      <c r="J429" s="281">
        <f t="shared" si="49"/>
        <v>894.8</v>
      </c>
      <c r="K429" s="285">
        <f t="shared" si="50"/>
        <v>1142.4000000000001</v>
      </c>
    </row>
    <row r="430" spans="1:11" s="15" customFormat="1" ht="15">
      <c r="A430" s="16"/>
      <c r="B430" s="298" t="s">
        <v>13554</v>
      </c>
      <c r="C430" s="49" t="str">
        <f>'5-COMP. PRÓPRIA'!B1602</f>
        <v>CP-ELE-70</v>
      </c>
      <c r="D430" s="5" t="s">
        <v>412</v>
      </c>
      <c r="E430" s="251" t="str">
        <f>IFERROR(VLOOKUP($C430,'SINAPI-MT ABRIL 2021'!$1:$1048576,2,0),IFERROR(VLOOKUP($C430,'5-COMP. PRÓPRIA'!$B$1:$I$42307,4,0),""))</f>
        <v>Interruptor 1 tecla paralela</v>
      </c>
      <c r="F430" s="252" t="str">
        <f>IFERROR(VLOOKUP($C430,'SINAPI-MT ABRIL 2021'!$1:$1048576,3,0),IFERROR(VLOOKUP($C430,'5-COMP. PRÓPRIA'!$B$1:$I$42307,5,0),""))</f>
        <v xml:space="preserve">un    </v>
      </c>
      <c r="G430" s="140">
        <v>2</v>
      </c>
      <c r="H430" s="252">
        <f>IFERROR(VLOOKUP($C430,'SINAPI-MT ABRIL 2021'!$1:$1048576,4,0),IFERROR(VLOOKUP($C430,'5-COMP. PRÓPRIA'!$B$1:$I$42307,8,0),""))</f>
        <v>21.63</v>
      </c>
      <c r="I430" s="254">
        <f>TRUNC(($H430*'4-BDI'!$E$35),2)</f>
        <v>27.62</v>
      </c>
      <c r="J430" s="281">
        <f t="shared" si="49"/>
        <v>43.26</v>
      </c>
      <c r="K430" s="285">
        <f t="shared" si="50"/>
        <v>55.24</v>
      </c>
    </row>
    <row r="431" spans="1:11" s="15" customFormat="1" ht="15">
      <c r="A431" s="16"/>
      <c r="B431" s="298" t="s">
        <v>13555</v>
      </c>
      <c r="C431" s="49" t="str">
        <f>'5-COMP. PRÓPRIA'!B1605</f>
        <v>CP-ELE-71</v>
      </c>
      <c r="D431" s="5" t="s">
        <v>412</v>
      </c>
      <c r="E431" s="251" t="str">
        <f>IFERROR(VLOOKUP($C431,'SINAPI-MT ABRIL 2021'!$1:$1048576,2,0),IFERROR(VLOOKUP($C431,'5-COMP. PRÓPRIA'!$B$1:$I$42307,4,0),""))</f>
        <v>Interruptor 1 tecla paralela e tomada</v>
      </c>
      <c r="F431" s="252" t="str">
        <f>IFERROR(VLOOKUP($C431,'SINAPI-MT ABRIL 2021'!$1:$1048576,3,0),IFERROR(VLOOKUP($C431,'5-COMP. PRÓPRIA'!$B$1:$I$42307,5,0),""))</f>
        <v xml:space="preserve">un    </v>
      </c>
      <c r="G431" s="140">
        <v>37</v>
      </c>
      <c r="H431" s="252">
        <f>IFERROR(VLOOKUP($C431,'SINAPI-MT ABRIL 2021'!$1:$1048576,4,0),IFERROR(VLOOKUP($C431,'5-COMP. PRÓPRIA'!$B$1:$I$42307,8,0),""))</f>
        <v>35.130000000000003</v>
      </c>
      <c r="I431" s="254">
        <f>TRUNC(($H431*'4-BDI'!$E$35),2)</f>
        <v>44.86</v>
      </c>
      <c r="J431" s="281">
        <f t="shared" si="49"/>
        <v>1299.81</v>
      </c>
      <c r="K431" s="285">
        <f t="shared" si="50"/>
        <v>1659.82</v>
      </c>
    </row>
    <row r="432" spans="1:11" s="15" customFormat="1" ht="15">
      <c r="A432" s="16"/>
      <c r="B432" s="298" t="s">
        <v>13556</v>
      </c>
      <c r="C432" s="49" t="str">
        <f>'5-COMP. PRÓPRIA'!B1608</f>
        <v>CP-ELE-72</v>
      </c>
      <c r="D432" s="5" t="s">
        <v>412</v>
      </c>
      <c r="E432" s="251" t="str">
        <f>IFERROR(VLOOKUP($C432,'SINAPI-MT ABRIL 2021'!$1:$1048576,2,0),IFERROR(VLOOKUP($C432,'5-COMP. PRÓPRIA'!$B$1:$I$42307,4,0),""))</f>
        <v>Interruptor 1 tecla simples</v>
      </c>
      <c r="F432" s="252" t="str">
        <f>IFERROR(VLOOKUP($C432,'SINAPI-MT ABRIL 2021'!$1:$1048576,3,0),IFERROR(VLOOKUP($C432,'5-COMP. PRÓPRIA'!$B$1:$I$42307,5,0),""))</f>
        <v xml:space="preserve">un    </v>
      </c>
      <c r="G432" s="140">
        <v>19</v>
      </c>
      <c r="H432" s="252">
        <f>IFERROR(VLOOKUP($C432,'SINAPI-MT ABRIL 2021'!$1:$1048576,4,0),IFERROR(VLOOKUP($C432,'5-COMP. PRÓPRIA'!$B$1:$I$42307,8,0),""))</f>
        <v>17.48</v>
      </c>
      <c r="I432" s="254">
        <f>TRUNC(($H432*'4-BDI'!$E$35),2)</f>
        <v>22.32</v>
      </c>
      <c r="J432" s="281">
        <f t="shared" si="49"/>
        <v>332.12</v>
      </c>
      <c r="K432" s="285">
        <f t="shared" si="50"/>
        <v>424.08</v>
      </c>
    </row>
    <row r="433" spans="1:11" s="15" customFormat="1" ht="15">
      <c r="A433" s="16"/>
      <c r="B433" s="298" t="s">
        <v>13557</v>
      </c>
      <c r="C433" s="49" t="str">
        <f>'5-COMP. PRÓPRIA'!B1611</f>
        <v>CP-ELE-73</v>
      </c>
      <c r="D433" s="5" t="s">
        <v>412</v>
      </c>
      <c r="E433" s="251" t="str">
        <f>IFERROR(VLOOKUP($C433,'SINAPI-MT ABRIL 2021'!$1:$1048576,2,0),IFERROR(VLOOKUP($C433,'5-COMP. PRÓPRIA'!$B$1:$I$42307,4,0),""))</f>
        <v>Interruptor 2 tecla simples</v>
      </c>
      <c r="F433" s="252" t="str">
        <f>IFERROR(VLOOKUP($C433,'SINAPI-MT ABRIL 2021'!$1:$1048576,3,0),IFERROR(VLOOKUP($C433,'5-COMP. PRÓPRIA'!$B$1:$I$42307,5,0),""))</f>
        <v xml:space="preserve">un    </v>
      </c>
      <c r="G433" s="140">
        <v>6</v>
      </c>
      <c r="H433" s="252">
        <f>IFERROR(VLOOKUP($C433,'SINAPI-MT ABRIL 2021'!$1:$1048576,4,0),IFERROR(VLOOKUP($C433,'5-COMP. PRÓPRIA'!$B$1:$I$42307,8,0),""))</f>
        <v>27.66</v>
      </c>
      <c r="I433" s="254">
        <f>TRUNC(($H433*'4-BDI'!$E$35),2)</f>
        <v>35.32</v>
      </c>
      <c r="J433" s="281">
        <f t="shared" si="49"/>
        <v>165.96</v>
      </c>
      <c r="K433" s="285">
        <f t="shared" si="50"/>
        <v>211.92</v>
      </c>
    </row>
    <row r="434" spans="1:11" s="15" customFormat="1" ht="15">
      <c r="A434" s="16"/>
      <c r="B434" s="298" t="s">
        <v>13558</v>
      </c>
      <c r="C434" s="14" t="str">
        <f>'5-COMP. PRÓPRIA'!B1614</f>
        <v>CP-ELE-74</v>
      </c>
      <c r="D434" s="5" t="s">
        <v>412</v>
      </c>
      <c r="E434" s="251" t="str">
        <f>IFERROR(VLOOKUP($C434,'SINAPI-MT ABRIL 2021'!$1:$1048576,2,0),IFERROR(VLOOKUP($C434,'5-COMP. PRÓPRIA'!$B$1:$I$42307,4,0),""))</f>
        <v>Luminárias sobrepor 2x36W completa</v>
      </c>
      <c r="F434" s="252" t="str">
        <f>IFERROR(VLOOKUP($C434,'SINAPI-MT ABRIL 2021'!$1:$1048576,3,0),IFERROR(VLOOKUP($C434,'5-COMP. PRÓPRIA'!$B$1:$I$42307,5,0),""))</f>
        <v xml:space="preserve">un    </v>
      </c>
      <c r="G434" s="140">
        <v>8</v>
      </c>
      <c r="H434" s="252">
        <f>IFERROR(VLOOKUP($C434,'SINAPI-MT ABRIL 2021'!$1:$1048576,4,0),IFERROR(VLOOKUP($C434,'5-COMP. PRÓPRIA'!$B$1:$I$42307,8,0),""))</f>
        <v>116.26</v>
      </c>
      <c r="I434" s="254">
        <f>TRUNC(($H434*'4-BDI'!$E$35),2)</f>
        <v>148.46</v>
      </c>
      <c r="J434" s="281">
        <f t="shared" si="49"/>
        <v>930.08</v>
      </c>
      <c r="K434" s="285">
        <f t="shared" si="50"/>
        <v>1187.68</v>
      </c>
    </row>
    <row r="435" spans="1:11" s="15" customFormat="1" ht="15">
      <c r="A435" s="16"/>
      <c r="B435" s="298" t="s">
        <v>13559</v>
      </c>
      <c r="C435" s="14" t="str">
        <f>'5-COMP. PRÓPRIA'!B1617</f>
        <v>CP-ELE-75</v>
      </c>
      <c r="D435" s="5" t="s">
        <v>412</v>
      </c>
      <c r="E435" s="251" t="str">
        <f>IFERROR(VLOOKUP($C435,'SINAPI-MT ABRIL 2021'!$1:$1048576,2,0),IFERROR(VLOOKUP($C435,'5-COMP. PRÓPRIA'!$B$1:$I$42307,4,0),""))</f>
        <v>Luminárias embutir 2x16W completa</v>
      </c>
      <c r="F435" s="252" t="str">
        <f>IFERROR(VLOOKUP($C435,'SINAPI-MT ABRIL 2021'!$1:$1048576,3,0),IFERROR(VLOOKUP($C435,'5-COMP. PRÓPRIA'!$B$1:$I$42307,5,0),""))</f>
        <v xml:space="preserve">un    </v>
      </c>
      <c r="G435" s="140">
        <v>17</v>
      </c>
      <c r="H435" s="252">
        <f>IFERROR(VLOOKUP($C435,'SINAPI-MT ABRIL 2021'!$1:$1048576,4,0),IFERROR(VLOOKUP($C435,'5-COMP. PRÓPRIA'!$B$1:$I$42307,8,0),""))</f>
        <v>141.72999999999999</v>
      </c>
      <c r="I435" s="254">
        <f>TRUNC(($H435*'4-BDI'!$E$35),2)</f>
        <v>180.98</v>
      </c>
      <c r="J435" s="281">
        <f t="shared" si="49"/>
        <v>2409.41</v>
      </c>
      <c r="K435" s="285">
        <f t="shared" si="50"/>
        <v>3076.66</v>
      </c>
    </row>
    <row r="436" spans="1:11" s="15" customFormat="1" ht="15">
      <c r="A436" s="16"/>
      <c r="B436" s="298" t="s">
        <v>13560</v>
      </c>
      <c r="C436" s="14" t="str">
        <f>'5-COMP. PRÓPRIA'!B1621</f>
        <v>CP-ELE-76</v>
      </c>
      <c r="D436" s="5" t="s">
        <v>412</v>
      </c>
      <c r="E436" s="251" t="str">
        <f>IFERROR(VLOOKUP($C436,'SINAPI-MT ABRIL 2021'!$1:$1048576,2,0),IFERROR(VLOOKUP($C436,'5-COMP. PRÓPRIA'!$B$1:$I$42307,4,0),""))</f>
        <v>Luminárias embutir 2x36W completa</v>
      </c>
      <c r="F436" s="252" t="str">
        <f>IFERROR(VLOOKUP($C436,'SINAPI-MT ABRIL 2021'!$1:$1048576,3,0),IFERROR(VLOOKUP($C436,'5-COMP. PRÓPRIA'!$B$1:$I$42307,5,0),""))</f>
        <v xml:space="preserve">un    </v>
      </c>
      <c r="G436" s="140">
        <v>103</v>
      </c>
      <c r="H436" s="252">
        <f>IFERROR(VLOOKUP($C436,'SINAPI-MT ABRIL 2021'!$1:$1048576,4,0),IFERROR(VLOOKUP($C436,'5-COMP. PRÓPRIA'!$B$1:$I$42307,8,0),""))</f>
        <v>158.4</v>
      </c>
      <c r="I436" s="254">
        <f>TRUNC(($H436*'4-BDI'!$E$35),2)</f>
        <v>202.27</v>
      </c>
      <c r="J436" s="281">
        <f t="shared" si="49"/>
        <v>16315.2</v>
      </c>
      <c r="K436" s="285">
        <f t="shared" si="50"/>
        <v>20833.810000000001</v>
      </c>
    </row>
    <row r="437" spans="1:11" s="15" customFormat="1" ht="15">
      <c r="A437" s="16"/>
      <c r="B437" s="298" t="s">
        <v>13561</v>
      </c>
      <c r="C437" s="14" t="str">
        <f>'5-COMP. PRÓPRIA'!B1625</f>
        <v>CP-ELE-77</v>
      </c>
      <c r="D437" s="5" t="s">
        <v>412</v>
      </c>
      <c r="E437" s="251" t="str">
        <f>IFERROR(VLOOKUP($C437,'SINAPI-MT ABRIL 2021'!$1:$1048576,2,0),IFERROR(VLOOKUP($C437,'5-COMP. PRÓPRIA'!$B$1:$I$42307,4,0),""))</f>
        <v>Luminária com aletas embutir 2x36 completa</v>
      </c>
      <c r="F437" s="252" t="str">
        <f>IFERROR(VLOOKUP($C437,'SINAPI-MT ABRIL 2021'!$1:$1048576,3,0),IFERROR(VLOOKUP($C437,'5-COMP. PRÓPRIA'!$B$1:$I$42307,5,0),""))</f>
        <v xml:space="preserve">un    </v>
      </c>
      <c r="G437" s="140">
        <v>40</v>
      </c>
      <c r="H437" s="252">
        <f>IFERROR(VLOOKUP($C437,'SINAPI-MT ABRIL 2021'!$1:$1048576,4,0),IFERROR(VLOOKUP($C437,'5-COMP. PRÓPRIA'!$B$1:$I$42307,8,0),""))</f>
        <v>192.69</v>
      </c>
      <c r="I437" s="254">
        <f>TRUNC(($H437*'4-BDI'!$E$35),2)</f>
        <v>246.06</v>
      </c>
      <c r="J437" s="281">
        <f t="shared" si="49"/>
        <v>7707.6</v>
      </c>
      <c r="K437" s="285">
        <f t="shared" si="50"/>
        <v>9842.4</v>
      </c>
    </row>
    <row r="438" spans="1:11" s="15" customFormat="1" ht="15">
      <c r="A438" s="16"/>
      <c r="B438" s="298" t="s">
        <v>13562</v>
      </c>
      <c r="C438" s="14" t="str">
        <f>'5-COMP. PRÓPRIA'!B1629</f>
        <v>CP-ELE-78</v>
      </c>
      <c r="D438" s="5" t="s">
        <v>412</v>
      </c>
      <c r="E438" s="251" t="str">
        <f>IFERROR(VLOOKUP($C438,'SINAPI-MT ABRIL 2021'!$1:$1048576,2,0),IFERROR(VLOOKUP($C438,'5-COMP. PRÓPRIA'!$B$1:$I$42307,4,0),""))</f>
        <v>Luminária de piso, com lâmpada vapor metálico 70W</v>
      </c>
      <c r="F438" s="252" t="str">
        <f>IFERROR(VLOOKUP($C438,'SINAPI-MT ABRIL 2021'!$1:$1048576,3,0),IFERROR(VLOOKUP($C438,'5-COMP. PRÓPRIA'!$B$1:$I$42307,5,0),""))</f>
        <v xml:space="preserve">un    </v>
      </c>
      <c r="G438" s="140">
        <v>9</v>
      </c>
      <c r="H438" s="252">
        <f>IFERROR(VLOOKUP($C438,'SINAPI-MT ABRIL 2021'!$1:$1048576,4,0),IFERROR(VLOOKUP($C438,'5-COMP. PRÓPRIA'!$B$1:$I$42307,8,0),""))</f>
        <v>85.99</v>
      </c>
      <c r="I438" s="254">
        <f>TRUNC(($H438*'4-BDI'!$E$35),2)</f>
        <v>109.8</v>
      </c>
      <c r="J438" s="281">
        <f t="shared" si="49"/>
        <v>773.91</v>
      </c>
      <c r="K438" s="285">
        <f t="shared" si="50"/>
        <v>988.2</v>
      </c>
    </row>
    <row r="439" spans="1:11" s="15" customFormat="1" ht="15">
      <c r="A439" s="16"/>
      <c r="B439" s="298" t="s">
        <v>13563</v>
      </c>
      <c r="C439" s="14" t="str">
        <f>'5-COMP. PRÓPRIA'!B1634</f>
        <v>CP-ELE-79</v>
      </c>
      <c r="D439" s="5" t="s">
        <v>412</v>
      </c>
      <c r="E439" s="251" t="str">
        <f>IFERROR(VLOOKUP($C439,'SINAPI-MT ABRIL 2021'!$1:$1048576,2,0),IFERROR(VLOOKUP($C439,'5-COMP. PRÓPRIA'!$B$1:$I$42307,4,0),""))</f>
        <v>Projetor com lâmpada de vapor metálico 150W</v>
      </c>
      <c r="F439" s="252" t="str">
        <f>IFERROR(VLOOKUP($C439,'SINAPI-MT ABRIL 2021'!$1:$1048576,3,0),IFERROR(VLOOKUP($C439,'5-COMP. PRÓPRIA'!$B$1:$I$42307,5,0),""))</f>
        <v xml:space="preserve">un    </v>
      </c>
      <c r="G439" s="140">
        <v>4</v>
      </c>
      <c r="H439" s="252">
        <f>IFERROR(VLOOKUP($C439,'SINAPI-MT ABRIL 2021'!$1:$1048576,4,0),IFERROR(VLOOKUP($C439,'5-COMP. PRÓPRIA'!$B$1:$I$42307,8,0),""))</f>
        <v>327.93</v>
      </c>
      <c r="I439" s="254">
        <f>TRUNC(($H439*'4-BDI'!$E$35),2)</f>
        <v>418.76</v>
      </c>
      <c r="J439" s="281">
        <f t="shared" si="49"/>
        <v>1311.72</v>
      </c>
      <c r="K439" s="285">
        <f t="shared" si="50"/>
        <v>1675.04</v>
      </c>
    </row>
    <row r="440" spans="1:11" s="15" customFormat="1" ht="15">
      <c r="A440" s="16"/>
      <c r="B440" s="298" t="s">
        <v>13564</v>
      </c>
      <c r="C440" s="14" t="str">
        <f>'5-COMP. PRÓPRIA'!B1642</f>
        <v>CP-ELE-80</v>
      </c>
      <c r="D440" s="5" t="s">
        <v>412</v>
      </c>
      <c r="E440" s="251" t="str">
        <f>IFERROR(VLOOKUP($C440,'SINAPI-MT ABRIL 2021'!$1:$1048576,2,0),IFERROR(VLOOKUP($C440,'5-COMP. PRÓPRIA'!$B$1:$I$42307,4,0),""))</f>
        <v>Projetor com lâmpada de vapor metálico 250W</v>
      </c>
      <c r="F440" s="252" t="str">
        <f>IFERROR(VLOOKUP($C440,'SINAPI-MT ABRIL 2021'!$1:$1048576,3,0),IFERROR(VLOOKUP($C440,'5-COMP. PRÓPRIA'!$B$1:$I$42307,5,0),""))</f>
        <v xml:space="preserve">un    </v>
      </c>
      <c r="G440" s="140">
        <v>1</v>
      </c>
      <c r="H440" s="252">
        <f>IFERROR(VLOOKUP($C440,'SINAPI-MT ABRIL 2021'!$1:$1048576,4,0),IFERROR(VLOOKUP($C440,'5-COMP. PRÓPRIA'!$B$1:$I$42307,8,0),""))</f>
        <v>357.1</v>
      </c>
      <c r="I440" s="254">
        <f>TRUNC(($H440*'4-BDI'!$E$35),2)</f>
        <v>456.01</v>
      </c>
      <c r="J440" s="281">
        <f t="shared" si="49"/>
        <v>357.1</v>
      </c>
      <c r="K440" s="285">
        <f t="shared" si="50"/>
        <v>456.01</v>
      </c>
    </row>
    <row r="441" spans="1:11" s="15" customFormat="1" ht="15">
      <c r="A441" s="16"/>
      <c r="B441" s="298" t="s">
        <v>13565</v>
      </c>
      <c r="C441" s="14" t="str">
        <f>'5-COMP. PRÓPRIA'!B1650</f>
        <v>CP-ELE-81</v>
      </c>
      <c r="D441" s="5" t="s">
        <v>412</v>
      </c>
      <c r="E441" s="251" t="str">
        <f>IFERROR(VLOOKUP($C441,'SINAPI-MT ABRIL 2021'!$1:$1048576,2,0),IFERROR(VLOOKUP($C441,'5-COMP. PRÓPRIA'!$B$1:$I$42307,4,0),""))</f>
        <v>Arandelas de sobrepor com 1 lâmpada fluoresc compacta de 60W</v>
      </c>
      <c r="F441" s="252" t="str">
        <f>IFERROR(VLOOKUP($C441,'SINAPI-MT ABRIL 2021'!$1:$1048576,3,0),IFERROR(VLOOKUP($C441,'5-COMP. PRÓPRIA'!$B$1:$I$42307,5,0),""))</f>
        <v xml:space="preserve">un    </v>
      </c>
      <c r="G441" s="140">
        <v>18</v>
      </c>
      <c r="H441" s="252">
        <f>IFERROR(VLOOKUP($C441,'SINAPI-MT ABRIL 2021'!$1:$1048576,4,0),IFERROR(VLOOKUP($C441,'5-COMP. PRÓPRIA'!$B$1:$I$42307,8,0),""))</f>
        <v>147.44</v>
      </c>
      <c r="I441" s="254">
        <f>TRUNC(($H441*'4-BDI'!$E$35),2)</f>
        <v>188.28</v>
      </c>
      <c r="J441" s="281">
        <f t="shared" si="49"/>
        <v>2653.92</v>
      </c>
      <c r="K441" s="285">
        <f t="shared" si="50"/>
        <v>3389.04</v>
      </c>
    </row>
    <row r="442" spans="1:11" s="15" customFormat="1">
      <c r="A442" s="16"/>
      <c r="B442" s="638" t="s">
        <v>414</v>
      </c>
      <c r="C442" s="639"/>
      <c r="D442" s="639"/>
      <c r="E442" s="639"/>
      <c r="F442" s="639"/>
      <c r="G442" s="639"/>
      <c r="H442" s="639"/>
      <c r="I442" s="639"/>
      <c r="J442" s="54">
        <f>TRUNC(SUM(J342:J441),2)</f>
        <v>372318.6</v>
      </c>
      <c r="K442" s="286">
        <f>TRUNC(SUM(K342:K441),2)</f>
        <v>475396.64</v>
      </c>
    </row>
    <row r="443" spans="1:11" s="15" customFormat="1">
      <c r="A443" s="16"/>
      <c r="B443" s="282" t="s">
        <v>13568</v>
      </c>
      <c r="C443" s="276"/>
      <c r="D443" s="276"/>
      <c r="E443" s="277" t="s">
        <v>673</v>
      </c>
      <c r="F443" s="276"/>
      <c r="G443" s="278"/>
      <c r="H443" s="279"/>
      <c r="I443" s="279"/>
      <c r="J443" s="279"/>
      <c r="K443" s="283"/>
    </row>
    <row r="444" spans="1:11" ht="15">
      <c r="A444" s="16"/>
      <c r="B444" s="284" t="s">
        <v>641</v>
      </c>
      <c r="C444" s="238">
        <v>89446</v>
      </c>
      <c r="D444" s="238" t="s">
        <v>20</v>
      </c>
      <c r="E444" s="38" t="s">
        <v>675</v>
      </c>
      <c r="F444" s="238" t="s">
        <v>397</v>
      </c>
      <c r="G444" s="140">
        <v>153.38999999999999</v>
      </c>
      <c r="H444" s="252">
        <f>IFERROR(VLOOKUP($C444,'SINAPI-MT ABRIL 2021'!$1:$1048576,4,0),IFERROR(VLOOKUP($C444,'5-COMP. PRÓPRIA'!$B$1:$I$42307,8,0),""))</f>
        <v>4.3600000000000003</v>
      </c>
      <c r="I444" s="254">
        <f>TRUNC(($H444*'4-BDI'!$E$35),2)</f>
        <v>5.56</v>
      </c>
      <c r="J444" s="281">
        <f t="shared" ref="J444:J447" si="51">TRUNC((H444*G444),2)</f>
        <v>668.78</v>
      </c>
      <c r="K444" s="285">
        <f>TRUNC((I444*G444),2)</f>
        <v>852.84</v>
      </c>
    </row>
    <row r="445" spans="1:11" ht="15">
      <c r="A445" s="16"/>
      <c r="B445" s="284" t="s">
        <v>643</v>
      </c>
      <c r="C445" s="238">
        <v>89485</v>
      </c>
      <c r="D445" s="238" t="s">
        <v>20</v>
      </c>
      <c r="E445" s="38" t="s">
        <v>677</v>
      </c>
      <c r="F445" s="238" t="s">
        <v>413</v>
      </c>
      <c r="G445" s="140">
        <v>23</v>
      </c>
      <c r="H445" s="252">
        <f>IFERROR(VLOOKUP($C445,'SINAPI-MT ABRIL 2021'!$1:$1048576,4,0),IFERROR(VLOOKUP($C445,'5-COMP. PRÓPRIA'!$B$1:$I$42307,8,0),""))</f>
        <v>4.46</v>
      </c>
      <c r="I445" s="254">
        <f>TRUNC(($H445*'4-BDI'!$E$35),2)</f>
        <v>5.69</v>
      </c>
      <c r="J445" s="281">
        <f t="shared" si="51"/>
        <v>102.58</v>
      </c>
      <c r="K445" s="285">
        <f>TRUNC((I445*G445),2)</f>
        <v>130.87</v>
      </c>
    </row>
    <row r="446" spans="1:11" ht="15">
      <c r="A446" s="16"/>
      <c r="B446" s="284" t="s">
        <v>266</v>
      </c>
      <c r="C446" s="238">
        <v>89866</v>
      </c>
      <c r="D446" s="238" t="s">
        <v>20</v>
      </c>
      <c r="E446" s="38" t="s">
        <v>679</v>
      </c>
      <c r="F446" s="238" t="s">
        <v>413</v>
      </c>
      <c r="G446" s="140">
        <v>28</v>
      </c>
      <c r="H446" s="252">
        <f>IFERROR(VLOOKUP($C446,'SINAPI-MT ABRIL 2021'!$1:$1048576,4,0),IFERROR(VLOOKUP($C446,'5-COMP. PRÓPRIA'!$B$1:$I$42307,8,0),""))</f>
        <v>4.0599999999999996</v>
      </c>
      <c r="I446" s="254">
        <f>TRUNC(($H446*'4-BDI'!$E$35),2)</f>
        <v>5.18</v>
      </c>
      <c r="J446" s="281">
        <f t="shared" si="51"/>
        <v>113.68</v>
      </c>
      <c r="K446" s="285">
        <f>TRUNC((I446*G446),2)</f>
        <v>145.04</v>
      </c>
    </row>
    <row r="447" spans="1:11" ht="15">
      <c r="A447" s="16"/>
      <c r="B447" s="284" t="s">
        <v>269</v>
      </c>
      <c r="C447" s="39" t="str">
        <f>'5-COMP. PRÓPRIA'!B1679</f>
        <v>CP-CRV-01</v>
      </c>
      <c r="D447" s="5" t="s">
        <v>412</v>
      </c>
      <c r="E447" s="251" t="str">
        <f>IFERROR(VLOOKUP($C447,'SINAPI-MT ABRIL 2021'!$1:$1048576,2,0),IFERROR(VLOOKUP($C447,'5-COMP. PRÓPRIA'!$B$1:$I$42307,4,0),""))</f>
        <v>Caixa de areia 40x40x40 com fundo de brita nº 1</v>
      </c>
      <c r="F447" s="252" t="str">
        <f>IFERROR(VLOOKUP($C447,'SINAPI-MT ABRIL 2021'!$1:$1048576,3,0),IFERROR(VLOOKUP($C447,'5-COMP. PRÓPRIA'!$B$1:$I$42307,5,0),""))</f>
        <v xml:space="preserve">un    </v>
      </c>
      <c r="G447" s="140">
        <v>7</v>
      </c>
      <c r="H447" s="252">
        <f>IFERROR(VLOOKUP($C447,'SINAPI-MT ABRIL 2021'!$1:$1048576,4,0),IFERROR(VLOOKUP($C447,'5-COMP. PRÓPRIA'!$B$1:$I$42307,8,0),""))</f>
        <v>252</v>
      </c>
      <c r="I447" s="254">
        <f>TRUNC(($H447*'4-BDI'!$E$35),2)</f>
        <v>321.8</v>
      </c>
      <c r="J447" s="281">
        <f t="shared" si="51"/>
        <v>1764</v>
      </c>
      <c r="K447" s="285">
        <f>TRUNC((I447*G447),2)</f>
        <v>2252.6</v>
      </c>
    </row>
    <row r="448" spans="1:11" s="15" customFormat="1">
      <c r="A448" s="16"/>
      <c r="B448" s="638" t="s">
        <v>414</v>
      </c>
      <c r="C448" s="639"/>
      <c r="D448" s="639"/>
      <c r="E448" s="639"/>
      <c r="F448" s="639"/>
      <c r="G448" s="639"/>
      <c r="H448" s="639"/>
      <c r="I448" s="639"/>
      <c r="J448" s="54">
        <f>TRUNC(SUM(J444:J447),2)</f>
        <v>2649.04</v>
      </c>
      <c r="K448" s="286">
        <f>TRUNC(SUM(K444:K447),2)</f>
        <v>3381.35</v>
      </c>
    </row>
    <row r="449" spans="1:11" s="15" customFormat="1">
      <c r="A449" s="16"/>
      <c r="B449" s="282" t="s">
        <v>13569</v>
      </c>
      <c r="C449" s="276"/>
      <c r="D449" s="276"/>
      <c r="E449" s="277" t="s">
        <v>344</v>
      </c>
      <c r="F449" s="276"/>
      <c r="G449" s="278"/>
      <c r="H449" s="279"/>
      <c r="I449" s="279"/>
      <c r="J449" s="279"/>
      <c r="K449" s="283"/>
    </row>
    <row r="450" spans="1:11" s="15" customFormat="1">
      <c r="A450" s="16"/>
      <c r="B450" s="296" t="s">
        <v>661</v>
      </c>
      <c r="C450" s="234"/>
      <c r="D450" s="234"/>
      <c r="E450" s="36" t="s">
        <v>682</v>
      </c>
      <c r="F450" s="8"/>
      <c r="G450" s="140"/>
      <c r="H450" s="17"/>
      <c r="I450" s="17"/>
      <c r="J450" s="17"/>
      <c r="K450" s="295"/>
    </row>
    <row r="451" spans="1:11" s="15" customFormat="1" ht="15">
      <c r="A451" s="16"/>
      <c r="B451" s="299" t="s">
        <v>663</v>
      </c>
      <c r="C451" s="14" t="str">
        <f>'5-COMP. PRÓPRIA'!B1685</f>
        <v>CP-RED-01</v>
      </c>
      <c r="D451" s="5" t="s">
        <v>412</v>
      </c>
      <c r="E451" s="251" t="str">
        <f>IFERROR(VLOOKUP($C451,'SINAPI-MT ABRIL 2021'!$1:$1048576,2,0),IFERROR(VLOOKUP($C451,'5-COMP. PRÓPRIA'!$B$1:$I$42307,4,0),""))</f>
        <v>Patch Panel 19"  - 24 portas, Categoria 6</v>
      </c>
      <c r="F451" s="252" t="str">
        <f>IFERROR(VLOOKUP($C451,'SINAPI-MT ABRIL 2021'!$1:$1048576,3,0),IFERROR(VLOOKUP($C451,'5-COMP. PRÓPRIA'!$B$1:$I$42307,5,0),""))</f>
        <v xml:space="preserve">un    </v>
      </c>
      <c r="G451" s="140">
        <v>3</v>
      </c>
      <c r="H451" s="252">
        <f>IFERROR(VLOOKUP($C451,'SINAPI-MT ABRIL 2021'!$1:$1048576,4,0),IFERROR(VLOOKUP($C451,'5-COMP. PRÓPRIA'!$B$1:$I$42307,8,0),""))</f>
        <v>516.37</v>
      </c>
      <c r="I451" s="254">
        <f>TRUNC(($H451*'4-BDI'!$E$35),2)</f>
        <v>659.4</v>
      </c>
      <c r="J451" s="281">
        <f t="shared" ref="J451:J461" si="52">TRUNC((H451*G451),2)</f>
        <v>1549.11</v>
      </c>
      <c r="K451" s="285">
        <f t="shared" ref="K451:K461" si="53">TRUNC((I451*G451),2)</f>
        <v>1978.2</v>
      </c>
    </row>
    <row r="452" spans="1:11" s="15" customFormat="1" ht="15">
      <c r="A452" s="16"/>
      <c r="B452" s="299" t="s">
        <v>664</v>
      </c>
      <c r="C452" s="14" t="str">
        <f>'5-COMP. PRÓPRIA'!B1688</f>
        <v>CP-RED-02</v>
      </c>
      <c r="D452" s="5" t="s">
        <v>412</v>
      </c>
      <c r="E452" s="251" t="str">
        <f>IFERROR(VLOOKUP($C452,'SINAPI-MT ABRIL 2021'!$1:$1048576,2,0),IFERROR(VLOOKUP($C452,'5-COMP. PRÓPRIA'!$B$1:$I$42307,4,0),""))</f>
        <v>Switch de 48 portas</v>
      </c>
      <c r="F452" s="252" t="str">
        <f>IFERROR(VLOOKUP($C452,'SINAPI-MT ABRIL 2021'!$1:$1048576,3,0),IFERROR(VLOOKUP($C452,'5-COMP. PRÓPRIA'!$B$1:$I$42307,5,0),""))</f>
        <v xml:space="preserve">un    </v>
      </c>
      <c r="G452" s="140">
        <v>1</v>
      </c>
      <c r="H452" s="252">
        <f>IFERROR(VLOOKUP($C452,'SINAPI-MT ABRIL 2021'!$1:$1048576,4,0),IFERROR(VLOOKUP($C452,'5-COMP. PRÓPRIA'!$B$1:$I$42307,8,0),""))</f>
        <v>4212.1000000000004</v>
      </c>
      <c r="I452" s="254">
        <f>TRUNC(($H452*'4-BDI'!$E$35),2)</f>
        <v>5378.86</v>
      </c>
      <c r="J452" s="281">
        <f t="shared" si="52"/>
        <v>4212.1000000000004</v>
      </c>
      <c r="K452" s="285">
        <f t="shared" si="53"/>
        <v>5378.86</v>
      </c>
    </row>
    <row r="453" spans="1:11" ht="15">
      <c r="A453" s="16"/>
      <c r="B453" s="299" t="s">
        <v>665</v>
      </c>
      <c r="C453" s="14" t="str">
        <f>'5-COMP. PRÓPRIA'!B1693</f>
        <v>CP-RED-03</v>
      </c>
      <c r="D453" s="5" t="s">
        <v>412</v>
      </c>
      <c r="E453" s="251" t="str">
        <f>IFERROR(VLOOKUP($C453,'SINAPI-MT ABRIL 2021'!$1:$1048576,2,0),IFERROR(VLOOKUP($C453,'5-COMP. PRÓPRIA'!$B$1:$I$42307,4,0),""))</f>
        <v>Guias de cabos simples</v>
      </c>
      <c r="F453" s="252" t="str">
        <f>IFERROR(VLOOKUP($C453,'SINAPI-MT ABRIL 2021'!$1:$1048576,3,0),IFERROR(VLOOKUP($C453,'5-COMP. PRÓPRIA'!$B$1:$I$42307,5,0),""))</f>
        <v xml:space="preserve">un    </v>
      </c>
      <c r="G453" s="140">
        <v>2</v>
      </c>
      <c r="H453" s="252">
        <f>IFERROR(VLOOKUP($C453,'SINAPI-MT ABRIL 2021'!$1:$1048576,4,0),IFERROR(VLOOKUP($C453,'5-COMP. PRÓPRIA'!$B$1:$I$42307,8,0),""))</f>
        <v>108.15</v>
      </c>
      <c r="I453" s="254">
        <f>TRUNC(($H453*'4-BDI'!$E$35),2)</f>
        <v>138.1</v>
      </c>
      <c r="J453" s="281">
        <f t="shared" si="52"/>
        <v>216.3</v>
      </c>
      <c r="K453" s="285">
        <f t="shared" si="53"/>
        <v>276.2</v>
      </c>
    </row>
    <row r="454" spans="1:11" ht="15">
      <c r="A454" s="16"/>
      <c r="B454" s="299" t="s">
        <v>666</v>
      </c>
      <c r="C454" s="14" t="str">
        <f>'5-COMP. PRÓPRIA'!B1698</f>
        <v>CP-RED-04</v>
      </c>
      <c r="D454" s="5" t="s">
        <v>412</v>
      </c>
      <c r="E454" s="251" t="str">
        <f>IFERROR(VLOOKUP($C454,'SINAPI-MT ABRIL 2021'!$1:$1048576,2,0),IFERROR(VLOOKUP($C454,'5-COMP. PRÓPRIA'!$B$1:$I$42307,4,0),""))</f>
        <v xml:space="preserve">Guia de Cabos Vertical, fechado </v>
      </c>
      <c r="F454" s="252" t="str">
        <f>IFERROR(VLOOKUP($C454,'SINAPI-MT ABRIL 2021'!$1:$1048576,3,0),IFERROR(VLOOKUP($C454,'5-COMP. PRÓPRIA'!$B$1:$I$42307,5,0),""))</f>
        <v xml:space="preserve">un    </v>
      </c>
      <c r="G454" s="140">
        <v>1</v>
      </c>
      <c r="H454" s="252">
        <f>IFERROR(VLOOKUP($C454,'SINAPI-MT ABRIL 2021'!$1:$1048576,4,0),IFERROR(VLOOKUP($C454,'5-COMP. PRÓPRIA'!$B$1:$I$42307,8,0),""))</f>
        <v>108.15</v>
      </c>
      <c r="I454" s="254">
        <f>TRUNC(($H454*'4-BDI'!$E$35),2)</f>
        <v>138.1</v>
      </c>
      <c r="J454" s="281">
        <f t="shared" si="52"/>
        <v>108.15</v>
      </c>
      <c r="K454" s="285">
        <f t="shared" si="53"/>
        <v>138.1</v>
      </c>
    </row>
    <row r="455" spans="1:11" ht="15">
      <c r="A455" s="16"/>
      <c r="B455" s="299" t="s">
        <v>667</v>
      </c>
      <c r="C455" s="14" t="str">
        <f>'5-COMP. PRÓPRIA'!B1703</f>
        <v>CP-RED-05</v>
      </c>
      <c r="D455" s="5" t="s">
        <v>412</v>
      </c>
      <c r="E455" s="251" t="str">
        <f>IFERROR(VLOOKUP($C455,'SINAPI-MT ABRIL 2021'!$1:$1048576,2,0),IFERROR(VLOOKUP($C455,'5-COMP. PRÓPRIA'!$B$1:$I$42307,4,0),""))</f>
        <v>Guia de Cabos Vertical</v>
      </c>
      <c r="F455" s="252" t="str">
        <f>IFERROR(VLOOKUP($C455,'SINAPI-MT ABRIL 2021'!$1:$1048576,3,0),IFERROR(VLOOKUP($C455,'5-COMP. PRÓPRIA'!$B$1:$I$42307,5,0),""))</f>
        <v xml:space="preserve">un    </v>
      </c>
      <c r="G455" s="140">
        <v>2</v>
      </c>
      <c r="H455" s="252">
        <f>IFERROR(VLOOKUP($C455,'SINAPI-MT ABRIL 2021'!$1:$1048576,4,0),IFERROR(VLOOKUP($C455,'5-COMP. PRÓPRIA'!$B$1:$I$42307,8,0),""))</f>
        <v>108.15</v>
      </c>
      <c r="I455" s="254">
        <f>TRUNC(($H455*'4-BDI'!$E$35),2)</f>
        <v>138.1</v>
      </c>
      <c r="J455" s="281">
        <f t="shared" si="52"/>
        <v>216.3</v>
      </c>
      <c r="K455" s="285">
        <f t="shared" si="53"/>
        <v>276.2</v>
      </c>
    </row>
    <row r="456" spans="1:11" ht="15">
      <c r="A456" s="16"/>
      <c r="B456" s="299" t="s">
        <v>13242</v>
      </c>
      <c r="C456" s="14" t="str">
        <f>'5-COMP. PRÓPRIA'!B1708</f>
        <v>CP-RED-06</v>
      </c>
      <c r="D456" s="5" t="s">
        <v>412</v>
      </c>
      <c r="E456" s="251" t="str">
        <f>IFERROR(VLOOKUP($C456,'SINAPI-MT ABRIL 2021'!$1:$1048576,2,0),IFERROR(VLOOKUP($C456,'5-COMP. PRÓPRIA'!$B$1:$I$42307,4,0),""))</f>
        <v xml:space="preserve">Guia de Cabos Superior, fechado </v>
      </c>
      <c r="F456" s="252" t="str">
        <f>IFERROR(VLOOKUP($C456,'SINAPI-MT ABRIL 2021'!$1:$1048576,3,0),IFERROR(VLOOKUP($C456,'5-COMP. PRÓPRIA'!$B$1:$I$42307,5,0),""))</f>
        <v xml:space="preserve">un    </v>
      </c>
      <c r="G456" s="140">
        <v>1</v>
      </c>
      <c r="H456" s="252">
        <f>IFERROR(VLOOKUP($C456,'SINAPI-MT ABRIL 2021'!$1:$1048576,4,0),IFERROR(VLOOKUP($C456,'5-COMP. PRÓPRIA'!$B$1:$I$42307,8,0),""))</f>
        <v>108.15</v>
      </c>
      <c r="I456" s="254">
        <f>TRUNC(($H456*'4-BDI'!$E$35),2)</f>
        <v>138.1</v>
      </c>
      <c r="J456" s="281">
        <f t="shared" si="52"/>
        <v>108.15</v>
      </c>
      <c r="K456" s="285">
        <f t="shared" si="53"/>
        <v>138.1</v>
      </c>
    </row>
    <row r="457" spans="1:11" ht="15">
      <c r="A457" s="16"/>
      <c r="B457" s="299" t="s">
        <v>13243</v>
      </c>
      <c r="C457" s="14" t="str">
        <f>'5-COMP. PRÓPRIA'!B1713</f>
        <v>CP-RED-07</v>
      </c>
      <c r="D457" s="5" t="s">
        <v>412</v>
      </c>
      <c r="E457" s="251" t="str">
        <f>IFERROR(VLOOKUP($C457,'SINAPI-MT ABRIL 2021'!$1:$1048576,2,0),IFERROR(VLOOKUP($C457,'5-COMP. PRÓPRIA'!$B$1:$I$42307,4,0),""))</f>
        <v>Perfil de montagem</v>
      </c>
      <c r="F457" s="252" t="str">
        <f>IFERROR(VLOOKUP($C457,'SINAPI-MT ABRIL 2021'!$1:$1048576,3,0),IFERROR(VLOOKUP($C457,'5-COMP. PRÓPRIA'!$B$1:$I$42307,5,0),""))</f>
        <v xml:space="preserve">un    </v>
      </c>
      <c r="G457" s="140">
        <v>1</v>
      </c>
      <c r="H457" s="252">
        <f>IFERROR(VLOOKUP($C457,'SINAPI-MT ABRIL 2021'!$1:$1048576,4,0),IFERROR(VLOOKUP($C457,'5-COMP. PRÓPRIA'!$B$1:$I$42307,8,0),""))</f>
        <v>124.81</v>
      </c>
      <c r="I457" s="254">
        <f>TRUNC(($H457*'4-BDI'!$E$35),2)</f>
        <v>159.38</v>
      </c>
      <c r="J457" s="281">
        <f t="shared" si="52"/>
        <v>124.81</v>
      </c>
      <c r="K457" s="285">
        <f t="shared" si="53"/>
        <v>159.38</v>
      </c>
    </row>
    <row r="458" spans="1:11" ht="15">
      <c r="A458" s="16"/>
      <c r="B458" s="299" t="s">
        <v>13244</v>
      </c>
      <c r="C458" s="14" t="str">
        <f>'5-COMP. PRÓPRIA'!B1718</f>
        <v>CP-RED-08</v>
      </c>
      <c r="D458" s="5" t="s">
        <v>412</v>
      </c>
      <c r="E458" s="251" t="str">
        <f>IFERROR(VLOOKUP($C458,'SINAPI-MT ABRIL 2021'!$1:$1048576,2,0),IFERROR(VLOOKUP($C458,'5-COMP. PRÓPRIA'!$B$1:$I$42307,4,0),""))</f>
        <v>Anel organizador de cabos</v>
      </c>
      <c r="F458" s="252" t="str">
        <f>IFERROR(VLOOKUP($C458,'SINAPI-MT ABRIL 2021'!$1:$1048576,3,0),IFERROR(VLOOKUP($C458,'5-COMP. PRÓPRIA'!$B$1:$I$42307,5,0),""))</f>
        <v xml:space="preserve">un    </v>
      </c>
      <c r="G458" s="140">
        <v>2</v>
      </c>
      <c r="H458" s="252">
        <f>IFERROR(VLOOKUP($C458,'SINAPI-MT ABRIL 2021'!$1:$1048576,4,0),IFERROR(VLOOKUP($C458,'5-COMP. PRÓPRIA'!$B$1:$I$42307,8,0),""))</f>
        <v>25.41</v>
      </c>
      <c r="I458" s="254">
        <f>TRUNC(($H458*'4-BDI'!$E$35),2)</f>
        <v>32.44</v>
      </c>
      <c r="J458" s="281">
        <f t="shared" si="52"/>
        <v>50.82</v>
      </c>
      <c r="K458" s="285">
        <f t="shared" si="53"/>
        <v>64.88</v>
      </c>
    </row>
    <row r="459" spans="1:11" ht="15">
      <c r="A459" s="16"/>
      <c r="B459" s="299" t="s">
        <v>13245</v>
      </c>
      <c r="C459" s="14" t="str">
        <f>'5-COMP. PRÓPRIA'!B1723</f>
        <v>CP-RED-09</v>
      </c>
      <c r="D459" s="5" t="s">
        <v>412</v>
      </c>
      <c r="E459" s="251" t="str">
        <f>IFERROR(VLOOKUP($C459,'SINAPI-MT ABRIL 2021'!$1:$1048576,2,0),IFERROR(VLOOKUP($C459,'5-COMP. PRÓPRIA'!$B$1:$I$42307,4,0),""))</f>
        <v>Bandeja deslizante perfurada</v>
      </c>
      <c r="F459" s="252" t="str">
        <f>IFERROR(VLOOKUP($C459,'SINAPI-MT ABRIL 2021'!$1:$1048576,3,0),IFERROR(VLOOKUP($C459,'5-COMP. PRÓPRIA'!$B$1:$I$42307,5,0),""))</f>
        <v xml:space="preserve">un    </v>
      </c>
      <c r="G459" s="140">
        <v>2</v>
      </c>
      <c r="H459" s="252">
        <f>IFERROR(VLOOKUP($C459,'SINAPI-MT ABRIL 2021'!$1:$1048576,4,0),IFERROR(VLOOKUP($C459,'5-COMP. PRÓPRIA'!$B$1:$I$42307,8,0),""))</f>
        <v>244.22</v>
      </c>
      <c r="I459" s="254">
        <f>TRUNC(($H459*'4-BDI'!$E$35),2)</f>
        <v>311.86</v>
      </c>
      <c r="J459" s="281">
        <f t="shared" si="52"/>
        <v>488.44</v>
      </c>
      <c r="K459" s="285">
        <f t="shared" si="53"/>
        <v>623.72</v>
      </c>
    </row>
    <row r="460" spans="1:11" ht="15">
      <c r="A460" s="16"/>
      <c r="B460" s="299" t="s">
        <v>13246</v>
      </c>
      <c r="C460" s="43" t="str">
        <f>'5-COMP. PRÓPRIA'!B1728</f>
        <v>CP-RED-10</v>
      </c>
      <c r="D460" s="5" t="s">
        <v>412</v>
      </c>
      <c r="E460" s="251" t="str">
        <f>IFERROR(VLOOKUP($C460,'SINAPI-MT ABRIL 2021'!$1:$1048576,2,0),IFERROR(VLOOKUP($C460,'5-COMP. PRÓPRIA'!$B$1:$I$42307,4,0),""))</f>
        <v>Mini-rack de parede 19" x 8u x 450mm - fornecimento e instalação</v>
      </c>
      <c r="F460" s="252" t="str">
        <f>IFERROR(VLOOKUP($C460,'SINAPI-MT ABRIL 2021'!$1:$1048576,3,0),IFERROR(VLOOKUP($C460,'5-COMP. PRÓPRIA'!$B$1:$I$42307,5,0),""))</f>
        <v xml:space="preserve">un    </v>
      </c>
      <c r="G460" s="140">
        <v>1</v>
      </c>
      <c r="H460" s="252">
        <f>IFERROR(VLOOKUP($C460,'SINAPI-MT ABRIL 2021'!$1:$1048576,4,0),IFERROR(VLOOKUP($C460,'5-COMP. PRÓPRIA'!$B$1:$I$42307,8,0),""))</f>
        <v>656.68</v>
      </c>
      <c r="I460" s="254">
        <f>TRUNC(($H460*'4-BDI'!$E$35),2)</f>
        <v>838.58</v>
      </c>
      <c r="J460" s="281">
        <f t="shared" si="52"/>
        <v>656.68</v>
      </c>
      <c r="K460" s="285">
        <f t="shared" si="53"/>
        <v>838.58</v>
      </c>
    </row>
    <row r="461" spans="1:11" ht="15">
      <c r="A461" s="16"/>
      <c r="B461" s="299" t="s">
        <v>13247</v>
      </c>
      <c r="C461" s="14" t="str">
        <f>'5-COMP. PRÓPRIA'!B1733</f>
        <v>CP-RED-11</v>
      </c>
      <c r="D461" s="5" t="s">
        <v>412</v>
      </c>
      <c r="E461" s="251" t="str">
        <f>IFERROR(VLOOKUP($C461,'SINAPI-MT ABRIL 2021'!$1:$1048576,2,0),IFERROR(VLOOKUP($C461,'5-COMP. PRÓPRIA'!$B$1:$I$42307,4,0),""))</f>
        <v>Access Point Wireless 2.4 GHz - 300Mpbs - fornecimento e instalação</v>
      </c>
      <c r="F461" s="252" t="str">
        <f>IFERROR(VLOOKUP($C461,'SINAPI-MT ABRIL 2021'!$1:$1048576,3,0),IFERROR(VLOOKUP($C461,'5-COMP. PRÓPRIA'!$B$1:$I$42307,5,0),""))</f>
        <v xml:space="preserve">un    </v>
      </c>
      <c r="G461" s="140">
        <v>2</v>
      </c>
      <c r="H461" s="252">
        <f>IFERROR(VLOOKUP($C461,'SINAPI-MT ABRIL 2021'!$1:$1048576,4,0),IFERROR(VLOOKUP($C461,'5-COMP. PRÓPRIA'!$B$1:$I$42307,8,0),""))</f>
        <v>489.95</v>
      </c>
      <c r="I461" s="254">
        <f>TRUNC(($H461*'4-BDI'!$E$35),2)</f>
        <v>625.66</v>
      </c>
      <c r="J461" s="281">
        <f t="shared" si="52"/>
        <v>979.9</v>
      </c>
      <c r="K461" s="285">
        <f t="shared" si="53"/>
        <v>1251.32</v>
      </c>
    </row>
    <row r="462" spans="1:11">
      <c r="A462" s="16"/>
      <c r="B462" s="296" t="s">
        <v>13570</v>
      </c>
      <c r="C462" s="234"/>
      <c r="D462" s="234"/>
      <c r="E462" s="36" t="s">
        <v>694</v>
      </c>
      <c r="F462" s="5"/>
      <c r="G462" s="140"/>
      <c r="H462" s="22"/>
      <c r="I462" s="22"/>
      <c r="J462" s="22"/>
      <c r="K462" s="292"/>
    </row>
    <row r="463" spans="1:11" ht="15">
      <c r="A463" s="16"/>
      <c r="B463" s="284" t="s">
        <v>13571</v>
      </c>
      <c r="C463" s="14" t="str">
        <f>'5-COMP. PRÓPRIA'!B1738</f>
        <v>CP-RED-12</v>
      </c>
      <c r="D463" s="5" t="s">
        <v>412</v>
      </c>
      <c r="E463" s="251" t="str">
        <f>IFERROR(VLOOKUP($C463,'SINAPI-MT ABRIL 2021'!$1:$1048576,2,0),IFERROR(VLOOKUP($C463,'5-COMP. PRÓPRIA'!$B$1:$I$42307,4,0),""))</f>
        <v>Cabo UTP -6 (24AWG)</v>
      </c>
      <c r="F463" s="252" t="str">
        <f>IFERROR(VLOOKUP($C463,'SINAPI-MT ABRIL 2021'!$1:$1048576,3,0),IFERROR(VLOOKUP($C463,'5-COMP. PRÓPRIA'!$B$1:$I$42307,5,0),""))</f>
        <v>m</v>
      </c>
      <c r="G463" s="140">
        <v>1268.5</v>
      </c>
      <c r="H463" s="252">
        <f>IFERROR(VLOOKUP($C463,'SINAPI-MT ABRIL 2021'!$1:$1048576,4,0),IFERROR(VLOOKUP($C463,'5-COMP. PRÓPRIA'!$B$1:$I$42307,8,0),""))</f>
        <v>1.91</v>
      </c>
      <c r="I463" s="254">
        <f>TRUNC(($H463*'4-BDI'!$E$35),2)</f>
        <v>2.4300000000000002</v>
      </c>
      <c r="J463" s="281">
        <f t="shared" ref="J463:J464" si="54">TRUNC((H463*G463),2)</f>
        <v>2422.83</v>
      </c>
      <c r="K463" s="285">
        <f>TRUNC((I463*G463),2)</f>
        <v>3082.45</v>
      </c>
    </row>
    <row r="464" spans="1:11" ht="15">
      <c r="A464" s="16"/>
      <c r="B464" s="284" t="s">
        <v>13572</v>
      </c>
      <c r="C464" s="39" t="str">
        <f>'5-COMP. PRÓPRIA'!B1741</f>
        <v>CP-RED-13</v>
      </c>
      <c r="D464" s="5" t="s">
        <v>412</v>
      </c>
      <c r="E464" s="251" t="str">
        <f>IFERROR(VLOOKUP($C464,'SINAPI-MT ABRIL 2021'!$1:$1048576,2,0),IFERROR(VLOOKUP($C464,'5-COMP. PRÓPRIA'!$B$1:$I$42307,4,0),""))</f>
        <v>Cabo coaxial</v>
      </c>
      <c r="F464" s="252" t="str">
        <f>IFERROR(VLOOKUP($C464,'SINAPI-MT ABRIL 2021'!$1:$1048576,3,0),IFERROR(VLOOKUP($C464,'5-COMP. PRÓPRIA'!$B$1:$I$42307,5,0),""))</f>
        <v>m</v>
      </c>
      <c r="G464" s="140">
        <v>523.12</v>
      </c>
      <c r="H464" s="252">
        <f>IFERROR(VLOOKUP($C464,'SINAPI-MT ABRIL 2021'!$1:$1048576,4,0),IFERROR(VLOOKUP($C464,'5-COMP. PRÓPRIA'!$B$1:$I$42307,8,0),""))</f>
        <v>4.63</v>
      </c>
      <c r="I464" s="254">
        <f>TRUNC(($H464*'4-BDI'!$E$35),2)</f>
        <v>5.91</v>
      </c>
      <c r="J464" s="281">
        <f t="shared" si="54"/>
        <v>2422.04</v>
      </c>
      <c r="K464" s="285">
        <f>TRUNC((I464*G464),2)</f>
        <v>3091.63</v>
      </c>
    </row>
    <row r="465" spans="1:11" s="15" customFormat="1">
      <c r="A465" s="16"/>
      <c r="B465" s="296" t="s">
        <v>13573</v>
      </c>
      <c r="C465" s="234"/>
      <c r="D465" s="234"/>
      <c r="E465" s="36" t="s">
        <v>698</v>
      </c>
      <c r="F465" s="5"/>
      <c r="G465" s="140"/>
      <c r="H465" s="22"/>
      <c r="I465" s="22"/>
      <c r="J465" s="22"/>
      <c r="K465" s="292"/>
    </row>
    <row r="466" spans="1:11" s="15" customFormat="1" ht="15">
      <c r="A466" s="16"/>
      <c r="B466" s="299" t="s">
        <v>13574</v>
      </c>
      <c r="C466" s="14" t="str">
        <f>'5-COMP. PRÓPRIA'!B1746</f>
        <v>CP-RED-14</v>
      </c>
      <c r="D466" s="5" t="s">
        <v>412</v>
      </c>
      <c r="E466" s="251" t="str">
        <f>IFERROR(VLOOKUP($C466,'SINAPI-MT ABRIL 2021'!$1:$1048576,2,0),IFERROR(VLOOKUP($C466,'5-COMP. PRÓPRIA'!$B$1:$I$42307,4,0),""))</f>
        <v>Cabos de conexões – Patch cord categoria 6  - 2,5 metros</v>
      </c>
      <c r="F466" s="252" t="str">
        <f>IFERROR(VLOOKUP($C466,'SINAPI-MT ABRIL 2021'!$1:$1048576,3,0),IFERROR(VLOOKUP($C466,'5-COMP. PRÓPRIA'!$B$1:$I$42307,5,0),""))</f>
        <v xml:space="preserve">un    </v>
      </c>
      <c r="G466" s="140">
        <v>28</v>
      </c>
      <c r="H466" s="252">
        <f>IFERROR(VLOOKUP($C466,'SINAPI-MT ABRIL 2021'!$1:$1048576,4,0),IFERROR(VLOOKUP($C466,'5-COMP. PRÓPRIA'!$B$1:$I$42307,8,0),""))</f>
        <v>22.38</v>
      </c>
      <c r="I466" s="254">
        <f>TRUNC(($H466*'4-BDI'!$E$35),2)</f>
        <v>28.57</v>
      </c>
      <c r="J466" s="281">
        <f t="shared" ref="J466" si="55">TRUNC((H466*G466),2)</f>
        <v>626.64</v>
      </c>
      <c r="K466" s="285">
        <f>TRUNC((I466*G466),2)</f>
        <v>799.96</v>
      </c>
    </row>
    <row r="467" spans="1:11" s="15" customFormat="1">
      <c r="A467" s="16"/>
      <c r="B467" s="296" t="s">
        <v>13575</v>
      </c>
      <c r="C467" s="234"/>
      <c r="D467" s="234"/>
      <c r="E467" s="36" t="s">
        <v>701</v>
      </c>
      <c r="F467" s="5"/>
      <c r="G467" s="140"/>
      <c r="H467" s="22"/>
      <c r="I467" s="22"/>
      <c r="J467" s="22"/>
      <c r="K467" s="292"/>
    </row>
    <row r="468" spans="1:11" s="15" customFormat="1" ht="15">
      <c r="A468" s="16"/>
      <c r="B468" s="299" t="s">
        <v>13576</v>
      </c>
      <c r="C468" s="14" t="str">
        <f>'5-COMP. PRÓPRIA'!B1751</f>
        <v>CP-RED-15</v>
      </c>
      <c r="D468" s="5" t="s">
        <v>412</v>
      </c>
      <c r="E468" s="251" t="str">
        <f>IFERROR(VLOOKUP($C468,'SINAPI-MT ABRIL 2021'!$1:$1048576,2,0),IFERROR(VLOOKUP($C468,'5-COMP. PRÓPRIA'!$B$1:$I$42307,4,0),""))</f>
        <v>Tomada modular RJ-45 Categoria 6 (completa)</v>
      </c>
      <c r="F468" s="252" t="str">
        <f>IFERROR(VLOOKUP($C468,'SINAPI-MT ABRIL 2021'!$1:$1048576,3,0),IFERROR(VLOOKUP($C468,'5-COMP. PRÓPRIA'!$B$1:$I$42307,5,0),""))</f>
        <v xml:space="preserve">un    </v>
      </c>
      <c r="G468" s="140">
        <v>28</v>
      </c>
      <c r="H468" s="252">
        <f>IFERROR(VLOOKUP($C468,'SINAPI-MT ABRIL 2021'!$1:$1048576,4,0),IFERROR(VLOOKUP($C468,'5-COMP. PRÓPRIA'!$B$1:$I$42307,8,0),""))</f>
        <v>31.89</v>
      </c>
      <c r="I468" s="254">
        <f>TRUNC(($H468*'4-BDI'!$E$35),2)</f>
        <v>40.72</v>
      </c>
      <c r="J468" s="281">
        <f t="shared" ref="J468:J470" si="56">TRUNC((H468*G468),2)</f>
        <v>892.92</v>
      </c>
      <c r="K468" s="285">
        <f>TRUNC((I468*G468),2)</f>
        <v>1140.1600000000001</v>
      </c>
    </row>
    <row r="469" spans="1:11" s="15" customFormat="1" ht="15">
      <c r="A469" s="16"/>
      <c r="B469" s="299" t="s">
        <v>13577</v>
      </c>
      <c r="C469" s="14" t="str">
        <f>'5-COMP. PRÓPRIA'!B1754</f>
        <v>CP-RED-16</v>
      </c>
      <c r="D469" s="5" t="s">
        <v>412</v>
      </c>
      <c r="E469" s="251" t="str">
        <f>IFERROR(VLOOKUP($C469,'SINAPI-MT ABRIL 2021'!$1:$1048576,2,0),IFERROR(VLOOKUP($C469,'5-COMP. PRÓPRIA'!$B$1:$I$42307,4,0),""))</f>
        <v>Conector de TV Tipo F (Coaxial) com placa</v>
      </c>
      <c r="F469" s="252" t="str">
        <f>IFERROR(VLOOKUP($C469,'SINAPI-MT ABRIL 2021'!$1:$1048576,3,0),IFERROR(VLOOKUP($C469,'5-COMP. PRÓPRIA'!$B$1:$I$42307,5,0),""))</f>
        <v xml:space="preserve">un    </v>
      </c>
      <c r="G469" s="140">
        <v>14</v>
      </c>
      <c r="H469" s="252">
        <f>IFERROR(VLOOKUP($C469,'SINAPI-MT ABRIL 2021'!$1:$1048576,4,0),IFERROR(VLOOKUP($C469,'5-COMP. PRÓPRIA'!$B$1:$I$42307,8,0),""))</f>
        <v>10.96</v>
      </c>
      <c r="I469" s="254">
        <f>TRUNC(($H469*'4-BDI'!$E$35),2)</f>
        <v>13.99</v>
      </c>
      <c r="J469" s="281">
        <f t="shared" si="56"/>
        <v>153.44</v>
      </c>
      <c r="K469" s="285">
        <f>TRUNC((I469*G469),2)</f>
        <v>195.86</v>
      </c>
    </row>
    <row r="470" spans="1:11" s="15" customFormat="1" ht="15">
      <c r="A470" s="16"/>
      <c r="B470" s="299" t="s">
        <v>13578</v>
      </c>
      <c r="C470" s="14" t="str">
        <f>'5-COMP. PRÓPRIA'!B1759</f>
        <v>CP-RED-17</v>
      </c>
      <c r="D470" s="5" t="s">
        <v>412</v>
      </c>
      <c r="E470" s="251" t="str">
        <f>IFERROR(VLOOKUP($C470,'SINAPI-MT ABRIL 2021'!$1:$1048576,2,0),IFERROR(VLOOKUP($C470,'5-COMP. PRÓPRIA'!$B$1:$I$42307,4,0),""))</f>
        <v>Central PABX 24 portas</v>
      </c>
      <c r="F470" s="252" t="str">
        <f>IFERROR(VLOOKUP($C470,'SINAPI-MT ABRIL 2021'!$1:$1048576,3,0),IFERROR(VLOOKUP($C470,'5-COMP. PRÓPRIA'!$B$1:$I$42307,5,0),""))</f>
        <v xml:space="preserve">un    </v>
      </c>
      <c r="G470" s="140">
        <v>1</v>
      </c>
      <c r="H470" s="252">
        <f>IFERROR(VLOOKUP($C470,'SINAPI-MT ABRIL 2021'!$1:$1048576,4,0),IFERROR(VLOOKUP($C470,'5-COMP. PRÓPRIA'!$B$1:$I$42307,8,0),""))</f>
        <v>2479.3000000000002</v>
      </c>
      <c r="I470" s="254">
        <f>TRUNC(($H470*'4-BDI'!$E$35),2)</f>
        <v>3166.07</v>
      </c>
      <c r="J470" s="281">
        <f t="shared" si="56"/>
        <v>2479.3000000000002</v>
      </c>
      <c r="K470" s="285">
        <f>TRUNC((I470*G470),2)</f>
        <v>3166.07</v>
      </c>
    </row>
    <row r="471" spans="1:11" s="15" customFormat="1">
      <c r="A471" s="16"/>
      <c r="B471" s="296" t="s">
        <v>13579</v>
      </c>
      <c r="C471" s="234"/>
      <c r="D471" s="234"/>
      <c r="E471" s="36" t="s">
        <v>706</v>
      </c>
      <c r="F471" s="5"/>
      <c r="G471" s="140"/>
      <c r="H471" s="22"/>
      <c r="I471" s="22"/>
      <c r="J471" s="22"/>
      <c r="K471" s="292"/>
    </row>
    <row r="472" spans="1:11" s="15" customFormat="1" ht="15">
      <c r="A472" s="16"/>
      <c r="B472" s="299" t="s">
        <v>13580</v>
      </c>
      <c r="C472" s="39" t="str">
        <f>'5-COMP. PRÓPRIA'!B1764</f>
        <v>CP-RED-18</v>
      </c>
      <c r="D472" s="5" t="s">
        <v>412</v>
      </c>
      <c r="E472" s="251" t="str">
        <f>IFERROR(VLOOKUP($C472,'SINAPI-MT ABRIL 2021'!$1:$1048576,2,0),IFERROR(VLOOKUP($C472,'5-COMP. PRÓPRIA'!$B$1:$I$42307,4,0),""))</f>
        <v>Caixa de passagem em alv 30x30x12 com tampa de ferro fundido</v>
      </c>
      <c r="F472" s="252" t="str">
        <f>IFERROR(VLOOKUP($C472,'SINAPI-MT ABRIL 2021'!$1:$1048576,3,0),IFERROR(VLOOKUP($C472,'5-COMP. PRÓPRIA'!$B$1:$I$42307,5,0),""))</f>
        <v xml:space="preserve">un    </v>
      </c>
      <c r="G472" s="140">
        <v>5</v>
      </c>
      <c r="H472" s="252">
        <f>IFERROR(VLOOKUP($C472,'SINAPI-MT ABRIL 2021'!$1:$1048576,4,0),IFERROR(VLOOKUP($C472,'5-COMP. PRÓPRIA'!$B$1:$I$42307,8,0),""))</f>
        <v>302.97000000000003</v>
      </c>
      <c r="I472" s="254">
        <f>TRUNC(($H472*'4-BDI'!$E$35),2)</f>
        <v>386.89</v>
      </c>
      <c r="J472" s="281">
        <f t="shared" ref="J472:J473" si="57">TRUNC((H472*G472),2)</f>
        <v>1514.85</v>
      </c>
      <c r="K472" s="285">
        <f>TRUNC((I472*G472),2)</f>
        <v>1934.45</v>
      </c>
    </row>
    <row r="473" spans="1:11" s="15" customFormat="1" ht="15">
      <c r="A473" s="16"/>
      <c r="B473" s="299" t="s">
        <v>13581</v>
      </c>
      <c r="C473" s="39" t="str">
        <f>'5-COMP. PRÓPRIA'!B1471</f>
        <v>CP-ELE-38</v>
      </c>
      <c r="D473" s="5" t="s">
        <v>412</v>
      </c>
      <c r="E473" s="251" t="str">
        <f>IFERROR(VLOOKUP($C473,'SINAPI-MT ABRIL 2021'!$1:$1048576,2,0),IFERROR(VLOOKUP($C473,'5-COMP. PRÓPRIA'!$B$1:$I$42307,4,0),""))</f>
        <v>Caixa de Passagem PVC 4x2" - fornecimento e instalaçao</v>
      </c>
      <c r="F473" s="252" t="str">
        <f>IFERROR(VLOOKUP($C473,'SINAPI-MT ABRIL 2021'!$1:$1048576,3,0),IFERROR(VLOOKUP($C473,'5-COMP. PRÓPRIA'!$B$1:$I$42307,5,0),""))</f>
        <v xml:space="preserve">un    </v>
      </c>
      <c r="G473" s="140">
        <v>42</v>
      </c>
      <c r="H473" s="252">
        <f>IFERROR(VLOOKUP($C473,'SINAPI-MT ABRIL 2021'!$1:$1048576,4,0),IFERROR(VLOOKUP($C473,'5-COMP. PRÓPRIA'!$B$1:$I$42307,8,0),""))</f>
        <v>18.79</v>
      </c>
      <c r="I473" s="254">
        <f>TRUNC(($H473*'4-BDI'!$E$35),2)</f>
        <v>23.99</v>
      </c>
      <c r="J473" s="281">
        <f t="shared" si="57"/>
        <v>789.18</v>
      </c>
      <c r="K473" s="285">
        <f>TRUNC((I473*G473),2)</f>
        <v>1007.58</v>
      </c>
    </row>
    <row r="474" spans="1:11" s="15" customFormat="1">
      <c r="A474" s="16"/>
      <c r="B474" s="296" t="s">
        <v>13582</v>
      </c>
      <c r="C474" s="234"/>
      <c r="D474" s="234"/>
      <c r="E474" s="36" t="s">
        <v>669</v>
      </c>
      <c r="F474" s="238"/>
      <c r="G474" s="140"/>
      <c r="H474" s="22"/>
      <c r="I474" s="22"/>
      <c r="J474" s="22"/>
      <c r="K474" s="292"/>
    </row>
    <row r="475" spans="1:11" s="15" customFormat="1" ht="15">
      <c r="A475" s="16"/>
      <c r="B475" s="299" t="s">
        <v>13583</v>
      </c>
      <c r="C475" s="39" t="str">
        <f>'5-COMP. PRÓPRIA'!B1769</f>
        <v>CP-RED-19</v>
      </c>
      <c r="D475" s="5" t="s">
        <v>412</v>
      </c>
      <c r="E475" s="251" t="str">
        <f>IFERROR(VLOOKUP($C475,'SINAPI-MT ABRIL 2021'!$1:$1048576,2,0),IFERROR(VLOOKUP($C475,'5-COMP. PRÓPRIA'!$B$1:$I$42307,4,0),""))</f>
        <v>Eletroduto PVC flexivel 1", inclusive conexões</v>
      </c>
      <c r="F475" s="252" t="str">
        <f>IFERROR(VLOOKUP($C475,'SINAPI-MT ABRIL 2021'!$1:$1048576,3,0),IFERROR(VLOOKUP($C475,'5-COMP. PRÓPRIA'!$B$1:$I$42307,5,0),""))</f>
        <v>m</v>
      </c>
      <c r="G475" s="140">
        <v>2</v>
      </c>
      <c r="H475" s="252">
        <f>IFERROR(VLOOKUP($C475,'SINAPI-MT ABRIL 2021'!$1:$1048576,4,0),IFERROR(VLOOKUP($C475,'5-COMP. PRÓPRIA'!$B$1:$I$42307,8,0),""))</f>
        <v>10.050000000000001</v>
      </c>
      <c r="I475" s="254">
        <f>TRUNC(($H475*'4-BDI'!$E$35),2)</f>
        <v>12.83</v>
      </c>
      <c r="J475" s="281">
        <f t="shared" ref="J475:J480" si="58">TRUNC((H475*G475),2)</f>
        <v>20.100000000000001</v>
      </c>
      <c r="K475" s="285">
        <f t="shared" ref="K475:K480" si="59">TRUNC((I475*G475),2)</f>
        <v>25.66</v>
      </c>
    </row>
    <row r="476" spans="1:11" s="15" customFormat="1" ht="15">
      <c r="A476" s="16"/>
      <c r="B476" s="299" t="s">
        <v>13584</v>
      </c>
      <c r="C476" s="39" t="str">
        <f>'5-COMP. PRÓPRIA'!B1772</f>
        <v>CP-RED-20</v>
      </c>
      <c r="D476" s="5" t="s">
        <v>412</v>
      </c>
      <c r="E476" s="251" t="str">
        <f>IFERROR(VLOOKUP($C476,'SINAPI-MT ABRIL 2021'!$1:$1048576,2,0),IFERROR(VLOOKUP($C476,'5-COMP. PRÓPRIA'!$B$1:$I$42307,4,0),""))</f>
        <v>Eletroduto PVC flexivel 3/4", inclusive conexões</v>
      </c>
      <c r="F476" s="252" t="str">
        <f>IFERROR(VLOOKUP($C476,'SINAPI-MT ABRIL 2021'!$1:$1048576,3,0),IFERROR(VLOOKUP($C476,'5-COMP. PRÓPRIA'!$B$1:$I$42307,5,0),""))</f>
        <v>m</v>
      </c>
      <c r="G476" s="140">
        <v>260.8</v>
      </c>
      <c r="H476" s="252">
        <f>IFERROR(VLOOKUP($C476,'SINAPI-MT ABRIL 2021'!$1:$1048576,4,0),IFERROR(VLOOKUP($C476,'5-COMP. PRÓPRIA'!$B$1:$I$42307,8,0),""))</f>
        <v>7.07</v>
      </c>
      <c r="I476" s="254">
        <f>TRUNC(($H476*'4-BDI'!$E$35),2)</f>
        <v>9.02</v>
      </c>
      <c r="J476" s="281">
        <f t="shared" si="58"/>
        <v>1843.85</v>
      </c>
      <c r="K476" s="285">
        <f t="shared" si="59"/>
        <v>2352.41</v>
      </c>
    </row>
    <row r="477" spans="1:11" s="15" customFormat="1" ht="15">
      <c r="A477" s="16"/>
      <c r="B477" s="299" t="s">
        <v>13585</v>
      </c>
      <c r="C477" s="39" t="str">
        <f>'5-COMP. PRÓPRIA'!B1775</f>
        <v>CP-RED-21</v>
      </c>
      <c r="D477" s="5" t="s">
        <v>412</v>
      </c>
      <c r="E477" s="251" t="str">
        <f>IFERROR(VLOOKUP($C477,'SINAPI-MT ABRIL 2021'!$1:$1048576,2,0),IFERROR(VLOOKUP($C477,'5-COMP. PRÓPRIA'!$B$1:$I$42307,4,0),""))</f>
        <v>Eletroduto Aço Galvanizado , Ø 1", fornecimento e instalação</v>
      </c>
      <c r="F477" s="252" t="str">
        <f>IFERROR(VLOOKUP($C477,'SINAPI-MT ABRIL 2021'!$1:$1048576,3,0),IFERROR(VLOOKUP($C477,'5-COMP. PRÓPRIA'!$B$1:$I$42307,5,0),""))</f>
        <v>m</v>
      </c>
      <c r="G477" s="140">
        <v>50.4</v>
      </c>
      <c r="H477" s="252">
        <f>IFERROR(VLOOKUP($C477,'SINAPI-MT ABRIL 2021'!$1:$1048576,4,0),IFERROR(VLOOKUP($C477,'5-COMP. PRÓPRIA'!$B$1:$I$42307,8,0),""))</f>
        <v>49.55</v>
      </c>
      <c r="I477" s="254">
        <f>TRUNC(($H477*'4-BDI'!$E$35),2)</f>
        <v>63.27</v>
      </c>
      <c r="J477" s="281">
        <f t="shared" si="58"/>
        <v>2497.3200000000002</v>
      </c>
      <c r="K477" s="285">
        <f t="shared" si="59"/>
        <v>3188.8</v>
      </c>
    </row>
    <row r="478" spans="1:11" s="15" customFormat="1" ht="15">
      <c r="A478" s="16"/>
      <c r="B478" s="299" t="s">
        <v>13586</v>
      </c>
      <c r="C478" s="39" t="str">
        <f>'5-COMP. PRÓPRIA'!B1780</f>
        <v>CP-RED-22</v>
      </c>
      <c r="D478" s="5" t="s">
        <v>412</v>
      </c>
      <c r="E478" s="251" t="str">
        <f>IFERROR(VLOOKUP($C478,'SINAPI-MT ABRIL 2021'!$1:$1048576,2,0),IFERROR(VLOOKUP($C478,'5-COMP. PRÓPRIA'!$B$1:$I$42307,4,0),""))</f>
        <v>Eletroduto Aço Galvanizado , Ø 1.1/4", fornecimento e instalação</v>
      </c>
      <c r="F478" s="252" t="str">
        <f>IFERROR(VLOOKUP($C478,'SINAPI-MT ABRIL 2021'!$1:$1048576,3,0),IFERROR(VLOOKUP($C478,'5-COMP. PRÓPRIA'!$B$1:$I$42307,5,0),""))</f>
        <v>m</v>
      </c>
      <c r="G478" s="140">
        <v>4.0999999999999996</v>
      </c>
      <c r="H478" s="252">
        <f>IFERROR(VLOOKUP($C478,'SINAPI-MT ABRIL 2021'!$1:$1048576,4,0),IFERROR(VLOOKUP($C478,'5-COMP. PRÓPRIA'!$B$1:$I$42307,8,0),""))</f>
        <v>67.78</v>
      </c>
      <c r="I478" s="254">
        <f>TRUNC(($H478*'4-BDI'!$E$35),2)</f>
        <v>86.55</v>
      </c>
      <c r="J478" s="281">
        <f t="shared" si="58"/>
        <v>277.89</v>
      </c>
      <c r="K478" s="285">
        <f t="shared" si="59"/>
        <v>354.85</v>
      </c>
    </row>
    <row r="479" spans="1:11" s="15" customFormat="1" ht="15">
      <c r="A479" s="16"/>
      <c r="B479" s="299" t="s">
        <v>13587</v>
      </c>
      <c r="C479" s="39" t="str">
        <f>'5-COMP. PRÓPRIA'!B1785</f>
        <v>CP-RED-23</v>
      </c>
      <c r="D479" s="5" t="s">
        <v>412</v>
      </c>
      <c r="E479" s="251" t="str">
        <f>IFERROR(VLOOKUP($C479,'SINAPI-MT ABRIL 2021'!$1:$1048576,2,0),IFERROR(VLOOKUP($C479,'5-COMP. PRÓPRIA'!$B$1:$I$42307,4,0),""))</f>
        <v>Eletroduto Aço Galvanizado , Ø 2", fornecimento e instalação</v>
      </c>
      <c r="F479" s="252" t="str">
        <f>IFERROR(VLOOKUP($C479,'SINAPI-MT ABRIL 2021'!$1:$1048576,3,0),IFERROR(VLOOKUP($C479,'5-COMP. PRÓPRIA'!$B$1:$I$42307,5,0),""))</f>
        <v>m</v>
      </c>
      <c r="G479" s="140">
        <v>22</v>
      </c>
      <c r="H479" s="252">
        <f>IFERROR(VLOOKUP($C479,'SINAPI-MT ABRIL 2021'!$1:$1048576,4,0),IFERROR(VLOOKUP($C479,'5-COMP. PRÓPRIA'!$B$1:$I$42307,8,0),""))</f>
        <v>93.47</v>
      </c>
      <c r="I479" s="254">
        <f>TRUNC(($H479*'4-BDI'!$E$35),2)</f>
        <v>119.36</v>
      </c>
      <c r="J479" s="281">
        <f t="shared" si="58"/>
        <v>2056.34</v>
      </c>
      <c r="K479" s="285">
        <f t="shared" si="59"/>
        <v>2625.92</v>
      </c>
    </row>
    <row r="480" spans="1:11" s="15" customFormat="1" ht="15">
      <c r="A480" s="16"/>
      <c r="B480" s="299" t="s">
        <v>13588</v>
      </c>
      <c r="C480" s="14" t="str">
        <f>'5-COMP. PRÓPRIA'!B1790</f>
        <v>CP-RED-24</v>
      </c>
      <c r="D480" s="5" t="s">
        <v>412</v>
      </c>
      <c r="E480" s="251" t="str">
        <f>IFERROR(VLOOKUP($C480,'SINAPI-MT ABRIL 2021'!$1:$1048576,2,0),IFERROR(VLOOKUP($C480,'5-COMP. PRÓPRIA'!$B$1:$I$42307,4,0),""))</f>
        <v>Eletrocalha lisa com tampa 50 x 25 mm, inclusive conexões</v>
      </c>
      <c r="F480" s="252" t="str">
        <f>IFERROR(VLOOKUP($C480,'SINAPI-MT ABRIL 2021'!$1:$1048576,3,0),IFERROR(VLOOKUP($C480,'5-COMP. PRÓPRIA'!$B$1:$I$42307,5,0),""))</f>
        <v>m</v>
      </c>
      <c r="G480" s="140">
        <v>78.599999999999994</v>
      </c>
      <c r="H480" s="252">
        <f>IFERROR(VLOOKUP($C480,'SINAPI-MT ABRIL 2021'!$1:$1048576,4,0),IFERROR(VLOOKUP($C480,'5-COMP. PRÓPRIA'!$B$1:$I$42307,8,0),""))</f>
        <v>47.34</v>
      </c>
      <c r="I480" s="254">
        <f>TRUNC(($H480*'4-BDI'!$E$35),2)</f>
        <v>60.45</v>
      </c>
      <c r="J480" s="281">
        <f t="shared" si="58"/>
        <v>3720.92</v>
      </c>
      <c r="K480" s="285">
        <f t="shared" si="59"/>
        <v>4751.37</v>
      </c>
    </row>
    <row r="481" spans="1:11" s="15" customFormat="1">
      <c r="A481" s="16"/>
      <c r="B481" s="638" t="s">
        <v>414</v>
      </c>
      <c r="C481" s="639"/>
      <c r="D481" s="639"/>
      <c r="E481" s="639"/>
      <c r="F481" s="639"/>
      <c r="G481" s="639"/>
      <c r="H481" s="639"/>
      <c r="I481" s="639"/>
      <c r="J481" s="54">
        <f>TRUNC(SUM(J451:J480),2)</f>
        <v>30428.38</v>
      </c>
      <c r="K481" s="286">
        <f>TRUNC(SUM(K451:K480),2)</f>
        <v>38840.71</v>
      </c>
    </row>
    <row r="482" spans="1:11">
      <c r="A482" s="16"/>
      <c r="B482" s="282" t="s">
        <v>13589</v>
      </c>
      <c r="C482" s="276"/>
      <c r="D482" s="276"/>
      <c r="E482" s="277" t="s">
        <v>708</v>
      </c>
      <c r="F482" s="276"/>
      <c r="G482" s="278"/>
      <c r="H482" s="279"/>
      <c r="I482" s="279"/>
      <c r="J482" s="279"/>
      <c r="K482" s="283"/>
    </row>
    <row r="483" spans="1:11" ht="15">
      <c r="A483" s="16"/>
      <c r="B483" s="284" t="s">
        <v>674</v>
      </c>
      <c r="C483" s="14" t="str">
        <f>'5-COMP. PRÓPRIA'!B1813</f>
        <v>CP-EXM-01</v>
      </c>
      <c r="D483" s="5" t="s">
        <v>412</v>
      </c>
      <c r="E483" s="251" t="str">
        <f>IFERROR(VLOOKUP($C483,'SINAPI-MT ABRIL 2021'!$1:$1048576,2,0),IFERROR(VLOOKUP($C483,'5-COMP. PRÓPRIA'!$B$1:$I$42307,4,0),""))</f>
        <v>Coifa de Centro em Aço Inox de 1500x1000x600</v>
      </c>
      <c r="F483" s="252" t="str">
        <f>IFERROR(VLOOKUP($C483,'SINAPI-MT ABRIL 2021'!$1:$1048576,3,0),IFERROR(VLOOKUP($C483,'5-COMP. PRÓPRIA'!$B$1:$I$42307,5,0),""))</f>
        <v xml:space="preserve">un    </v>
      </c>
      <c r="G483" s="140">
        <v>1</v>
      </c>
      <c r="H483" s="252">
        <f>IFERROR(VLOOKUP($C483,'SINAPI-MT ABRIL 2021'!$1:$1048576,4,0),IFERROR(VLOOKUP($C483,'5-COMP. PRÓPRIA'!$B$1:$I$42307,8,0),""))</f>
        <v>3197.53</v>
      </c>
      <c r="I483" s="254">
        <f>TRUNC(($H483*'4-BDI'!$E$35),2)</f>
        <v>4083.25</v>
      </c>
      <c r="J483" s="281">
        <f t="shared" ref="J483:J486" si="60">TRUNC((H483*G483),2)</f>
        <v>3197.53</v>
      </c>
      <c r="K483" s="285">
        <f>TRUNC((I483*G483),2)</f>
        <v>4083.25</v>
      </c>
    </row>
    <row r="484" spans="1:11" ht="15">
      <c r="A484" s="16"/>
      <c r="B484" s="284" t="s">
        <v>676</v>
      </c>
      <c r="C484" s="14" t="str">
        <f>'5-COMP. PRÓPRIA'!B1818</f>
        <v>CP-EXM-02</v>
      </c>
      <c r="D484" s="5" t="s">
        <v>412</v>
      </c>
      <c r="E484" s="251" t="str">
        <f>IFERROR(VLOOKUP($C484,'SINAPI-MT ABRIL 2021'!$1:$1048576,2,0),IFERROR(VLOOKUP($C484,'5-COMP. PRÓPRIA'!$B$1:$I$42307,4,0),""))</f>
        <v>Duto de ligação 1000 X 0.80mm</v>
      </c>
      <c r="F484" s="252" t="str">
        <f>IFERROR(VLOOKUP($C484,'SINAPI-MT ABRIL 2021'!$1:$1048576,3,0),IFERROR(VLOOKUP($C484,'5-COMP. PRÓPRIA'!$B$1:$I$42307,5,0),""))</f>
        <v>m</v>
      </c>
      <c r="G484" s="140">
        <v>2.85</v>
      </c>
      <c r="H484" s="252">
        <f>IFERROR(VLOOKUP($C484,'SINAPI-MT ABRIL 2021'!$1:$1048576,4,0),IFERROR(VLOOKUP($C484,'5-COMP. PRÓPRIA'!$B$1:$I$42307,8,0),""))</f>
        <v>347.53</v>
      </c>
      <c r="I484" s="254">
        <f>TRUNC(($H484*'4-BDI'!$E$35),2)</f>
        <v>443.79</v>
      </c>
      <c r="J484" s="281">
        <f t="shared" si="60"/>
        <v>990.46</v>
      </c>
      <c r="K484" s="285">
        <f>TRUNC((I484*G484),2)</f>
        <v>1264.8</v>
      </c>
    </row>
    <row r="485" spans="1:11" ht="15">
      <c r="A485" s="16"/>
      <c r="B485" s="284" t="s">
        <v>678</v>
      </c>
      <c r="C485" s="14" t="str">
        <f>'5-COMP. PRÓPRIA'!B1823</f>
        <v>CP-EXM-03</v>
      </c>
      <c r="D485" s="5" t="s">
        <v>412</v>
      </c>
      <c r="E485" s="251" t="str">
        <f>IFERROR(VLOOKUP($C485,'SINAPI-MT ABRIL 2021'!$1:$1048576,2,0),IFERROR(VLOOKUP($C485,'5-COMP. PRÓPRIA'!$B$1:$I$42307,4,0),""))</f>
        <v>Chapéu chines em aluminio</v>
      </c>
      <c r="F485" s="252" t="str">
        <f>IFERROR(VLOOKUP($C485,'SINAPI-MT ABRIL 2021'!$1:$1048576,3,0),IFERROR(VLOOKUP($C485,'5-COMP. PRÓPRIA'!$B$1:$I$42307,5,0),""))</f>
        <v xml:space="preserve">un    </v>
      </c>
      <c r="G485" s="140">
        <v>1</v>
      </c>
      <c r="H485" s="252">
        <f>IFERROR(VLOOKUP($C485,'SINAPI-MT ABRIL 2021'!$1:$1048576,4,0),IFERROR(VLOOKUP($C485,'5-COMP. PRÓPRIA'!$B$1:$I$42307,8,0),""))</f>
        <v>627.53</v>
      </c>
      <c r="I485" s="254">
        <f>TRUNC(($H485*'4-BDI'!$E$35),2)</f>
        <v>801.35</v>
      </c>
      <c r="J485" s="281">
        <f t="shared" si="60"/>
        <v>627.53</v>
      </c>
      <c r="K485" s="285">
        <f>TRUNC((I485*G485),2)</f>
        <v>801.35</v>
      </c>
    </row>
    <row r="486" spans="1:11" ht="15">
      <c r="A486" s="16"/>
      <c r="B486" s="284" t="s">
        <v>680</v>
      </c>
      <c r="C486" s="14" t="str">
        <f>'5-COMP. PRÓPRIA'!B1828</f>
        <v>CP-EXM-04</v>
      </c>
      <c r="D486" s="5" t="s">
        <v>412</v>
      </c>
      <c r="E486" s="251" t="str">
        <f>IFERROR(VLOOKUP($C486,'SINAPI-MT ABRIL 2021'!$1:$1048576,2,0),IFERROR(VLOOKUP($C486,'5-COMP. PRÓPRIA'!$B$1:$I$42307,4,0),""))</f>
        <v>Exaustor mecânico para banheiro 80m3/h com duto flexível - kit</v>
      </c>
      <c r="F486" s="252" t="str">
        <f>IFERROR(VLOOKUP($C486,'SINAPI-MT ABRIL 2021'!$1:$1048576,3,0),IFERROR(VLOOKUP($C486,'5-COMP. PRÓPRIA'!$B$1:$I$42307,5,0),""))</f>
        <v xml:space="preserve">un    </v>
      </c>
      <c r="G486" s="140">
        <v>2</v>
      </c>
      <c r="H486" s="252">
        <f>IFERROR(VLOOKUP($C486,'SINAPI-MT ABRIL 2021'!$1:$1048576,4,0),IFERROR(VLOOKUP($C486,'5-COMP. PRÓPRIA'!$B$1:$I$42307,8,0),""))</f>
        <v>272.74</v>
      </c>
      <c r="I486" s="254">
        <f>TRUNC(($H486*'4-BDI'!$E$35),2)</f>
        <v>348.28</v>
      </c>
      <c r="J486" s="281">
        <f t="shared" si="60"/>
        <v>545.48</v>
      </c>
      <c r="K486" s="285">
        <f>TRUNC((I486*G486),2)</f>
        <v>696.56</v>
      </c>
    </row>
    <row r="487" spans="1:11">
      <c r="A487" s="16"/>
      <c r="B487" s="638" t="s">
        <v>414</v>
      </c>
      <c r="C487" s="639"/>
      <c r="D487" s="639"/>
      <c r="E487" s="639"/>
      <c r="F487" s="639"/>
      <c r="G487" s="639"/>
      <c r="H487" s="639"/>
      <c r="I487" s="639"/>
      <c r="J487" s="54">
        <f>TRUNC(SUM(J483:J486),2)</f>
        <v>5361</v>
      </c>
      <c r="K487" s="286">
        <f>TRUNC(SUM(K483:K486),2)</f>
        <v>6845.96</v>
      </c>
    </row>
    <row r="488" spans="1:11" ht="25.5" collapsed="1">
      <c r="A488" s="16"/>
      <c r="B488" s="282" t="s">
        <v>13590</v>
      </c>
      <c r="C488" s="276"/>
      <c r="D488" s="276"/>
      <c r="E488" s="277" t="s">
        <v>370</v>
      </c>
      <c r="F488" s="276"/>
      <c r="G488" s="278"/>
      <c r="H488" s="279"/>
      <c r="I488" s="279"/>
      <c r="J488" s="279"/>
      <c r="K488" s="283"/>
    </row>
    <row r="489" spans="1:11" s="15" customFormat="1" ht="25.5">
      <c r="A489" s="16"/>
      <c r="B489" s="284" t="s">
        <v>681</v>
      </c>
      <c r="C489" s="39" t="str">
        <f>'5-COMP. PRÓPRIA'!B1835</f>
        <v>CP-SPDA-01</v>
      </c>
      <c r="D489" s="5" t="s">
        <v>412</v>
      </c>
      <c r="E489" s="251" t="str">
        <f>IFERROR(VLOOKUP($C489,'SINAPI-MT ABRIL 2021'!$1:$1048576,2,0),IFERROR(VLOOKUP($C489,'5-COMP. PRÓPRIA'!$B$1:$I$42307,4,0),""))</f>
        <v>Pára-raios tipo Franklin em aço inox 3 pontas em haste de 3 m. x 1.1/2" tipo simples</v>
      </c>
      <c r="F489" s="252" t="str">
        <f>IFERROR(VLOOKUP($C489,'SINAPI-MT ABRIL 2021'!$1:$1048576,3,0),IFERROR(VLOOKUP($C489,'5-COMP. PRÓPRIA'!$B$1:$I$42307,5,0),""))</f>
        <v xml:space="preserve">un    </v>
      </c>
      <c r="G489" s="140">
        <v>3</v>
      </c>
      <c r="H489" s="252">
        <f>IFERROR(VLOOKUP($C489,'SINAPI-MT ABRIL 2021'!$1:$1048576,4,0),IFERROR(VLOOKUP($C489,'5-COMP. PRÓPRIA'!$B$1:$I$42307,8,0),""))</f>
        <v>399.39</v>
      </c>
      <c r="I489" s="254">
        <f>TRUNC(($H489*'4-BDI'!$E$35),2)</f>
        <v>510.02</v>
      </c>
      <c r="J489" s="281">
        <f t="shared" ref="J489:J500" si="61">TRUNC((H489*G489),2)</f>
        <v>1198.17</v>
      </c>
      <c r="K489" s="285">
        <f t="shared" ref="K489:K500" si="62">TRUNC((I489*G489),2)</f>
        <v>1530.06</v>
      </c>
    </row>
    <row r="490" spans="1:11" ht="15">
      <c r="A490" s="16"/>
      <c r="B490" s="284" t="s">
        <v>693</v>
      </c>
      <c r="C490" s="39" t="str">
        <f>'5-COMP. PRÓPRIA'!B1840</f>
        <v>CP-SPDA-02</v>
      </c>
      <c r="D490" s="5" t="s">
        <v>412</v>
      </c>
      <c r="E490" s="251" t="str">
        <f>IFERROR(VLOOKUP($C490,'SINAPI-MT ABRIL 2021'!$1:$1048576,2,0),IFERROR(VLOOKUP($C490,'5-COMP. PRÓPRIA'!$B$1:$I$42307,4,0),""))</f>
        <v>Conector mini-Bar em bronze estanhado Tel-583</v>
      </c>
      <c r="F490" s="252" t="str">
        <f>IFERROR(VLOOKUP($C490,'SINAPI-MT ABRIL 2021'!$1:$1048576,3,0),IFERROR(VLOOKUP($C490,'5-COMP. PRÓPRIA'!$B$1:$I$42307,5,0),""))</f>
        <v xml:space="preserve">un    </v>
      </c>
      <c r="G490" s="140">
        <v>31</v>
      </c>
      <c r="H490" s="252">
        <f>IFERROR(VLOOKUP($C490,'SINAPI-MT ABRIL 2021'!$1:$1048576,4,0),IFERROR(VLOOKUP($C490,'5-COMP. PRÓPRIA'!$B$1:$I$42307,8,0),""))</f>
        <v>22.32</v>
      </c>
      <c r="I490" s="254">
        <f>TRUNC(($H490*'4-BDI'!$E$35),2)</f>
        <v>28.5</v>
      </c>
      <c r="J490" s="281">
        <f t="shared" si="61"/>
        <v>691.92</v>
      </c>
      <c r="K490" s="285">
        <f t="shared" si="62"/>
        <v>883.5</v>
      </c>
    </row>
    <row r="491" spans="1:11" s="15" customFormat="1" ht="15">
      <c r="A491" s="16"/>
      <c r="B491" s="284" t="s">
        <v>697</v>
      </c>
      <c r="C491" s="14" t="str">
        <f>'5-COMP. PRÓPRIA'!B1845</f>
        <v>CP-SPDA-03</v>
      </c>
      <c r="D491" s="5" t="s">
        <v>412</v>
      </c>
      <c r="E491" s="251" t="str">
        <f>IFERROR(VLOOKUP($C491,'SINAPI-MT ABRIL 2021'!$1:$1048576,2,0),IFERROR(VLOOKUP($C491,'5-COMP. PRÓPRIA'!$B$1:$I$42307,4,0),""))</f>
        <v>Parafuso fenda em aço inox 4,2 x 32mm e bucha de nylon</v>
      </c>
      <c r="F491" s="252" t="str">
        <f>IFERROR(VLOOKUP($C491,'SINAPI-MT ABRIL 2021'!$1:$1048576,3,0),IFERROR(VLOOKUP($C491,'5-COMP. PRÓPRIA'!$B$1:$I$42307,5,0),""))</f>
        <v>cj</v>
      </c>
      <c r="G491" s="140">
        <v>64</v>
      </c>
      <c r="H491" s="252">
        <f>IFERROR(VLOOKUP($C491,'SINAPI-MT ABRIL 2021'!$1:$1048576,4,0),IFERROR(VLOOKUP($C491,'5-COMP. PRÓPRIA'!$B$1:$I$42307,8,0),""))</f>
        <v>1.62</v>
      </c>
      <c r="I491" s="254">
        <f>TRUNC(($H491*'4-BDI'!$E$35),2)</f>
        <v>2.06</v>
      </c>
      <c r="J491" s="281">
        <f t="shared" si="61"/>
        <v>103.68</v>
      </c>
      <c r="K491" s="285">
        <f t="shared" si="62"/>
        <v>131.84</v>
      </c>
    </row>
    <row r="492" spans="1:11" s="15" customFormat="1" ht="15">
      <c r="A492" s="16"/>
      <c r="B492" s="284" t="s">
        <v>700</v>
      </c>
      <c r="C492" s="14" t="str">
        <f>'5-COMP. PRÓPRIA'!B1849</f>
        <v>CP-SPDA-04</v>
      </c>
      <c r="D492" s="5" t="s">
        <v>412</v>
      </c>
      <c r="E492" s="251" t="str">
        <f>IFERROR(VLOOKUP($C492,'SINAPI-MT ABRIL 2021'!$1:$1048576,2,0),IFERROR(VLOOKUP($C492,'5-COMP. PRÓPRIA'!$B$1:$I$42307,4,0),""))</f>
        <v>Presilha em latão</v>
      </c>
      <c r="F492" s="252" t="str">
        <f>IFERROR(VLOOKUP($C492,'SINAPI-MT ABRIL 2021'!$1:$1048576,3,0),IFERROR(VLOOKUP($C492,'5-COMP. PRÓPRIA'!$B$1:$I$42307,5,0),""))</f>
        <v xml:space="preserve">un    </v>
      </c>
      <c r="G492" s="140">
        <v>64</v>
      </c>
      <c r="H492" s="252">
        <f>IFERROR(VLOOKUP($C492,'SINAPI-MT ABRIL 2021'!$1:$1048576,4,0),IFERROR(VLOOKUP($C492,'5-COMP. PRÓPRIA'!$B$1:$I$42307,8,0),""))</f>
        <v>5.57</v>
      </c>
      <c r="I492" s="254">
        <f>TRUNC(($H492*'4-BDI'!$E$35),2)</f>
        <v>7.11</v>
      </c>
      <c r="J492" s="281">
        <f t="shared" si="61"/>
        <v>356.48</v>
      </c>
      <c r="K492" s="285">
        <f t="shared" si="62"/>
        <v>455.04</v>
      </c>
    </row>
    <row r="493" spans="1:11" s="15" customFormat="1" ht="25.5">
      <c r="A493" s="16"/>
      <c r="B493" s="284" t="s">
        <v>705</v>
      </c>
      <c r="C493" s="14" t="str">
        <f>'5-COMP. PRÓPRIA'!B1853</f>
        <v>CP-SPDA-05</v>
      </c>
      <c r="D493" s="5" t="s">
        <v>412</v>
      </c>
      <c r="E493" s="251" t="str">
        <f>IFERROR(VLOOKUP($C493,'SINAPI-MT ABRIL 2021'!$1:$1048576,2,0),IFERROR(VLOOKUP($C493,'5-COMP. PRÓPRIA'!$B$1:$I$42307,4,0),""))</f>
        <v>Cx. de equalização de potências 200x200mm em aço com barramento, exp= 6 mm</v>
      </c>
      <c r="F493" s="252" t="str">
        <f>IFERROR(VLOOKUP($C493,'SINAPI-MT ABRIL 2021'!$1:$1048576,3,0),IFERROR(VLOOKUP($C493,'5-COMP. PRÓPRIA'!$B$1:$I$42307,5,0),""))</f>
        <v xml:space="preserve">un    </v>
      </c>
      <c r="G493" s="140">
        <v>1</v>
      </c>
      <c r="H493" s="252">
        <f>IFERROR(VLOOKUP($C493,'SINAPI-MT ABRIL 2021'!$1:$1048576,4,0),IFERROR(VLOOKUP($C493,'5-COMP. PRÓPRIA'!$B$1:$I$42307,8,0),""))</f>
        <v>423.76</v>
      </c>
      <c r="I493" s="254">
        <f>TRUNC(($H493*'4-BDI'!$E$35),2)</f>
        <v>541.14</v>
      </c>
      <c r="J493" s="281">
        <f t="shared" si="61"/>
        <v>423.76</v>
      </c>
      <c r="K493" s="285">
        <f t="shared" si="62"/>
        <v>541.14</v>
      </c>
    </row>
    <row r="494" spans="1:11" s="15" customFormat="1" ht="15">
      <c r="A494" s="16"/>
      <c r="B494" s="284" t="s">
        <v>707</v>
      </c>
      <c r="C494" s="39" t="str">
        <f>'5-COMP. PRÓPRIA'!B1859</f>
        <v>CP-SPDA-06</v>
      </c>
      <c r="D494" s="5" t="s">
        <v>412</v>
      </c>
      <c r="E494" s="251" t="str">
        <f>IFERROR(VLOOKUP($C494,'SINAPI-MT ABRIL 2021'!$1:$1048576,2,0),IFERROR(VLOOKUP($C494,'5-COMP. PRÓPRIA'!$B$1:$I$42307,4,0),""))</f>
        <v>Escavação de vala para aterramento</v>
      </c>
      <c r="F494" s="252" t="str">
        <f>IFERROR(VLOOKUP($C494,'SINAPI-MT ABRIL 2021'!$1:$1048576,3,0),IFERROR(VLOOKUP($C494,'5-COMP. PRÓPRIA'!$B$1:$I$42307,5,0),""))</f>
        <v>m3</v>
      </c>
      <c r="G494" s="140">
        <v>43.95</v>
      </c>
      <c r="H494" s="252">
        <f>IFERROR(VLOOKUP($C494,'SINAPI-MT ABRIL 2021'!$1:$1048576,4,0),IFERROR(VLOOKUP($C494,'5-COMP. PRÓPRIA'!$B$1:$I$42307,8,0),""))</f>
        <v>55.46</v>
      </c>
      <c r="I494" s="254">
        <f>TRUNC(($H494*'4-BDI'!$E$35),2)</f>
        <v>70.819999999999993</v>
      </c>
      <c r="J494" s="281">
        <f t="shared" si="61"/>
        <v>2437.46</v>
      </c>
      <c r="K494" s="285">
        <f t="shared" si="62"/>
        <v>3112.53</v>
      </c>
    </row>
    <row r="495" spans="1:11" s="15" customFormat="1" ht="15">
      <c r="A495" s="16"/>
      <c r="B495" s="284" t="s">
        <v>13591</v>
      </c>
      <c r="C495" s="39" t="str">
        <f>'5-COMP. PRÓPRIA'!B1862</f>
        <v>CP-SPDA-07</v>
      </c>
      <c r="D495" s="5" t="s">
        <v>412</v>
      </c>
      <c r="E495" s="251" t="str">
        <f>IFERROR(VLOOKUP($C495,'SINAPI-MT ABRIL 2021'!$1:$1048576,2,0),IFERROR(VLOOKUP($C495,'5-COMP. PRÓPRIA'!$B$1:$I$42307,4,0),""))</f>
        <v>Haste tipo coopperweld 5/8" x 2,40m</v>
      </c>
      <c r="F495" s="252" t="str">
        <f>IFERROR(VLOOKUP($C495,'SINAPI-MT ABRIL 2021'!$1:$1048576,3,0),IFERROR(VLOOKUP($C495,'5-COMP. PRÓPRIA'!$B$1:$I$42307,5,0),""))</f>
        <v xml:space="preserve">un    </v>
      </c>
      <c r="G495" s="140">
        <v>16</v>
      </c>
      <c r="H495" s="252">
        <f>IFERROR(VLOOKUP($C495,'SINAPI-MT ABRIL 2021'!$1:$1048576,4,0),IFERROR(VLOOKUP($C495,'5-COMP. PRÓPRIA'!$B$1:$I$42307,8,0),""))</f>
        <v>48.76</v>
      </c>
      <c r="I495" s="254">
        <f>TRUNC(($H495*'4-BDI'!$E$35),2)</f>
        <v>62.26</v>
      </c>
      <c r="J495" s="281">
        <f t="shared" si="61"/>
        <v>780.16</v>
      </c>
      <c r="K495" s="285">
        <f t="shared" si="62"/>
        <v>996.16</v>
      </c>
    </row>
    <row r="496" spans="1:11" s="15" customFormat="1" ht="15">
      <c r="A496" s="16"/>
      <c r="B496" s="284" t="s">
        <v>13592</v>
      </c>
      <c r="C496" s="39" t="str">
        <f>'5-COMP. PRÓPRIA'!B1865</f>
        <v>CP-SPDA-08</v>
      </c>
      <c r="D496" s="5" t="s">
        <v>412</v>
      </c>
      <c r="E496" s="251" t="str">
        <f>IFERROR(VLOOKUP($C496,'SINAPI-MT ABRIL 2021'!$1:$1048576,2,0),IFERROR(VLOOKUP($C496,'5-COMP. PRÓPRIA'!$B$1:$I$42307,4,0),""))</f>
        <v>Cabo de cobre nu 16 mm2</v>
      </c>
      <c r="F496" s="252" t="str">
        <f>IFERROR(VLOOKUP($C496,'SINAPI-MT ABRIL 2021'!$1:$1048576,3,0),IFERROR(VLOOKUP($C496,'5-COMP. PRÓPRIA'!$B$1:$I$42307,5,0),""))</f>
        <v>m</v>
      </c>
      <c r="G496" s="140">
        <v>5</v>
      </c>
      <c r="H496" s="252">
        <f>IFERROR(VLOOKUP($C496,'SINAPI-MT ABRIL 2021'!$1:$1048576,4,0),IFERROR(VLOOKUP($C496,'5-COMP. PRÓPRIA'!$B$1:$I$42307,8,0),""))</f>
        <v>25.79</v>
      </c>
      <c r="I496" s="254">
        <f>TRUNC(($H496*'4-BDI'!$E$35),2)</f>
        <v>32.93</v>
      </c>
      <c r="J496" s="281">
        <f t="shared" si="61"/>
        <v>128.94999999999999</v>
      </c>
      <c r="K496" s="285">
        <f t="shared" si="62"/>
        <v>164.65</v>
      </c>
    </row>
    <row r="497" spans="1:11" s="15" customFormat="1" ht="15">
      <c r="A497" s="16"/>
      <c r="B497" s="284" t="s">
        <v>13593</v>
      </c>
      <c r="C497" s="39" t="str">
        <f>'5-COMP. PRÓPRIA'!B1868</f>
        <v>CP-SPDA-09</v>
      </c>
      <c r="D497" s="5" t="s">
        <v>412</v>
      </c>
      <c r="E497" s="251" t="str">
        <f>IFERROR(VLOOKUP($C497,'SINAPI-MT ABRIL 2021'!$1:$1048576,2,0),IFERROR(VLOOKUP($C497,'5-COMP. PRÓPRIA'!$B$1:$I$42307,4,0),""))</f>
        <v>Cabo de cobre nu 35 mm2</v>
      </c>
      <c r="F497" s="252" t="str">
        <f>IFERROR(VLOOKUP($C497,'SINAPI-MT ABRIL 2021'!$1:$1048576,3,0),IFERROR(VLOOKUP($C497,'5-COMP. PRÓPRIA'!$B$1:$I$42307,5,0),""))</f>
        <v>m</v>
      </c>
      <c r="G497" s="140">
        <v>330</v>
      </c>
      <c r="H497" s="252">
        <f>IFERROR(VLOOKUP($C497,'SINAPI-MT ABRIL 2021'!$1:$1048576,4,0),IFERROR(VLOOKUP($C497,'5-COMP. PRÓPRIA'!$B$1:$I$42307,8,0),""))</f>
        <v>42.69</v>
      </c>
      <c r="I497" s="254">
        <f>TRUNC(($H497*'4-BDI'!$E$35),2)</f>
        <v>54.51</v>
      </c>
      <c r="J497" s="281">
        <f t="shared" si="61"/>
        <v>14087.7</v>
      </c>
      <c r="K497" s="285">
        <f t="shared" si="62"/>
        <v>17988.3</v>
      </c>
    </row>
    <row r="498" spans="1:11" s="15" customFormat="1" ht="15">
      <c r="A498" s="16"/>
      <c r="B498" s="284" t="s">
        <v>13594</v>
      </c>
      <c r="C498" s="39" t="str">
        <f>'5-COMP. PRÓPRIA'!B1871</f>
        <v>CP-SPDA-10</v>
      </c>
      <c r="D498" s="5" t="s">
        <v>412</v>
      </c>
      <c r="E498" s="251" t="str">
        <f>IFERROR(VLOOKUP($C498,'SINAPI-MT ABRIL 2021'!$1:$1048576,2,0),IFERROR(VLOOKUP($C498,'5-COMP. PRÓPRIA'!$B$1:$I$42307,4,0),""))</f>
        <v>Cabo de cobre nu 50 mm2</v>
      </c>
      <c r="F498" s="252" t="str">
        <f>IFERROR(VLOOKUP($C498,'SINAPI-MT ABRIL 2021'!$1:$1048576,3,0),IFERROR(VLOOKUP($C498,'5-COMP. PRÓPRIA'!$B$1:$I$42307,5,0),""))</f>
        <v>m</v>
      </c>
      <c r="G498" s="140">
        <v>260</v>
      </c>
      <c r="H498" s="252">
        <f>IFERROR(VLOOKUP($C498,'SINAPI-MT ABRIL 2021'!$1:$1048576,4,0),IFERROR(VLOOKUP($C498,'5-COMP. PRÓPRIA'!$B$1:$I$42307,8,0),""))</f>
        <v>36.869999999999997</v>
      </c>
      <c r="I498" s="254">
        <f>TRUNC(($H498*'4-BDI'!$E$35),2)</f>
        <v>47.08</v>
      </c>
      <c r="J498" s="281">
        <f t="shared" si="61"/>
        <v>9586.2000000000007</v>
      </c>
      <c r="K498" s="285">
        <f t="shared" si="62"/>
        <v>12240.8</v>
      </c>
    </row>
    <row r="499" spans="1:11" s="15" customFormat="1" ht="25.5">
      <c r="A499" s="16"/>
      <c r="B499" s="284" t="s">
        <v>13595</v>
      </c>
      <c r="C499" s="14" t="str">
        <f>'5-COMP. PRÓPRIA'!B1874</f>
        <v>CP-SPDA-11</v>
      </c>
      <c r="D499" s="5" t="s">
        <v>412</v>
      </c>
      <c r="E499" s="251" t="str">
        <f>IFERROR(VLOOKUP($C499,'SINAPI-MT ABRIL 2021'!$1:$1048576,2,0),IFERROR(VLOOKUP($C499,'5-COMP. PRÓPRIA'!$B$1:$I$42307,4,0),""))</f>
        <v>Caixa de inspeção, PVC de 12", com tampa de ferro fundido, conf det. no projeto</v>
      </c>
      <c r="F499" s="252" t="str">
        <f>IFERROR(VLOOKUP($C499,'SINAPI-MT ABRIL 2021'!$1:$1048576,3,0),IFERROR(VLOOKUP($C499,'5-COMP. PRÓPRIA'!$B$1:$I$42307,5,0),""))</f>
        <v xml:space="preserve">un    </v>
      </c>
      <c r="G499" s="140">
        <v>5</v>
      </c>
      <c r="H499" s="252">
        <f>IFERROR(VLOOKUP($C499,'SINAPI-MT ABRIL 2021'!$1:$1048576,4,0),IFERROR(VLOOKUP($C499,'5-COMP. PRÓPRIA'!$B$1:$I$42307,8,0),""))</f>
        <v>23.4</v>
      </c>
      <c r="I499" s="254">
        <f>TRUNC(($H499*'4-BDI'!$E$35),2)</f>
        <v>29.88</v>
      </c>
      <c r="J499" s="281">
        <f t="shared" si="61"/>
        <v>117</v>
      </c>
      <c r="K499" s="285">
        <f t="shared" si="62"/>
        <v>149.4</v>
      </c>
    </row>
    <row r="500" spans="1:11" s="15" customFormat="1" ht="15">
      <c r="A500" s="16"/>
      <c r="B500" s="284" t="s">
        <v>13596</v>
      </c>
      <c r="C500" s="39" t="str">
        <f>'5-COMP. PRÓPRIA'!B1877</f>
        <v>CP-SPDA-12</v>
      </c>
      <c r="D500" s="5" t="s">
        <v>412</v>
      </c>
      <c r="E500" s="251" t="str">
        <f>IFERROR(VLOOKUP($C500,'SINAPI-MT ABRIL 2021'!$1:$1048576,2,0),IFERROR(VLOOKUP($C500,'5-COMP. PRÓPRIA'!$B$1:$I$42307,4,0),""))</f>
        <v>Conector de bronze para haste de 5/8" e cabo de 50 mm²</v>
      </c>
      <c r="F500" s="252" t="str">
        <f>IFERROR(VLOOKUP($C500,'SINAPI-MT ABRIL 2021'!$1:$1048576,3,0),IFERROR(VLOOKUP($C500,'5-COMP. PRÓPRIA'!$B$1:$I$42307,5,0),""))</f>
        <v xml:space="preserve">un    </v>
      </c>
      <c r="G500" s="140">
        <v>33</v>
      </c>
      <c r="H500" s="252">
        <f>IFERROR(VLOOKUP($C500,'SINAPI-MT ABRIL 2021'!$1:$1048576,4,0),IFERROR(VLOOKUP($C500,'5-COMP. PRÓPRIA'!$B$1:$I$42307,8,0),""))</f>
        <v>22.32</v>
      </c>
      <c r="I500" s="254">
        <f>TRUNC(($H500*'4-BDI'!$E$35),2)</f>
        <v>28.5</v>
      </c>
      <c r="J500" s="281">
        <f t="shared" si="61"/>
        <v>736.56</v>
      </c>
      <c r="K500" s="285">
        <f t="shared" si="62"/>
        <v>940.5</v>
      </c>
    </row>
    <row r="501" spans="1:11">
      <c r="A501" s="16"/>
      <c r="B501" s="638" t="s">
        <v>414</v>
      </c>
      <c r="C501" s="639"/>
      <c r="D501" s="639"/>
      <c r="E501" s="639"/>
      <c r="F501" s="639"/>
      <c r="G501" s="639"/>
      <c r="H501" s="639"/>
      <c r="I501" s="639"/>
      <c r="J501" s="54">
        <f>TRUNC(SUM(J489:J500),2)</f>
        <v>30648.04</v>
      </c>
      <c r="K501" s="286">
        <f>TRUNC(SUM(K489:K500),2)</f>
        <v>39133.919999999998</v>
      </c>
    </row>
    <row r="502" spans="1:11">
      <c r="A502" s="16"/>
      <c r="B502" s="282" t="s">
        <v>13597</v>
      </c>
      <c r="C502" s="276"/>
      <c r="D502" s="276"/>
      <c r="E502" s="277" t="s">
        <v>379</v>
      </c>
      <c r="F502" s="276"/>
      <c r="G502" s="278"/>
      <c r="H502" s="279"/>
      <c r="I502" s="279"/>
      <c r="J502" s="279"/>
      <c r="K502" s="283"/>
    </row>
    <row r="503" spans="1:11">
      <c r="A503" s="16"/>
      <c r="B503" s="287" t="s">
        <v>709</v>
      </c>
      <c r="C503" s="234"/>
      <c r="D503" s="234"/>
      <c r="E503" s="36" t="s">
        <v>723</v>
      </c>
      <c r="F503" s="234"/>
      <c r="G503" s="140"/>
      <c r="H503" s="13"/>
      <c r="I503" s="13"/>
      <c r="J503" s="13"/>
      <c r="K503" s="294"/>
    </row>
    <row r="504" spans="1:11" ht="25.5">
      <c r="A504" s="16"/>
      <c r="B504" s="291" t="s">
        <v>13598</v>
      </c>
      <c r="C504" s="39" t="str">
        <f>'5-COMP. PRÓPRIA'!B1884</f>
        <v>CP-SCP-01</v>
      </c>
      <c r="D504" s="5" t="s">
        <v>412</v>
      </c>
      <c r="E504" s="251" t="str">
        <f>IFERROR(VLOOKUP($C504,'SINAPI-MT ABRIL 2021'!$1:$1048576,2,0),IFERROR(VLOOKUP($C504,'5-COMP. PRÓPRIA'!$B$1:$I$42307,4,0),""))</f>
        <v>Conjunto de mastros para bandeiras em tubo ferro galvanizado telescópico (alt= 7m (3mx2" + 4mx1 1/2")</v>
      </c>
      <c r="F504" s="252" t="str">
        <f>IFERROR(VLOOKUP($C504,'SINAPI-MT ABRIL 2021'!$1:$1048576,3,0),IFERROR(VLOOKUP($C504,'5-COMP. PRÓPRIA'!$B$1:$I$42307,5,0),""))</f>
        <v xml:space="preserve">un    </v>
      </c>
      <c r="G504" s="140">
        <v>1</v>
      </c>
      <c r="H504" s="252">
        <f>IFERROR(VLOOKUP($C504,'SINAPI-MT ABRIL 2021'!$1:$1048576,4,0),IFERROR(VLOOKUP($C504,'5-COMP. PRÓPRIA'!$B$1:$I$42307,8,0),""))</f>
        <v>2573.38</v>
      </c>
      <c r="I504" s="254">
        <f>TRUNC(($H504*'4-BDI'!$E$35),2)</f>
        <v>3286.21</v>
      </c>
      <c r="J504" s="281">
        <f t="shared" ref="J504:J510" si="63">TRUNC((H504*G504),2)</f>
        <v>2573.38</v>
      </c>
      <c r="K504" s="285">
        <f t="shared" ref="K504:K510" si="64">TRUNC((I504*G504),2)</f>
        <v>3286.21</v>
      </c>
    </row>
    <row r="505" spans="1:11" ht="15">
      <c r="A505" s="16"/>
      <c r="B505" s="291" t="s">
        <v>13599</v>
      </c>
      <c r="C505" s="39" t="str">
        <f>'5-COMP. PRÓPRIA'!B1889</f>
        <v>CP-SCP-02</v>
      </c>
      <c r="D505" s="5" t="s">
        <v>412</v>
      </c>
      <c r="E505" s="251" t="str">
        <f>IFERROR(VLOOKUP($C505,'SINAPI-MT ABRIL 2021'!$1:$1048576,2,0),IFERROR(VLOOKUP($C505,'5-COMP. PRÓPRIA'!$B$1:$I$42307,4,0),""))</f>
        <v>Bancada em granito cinza andorinha - esp.  2cm, conf projeto</v>
      </c>
      <c r="F505" s="252" t="str">
        <f>IFERROR(VLOOKUP($C505,'SINAPI-MT ABRIL 2021'!$1:$1048576,3,0),IFERROR(VLOOKUP($C505,'5-COMP. PRÓPRIA'!$B$1:$I$42307,5,0),""))</f>
        <v>m2</v>
      </c>
      <c r="G505" s="140">
        <v>48.53</v>
      </c>
      <c r="H505" s="252">
        <f>IFERROR(VLOOKUP($C505,'SINAPI-MT ABRIL 2021'!$1:$1048576,4,0),IFERROR(VLOOKUP($C505,'5-COMP. PRÓPRIA'!$B$1:$I$42307,8,0),""))</f>
        <v>502.48</v>
      </c>
      <c r="I505" s="254">
        <f>TRUNC(($H505*'4-BDI'!$E$35),2)</f>
        <v>641.66</v>
      </c>
      <c r="J505" s="281">
        <f t="shared" si="63"/>
        <v>24385.35</v>
      </c>
      <c r="K505" s="285">
        <f t="shared" si="64"/>
        <v>31139.75</v>
      </c>
    </row>
    <row r="506" spans="1:11" ht="23.25" customHeight="1">
      <c r="A506" s="16"/>
      <c r="B506" s="291" t="s">
        <v>13600</v>
      </c>
      <c r="C506" s="39" t="str">
        <f>'5-COMP. PRÓPRIA'!B1894</f>
        <v>CP-SCP-03</v>
      </c>
      <c r="D506" s="5" t="s">
        <v>412</v>
      </c>
      <c r="E506" s="251" t="str">
        <f>IFERROR(VLOOKUP($C506,'SINAPI-MT ABRIL 2021'!$1:$1048576,2,0),IFERROR(VLOOKUP($C506,'5-COMP. PRÓPRIA'!$B$1:$I$42307,4,0),""))</f>
        <v>Prateleira,acabamentos em granito cinza andorinha - esp. 2cm, conf projeto</v>
      </c>
      <c r="F506" s="252" t="str">
        <f>IFERROR(VLOOKUP($C506,'SINAPI-MT ABRIL 2021'!$1:$1048576,3,0),IFERROR(VLOOKUP($C506,'5-COMP. PRÓPRIA'!$B$1:$I$42307,5,0),""))</f>
        <v>m2</v>
      </c>
      <c r="G506" s="140">
        <v>56.26</v>
      </c>
      <c r="H506" s="252">
        <f>IFERROR(VLOOKUP($C506,'SINAPI-MT ABRIL 2021'!$1:$1048576,4,0),IFERROR(VLOOKUP($C506,'5-COMP. PRÓPRIA'!$B$1:$I$42307,8,0),""))</f>
        <v>586.98</v>
      </c>
      <c r="I506" s="254">
        <f>TRUNC(($H506*'4-BDI'!$E$35),2)</f>
        <v>749.57</v>
      </c>
      <c r="J506" s="281">
        <f t="shared" si="63"/>
        <v>33023.49</v>
      </c>
      <c r="K506" s="285">
        <f t="shared" si="64"/>
        <v>42170.8</v>
      </c>
    </row>
    <row r="507" spans="1:11" s="6" customFormat="1" ht="15">
      <c r="A507" s="16"/>
      <c r="B507" s="291" t="s">
        <v>13601</v>
      </c>
      <c r="C507" s="39" t="str">
        <f>'5-COMP. PRÓPRIA'!B1899</f>
        <v>CP-SCP-04</v>
      </c>
      <c r="D507" s="5" t="s">
        <v>412</v>
      </c>
      <c r="E507" s="251" t="str">
        <f>IFERROR(VLOOKUP($C507,'SINAPI-MT ABRIL 2021'!$1:$1048576,2,0),IFERROR(VLOOKUP($C507,'5-COMP. PRÓPRIA'!$B$1:$I$42307,4,0),""))</f>
        <v xml:space="preserve">Prateleiras e escaninhos em mdf </v>
      </c>
      <c r="F507" s="252" t="str">
        <f>IFERROR(VLOOKUP($C507,'SINAPI-MT ABRIL 2021'!$1:$1048576,3,0),IFERROR(VLOOKUP($C507,'5-COMP. PRÓPRIA'!$B$1:$I$42307,5,0),""))</f>
        <v>m2</v>
      </c>
      <c r="G507" s="140">
        <v>48.02</v>
      </c>
      <c r="H507" s="252">
        <f>IFERROR(VLOOKUP($C507,'SINAPI-MT ABRIL 2021'!$1:$1048576,4,0),IFERROR(VLOOKUP($C507,'5-COMP. PRÓPRIA'!$B$1:$I$42307,8,0),""))</f>
        <v>133.99</v>
      </c>
      <c r="I507" s="254">
        <f>TRUNC(($H507*'4-BDI'!$E$35),2)</f>
        <v>171.1</v>
      </c>
      <c r="J507" s="281">
        <f t="shared" si="63"/>
        <v>6434.19</v>
      </c>
      <c r="K507" s="285">
        <f t="shared" si="64"/>
        <v>8216.2199999999993</v>
      </c>
    </row>
    <row r="508" spans="1:11" s="6" customFormat="1" ht="15">
      <c r="A508" s="16"/>
      <c r="B508" s="291" t="s">
        <v>13602</v>
      </c>
      <c r="C508" s="39" t="str">
        <f>'5-COMP. PRÓPRIA'!B1906</f>
        <v>CP-SCP-05</v>
      </c>
      <c r="D508" s="5" t="s">
        <v>412</v>
      </c>
      <c r="E508" s="251" t="str">
        <f>IFERROR(VLOOKUP($C508,'SINAPI-MT ABRIL 2021'!$1:$1048576,2,0),IFERROR(VLOOKUP($C508,'5-COMP. PRÓPRIA'!$B$1:$I$42307,4,0),""))</f>
        <v>Bancos de concreto</v>
      </c>
      <c r="F508" s="252" t="str">
        <f>IFERROR(VLOOKUP($C508,'SINAPI-MT ABRIL 2021'!$1:$1048576,3,0),IFERROR(VLOOKUP($C508,'5-COMP. PRÓPRIA'!$B$1:$I$42307,5,0),""))</f>
        <v>m2</v>
      </c>
      <c r="G508" s="140">
        <v>7.22</v>
      </c>
      <c r="H508" s="252">
        <f>IFERROR(VLOOKUP($C508,'SINAPI-MT ABRIL 2021'!$1:$1048576,4,0),IFERROR(VLOOKUP($C508,'5-COMP. PRÓPRIA'!$B$1:$I$42307,8,0),""))</f>
        <v>133.09</v>
      </c>
      <c r="I508" s="254">
        <f>TRUNC(($H508*'4-BDI'!$E$35),2)</f>
        <v>169.95</v>
      </c>
      <c r="J508" s="281">
        <f t="shared" si="63"/>
        <v>960.9</v>
      </c>
      <c r="K508" s="285">
        <f t="shared" si="64"/>
        <v>1227.03</v>
      </c>
    </row>
    <row r="509" spans="1:11" s="6" customFormat="1" ht="15">
      <c r="A509" s="16"/>
      <c r="B509" s="291" t="s">
        <v>13603</v>
      </c>
      <c r="C509" s="39" t="str">
        <f>'5-COMP. PRÓPRIA'!B1916</f>
        <v>CP-SCP-06</v>
      </c>
      <c r="D509" s="5" t="s">
        <v>412</v>
      </c>
      <c r="E509" s="251" t="str">
        <f>IFERROR(VLOOKUP($C509,'SINAPI-MT ABRIL 2021'!$1:$1048576,2,0),IFERROR(VLOOKUP($C509,'5-COMP. PRÓPRIA'!$B$1:$I$42307,4,0),""))</f>
        <v>Banco e acabamento em granito</v>
      </c>
      <c r="F509" s="252" t="str">
        <f>IFERROR(VLOOKUP($C509,'SINAPI-MT ABRIL 2021'!$1:$1048576,3,0),IFERROR(VLOOKUP($C509,'5-COMP. PRÓPRIA'!$B$1:$I$42307,5,0),""))</f>
        <v>m2</v>
      </c>
      <c r="G509" s="140">
        <v>3.62</v>
      </c>
      <c r="H509" s="252">
        <f>IFERROR(VLOOKUP($C509,'SINAPI-MT ABRIL 2021'!$1:$1048576,4,0),IFERROR(VLOOKUP($C509,'5-COMP. PRÓPRIA'!$B$1:$I$42307,8,0),""))</f>
        <v>710.81</v>
      </c>
      <c r="I509" s="254">
        <f>TRUNC(($H509*'4-BDI'!$E$35),2)</f>
        <v>907.7</v>
      </c>
      <c r="J509" s="281">
        <f t="shared" si="63"/>
        <v>2573.13</v>
      </c>
      <c r="K509" s="285">
        <f t="shared" si="64"/>
        <v>3285.87</v>
      </c>
    </row>
    <row r="510" spans="1:11" s="6" customFormat="1" ht="24" customHeight="1">
      <c r="A510" s="16"/>
      <c r="B510" s="291" t="s">
        <v>13604</v>
      </c>
      <c r="C510" s="39" t="str">
        <f>'5-COMP. PRÓPRIA'!B1921</f>
        <v>CP-SCP-07</v>
      </c>
      <c r="D510" s="5" t="s">
        <v>412</v>
      </c>
      <c r="E510" s="251" t="str">
        <f>IFERROR(VLOOKUP($C510,'SINAPI-MT ABRIL 2021'!$1:$1048576,2,0),IFERROR(VLOOKUP($C510,'5-COMP. PRÓPRIA'!$B$1:$I$42307,4,0),""))</f>
        <v>Peitoril em granito cinza, larg=17,00cm esp variável e pingadeira</v>
      </c>
      <c r="F510" s="252" t="str">
        <f>IFERROR(VLOOKUP($C510,'SINAPI-MT ABRIL 2021'!$1:$1048576,3,0),IFERROR(VLOOKUP($C510,'5-COMP. PRÓPRIA'!$B$1:$I$42307,5,0),""))</f>
        <v>m</v>
      </c>
      <c r="G510" s="140">
        <v>106.8</v>
      </c>
      <c r="H510" s="252">
        <f>IFERROR(VLOOKUP($C510,'SINAPI-MT ABRIL 2021'!$1:$1048576,4,0),IFERROR(VLOOKUP($C510,'5-COMP. PRÓPRIA'!$B$1:$I$42307,8,0),""))</f>
        <v>102.51</v>
      </c>
      <c r="I510" s="254">
        <f>TRUNC(($H510*'4-BDI'!$E$35),2)</f>
        <v>130.9</v>
      </c>
      <c r="J510" s="281">
        <f t="shared" si="63"/>
        <v>10948.06</v>
      </c>
      <c r="K510" s="285">
        <f t="shared" si="64"/>
        <v>13980.12</v>
      </c>
    </row>
    <row r="511" spans="1:11" s="6" customFormat="1">
      <c r="A511" s="16"/>
      <c r="B511" s="287" t="s">
        <v>711</v>
      </c>
      <c r="C511" s="234"/>
      <c r="D511" s="234"/>
      <c r="E511" s="36" t="s">
        <v>729</v>
      </c>
      <c r="F511" s="234"/>
      <c r="G511" s="140"/>
      <c r="H511" s="22"/>
      <c r="I511" s="22"/>
      <c r="J511" s="22"/>
      <c r="K511" s="292"/>
    </row>
    <row r="512" spans="1:11" s="6" customFormat="1" ht="15">
      <c r="A512" s="16"/>
      <c r="B512" s="291" t="s">
        <v>13605</v>
      </c>
      <c r="C512" s="14" t="str">
        <f>'5-COMP. PRÓPRIA'!B1927</f>
        <v>CP-CXA-01</v>
      </c>
      <c r="D512" s="5" t="s">
        <v>412</v>
      </c>
      <c r="E512" s="251" t="str">
        <f>IFERROR(VLOOKUP($C512,'SINAPI-MT ABRIL 2021'!$1:$1048576,2,0),IFERROR(VLOOKUP($C512,'5-COMP. PRÓPRIA'!$B$1:$I$42307,4,0),""))</f>
        <v>Alça de içamento</v>
      </c>
      <c r="F512" s="252" t="str">
        <f>IFERROR(VLOOKUP($C512,'SINAPI-MT ABRIL 2021'!$1:$1048576,3,0),IFERROR(VLOOKUP($C512,'5-COMP. PRÓPRIA'!$B$1:$I$42307,5,0),""))</f>
        <v xml:space="preserve">un    </v>
      </c>
      <c r="G512" s="140">
        <v>2</v>
      </c>
      <c r="H512" s="252">
        <f>IFERROR(VLOOKUP($C512,'SINAPI-MT ABRIL 2021'!$1:$1048576,4,0),IFERROR(VLOOKUP($C512,'5-COMP. PRÓPRIA'!$B$1:$I$42307,8,0),""))</f>
        <v>191.38</v>
      </c>
      <c r="I512" s="254">
        <f>TRUNC(($H512*'4-BDI'!$E$35),2)</f>
        <v>244.39</v>
      </c>
      <c r="J512" s="281">
        <f t="shared" ref="J512:J523" si="65">TRUNC((H512*G512),2)</f>
        <v>382.76</v>
      </c>
      <c r="K512" s="285">
        <f t="shared" ref="K512:K523" si="66">TRUNC((I512*G512),2)</f>
        <v>488.78</v>
      </c>
    </row>
    <row r="513" spans="1:11" s="6" customFormat="1" ht="15">
      <c r="A513" s="16"/>
      <c r="B513" s="291" t="s">
        <v>13606</v>
      </c>
      <c r="C513" s="14" t="str">
        <f>'5-COMP. PRÓPRIA'!B1932</f>
        <v>CP-CXA-02</v>
      </c>
      <c r="D513" s="5" t="s">
        <v>412</v>
      </c>
      <c r="E513" s="251" t="str">
        <f>IFERROR(VLOOKUP($C513,'SINAPI-MT ABRIL 2021'!$1:$1048576,2,0),IFERROR(VLOOKUP($C513,'5-COMP. PRÓPRIA'!$B$1:$I$42307,4,0),""))</f>
        <v>Suporte de luz piloto</v>
      </c>
      <c r="F513" s="252" t="str">
        <f>IFERROR(VLOOKUP($C513,'SINAPI-MT ABRIL 2021'!$1:$1048576,3,0),IFERROR(VLOOKUP($C513,'5-COMP. PRÓPRIA'!$B$1:$I$42307,5,0),""))</f>
        <v xml:space="preserve">un    </v>
      </c>
      <c r="G513" s="140">
        <v>1</v>
      </c>
      <c r="H513" s="252">
        <f>IFERROR(VLOOKUP($C513,'SINAPI-MT ABRIL 2021'!$1:$1048576,4,0),IFERROR(VLOOKUP($C513,'5-COMP. PRÓPRIA'!$B$1:$I$42307,8,0),""))</f>
        <v>104.03</v>
      </c>
      <c r="I513" s="254">
        <f>TRUNC(($H513*'4-BDI'!$E$35),2)</f>
        <v>132.84</v>
      </c>
      <c r="J513" s="281">
        <f t="shared" si="65"/>
        <v>104.03</v>
      </c>
      <c r="K513" s="285">
        <f t="shared" si="66"/>
        <v>132.84</v>
      </c>
    </row>
    <row r="514" spans="1:11" s="6" customFormat="1" ht="15">
      <c r="A514" s="16"/>
      <c r="B514" s="291" t="s">
        <v>13607</v>
      </c>
      <c r="C514" s="14" t="str">
        <f>'5-COMP. PRÓPRIA'!B1937</f>
        <v>CP-CXA-03</v>
      </c>
      <c r="D514" s="5" t="s">
        <v>412</v>
      </c>
      <c r="E514" s="251" t="str">
        <f>IFERROR(VLOOKUP($C514,'SINAPI-MT ABRIL 2021'!$1:$1048576,2,0),IFERROR(VLOOKUP($C514,'5-COMP. PRÓPRIA'!$B$1:$I$42307,4,0),""))</f>
        <v>Suporte para cinto de segurança</v>
      </c>
      <c r="F514" s="252" t="str">
        <f>IFERROR(VLOOKUP($C514,'SINAPI-MT ABRIL 2021'!$1:$1048576,3,0),IFERROR(VLOOKUP($C514,'5-COMP. PRÓPRIA'!$B$1:$I$42307,5,0),""))</f>
        <v xml:space="preserve">un    </v>
      </c>
      <c r="G514" s="140">
        <v>1</v>
      </c>
      <c r="H514" s="252">
        <f>IFERROR(VLOOKUP($C514,'SINAPI-MT ABRIL 2021'!$1:$1048576,4,0),IFERROR(VLOOKUP($C514,'5-COMP. PRÓPRIA'!$B$1:$I$42307,8,0),""))</f>
        <v>221.38</v>
      </c>
      <c r="I514" s="254">
        <f>TRUNC(($H514*'4-BDI'!$E$35),2)</f>
        <v>282.7</v>
      </c>
      <c r="J514" s="281">
        <f t="shared" si="65"/>
        <v>221.38</v>
      </c>
      <c r="K514" s="285">
        <f t="shared" si="66"/>
        <v>282.7</v>
      </c>
    </row>
    <row r="515" spans="1:11" s="6" customFormat="1" ht="15">
      <c r="A515" s="16"/>
      <c r="B515" s="291" t="s">
        <v>13608</v>
      </c>
      <c r="C515" s="14" t="str">
        <f>'5-COMP. PRÓPRIA'!B1942</f>
        <v>CP-CXA-04</v>
      </c>
      <c r="D515" s="5" t="s">
        <v>412</v>
      </c>
      <c r="E515" s="251" t="str">
        <f>IFERROR(VLOOKUP($C515,'SINAPI-MT ABRIL 2021'!$1:$1048576,2,0),IFERROR(VLOOKUP($C515,'5-COMP. PRÓPRIA'!$B$1:$I$42307,4,0),""))</f>
        <v>Suporte para Pára-raio</v>
      </c>
      <c r="F515" s="252" t="str">
        <f>IFERROR(VLOOKUP($C515,'SINAPI-MT ABRIL 2021'!$1:$1048576,3,0),IFERROR(VLOOKUP($C515,'5-COMP. PRÓPRIA'!$B$1:$I$42307,5,0),""))</f>
        <v xml:space="preserve">un    </v>
      </c>
      <c r="G515" s="140">
        <v>1</v>
      </c>
      <c r="H515" s="252">
        <f>IFERROR(VLOOKUP($C515,'SINAPI-MT ABRIL 2021'!$1:$1048576,4,0),IFERROR(VLOOKUP($C515,'5-COMP. PRÓPRIA'!$B$1:$I$42307,8,0),""))</f>
        <v>284.82</v>
      </c>
      <c r="I515" s="254">
        <f>TRUNC(($H515*'4-BDI'!$E$35),2)</f>
        <v>363.71</v>
      </c>
      <c r="J515" s="281">
        <f t="shared" si="65"/>
        <v>284.82</v>
      </c>
      <c r="K515" s="285">
        <f t="shared" si="66"/>
        <v>363.71</v>
      </c>
    </row>
    <row r="516" spans="1:11" ht="15">
      <c r="A516" s="44"/>
      <c r="B516" s="291" t="s">
        <v>13609</v>
      </c>
      <c r="C516" s="14" t="str">
        <f>'5-COMP. PRÓPRIA'!B1949</f>
        <v>CP-CXA-05</v>
      </c>
      <c r="D516" s="5" t="s">
        <v>412</v>
      </c>
      <c r="E516" s="251" t="str">
        <f>IFERROR(VLOOKUP($C516,'SINAPI-MT ABRIL 2021'!$1:$1048576,2,0),IFERROR(VLOOKUP($C516,'5-COMP. PRÓPRIA'!$B$1:$I$42307,4,0),""))</f>
        <v>Escada interna e externa tipo marinheiro, inclusive pintura</v>
      </c>
      <c r="F516" s="252" t="str">
        <f>IFERROR(VLOOKUP($C516,'SINAPI-MT ABRIL 2021'!$1:$1048576,3,0),IFERROR(VLOOKUP($C516,'5-COMP. PRÓPRIA'!$B$1:$I$42307,5,0),""))</f>
        <v>m</v>
      </c>
      <c r="G516" s="140">
        <v>9</v>
      </c>
      <c r="H516" s="252">
        <f>IFERROR(VLOOKUP($C516,'SINAPI-MT ABRIL 2021'!$1:$1048576,4,0),IFERROR(VLOOKUP($C516,'5-COMP. PRÓPRIA'!$B$1:$I$42307,8,0),""))</f>
        <v>540.38</v>
      </c>
      <c r="I516" s="254">
        <f>TRUNC(($H516*'4-BDI'!$E$35),2)</f>
        <v>690.06</v>
      </c>
      <c r="J516" s="281">
        <f t="shared" si="65"/>
        <v>4863.42</v>
      </c>
      <c r="K516" s="285">
        <f t="shared" si="66"/>
        <v>6210.54</v>
      </c>
    </row>
    <row r="517" spans="1:11" s="6" customFormat="1" ht="15">
      <c r="A517" s="16"/>
      <c r="B517" s="291" t="s">
        <v>13610</v>
      </c>
      <c r="C517" s="14" t="str">
        <f>'5-COMP. PRÓPRIA'!B1946</f>
        <v>CP-CXA-06</v>
      </c>
      <c r="D517" s="5" t="s">
        <v>412</v>
      </c>
      <c r="E517" s="251" t="str">
        <f>IFERROR(VLOOKUP($C517,'SINAPI-MT ABRIL 2021'!$1:$1048576,2,0),IFERROR(VLOOKUP($C517,'5-COMP. PRÓPRIA'!$B$1:$I$42307,4,0),""))</f>
        <v>Guarda corpo de 1,0m de altura</v>
      </c>
      <c r="F517" s="252" t="str">
        <f>IFERROR(VLOOKUP($C517,'SINAPI-MT ABRIL 2021'!$1:$1048576,3,0),IFERROR(VLOOKUP($C517,'5-COMP. PRÓPRIA'!$B$1:$I$42307,5,0),""))</f>
        <v>m</v>
      </c>
      <c r="G517" s="140">
        <v>6.97</v>
      </c>
      <c r="H517" s="252">
        <f>IFERROR(VLOOKUP($C517,'SINAPI-MT ABRIL 2021'!$1:$1048576,4,0),IFERROR(VLOOKUP($C517,'5-COMP. PRÓPRIA'!$B$1:$I$42307,8,0),""))</f>
        <v>412.92</v>
      </c>
      <c r="I517" s="254">
        <f>TRUNC(($H517*'4-BDI'!$E$35),2)</f>
        <v>527.29999999999995</v>
      </c>
      <c r="J517" s="281">
        <f t="shared" si="65"/>
        <v>2878.05</v>
      </c>
      <c r="K517" s="285">
        <f t="shared" si="66"/>
        <v>3675.28</v>
      </c>
    </row>
    <row r="518" spans="1:11" s="6" customFormat="1" ht="38.25">
      <c r="A518" s="16"/>
      <c r="B518" s="291" t="s">
        <v>13611</v>
      </c>
      <c r="C518" s="14" t="str">
        <f>'5-COMP. PRÓPRIA'!B1954</f>
        <v>CP-CXA-07</v>
      </c>
      <c r="D518" s="5" t="s">
        <v>412</v>
      </c>
      <c r="E518" s="251" t="str">
        <f>IFERROR(VLOOKUP($C518,'SINAPI-MT ABRIL 2021'!$1:$1048576,2,0),IFERROR(VLOOKUP($C518,'5-COMP. PRÓPRIA'!$B$1:$I$42307,4,0),""))</f>
        <v>Chapa de aço carbono de alta resistência a corrosão e de qualidade estrutural e solda interna e externa, para confecção do reservatorio conforme projeto</v>
      </c>
      <c r="F518" s="252" t="str">
        <f>IFERROR(VLOOKUP($C518,'SINAPI-MT ABRIL 2021'!$1:$1048576,3,0),IFERROR(VLOOKUP($C518,'5-COMP. PRÓPRIA'!$B$1:$I$42307,5,0),""))</f>
        <v>kg</v>
      </c>
      <c r="G518" s="140">
        <v>2188.86</v>
      </c>
      <c r="H518" s="252">
        <f>IFERROR(VLOOKUP($C518,'SINAPI-MT ABRIL 2021'!$1:$1048576,4,0),IFERROR(VLOOKUP($C518,'5-COMP. PRÓPRIA'!$B$1:$I$42307,8,0),""))</f>
        <v>16.57</v>
      </c>
      <c r="I518" s="254">
        <f>TRUNC(($H518*'4-BDI'!$E$35),2)</f>
        <v>21.15</v>
      </c>
      <c r="J518" s="281">
        <f t="shared" si="65"/>
        <v>36269.410000000003</v>
      </c>
      <c r="K518" s="285">
        <f t="shared" si="66"/>
        <v>46294.38</v>
      </c>
    </row>
    <row r="519" spans="1:11" s="15" customFormat="1" ht="15">
      <c r="A519" s="44"/>
      <c r="B519" s="291" t="s">
        <v>13612</v>
      </c>
      <c r="C519" s="49" t="str">
        <f>'5-COMP. PRÓPRIA'!B1959</f>
        <v>CP-CXA-08</v>
      </c>
      <c r="D519" s="5" t="s">
        <v>412</v>
      </c>
      <c r="E519" s="251" t="str">
        <f>IFERROR(VLOOKUP($C519,'SINAPI-MT ABRIL 2021'!$1:$1048576,2,0),IFERROR(VLOOKUP($C519,'5-COMP. PRÓPRIA'!$B$1:$I$42307,4,0),""))</f>
        <v>Sistema de ancoragem com 6 nichos, conforme projeto</v>
      </c>
      <c r="F519" s="252" t="str">
        <f>IFERROR(VLOOKUP($C519,'SINAPI-MT ABRIL 2021'!$1:$1048576,3,0),IFERROR(VLOOKUP($C519,'5-COMP. PRÓPRIA'!$B$1:$I$42307,5,0),""))</f>
        <v xml:space="preserve">un    </v>
      </c>
      <c r="G519" s="142">
        <v>1</v>
      </c>
      <c r="H519" s="252">
        <f>IFERROR(VLOOKUP($C519,'SINAPI-MT ABRIL 2021'!$1:$1048576,4,0),IFERROR(VLOOKUP($C519,'5-COMP. PRÓPRIA'!$B$1:$I$42307,8,0),""))</f>
        <v>156.66999999999999</v>
      </c>
      <c r="I519" s="254">
        <f>TRUNC(($H519*'4-BDI'!$E$35),2)</f>
        <v>200.06</v>
      </c>
      <c r="J519" s="281">
        <f t="shared" si="65"/>
        <v>156.66999999999999</v>
      </c>
      <c r="K519" s="285">
        <f t="shared" si="66"/>
        <v>200.06</v>
      </c>
    </row>
    <row r="520" spans="1:11" s="6" customFormat="1" ht="25.5">
      <c r="A520" s="16"/>
      <c r="B520" s="291" t="s">
        <v>13613</v>
      </c>
      <c r="C520" s="14" t="str">
        <f>'5-COMP. PRÓPRIA'!B1964</f>
        <v>CP-CXA-09</v>
      </c>
      <c r="D520" s="5" t="s">
        <v>412</v>
      </c>
      <c r="E520" s="251" t="str">
        <f>IFERROR(VLOOKUP($C520,'SINAPI-MT ABRIL 2021'!$1:$1048576,2,0),IFERROR(VLOOKUP($C520,'5-COMP. PRÓPRIA'!$B$1:$I$42307,4,0),""))</f>
        <v>Preparo de superfície: jateamento abrasivo ao metal branco (interno e externo), padrão AS 3.</v>
      </c>
      <c r="F520" s="252" t="str">
        <f>IFERROR(VLOOKUP($C520,'SINAPI-MT ABRIL 2021'!$1:$1048576,3,0),IFERROR(VLOOKUP($C520,'5-COMP. PRÓPRIA'!$B$1:$I$42307,5,0),""))</f>
        <v>m2</v>
      </c>
      <c r="G520" s="140">
        <v>145.76</v>
      </c>
      <c r="H520" s="252">
        <f>IFERROR(VLOOKUP($C520,'SINAPI-MT ABRIL 2021'!$1:$1048576,4,0),IFERROR(VLOOKUP($C520,'5-COMP. PRÓPRIA'!$B$1:$I$42307,8,0),""))</f>
        <v>23.2</v>
      </c>
      <c r="I520" s="254">
        <f>TRUNC(($H520*'4-BDI'!$E$35),2)</f>
        <v>29.62</v>
      </c>
      <c r="J520" s="281">
        <f t="shared" si="65"/>
        <v>3381.63</v>
      </c>
      <c r="K520" s="285">
        <f t="shared" si="66"/>
        <v>4317.41</v>
      </c>
    </row>
    <row r="521" spans="1:11" s="6" customFormat="1" ht="15">
      <c r="A521" s="16"/>
      <c r="B521" s="291" t="s">
        <v>13614</v>
      </c>
      <c r="C521" s="14" t="str">
        <f>'5-COMP. PRÓPRIA'!B1967</f>
        <v>CP-CXA-10</v>
      </c>
      <c r="D521" s="5" t="s">
        <v>412</v>
      </c>
      <c r="E521" s="251" t="str">
        <f>IFERROR(VLOOKUP($C521,'SINAPI-MT ABRIL 2021'!$1:$1048576,2,0),IFERROR(VLOOKUP($C521,'5-COMP. PRÓPRIA'!$B$1:$I$42307,4,0),""))</f>
        <v>Acabamento interno: duas demãos de espessura seca de primer Epóxi</v>
      </c>
      <c r="F521" s="252" t="str">
        <f>IFERROR(VLOOKUP($C521,'SINAPI-MT ABRIL 2021'!$1:$1048576,3,0),IFERROR(VLOOKUP($C521,'5-COMP. PRÓPRIA'!$B$1:$I$42307,5,0),""))</f>
        <v>m2</v>
      </c>
      <c r="G521" s="140">
        <v>69.08</v>
      </c>
      <c r="H521" s="252">
        <f>IFERROR(VLOOKUP($C521,'SINAPI-MT ABRIL 2021'!$1:$1048576,4,0),IFERROR(VLOOKUP($C521,'5-COMP. PRÓPRIA'!$B$1:$I$42307,8,0),""))</f>
        <v>101.25</v>
      </c>
      <c r="I521" s="254">
        <f>TRUNC(($H521*'4-BDI'!$E$35),2)</f>
        <v>129.29</v>
      </c>
      <c r="J521" s="281">
        <f t="shared" si="65"/>
        <v>6994.35</v>
      </c>
      <c r="K521" s="285">
        <f t="shared" si="66"/>
        <v>8931.35</v>
      </c>
    </row>
    <row r="522" spans="1:11" s="6" customFormat="1" ht="15">
      <c r="A522" s="16"/>
      <c r="B522" s="291" t="s">
        <v>13615</v>
      </c>
      <c r="C522" s="14" t="str">
        <f>'5-COMP. PRÓPRIA'!B1970</f>
        <v>CP-CXA-11</v>
      </c>
      <c r="D522" s="5" t="s">
        <v>412</v>
      </c>
      <c r="E522" s="251" t="str">
        <f>IFERROR(VLOOKUP($C522,'SINAPI-MT ABRIL 2021'!$1:$1048576,2,0),IFERROR(VLOOKUP($C522,'5-COMP. PRÓPRIA'!$B$1:$I$42307,4,0),""))</f>
        <v>Acabamento externo: uma demão de espessura seca de primer Epóxi</v>
      </c>
      <c r="F522" s="252" t="str">
        <f>IFERROR(VLOOKUP($C522,'SINAPI-MT ABRIL 2021'!$1:$1048576,3,0),IFERROR(VLOOKUP($C522,'5-COMP. PRÓPRIA'!$B$1:$I$42307,5,0),""))</f>
        <v>m2</v>
      </c>
      <c r="G522" s="140">
        <v>69.08</v>
      </c>
      <c r="H522" s="252">
        <f>IFERROR(VLOOKUP($C522,'SINAPI-MT ABRIL 2021'!$1:$1048576,4,0),IFERROR(VLOOKUP($C522,'5-COMP. PRÓPRIA'!$B$1:$I$42307,8,0),""))</f>
        <v>26.87</v>
      </c>
      <c r="I522" s="254">
        <f>TRUNC(($H522*'4-BDI'!$E$35),2)</f>
        <v>34.31</v>
      </c>
      <c r="J522" s="281">
        <f t="shared" si="65"/>
        <v>1856.17</v>
      </c>
      <c r="K522" s="285">
        <f t="shared" si="66"/>
        <v>2370.13</v>
      </c>
    </row>
    <row r="523" spans="1:11" s="6" customFormat="1" ht="15">
      <c r="A523" s="16"/>
      <c r="B523" s="291" t="s">
        <v>13616</v>
      </c>
      <c r="C523" s="14" t="str">
        <f>'5-COMP. PRÓPRIA'!B1973</f>
        <v>CP-CXA-12</v>
      </c>
      <c r="D523" s="5" t="s">
        <v>412</v>
      </c>
      <c r="E523" s="251" t="str">
        <f>IFERROR(VLOOKUP($C523,'SINAPI-MT ABRIL 2021'!$1:$1048576,2,0),IFERROR(VLOOKUP($C523,'5-COMP. PRÓPRIA'!$B$1:$I$42307,4,0),""))</f>
        <v>Pintura Externa: uma demão de poliuretano na cor amarelo</v>
      </c>
      <c r="F523" s="252" t="str">
        <f>IFERROR(VLOOKUP($C523,'SINAPI-MT ABRIL 2021'!$1:$1048576,3,0),IFERROR(VLOOKUP($C523,'5-COMP. PRÓPRIA'!$B$1:$I$42307,5,0),""))</f>
        <v>m2</v>
      </c>
      <c r="G523" s="140">
        <v>69.08</v>
      </c>
      <c r="H523" s="252">
        <f>IFERROR(VLOOKUP($C523,'SINAPI-MT ABRIL 2021'!$1:$1048576,4,0),IFERROR(VLOOKUP($C523,'5-COMP. PRÓPRIA'!$B$1:$I$42307,8,0),""))</f>
        <v>50.62</v>
      </c>
      <c r="I523" s="254">
        <f>TRUNC(($H523*'4-BDI'!$E$35),2)</f>
        <v>64.64</v>
      </c>
      <c r="J523" s="281">
        <f t="shared" si="65"/>
        <v>3496.82</v>
      </c>
      <c r="K523" s="285">
        <f t="shared" si="66"/>
        <v>4465.33</v>
      </c>
    </row>
    <row r="524" spans="1:11">
      <c r="A524" s="16"/>
      <c r="B524" s="638" t="s">
        <v>414</v>
      </c>
      <c r="C524" s="639"/>
      <c r="D524" s="639"/>
      <c r="E524" s="639"/>
      <c r="F524" s="639"/>
      <c r="G524" s="639"/>
      <c r="H524" s="639"/>
      <c r="I524" s="639"/>
      <c r="J524" s="54">
        <f>TRUNC(SUM(J504:J523),2)</f>
        <v>141788.01</v>
      </c>
      <c r="K524" s="286">
        <f>TRUNC(SUM(K504:K523),2)</f>
        <v>181038.51</v>
      </c>
    </row>
    <row r="525" spans="1:11">
      <c r="A525" s="16"/>
      <c r="B525" s="282" t="s">
        <v>13617</v>
      </c>
      <c r="C525" s="276"/>
      <c r="D525" s="276"/>
      <c r="E525" s="277" t="s">
        <v>746</v>
      </c>
      <c r="F525" s="276"/>
      <c r="G525" s="278"/>
      <c r="H525" s="279"/>
      <c r="I525" s="279"/>
      <c r="J525" s="279"/>
      <c r="K525" s="283"/>
    </row>
    <row r="526" spans="1:11" ht="15">
      <c r="A526" s="16"/>
      <c r="B526" s="291" t="s">
        <v>371</v>
      </c>
      <c r="C526" s="14" t="str">
        <f>'5-COMP. PRÓPRIA'!B1976</f>
        <v>CP-LMP-01</v>
      </c>
      <c r="D526" s="5" t="s">
        <v>412</v>
      </c>
      <c r="E526" s="251" t="str">
        <f>IFERROR(VLOOKUP($C526,'SINAPI-MT ABRIL 2021'!$1:$1048576,2,0),IFERROR(VLOOKUP($C526,'5-COMP. PRÓPRIA'!$B$1:$I$42307,4,0),""))</f>
        <v>Limpeza final da obra</v>
      </c>
      <c r="F526" s="252" t="str">
        <f>IFERROR(VLOOKUP($C526,'SINAPI-MT ABRIL 2021'!$1:$1048576,3,0),IFERROR(VLOOKUP($C526,'5-COMP. PRÓPRIA'!$B$1:$I$42307,5,0),""))</f>
        <v>M2</v>
      </c>
      <c r="G526" s="224">
        <v>1510.23</v>
      </c>
      <c r="H526" s="252">
        <f>IFERROR(VLOOKUP($C526,'SINAPI-MT ABRIL 2021'!$1:$1048576,4,0),IFERROR(VLOOKUP($C526,'5-COMP. PRÓPRIA'!$B$1:$I$42307,8,0),""))</f>
        <v>2.76</v>
      </c>
      <c r="I526" s="254">
        <f>TRUNC(($H526*'4-BDI'!$E$35),2)</f>
        <v>3.52</v>
      </c>
      <c r="J526" s="281">
        <f t="shared" ref="J526:J530" si="67">TRUNC((H526*G526),2)</f>
        <v>4168.2299999999996</v>
      </c>
      <c r="K526" s="285">
        <f>TRUNC((I526*G526),2)</f>
        <v>5316</v>
      </c>
    </row>
    <row r="527" spans="1:11" ht="15">
      <c r="A527" s="16"/>
      <c r="B527" s="291" t="s">
        <v>373</v>
      </c>
      <c r="C527" s="14" t="str">
        <f>'5-COMP. PRÓPRIA'!B1980</f>
        <v>CP-LMP-02</v>
      </c>
      <c r="D527" s="5" t="s">
        <v>412</v>
      </c>
      <c r="E527" s="251" t="str">
        <f>IFERROR(VLOOKUP($C527,'SINAPI-MT ABRIL 2021'!$1:$1048576,2,0),IFERROR(VLOOKUP($C527,'5-COMP. PRÓPRIA'!$B$1:$I$42307,4,0),""))</f>
        <v>Limpeza de esquadrias com pano umido</v>
      </c>
      <c r="F527" s="252" t="str">
        <f>IFERROR(VLOOKUP($C527,'SINAPI-MT ABRIL 2021'!$1:$1048576,3,0),IFERROR(VLOOKUP($C527,'5-COMP. PRÓPRIA'!$B$1:$I$42307,5,0),""))</f>
        <v>M2</v>
      </c>
      <c r="G527" s="224">
        <f>130.4*4</f>
        <v>521.6</v>
      </c>
      <c r="H527" s="252">
        <f>IFERROR(VLOOKUP($C527,'SINAPI-MT ABRIL 2021'!$1:$1048576,4,0),IFERROR(VLOOKUP($C527,'5-COMP. PRÓPRIA'!$B$1:$I$42307,8,0),""))</f>
        <v>1.1200000000000001</v>
      </c>
      <c r="I527" s="254">
        <f>TRUNC(($H527*'4-BDI'!$E$35),2)</f>
        <v>1.43</v>
      </c>
      <c r="J527" s="281">
        <f t="shared" si="67"/>
        <v>584.19000000000005</v>
      </c>
      <c r="K527" s="285">
        <f>TRUNC((I527*G527),2)</f>
        <v>745.88</v>
      </c>
    </row>
    <row r="528" spans="1:11" ht="25.5">
      <c r="A528" s="16"/>
      <c r="B528" s="291" t="s">
        <v>715</v>
      </c>
      <c r="C528" s="14">
        <v>99805</v>
      </c>
      <c r="D528" s="5" t="s">
        <v>20</v>
      </c>
      <c r="E528" s="251" t="str">
        <f>IFERROR(VLOOKUP($C528,'SINAPI-MT ABRIL 2021'!$1:$1048576,2,0),IFERROR(VLOOKUP($C528,'5-COMP. PRÓPRIA'!$B$1:$I$42307,4,0),""))</f>
        <v>LIMPEZA DE PISO CERÂMICO OU COM PEDRAS RÚSTICAS UTILIZANDO ÁCIDO MURIÁTICO. AF_04/2019</v>
      </c>
      <c r="F528" s="252" t="str">
        <f>IFERROR(VLOOKUP($C528,'SINAPI-MT ABRIL 2021'!$1:$1048576,3,0),IFERROR(VLOOKUP($C528,'5-COMP. PRÓPRIA'!$B$1:$I$42307,5,0),""))</f>
        <v>M2</v>
      </c>
      <c r="G528" s="233">
        <v>1533.23</v>
      </c>
      <c r="H528" s="252">
        <f>IFERROR(VLOOKUP($C528,'SINAPI-MT ABRIL 2021'!$1:$1048576,4,0),IFERROR(VLOOKUP($C528,'5-COMP. PRÓPRIA'!$B$1:$I$42307,8,0),""))</f>
        <v>7.12</v>
      </c>
      <c r="I528" s="254">
        <f>TRUNC(($H528*'4-BDI'!$E$35),2)</f>
        <v>9.09</v>
      </c>
      <c r="J528" s="281">
        <f t="shared" si="67"/>
        <v>10916.59</v>
      </c>
      <c r="K528" s="285">
        <f>TRUNC((I528*G528),2)</f>
        <v>13937.06</v>
      </c>
    </row>
    <row r="529" spans="1:11" ht="25.5">
      <c r="A529" s="16"/>
      <c r="B529" s="291" t="s">
        <v>718</v>
      </c>
      <c r="C529" s="14">
        <v>99808</v>
      </c>
      <c r="D529" s="5" t="s">
        <v>20</v>
      </c>
      <c r="E529" s="251" t="str">
        <f>IFERROR(VLOOKUP($C529,'SINAPI-MT ABRIL 2021'!$1:$1048576,2,0),IFERROR(VLOOKUP($C529,'5-COMP. PRÓPRIA'!$B$1:$I$42307,4,0),""))</f>
        <v>LIMPEZA DE REVESTIMENTO CERÂMICO EM PAREDE UTILIZANDO ÁCIDO MURIÁTICO. AF_04/2019</v>
      </c>
      <c r="F529" s="252" t="str">
        <f>IFERROR(VLOOKUP($C529,'SINAPI-MT ABRIL 2021'!$1:$1048576,3,0),IFERROR(VLOOKUP($C529,'5-COMP. PRÓPRIA'!$B$1:$I$42307,5,0),""))</f>
        <v>M2</v>
      </c>
      <c r="G529" s="233">
        <v>797.98</v>
      </c>
      <c r="H529" s="252">
        <f>IFERROR(VLOOKUP($C529,'SINAPI-MT ABRIL 2021'!$1:$1048576,4,0),IFERROR(VLOOKUP($C529,'5-COMP. PRÓPRIA'!$B$1:$I$42307,8,0),""))</f>
        <v>2.35</v>
      </c>
      <c r="I529" s="254">
        <f>TRUNC(($H529*'4-BDI'!$E$35),2)</f>
        <v>3</v>
      </c>
      <c r="J529" s="281">
        <f t="shared" si="67"/>
        <v>1875.25</v>
      </c>
      <c r="K529" s="285">
        <f>TRUNC((I529*G529),2)</f>
        <v>2393.94</v>
      </c>
    </row>
    <row r="530" spans="1:11" ht="15">
      <c r="A530" s="16"/>
      <c r="B530" s="291" t="s">
        <v>720</v>
      </c>
      <c r="C530" s="14">
        <v>99814</v>
      </c>
      <c r="D530" s="5" t="s">
        <v>20</v>
      </c>
      <c r="E530" s="251" t="str">
        <f>IFERROR(VLOOKUP($C530,'SINAPI-MT ABRIL 2021'!$1:$1048576,2,0),IFERROR(VLOOKUP($C530,'5-COMP. PRÓPRIA'!$B$1:$I$42307,4,0),""))</f>
        <v>LIMPEZA DE SUPERFÍCIE COM JATO DE ALTA PRESSÃO. AF_04/2019</v>
      </c>
      <c r="F530" s="252" t="str">
        <f>IFERROR(VLOOKUP($C530,'SINAPI-MT ABRIL 2021'!$1:$1048576,3,0),IFERROR(VLOOKUP($C530,'5-COMP. PRÓPRIA'!$B$1:$I$42307,5,0),""))</f>
        <v>M2</v>
      </c>
      <c r="G530" s="233">
        <v>1533.23</v>
      </c>
      <c r="H530" s="252">
        <f>IFERROR(VLOOKUP($C530,'SINAPI-MT ABRIL 2021'!$1:$1048576,4,0),IFERROR(VLOOKUP($C530,'5-COMP. PRÓPRIA'!$B$1:$I$42307,8,0),""))</f>
        <v>1.26</v>
      </c>
      <c r="I530" s="254">
        <f>TRUNC(($H530*'4-BDI'!$E$35),2)</f>
        <v>1.6</v>
      </c>
      <c r="J530" s="281">
        <f t="shared" si="67"/>
        <v>1931.86</v>
      </c>
      <c r="K530" s="285">
        <f>TRUNC((I530*G530),2)</f>
        <v>2453.16</v>
      </c>
    </row>
    <row r="531" spans="1:11">
      <c r="A531" s="16"/>
      <c r="B531" s="638" t="s">
        <v>414</v>
      </c>
      <c r="C531" s="639"/>
      <c r="D531" s="639"/>
      <c r="E531" s="639"/>
      <c r="F531" s="639"/>
      <c r="G531" s="639"/>
      <c r="H531" s="639"/>
      <c r="I531" s="639"/>
      <c r="J531" s="54">
        <f>TRUNC(SUM(J526:J530),2)</f>
        <v>19476.12</v>
      </c>
      <c r="K531" s="286">
        <f>TRUNC(SUM(K526:K530),2)</f>
        <v>24846.04</v>
      </c>
    </row>
    <row r="532" spans="1:11">
      <c r="A532" s="16"/>
      <c r="B532" s="282" t="s">
        <v>13618</v>
      </c>
      <c r="C532" s="276"/>
      <c r="D532" s="276"/>
      <c r="E532" s="277" t="s">
        <v>749</v>
      </c>
      <c r="F532" s="276" t="s">
        <v>393</v>
      </c>
      <c r="G532" s="278"/>
      <c r="H532" s="279"/>
      <c r="I532" s="279"/>
      <c r="J532" s="279"/>
      <c r="K532" s="283"/>
    </row>
    <row r="533" spans="1:11">
      <c r="A533" s="16"/>
      <c r="B533" s="287" t="s">
        <v>722</v>
      </c>
      <c r="C533" s="234"/>
      <c r="D533" s="234"/>
      <c r="E533" s="36" t="s">
        <v>13252</v>
      </c>
      <c r="F533" s="234" t="s">
        <v>393</v>
      </c>
      <c r="G533" s="229"/>
      <c r="H533" s="21"/>
      <c r="I533" s="21"/>
      <c r="J533" s="21"/>
      <c r="K533" s="300"/>
    </row>
    <row r="534" spans="1:11" ht="25.5">
      <c r="A534" s="16"/>
      <c r="B534" s="291" t="s">
        <v>380</v>
      </c>
      <c r="C534" s="5">
        <v>88415</v>
      </c>
      <c r="D534" s="5" t="s">
        <v>20</v>
      </c>
      <c r="E534" s="251" t="str">
        <f>IFERROR(VLOOKUP($C534,'SINAPI-MT ABRIL 2021'!$1:$1048576,2,0),IFERROR(VLOOKUP($C534,'5-COMP. PRÓPRIA'!$B$1:$I$42307,4,0),""))</f>
        <v>APLICAÇÃO MANUAL DE FUNDO SELADOR ACRÍLICO EM PAREDES EXTERNAS DE CASAS. AF_06/2014</v>
      </c>
      <c r="F534" s="252" t="str">
        <f>IFERROR(VLOOKUP($C534,'SINAPI-MT ABRIL 2021'!$1:$1048576,3,0),IFERROR(VLOOKUP($C534,'5-COMP. PRÓPRIA'!$B$1:$I$42307,5,0),""))</f>
        <v>M2</v>
      </c>
      <c r="G534" s="96">
        <v>50</v>
      </c>
      <c r="H534" s="252">
        <f>IFERROR(VLOOKUP($C534,'SINAPI-MT ABRIL 2021'!$1:$1048576,4,0),IFERROR(VLOOKUP($C534,'5-COMP. PRÓPRIA'!$B$1:$I$42307,8,0),""))</f>
        <v>1.85</v>
      </c>
      <c r="I534" s="254">
        <f>TRUNC(($H534*'4-BDI'!$E$35),2)</f>
        <v>2.36</v>
      </c>
      <c r="J534" s="281">
        <f t="shared" ref="J534:J539" si="68">TRUNC((H534*G534),2)</f>
        <v>92.5</v>
      </c>
      <c r="K534" s="285">
        <f t="shared" ref="K534:K539" si="69">TRUNC((I534*G534),2)</f>
        <v>118</v>
      </c>
    </row>
    <row r="535" spans="1:11" ht="25.5">
      <c r="A535" s="16"/>
      <c r="B535" s="291" t="s">
        <v>382</v>
      </c>
      <c r="C535" s="5">
        <v>96135</v>
      </c>
      <c r="D535" s="5" t="s">
        <v>20</v>
      </c>
      <c r="E535" s="251" t="str">
        <f>IFERROR(VLOOKUP($C535,'SINAPI-MT ABRIL 2021'!$1:$1048576,2,0),IFERROR(VLOOKUP($C535,'5-COMP. PRÓPRIA'!$B$1:$I$42307,4,0),""))</f>
        <v>APLICAÇÃO MANUAL DE MASSA ACRÍLICA EM PAREDES EXTERNAS DE CASAS, DUAS DEMÃOS. AF_05/2017</v>
      </c>
      <c r="F535" s="252" t="str">
        <f>IFERROR(VLOOKUP($C535,'SINAPI-MT ABRIL 2021'!$1:$1048576,3,0),IFERROR(VLOOKUP($C535,'5-COMP. PRÓPRIA'!$B$1:$I$42307,5,0),""))</f>
        <v>M2</v>
      </c>
      <c r="G535" s="96">
        <f>G539*2.5*2</f>
        <v>956</v>
      </c>
      <c r="H535" s="252">
        <f>IFERROR(VLOOKUP($C535,'SINAPI-MT ABRIL 2021'!$1:$1048576,4,0),IFERROR(VLOOKUP($C535,'5-COMP. PRÓPRIA'!$B$1:$I$42307,8,0),""))</f>
        <v>20.04</v>
      </c>
      <c r="I535" s="254">
        <f>TRUNC(($H535*'4-BDI'!$E$35),2)</f>
        <v>25.59</v>
      </c>
      <c r="J535" s="281">
        <f t="shared" si="68"/>
        <v>19158.240000000002</v>
      </c>
      <c r="K535" s="285">
        <f t="shared" si="69"/>
        <v>24464.04</v>
      </c>
    </row>
    <row r="536" spans="1:11" ht="25.5">
      <c r="A536" s="16"/>
      <c r="B536" s="291" t="s">
        <v>384</v>
      </c>
      <c r="C536" s="5">
        <v>88489</v>
      </c>
      <c r="D536" s="5" t="s">
        <v>20</v>
      </c>
      <c r="E536" s="251" t="str">
        <f>IFERROR(VLOOKUP($C536,'SINAPI-MT ABRIL 2021'!$1:$1048576,2,0),IFERROR(VLOOKUP($C536,'5-COMP. PRÓPRIA'!$B$1:$I$42307,4,0),""))</f>
        <v>APLICAÇÃO MANUAL DE PINTURA COM TINTA LÁTEX ACRÍLICA EM PAREDES, DUAS DEMÃOS. AF_06/2014</v>
      </c>
      <c r="F536" s="252" t="str">
        <f>IFERROR(VLOOKUP($C536,'SINAPI-MT ABRIL 2021'!$1:$1048576,3,0),IFERROR(VLOOKUP($C536,'5-COMP. PRÓPRIA'!$B$1:$I$42307,5,0),""))</f>
        <v>M2</v>
      </c>
      <c r="G536" s="96">
        <f>G535</f>
        <v>956</v>
      </c>
      <c r="H536" s="252">
        <f>IFERROR(VLOOKUP($C536,'SINAPI-MT ABRIL 2021'!$1:$1048576,4,0),IFERROR(VLOOKUP($C536,'5-COMP. PRÓPRIA'!$B$1:$I$42307,8,0),""))</f>
        <v>11.44</v>
      </c>
      <c r="I536" s="254">
        <f>TRUNC(($H536*'4-BDI'!$E$35),2)</f>
        <v>14.6</v>
      </c>
      <c r="J536" s="281">
        <f t="shared" si="68"/>
        <v>10936.64</v>
      </c>
      <c r="K536" s="285">
        <f t="shared" si="69"/>
        <v>13957.6</v>
      </c>
    </row>
    <row r="537" spans="1:11" ht="25.5">
      <c r="A537" s="16"/>
      <c r="B537" s="291" t="s">
        <v>386</v>
      </c>
      <c r="C537" s="14" t="str">
        <f>'5-COMP. PRÓPRIA'!B1983</f>
        <v>CP-MUR-01</v>
      </c>
      <c r="D537" s="5" t="s">
        <v>412</v>
      </c>
      <c r="E537" s="251" t="str">
        <f>IFERROR(VLOOKUP($C537,'SINAPI-MT ABRIL 2021'!$1:$1048576,2,0),IFERROR(VLOOKUP($C537,'5-COMP. PRÓPRIA'!$B$1:$I$42307,4,0),""))</f>
        <v>PINTURA TINTA DE ACABAMENTO (PIGMENTADA) ESMALTE BRILHANTE BASE B2, 3 DEMÃOS.</v>
      </c>
      <c r="F537" s="252" t="str">
        <f>IFERROR(VLOOKUP($C537,'SINAPI-MT ABRIL 2021'!$1:$1048576,3,0),IFERROR(VLOOKUP($C537,'5-COMP. PRÓPRIA'!$B$1:$I$42307,5,0),""))</f>
        <v>M2</v>
      </c>
      <c r="G537" s="96">
        <v>80.88000000000001</v>
      </c>
      <c r="H537" s="252">
        <f>IFERROR(VLOOKUP($C537,'SINAPI-MT ABRIL 2021'!$1:$1048576,4,0),IFERROR(VLOOKUP($C537,'5-COMP. PRÓPRIA'!$B$1:$I$42307,8,0),""))</f>
        <v>15.73</v>
      </c>
      <c r="I537" s="254">
        <f>TRUNC(($H537*'4-BDI'!$E$35),2)</f>
        <v>20.079999999999998</v>
      </c>
      <c r="J537" s="281">
        <f t="shared" si="68"/>
        <v>1272.24</v>
      </c>
      <c r="K537" s="285">
        <f t="shared" si="69"/>
        <v>1624.07</v>
      </c>
    </row>
    <row r="538" spans="1:11" ht="15">
      <c r="A538" s="16"/>
      <c r="B538" s="291" t="s">
        <v>388</v>
      </c>
      <c r="C538" s="14" t="str">
        <f>'5-COMP. PRÓPRIA'!B2081</f>
        <v>CP-NOM-01</v>
      </c>
      <c r="D538" s="5" t="s">
        <v>412</v>
      </c>
      <c r="E538" s="251" t="str">
        <f>IFERROR(VLOOKUP($C538,'SINAPI-MT ABRIL 2021'!$1:$1048576,2,0),IFERROR(VLOOKUP($C538,'5-COMP. PRÓPRIA'!$B$1:$I$42307,4,0),""))</f>
        <v xml:space="preserve">PINTURA DE LOGOMARCA  E NOMENCLATURA </v>
      </c>
      <c r="F538" s="252" t="str">
        <f>IFERROR(VLOOKUP($C538,'SINAPI-MT ABRIL 2021'!$1:$1048576,3,0),IFERROR(VLOOKUP($C538,'5-COMP. PRÓPRIA'!$B$1:$I$42307,5,0),""))</f>
        <v>M2</v>
      </c>
      <c r="G538" s="96">
        <v>20</v>
      </c>
      <c r="H538" s="252">
        <f>IFERROR(VLOOKUP($C538,'SINAPI-MT ABRIL 2021'!$1:$1048576,4,0),IFERROR(VLOOKUP($C538,'5-COMP. PRÓPRIA'!$B$1:$I$42307,8,0),""))</f>
        <v>63.39</v>
      </c>
      <c r="I538" s="254">
        <f>TRUNC(($H538*'4-BDI'!$E$35),2)</f>
        <v>80.94</v>
      </c>
      <c r="J538" s="281">
        <f t="shared" si="68"/>
        <v>1267.8</v>
      </c>
      <c r="K538" s="285">
        <f t="shared" si="69"/>
        <v>1618.8</v>
      </c>
    </row>
    <row r="539" spans="1:11" ht="25.5">
      <c r="A539" s="16"/>
      <c r="B539" s="291" t="s">
        <v>390</v>
      </c>
      <c r="C539" s="5">
        <v>94231</v>
      </c>
      <c r="D539" s="5" t="s">
        <v>20</v>
      </c>
      <c r="E539" s="251" t="str">
        <f>IFERROR(VLOOKUP($C539,'SINAPI-MT ABRIL 2021'!$1:$1048576,2,0),IFERROR(VLOOKUP($C539,'5-COMP. PRÓPRIA'!$B$1:$I$42307,4,0),""))</f>
        <v>RUFO EM CHAPA DE AÇO GALVANIZADO NÚMERO 24, CORTE DE 25 CM, INCLUSO TRANSPORTE VERTICAL. AF_07/2019</v>
      </c>
      <c r="F539" s="252" t="str">
        <f>IFERROR(VLOOKUP($C539,'SINAPI-MT ABRIL 2021'!$1:$1048576,3,0),IFERROR(VLOOKUP($C539,'5-COMP. PRÓPRIA'!$B$1:$I$42307,5,0),""))</f>
        <v>M</v>
      </c>
      <c r="G539" s="96">
        <v>191.2</v>
      </c>
      <c r="H539" s="252">
        <f>IFERROR(VLOOKUP($C539,'SINAPI-MT ABRIL 2021'!$1:$1048576,4,0),IFERROR(VLOOKUP($C539,'5-COMP. PRÓPRIA'!$B$1:$I$42307,8,0),""))</f>
        <v>42.61</v>
      </c>
      <c r="I539" s="254">
        <f>TRUNC(($H539*'4-BDI'!$E$35),2)</f>
        <v>54.41</v>
      </c>
      <c r="J539" s="281">
        <f t="shared" si="68"/>
        <v>8147.03</v>
      </c>
      <c r="K539" s="285">
        <f t="shared" si="69"/>
        <v>10403.19</v>
      </c>
    </row>
    <row r="540" spans="1:11">
      <c r="A540" s="16"/>
      <c r="B540" s="287" t="s">
        <v>728</v>
      </c>
      <c r="C540" s="5"/>
      <c r="D540" s="5"/>
      <c r="E540" s="51" t="s">
        <v>751</v>
      </c>
      <c r="F540" s="46"/>
      <c r="G540" s="96"/>
      <c r="H540" s="22"/>
      <c r="I540" s="22"/>
      <c r="J540" s="22"/>
      <c r="K540" s="292"/>
    </row>
    <row r="541" spans="1:11" ht="15">
      <c r="A541" s="16"/>
      <c r="B541" s="291" t="s">
        <v>730</v>
      </c>
      <c r="C541" s="14" t="str">
        <f>'5-COMP. PRÓPRIA'!B1996</f>
        <v>CP-DEM-01</v>
      </c>
      <c r="D541" s="5" t="s">
        <v>412</v>
      </c>
      <c r="E541" s="251" t="str">
        <f>IFERROR(VLOOKUP($C541,'SINAPI-MT ABRIL 2021'!$1:$1048576,2,0),IFERROR(VLOOKUP($C541,'5-COMP. PRÓPRIA'!$B$1:$I$42307,4,0),""))</f>
        <v>DEMOLIÇÃO DE CONCRETO</v>
      </c>
      <c r="F541" s="252" t="str">
        <f>IFERROR(VLOOKUP($C541,'SINAPI-MT ABRIL 2021'!$1:$1048576,3,0),IFERROR(VLOOKUP($C541,'5-COMP. PRÓPRIA'!$B$1:$I$42307,5,0),""))</f>
        <v>M3</v>
      </c>
      <c r="G541" s="96">
        <f>105*0.08</f>
        <v>8.4</v>
      </c>
      <c r="H541" s="252">
        <f>IFERROR(VLOOKUP($C541,'SINAPI-MT ABRIL 2021'!$1:$1048576,4,0),IFERROR(VLOOKUP($C541,'5-COMP. PRÓPRIA'!$B$1:$I$42307,8,0),""))</f>
        <v>4.2</v>
      </c>
      <c r="I541" s="254">
        <f>TRUNC(($H541*'4-BDI'!$E$35),2)</f>
        <v>5.36</v>
      </c>
      <c r="J541" s="281">
        <f t="shared" ref="J541:J548" si="70">TRUNC((H541*G541),2)</f>
        <v>35.28</v>
      </c>
      <c r="K541" s="285">
        <f t="shared" ref="K541:K548" si="71">TRUNC((I541*G541),2)</f>
        <v>45.02</v>
      </c>
    </row>
    <row r="542" spans="1:11" ht="25.5">
      <c r="A542" s="16"/>
      <c r="B542" s="291" t="s">
        <v>732</v>
      </c>
      <c r="C542" s="5">
        <v>94319</v>
      </c>
      <c r="D542" s="5" t="s">
        <v>20</v>
      </c>
      <c r="E542" s="251" t="str">
        <f>IFERROR(VLOOKUP($C542,'SINAPI-MT ABRIL 2021'!$1:$1048576,2,0),IFERROR(VLOOKUP($C542,'5-COMP. PRÓPRIA'!$B$1:$I$42307,4,0),""))</f>
        <v>ATERRO MANUAL DE VALAS COM SOLO ARGILO-ARENOSO E COMPACTAÇÃO MECANIZADA. AF_05/2016</v>
      </c>
      <c r="F542" s="252" t="str">
        <f>IFERROR(VLOOKUP($C542,'SINAPI-MT ABRIL 2021'!$1:$1048576,3,0),IFERROR(VLOOKUP($C542,'5-COMP. PRÓPRIA'!$B$1:$I$42307,5,0),""))</f>
        <v>M3</v>
      </c>
      <c r="G542" s="96">
        <v>1.17</v>
      </c>
      <c r="H542" s="252">
        <f>IFERROR(VLOOKUP($C542,'SINAPI-MT ABRIL 2021'!$1:$1048576,4,0),IFERROR(VLOOKUP($C542,'5-COMP. PRÓPRIA'!$B$1:$I$42307,8,0),""))</f>
        <v>31.53</v>
      </c>
      <c r="I542" s="254">
        <f>TRUNC(($H542*'4-BDI'!$E$35),2)</f>
        <v>40.26</v>
      </c>
      <c r="J542" s="281">
        <f t="shared" si="70"/>
        <v>36.89</v>
      </c>
      <c r="K542" s="285">
        <f t="shared" si="71"/>
        <v>47.1</v>
      </c>
    </row>
    <row r="543" spans="1:11" ht="51">
      <c r="A543" s="16"/>
      <c r="B543" s="291" t="s">
        <v>734</v>
      </c>
      <c r="C543" s="5">
        <v>94273</v>
      </c>
      <c r="D543" s="5" t="s">
        <v>20</v>
      </c>
      <c r="E543" s="251" t="str">
        <f>IFERROR(VLOOKUP($C543,'SINAPI-MT ABRIL 2021'!$1:$1048576,2,0),IFERROR(VLOOKUP($C543,'5-COMP. PRÓPRIA'!$B$1:$I$42307,4,0),""))</f>
        <v>ASSENTAMENTO DE GUIA (MEIO-FIO) EM TRECHO RETO, CONFECCIONADA EM CONCRETO PRÉ-FABRICADO, DIMENSÕES 100X15X13X30 CM (COMPRIMENTO X BASE INFERIOR X BASE SUPERIOR X ALTURA), PARA VIAS URBANAS (USO VIÁRIO). AF_06/2016</v>
      </c>
      <c r="F543" s="252" t="str">
        <f>IFERROR(VLOOKUP($C543,'SINAPI-MT ABRIL 2021'!$1:$1048576,3,0),IFERROR(VLOOKUP($C543,'5-COMP. PRÓPRIA'!$B$1:$I$42307,5,0),""))</f>
        <v>M</v>
      </c>
      <c r="G543" s="96">
        <v>50</v>
      </c>
      <c r="H543" s="252">
        <f>IFERROR(VLOOKUP($C543,'SINAPI-MT ABRIL 2021'!$1:$1048576,4,0),IFERROR(VLOOKUP($C543,'5-COMP. PRÓPRIA'!$B$1:$I$42307,8,0),""))</f>
        <v>37.479999999999997</v>
      </c>
      <c r="I543" s="254">
        <f>TRUNC(($H543*'4-BDI'!$E$35),2)</f>
        <v>47.86</v>
      </c>
      <c r="J543" s="281">
        <f t="shared" si="70"/>
        <v>1874</v>
      </c>
      <c r="K543" s="285">
        <f t="shared" si="71"/>
        <v>2393</v>
      </c>
    </row>
    <row r="544" spans="1:11" ht="38.25">
      <c r="A544" s="16"/>
      <c r="B544" s="291" t="s">
        <v>736</v>
      </c>
      <c r="C544" s="5">
        <v>94993</v>
      </c>
      <c r="D544" s="5" t="s">
        <v>20</v>
      </c>
      <c r="E544" s="251" t="str">
        <f>IFERROR(VLOOKUP($C544,'SINAPI-MT ABRIL 2021'!$1:$1048576,2,0),IFERROR(VLOOKUP($C544,'5-COMP. PRÓPRIA'!$B$1:$I$42307,4,0),""))</f>
        <v>EXECUÇÃO DE PASSEIO (CALÇADA) OU PISO DE CONCRETO COM CONCRETO MOLDADO IN LOCO, USINADO, ACABAMENTO CONVENCIONAL, ESPESSURA 6 CM, ARMADO. AF_07/2016</v>
      </c>
      <c r="F544" s="252" t="str">
        <f>IFERROR(VLOOKUP($C544,'SINAPI-MT ABRIL 2021'!$1:$1048576,3,0),IFERROR(VLOOKUP($C544,'5-COMP. PRÓPRIA'!$B$1:$I$42307,5,0),""))</f>
        <v>M2</v>
      </c>
      <c r="G544" s="96">
        <v>129</v>
      </c>
      <c r="H544" s="252">
        <f>IFERROR(VLOOKUP($C544,'SINAPI-MT ABRIL 2021'!$1:$1048576,4,0),IFERROR(VLOOKUP($C544,'5-COMP. PRÓPRIA'!$B$1:$I$42307,8,0),""))</f>
        <v>82.25</v>
      </c>
      <c r="I544" s="254">
        <f>TRUNC(($H544*'4-BDI'!$E$35),2)</f>
        <v>105.03</v>
      </c>
      <c r="J544" s="281">
        <f t="shared" si="70"/>
        <v>10610.25</v>
      </c>
      <c r="K544" s="285">
        <f t="shared" si="71"/>
        <v>13548.87</v>
      </c>
    </row>
    <row r="545" spans="1:11" ht="38.25">
      <c r="A545" s="16"/>
      <c r="B545" s="291" t="s">
        <v>738</v>
      </c>
      <c r="C545" s="5">
        <v>94991</v>
      </c>
      <c r="D545" s="5" t="s">
        <v>20</v>
      </c>
      <c r="E545" s="251" t="str">
        <f>IFERROR(VLOOKUP($C545,'SINAPI-MT ABRIL 2021'!$1:$1048576,2,0),IFERROR(VLOOKUP($C545,'5-COMP. PRÓPRIA'!$B$1:$I$42307,4,0),""))</f>
        <v>EXECUÇÃO DE PASSEIO (CALÇADA) OU PISO DE CONCRETO COM CONCRETO MOLDADO IN LOCO, USINADO, ACABAMENTO CONVENCIONAL, NÃO ARMADO. AF_07/2016</v>
      </c>
      <c r="F545" s="252" t="str">
        <f>IFERROR(VLOOKUP($C545,'SINAPI-MT ABRIL 2021'!$1:$1048576,3,0),IFERROR(VLOOKUP($C545,'5-COMP. PRÓPRIA'!$B$1:$I$42307,5,0),""))</f>
        <v>M3</v>
      </c>
      <c r="G545" s="96">
        <f>145*0.06</f>
        <v>8.6999999999999993</v>
      </c>
      <c r="H545" s="252">
        <f>IFERROR(VLOOKUP($C545,'SINAPI-MT ABRIL 2021'!$1:$1048576,4,0),IFERROR(VLOOKUP($C545,'5-COMP. PRÓPRIA'!$B$1:$I$42307,8,0),""))</f>
        <v>619.72</v>
      </c>
      <c r="I545" s="254">
        <f>TRUNC(($H545*'4-BDI'!$E$35),2)</f>
        <v>791.38</v>
      </c>
      <c r="J545" s="281">
        <f t="shared" si="70"/>
        <v>5391.56</v>
      </c>
      <c r="K545" s="285">
        <f t="shared" si="71"/>
        <v>6885</v>
      </c>
    </row>
    <row r="546" spans="1:11" ht="25.5">
      <c r="A546" s="16"/>
      <c r="B546" s="291" t="s">
        <v>739</v>
      </c>
      <c r="C546" s="14" t="str">
        <f>'5-COMP. PRÓPRIA'!B1987</f>
        <v>CP-CAL-01</v>
      </c>
      <c r="D546" s="5" t="s">
        <v>412</v>
      </c>
      <c r="E546" s="251" t="str">
        <f>IFERROR(VLOOKUP($C546,'SINAPI-MT ABRIL 2021'!$1:$1048576,2,0),IFERROR(VLOOKUP($C546,'5-COMP. PRÓPRIA'!$B$1:$I$42307,4,0),""))</f>
        <v>PISO PODOTATIL DE CONCRETO - DIRECIONAL E ALERTA, *40 X 40 X 2,5* CM FORNECIMENTO E INSTALAÇÃO</v>
      </c>
      <c r="F546" s="252" t="str">
        <f>IFERROR(VLOOKUP($C546,'SINAPI-MT ABRIL 2021'!$1:$1048576,3,0),IFERROR(VLOOKUP($C546,'5-COMP. PRÓPRIA'!$B$1:$I$42307,5,0),""))</f>
        <v>M</v>
      </c>
      <c r="G546" s="96">
        <v>37.75</v>
      </c>
      <c r="H546" s="252">
        <f>IFERROR(VLOOKUP($C546,'SINAPI-MT ABRIL 2021'!$1:$1048576,4,0),IFERROR(VLOOKUP($C546,'5-COMP. PRÓPRIA'!$B$1:$I$42307,8,0),""))</f>
        <v>42.91</v>
      </c>
      <c r="I546" s="254">
        <f>TRUNC(($H546*'4-BDI'!$E$35),2)</f>
        <v>54.79</v>
      </c>
      <c r="J546" s="281">
        <f t="shared" ref="J546" si="72">TRUNC((H546*G546),2)</f>
        <v>1619.85</v>
      </c>
      <c r="K546" s="285">
        <f t="shared" ref="K546" si="73">TRUNC((I546*G546),2)</f>
        <v>2068.3200000000002</v>
      </c>
    </row>
    <row r="547" spans="1:11" ht="15">
      <c r="A547" s="16"/>
      <c r="B547" s="291" t="s">
        <v>13656</v>
      </c>
      <c r="C547" s="5" t="s">
        <v>6764</v>
      </c>
      <c r="D547" s="5" t="s">
        <v>20</v>
      </c>
      <c r="E547" s="251" t="str">
        <f>IFERROR(VLOOKUP($C547,'SINAPI-MT ABRIL 2021'!$1:$1048576,2,0),IFERROR(VLOOKUP($C547,'5-COMP. PRÓPRIA'!$B$1:$I$42307,4,0),""))</f>
        <v>PINTURA ACRILICA EM PISO CIMENTADO, TRES DEMAOS</v>
      </c>
      <c r="F547" s="252" t="str">
        <f>IFERROR(VLOOKUP($C547,'SINAPI-MT ABRIL 2021'!$1:$1048576,3,0),IFERROR(VLOOKUP($C547,'5-COMP. PRÓPRIA'!$B$1:$I$42307,5,0),""))</f>
        <v>M2</v>
      </c>
      <c r="G547" s="96">
        <f>145+G544+G115</f>
        <v>619.98</v>
      </c>
      <c r="H547" s="252">
        <f>IFERROR(VLOOKUP($C547,'SINAPI-MT ABRIL 2021'!$1:$1048576,4,0),IFERROR(VLOOKUP($C547,'5-COMP. PRÓPRIA'!$B$1:$I$42307,8,0),""))</f>
        <v>17.48</v>
      </c>
      <c r="I547" s="254">
        <f>TRUNC(($H547*'4-BDI'!$E$35),2)</f>
        <v>22.32</v>
      </c>
      <c r="J547" s="281">
        <f t="shared" ref="J547" si="74">TRUNC((H547*G547),2)</f>
        <v>10837.25</v>
      </c>
      <c r="K547" s="285">
        <f t="shared" ref="K547" si="75">TRUNC((I547*G547),2)</f>
        <v>13837.95</v>
      </c>
    </row>
    <row r="548" spans="1:11" ht="15">
      <c r="A548" s="16"/>
      <c r="B548" s="291" t="s">
        <v>13657</v>
      </c>
      <c r="C548" s="5">
        <v>83693</v>
      </c>
      <c r="D548" s="5" t="s">
        <v>20</v>
      </c>
      <c r="E548" s="251" t="str">
        <f>IFERROR(VLOOKUP($C548,'SINAPI-MT ABRIL 2021'!$1:$1048576,2,0),IFERROR(VLOOKUP($C548,'5-COMP. PRÓPRIA'!$B$1:$I$42307,4,0),""))</f>
        <v>CAIACAO EM MEIO FIO</v>
      </c>
      <c r="F548" s="252" t="str">
        <f>IFERROR(VLOOKUP($C548,'SINAPI-MT ABRIL 2021'!$1:$1048576,3,0),IFERROR(VLOOKUP($C548,'5-COMP. PRÓPRIA'!$B$1:$I$42307,5,0),""))</f>
        <v>M2</v>
      </c>
      <c r="G548" s="96">
        <v>35</v>
      </c>
      <c r="H548" s="252">
        <f>IFERROR(VLOOKUP($C548,'SINAPI-MT ABRIL 2021'!$1:$1048576,4,0),IFERROR(VLOOKUP($C548,'5-COMP. PRÓPRIA'!$B$1:$I$42307,8,0),""))</f>
        <v>3.27</v>
      </c>
      <c r="I548" s="254">
        <f>TRUNC(($H548*'4-BDI'!$E$35),2)</f>
        <v>4.17</v>
      </c>
      <c r="J548" s="281">
        <f t="shared" si="70"/>
        <v>114.45</v>
      </c>
      <c r="K548" s="285">
        <f t="shared" si="71"/>
        <v>145.94999999999999</v>
      </c>
    </row>
    <row r="549" spans="1:11">
      <c r="A549" s="16"/>
      <c r="B549" s="287" t="s">
        <v>13619</v>
      </c>
      <c r="C549" s="5"/>
      <c r="D549" s="5"/>
      <c r="E549" s="51" t="s">
        <v>752</v>
      </c>
      <c r="F549" s="46"/>
      <c r="G549" s="96"/>
      <c r="H549" s="22"/>
      <c r="I549" s="22"/>
      <c r="J549" s="22"/>
      <c r="K549" s="292"/>
    </row>
    <row r="550" spans="1:11" ht="25.5">
      <c r="A550" s="16"/>
      <c r="B550" s="291" t="s">
        <v>13620</v>
      </c>
      <c r="C550" s="14" t="str">
        <f>'5-COMP. PRÓPRIA'!B1999</f>
        <v>CP-SDV-01</v>
      </c>
      <c r="D550" s="5" t="s">
        <v>412</v>
      </c>
      <c r="E550" s="251" t="str">
        <f>IFERROR(VLOOKUP($C550,'SINAPI-MT ABRIL 2021'!$1:$1048576,2,0),IFERROR(VLOOKUP($C550,'5-COMP. PRÓPRIA'!$B$1:$I$42307,4,0),""))</f>
        <v>Confecção e Instalação de Letras Caixa de aço galvanizado com 4 letras com altura de 40 cm e 17 letras 20 cm.</v>
      </c>
      <c r="F550" s="252" t="str">
        <f>IFERROR(VLOOKUP($C550,'SINAPI-MT ABRIL 2021'!$1:$1048576,3,0),IFERROR(VLOOKUP($C550,'5-COMP. PRÓPRIA'!$B$1:$I$42307,5,0),""))</f>
        <v>UN</v>
      </c>
      <c r="G550" s="96">
        <v>1</v>
      </c>
      <c r="H550" s="252">
        <f>IFERROR(VLOOKUP($C550,'SINAPI-MT ABRIL 2021'!$1:$1048576,4,0),IFERROR(VLOOKUP($C550,'5-COMP. PRÓPRIA'!$B$1:$I$42307,8,0),""))</f>
        <v>3531.69</v>
      </c>
      <c r="I550" s="254">
        <f>TRUNC(($H550*'4-BDI'!$E$35),2)</f>
        <v>4509.97</v>
      </c>
      <c r="J550" s="281">
        <f t="shared" ref="J550:J553" si="76">TRUNC((H550*G550),2)</f>
        <v>3531.69</v>
      </c>
      <c r="K550" s="285">
        <f>TRUNC((I550*G550),2)</f>
        <v>4509.97</v>
      </c>
    </row>
    <row r="551" spans="1:11" ht="25.5">
      <c r="A551" s="16"/>
      <c r="B551" s="291" t="s">
        <v>13621</v>
      </c>
      <c r="C551" s="14" t="str">
        <f>'5-COMP. PRÓPRIA'!B2004</f>
        <v>CP-SDV-02</v>
      </c>
      <c r="D551" s="5" t="s">
        <v>412</v>
      </c>
      <c r="E551" s="251" t="str">
        <f>IFERROR(VLOOKUP($C551,'SINAPI-MT ABRIL 2021'!$1:$1048576,2,0),IFERROR(VLOOKUP($C551,'5-COMP. PRÓPRIA'!$B$1:$I$42307,4,0),""))</f>
        <v>Confecção e Instalação de Brasão da Prefeitura de Várzea Grande em relevo em aço galvanizado com altura de 30cm.</v>
      </c>
      <c r="F551" s="252" t="str">
        <f>IFERROR(VLOOKUP($C551,'SINAPI-MT ABRIL 2021'!$1:$1048576,3,0),IFERROR(VLOOKUP($C551,'5-COMP. PRÓPRIA'!$B$1:$I$42307,5,0),""))</f>
        <v>UN</v>
      </c>
      <c r="G551" s="96">
        <v>1</v>
      </c>
      <c r="H551" s="252">
        <f>IFERROR(VLOOKUP($C551,'SINAPI-MT ABRIL 2021'!$1:$1048576,4,0),IFERROR(VLOOKUP($C551,'5-COMP. PRÓPRIA'!$B$1:$I$42307,8,0),""))</f>
        <v>2131.69</v>
      </c>
      <c r="I551" s="254">
        <f>TRUNC(($H551*'4-BDI'!$E$35),2)</f>
        <v>2722.17</v>
      </c>
      <c r="J551" s="281">
        <f t="shared" si="76"/>
        <v>2131.69</v>
      </c>
      <c r="K551" s="285">
        <f>TRUNC((I551*G551),2)</f>
        <v>2722.17</v>
      </c>
    </row>
    <row r="552" spans="1:11" ht="51">
      <c r="A552" s="16"/>
      <c r="B552" s="291" t="s">
        <v>13622</v>
      </c>
      <c r="C552" s="5">
        <v>100759</v>
      </c>
      <c r="D552" s="5" t="s">
        <v>20</v>
      </c>
      <c r="E552" s="251" t="str">
        <f>IFERROR(VLOOKUP($C552,'SINAPI-MT ABRIL 2021'!$1:$1048576,2,0),IFERROR(VLOOKUP($C552,'5-COMP. PRÓPRIA'!$B$1:$I$42307,4,0),""))</f>
        <v>PINTURA COM TINTA ALQUÍDICA DE ACABAMENTO (ESMALTE SINTÉTICO BRILHANTE) PULVERIZADA SOBRE SUPERFÍCIES METÁLICAS (EXCETO PERFIL) EXECUTADO EM OBRA (02 DEMÃOS). AF_01/2020</v>
      </c>
      <c r="F552" s="252" t="str">
        <f>IFERROR(VLOOKUP($C552,'SINAPI-MT ABRIL 2021'!$1:$1048576,3,0),IFERROR(VLOOKUP($C552,'5-COMP. PRÓPRIA'!$B$1:$I$42307,5,0),""))</f>
        <v>M2</v>
      </c>
      <c r="G552" s="96">
        <v>247.08</v>
      </c>
      <c r="H552" s="252">
        <f>IFERROR(VLOOKUP($C552,'SINAPI-MT ABRIL 2021'!$1:$1048576,4,0),IFERROR(VLOOKUP($C552,'5-COMP. PRÓPRIA'!$B$1:$I$42307,8,0),""))</f>
        <v>32</v>
      </c>
      <c r="I552" s="254">
        <f>TRUNC(($H552*'4-BDI'!$E$35),2)</f>
        <v>40.86</v>
      </c>
      <c r="J552" s="281">
        <f t="shared" si="76"/>
        <v>7906.56</v>
      </c>
      <c r="K552" s="285">
        <f>TRUNC((I552*G552),2)</f>
        <v>10095.68</v>
      </c>
    </row>
    <row r="553" spans="1:11" ht="15">
      <c r="A553" s="16"/>
      <c r="B553" s="291" t="s">
        <v>13623</v>
      </c>
      <c r="C553" s="14" t="str">
        <f>'5-COMP. PRÓPRIA'!B2009</f>
        <v>CP-SDV-03</v>
      </c>
      <c r="D553" s="5" t="s">
        <v>412</v>
      </c>
      <c r="E553" s="251" t="str">
        <f>IFERROR(VLOOKUP($C553,'SINAPI-MT ABRIL 2021'!$1:$1048576,2,0),IFERROR(VLOOKUP($C553,'5-COMP. PRÓPRIA'!$B$1:$I$42307,4,0),""))</f>
        <v xml:space="preserve">PLACA DE INAUGURAÇÃO DE ALUMINIO </v>
      </c>
      <c r="F553" s="252" t="str">
        <f>IFERROR(VLOOKUP($C553,'SINAPI-MT ABRIL 2021'!$1:$1048576,3,0),IFERROR(VLOOKUP($C553,'5-COMP. PRÓPRIA'!$B$1:$I$42307,5,0),""))</f>
        <v>UN</v>
      </c>
      <c r="G553" s="96">
        <v>2</v>
      </c>
      <c r="H553" s="252">
        <f>IFERROR(VLOOKUP($C553,'SINAPI-MT ABRIL 2021'!$1:$1048576,4,0),IFERROR(VLOOKUP($C553,'5-COMP. PRÓPRIA'!$B$1:$I$42307,8,0),""))</f>
        <v>694.22</v>
      </c>
      <c r="I553" s="254">
        <f>TRUNC(($H553*'4-BDI'!$E$35),2)</f>
        <v>886.52</v>
      </c>
      <c r="J553" s="281">
        <f t="shared" si="76"/>
        <v>1388.44</v>
      </c>
      <c r="K553" s="285">
        <f>TRUNC((I553*G553),2)</f>
        <v>1773.04</v>
      </c>
    </row>
    <row r="554" spans="1:11">
      <c r="A554" s="16"/>
      <c r="B554" s="638" t="s">
        <v>414</v>
      </c>
      <c r="C554" s="639"/>
      <c r="D554" s="639"/>
      <c r="E554" s="639"/>
      <c r="F554" s="639"/>
      <c r="G554" s="639"/>
      <c r="H554" s="639"/>
      <c r="I554" s="639"/>
      <c r="J554" s="54">
        <f>TRUNC(SUM(J534:J553),2)</f>
        <v>86352.36</v>
      </c>
      <c r="K554" s="286">
        <f>TRUNC(SUM(K534:K553),2)</f>
        <v>110257.77</v>
      </c>
    </row>
    <row r="555" spans="1:11">
      <c r="A555" s="16"/>
      <c r="B555" s="282" t="s">
        <v>13624</v>
      </c>
      <c r="C555" s="276"/>
      <c r="D555" s="276"/>
      <c r="E555" s="277" t="s">
        <v>13259</v>
      </c>
      <c r="F555" s="276" t="s">
        <v>393</v>
      </c>
      <c r="G555" s="278"/>
      <c r="H555" s="279"/>
      <c r="I555" s="279"/>
      <c r="J555" s="279"/>
      <c r="K555" s="283"/>
    </row>
    <row r="556" spans="1:11" ht="15">
      <c r="A556" s="16"/>
      <c r="B556" s="291" t="s">
        <v>747</v>
      </c>
      <c r="C556" s="5">
        <v>98504</v>
      </c>
      <c r="D556" s="5" t="s">
        <v>20</v>
      </c>
      <c r="E556" s="251" t="str">
        <f>IFERROR(VLOOKUP($C556,'SINAPI-MT ABRIL 2021'!$1:$1048576,2,0),IFERROR(VLOOKUP($C556,'5-COMP. PRÓPRIA'!$B$1:$I$42307,4,0),""))</f>
        <v>PLANTIO DE GRAMA EM PLACAS. AF_05/2018</v>
      </c>
      <c r="F556" s="252" t="str">
        <f>IFERROR(VLOOKUP($C556,'SINAPI-MT ABRIL 2021'!$1:$1048576,3,0),IFERROR(VLOOKUP($C556,'5-COMP. PRÓPRIA'!$B$1:$I$42307,5,0),""))</f>
        <v>M2</v>
      </c>
      <c r="G556" s="233">
        <v>68</v>
      </c>
      <c r="H556" s="252">
        <f>IFERROR(VLOOKUP($C556,'SINAPI-MT ABRIL 2021'!$1:$1048576,4,0),IFERROR(VLOOKUP($C556,'5-COMP. PRÓPRIA'!$B$1:$I$42307,8,0),""))</f>
        <v>9.27</v>
      </c>
      <c r="I556" s="254">
        <f>TRUNC(($H556*'4-BDI'!$E$35),2)</f>
        <v>11.83</v>
      </c>
      <c r="J556" s="281">
        <f t="shared" ref="J556:J560" si="77">TRUNC((H556*G556),2)</f>
        <v>630.36</v>
      </c>
      <c r="K556" s="285">
        <f>TRUNC((I556*G556),2)</f>
        <v>804.44</v>
      </c>
    </row>
    <row r="557" spans="1:11" ht="15">
      <c r="A557" s="16"/>
      <c r="B557" s="291" t="s">
        <v>13248</v>
      </c>
      <c r="C557" s="171">
        <v>98505</v>
      </c>
      <c r="D557" s="5" t="s">
        <v>20</v>
      </c>
      <c r="E557" s="251" t="str">
        <f>IFERROR(VLOOKUP($C557,'SINAPI-MT ABRIL 2021'!$1:$1048576,2,0),IFERROR(VLOOKUP($C557,'5-COMP. PRÓPRIA'!$B$1:$I$42307,4,0),""))</f>
        <v>PLANTIO DE FORRAÇÃO. AF_05/2018</v>
      </c>
      <c r="F557" s="252" t="str">
        <f>IFERROR(VLOOKUP($C557,'SINAPI-MT ABRIL 2021'!$1:$1048576,3,0),IFERROR(VLOOKUP($C557,'5-COMP. PRÓPRIA'!$B$1:$I$42307,5,0),""))</f>
        <v>M2</v>
      </c>
      <c r="G557" s="233">
        <v>22.35</v>
      </c>
      <c r="H557" s="252">
        <f>IFERROR(VLOOKUP($C557,'SINAPI-MT ABRIL 2021'!$1:$1048576,4,0),IFERROR(VLOOKUP($C557,'5-COMP. PRÓPRIA'!$B$1:$I$42307,8,0),""))</f>
        <v>66.349999999999994</v>
      </c>
      <c r="I557" s="254">
        <f>TRUNC(($H557*'4-BDI'!$E$35),2)</f>
        <v>84.72</v>
      </c>
      <c r="J557" s="281">
        <f t="shared" si="77"/>
        <v>1482.92</v>
      </c>
      <c r="K557" s="285">
        <f>TRUNC((I557*G557),2)</f>
        <v>1893.49</v>
      </c>
    </row>
    <row r="558" spans="1:11" ht="25.5">
      <c r="A558" s="16"/>
      <c r="B558" s="291" t="s">
        <v>13249</v>
      </c>
      <c r="C558" s="171">
        <v>98510</v>
      </c>
      <c r="D558" s="5" t="s">
        <v>20</v>
      </c>
      <c r="E558" s="251" t="str">
        <f>IFERROR(VLOOKUP($C558,'SINAPI-MT ABRIL 2021'!$1:$1048576,2,0),IFERROR(VLOOKUP($C558,'5-COMP. PRÓPRIA'!$B$1:$I$42307,4,0),""))</f>
        <v>PLANTIO DE ÁRVORE ORNAMENTAL COM ALTURA DE MUDA MENOR OU IGUAL A 2,00 M. AF_05/2018</v>
      </c>
      <c r="F558" s="252" t="str">
        <f>IFERROR(VLOOKUP($C558,'SINAPI-MT ABRIL 2021'!$1:$1048576,3,0),IFERROR(VLOOKUP($C558,'5-COMP. PRÓPRIA'!$B$1:$I$42307,5,0),""))</f>
        <v>UN</v>
      </c>
      <c r="G558" s="233">
        <v>6</v>
      </c>
      <c r="H558" s="252">
        <f>IFERROR(VLOOKUP($C558,'SINAPI-MT ABRIL 2021'!$1:$1048576,4,0),IFERROR(VLOOKUP($C558,'5-COMP. PRÓPRIA'!$B$1:$I$42307,8,0),""))</f>
        <v>66.45</v>
      </c>
      <c r="I558" s="254">
        <f>TRUNC(($H558*'4-BDI'!$E$35),2)</f>
        <v>84.85</v>
      </c>
      <c r="J558" s="281">
        <f t="shared" si="77"/>
        <v>398.7</v>
      </c>
      <c r="K558" s="285">
        <f>TRUNC((I558*G558),2)</f>
        <v>509.1</v>
      </c>
    </row>
    <row r="559" spans="1:11" ht="25.5">
      <c r="A559" s="16"/>
      <c r="B559" s="291" t="s">
        <v>13250</v>
      </c>
      <c r="C559" s="171">
        <v>98511</v>
      </c>
      <c r="D559" s="5" t="s">
        <v>20</v>
      </c>
      <c r="E559" s="251" t="str">
        <f>IFERROR(VLOOKUP($C559,'SINAPI-MT ABRIL 2021'!$1:$1048576,2,0),IFERROR(VLOOKUP($C559,'5-COMP. PRÓPRIA'!$B$1:$I$42307,4,0),""))</f>
        <v>PLANTIO DE ÁRVORE ORNAMENTAL COM ALTURA DE MUDA MAIOR QUE 2,00 M E MENOR OU IGUAL A 4,00 M. AF_05/2018</v>
      </c>
      <c r="F559" s="252" t="str">
        <f>IFERROR(VLOOKUP($C559,'SINAPI-MT ABRIL 2021'!$1:$1048576,3,0),IFERROR(VLOOKUP($C559,'5-COMP. PRÓPRIA'!$B$1:$I$42307,5,0),""))</f>
        <v>UN</v>
      </c>
      <c r="G559" s="233">
        <v>6</v>
      </c>
      <c r="H559" s="252">
        <f>IFERROR(VLOOKUP($C559,'SINAPI-MT ABRIL 2021'!$1:$1048576,4,0),IFERROR(VLOOKUP($C559,'5-COMP. PRÓPRIA'!$B$1:$I$42307,8,0),""))</f>
        <v>128.19999999999999</v>
      </c>
      <c r="I559" s="254">
        <f>TRUNC(($H559*'4-BDI'!$E$35),2)</f>
        <v>163.71</v>
      </c>
      <c r="J559" s="281">
        <f t="shared" si="77"/>
        <v>769.2</v>
      </c>
      <c r="K559" s="285">
        <f>TRUNC((I559*G559),2)</f>
        <v>982.26</v>
      </c>
    </row>
    <row r="560" spans="1:11" ht="38.25">
      <c r="A560" s="16"/>
      <c r="B560" s="291" t="s">
        <v>13251</v>
      </c>
      <c r="C560" s="171">
        <v>96624</v>
      </c>
      <c r="D560" s="5" t="s">
        <v>20</v>
      </c>
      <c r="E560" s="251" t="str">
        <f>IFERROR(VLOOKUP($C560,'SINAPI-MT ABRIL 2021'!$1:$1048576,2,0),IFERROR(VLOOKUP($C560,'5-COMP. PRÓPRIA'!$B$1:$I$42307,4,0),""))</f>
        <v>LASTRO COM MATERIAL GRANULAR (PEDRA BRITADA N.2), APLICADO EM PISOS OU LAJES SOBRE SOLO, ESPESSURA DE *10 CM*. AF_08/2017</v>
      </c>
      <c r="F560" s="252" t="str">
        <f>IFERROR(VLOOKUP($C560,'SINAPI-MT ABRIL 2021'!$1:$1048576,3,0),IFERROR(VLOOKUP($C560,'5-COMP. PRÓPRIA'!$B$1:$I$42307,5,0),""))</f>
        <v>M3</v>
      </c>
      <c r="G560" s="233">
        <f>460*0.1</f>
        <v>46</v>
      </c>
      <c r="H560" s="252">
        <f>IFERROR(VLOOKUP($C560,'SINAPI-MT ABRIL 2021'!$1:$1048576,4,0),IFERROR(VLOOKUP($C560,'5-COMP. PRÓPRIA'!$B$1:$I$42307,8,0),""))</f>
        <v>110.69</v>
      </c>
      <c r="I560" s="254">
        <f>TRUNC(($H560*'4-BDI'!$E$35),2)</f>
        <v>141.35</v>
      </c>
      <c r="J560" s="281">
        <f t="shared" si="77"/>
        <v>5091.74</v>
      </c>
      <c r="K560" s="285">
        <f>TRUNC((I560*G560),2)</f>
        <v>6502.1</v>
      </c>
    </row>
    <row r="561" spans="1:11">
      <c r="A561" s="16"/>
      <c r="B561" s="638" t="s">
        <v>414</v>
      </c>
      <c r="C561" s="639"/>
      <c r="D561" s="639"/>
      <c r="E561" s="639"/>
      <c r="F561" s="639"/>
      <c r="G561" s="639"/>
      <c r="H561" s="639"/>
      <c r="I561" s="639"/>
      <c r="J561" s="54">
        <f>TRUNC(SUM(J556:J560),2)</f>
        <v>8372.92</v>
      </c>
      <c r="K561" s="286">
        <f>TRUNC(SUM(K556:K560),2)</f>
        <v>10691.39</v>
      </c>
    </row>
    <row r="562" spans="1:11">
      <c r="A562" s="16"/>
      <c r="B562" s="282" t="s">
        <v>13625</v>
      </c>
      <c r="C562" s="276"/>
      <c r="D562" s="276"/>
      <c r="E562" s="277" t="s">
        <v>13263</v>
      </c>
      <c r="F562" s="276" t="s">
        <v>393</v>
      </c>
      <c r="G562" s="278"/>
      <c r="H562" s="279"/>
      <c r="I562" s="279"/>
      <c r="J562" s="279"/>
      <c r="K562" s="283"/>
    </row>
    <row r="563" spans="1:11">
      <c r="A563" s="16"/>
      <c r="B563" s="287" t="s">
        <v>750</v>
      </c>
      <c r="C563" s="234"/>
      <c r="D563" s="234"/>
      <c r="E563" s="36" t="s">
        <v>13264</v>
      </c>
      <c r="F563" s="234" t="s">
        <v>393</v>
      </c>
      <c r="G563" s="229"/>
      <c r="H563" s="4"/>
      <c r="I563" s="4"/>
      <c r="J563" s="4"/>
      <c r="K563" s="301"/>
    </row>
    <row r="564" spans="1:11" ht="15">
      <c r="A564" s="16"/>
      <c r="B564" s="291" t="s">
        <v>13253</v>
      </c>
      <c r="C564" s="14" t="str">
        <f>'5-COMP. PRÓPRIA'!B2027</f>
        <v>CP-PTR-01</v>
      </c>
      <c r="D564" s="5" t="s">
        <v>412</v>
      </c>
      <c r="E564" s="251" t="str">
        <f>IFERROR(VLOOKUP($C564,'SINAPI-MT ABRIL 2021'!$1:$1048576,2,0),IFERROR(VLOOKUP($C564,'5-COMP. PRÓPRIA'!$B$1:$I$42307,4,0),""))</f>
        <v>BARRAMENTO DE COBRE PARA 400A</v>
      </c>
      <c r="F564" s="252" t="str">
        <f>IFERROR(VLOOKUP($C564,'SINAPI-MT ABRIL 2021'!$1:$1048576,3,0),IFERROR(VLOOKUP($C564,'5-COMP. PRÓPRIA'!$B$1:$I$42307,5,0),""))</f>
        <v>M</v>
      </c>
      <c r="G564" s="253">
        <v>2.5999999999999996</v>
      </c>
      <c r="H564" s="252">
        <f>IFERROR(VLOOKUP($C564,'SINAPI-MT ABRIL 2021'!$1:$1048576,4,0),IFERROR(VLOOKUP($C564,'5-COMP. PRÓPRIA'!$B$1:$I$42307,8,0),""))</f>
        <v>506.6</v>
      </c>
      <c r="I564" s="254">
        <f>TRUNC(($H564*'4-BDI'!$E$35),2)</f>
        <v>646.91999999999996</v>
      </c>
      <c r="J564" s="281">
        <f t="shared" ref="J564:J570" si="78">TRUNC((H564*G564),2)</f>
        <v>1317.16</v>
      </c>
      <c r="K564" s="285">
        <f t="shared" ref="K564:K570" si="79">TRUNC((I564*G564),2)</f>
        <v>1681.99</v>
      </c>
    </row>
    <row r="565" spans="1:11" ht="15">
      <c r="A565" s="16"/>
      <c r="B565" s="291" t="s">
        <v>13254</v>
      </c>
      <c r="C565" s="14" t="str">
        <f>'5-COMP. PRÓPRIA'!B2022</f>
        <v>CP-PTR-02</v>
      </c>
      <c r="D565" s="5" t="s">
        <v>412</v>
      </c>
      <c r="E565" s="251" t="str">
        <f>IFERROR(VLOOKUP($C565,'SINAPI-MT ABRIL 2021'!$1:$1048576,2,0),IFERROR(VLOOKUP($C565,'5-COMP. PRÓPRIA'!$B$1:$I$42307,4,0),""))</f>
        <v xml:space="preserve">BARRAMENTO DE COBRE PARA 146A </v>
      </c>
      <c r="F565" s="252" t="str">
        <f>IFERROR(VLOOKUP($C565,'SINAPI-MT ABRIL 2021'!$1:$1048576,3,0),IFERROR(VLOOKUP($C565,'5-COMP. PRÓPRIA'!$B$1:$I$42307,5,0),""))</f>
        <v>M</v>
      </c>
      <c r="G565" s="253">
        <v>5.4</v>
      </c>
      <c r="H565" s="252">
        <f>IFERROR(VLOOKUP($C565,'SINAPI-MT ABRIL 2021'!$1:$1048576,4,0),IFERROR(VLOOKUP($C565,'5-COMP. PRÓPRIA'!$B$1:$I$42307,8,0),""))</f>
        <v>246.62</v>
      </c>
      <c r="I565" s="254">
        <f>TRUNC(($H565*'4-BDI'!$E$35),2)</f>
        <v>314.93</v>
      </c>
      <c r="J565" s="281">
        <f t="shared" si="78"/>
        <v>1331.74</v>
      </c>
      <c r="K565" s="285">
        <f t="shared" si="79"/>
        <v>1700.62</v>
      </c>
    </row>
    <row r="566" spans="1:11" ht="15">
      <c r="A566" s="16"/>
      <c r="B566" s="291" t="s">
        <v>13255</v>
      </c>
      <c r="C566" s="14" t="str">
        <f>'5-COMP. PRÓPRIA'!B2017</f>
        <v>CP-PTR-03</v>
      </c>
      <c r="D566" s="5" t="s">
        <v>412</v>
      </c>
      <c r="E566" s="251" t="str">
        <f>IFERROR(VLOOKUP($C566,'SINAPI-MT ABRIL 2021'!$1:$1048576,2,0),IFERROR(VLOOKUP($C566,'5-COMP. PRÓPRIA'!$B$1:$I$42307,4,0),""))</f>
        <v xml:space="preserve">BARRAMENTO DE COBRE PARA 96A </v>
      </c>
      <c r="F566" s="252" t="str">
        <f>IFERROR(VLOOKUP($C566,'SINAPI-MT ABRIL 2021'!$1:$1048576,3,0),IFERROR(VLOOKUP($C566,'5-COMP. PRÓPRIA'!$B$1:$I$42307,5,0),""))</f>
        <v>M</v>
      </c>
      <c r="G566" s="253">
        <v>1.35</v>
      </c>
      <c r="H566" s="252">
        <f>IFERROR(VLOOKUP($C566,'SINAPI-MT ABRIL 2021'!$1:$1048576,4,0),IFERROR(VLOOKUP($C566,'5-COMP. PRÓPRIA'!$B$1:$I$42307,8,0),""))</f>
        <v>203.23</v>
      </c>
      <c r="I566" s="254">
        <f>TRUNC(($H566*'4-BDI'!$E$35),2)</f>
        <v>259.52</v>
      </c>
      <c r="J566" s="281">
        <f t="shared" si="78"/>
        <v>274.36</v>
      </c>
      <c r="K566" s="285">
        <f t="shared" si="79"/>
        <v>350.35</v>
      </c>
    </row>
    <row r="567" spans="1:11" ht="15">
      <c r="A567" s="16"/>
      <c r="B567" s="291" t="s">
        <v>13256</v>
      </c>
      <c r="C567" s="14" t="str">
        <f>'5-COMP. PRÓPRIA'!B2032</f>
        <v>CP-PTR-04</v>
      </c>
      <c r="D567" s="5" t="s">
        <v>412</v>
      </c>
      <c r="E567" s="251" t="str">
        <f>IFERROR(VLOOKUP($C567,'SINAPI-MT ABRIL 2021'!$1:$1048576,2,0),IFERROR(VLOOKUP($C567,'5-COMP. PRÓPRIA'!$B$1:$I$42307,4,0),""))</f>
        <v>ISOLADOR EPOXI 3/4"</v>
      </c>
      <c r="F567" s="252" t="str">
        <f>IFERROR(VLOOKUP($C567,'SINAPI-MT ABRIL 2021'!$1:$1048576,3,0),IFERROR(VLOOKUP($C567,'5-COMP. PRÓPRIA'!$B$1:$I$42307,5,0),""))</f>
        <v>PÇ</v>
      </c>
      <c r="G567" s="253">
        <v>10</v>
      </c>
      <c r="H567" s="252">
        <f>IFERROR(VLOOKUP($C567,'SINAPI-MT ABRIL 2021'!$1:$1048576,4,0),IFERROR(VLOOKUP($C567,'5-COMP. PRÓPRIA'!$B$1:$I$42307,8,0),""))</f>
        <v>18.02</v>
      </c>
      <c r="I567" s="254">
        <f>TRUNC(($H567*'4-BDI'!$E$35),2)</f>
        <v>23.01</v>
      </c>
      <c r="J567" s="281">
        <f t="shared" si="78"/>
        <v>180.2</v>
      </c>
      <c r="K567" s="285">
        <f t="shared" si="79"/>
        <v>230.1</v>
      </c>
    </row>
    <row r="568" spans="1:11" ht="15">
      <c r="A568" s="16"/>
      <c r="B568" s="291" t="s">
        <v>13257</v>
      </c>
      <c r="C568" s="14" t="str">
        <f>'5-COMP. PRÓPRIA'!B2037</f>
        <v>CP-PTR-05</v>
      </c>
      <c r="D568" s="5" t="s">
        <v>412</v>
      </c>
      <c r="E568" s="251" t="str">
        <f>IFERROR(VLOOKUP($C568,'SINAPI-MT ABRIL 2021'!$1:$1048576,2,0),IFERROR(VLOOKUP($C568,'5-COMP. PRÓPRIA'!$B$1:$I$42307,4,0),""))</f>
        <v>CHAPA ACRÍLICA TRANSPARENTE</v>
      </c>
      <c r="F568" s="252" t="str">
        <f>IFERROR(VLOOKUP($C568,'SINAPI-MT ABRIL 2021'!$1:$1048576,3,0),IFERROR(VLOOKUP($C568,'5-COMP. PRÓPRIA'!$B$1:$I$42307,5,0),""))</f>
        <v>UN</v>
      </c>
      <c r="G568" s="253">
        <v>1</v>
      </c>
      <c r="H568" s="252">
        <f>IFERROR(VLOOKUP($C568,'SINAPI-MT ABRIL 2021'!$1:$1048576,4,0),IFERROR(VLOOKUP($C568,'5-COMP. PRÓPRIA'!$B$1:$I$42307,8,0),""))</f>
        <v>223.32</v>
      </c>
      <c r="I568" s="254">
        <f>TRUNC(($H568*'4-BDI'!$E$35),2)</f>
        <v>285.18</v>
      </c>
      <c r="J568" s="281">
        <f t="shared" si="78"/>
        <v>223.32</v>
      </c>
      <c r="K568" s="285">
        <f t="shared" si="79"/>
        <v>285.18</v>
      </c>
    </row>
    <row r="569" spans="1:11" ht="15">
      <c r="A569" s="16"/>
      <c r="B569" s="291" t="s">
        <v>13258</v>
      </c>
      <c r="C569" s="14" t="str">
        <f>'5-COMP. PRÓPRIA'!B2042</f>
        <v>CP-PTR-06</v>
      </c>
      <c r="D569" s="5" t="s">
        <v>412</v>
      </c>
      <c r="E569" s="251" t="str">
        <f>IFERROR(VLOOKUP($C569,'SINAPI-MT ABRIL 2021'!$1:$1048576,2,0),IFERROR(VLOOKUP($C569,'5-COMP. PRÓPRIA'!$B$1:$I$42307,4,0),""))</f>
        <v>PARAFUSO SEXTAVADO INOXIDÁVEL DE Ø5/16"</v>
      </c>
      <c r="F569" s="252" t="str">
        <f>IFERROR(VLOOKUP($C569,'SINAPI-MT ABRIL 2021'!$1:$1048576,3,0),IFERROR(VLOOKUP($C569,'5-COMP. PRÓPRIA'!$B$1:$I$42307,5,0),""))</f>
        <v>UN</v>
      </c>
      <c r="G569" s="253">
        <v>18</v>
      </c>
      <c r="H569" s="252">
        <f>IFERROR(VLOOKUP($C569,'SINAPI-MT ABRIL 2021'!$1:$1048576,4,0),IFERROR(VLOOKUP($C569,'5-COMP. PRÓPRIA'!$B$1:$I$42307,8,0),""))</f>
        <v>3.57</v>
      </c>
      <c r="I569" s="254">
        <f>TRUNC(($H569*'4-BDI'!$E$35),2)</f>
        <v>4.55</v>
      </c>
      <c r="J569" s="281">
        <f t="shared" si="78"/>
        <v>64.260000000000005</v>
      </c>
      <c r="K569" s="285">
        <f t="shared" si="79"/>
        <v>81.900000000000006</v>
      </c>
    </row>
    <row r="570" spans="1:11" ht="15">
      <c r="A570" s="16"/>
      <c r="B570" s="291" t="s">
        <v>13260</v>
      </c>
      <c r="C570" s="14" t="str">
        <f>'5-COMP. PRÓPRIA'!B2047</f>
        <v>CP-PTR-07</v>
      </c>
      <c r="D570" s="5" t="s">
        <v>412</v>
      </c>
      <c r="E570" s="251" t="str">
        <f>IFERROR(VLOOKUP($C570,'SINAPI-MT ABRIL 2021'!$1:$1048576,2,0),IFERROR(VLOOKUP($C570,'5-COMP. PRÓPRIA'!$B$1:$I$42307,4,0),""))</f>
        <v>PARAFUSO COBREADO DE Ø 3/8"</v>
      </c>
      <c r="F570" s="252" t="str">
        <f>IFERROR(VLOOKUP($C570,'SINAPI-MT ABRIL 2021'!$1:$1048576,3,0),IFERROR(VLOOKUP($C570,'5-COMP. PRÓPRIA'!$B$1:$I$42307,5,0),""))</f>
        <v>UN</v>
      </c>
      <c r="G570" s="253">
        <v>24</v>
      </c>
      <c r="H570" s="252">
        <f>IFERROR(VLOOKUP($C570,'SINAPI-MT ABRIL 2021'!$1:$1048576,4,0),IFERROR(VLOOKUP($C570,'5-COMP. PRÓPRIA'!$B$1:$I$42307,8,0),""))</f>
        <v>4.3499999999999996</v>
      </c>
      <c r="I570" s="254">
        <f>TRUNC(($H570*'4-BDI'!$E$35),2)</f>
        <v>5.55</v>
      </c>
      <c r="J570" s="281">
        <f t="shared" si="78"/>
        <v>104.4</v>
      </c>
      <c r="K570" s="285">
        <f t="shared" si="79"/>
        <v>133.19999999999999</v>
      </c>
    </row>
    <row r="571" spans="1:11">
      <c r="A571" s="16"/>
      <c r="B571" s="287" t="s">
        <v>13626</v>
      </c>
      <c r="C571" s="234"/>
      <c r="D571" s="234"/>
      <c r="E571" s="36" t="s">
        <v>13265</v>
      </c>
      <c r="F571" s="238" t="s">
        <v>393</v>
      </c>
      <c r="G571" s="229"/>
      <c r="H571" s="22"/>
      <c r="I571" s="22"/>
      <c r="J571" s="22"/>
      <c r="K571" s="292"/>
    </row>
    <row r="572" spans="1:11" ht="25.5">
      <c r="A572" s="16"/>
      <c r="B572" s="291" t="s">
        <v>13627</v>
      </c>
      <c r="C572" s="14" t="str">
        <f>'5-COMP. PRÓPRIA'!B2052</f>
        <v>CP-PTR-08</v>
      </c>
      <c r="D572" s="5" t="s">
        <v>412</v>
      </c>
      <c r="E572" s="251" t="str">
        <f>IFERROR(VLOOKUP($C572,'SINAPI-MT ABRIL 2021'!$1:$1048576,2,0),IFERROR(VLOOKUP($C572,'5-COMP. PRÓPRIA'!$B$1:$I$42307,4,0),""))</f>
        <v>TERMINAL METALICO A PRESSAO PARA 1 CABO DE 185 MM2, COM 1 FURO DE FIXACAO</v>
      </c>
      <c r="F572" s="252" t="str">
        <f>IFERROR(VLOOKUP($C572,'SINAPI-MT ABRIL 2021'!$1:$1048576,3,0),IFERROR(VLOOKUP($C572,'5-COMP. PRÓPRIA'!$B$1:$I$42307,5,0),""))</f>
        <v>UN</v>
      </c>
      <c r="G572" s="253">
        <v>12</v>
      </c>
      <c r="H572" s="252">
        <f>IFERROR(VLOOKUP($C572,'SINAPI-MT ABRIL 2021'!$1:$1048576,4,0),IFERROR(VLOOKUP($C572,'5-COMP. PRÓPRIA'!$B$1:$I$42307,8,0),""))</f>
        <v>25.39</v>
      </c>
      <c r="I572" s="254">
        <f>TRUNC(($H572*'4-BDI'!$E$35),2)</f>
        <v>32.42</v>
      </c>
      <c r="J572" s="281">
        <f t="shared" ref="J572:J575" si="80">TRUNC((H572*G572),2)</f>
        <v>304.68</v>
      </c>
      <c r="K572" s="285">
        <f>TRUNC((I572*G572),2)</f>
        <v>389.04</v>
      </c>
    </row>
    <row r="573" spans="1:11" ht="25.5">
      <c r="A573" s="16"/>
      <c r="B573" s="291" t="s">
        <v>13628</v>
      </c>
      <c r="C573" s="14" t="str">
        <f>'5-COMP. PRÓPRIA'!B2057</f>
        <v>CP-PTR-09</v>
      </c>
      <c r="D573" s="5" t="s">
        <v>412</v>
      </c>
      <c r="E573" s="251" t="str">
        <f>IFERROR(VLOOKUP($C573,'SINAPI-MT ABRIL 2021'!$1:$1048576,2,0),IFERROR(VLOOKUP($C573,'5-COMP. PRÓPRIA'!$B$1:$I$42307,4,0),""))</f>
        <v xml:space="preserve">TERMINAL METALICO A PRESSAO PARA 1 CABO DE 95 MM2, COM 1 FURO DE FIXACAO </v>
      </c>
      <c r="F573" s="252" t="str">
        <f>IFERROR(VLOOKUP($C573,'SINAPI-MT ABRIL 2021'!$1:$1048576,3,0),IFERROR(VLOOKUP($C573,'5-COMP. PRÓPRIA'!$B$1:$I$42307,5,0),""))</f>
        <v>UN</v>
      </c>
      <c r="G573" s="253">
        <v>4</v>
      </c>
      <c r="H573" s="252">
        <f>IFERROR(VLOOKUP($C573,'SINAPI-MT ABRIL 2021'!$1:$1048576,4,0),IFERROR(VLOOKUP($C573,'5-COMP. PRÓPRIA'!$B$1:$I$42307,8,0),""))</f>
        <v>16.63</v>
      </c>
      <c r="I573" s="254">
        <f>TRUNC(($H573*'4-BDI'!$E$35),2)</f>
        <v>21.23</v>
      </c>
      <c r="J573" s="281">
        <f t="shared" si="80"/>
        <v>66.52</v>
      </c>
      <c r="K573" s="285">
        <f>TRUNC((I573*G573),2)</f>
        <v>84.92</v>
      </c>
    </row>
    <row r="574" spans="1:11" ht="25.5">
      <c r="A574" s="16"/>
      <c r="B574" s="291" t="s">
        <v>13629</v>
      </c>
      <c r="C574" s="5">
        <v>92998</v>
      </c>
      <c r="D574" s="5" t="s">
        <v>20</v>
      </c>
      <c r="E574" s="251" t="str">
        <f>IFERROR(VLOOKUP($C574,'SINAPI-MT ABRIL 2021'!$1:$1048576,2,0),IFERROR(VLOOKUP($C574,'5-COMP. PRÓPRIA'!$B$1:$I$42307,4,0),""))</f>
        <v>CABO DE COBRE FLEXÍVEL ISOLADO, 185 MM², ANTI-CHAMA 0,6/1,0 KV, PARA DISTRIBUIÇÃO - FORNECIMENTO E INSTALAÇÃO. AF_12/2015</v>
      </c>
      <c r="F574" s="252" t="str">
        <f>IFERROR(VLOOKUP($C574,'SINAPI-MT ABRIL 2021'!$1:$1048576,3,0),IFERROR(VLOOKUP($C574,'5-COMP. PRÓPRIA'!$B$1:$I$42307,5,0),""))</f>
        <v>M</v>
      </c>
      <c r="G574" s="253">
        <v>153.30000000000001</v>
      </c>
      <c r="H574" s="252">
        <f>IFERROR(VLOOKUP($C574,'SINAPI-MT ABRIL 2021'!$1:$1048576,4,0),IFERROR(VLOOKUP($C574,'5-COMP. PRÓPRIA'!$B$1:$I$42307,8,0),""))</f>
        <v>183.51</v>
      </c>
      <c r="I574" s="254">
        <f>TRUNC(($H574*'4-BDI'!$E$35),2)</f>
        <v>234.34</v>
      </c>
      <c r="J574" s="281">
        <f t="shared" si="80"/>
        <v>28132.080000000002</v>
      </c>
      <c r="K574" s="285">
        <f>TRUNC((I574*G574),2)</f>
        <v>35924.32</v>
      </c>
    </row>
    <row r="575" spans="1:11" ht="25.5">
      <c r="A575" s="16"/>
      <c r="B575" s="291" t="s">
        <v>13630</v>
      </c>
      <c r="C575" s="5">
        <v>92992</v>
      </c>
      <c r="D575" s="5" t="s">
        <v>20</v>
      </c>
      <c r="E575" s="251" t="str">
        <f>IFERROR(VLOOKUP($C575,'SINAPI-MT ABRIL 2021'!$1:$1048576,2,0),IFERROR(VLOOKUP($C575,'5-COMP. PRÓPRIA'!$B$1:$I$42307,4,0),""))</f>
        <v>CABO DE COBRE FLEXÍVEL ISOLADO, 95 MM², ANTI-CHAMA 0,6/1,0 KV, PARA DISTRIBUIÇÃO - FORNECIMENTO E INSTALAÇÃO. AF_12/2015</v>
      </c>
      <c r="F575" s="252" t="str">
        <f>IFERROR(VLOOKUP($C575,'SINAPI-MT ABRIL 2021'!$1:$1048576,3,0),IFERROR(VLOOKUP($C575,'5-COMP. PRÓPRIA'!$B$1:$I$42307,5,0),""))</f>
        <v>M</v>
      </c>
      <c r="G575" s="253">
        <v>102.2</v>
      </c>
      <c r="H575" s="252">
        <f>IFERROR(VLOOKUP($C575,'SINAPI-MT ABRIL 2021'!$1:$1048576,4,0),IFERROR(VLOOKUP($C575,'5-COMP. PRÓPRIA'!$B$1:$I$42307,8,0),""))</f>
        <v>93.51</v>
      </c>
      <c r="I575" s="254">
        <f>TRUNC(($H575*'4-BDI'!$E$35),2)</f>
        <v>119.41</v>
      </c>
      <c r="J575" s="281">
        <f t="shared" si="80"/>
        <v>9556.7199999999993</v>
      </c>
      <c r="K575" s="285">
        <f>TRUNC((I575*G575),2)</f>
        <v>12203.7</v>
      </c>
    </row>
    <row r="576" spans="1:11" ht="25.5">
      <c r="A576" s="16"/>
      <c r="B576" s="287" t="s">
        <v>13631</v>
      </c>
      <c r="C576" s="234"/>
      <c r="D576" s="234"/>
      <c r="E576" s="36" t="s">
        <v>13266</v>
      </c>
      <c r="F576" s="238" t="s">
        <v>393</v>
      </c>
      <c r="G576" s="229"/>
      <c r="H576" s="22"/>
      <c r="I576" s="22"/>
      <c r="J576" s="22"/>
      <c r="K576" s="292"/>
    </row>
    <row r="577" spans="1:11" ht="15">
      <c r="A577" s="16"/>
      <c r="B577" s="291" t="s">
        <v>13632</v>
      </c>
      <c r="C577" s="14" t="str">
        <f>'5-COMP. PRÓPRIA'!B1331</f>
        <v>CP-DIJ-09</v>
      </c>
      <c r="D577" s="5" t="s">
        <v>412</v>
      </c>
      <c r="E577" s="251" t="str">
        <f>IFERROR(VLOOKUP($C577,'SINAPI-MT ABRIL 2021'!$1:$1048576,2,0),IFERROR(VLOOKUP($C577,'5-COMP. PRÓPRIA'!$B$1:$I$42307,4,0),""))</f>
        <v>Disjuntor tripolar termomagnético 350A</v>
      </c>
      <c r="F577" s="252" t="str">
        <f>IFERROR(VLOOKUP($C577,'SINAPI-MT ABRIL 2021'!$1:$1048576,3,0),IFERROR(VLOOKUP($C577,'5-COMP. PRÓPRIA'!$B$1:$I$42307,5,0),""))</f>
        <v xml:space="preserve">un    </v>
      </c>
      <c r="G577" s="253">
        <v>1</v>
      </c>
      <c r="H577" s="252">
        <f>IFERROR(VLOOKUP($C577,'SINAPI-MT ABRIL 2021'!$1:$1048576,4,0),IFERROR(VLOOKUP($C577,'5-COMP. PRÓPRIA'!$B$1:$I$42307,8,0),""))</f>
        <v>1102.6600000000001</v>
      </c>
      <c r="I577" s="254">
        <f>TRUNC(($H577*'4-BDI'!$E$35),2)</f>
        <v>1408.1</v>
      </c>
      <c r="J577" s="281">
        <f t="shared" ref="J577:J581" si="81">TRUNC((H577*G577),2)</f>
        <v>1102.6600000000001</v>
      </c>
      <c r="K577" s="285">
        <f>TRUNC((I577*G577),2)</f>
        <v>1408.1</v>
      </c>
    </row>
    <row r="578" spans="1:11" ht="25.5">
      <c r="A578" s="16"/>
      <c r="B578" s="291" t="s">
        <v>13633</v>
      </c>
      <c r="C578" s="14">
        <v>92992</v>
      </c>
      <c r="D578" s="5" t="s">
        <v>20</v>
      </c>
      <c r="E578" s="251" t="str">
        <f>IFERROR(VLOOKUP($C578,'SINAPI-MT ABRIL 2021'!$1:$1048576,2,0),IFERROR(VLOOKUP($C578,'5-COMP. PRÓPRIA'!$B$1:$I$42307,4,0),""))</f>
        <v>CABO DE COBRE FLEXÍVEL ISOLADO, 95 MM², ANTI-CHAMA 0,6/1,0 KV, PARA DISTRIBUIÇÃO - FORNECIMENTO E INSTALAÇÃO. AF_12/2015</v>
      </c>
      <c r="F578" s="252" t="str">
        <f>IFERROR(VLOOKUP($C578,'SINAPI-MT ABRIL 2021'!$1:$1048576,3,0),IFERROR(VLOOKUP($C578,'5-COMP. PRÓPRIA'!$B$1:$I$42307,5,0),""))</f>
        <v>M</v>
      </c>
      <c r="G578" s="253">
        <v>9</v>
      </c>
      <c r="H578" s="252">
        <f>IFERROR(VLOOKUP($C578,'SINAPI-MT ABRIL 2021'!$1:$1048576,4,0),IFERROR(VLOOKUP($C578,'5-COMP. PRÓPRIA'!$B$1:$I$42307,8,0),""))</f>
        <v>93.51</v>
      </c>
      <c r="I578" s="254">
        <f>TRUNC(($H578*'4-BDI'!$E$35),2)</f>
        <v>119.41</v>
      </c>
      <c r="J578" s="281">
        <f t="shared" si="81"/>
        <v>841.59</v>
      </c>
      <c r="K578" s="285">
        <f>TRUNC((I578*G578),2)</f>
        <v>1074.69</v>
      </c>
    </row>
    <row r="579" spans="1:11" ht="25.5">
      <c r="A579" s="16"/>
      <c r="B579" s="291" t="s">
        <v>13634</v>
      </c>
      <c r="C579" s="14">
        <v>92998</v>
      </c>
      <c r="D579" s="5" t="s">
        <v>20</v>
      </c>
      <c r="E579" s="251" t="str">
        <f>IFERROR(VLOOKUP($C579,'SINAPI-MT ABRIL 2021'!$1:$1048576,2,0),IFERROR(VLOOKUP($C579,'5-COMP. PRÓPRIA'!$B$1:$I$42307,4,0),""))</f>
        <v>CABO DE COBRE FLEXÍVEL ISOLADO, 185 MM², ANTI-CHAMA 0,6/1,0 KV, PARA DISTRIBUIÇÃO - FORNECIMENTO E INSTALAÇÃO. AF_12/2015</v>
      </c>
      <c r="F579" s="252" t="str">
        <f>IFERROR(VLOOKUP($C579,'SINAPI-MT ABRIL 2021'!$1:$1048576,3,0),IFERROR(VLOOKUP($C579,'5-COMP. PRÓPRIA'!$B$1:$I$42307,5,0),""))</f>
        <v>M</v>
      </c>
      <c r="G579" s="253">
        <v>27</v>
      </c>
      <c r="H579" s="252">
        <f>IFERROR(VLOOKUP($C579,'SINAPI-MT ABRIL 2021'!$1:$1048576,4,0),IFERROR(VLOOKUP($C579,'5-COMP. PRÓPRIA'!$B$1:$I$42307,8,0),""))</f>
        <v>183.51</v>
      </c>
      <c r="I579" s="254">
        <f>TRUNC(($H579*'4-BDI'!$E$35),2)</f>
        <v>234.34</v>
      </c>
      <c r="J579" s="281">
        <f t="shared" si="81"/>
        <v>4954.7700000000004</v>
      </c>
      <c r="K579" s="285">
        <f>TRUNC((I579*G579),2)</f>
        <v>6327.18</v>
      </c>
    </row>
    <row r="580" spans="1:11" ht="15">
      <c r="A580" s="16"/>
      <c r="B580" s="291" t="s">
        <v>13635</v>
      </c>
      <c r="C580" s="14" t="str">
        <f>'5-COMP. PRÓPRIA'!B2063</f>
        <v>CP-PTR-10</v>
      </c>
      <c r="D580" s="5" t="s">
        <v>412</v>
      </c>
      <c r="E580" s="251" t="str">
        <f>IFERROR(VLOOKUP($C580,'SINAPI-MT ABRIL 2021'!$1:$1048576,2,0),IFERROR(VLOOKUP($C580,'5-COMP. PRÓPRIA'!$B$1:$I$42307,4,0),""))</f>
        <v>PARA RAIO BAIXA TENSÃO PRBT, REDE ISOLADA</v>
      </c>
      <c r="F580" s="252" t="str">
        <f>IFERROR(VLOOKUP($C580,'SINAPI-MT ABRIL 2021'!$1:$1048576,3,0),IFERROR(VLOOKUP($C580,'5-COMP. PRÓPRIA'!$B$1:$I$42307,5,0),""))</f>
        <v>UN</v>
      </c>
      <c r="G580" s="253">
        <v>3</v>
      </c>
      <c r="H580" s="252">
        <f>IFERROR(VLOOKUP($C580,'SINAPI-MT ABRIL 2021'!$1:$1048576,4,0),IFERROR(VLOOKUP($C580,'5-COMP. PRÓPRIA'!$B$1:$I$42307,8,0),""))</f>
        <v>145.97999999999999</v>
      </c>
      <c r="I580" s="254">
        <f>TRUNC(($H580*'4-BDI'!$E$35),2)</f>
        <v>186.41</v>
      </c>
      <c r="J580" s="281">
        <f t="shared" si="81"/>
        <v>437.94</v>
      </c>
      <c r="K580" s="285">
        <f>TRUNC((I580*G580),2)</f>
        <v>559.23</v>
      </c>
    </row>
    <row r="581" spans="1:11" ht="15">
      <c r="A581" s="16"/>
      <c r="B581" s="291" t="s">
        <v>13636</v>
      </c>
      <c r="C581" s="14" t="str">
        <f>'5-COMP. PRÓPRIA'!B2071</f>
        <v>CP-PTR-11</v>
      </c>
      <c r="D581" s="5" t="s">
        <v>412</v>
      </c>
      <c r="E581" s="251" t="str">
        <f>IFERROR(VLOOKUP($C581,'SINAPI-MT ABRIL 2021'!$1:$1048576,2,0),IFERROR(VLOOKUP($C581,'5-COMP. PRÓPRIA'!$B$1:$I$42307,4,0),""))</f>
        <v>SERVIÇO DE CAMINHÃO LINHA VIVA</v>
      </c>
      <c r="F581" s="252" t="str">
        <f>IFERROR(VLOOKUP($C581,'SINAPI-MT ABRIL 2021'!$1:$1048576,3,0),IFERROR(VLOOKUP($C581,'5-COMP. PRÓPRIA'!$B$1:$I$42307,5,0),""))</f>
        <v>UN</v>
      </c>
      <c r="G581" s="253">
        <v>1</v>
      </c>
      <c r="H581" s="252">
        <f>IFERROR(VLOOKUP($C581,'SINAPI-MT ABRIL 2021'!$1:$1048576,4,0),IFERROR(VLOOKUP($C581,'5-COMP. PRÓPRIA'!$B$1:$I$42307,8,0),""))</f>
        <v>2661.5</v>
      </c>
      <c r="I581" s="254">
        <f>TRUNC(($H581*'4-BDI'!$E$35),2)</f>
        <v>3398.74</v>
      </c>
      <c r="J581" s="281">
        <f t="shared" si="81"/>
        <v>2661.5</v>
      </c>
      <c r="K581" s="285">
        <f>TRUNC((I581*G581),2)</f>
        <v>3398.74</v>
      </c>
    </row>
    <row r="582" spans="1:11">
      <c r="A582" s="16"/>
      <c r="B582" s="287" t="s">
        <v>13637</v>
      </c>
      <c r="C582" s="234"/>
      <c r="D582" s="234"/>
      <c r="E582" s="36" t="s">
        <v>13269</v>
      </c>
      <c r="F582" s="238" t="s">
        <v>393</v>
      </c>
      <c r="G582" s="229"/>
      <c r="H582" s="22"/>
      <c r="I582" s="22"/>
      <c r="J582" s="22"/>
      <c r="K582" s="292"/>
    </row>
    <row r="583" spans="1:11" ht="38.25">
      <c r="A583" s="16"/>
      <c r="B583" s="291" t="s">
        <v>13638</v>
      </c>
      <c r="C583" s="14">
        <v>97886</v>
      </c>
      <c r="D583" s="5" t="s">
        <v>20</v>
      </c>
      <c r="E583" s="251" t="str">
        <f>IFERROR(VLOOKUP($C583,'SINAPI-MT ABRIL 2021'!$1:$1048576,2,0),IFERROR(VLOOKUP($C583,'5-COMP. PRÓPRIA'!$B$1:$I$42307,4,0),""))</f>
        <v>CAIXA ENTERRADA ELÉTRICA RETANGULAR, EM ALVENARIA COM TIJOLOS CERÂMICOS MACIÇOS, FUNDO COM BRITA, DIMENSÕES INTERNAS: 0,3X0,3X0,3 M. AF_12/2020</v>
      </c>
      <c r="F583" s="252" t="str">
        <f>IFERROR(VLOOKUP($C583,'SINAPI-MT ABRIL 2021'!$1:$1048576,3,0),IFERROR(VLOOKUP($C583,'5-COMP. PRÓPRIA'!$B$1:$I$42307,5,0),""))</f>
        <v>UN</v>
      </c>
      <c r="G583" s="253">
        <v>6</v>
      </c>
      <c r="H583" s="252">
        <f>IFERROR(VLOOKUP($C583,'SINAPI-MT ABRIL 2021'!$1:$1048576,4,0),IFERROR(VLOOKUP($C583,'5-COMP. PRÓPRIA'!$B$1:$I$42307,8,0),""))</f>
        <v>142.74</v>
      </c>
      <c r="I583" s="254">
        <f>TRUNC(($H583*'4-BDI'!$E$35),2)</f>
        <v>182.27</v>
      </c>
      <c r="J583" s="281">
        <f t="shared" ref="J583:J586" si="82">TRUNC((H583*G583),2)</f>
        <v>856.44</v>
      </c>
      <c r="K583" s="285">
        <f>TRUNC((I583*G583),2)</f>
        <v>1093.6199999999999</v>
      </c>
    </row>
    <row r="584" spans="1:11" ht="15">
      <c r="A584" s="16"/>
      <c r="B584" s="291" t="s">
        <v>13639</v>
      </c>
      <c r="C584" s="14" t="str">
        <f>'5-COMP. PRÓPRIA'!B2076</f>
        <v>CP-PTR-12</v>
      </c>
      <c r="D584" s="5" t="s">
        <v>412</v>
      </c>
      <c r="E584" s="251" t="str">
        <f>IFERROR(VLOOKUP($C584,'SINAPI-MT ABRIL 2021'!$1:$1048576,2,0),IFERROR(VLOOKUP($C584,'5-COMP. PRÓPRIA'!$B$1:$I$42307,4,0),""))</f>
        <v>CONECTOR METALICO TIPO PARAFUSO FENDIDO (SPLIT BOLT)</v>
      </c>
      <c r="F584" s="252" t="str">
        <f>IFERROR(VLOOKUP($C584,'SINAPI-MT ABRIL 2021'!$1:$1048576,3,0),IFERROR(VLOOKUP($C584,'5-COMP. PRÓPRIA'!$B$1:$I$42307,5,0),""))</f>
        <v>M</v>
      </c>
      <c r="G584" s="253">
        <v>7</v>
      </c>
      <c r="H584" s="252">
        <f>IFERROR(VLOOKUP($C584,'SINAPI-MT ABRIL 2021'!$1:$1048576,4,0),IFERROR(VLOOKUP($C584,'5-COMP. PRÓPRIA'!$B$1:$I$42307,8,0),""))</f>
        <v>15.95</v>
      </c>
      <c r="I584" s="254">
        <f>TRUNC(($H584*'4-BDI'!$E$35),2)</f>
        <v>20.36</v>
      </c>
      <c r="J584" s="281">
        <f t="shared" si="82"/>
        <v>111.65</v>
      </c>
      <c r="K584" s="285">
        <f>TRUNC((I584*G584),2)</f>
        <v>142.52000000000001</v>
      </c>
    </row>
    <row r="585" spans="1:11" ht="25.5">
      <c r="A585" s="16"/>
      <c r="B585" s="291" t="s">
        <v>13640</v>
      </c>
      <c r="C585" s="14">
        <v>96985</v>
      </c>
      <c r="D585" s="5" t="s">
        <v>20</v>
      </c>
      <c r="E585" s="251" t="str">
        <f>IFERROR(VLOOKUP($C585,'SINAPI-MT ABRIL 2021'!$1:$1048576,2,0),IFERROR(VLOOKUP($C585,'5-COMP. PRÓPRIA'!$B$1:$I$42307,4,0),""))</f>
        <v>HASTE DE ATERRAMENTO 5/8  PARA SPDA - FORNECIMENTO E INSTALAÇÃO. AF_12/2017</v>
      </c>
      <c r="F585" s="252" t="str">
        <f>IFERROR(VLOOKUP($C585,'SINAPI-MT ABRIL 2021'!$1:$1048576,3,0),IFERROR(VLOOKUP($C585,'5-COMP. PRÓPRIA'!$B$1:$I$42307,5,0),""))</f>
        <v>UN</v>
      </c>
      <c r="G585" s="253">
        <v>6</v>
      </c>
      <c r="H585" s="252">
        <f>IFERROR(VLOOKUP($C585,'SINAPI-MT ABRIL 2021'!$1:$1048576,4,0),IFERROR(VLOOKUP($C585,'5-COMP. PRÓPRIA'!$B$1:$I$42307,8,0),""))</f>
        <v>48.76</v>
      </c>
      <c r="I585" s="254">
        <f>TRUNC(($H585*'4-BDI'!$E$35),2)</f>
        <v>62.26</v>
      </c>
      <c r="J585" s="281">
        <f t="shared" si="82"/>
        <v>292.56</v>
      </c>
      <c r="K585" s="285">
        <f>TRUNC((I585*G585),2)</f>
        <v>373.56</v>
      </c>
    </row>
    <row r="586" spans="1:11" ht="25.5">
      <c r="A586" s="16"/>
      <c r="B586" s="291" t="s">
        <v>13641</v>
      </c>
      <c r="C586" s="14">
        <v>96977</v>
      </c>
      <c r="D586" s="5" t="s">
        <v>20</v>
      </c>
      <c r="E586" s="251" t="str">
        <f>IFERROR(VLOOKUP($C586,'SINAPI-MT ABRIL 2021'!$1:$1048576,2,0),IFERROR(VLOOKUP($C586,'5-COMP. PRÓPRIA'!$B$1:$I$42307,4,0),""))</f>
        <v>CORDOALHA DE COBRE NU 50 MM², ENTERRADA, SEM ISOLADOR - FORNECIMENTO E INSTALAÇÃO. AF_12/2017</v>
      </c>
      <c r="F586" s="252" t="str">
        <f>IFERROR(VLOOKUP($C586,'SINAPI-MT ABRIL 2021'!$1:$1048576,3,0),IFERROR(VLOOKUP($C586,'5-COMP. PRÓPRIA'!$B$1:$I$42307,5,0),""))</f>
        <v>M</v>
      </c>
      <c r="G586" s="253">
        <v>27</v>
      </c>
      <c r="H586" s="252">
        <f>IFERROR(VLOOKUP($C586,'SINAPI-MT ABRIL 2021'!$1:$1048576,4,0),IFERROR(VLOOKUP($C586,'5-COMP. PRÓPRIA'!$B$1:$I$42307,8,0),""))</f>
        <v>36.869999999999997</v>
      </c>
      <c r="I586" s="254">
        <f>TRUNC(($H586*'4-BDI'!$E$35),2)</f>
        <v>47.08</v>
      </c>
      <c r="J586" s="281">
        <f t="shared" si="82"/>
        <v>995.49</v>
      </c>
      <c r="K586" s="285">
        <f>TRUNC((I586*G586),2)</f>
        <v>1271.1600000000001</v>
      </c>
    </row>
    <row r="587" spans="1:11">
      <c r="A587" s="16"/>
      <c r="B587" s="638" t="s">
        <v>414</v>
      </c>
      <c r="C587" s="639"/>
      <c r="D587" s="639"/>
      <c r="E587" s="639"/>
      <c r="F587" s="639"/>
      <c r="G587" s="639"/>
      <c r="H587" s="639"/>
      <c r="I587" s="639"/>
      <c r="J587" s="54">
        <f>TRUNC(SUM(J564:J586),2)</f>
        <v>53810.04</v>
      </c>
      <c r="K587" s="286">
        <f>TRUNC(SUM(K564:K586),2)</f>
        <v>68714.12</v>
      </c>
    </row>
    <row r="588" spans="1:11">
      <c r="A588" s="16"/>
      <c r="B588" s="282" t="s">
        <v>13642</v>
      </c>
      <c r="C588" s="276"/>
      <c r="D588" s="276"/>
      <c r="E588" s="277" t="s">
        <v>760</v>
      </c>
      <c r="F588" s="276" t="s">
        <v>393</v>
      </c>
      <c r="G588" s="278"/>
      <c r="H588" s="279"/>
      <c r="I588" s="279"/>
      <c r="J588" s="279"/>
      <c r="K588" s="283"/>
    </row>
    <row r="589" spans="1:11" ht="25.5">
      <c r="A589" s="16"/>
      <c r="B589" s="291" t="s">
        <v>755</v>
      </c>
      <c r="C589" s="14">
        <v>90777</v>
      </c>
      <c r="D589" s="5" t="s">
        <v>20</v>
      </c>
      <c r="E589" s="251" t="str">
        <f>IFERROR(VLOOKUP($C589,'SINAPI-MT ABRIL 2021'!$1:$1048576,2,0),IFERROR(VLOOKUP($C589,'5-COMP. PRÓPRIA'!$B$1:$I$42307,4,0),""))</f>
        <v>ENGENHEIRO CIVIL DE OBRA JUNIOR COM ENCARGOS COMPLEMENTARES</v>
      </c>
      <c r="F589" s="252" t="str">
        <f>IFERROR(VLOOKUP($C589,'SINAPI-MT ABRIL 2021'!$1:$1048576,3,0),IFERROR(VLOOKUP($C589,'5-COMP. PRÓPRIA'!$B$1:$I$42307,5,0),""))</f>
        <v>H</v>
      </c>
      <c r="G589" s="317">
        <f>4*22*6</f>
        <v>528</v>
      </c>
      <c r="H589" s="252">
        <f>IFERROR(VLOOKUP($C589,'SINAPI-MT ABRIL 2021'!$1:$1048576,4,0),IFERROR(VLOOKUP($C589,'5-COMP. PRÓPRIA'!$B$1:$I$42307,8,0),""))</f>
        <v>80.150000000000006</v>
      </c>
      <c r="I589" s="254">
        <f>TRUNC(($H589*'4-BDI'!$E$35),2)</f>
        <v>102.35</v>
      </c>
      <c r="J589" s="281">
        <f t="shared" ref="J589" si="83">TRUNC((H589*G589),2)</f>
        <v>42319.199999999997</v>
      </c>
      <c r="K589" s="285">
        <f>TRUNC((I589*G589),2)</f>
        <v>54040.800000000003</v>
      </c>
    </row>
    <row r="590" spans="1:11" ht="25.5" customHeight="1">
      <c r="A590" s="16"/>
      <c r="B590" s="291" t="s">
        <v>757</v>
      </c>
      <c r="C590" s="14">
        <v>90776</v>
      </c>
      <c r="D590" s="5" t="s">
        <v>20</v>
      </c>
      <c r="E590" s="251" t="str">
        <f>IFERROR(VLOOKUP($C590,'SINAPI-MT ABRIL 2021'!$1:$1048576,2,0),IFERROR(VLOOKUP($C590,'5-COMP. PRÓPRIA'!$B$1:$I$42307,4,0),""))</f>
        <v>ENCARREGADO GERAL COM ENCARGOS COMPLEMENTARES</v>
      </c>
      <c r="F590" s="252" t="str">
        <f>IFERROR(VLOOKUP($C590,'SINAPI-MT ABRIL 2021'!$1:$1048576,3,0),IFERROR(VLOOKUP($C590,'5-COMP. PRÓPRIA'!$B$1:$I$42307,5,0),""))</f>
        <v>H</v>
      </c>
      <c r="G590" s="317">
        <f>8*22*6</f>
        <v>1056</v>
      </c>
      <c r="H590" s="252">
        <f>IFERROR(VLOOKUP($C590,'SINAPI-MT ABRIL 2021'!$1:$1048576,4,0),IFERROR(VLOOKUP($C590,'5-COMP. PRÓPRIA'!$B$1:$I$42307,8,0),""))</f>
        <v>20.18</v>
      </c>
      <c r="I590" s="254">
        <f>TRUNC(($H590*'4-BDI'!$E$35),2)</f>
        <v>25.76</v>
      </c>
      <c r="J590" s="281">
        <f t="shared" ref="J590:J591" si="84">TRUNC((H590*G590),2)</f>
        <v>21310.080000000002</v>
      </c>
      <c r="K590" s="285">
        <f t="shared" ref="K590:K591" si="85">TRUNC((I590*G590),2)</f>
        <v>27202.560000000001</v>
      </c>
    </row>
    <row r="591" spans="1:11" ht="15">
      <c r="A591" s="16"/>
      <c r="B591" s="291" t="s">
        <v>758</v>
      </c>
      <c r="C591" s="14">
        <v>88326</v>
      </c>
      <c r="D591" s="5" t="s">
        <v>20</v>
      </c>
      <c r="E591" s="251" t="str">
        <f>IFERROR(VLOOKUP($C591,'SINAPI-MT ABRIL 2021'!$1:$1048576,2,0),IFERROR(VLOOKUP($C591,'5-COMP. PRÓPRIA'!$B$1:$I$42307,4,0),""))</f>
        <v>VIGIA NOTURNO COM ENCARGOS COMPLEMENTARES</v>
      </c>
      <c r="F591" s="252" t="str">
        <f>IFERROR(VLOOKUP($C591,'SINAPI-MT ABRIL 2021'!$1:$1048576,3,0),IFERROR(VLOOKUP($C591,'5-COMP. PRÓPRIA'!$B$1:$I$42307,5,0),""))</f>
        <v>H</v>
      </c>
      <c r="G591" s="317">
        <f>8*30*6</f>
        <v>1440</v>
      </c>
      <c r="H591" s="252">
        <f>IFERROR(VLOOKUP($C591,'SINAPI-MT ABRIL 2021'!$1:$1048576,4,0),IFERROR(VLOOKUP($C591,'5-COMP. PRÓPRIA'!$B$1:$I$42307,8,0),""))</f>
        <v>18.260000000000002</v>
      </c>
      <c r="I591" s="254">
        <f>TRUNC(($H591*'4-BDI'!$E$35),2)</f>
        <v>23.31</v>
      </c>
      <c r="J591" s="281">
        <f t="shared" si="84"/>
        <v>26294.400000000001</v>
      </c>
      <c r="K591" s="285">
        <f t="shared" si="85"/>
        <v>33566.400000000001</v>
      </c>
    </row>
    <row r="592" spans="1:11" ht="15">
      <c r="A592" s="16"/>
      <c r="B592" s="291" t="s">
        <v>759</v>
      </c>
      <c r="C592" s="14">
        <v>100289</v>
      </c>
      <c r="D592" s="5" t="s">
        <v>20</v>
      </c>
      <c r="E592" s="251" t="str">
        <f>IFERROR(VLOOKUP($C592,'SINAPI-MT ABRIL 2021'!$1:$1048576,2,0),IFERROR(VLOOKUP($C592,'5-COMP. PRÓPRIA'!$B$1:$I$42307,4,0),""))</f>
        <v>VIGIA DIURNO COM ENCARGOS COMPLEMENTARES</v>
      </c>
      <c r="F592" s="252" t="str">
        <f>IFERROR(VLOOKUP($C592,'SINAPI-MT ABRIL 2021'!$1:$1048576,3,0),IFERROR(VLOOKUP($C592,'5-COMP. PRÓPRIA'!$B$1:$I$42307,5,0),""))</f>
        <v>H</v>
      </c>
      <c r="G592" s="317">
        <f>8*30*6</f>
        <v>1440</v>
      </c>
      <c r="H592" s="252">
        <f>IFERROR(VLOOKUP($C592,'SINAPI-MT ABRIL 2021'!$1:$1048576,4,0),IFERROR(VLOOKUP($C592,'5-COMP. PRÓPRIA'!$B$1:$I$42307,8,0),""))</f>
        <v>14.32</v>
      </c>
      <c r="I592" s="254">
        <f>TRUNC(($H592*'4-BDI'!$E$35),2)</f>
        <v>18.28</v>
      </c>
      <c r="J592" s="281">
        <f t="shared" ref="J592" si="86">TRUNC((H592*G592),2)</f>
        <v>20620.8</v>
      </c>
      <c r="K592" s="285">
        <f t="shared" ref="K592" si="87">TRUNC((I592*G592),2)</f>
        <v>26323.200000000001</v>
      </c>
    </row>
    <row r="593" spans="1:11" ht="13.5" thickBot="1">
      <c r="A593" s="16"/>
      <c r="B593" s="640" t="s">
        <v>414</v>
      </c>
      <c r="C593" s="641"/>
      <c r="D593" s="641"/>
      <c r="E593" s="641"/>
      <c r="F593" s="641"/>
      <c r="G593" s="641"/>
      <c r="H593" s="641"/>
      <c r="I593" s="641"/>
      <c r="J593" s="302">
        <f>TRUNC(SUM(J589:J592),2)</f>
        <v>110544.48</v>
      </c>
      <c r="K593" s="303">
        <f>TRUNC(SUM(K589:K592),2)</f>
        <v>141132.96</v>
      </c>
    </row>
    <row r="594" spans="1:11" ht="13.5" thickBot="1">
      <c r="A594" s="16"/>
      <c r="B594" s="95"/>
      <c r="C594" s="95"/>
      <c r="D594" s="95"/>
      <c r="E594" s="332"/>
      <c r="F594" s="31"/>
      <c r="G594" s="230"/>
      <c r="H594" s="95"/>
      <c r="I594" s="95"/>
      <c r="J594" s="95"/>
      <c r="K594" s="95"/>
    </row>
    <row r="595" spans="1:11" ht="13.5" thickBot="1">
      <c r="A595" s="16"/>
      <c r="B595" s="635" t="s">
        <v>13643</v>
      </c>
      <c r="C595" s="636"/>
      <c r="D595" s="636"/>
      <c r="E595" s="636"/>
      <c r="F595" s="636"/>
      <c r="G595" s="636"/>
      <c r="H595" s="636"/>
      <c r="I595" s="637"/>
      <c r="J595" s="304">
        <f>SUM(J593+J587+J561+J554+J531+J524+J501+J487+J481+J448+J442+J339+J308+J286+J253+J224+J211+J131+J123+J99+J85+J81+J31+J23+J16)</f>
        <v>2061259.89</v>
      </c>
      <c r="K595" s="304"/>
    </row>
    <row r="596" spans="1:11" ht="13.5" thickBot="1">
      <c r="A596" s="16"/>
      <c r="B596" s="635" t="s">
        <v>761</v>
      </c>
      <c r="C596" s="636"/>
      <c r="D596" s="636"/>
      <c r="E596" s="636"/>
      <c r="F596" s="636"/>
      <c r="G596" s="636"/>
      <c r="H596" s="636"/>
      <c r="I596" s="637"/>
      <c r="J596" s="304"/>
      <c r="K596" s="304">
        <f>SUM(K593+K587+K561+K554+K531+K524+K501+K487+K481+K448+K442+K339+K308+K286+K253+K224+K211+K131+K123+K99+K85+K81+K31+K23+K16)</f>
        <v>2631975.31</v>
      </c>
    </row>
    <row r="597" spans="1:11" ht="81" customHeight="1">
      <c r="A597" s="16"/>
      <c r="B597" s="66"/>
      <c r="C597" s="66"/>
      <c r="D597" s="66"/>
      <c r="E597" s="332"/>
      <c r="F597" s="31"/>
      <c r="G597" s="230"/>
      <c r="H597" s="66"/>
      <c r="I597" s="66"/>
      <c r="J597" s="95"/>
      <c r="K597" s="66"/>
    </row>
    <row r="598" spans="1:11">
      <c r="A598" s="16"/>
      <c r="B598" s="66"/>
      <c r="C598" s="66"/>
      <c r="D598" s="66"/>
      <c r="E598" s="352" t="s">
        <v>13653</v>
      </c>
      <c r="F598" s="31"/>
      <c r="G598" s="230"/>
      <c r="H598" s="66"/>
      <c r="I598" s="66"/>
      <c r="J598" s="95"/>
      <c r="K598" s="66"/>
    </row>
    <row r="599" spans="1:11">
      <c r="A599" s="16"/>
      <c r="B599" s="16"/>
      <c r="C599" s="16"/>
      <c r="D599" s="332"/>
      <c r="E599" s="351" t="s">
        <v>13654</v>
      </c>
      <c r="F599" s="16"/>
      <c r="G599" s="231"/>
      <c r="H599" s="2"/>
      <c r="I599" s="2"/>
      <c r="J599" s="2"/>
      <c r="K599" s="2"/>
    </row>
    <row r="600" spans="1:11" ht="14.25" customHeight="1">
      <c r="A600" s="16"/>
      <c r="B600" s="2"/>
      <c r="C600" s="2"/>
      <c r="D600" s="332"/>
      <c r="E600" s="351" t="s">
        <v>13655</v>
      </c>
      <c r="F600" s="16"/>
      <c r="G600" s="232"/>
      <c r="H600" s="2"/>
      <c r="I600" s="2"/>
      <c r="J600" s="2"/>
      <c r="K600" s="2"/>
    </row>
    <row r="601" spans="1:11" ht="14.25" customHeight="1">
      <c r="A601" s="16"/>
      <c r="B601" s="2"/>
      <c r="C601" s="2"/>
      <c r="D601" s="2"/>
      <c r="E601" s="333"/>
      <c r="F601" s="634"/>
      <c r="G601" s="634"/>
      <c r="H601" s="634"/>
      <c r="I601" s="634"/>
      <c r="J601" s="2"/>
      <c r="K601" s="2"/>
    </row>
    <row r="602" spans="1:11">
      <c r="A602" s="16"/>
      <c r="B602" s="2"/>
      <c r="C602" s="2"/>
      <c r="D602" s="2"/>
      <c r="E602" s="334"/>
      <c r="F602" s="16"/>
      <c r="G602" s="232"/>
      <c r="H602" s="2"/>
      <c r="I602" s="2"/>
      <c r="J602" s="2"/>
      <c r="K602" s="2"/>
    </row>
    <row r="603" spans="1:11">
      <c r="A603" s="16"/>
      <c r="B603" s="2"/>
      <c r="C603" s="2"/>
      <c r="D603" s="2"/>
      <c r="E603" s="334"/>
      <c r="F603" s="16"/>
      <c r="G603" s="232"/>
      <c r="H603" s="2"/>
      <c r="I603" s="2"/>
      <c r="J603" s="2"/>
      <c r="K603" s="2"/>
    </row>
    <row r="604" spans="1:11">
      <c r="A604" s="16"/>
      <c r="B604" s="16"/>
      <c r="C604" s="16"/>
      <c r="D604" s="16"/>
      <c r="E604" s="35"/>
      <c r="F604" s="16"/>
      <c r="G604" s="231"/>
      <c r="H604" s="2"/>
      <c r="I604" s="2"/>
      <c r="J604" s="2"/>
      <c r="K604" s="2"/>
    </row>
    <row r="605" spans="1:11">
      <c r="A605" s="16"/>
      <c r="B605" s="16"/>
      <c r="C605" s="16"/>
      <c r="D605" s="16"/>
      <c r="E605" s="35"/>
      <c r="F605" s="16"/>
      <c r="G605" s="231"/>
      <c r="H605" s="2"/>
      <c r="I605" s="2"/>
      <c r="J605" s="2"/>
      <c r="K605" s="2"/>
    </row>
    <row r="606" spans="1:11">
      <c r="A606" s="16"/>
      <c r="B606" s="16"/>
      <c r="C606" s="16"/>
      <c r="D606" s="16"/>
      <c r="E606" s="35"/>
      <c r="F606" s="16"/>
      <c r="G606" s="231"/>
      <c r="H606" s="2"/>
      <c r="I606" s="2"/>
      <c r="J606" s="2"/>
      <c r="K606" s="2"/>
    </row>
    <row r="607" spans="1:11">
      <c r="A607" s="16"/>
      <c r="B607" s="16"/>
      <c r="C607" s="16"/>
      <c r="D607" s="16"/>
      <c r="E607" s="35"/>
      <c r="F607" s="16"/>
      <c r="G607" s="231"/>
      <c r="H607" s="2"/>
      <c r="I607" s="2"/>
      <c r="J607" s="2"/>
      <c r="K607" s="2"/>
    </row>
    <row r="608" spans="1:11">
      <c r="A608" s="16"/>
      <c r="B608" s="16"/>
      <c r="C608" s="16"/>
      <c r="D608" s="16"/>
      <c r="E608" s="35"/>
      <c r="F608" s="16"/>
      <c r="G608" s="231"/>
      <c r="H608" s="2"/>
      <c r="I608" s="2"/>
      <c r="J608" s="2"/>
      <c r="K608" s="2"/>
    </row>
    <row r="609" spans="1:11">
      <c r="A609" s="16"/>
      <c r="B609" s="16"/>
      <c r="C609" s="16"/>
      <c r="D609" s="16"/>
      <c r="E609" s="35"/>
      <c r="F609" s="16"/>
      <c r="G609" s="231"/>
      <c r="H609" s="2"/>
      <c r="I609" s="2"/>
      <c r="J609" s="2"/>
      <c r="K609" s="2"/>
    </row>
    <row r="610" spans="1:11">
      <c r="A610" s="16"/>
      <c r="B610" s="16"/>
      <c r="C610" s="16"/>
      <c r="D610" s="16"/>
      <c r="E610" s="35"/>
      <c r="F610" s="16"/>
      <c r="G610" s="231"/>
      <c r="H610" s="2"/>
      <c r="I610" s="2"/>
      <c r="J610" s="2"/>
      <c r="K610" s="2"/>
    </row>
    <row r="611" spans="1:11">
      <c r="A611" s="16"/>
      <c r="B611" s="16"/>
      <c r="C611" s="16"/>
      <c r="D611" s="16"/>
      <c r="E611" s="35"/>
      <c r="F611" s="16"/>
      <c r="G611" s="231"/>
      <c r="H611" s="2"/>
      <c r="I611" s="2"/>
      <c r="J611" s="2"/>
      <c r="K611" s="2"/>
    </row>
    <row r="612" spans="1:11">
      <c r="A612" s="16"/>
      <c r="B612" s="16"/>
      <c r="C612" s="16"/>
      <c r="D612" s="16"/>
      <c r="E612" s="35"/>
      <c r="F612" s="16"/>
      <c r="G612" s="231"/>
      <c r="H612" s="2"/>
      <c r="I612" s="2"/>
      <c r="J612" s="2"/>
      <c r="K612" s="2"/>
    </row>
    <row r="613" spans="1:11">
      <c r="A613" s="16"/>
      <c r="B613" s="16"/>
      <c r="C613" s="16"/>
      <c r="D613" s="16"/>
      <c r="E613" s="35"/>
      <c r="F613" s="16"/>
      <c r="G613" s="231"/>
      <c r="H613" s="2"/>
      <c r="I613" s="2"/>
      <c r="J613" s="2"/>
      <c r="K613" s="2"/>
    </row>
    <row r="614" spans="1:11">
      <c r="A614" s="16"/>
      <c r="B614" s="16"/>
      <c r="C614" s="16"/>
      <c r="D614" s="16"/>
      <c r="E614" s="35"/>
      <c r="F614" s="16"/>
      <c r="G614" s="231"/>
      <c r="H614" s="2"/>
      <c r="I614" s="2"/>
      <c r="J614" s="2"/>
      <c r="K614" s="2"/>
    </row>
    <row r="615" spans="1:11">
      <c r="A615" s="16"/>
      <c r="B615" s="16"/>
      <c r="C615" s="16"/>
      <c r="D615" s="16"/>
      <c r="E615" s="35"/>
      <c r="F615" s="16"/>
      <c r="G615" s="231"/>
      <c r="H615" s="2"/>
      <c r="I615" s="2"/>
      <c r="J615" s="2"/>
      <c r="K615" s="2"/>
    </row>
    <row r="616" spans="1:11">
      <c r="A616" s="16"/>
      <c r="B616" s="16"/>
      <c r="C616" s="16"/>
      <c r="D616" s="16"/>
      <c r="E616" s="35"/>
      <c r="F616" s="16"/>
      <c r="G616" s="231"/>
      <c r="H616" s="2"/>
      <c r="I616" s="2"/>
      <c r="J616" s="2"/>
      <c r="K616" s="2"/>
    </row>
    <row r="617" spans="1:11">
      <c r="A617" s="16"/>
      <c r="B617" s="16"/>
      <c r="C617" s="16"/>
      <c r="D617" s="16"/>
      <c r="E617" s="35"/>
      <c r="F617" s="16"/>
      <c r="G617" s="231"/>
      <c r="H617" s="2"/>
      <c r="I617" s="2"/>
      <c r="J617" s="2"/>
      <c r="K617" s="2"/>
    </row>
    <row r="618" spans="1:11">
      <c r="A618" s="16"/>
      <c r="B618" s="16"/>
      <c r="C618" s="16"/>
      <c r="D618" s="16"/>
      <c r="E618" s="35"/>
      <c r="F618" s="16"/>
      <c r="G618" s="231"/>
      <c r="H618" s="2"/>
      <c r="I618" s="2"/>
      <c r="J618" s="2"/>
      <c r="K618" s="2"/>
    </row>
    <row r="619" spans="1:11">
      <c r="A619" s="16"/>
      <c r="B619" s="16"/>
      <c r="C619" s="16"/>
      <c r="D619" s="16"/>
      <c r="E619" s="35"/>
      <c r="F619" s="16"/>
      <c r="G619" s="231"/>
      <c r="H619" s="2"/>
      <c r="I619" s="2"/>
      <c r="J619" s="2"/>
      <c r="K619" s="2"/>
    </row>
    <row r="620" spans="1:11">
      <c r="A620" s="16"/>
      <c r="B620" s="16"/>
      <c r="C620" s="16"/>
      <c r="D620" s="16"/>
      <c r="E620" s="35"/>
      <c r="F620" s="16"/>
      <c r="G620" s="231"/>
      <c r="H620" s="2"/>
      <c r="I620" s="2"/>
      <c r="J620" s="2"/>
      <c r="K620" s="2"/>
    </row>
    <row r="621" spans="1:11">
      <c r="A621" s="16"/>
      <c r="B621" s="16"/>
      <c r="C621" s="16"/>
      <c r="D621" s="16"/>
      <c r="E621" s="35"/>
      <c r="F621" s="16"/>
      <c r="G621" s="231"/>
      <c r="H621" s="2"/>
      <c r="I621" s="2"/>
      <c r="J621" s="2"/>
      <c r="K621" s="2"/>
    </row>
    <row r="622" spans="1:11">
      <c r="A622" s="16"/>
      <c r="B622" s="16"/>
      <c r="C622" s="16"/>
      <c r="D622" s="16"/>
      <c r="E622" s="35"/>
      <c r="F622" s="16"/>
      <c r="G622" s="231"/>
      <c r="H622" s="2"/>
      <c r="I622" s="2"/>
      <c r="J622" s="2"/>
      <c r="K622" s="2"/>
    </row>
    <row r="623" spans="1:11">
      <c r="A623" s="16"/>
      <c r="B623" s="16"/>
      <c r="C623" s="16"/>
      <c r="D623" s="16"/>
      <c r="E623" s="35"/>
      <c r="F623" s="16"/>
      <c r="G623" s="231"/>
      <c r="H623" s="2"/>
      <c r="I623" s="2"/>
      <c r="J623" s="2"/>
      <c r="K623" s="2"/>
    </row>
    <row r="624" spans="1:11">
      <c r="A624" s="16"/>
      <c r="B624" s="16"/>
      <c r="C624" s="16"/>
      <c r="D624" s="16"/>
      <c r="E624" s="35"/>
      <c r="F624" s="16"/>
      <c r="G624" s="231"/>
      <c r="H624" s="2"/>
      <c r="I624" s="2"/>
      <c r="J624" s="2"/>
      <c r="K624" s="2"/>
    </row>
    <row r="625" spans="1:11">
      <c r="A625" s="16"/>
      <c r="B625" s="16"/>
      <c r="C625" s="16"/>
      <c r="D625" s="16"/>
      <c r="E625" s="35"/>
      <c r="F625" s="16"/>
      <c r="G625" s="231"/>
      <c r="H625" s="2"/>
      <c r="I625" s="2"/>
      <c r="J625" s="2"/>
      <c r="K625" s="2"/>
    </row>
    <row r="626" spans="1:11">
      <c r="A626" s="16"/>
      <c r="B626" s="16"/>
      <c r="C626" s="16"/>
      <c r="D626" s="16"/>
      <c r="E626" s="35"/>
      <c r="F626" s="16"/>
      <c r="G626" s="231"/>
      <c r="H626" s="2"/>
      <c r="I626" s="2"/>
      <c r="J626" s="2"/>
      <c r="K626" s="2"/>
    </row>
    <row r="627" spans="1:11">
      <c r="A627" s="16"/>
      <c r="B627" s="16"/>
      <c r="C627" s="16"/>
      <c r="D627" s="16"/>
      <c r="E627" s="35"/>
      <c r="F627" s="16"/>
      <c r="G627" s="231"/>
      <c r="H627" s="2"/>
      <c r="I627" s="2"/>
      <c r="J627" s="2"/>
      <c r="K627" s="2"/>
    </row>
    <row r="628" spans="1:11">
      <c r="A628" s="16"/>
      <c r="B628" s="16"/>
      <c r="C628" s="16"/>
      <c r="D628" s="16"/>
      <c r="E628" s="35"/>
      <c r="F628" s="16"/>
      <c r="G628" s="231"/>
      <c r="H628" s="2"/>
      <c r="I628" s="2"/>
      <c r="J628" s="2"/>
      <c r="K628" s="2"/>
    </row>
    <row r="629" spans="1:11">
      <c r="A629" s="16"/>
      <c r="B629" s="16"/>
      <c r="C629" s="16"/>
      <c r="D629" s="16"/>
      <c r="E629" s="35"/>
      <c r="F629" s="16"/>
      <c r="G629" s="231"/>
      <c r="H629" s="2"/>
      <c r="I629" s="2"/>
      <c r="J629" s="2"/>
      <c r="K629" s="2"/>
    </row>
    <row r="630" spans="1:11">
      <c r="A630" s="16"/>
      <c r="B630" s="16"/>
      <c r="C630" s="16"/>
      <c r="D630" s="16"/>
      <c r="E630" s="35"/>
      <c r="F630" s="16"/>
      <c r="G630" s="231"/>
      <c r="H630" s="2"/>
      <c r="I630" s="2"/>
      <c r="J630" s="2"/>
      <c r="K630" s="2"/>
    </row>
    <row r="631" spans="1:11">
      <c r="A631" s="16"/>
      <c r="B631" s="16"/>
      <c r="C631" s="16"/>
      <c r="D631" s="16"/>
      <c r="E631" s="35"/>
      <c r="F631" s="16"/>
      <c r="G631" s="231"/>
      <c r="H631" s="2"/>
      <c r="I631" s="2"/>
      <c r="J631" s="2"/>
      <c r="K631" s="2"/>
    </row>
    <row r="632" spans="1:11">
      <c r="A632" s="16"/>
      <c r="B632" s="16"/>
      <c r="C632" s="16"/>
      <c r="D632" s="16"/>
      <c r="E632" s="35"/>
      <c r="F632" s="16"/>
      <c r="G632" s="231"/>
      <c r="H632" s="2"/>
      <c r="I632" s="2"/>
      <c r="J632" s="2"/>
      <c r="K632" s="2"/>
    </row>
    <row r="633" spans="1:11">
      <c r="A633" s="16"/>
      <c r="B633" s="16"/>
      <c r="C633" s="16"/>
      <c r="D633" s="16"/>
      <c r="E633" s="35"/>
      <c r="F633" s="16"/>
      <c r="G633" s="231"/>
      <c r="H633" s="2"/>
      <c r="I633" s="2"/>
      <c r="J633" s="2"/>
      <c r="K633" s="2"/>
    </row>
    <row r="634" spans="1:11">
      <c r="A634" s="16"/>
      <c r="B634" s="16"/>
      <c r="C634" s="16"/>
      <c r="D634" s="16"/>
      <c r="E634" s="35"/>
      <c r="F634" s="16"/>
      <c r="G634" s="231"/>
      <c r="H634" s="2"/>
      <c r="I634" s="2"/>
      <c r="J634" s="2"/>
      <c r="K634" s="2"/>
    </row>
    <row r="635" spans="1:11">
      <c r="A635" s="16"/>
      <c r="B635" s="16"/>
      <c r="C635" s="16"/>
      <c r="D635" s="16"/>
      <c r="E635" s="35"/>
      <c r="F635" s="16"/>
      <c r="G635" s="231"/>
      <c r="H635" s="2"/>
      <c r="I635" s="2"/>
      <c r="J635" s="2"/>
      <c r="K635" s="2"/>
    </row>
    <row r="636" spans="1:11">
      <c r="A636" s="16"/>
      <c r="B636" s="16"/>
      <c r="C636" s="16"/>
      <c r="D636" s="16"/>
      <c r="E636" s="35"/>
      <c r="F636" s="16"/>
      <c r="G636" s="231"/>
      <c r="H636" s="2"/>
      <c r="I636" s="2"/>
      <c r="J636" s="2"/>
      <c r="K636" s="2"/>
    </row>
    <row r="637" spans="1:11">
      <c r="A637" s="16"/>
      <c r="B637" s="16"/>
      <c r="C637" s="16"/>
      <c r="D637" s="16"/>
      <c r="E637" s="35"/>
      <c r="F637" s="16"/>
      <c r="G637" s="231"/>
      <c r="H637" s="2"/>
      <c r="I637" s="2"/>
      <c r="J637" s="2"/>
      <c r="K637" s="2"/>
    </row>
    <row r="638" spans="1:11">
      <c r="A638" s="16"/>
      <c r="B638" s="16"/>
      <c r="C638" s="16"/>
      <c r="D638" s="16"/>
      <c r="E638" s="35"/>
      <c r="F638" s="16"/>
      <c r="G638" s="231"/>
      <c r="H638" s="2"/>
      <c r="I638" s="2"/>
      <c r="J638" s="2"/>
      <c r="K638" s="2"/>
    </row>
    <row r="639" spans="1:11">
      <c r="A639" s="16"/>
      <c r="B639" s="16"/>
      <c r="C639" s="16"/>
      <c r="D639" s="16"/>
      <c r="E639" s="35"/>
      <c r="F639" s="16"/>
      <c r="G639" s="231"/>
      <c r="H639" s="2"/>
      <c r="I639" s="2"/>
      <c r="J639" s="2"/>
      <c r="K639" s="2"/>
    </row>
    <row r="640" spans="1:11">
      <c r="A640" s="16"/>
      <c r="B640" s="16"/>
      <c r="C640" s="16"/>
      <c r="D640" s="16"/>
      <c r="E640" s="35"/>
      <c r="F640" s="16"/>
      <c r="G640" s="231"/>
      <c r="H640" s="2"/>
      <c r="I640" s="2"/>
      <c r="J640" s="2"/>
      <c r="K640" s="2"/>
    </row>
    <row r="641" spans="1:11">
      <c r="A641" s="16"/>
      <c r="B641" s="16"/>
      <c r="C641" s="16"/>
      <c r="D641" s="16"/>
      <c r="E641" s="35"/>
      <c r="F641" s="16"/>
      <c r="G641" s="231"/>
      <c r="H641" s="2"/>
      <c r="I641" s="2"/>
      <c r="J641" s="2"/>
      <c r="K641" s="2"/>
    </row>
    <row r="642" spans="1:11">
      <c r="A642" s="16"/>
      <c r="B642" s="16"/>
      <c r="C642" s="16"/>
      <c r="D642" s="16"/>
      <c r="E642" s="35"/>
      <c r="F642" s="16"/>
      <c r="G642" s="231"/>
      <c r="H642" s="2"/>
      <c r="I642" s="2"/>
      <c r="J642" s="2"/>
      <c r="K642" s="2"/>
    </row>
    <row r="643" spans="1:11">
      <c r="A643" s="16"/>
      <c r="B643" s="16"/>
      <c r="C643" s="16"/>
      <c r="D643" s="16"/>
      <c r="E643" s="35"/>
      <c r="F643" s="16"/>
      <c r="G643" s="231"/>
      <c r="H643" s="2"/>
      <c r="I643" s="2"/>
      <c r="J643" s="2"/>
      <c r="K643" s="2"/>
    </row>
    <row r="644" spans="1:11">
      <c r="A644" s="16"/>
      <c r="B644" s="16"/>
      <c r="C644" s="16"/>
      <c r="D644" s="16"/>
      <c r="E644" s="35"/>
      <c r="F644" s="16"/>
      <c r="G644" s="231"/>
      <c r="H644" s="2"/>
      <c r="I644" s="2"/>
      <c r="J644" s="2"/>
      <c r="K644" s="2"/>
    </row>
    <row r="645" spans="1:11">
      <c r="A645" s="16"/>
      <c r="B645" s="16"/>
      <c r="C645" s="16"/>
      <c r="D645" s="16"/>
      <c r="E645" s="35"/>
      <c r="F645" s="16"/>
      <c r="G645" s="231"/>
      <c r="H645" s="2"/>
      <c r="I645" s="2"/>
      <c r="J645" s="2"/>
      <c r="K645" s="2"/>
    </row>
    <row r="646" spans="1:11">
      <c r="A646" s="16"/>
      <c r="B646" s="16"/>
      <c r="C646" s="16"/>
      <c r="D646" s="16"/>
      <c r="E646" s="35"/>
      <c r="F646" s="16"/>
      <c r="G646" s="231"/>
      <c r="H646" s="2"/>
      <c r="I646" s="2"/>
      <c r="J646" s="2"/>
      <c r="K646" s="2"/>
    </row>
    <row r="647" spans="1:11">
      <c r="A647" s="16"/>
      <c r="B647" s="16"/>
      <c r="C647" s="16"/>
      <c r="D647" s="16"/>
      <c r="E647" s="35"/>
      <c r="F647" s="16"/>
      <c r="G647" s="231"/>
      <c r="H647" s="2"/>
      <c r="I647" s="2"/>
      <c r="J647" s="2"/>
      <c r="K647" s="2"/>
    </row>
    <row r="648" spans="1:11">
      <c r="A648" s="16"/>
      <c r="B648" s="16"/>
      <c r="C648" s="16"/>
      <c r="D648" s="16"/>
      <c r="E648" s="35"/>
      <c r="F648" s="16"/>
      <c r="G648" s="231"/>
      <c r="H648" s="2"/>
      <c r="I648" s="2"/>
      <c r="J648" s="2"/>
      <c r="K648" s="2"/>
    </row>
    <row r="649" spans="1:11">
      <c r="A649" s="16"/>
      <c r="B649" s="16"/>
      <c r="C649" s="16"/>
      <c r="D649" s="16"/>
      <c r="E649" s="35"/>
      <c r="F649" s="16"/>
      <c r="G649" s="231"/>
      <c r="H649" s="2"/>
      <c r="I649" s="2"/>
      <c r="J649" s="2"/>
      <c r="K649" s="2"/>
    </row>
    <row r="650" spans="1:11">
      <c r="A650" s="16"/>
      <c r="B650" s="16"/>
      <c r="C650" s="16"/>
      <c r="D650" s="16"/>
      <c r="E650" s="35"/>
      <c r="F650" s="16"/>
      <c r="G650" s="231"/>
      <c r="H650" s="2"/>
      <c r="I650" s="2"/>
      <c r="J650" s="2"/>
      <c r="K650" s="2"/>
    </row>
    <row r="651" spans="1:11">
      <c r="A651" s="16"/>
      <c r="B651" s="16"/>
      <c r="C651" s="16"/>
      <c r="D651" s="16"/>
      <c r="E651" s="35"/>
      <c r="F651" s="16"/>
      <c r="G651" s="231"/>
      <c r="H651" s="2"/>
      <c r="I651" s="2"/>
      <c r="J651" s="2"/>
      <c r="K651" s="2"/>
    </row>
    <row r="652" spans="1:11">
      <c r="A652" s="16"/>
      <c r="B652" s="16"/>
      <c r="C652" s="16"/>
      <c r="D652" s="16"/>
      <c r="E652" s="35"/>
      <c r="F652" s="16"/>
      <c r="G652" s="231"/>
      <c r="H652" s="2"/>
      <c r="I652" s="2"/>
      <c r="J652" s="2"/>
      <c r="K652" s="2"/>
    </row>
    <row r="653" spans="1:11">
      <c r="A653" s="16"/>
      <c r="B653" s="16"/>
      <c r="C653" s="16"/>
      <c r="D653" s="16"/>
      <c r="E653" s="35"/>
      <c r="F653" s="16"/>
      <c r="G653" s="231"/>
      <c r="H653" s="2"/>
      <c r="I653" s="2"/>
      <c r="J653" s="2"/>
      <c r="K653" s="2"/>
    </row>
    <row r="654" spans="1:11">
      <c r="A654" s="16"/>
      <c r="B654" s="16"/>
      <c r="C654" s="16"/>
      <c r="D654" s="16"/>
      <c r="E654" s="35"/>
      <c r="F654" s="16"/>
      <c r="G654" s="231"/>
      <c r="H654" s="2"/>
      <c r="I654" s="2"/>
      <c r="J654" s="2"/>
      <c r="K654" s="2"/>
    </row>
    <row r="655" spans="1:11">
      <c r="A655" s="16"/>
      <c r="B655" s="16"/>
      <c r="C655" s="16"/>
      <c r="D655" s="16"/>
      <c r="E655" s="35"/>
      <c r="F655" s="16"/>
      <c r="G655" s="231"/>
      <c r="H655" s="2"/>
      <c r="I655" s="2"/>
      <c r="J655" s="2"/>
      <c r="K655" s="2"/>
    </row>
    <row r="656" spans="1:11">
      <c r="A656" s="16"/>
      <c r="B656" s="16"/>
      <c r="C656" s="16"/>
      <c r="D656" s="16"/>
      <c r="E656" s="35"/>
      <c r="F656" s="16"/>
      <c r="G656" s="231"/>
      <c r="H656" s="2"/>
      <c r="I656" s="2"/>
      <c r="J656" s="2"/>
      <c r="K656" s="2"/>
    </row>
    <row r="657" spans="1:11">
      <c r="A657" s="16"/>
      <c r="B657" s="16"/>
      <c r="C657" s="16"/>
      <c r="D657" s="16"/>
      <c r="E657" s="35"/>
      <c r="F657" s="16"/>
      <c r="G657" s="231"/>
      <c r="H657" s="2"/>
      <c r="I657" s="2"/>
      <c r="J657" s="2"/>
      <c r="K657" s="2"/>
    </row>
    <row r="658" spans="1:11">
      <c r="A658" s="16"/>
      <c r="B658" s="16"/>
      <c r="C658" s="16"/>
      <c r="D658" s="16"/>
      <c r="E658" s="35"/>
      <c r="F658" s="16"/>
      <c r="G658" s="231"/>
      <c r="H658" s="2"/>
      <c r="I658" s="2"/>
      <c r="J658" s="2"/>
      <c r="K658" s="2"/>
    </row>
    <row r="659" spans="1:11">
      <c r="A659" s="16"/>
      <c r="B659" s="16"/>
      <c r="C659" s="16"/>
      <c r="D659" s="16"/>
      <c r="E659" s="35"/>
      <c r="F659" s="16"/>
      <c r="G659" s="231"/>
      <c r="H659" s="2"/>
      <c r="I659" s="2"/>
      <c r="J659" s="2"/>
      <c r="K659" s="2"/>
    </row>
    <row r="660" spans="1:11">
      <c r="A660" s="16"/>
      <c r="B660" s="16"/>
      <c r="C660" s="16"/>
      <c r="D660" s="16"/>
      <c r="E660" s="35"/>
      <c r="F660" s="16"/>
      <c r="G660" s="231"/>
      <c r="H660" s="2"/>
      <c r="I660" s="2"/>
      <c r="J660" s="2"/>
      <c r="K660" s="2"/>
    </row>
    <row r="661" spans="1:11">
      <c r="A661" s="16"/>
      <c r="B661" s="16"/>
      <c r="C661" s="16"/>
      <c r="D661" s="16"/>
      <c r="E661" s="35"/>
      <c r="F661" s="16"/>
      <c r="G661" s="231"/>
      <c r="H661" s="2"/>
      <c r="I661" s="2"/>
      <c r="J661" s="2"/>
      <c r="K661" s="2"/>
    </row>
    <row r="662" spans="1:11">
      <c r="A662" s="16"/>
      <c r="B662" s="16"/>
      <c r="C662" s="16"/>
      <c r="D662" s="16"/>
      <c r="E662" s="35"/>
      <c r="F662" s="16"/>
      <c r="G662" s="231"/>
      <c r="H662" s="2"/>
      <c r="I662" s="2"/>
      <c r="J662" s="2"/>
      <c r="K662" s="2"/>
    </row>
    <row r="663" spans="1:11">
      <c r="A663" s="16"/>
      <c r="B663" s="16"/>
      <c r="C663" s="16"/>
      <c r="D663" s="16"/>
      <c r="E663" s="35"/>
      <c r="F663" s="16"/>
      <c r="G663" s="231"/>
      <c r="H663" s="2"/>
      <c r="I663" s="2"/>
      <c r="J663" s="2"/>
      <c r="K663" s="2"/>
    </row>
    <row r="664" spans="1:11">
      <c r="A664" s="16"/>
      <c r="B664" s="16"/>
      <c r="C664" s="16"/>
      <c r="D664" s="16"/>
      <c r="E664" s="35"/>
      <c r="F664" s="16"/>
      <c r="G664" s="231"/>
      <c r="H664" s="2"/>
      <c r="I664" s="2"/>
      <c r="J664" s="2"/>
      <c r="K664" s="2"/>
    </row>
    <row r="665" spans="1:11">
      <c r="A665" s="16"/>
      <c r="B665" s="16"/>
      <c r="C665" s="16"/>
      <c r="D665" s="16"/>
      <c r="E665" s="35"/>
      <c r="F665" s="16"/>
      <c r="G665" s="231"/>
      <c r="H665" s="2"/>
      <c r="I665" s="2"/>
      <c r="J665" s="2"/>
      <c r="K665" s="2"/>
    </row>
    <row r="666" spans="1:11">
      <c r="A666" s="16"/>
      <c r="B666" s="16"/>
      <c r="C666" s="16"/>
      <c r="D666" s="16"/>
      <c r="E666" s="35"/>
      <c r="F666" s="16"/>
      <c r="G666" s="231"/>
      <c r="H666" s="2"/>
      <c r="I666" s="2"/>
      <c r="J666" s="2"/>
      <c r="K666" s="2"/>
    </row>
    <row r="667" spans="1:11">
      <c r="A667" s="16"/>
      <c r="B667" s="16"/>
      <c r="C667" s="16"/>
      <c r="D667" s="16"/>
      <c r="E667" s="35"/>
      <c r="F667" s="16"/>
      <c r="G667" s="231"/>
      <c r="H667" s="2"/>
      <c r="I667" s="2"/>
      <c r="J667" s="2"/>
      <c r="K667" s="2"/>
    </row>
    <row r="668" spans="1:11">
      <c r="A668" s="16"/>
      <c r="B668" s="16"/>
      <c r="C668" s="16"/>
      <c r="D668" s="16"/>
      <c r="E668" s="35"/>
      <c r="F668" s="16"/>
      <c r="G668" s="231"/>
      <c r="H668" s="2"/>
      <c r="I668" s="2"/>
      <c r="J668" s="2"/>
      <c r="K668" s="2"/>
    </row>
    <row r="669" spans="1:11">
      <c r="A669" s="16"/>
      <c r="B669" s="16"/>
      <c r="C669" s="16"/>
      <c r="D669" s="16"/>
      <c r="E669" s="35"/>
      <c r="F669" s="16"/>
      <c r="G669" s="231"/>
      <c r="H669" s="2"/>
      <c r="I669" s="2"/>
      <c r="J669" s="2"/>
      <c r="K669" s="2"/>
    </row>
    <row r="670" spans="1:11">
      <c r="A670" s="16"/>
      <c r="B670" s="16"/>
      <c r="C670" s="16"/>
      <c r="D670" s="16"/>
      <c r="E670" s="35"/>
      <c r="F670" s="16"/>
      <c r="G670" s="231"/>
      <c r="H670" s="2"/>
      <c r="I670" s="2"/>
      <c r="J670" s="2"/>
      <c r="K670" s="2"/>
    </row>
    <row r="671" spans="1:11">
      <c r="A671" s="16"/>
      <c r="B671" s="16"/>
      <c r="C671" s="16"/>
      <c r="D671" s="16"/>
      <c r="E671" s="35"/>
      <c r="F671" s="16"/>
      <c r="G671" s="231"/>
      <c r="H671" s="2"/>
      <c r="I671" s="2"/>
      <c r="J671" s="2"/>
      <c r="K671" s="2"/>
    </row>
    <row r="672" spans="1:11">
      <c r="A672" s="16"/>
      <c r="B672" s="16"/>
      <c r="C672" s="16"/>
      <c r="D672" s="16"/>
      <c r="E672" s="35"/>
      <c r="F672" s="16"/>
      <c r="G672" s="231"/>
      <c r="H672" s="2"/>
      <c r="I672" s="2"/>
      <c r="J672" s="2"/>
      <c r="K672" s="2"/>
    </row>
    <row r="673" spans="1:11">
      <c r="A673" s="16"/>
      <c r="B673" s="16"/>
      <c r="C673" s="16"/>
      <c r="D673" s="16"/>
      <c r="E673" s="35"/>
      <c r="F673" s="16"/>
      <c r="G673" s="231"/>
      <c r="H673" s="2"/>
      <c r="I673" s="2"/>
      <c r="J673" s="2"/>
      <c r="K673" s="2"/>
    </row>
    <row r="674" spans="1:11">
      <c r="A674" s="16"/>
      <c r="B674" s="16"/>
      <c r="C674" s="16"/>
      <c r="D674" s="16"/>
      <c r="E674" s="35"/>
      <c r="F674" s="16"/>
      <c r="G674" s="231"/>
      <c r="H674" s="2"/>
      <c r="I674" s="2"/>
      <c r="J674" s="2"/>
      <c r="K674" s="2"/>
    </row>
    <row r="675" spans="1:11">
      <c r="A675" s="16"/>
      <c r="B675" s="16"/>
      <c r="C675" s="16"/>
      <c r="D675" s="16"/>
      <c r="E675" s="35"/>
      <c r="F675" s="16"/>
      <c r="G675" s="231"/>
      <c r="H675" s="2"/>
      <c r="I675" s="2"/>
      <c r="J675" s="2"/>
      <c r="K675" s="2"/>
    </row>
    <row r="676" spans="1:11">
      <c r="A676" s="16"/>
      <c r="B676" s="16"/>
      <c r="C676" s="16"/>
      <c r="D676" s="16"/>
      <c r="E676" s="35"/>
      <c r="F676" s="16"/>
      <c r="G676" s="231"/>
      <c r="H676" s="2"/>
      <c r="I676" s="2"/>
      <c r="J676" s="2"/>
      <c r="K676" s="2"/>
    </row>
    <row r="677" spans="1:11">
      <c r="A677" s="16"/>
      <c r="B677" s="16"/>
      <c r="C677" s="16"/>
      <c r="D677" s="16"/>
      <c r="E677" s="35"/>
      <c r="F677" s="16"/>
      <c r="G677" s="231"/>
      <c r="H677" s="2"/>
      <c r="I677" s="2"/>
      <c r="J677" s="2"/>
      <c r="K677" s="2"/>
    </row>
    <row r="678" spans="1:11">
      <c r="A678" s="16"/>
      <c r="B678" s="16"/>
      <c r="C678" s="16"/>
      <c r="D678" s="16"/>
      <c r="E678" s="35"/>
      <c r="F678" s="16"/>
      <c r="G678" s="231"/>
      <c r="H678" s="2"/>
      <c r="I678" s="2"/>
      <c r="J678" s="2"/>
      <c r="K678" s="2"/>
    </row>
    <row r="679" spans="1:11">
      <c r="A679" s="16"/>
      <c r="B679" s="16"/>
      <c r="C679" s="16"/>
      <c r="D679" s="16"/>
      <c r="E679" s="35"/>
      <c r="F679" s="16"/>
      <c r="G679" s="231"/>
      <c r="H679" s="2"/>
      <c r="I679" s="2"/>
      <c r="J679" s="2"/>
      <c r="K679" s="2"/>
    </row>
    <row r="680" spans="1:11">
      <c r="A680" s="16"/>
      <c r="B680" s="16"/>
      <c r="C680" s="16"/>
      <c r="D680" s="16"/>
      <c r="E680" s="35"/>
      <c r="F680" s="16"/>
      <c r="G680" s="231"/>
      <c r="H680" s="2"/>
      <c r="I680" s="2"/>
      <c r="J680" s="2"/>
      <c r="K680" s="2"/>
    </row>
    <row r="681" spans="1:11">
      <c r="A681" s="16"/>
      <c r="B681" s="16"/>
      <c r="C681" s="16"/>
      <c r="D681" s="16"/>
      <c r="E681" s="35"/>
      <c r="F681" s="16"/>
      <c r="G681" s="231"/>
      <c r="H681" s="2"/>
      <c r="I681" s="2"/>
      <c r="J681" s="2"/>
      <c r="K681" s="2"/>
    </row>
    <row r="682" spans="1:11">
      <c r="A682" s="16"/>
      <c r="B682" s="16"/>
      <c r="C682" s="16"/>
      <c r="D682" s="16"/>
      <c r="E682" s="35"/>
      <c r="F682" s="16"/>
      <c r="G682" s="231"/>
      <c r="H682" s="2"/>
      <c r="I682" s="2"/>
      <c r="J682" s="2"/>
      <c r="K682" s="2"/>
    </row>
    <row r="683" spans="1:11">
      <c r="A683" s="16"/>
      <c r="B683" s="16"/>
      <c r="C683" s="16"/>
      <c r="D683" s="16"/>
      <c r="E683" s="35"/>
      <c r="F683" s="16"/>
      <c r="G683" s="231"/>
      <c r="H683" s="2"/>
      <c r="I683" s="2"/>
      <c r="J683" s="2"/>
      <c r="K683" s="2"/>
    </row>
    <row r="684" spans="1:11">
      <c r="A684" s="16"/>
      <c r="B684" s="16"/>
      <c r="C684" s="16"/>
      <c r="D684" s="16"/>
      <c r="E684" s="35"/>
      <c r="F684" s="16"/>
      <c r="G684" s="231"/>
      <c r="H684" s="2"/>
      <c r="I684" s="2"/>
      <c r="J684" s="2"/>
      <c r="K684" s="2"/>
    </row>
    <row r="685" spans="1:11">
      <c r="A685" s="16"/>
      <c r="B685" s="16"/>
      <c r="C685" s="16"/>
      <c r="D685" s="16"/>
      <c r="E685" s="35"/>
      <c r="F685" s="16"/>
      <c r="G685" s="231"/>
      <c r="H685" s="2"/>
      <c r="I685" s="2"/>
      <c r="J685" s="2"/>
      <c r="K685" s="2"/>
    </row>
    <row r="686" spans="1:11">
      <c r="A686" s="16"/>
      <c r="B686" s="16"/>
      <c r="C686" s="16"/>
      <c r="D686" s="16"/>
      <c r="E686" s="35"/>
      <c r="F686" s="16"/>
      <c r="G686" s="231"/>
      <c r="H686" s="2"/>
      <c r="I686" s="2"/>
      <c r="J686" s="2"/>
      <c r="K686" s="2"/>
    </row>
    <row r="687" spans="1:11">
      <c r="A687" s="16"/>
      <c r="B687" s="16"/>
      <c r="C687" s="16"/>
      <c r="D687" s="16"/>
      <c r="E687" s="35"/>
      <c r="F687" s="16"/>
      <c r="G687" s="231"/>
      <c r="H687" s="2"/>
      <c r="I687" s="2"/>
      <c r="J687" s="2"/>
      <c r="K687" s="2"/>
    </row>
    <row r="688" spans="1:11">
      <c r="A688" s="16"/>
      <c r="B688" s="16"/>
      <c r="C688" s="16"/>
      <c r="D688" s="16"/>
      <c r="E688" s="35"/>
      <c r="F688" s="16"/>
      <c r="G688" s="231"/>
      <c r="H688" s="2"/>
      <c r="I688" s="2"/>
      <c r="J688" s="2"/>
      <c r="K688" s="2"/>
    </row>
    <row r="689" spans="1:11">
      <c r="A689" s="16"/>
      <c r="B689" s="16"/>
      <c r="C689" s="16"/>
      <c r="D689" s="16"/>
      <c r="E689" s="35"/>
      <c r="F689" s="16"/>
      <c r="G689" s="231"/>
      <c r="H689" s="2"/>
      <c r="I689" s="2"/>
      <c r="J689" s="2"/>
      <c r="K689" s="2"/>
    </row>
    <row r="690" spans="1:11">
      <c r="A690" s="16"/>
      <c r="B690" s="16"/>
      <c r="C690" s="16"/>
      <c r="D690" s="16"/>
      <c r="E690" s="35"/>
      <c r="F690" s="16"/>
      <c r="G690" s="231"/>
      <c r="H690" s="2"/>
      <c r="I690" s="2"/>
      <c r="J690" s="2"/>
      <c r="K690" s="2"/>
    </row>
    <row r="691" spans="1:11">
      <c r="A691" s="16"/>
      <c r="B691" s="16"/>
      <c r="C691" s="16"/>
      <c r="D691" s="16"/>
      <c r="E691" s="35"/>
      <c r="F691" s="16"/>
      <c r="G691" s="231"/>
      <c r="H691" s="2"/>
      <c r="I691" s="2"/>
      <c r="J691" s="2"/>
      <c r="K691" s="2"/>
    </row>
    <row r="692" spans="1:11">
      <c r="A692" s="16"/>
      <c r="B692" s="16"/>
      <c r="C692" s="16"/>
      <c r="D692" s="16"/>
      <c r="E692" s="35"/>
      <c r="F692" s="16"/>
      <c r="G692" s="231"/>
      <c r="H692" s="2"/>
      <c r="I692" s="2"/>
      <c r="J692" s="2"/>
      <c r="K692" s="2"/>
    </row>
    <row r="693" spans="1:11">
      <c r="A693" s="16"/>
      <c r="B693" s="16"/>
      <c r="C693" s="16"/>
      <c r="D693" s="16"/>
      <c r="E693" s="35"/>
      <c r="F693" s="16"/>
      <c r="G693" s="231"/>
      <c r="H693" s="2"/>
      <c r="I693" s="2"/>
      <c r="J693" s="2"/>
      <c r="K693" s="2"/>
    </row>
    <row r="694" spans="1:11">
      <c r="A694" s="16"/>
      <c r="B694" s="16"/>
      <c r="C694" s="16"/>
      <c r="D694" s="16"/>
      <c r="E694" s="35"/>
      <c r="F694" s="16"/>
      <c r="G694" s="231"/>
      <c r="H694" s="2"/>
      <c r="I694" s="2"/>
      <c r="J694" s="2"/>
      <c r="K694" s="2"/>
    </row>
    <row r="695" spans="1:11">
      <c r="A695" s="16"/>
      <c r="B695" s="16"/>
      <c r="C695" s="16"/>
      <c r="D695" s="16"/>
      <c r="E695" s="35"/>
      <c r="F695" s="16"/>
      <c r="G695" s="231"/>
      <c r="H695" s="2"/>
      <c r="I695" s="2"/>
      <c r="J695" s="2"/>
      <c r="K695" s="2"/>
    </row>
    <row r="696" spans="1:11">
      <c r="A696" s="16"/>
      <c r="B696" s="16"/>
      <c r="C696" s="16"/>
      <c r="D696" s="16"/>
      <c r="E696" s="35"/>
      <c r="F696" s="16"/>
      <c r="G696" s="231"/>
      <c r="H696" s="2"/>
      <c r="I696" s="2"/>
      <c r="J696" s="2"/>
      <c r="K696" s="2"/>
    </row>
    <row r="697" spans="1:11">
      <c r="A697" s="16"/>
      <c r="B697" s="16"/>
      <c r="C697" s="16"/>
      <c r="D697" s="16"/>
      <c r="E697" s="35"/>
      <c r="F697" s="16"/>
      <c r="G697" s="231"/>
      <c r="H697" s="2"/>
      <c r="I697" s="2"/>
      <c r="J697" s="2"/>
      <c r="K697" s="2"/>
    </row>
    <row r="698" spans="1:11">
      <c r="A698" s="16"/>
      <c r="B698" s="16"/>
      <c r="C698" s="16"/>
      <c r="D698" s="16"/>
      <c r="E698" s="35"/>
      <c r="F698" s="16"/>
      <c r="G698" s="231"/>
      <c r="H698" s="2"/>
      <c r="I698" s="2"/>
      <c r="J698" s="2"/>
      <c r="K698" s="2"/>
    </row>
    <row r="699" spans="1:11">
      <c r="A699" s="16"/>
      <c r="B699" s="16"/>
      <c r="C699" s="16"/>
      <c r="D699" s="16"/>
      <c r="E699" s="35"/>
      <c r="F699" s="16"/>
      <c r="G699" s="231"/>
      <c r="H699" s="2"/>
      <c r="I699" s="2"/>
      <c r="J699" s="2"/>
      <c r="K699" s="2"/>
    </row>
    <row r="700" spans="1:11">
      <c r="A700" s="16"/>
      <c r="B700" s="16"/>
      <c r="C700" s="16"/>
      <c r="D700" s="16"/>
      <c r="E700" s="35"/>
      <c r="F700" s="16"/>
      <c r="G700" s="231"/>
      <c r="H700" s="2"/>
      <c r="I700" s="2"/>
      <c r="J700" s="2"/>
      <c r="K700" s="2"/>
    </row>
    <row r="701" spans="1:11">
      <c r="A701" s="16"/>
      <c r="B701" s="16"/>
      <c r="C701" s="16"/>
      <c r="D701" s="16"/>
      <c r="E701" s="35"/>
      <c r="F701" s="16"/>
      <c r="G701" s="231"/>
      <c r="H701" s="2"/>
      <c r="I701" s="2"/>
      <c r="J701" s="2"/>
      <c r="K701" s="2"/>
    </row>
    <row r="702" spans="1:11">
      <c r="A702" s="16"/>
      <c r="B702" s="16"/>
      <c r="C702" s="16"/>
      <c r="D702" s="16"/>
      <c r="E702" s="35"/>
      <c r="F702" s="16"/>
      <c r="G702" s="231"/>
      <c r="H702" s="2"/>
      <c r="I702" s="2"/>
      <c r="J702" s="2"/>
      <c r="K702" s="2"/>
    </row>
    <row r="703" spans="1:11">
      <c r="A703" s="16"/>
      <c r="B703" s="16"/>
      <c r="C703" s="16"/>
      <c r="D703" s="16"/>
      <c r="E703" s="35"/>
      <c r="F703" s="16"/>
      <c r="G703" s="231"/>
      <c r="H703" s="2"/>
      <c r="I703" s="2"/>
      <c r="J703" s="2"/>
      <c r="K703" s="2"/>
    </row>
    <row r="704" spans="1:11">
      <c r="A704" s="16"/>
      <c r="B704" s="16"/>
      <c r="C704" s="16"/>
      <c r="D704" s="16"/>
      <c r="E704" s="35"/>
      <c r="F704" s="16"/>
      <c r="G704" s="231"/>
      <c r="H704" s="2"/>
      <c r="I704" s="2"/>
      <c r="J704" s="2"/>
      <c r="K704" s="2"/>
    </row>
    <row r="705" spans="1:11">
      <c r="A705" s="16"/>
      <c r="B705" s="16"/>
      <c r="C705" s="16"/>
      <c r="D705" s="16"/>
      <c r="E705" s="35"/>
      <c r="F705" s="16"/>
      <c r="G705" s="231"/>
      <c r="H705" s="2"/>
      <c r="I705" s="2"/>
      <c r="J705" s="2"/>
      <c r="K705" s="2"/>
    </row>
    <row r="706" spans="1:11">
      <c r="A706" s="16"/>
      <c r="B706" s="16"/>
      <c r="C706" s="16"/>
      <c r="D706" s="16"/>
      <c r="E706" s="35"/>
      <c r="F706" s="16"/>
      <c r="G706" s="231"/>
      <c r="H706" s="2"/>
      <c r="I706" s="2"/>
      <c r="J706" s="2"/>
      <c r="K706" s="2"/>
    </row>
    <row r="707" spans="1:11">
      <c r="A707" s="16"/>
      <c r="B707" s="16"/>
      <c r="C707" s="16"/>
      <c r="D707" s="16"/>
      <c r="E707" s="35"/>
      <c r="F707" s="16"/>
      <c r="G707" s="231"/>
      <c r="H707" s="2"/>
      <c r="I707" s="2"/>
      <c r="J707" s="2"/>
      <c r="K707" s="2"/>
    </row>
    <row r="708" spans="1:11">
      <c r="A708" s="16"/>
      <c r="B708" s="16"/>
      <c r="C708" s="16"/>
      <c r="D708" s="16"/>
      <c r="E708" s="35"/>
      <c r="F708" s="16"/>
      <c r="G708" s="231"/>
      <c r="H708" s="2"/>
      <c r="I708" s="2"/>
      <c r="J708" s="2"/>
      <c r="K708" s="2"/>
    </row>
    <row r="709" spans="1:11">
      <c r="A709" s="16"/>
      <c r="B709" s="16"/>
      <c r="C709" s="16"/>
      <c r="D709" s="16"/>
      <c r="E709" s="35"/>
      <c r="F709" s="16"/>
      <c r="G709" s="231"/>
      <c r="H709" s="2"/>
      <c r="I709" s="2"/>
      <c r="J709" s="2"/>
      <c r="K709" s="2"/>
    </row>
    <row r="710" spans="1:11">
      <c r="A710" s="16"/>
      <c r="B710" s="16"/>
      <c r="C710" s="16"/>
      <c r="D710" s="16"/>
      <c r="E710" s="35"/>
      <c r="F710" s="16"/>
      <c r="G710" s="231"/>
      <c r="H710" s="2"/>
      <c r="I710" s="2"/>
      <c r="J710" s="2"/>
      <c r="K710" s="2"/>
    </row>
    <row r="711" spans="1:11">
      <c r="A711" s="16"/>
      <c r="B711" s="16"/>
      <c r="C711" s="16"/>
      <c r="D711" s="16"/>
      <c r="E711" s="35"/>
      <c r="F711" s="16"/>
      <c r="G711" s="231"/>
      <c r="H711" s="2"/>
      <c r="I711" s="2"/>
      <c r="J711" s="2"/>
      <c r="K711" s="2"/>
    </row>
    <row r="712" spans="1:11">
      <c r="A712" s="16"/>
      <c r="B712" s="16"/>
      <c r="C712" s="16"/>
      <c r="D712" s="16"/>
      <c r="E712" s="35"/>
      <c r="F712" s="16"/>
      <c r="G712" s="231"/>
      <c r="H712" s="2"/>
      <c r="I712" s="2"/>
      <c r="J712" s="2"/>
      <c r="K712" s="2"/>
    </row>
    <row r="713" spans="1:11">
      <c r="A713" s="16"/>
      <c r="B713" s="16"/>
      <c r="C713" s="16"/>
      <c r="D713" s="16"/>
      <c r="E713" s="35"/>
      <c r="F713" s="16"/>
      <c r="G713" s="231"/>
      <c r="H713" s="2"/>
      <c r="I713" s="2"/>
      <c r="J713" s="2"/>
      <c r="K713" s="2"/>
    </row>
    <row r="714" spans="1:11">
      <c r="A714" s="16"/>
      <c r="B714" s="16"/>
      <c r="C714" s="16"/>
      <c r="D714" s="16"/>
      <c r="E714" s="35"/>
      <c r="F714" s="16"/>
      <c r="G714" s="231"/>
      <c r="H714" s="2"/>
      <c r="I714" s="2"/>
      <c r="J714" s="2"/>
      <c r="K714" s="2"/>
    </row>
    <row r="715" spans="1:11">
      <c r="A715" s="16"/>
      <c r="B715" s="16"/>
      <c r="C715" s="16"/>
      <c r="D715" s="16"/>
      <c r="E715" s="35"/>
      <c r="F715" s="16"/>
      <c r="G715" s="231"/>
      <c r="H715" s="2"/>
      <c r="I715" s="2"/>
      <c r="J715" s="2"/>
      <c r="K715" s="2"/>
    </row>
    <row r="716" spans="1:11">
      <c r="A716" s="16"/>
      <c r="B716" s="16"/>
      <c r="C716" s="16"/>
      <c r="D716" s="16"/>
      <c r="E716" s="35"/>
      <c r="F716" s="16"/>
      <c r="G716" s="231"/>
      <c r="H716" s="2"/>
      <c r="I716" s="2"/>
      <c r="J716" s="2"/>
      <c r="K716" s="2"/>
    </row>
    <row r="717" spans="1:11">
      <c r="A717" s="16"/>
      <c r="B717" s="16"/>
      <c r="C717" s="16"/>
      <c r="D717" s="16"/>
      <c r="E717" s="35"/>
      <c r="F717" s="16"/>
      <c r="G717" s="231"/>
      <c r="H717" s="2"/>
      <c r="I717" s="2"/>
      <c r="J717" s="2"/>
      <c r="K717" s="2"/>
    </row>
    <row r="718" spans="1:11">
      <c r="A718" s="16"/>
      <c r="B718" s="16"/>
      <c r="C718" s="16"/>
      <c r="D718" s="16"/>
      <c r="E718" s="35"/>
      <c r="F718" s="16"/>
      <c r="G718" s="231"/>
      <c r="H718" s="2"/>
      <c r="I718" s="2"/>
      <c r="J718" s="2"/>
      <c r="K718" s="2"/>
    </row>
    <row r="719" spans="1:11">
      <c r="A719" s="16"/>
      <c r="B719" s="16"/>
      <c r="C719" s="16"/>
      <c r="D719" s="16"/>
      <c r="E719" s="35"/>
      <c r="F719" s="16"/>
      <c r="G719" s="231"/>
      <c r="H719" s="2"/>
      <c r="I719" s="2"/>
      <c r="J719" s="2"/>
      <c r="K719" s="2"/>
    </row>
    <row r="720" spans="1:11">
      <c r="A720" s="16"/>
      <c r="B720" s="16"/>
      <c r="C720" s="16"/>
      <c r="D720" s="16"/>
      <c r="E720" s="35"/>
      <c r="F720" s="16"/>
      <c r="G720" s="231"/>
      <c r="H720" s="2"/>
      <c r="I720" s="2"/>
      <c r="J720" s="2"/>
      <c r="K720" s="2"/>
    </row>
    <row r="721" spans="1:11">
      <c r="A721" s="16"/>
      <c r="B721" s="16"/>
      <c r="C721" s="16"/>
      <c r="D721" s="16"/>
      <c r="E721" s="35"/>
      <c r="F721" s="16"/>
      <c r="G721" s="231"/>
      <c r="H721" s="2"/>
      <c r="I721" s="2"/>
      <c r="J721" s="2"/>
      <c r="K721" s="2"/>
    </row>
    <row r="722" spans="1:11">
      <c r="A722" s="16"/>
      <c r="B722" s="16"/>
      <c r="C722" s="16"/>
      <c r="D722" s="16"/>
      <c r="E722" s="35"/>
      <c r="F722" s="16"/>
      <c r="G722" s="231"/>
      <c r="H722" s="2"/>
      <c r="I722" s="2"/>
      <c r="J722" s="2"/>
      <c r="K722" s="2"/>
    </row>
    <row r="723" spans="1:11">
      <c r="A723" s="16"/>
      <c r="B723" s="16"/>
      <c r="C723" s="16"/>
      <c r="D723" s="16"/>
      <c r="E723" s="35"/>
      <c r="F723" s="16"/>
      <c r="G723" s="231"/>
      <c r="H723" s="2"/>
      <c r="I723" s="2"/>
      <c r="J723" s="2"/>
      <c r="K723" s="2"/>
    </row>
    <row r="724" spans="1:11">
      <c r="A724" s="16"/>
      <c r="B724" s="16"/>
      <c r="C724" s="16"/>
      <c r="D724" s="16"/>
      <c r="E724" s="35"/>
      <c r="F724" s="16"/>
      <c r="G724" s="231"/>
      <c r="H724" s="2"/>
      <c r="I724" s="2"/>
      <c r="J724" s="2"/>
      <c r="K724" s="2"/>
    </row>
    <row r="725" spans="1:11">
      <c r="A725" s="16"/>
      <c r="B725" s="16"/>
      <c r="C725" s="16"/>
      <c r="D725" s="16"/>
      <c r="E725" s="35"/>
      <c r="F725" s="16"/>
      <c r="G725" s="231"/>
      <c r="H725" s="2"/>
      <c r="I725" s="2"/>
      <c r="J725" s="2"/>
      <c r="K725" s="2"/>
    </row>
    <row r="726" spans="1:11">
      <c r="A726" s="16"/>
      <c r="B726" s="16"/>
      <c r="C726" s="16"/>
      <c r="D726" s="16"/>
      <c r="E726" s="35"/>
      <c r="F726" s="16"/>
      <c r="G726" s="231"/>
      <c r="H726" s="2"/>
      <c r="I726" s="2"/>
      <c r="J726" s="2"/>
      <c r="K726" s="2"/>
    </row>
    <row r="727" spans="1:11">
      <c r="A727" s="16"/>
      <c r="B727" s="16"/>
      <c r="C727" s="16"/>
      <c r="D727" s="16"/>
      <c r="E727" s="35"/>
      <c r="F727" s="16"/>
      <c r="G727" s="231"/>
      <c r="H727" s="2"/>
      <c r="I727" s="2"/>
      <c r="J727" s="2"/>
      <c r="K727" s="2"/>
    </row>
    <row r="728" spans="1:11">
      <c r="A728" s="16"/>
      <c r="B728" s="16"/>
      <c r="C728" s="16"/>
      <c r="D728" s="16"/>
      <c r="E728" s="35"/>
      <c r="F728" s="16"/>
      <c r="G728" s="231"/>
      <c r="H728" s="2"/>
      <c r="I728" s="2"/>
      <c r="J728" s="2"/>
      <c r="K728" s="2"/>
    </row>
    <row r="729" spans="1:11">
      <c r="A729" s="16"/>
      <c r="B729" s="16"/>
      <c r="C729" s="16"/>
      <c r="D729" s="16"/>
      <c r="E729" s="35"/>
      <c r="F729" s="16"/>
      <c r="G729" s="231"/>
      <c r="H729" s="2"/>
      <c r="I729" s="2"/>
      <c r="J729" s="2"/>
      <c r="K729" s="2"/>
    </row>
    <row r="730" spans="1:11">
      <c r="A730" s="16"/>
      <c r="B730" s="16"/>
      <c r="C730" s="16"/>
      <c r="D730" s="16"/>
      <c r="E730" s="35"/>
      <c r="F730" s="16"/>
      <c r="G730" s="231"/>
      <c r="H730" s="2"/>
      <c r="I730" s="2"/>
      <c r="J730" s="2"/>
      <c r="K730" s="2"/>
    </row>
    <row r="731" spans="1:11">
      <c r="A731" s="16"/>
      <c r="B731" s="16"/>
      <c r="C731" s="16"/>
      <c r="D731" s="16"/>
      <c r="E731" s="35"/>
      <c r="F731" s="16"/>
      <c r="G731" s="231"/>
      <c r="H731" s="2"/>
      <c r="I731" s="2"/>
      <c r="J731" s="2"/>
      <c r="K731" s="2"/>
    </row>
    <row r="732" spans="1:11">
      <c r="A732" s="16"/>
      <c r="B732" s="16"/>
      <c r="C732" s="16"/>
      <c r="D732" s="16"/>
      <c r="E732" s="35"/>
      <c r="F732" s="16"/>
      <c r="G732" s="231"/>
      <c r="H732" s="2"/>
      <c r="I732" s="2"/>
      <c r="J732" s="2"/>
      <c r="K732" s="2"/>
    </row>
    <row r="733" spans="1:11">
      <c r="A733" s="16"/>
      <c r="B733" s="16"/>
      <c r="C733" s="16"/>
      <c r="D733" s="16"/>
      <c r="E733" s="35"/>
      <c r="F733" s="16"/>
      <c r="G733" s="231"/>
      <c r="H733" s="2"/>
      <c r="I733" s="2"/>
      <c r="J733" s="2"/>
      <c r="K733" s="2"/>
    </row>
    <row r="734" spans="1:11">
      <c r="A734" s="16"/>
      <c r="B734" s="16"/>
      <c r="C734" s="16"/>
      <c r="D734" s="16"/>
      <c r="E734" s="35"/>
      <c r="F734" s="16"/>
      <c r="G734" s="231"/>
      <c r="H734" s="2"/>
      <c r="I734" s="2"/>
      <c r="J734" s="2"/>
      <c r="K734" s="2"/>
    </row>
    <row r="735" spans="1:11">
      <c r="A735" s="16"/>
      <c r="B735" s="16"/>
      <c r="C735" s="16"/>
      <c r="D735" s="16"/>
      <c r="E735" s="35"/>
      <c r="F735" s="16"/>
      <c r="G735" s="231"/>
      <c r="H735" s="2"/>
      <c r="I735" s="2"/>
      <c r="J735" s="2"/>
      <c r="K735" s="2"/>
    </row>
    <row r="736" spans="1:11">
      <c r="A736" s="16"/>
      <c r="B736" s="16"/>
      <c r="C736" s="16"/>
      <c r="D736" s="16"/>
      <c r="E736" s="35"/>
      <c r="F736" s="16"/>
      <c r="G736" s="231"/>
      <c r="H736" s="2"/>
      <c r="I736" s="2"/>
      <c r="J736" s="2"/>
      <c r="K736" s="2"/>
    </row>
    <row r="737" spans="1:11">
      <c r="A737" s="16"/>
      <c r="B737" s="16"/>
      <c r="C737" s="16"/>
      <c r="D737" s="16"/>
      <c r="E737" s="35"/>
      <c r="F737" s="16"/>
      <c r="G737" s="231"/>
      <c r="H737" s="2"/>
      <c r="I737" s="2"/>
      <c r="J737" s="2"/>
      <c r="K737" s="2"/>
    </row>
    <row r="738" spans="1:11">
      <c r="A738" s="16"/>
      <c r="B738" s="16"/>
      <c r="C738" s="16"/>
      <c r="D738" s="16"/>
      <c r="E738" s="35"/>
      <c r="F738" s="16"/>
      <c r="G738" s="231"/>
      <c r="H738" s="2"/>
      <c r="I738" s="2"/>
      <c r="J738" s="2"/>
      <c r="K738" s="2"/>
    </row>
    <row r="739" spans="1:11">
      <c r="A739" s="16"/>
      <c r="B739" s="16"/>
      <c r="C739" s="16"/>
      <c r="D739" s="16"/>
      <c r="E739" s="35"/>
      <c r="F739" s="16"/>
      <c r="G739" s="231"/>
      <c r="H739" s="2"/>
      <c r="I739" s="2"/>
      <c r="J739" s="2"/>
      <c r="K739" s="2"/>
    </row>
    <row r="740" spans="1:11">
      <c r="A740" s="16"/>
      <c r="B740" s="16"/>
      <c r="C740" s="16"/>
      <c r="D740" s="16"/>
      <c r="E740" s="35"/>
      <c r="F740" s="16"/>
      <c r="G740" s="231"/>
      <c r="H740" s="2"/>
      <c r="I740" s="2"/>
      <c r="J740" s="2"/>
      <c r="K740" s="2"/>
    </row>
    <row r="741" spans="1:11">
      <c r="A741" s="16"/>
      <c r="B741" s="16"/>
      <c r="C741" s="16"/>
      <c r="D741" s="16"/>
      <c r="E741" s="35"/>
      <c r="F741" s="16"/>
      <c r="G741" s="231"/>
      <c r="H741" s="2"/>
      <c r="I741" s="2"/>
      <c r="J741" s="2"/>
      <c r="K741" s="2"/>
    </row>
    <row r="742" spans="1:11">
      <c r="A742" s="16"/>
      <c r="B742" s="16"/>
      <c r="C742" s="16"/>
      <c r="D742" s="16"/>
      <c r="E742" s="35"/>
      <c r="F742" s="16"/>
      <c r="G742" s="231"/>
      <c r="H742" s="2"/>
      <c r="I742" s="2"/>
      <c r="J742" s="2"/>
      <c r="K742" s="2"/>
    </row>
    <row r="743" spans="1:11">
      <c r="A743" s="16"/>
      <c r="B743" s="16"/>
      <c r="C743" s="16"/>
      <c r="D743" s="16"/>
      <c r="E743" s="35"/>
      <c r="F743" s="16"/>
      <c r="G743" s="231"/>
      <c r="H743" s="2"/>
      <c r="I743" s="2"/>
      <c r="J743" s="2"/>
      <c r="K743" s="2"/>
    </row>
    <row r="744" spans="1:11">
      <c r="A744" s="16"/>
      <c r="B744" s="16"/>
      <c r="C744" s="16"/>
      <c r="D744" s="16"/>
      <c r="E744" s="35"/>
      <c r="F744" s="16"/>
      <c r="G744" s="231"/>
      <c r="H744" s="2"/>
      <c r="I744" s="2"/>
      <c r="J744" s="2"/>
      <c r="K744" s="2"/>
    </row>
    <row r="745" spans="1:11">
      <c r="A745" s="16"/>
      <c r="B745" s="16"/>
      <c r="C745" s="16"/>
      <c r="D745" s="16"/>
      <c r="E745" s="35"/>
      <c r="F745" s="16"/>
      <c r="G745" s="231"/>
      <c r="H745" s="2"/>
      <c r="I745" s="2"/>
      <c r="J745" s="2"/>
      <c r="K745" s="2"/>
    </row>
    <row r="746" spans="1:11">
      <c r="A746" s="16"/>
      <c r="B746" s="16"/>
      <c r="C746" s="16"/>
      <c r="D746" s="16"/>
      <c r="E746" s="35"/>
      <c r="F746" s="16"/>
      <c r="G746" s="231"/>
      <c r="H746" s="2"/>
      <c r="I746" s="2"/>
      <c r="J746" s="2"/>
      <c r="K746" s="2"/>
    </row>
    <row r="747" spans="1:11">
      <c r="A747" s="16"/>
      <c r="B747" s="16"/>
      <c r="C747" s="16"/>
      <c r="D747" s="16"/>
      <c r="E747" s="35"/>
      <c r="F747" s="16"/>
      <c r="G747" s="231"/>
      <c r="H747" s="2"/>
      <c r="I747" s="2"/>
      <c r="J747" s="2"/>
      <c r="K747" s="2"/>
    </row>
    <row r="748" spans="1:11">
      <c r="A748" s="16"/>
      <c r="B748" s="16"/>
      <c r="C748" s="16"/>
      <c r="D748" s="16"/>
      <c r="E748" s="35"/>
      <c r="F748" s="16"/>
      <c r="G748" s="231"/>
      <c r="H748" s="2"/>
      <c r="I748" s="2"/>
      <c r="J748" s="2"/>
      <c r="K748" s="2"/>
    </row>
    <row r="749" spans="1:11">
      <c r="A749" s="16"/>
      <c r="B749" s="16"/>
      <c r="C749" s="16"/>
      <c r="D749" s="16"/>
      <c r="E749" s="35"/>
      <c r="F749" s="16"/>
      <c r="G749" s="231"/>
      <c r="H749" s="2"/>
      <c r="I749" s="2"/>
      <c r="J749" s="2"/>
      <c r="K749" s="2"/>
    </row>
    <row r="750" spans="1:11">
      <c r="A750" s="16"/>
      <c r="B750" s="16"/>
      <c r="C750" s="16"/>
      <c r="D750" s="16"/>
      <c r="E750" s="35"/>
      <c r="F750" s="16"/>
      <c r="G750" s="231"/>
      <c r="H750" s="2"/>
      <c r="I750" s="2"/>
      <c r="J750" s="2"/>
      <c r="K750" s="2"/>
    </row>
    <row r="751" spans="1:11">
      <c r="A751" s="16"/>
      <c r="B751" s="16"/>
      <c r="C751" s="16"/>
      <c r="D751" s="16"/>
      <c r="E751" s="35"/>
      <c r="F751" s="16"/>
      <c r="G751" s="231"/>
      <c r="H751" s="2"/>
      <c r="I751" s="2"/>
      <c r="J751" s="2"/>
      <c r="K751" s="2"/>
    </row>
    <row r="752" spans="1:11">
      <c r="A752" s="16"/>
      <c r="B752" s="16"/>
      <c r="C752" s="16"/>
      <c r="D752" s="16"/>
      <c r="E752" s="35"/>
      <c r="F752" s="16"/>
      <c r="G752" s="231"/>
      <c r="H752" s="2"/>
      <c r="I752" s="2"/>
      <c r="J752" s="2"/>
      <c r="K752" s="2"/>
    </row>
    <row r="753" spans="1:11">
      <c r="A753" s="16"/>
      <c r="B753" s="16"/>
      <c r="C753" s="16"/>
      <c r="D753" s="16"/>
      <c r="E753" s="35"/>
      <c r="F753" s="16"/>
      <c r="G753" s="231"/>
      <c r="H753" s="2"/>
      <c r="I753" s="2"/>
      <c r="J753" s="2"/>
      <c r="K753" s="2"/>
    </row>
    <row r="754" spans="1:11">
      <c r="A754" s="16"/>
      <c r="B754" s="16"/>
      <c r="C754" s="16"/>
      <c r="D754" s="16"/>
      <c r="E754" s="35"/>
      <c r="F754" s="16"/>
      <c r="G754" s="231"/>
      <c r="H754" s="2"/>
      <c r="I754" s="2"/>
      <c r="J754" s="2"/>
      <c r="K754" s="2"/>
    </row>
  </sheetData>
  <protectedRanges>
    <protectedRange password="C715" sqref="C574:C575" name="Intervalo3_18" securityDescriptor="O:WDG:WDD:(A;;CC;;;S-1-5-21-331323738-3957049979-2397494211-500)"/>
  </protectedRanges>
  <autoFilter ref="C1:D754"/>
  <mergeCells count="34">
    <mergeCell ref="B501:I501"/>
    <mergeCell ref="B524:I524"/>
    <mergeCell ref="B81:I81"/>
    <mergeCell ref="B85:I85"/>
    <mergeCell ref="B596:I596"/>
    <mergeCell ref="B531:I531"/>
    <mergeCell ref="B554:I554"/>
    <mergeCell ref="B561:I561"/>
    <mergeCell ref="B587:I587"/>
    <mergeCell ref="B593:I593"/>
    <mergeCell ref="B448:I448"/>
    <mergeCell ref="B481:I481"/>
    <mergeCell ref="B487:I487"/>
    <mergeCell ref="B3:K3"/>
    <mergeCell ref="B4:K4"/>
    <mergeCell ref="B5:K5"/>
    <mergeCell ref="B6:K6"/>
    <mergeCell ref="B7:K7"/>
    <mergeCell ref="B8:K8"/>
    <mergeCell ref="F601:I601"/>
    <mergeCell ref="B595:I595"/>
    <mergeCell ref="B253:I253"/>
    <mergeCell ref="B286:I286"/>
    <mergeCell ref="B308:I308"/>
    <mergeCell ref="B339:I339"/>
    <mergeCell ref="B442:I442"/>
    <mergeCell ref="B99:I99"/>
    <mergeCell ref="B123:I123"/>
    <mergeCell ref="B131:I131"/>
    <mergeCell ref="B211:I211"/>
    <mergeCell ref="B224:I224"/>
    <mergeCell ref="B16:I16"/>
    <mergeCell ref="B23:I23"/>
    <mergeCell ref="B31:I31"/>
  </mergeCells>
  <phoneticPr fontId="34" type="noConversion"/>
  <printOptions horizontalCentered="1"/>
  <pageMargins left="0.62992125984251968" right="3.937007874015748E-2" top="0.74803149606299213" bottom="0.74803149606299213" header="0.31496062992125984" footer="0.31496062992125984"/>
  <pageSetup paperSize="9" scale="50" fitToHeight="0" orientation="portrait" r:id="rId1"/>
  <headerFooter alignWithMargins="0"/>
  <rowBreaks count="1" manualBreakCount="1">
    <brk id="495" min="1" max="10" man="1"/>
  </rowBreaks>
  <ignoredErrors>
    <ignoredError sqref="K224 E11:F15 H11:H15 H19:H22 E26:F30 H26:H30 E34:H80 E83:H84 H87:H98 E89:F98 E102:H122 E125:H130 E141:H151 H134:H140 E152:H161 E172:H175 H162:H171 E176:H210 H214:H223 E219:F223 H226:H248 E239:F252 H249:H252 E231:F232 E255:H285 E288:H307 E310:H337 E338:H338 E342:H346 E348:H441 E444:H447 E451:H480 E483:H486 E489:H500 E504:H523 E526:H530 E534:H553 E556:H560 E564:H586 E589:H592" emptyCellReference="1"/>
  </ignoredErrors>
  <drawing r:id="rId2"/>
  <legacyDrawingHF r:id="rId3"/>
</worksheet>
</file>

<file path=xl/worksheets/sheet4.xml><?xml version="1.0" encoding="utf-8"?>
<worksheet xmlns="http://schemas.openxmlformats.org/spreadsheetml/2006/main" xmlns:r="http://schemas.openxmlformats.org/officeDocument/2006/relationships">
  <dimension ref="A2:K87"/>
  <sheetViews>
    <sheetView view="pageBreakPreview" zoomScale="80" zoomScaleNormal="80" zoomScaleSheetLayoutView="80" workbookViewId="0">
      <selection activeCell="A7" sqref="A7:K7"/>
    </sheetView>
  </sheetViews>
  <sheetFormatPr defaultRowHeight="12.75"/>
  <cols>
    <col min="1" max="1" width="9.125" style="318" bestFit="1" customWidth="1"/>
    <col min="2" max="2" width="57.25" style="20" customWidth="1"/>
    <col min="3" max="3" width="14.875" style="20" customWidth="1"/>
    <col min="4" max="4" width="8.875" style="20" customWidth="1"/>
    <col min="5" max="6" width="15" style="20" bestFit="1" customWidth="1"/>
    <col min="7" max="8" width="14.875" style="67" bestFit="1" customWidth="1"/>
    <col min="9" max="9" width="14.875" style="91" bestFit="1" customWidth="1"/>
    <col min="10" max="10" width="14.5" style="67" customWidth="1"/>
    <col min="11" max="11" width="14.75" style="20" customWidth="1"/>
    <col min="12" max="243" width="9" style="20"/>
    <col min="244" max="244" width="42.625" style="20" customWidth="1"/>
    <col min="245" max="245" width="14" style="20" customWidth="1"/>
    <col min="246" max="246" width="9.25" style="20" bestFit="1" customWidth="1"/>
    <col min="247" max="247" width="11.25" style="20" customWidth="1"/>
    <col min="248" max="254" width="12.625" style="20" customWidth="1"/>
    <col min="255" max="255" width="10.5" style="20" customWidth="1"/>
    <col min="256" max="499" width="9" style="20"/>
    <col min="500" max="500" width="42.625" style="20" customWidth="1"/>
    <col min="501" max="501" width="14" style="20" customWidth="1"/>
    <col min="502" max="502" width="9.25" style="20" bestFit="1" customWidth="1"/>
    <col min="503" max="503" width="11.25" style="20" customWidth="1"/>
    <col min="504" max="510" width="12.625" style="20" customWidth="1"/>
    <col min="511" max="511" width="10.5" style="20" customWidth="1"/>
    <col min="512" max="755" width="9" style="20"/>
    <col min="756" max="756" width="42.625" style="20" customWidth="1"/>
    <col min="757" max="757" width="14" style="20" customWidth="1"/>
    <col min="758" max="758" width="9.25" style="20" bestFit="1" customWidth="1"/>
    <col min="759" max="759" width="11.25" style="20" customWidth="1"/>
    <col min="760" max="766" width="12.625" style="20" customWidth="1"/>
    <col min="767" max="767" width="10.5" style="20" customWidth="1"/>
    <col min="768" max="1011" width="9" style="20"/>
    <col min="1012" max="1012" width="42.625" style="20" customWidth="1"/>
    <col min="1013" max="1013" width="14" style="20" customWidth="1"/>
    <col min="1014" max="1014" width="9.25" style="20" bestFit="1" customWidth="1"/>
    <col min="1015" max="1015" width="11.25" style="20" customWidth="1"/>
    <col min="1016" max="1022" width="12.625" style="20" customWidth="1"/>
    <col min="1023" max="1023" width="10.5" style="20" customWidth="1"/>
    <col min="1024" max="1267" width="9" style="20"/>
    <col min="1268" max="1268" width="42.625" style="20" customWidth="1"/>
    <col min="1269" max="1269" width="14" style="20" customWidth="1"/>
    <col min="1270" max="1270" width="9.25" style="20" bestFit="1" customWidth="1"/>
    <col min="1271" max="1271" width="11.25" style="20" customWidth="1"/>
    <col min="1272" max="1278" width="12.625" style="20" customWidth="1"/>
    <col min="1279" max="1279" width="10.5" style="20" customWidth="1"/>
    <col min="1280" max="1523" width="9" style="20"/>
    <col min="1524" max="1524" width="42.625" style="20" customWidth="1"/>
    <col min="1525" max="1525" width="14" style="20" customWidth="1"/>
    <col min="1526" max="1526" width="9.25" style="20" bestFit="1" customWidth="1"/>
    <col min="1527" max="1527" width="11.25" style="20" customWidth="1"/>
    <col min="1528" max="1534" width="12.625" style="20" customWidth="1"/>
    <col min="1535" max="1535" width="10.5" style="20" customWidth="1"/>
    <col min="1536" max="1779" width="9" style="20"/>
    <col min="1780" max="1780" width="42.625" style="20" customWidth="1"/>
    <col min="1781" max="1781" width="14" style="20" customWidth="1"/>
    <col min="1782" max="1782" width="9.25" style="20" bestFit="1" customWidth="1"/>
    <col min="1783" max="1783" width="11.25" style="20" customWidth="1"/>
    <col min="1784" max="1790" width="12.625" style="20" customWidth="1"/>
    <col min="1791" max="1791" width="10.5" style="20" customWidth="1"/>
    <col min="1792" max="2035" width="9" style="20"/>
    <col min="2036" max="2036" width="42.625" style="20" customWidth="1"/>
    <col min="2037" max="2037" width="14" style="20" customWidth="1"/>
    <col min="2038" max="2038" width="9.25" style="20" bestFit="1" customWidth="1"/>
    <col min="2039" max="2039" width="11.25" style="20" customWidth="1"/>
    <col min="2040" max="2046" width="12.625" style="20" customWidth="1"/>
    <col min="2047" max="2047" width="10.5" style="20" customWidth="1"/>
    <col min="2048" max="2291" width="9" style="20"/>
    <col min="2292" max="2292" width="42.625" style="20" customWidth="1"/>
    <col min="2293" max="2293" width="14" style="20" customWidth="1"/>
    <col min="2294" max="2294" width="9.25" style="20" bestFit="1" customWidth="1"/>
    <col min="2295" max="2295" width="11.25" style="20" customWidth="1"/>
    <col min="2296" max="2302" width="12.625" style="20" customWidth="1"/>
    <col min="2303" max="2303" width="10.5" style="20" customWidth="1"/>
    <col min="2304" max="2547" width="9" style="20"/>
    <col min="2548" max="2548" width="42.625" style="20" customWidth="1"/>
    <col min="2549" max="2549" width="14" style="20" customWidth="1"/>
    <col min="2550" max="2550" width="9.25" style="20" bestFit="1" customWidth="1"/>
    <col min="2551" max="2551" width="11.25" style="20" customWidth="1"/>
    <col min="2552" max="2558" width="12.625" style="20" customWidth="1"/>
    <col min="2559" max="2559" width="10.5" style="20" customWidth="1"/>
    <col min="2560" max="2803" width="9" style="20"/>
    <col min="2804" max="2804" width="42.625" style="20" customWidth="1"/>
    <col min="2805" max="2805" width="14" style="20" customWidth="1"/>
    <col min="2806" max="2806" width="9.25" style="20" bestFit="1" customWidth="1"/>
    <col min="2807" max="2807" width="11.25" style="20" customWidth="1"/>
    <col min="2808" max="2814" width="12.625" style="20" customWidth="1"/>
    <col min="2815" max="2815" width="10.5" style="20" customWidth="1"/>
    <col min="2816" max="3059" width="9" style="20"/>
    <col min="3060" max="3060" width="42.625" style="20" customWidth="1"/>
    <col min="3061" max="3061" width="14" style="20" customWidth="1"/>
    <col min="3062" max="3062" width="9.25" style="20" bestFit="1" customWidth="1"/>
    <col min="3063" max="3063" width="11.25" style="20" customWidth="1"/>
    <col min="3064" max="3070" width="12.625" style="20" customWidth="1"/>
    <col min="3071" max="3071" width="10.5" style="20" customWidth="1"/>
    <col min="3072" max="3315" width="9" style="20"/>
    <col min="3316" max="3316" width="42.625" style="20" customWidth="1"/>
    <col min="3317" max="3317" width="14" style="20" customWidth="1"/>
    <col min="3318" max="3318" width="9.25" style="20" bestFit="1" customWidth="1"/>
    <col min="3319" max="3319" width="11.25" style="20" customWidth="1"/>
    <col min="3320" max="3326" width="12.625" style="20" customWidth="1"/>
    <col min="3327" max="3327" width="10.5" style="20" customWidth="1"/>
    <col min="3328" max="3571" width="9" style="20"/>
    <col min="3572" max="3572" width="42.625" style="20" customWidth="1"/>
    <col min="3573" max="3573" width="14" style="20" customWidth="1"/>
    <col min="3574" max="3574" width="9.25" style="20" bestFit="1" customWidth="1"/>
    <col min="3575" max="3575" width="11.25" style="20" customWidth="1"/>
    <col min="3576" max="3582" width="12.625" style="20" customWidth="1"/>
    <col min="3583" max="3583" width="10.5" style="20" customWidth="1"/>
    <col min="3584" max="3827" width="9" style="20"/>
    <col min="3828" max="3828" width="42.625" style="20" customWidth="1"/>
    <col min="3829" max="3829" width="14" style="20" customWidth="1"/>
    <col min="3830" max="3830" width="9.25" style="20" bestFit="1" customWidth="1"/>
    <col min="3831" max="3831" width="11.25" style="20" customWidth="1"/>
    <col min="3832" max="3838" width="12.625" style="20" customWidth="1"/>
    <col min="3839" max="3839" width="10.5" style="20" customWidth="1"/>
    <col min="3840" max="4083" width="9" style="20"/>
    <col min="4084" max="4084" width="42.625" style="20" customWidth="1"/>
    <col min="4085" max="4085" width="14" style="20" customWidth="1"/>
    <col min="4086" max="4086" width="9.25" style="20" bestFit="1" customWidth="1"/>
    <col min="4087" max="4087" width="11.25" style="20" customWidth="1"/>
    <col min="4088" max="4094" width="12.625" style="20" customWidth="1"/>
    <col min="4095" max="4095" width="10.5" style="20" customWidth="1"/>
    <col min="4096" max="4339" width="9" style="20"/>
    <col min="4340" max="4340" width="42.625" style="20" customWidth="1"/>
    <col min="4341" max="4341" width="14" style="20" customWidth="1"/>
    <col min="4342" max="4342" width="9.25" style="20" bestFit="1" customWidth="1"/>
    <col min="4343" max="4343" width="11.25" style="20" customWidth="1"/>
    <col min="4344" max="4350" width="12.625" style="20" customWidth="1"/>
    <col min="4351" max="4351" width="10.5" style="20" customWidth="1"/>
    <col min="4352" max="4595" width="9" style="20"/>
    <col min="4596" max="4596" width="42.625" style="20" customWidth="1"/>
    <col min="4597" max="4597" width="14" style="20" customWidth="1"/>
    <col min="4598" max="4598" width="9.25" style="20" bestFit="1" customWidth="1"/>
    <col min="4599" max="4599" width="11.25" style="20" customWidth="1"/>
    <col min="4600" max="4606" width="12.625" style="20" customWidth="1"/>
    <col min="4607" max="4607" width="10.5" style="20" customWidth="1"/>
    <col min="4608" max="4851" width="9" style="20"/>
    <col min="4852" max="4852" width="42.625" style="20" customWidth="1"/>
    <col min="4853" max="4853" width="14" style="20" customWidth="1"/>
    <col min="4854" max="4854" width="9.25" style="20" bestFit="1" customWidth="1"/>
    <col min="4855" max="4855" width="11.25" style="20" customWidth="1"/>
    <col min="4856" max="4862" width="12.625" style="20" customWidth="1"/>
    <col min="4863" max="4863" width="10.5" style="20" customWidth="1"/>
    <col min="4864" max="5107" width="9" style="20"/>
    <col min="5108" max="5108" width="42.625" style="20" customWidth="1"/>
    <col min="5109" max="5109" width="14" style="20" customWidth="1"/>
    <col min="5110" max="5110" width="9.25" style="20" bestFit="1" customWidth="1"/>
    <col min="5111" max="5111" width="11.25" style="20" customWidth="1"/>
    <col min="5112" max="5118" width="12.625" style="20" customWidth="1"/>
    <col min="5119" max="5119" width="10.5" style="20" customWidth="1"/>
    <col min="5120" max="5363" width="9" style="20"/>
    <col min="5364" max="5364" width="42.625" style="20" customWidth="1"/>
    <col min="5365" max="5365" width="14" style="20" customWidth="1"/>
    <col min="5366" max="5366" width="9.25" style="20" bestFit="1" customWidth="1"/>
    <col min="5367" max="5367" width="11.25" style="20" customWidth="1"/>
    <col min="5368" max="5374" width="12.625" style="20" customWidth="1"/>
    <col min="5375" max="5375" width="10.5" style="20" customWidth="1"/>
    <col min="5376" max="5619" width="9" style="20"/>
    <col min="5620" max="5620" width="42.625" style="20" customWidth="1"/>
    <col min="5621" max="5621" width="14" style="20" customWidth="1"/>
    <col min="5622" max="5622" width="9.25" style="20" bestFit="1" customWidth="1"/>
    <col min="5623" max="5623" width="11.25" style="20" customWidth="1"/>
    <col min="5624" max="5630" width="12.625" style="20" customWidth="1"/>
    <col min="5631" max="5631" width="10.5" style="20" customWidth="1"/>
    <col min="5632" max="5875" width="9" style="20"/>
    <col min="5876" max="5876" width="42.625" style="20" customWidth="1"/>
    <col min="5877" max="5877" width="14" style="20" customWidth="1"/>
    <col min="5878" max="5878" width="9.25" style="20" bestFit="1" customWidth="1"/>
    <col min="5879" max="5879" width="11.25" style="20" customWidth="1"/>
    <col min="5880" max="5886" width="12.625" style="20" customWidth="1"/>
    <col min="5887" max="5887" width="10.5" style="20" customWidth="1"/>
    <col min="5888" max="6131" width="9" style="20"/>
    <col min="6132" max="6132" width="42.625" style="20" customWidth="1"/>
    <col min="6133" max="6133" width="14" style="20" customWidth="1"/>
    <col min="6134" max="6134" width="9.25" style="20" bestFit="1" customWidth="1"/>
    <col min="6135" max="6135" width="11.25" style="20" customWidth="1"/>
    <col min="6136" max="6142" width="12.625" style="20" customWidth="1"/>
    <col min="6143" max="6143" width="10.5" style="20" customWidth="1"/>
    <col min="6144" max="6387" width="9" style="20"/>
    <col min="6388" max="6388" width="42.625" style="20" customWidth="1"/>
    <col min="6389" max="6389" width="14" style="20" customWidth="1"/>
    <col min="6390" max="6390" width="9.25" style="20" bestFit="1" customWidth="1"/>
    <col min="6391" max="6391" width="11.25" style="20" customWidth="1"/>
    <col min="6392" max="6398" width="12.625" style="20" customWidth="1"/>
    <col min="6399" max="6399" width="10.5" style="20" customWidth="1"/>
    <col min="6400" max="6643" width="9" style="20"/>
    <col min="6644" max="6644" width="42.625" style="20" customWidth="1"/>
    <col min="6645" max="6645" width="14" style="20" customWidth="1"/>
    <col min="6646" max="6646" width="9.25" style="20" bestFit="1" customWidth="1"/>
    <col min="6647" max="6647" width="11.25" style="20" customWidth="1"/>
    <col min="6648" max="6654" width="12.625" style="20" customWidth="1"/>
    <col min="6655" max="6655" width="10.5" style="20" customWidth="1"/>
    <col min="6656" max="6899" width="9" style="20"/>
    <col min="6900" max="6900" width="42.625" style="20" customWidth="1"/>
    <col min="6901" max="6901" width="14" style="20" customWidth="1"/>
    <col min="6902" max="6902" width="9.25" style="20" bestFit="1" customWidth="1"/>
    <col min="6903" max="6903" width="11.25" style="20" customWidth="1"/>
    <col min="6904" max="6910" width="12.625" style="20" customWidth="1"/>
    <col min="6911" max="6911" width="10.5" style="20" customWidth="1"/>
    <col min="6912" max="7155" width="9" style="20"/>
    <col min="7156" max="7156" width="42.625" style="20" customWidth="1"/>
    <col min="7157" max="7157" width="14" style="20" customWidth="1"/>
    <col min="7158" max="7158" width="9.25" style="20" bestFit="1" customWidth="1"/>
    <col min="7159" max="7159" width="11.25" style="20" customWidth="1"/>
    <col min="7160" max="7166" width="12.625" style="20" customWidth="1"/>
    <col min="7167" max="7167" width="10.5" style="20" customWidth="1"/>
    <col min="7168" max="7411" width="9" style="20"/>
    <col min="7412" max="7412" width="42.625" style="20" customWidth="1"/>
    <col min="7413" max="7413" width="14" style="20" customWidth="1"/>
    <col min="7414" max="7414" width="9.25" style="20" bestFit="1" customWidth="1"/>
    <col min="7415" max="7415" width="11.25" style="20" customWidth="1"/>
    <col min="7416" max="7422" width="12.625" style="20" customWidth="1"/>
    <col min="7423" max="7423" width="10.5" style="20" customWidth="1"/>
    <col min="7424" max="7667" width="9" style="20"/>
    <col min="7668" max="7668" width="42.625" style="20" customWidth="1"/>
    <col min="7669" max="7669" width="14" style="20" customWidth="1"/>
    <col min="7670" max="7670" width="9.25" style="20" bestFit="1" customWidth="1"/>
    <col min="7671" max="7671" width="11.25" style="20" customWidth="1"/>
    <col min="7672" max="7678" width="12.625" style="20" customWidth="1"/>
    <col min="7679" max="7679" width="10.5" style="20" customWidth="1"/>
    <col min="7680" max="7923" width="9" style="20"/>
    <col min="7924" max="7924" width="42.625" style="20" customWidth="1"/>
    <col min="7925" max="7925" width="14" style="20" customWidth="1"/>
    <col min="7926" max="7926" width="9.25" style="20" bestFit="1" customWidth="1"/>
    <col min="7927" max="7927" width="11.25" style="20" customWidth="1"/>
    <col min="7928" max="7934" width="12.625" style="20" customWidth="1"/>
    <col min="7935" max="7935" width="10.5" style="20" customWidth="1"/>
    <col min="7936" max="8179" width="9" style="20"/>
    <col min="8180" max="8180" width="42.625" style="20" customWidth="1"/>
    <col min="8181" max="8181" width="14" style="20" customWidth="1"/>
    <col min="8182" max="8182" width="9.25" style="20" bestFit="1" customWidth="1"/>
    <col min="8183" max="8183" width="11.25" style="20" customWidth="1"/>
    <col min="8184" max="8190" width="12.625" style="20" customWidth="1"/>
    <col min="8191" max="8191" width="10.5" style="20" customWidth="1"/>
    <col min="8192" max="8435" width="9" style="20"/>
    <col min="8436" max="8436" width="42.625" style="20" customWidth="1"/>
    <col min="8437" max="8437" width="14" style="20" customWidth="1"/>
    <col min="8438" max="8438" width="9.25" style="20" bestFit="1" customWidth="1"/>
    <col min="8439" max="8439" width="11.25" style="20" customWidth="1"/>
    <col min="8440" max="8446" width="12.625" style="20" customWidth="1"/>
    <col min="8447" max="8447" width="10.5" style="20" customWidth="1"/>
    <col min="8448" max="8691" width="9" style="20"/>
    <col min="8692" max="8692" width="42.625" style="20" customWidth="1"/>
    <col min="8693" max="8693" width="14" style="20" customWidth="1"/>
    <col min="8694" max="8694" width="9.25" style="20" bestFit="1" customWidth="1"/>
    <col min="8695" max="8695" width="11.25" style="20" customWidth="1"/>
    <col min="8696" max="8702" width="12.625" style="20" customWidth="1"/>
    <col min="8703" max="8703" width="10.5" style="20" customWidth="1"/>
    <col min="8704" max="8947" width="9" style="20"/>
    <col min="8948" max="8948" width="42.625" style="20" customWidth="1"/>
    <col min="8949" max="8949" width="14" style="20" customWidth="1"/>
    <col min="8950" max="8950" width="9.25" style="20" bestFit="1" customWidth="1"/>
    <col min="8951" max="8951" width="11.25" style="20" customWidth="1"/>
    <col min="8952" max="8958" width="12.625" style="20" customWidth="1"/>
    <col min="8959" max="8959" width="10.5" style="20" customWidth="1"/>
    <col min="8960" max="9203" width="9" style="20"/>
    <col min="9204" max="9204" width="42.625" style="20" customWidth="1"/>
    <col min="9205" max="9205" width="14" style="20" customWidth="1"/>
    <col min="9206" max="9206" width="9.25" style="20" bestFit="1" customWidth="1"/>
    <col min="9207" max="9207" width="11.25" style="20" customWidth="1"/>
    <col min="9208" max="9214" width="12.625" style="20" customWidth="1"/>
    <col min="9215" max="9215" width="10.5" style="20" customWidth="1"/>
    <col min="9216" max="9459" width="9" style="20"/>
    <col min="9460" max="9460" width="42.625" style="20" customWidth="1"/>
    <col min="9461" max="9461" width="14" style="20" customWidth="1"/>
    <col min="9462" max="9462" width="9.25" style="20" bestFit="1" customWidth="1"/>
    <col min="9463" max="9463" width="11.25" style="20" customWidth="1"/>
    <col min="9464" max="9470" width="12.625" style="20" customWidth="1"/>
    <col min="9471" max="9471" width="10.5" style="20" customWidth="1"/>
    <col min="9472" max="9715" width="9" style="20"/>
    <col min="9716" max="9716" width="42.625" style="20" customWidth="1"/>
    <col min="9717" max="9717" width="14" style="20" customWidth="1"/>
    <col min="9718" max="9718" width="9.25" style="20" bestFit="1" customWidth="1"/>
    <col min="9719" max="9719" width="11.25" style="20" customWidth="1"/>
    <col min="9720" max="9726" width="12.625" style="20" customWidth="1"/>
    <col min="9727" max="9727" width="10.5" style="20" customWidth="1"/>
    <col min="9728" max="9971" width="9" style="20"/>
    <col min="9972" max="9972" width="42.625" style="20" customWidth="1"/>
    <col min="9973" max="9973" width="14" style="20" customWidth="1"/>
    <col min="9974" max="9974" width="9.25" style="20" bestFit="1" customWidth="1"/>
    <col min="9975" max="9975" width="11.25" style="20" customWidth="1"/>
    <col min="9976" max="9982" width="12.625" style="20" customWidth="1"/>
    <col min="9983" max="9983" width="10.5" style="20" customWidth="1"/>
    <col min="9984" max="10227" width="9" style="20"/>
    <col min="10228" max="10228" width="42.625" style="20" customWidth="1"/>
    <col min="10229" max="10229" width="14" style="20" customWidth="1"/>
    <col min="10230" max="10230" width="9.25" style="20" bestFit="1" customWidth="1"/>
    <col min="10231" max="10231" width="11.25" style="20" customWidth="1"/>
    <col min="10232" max="10238" width="12.625" style="20" customWidth="1"/>
    <col min="10239" max="10239" width="10.5" style="20" customWidth="1"/>
    <col min="10240" max="10483" width="9" style="20"/>
    <col min="10484" max="10484" width="42.625" style="20" customWidth="1"/>
    <col min="10485" max="10485" width="14" style="20" customWidth="1"/>
    <col min="10486" max="10486" width="9.25" style="20" bestFit="1" customWidth="1"/>
    <col min="10487" max="10487" width="11.25" style="20" customWidth="1"/>
    <col min="10488" max="10494" width="12.625" style="20" customWidth="1"/>
    <col min="10495" max="10495" width="10.5" style="20" customWidth="1"/>
    <col min="10496" max="10739" width="9" style="20"/>
    <col min="10740" max="10740" width="42.625" style="20" customWidth="1"/>
    <col min="10741" max="10741" width="14" style="20" customWidth="1"/>
    <col min="10742" max="10742" width="9.25" style="20" bestFit="1" customWidth="1"/>
    <col min="10743" max="10743" width="11.25" style="20" customWidth="1"/>
    <col min="10744" max="10750" width="12.625" style="20" customWidth="1"/>
    <col min="10751" max="10751" width="10.5" style="20" customWidth="1"/>
    <col min="10752" max="10995" width="9" style="20"/>
    <col min="10996" max="10996" width="42.625" style="20" customWidth="1"/>
    <col min="10997" max="10997" width="14" style="20" customWidth="1"/>
    <col min="10998" max="10998" width="9.25" style="20" bestFit="1" customWidth="1"/>
    <col min="10999" max="10999" width="11.25" style="20" customWidth="1"/>
    <col min="11000" max="11006" width="12.625" style="20" customWidth="1"/>
    <col min="11007" max="11007" width="10.5" style="20" customWidth="1"/>
    <col min="11008" max="11251" width="9" style="20"/>
    <col min="11252" max="11252" width="42.625" style="20" customWidth="1"/>
    <col min="11253" max="11253" width="14" style="20" customWidth="1"/>
    <col min="11254" max="11254" width="9.25" style="20" bestFit="1" customWidth="1"/>
    <col min="11255" max="11255" width="11.25" style="20" customWidth="1"/>
    <col min="11256" max="11262" width="12.625" style="20" customWidth="1"/>
    <col min="11263" max="11263" width="10.5" style="20" customWidth="1"/>
    <col min="11264" max="11507" width="9" style="20"/>
    <col min="11508" max="11508" width="42.625" style="20" customWidth="1"/>
    <col min="11509" max="11509" width="14" style="20" customWidth="1"/>
    <col min="11510" max="11510" width="9.25" style="20" bestFit="1" customWidth="1"/>
    <col min="11511" max="11511" width="11.25" style="20" customWidth="1"/>
    <col min="11512" max="11518" width="12.625" style="20" customWidth="1"/>
    <col min="11519" max="11519" width="10.5" style="20" customWidth="1"/>
    <col min="11520" max="11763" width="9" style="20"/>
    <col min="11764" max="11764" width="42.625" style="20" customWidth="1"/>
    <col min="11765" max="11765" width="14" style="20" customWidth="1"/>
    <col min="11766" max="11766" width="9.25" style="20" bestFit="1" customWidth="1"/>
    <col min="11767" max="11767" width="11.25" style="20" customWidth="1"/>
    <col min="11768" max="11774" width="12.625" style="20" customWidth="1"/>
    <col min="11775" max="11775" width="10.5" style="20" customWidth="1"/>
    <col min="11776" max="12019" width="9" style="20"/>
    <col min="12020" max="12020" width="42.625" style="20" customWidth="1"/>
    <col min="12021" max="12021" width="14" style="20" customWidth="1"/>
    <col min="12022" max="12022" width="9.25" style="20" bestFit="1" customWidth="1"/>
    <col min="12023" max="12023" width="11.25" style="20" customWidth="1"/>
    <col min="12024" max="12030" width="12.625" style="20" customWidth="1"/>
    <col min="12031" max="12031" width="10.5" style="20" customWidth="1"/>
    <col min="12032" max="12275" width="9" style="20"/>
    <col min="12276" max="12276" width="42.625" style="20" customWidth="1"/>
    <col min="12277" max="12277" width="14" style="20" customWidth="1"/>
    <col min="12278" max="12278" width="9.25" style="20" bestFit="1" customWidth="1"/>
    <col min="12279" max="12279" width="11.25" style="20" customWidth="1"/>
    <col min="12280" max="12286" width="12.625" style="20" customWidth="1"/>
    <col min="12287" max="12287" width="10.5" style="20" customWidth="1"/>
    <col min="12288" max="12531" width="9" style="20"/>
    <col min="12532" max="12532" width="42.625" style="20" customWidth="1"/>
    <col min="12533" max="12533" width="14" style="20" customWidth="1"/>
    <col min="12534" max="12534" width="9.25" style="20" bestFit="1" customWidth="1"/>
    <col min="12535" max="12535" width="11.25" style="20" customWidth="1"/>
    <col min="12536" max="12542" width="12.625" style="20" customWidth="1"/>
    <col min="12543" max="12543" width="10.5" style="20" customWidth="1"/>
    <col min="12544" max="12787" width="9" style="20"/>
    <col min="12788" max="12788" width="42.625" style="20" customWidth="1"/>
    <col min="12789" max="12789" width="14" style="20" customWidth="1"/>
    <col min="12790" max="12790" width="9.25" style="20" bestFit="1" customWidth="1"/>
    <col min="12791" max="12791" width="11.25" style="20" customWidth="1"/>
    <col min="12792" max="12798" width="12.625" style="20" customWidth="1"/>
    <col min="12799" max="12799" width="10.5" style="20" customWidth="1"/>
    <col min="12800" max="13043" width="9" style="20"/>
    <col min="13044" max="13044" width="42.625" style="20" customWidth="1"/>
    <col min="13045" max="13045" width="14" style="20" customWidth="1"/>
    <col min="13046" max="13046" width="9.25" style="20" bestFit="1" customWidth="1"/>
    <col min="13047" max="13047" width="11.25" style="20" customWidth="1"/>
    <col min="13048" max="13054" width="12.625" style="20" customWidth="1"/>
    <col min="13055" max="13055" width="10.5" style="20" customWidth="1"/>
    <col min="13056" max="13299" width="9" style="20"/>
    <col min="13300" max="13300" width="42.625" style="20" customWidth="1"/>
    <col min="13301" max="13301" width="14" style="20" customWidth="1"/>
    <col min="13302" max="13302" width="9.25" style="20" bestFit="1" customWidth="1"/>
    <col min="13303" max="13303" width="11.25" style="20" customWidth="1"/>
    <col min="13304" max="13310" width="12.625" style="20" customWidth="1"/>
    <col min="13311" max="13311" width="10.5" style="20" customWidth="1"/>
    <col min="13312" max="13555" width="9" style="20"/>
    <col min="13556" max="13556" width="42.625" style="20" customWidth="1"/>
    <col min="13557" max="13557" width="14" style="20" customWidth="1"/>
    <col min="13558" max="13558" width="9.25" style="20" bestFit="1" customWidth="1"/>
    <col min="13559" max="13559" width="11.25" style="20" customWidth="1"/>
    <col min="13560" max="13566" width="12.625" style="20" customWidth="1"/>
    <col min="13567" max="13567" width="10.5" style="20" customWidth="1"/>
    <col min="13568" max="13811" width="9" style="20"/>
    <col min="13812" max="13812" width="42.625" style="20" customWidth="1"/>
    <col min="13813" max="13813" width="14" style="20" customWidth="1"/>
    <col min="13814" max="13814" width="9.25" style="20" bestFit="1" customWidth="1"/>
    <col min="13815" max="13815" width="11.25" style="20" customWidth="1"/>
    <col min="13816" max="13822" width="12.625" style="20" customWidth="1"/>
    <col min="13823" max="13823" width="10.5" style="20" customWidth="1"/>
    <col min="13824" max="14067" width="9" style="20"/>
    <col min="14068" max="14068" width="42.625" style="20" customWidth="1"/>
    <col min="14069" max="14069" width="14" style="20" customWidth="1"/>
    <col min="14070" max="14070" width="9.25" style="20" bestFit="1" customWidth="1"/>
    <col min="14071" max="14071" width="11.25" style="20" customWidth="1"/>
    <col min="14072" max="14078" width="12.625" style="20" customWidth="1"/>
    <col min="14079" max="14079" width="10.5" style="20" customWidth="1"/>
    <col min="14080" max="14323" width="9" style="20"/>
    <col min="14324" max="14324" width="42.625" style="20" customWidth="1"/>
    <col min="14325" max="14325" width="14" style="20" customWidth="1"/>
    <col min="14326" max="14326" width="9.25" style="20" bestFit="1" customWidth="1"/>
    <col min="14327" max="14327" width="11.25" style="20" customWidth="1"/>
    <col min="14328" max="14334" width="12.625" style="20" customWidth="1"/>
    <col min="14335" max="14335" width="10.5" style="20" customWidth="1"/>
    <col min="14336" max="14579" width="9" style="20"/>
    <col min="14580" max="14580" width="42.625" style="20" customWidth="1"/>
    <col min="14581" max="14581" width="14" style="20" customWidth="1"/>
    <col min="14582" max="14582" width="9.25" style="20" bestFit="1" customWidth="1"/>
    <col min="14583" max="14583" width="11.25" style="20" customWidth="1"/>
    <col min="14584" max="14590" width="12.625" style="20" customWidth="1"/>
    <col min="14591" max="14591" width="10.5" style="20" customWidth="1"/>
    <col min="14592" max="14835" width="9" style="20"/>
    <col min="14836" max="14836" width="42.625" style="20" customWidth="1"/>
    <col min="14837" max="14837" width="14" style="20" customWidth="1"/>
    <col min="14838" max="14838" width="9.25" style="20" bestFit="1" customWidth="1"/>
    <col min="14839" max="14839" width="11.25" style="20" customWidth="1"/>
    <col min="14840" max="14846" width="12.625" style="20" customWidth="1"/>
    <col min="14847" max="14847" width="10.5" style="20" customWidth="1"/>
    <col min="14848" max="15091" width="9" style="20"/>
    <col min="15092" max="15092" width="42.625" style="20" customWidth="1"/>
    <col min="15093" max="15093" width="14" style="20" customWidth="1"/>
    <col min="15094" max="15094" width="9.25" style="20" bestFit="1" customWidth="1"/>
    <col min="15095" max="15095" width="11.25" style="20" customWidth="1"/>
    <col min="15096" max="15102" width="12.625" style="20" customWidth="1"/>
    <col min="15103" max="15103" width="10.5" style="20" customWidth="1"/>
    <col min="15104" max="15347" width="9" style="20"/>
    <col min="15348" max="15348" width="42.625" style="20" customWidth="1"/>
    <col min="15349" max="15349" width="14" style="20" customWidth="1"/>
    <col min="15350" max="15350" width="9.25" style="20" bestFit="1" customWidth="1"/>
    <col min="15351" max="15351" width="11.25" style="20" customWidth="1"/>
    <col min="15352" max="15358" width="12.625" style="20" customWidth="1"/>
    <col min="15359" max="15359" width="10.5" style="20" customWidth="1"/>
    <col min="15360" max="15603" width="9" style="20"/>
    <col min="15604" max="15604" width="42.625" style="20" customWidth="1"/>
    <col min="15605" max="15605" width="14" style="20" customWidth="1"/>
    <col min="15606" max="15606" width="9.25" style="20" bestFit="1" customWidth="1"/>
    <col min="15607" max="15607" width="11.25" style="20" customWidth="1"/>
    <col min="15608" max="15614" width="12.625" style="20" customWidth="1"/>
    <col min="15615" max="15615" width="10.5" style="20" customWidth="1"/>
    <col min="15616" max="15859" width="9" style="20"/>
    <col min="15860" max="15860" width="42.625" style="20" customWidth="1"/>
    <col min="15861" max="15861" width="14" style="20" customWidth="1"/>
    <col min="15862" max="15862" width="9.25" style="20" bestFit="1" customWidth="1"/>
    <col min="15863" max="15863" width="11.25" style="20" customWidth="1"/>
    <col min="15864" max="15870" width="12.625" style="20" customWidth="1"/>
    <col min="15871" max="15871" width="10.5" style="20" customWidth="1"/>
    <col min="15872" max="16115" width="9" style="20"/>
    <col min="16116" max="16116" width="42.625" style="20" customWidth="1"/>
    <col min="16117" max="16117" width="14" style="20" customWidth="1"/>
    <col min="16118" max="16118" width="9.25" style="20" bestFit="1" customWidth="1"/>
    <col min="16119" max="16119" width="11.25" style="20" customWidth="1"/>
    <col min="16120" max="16126" width="12.625" style="20" customWidth="1"/>
    <col min="16127" max="16127" width="10.5" style="20" customWidth="1"/>
    <col min="16128" max="16384" width="9" style="20"/>
  </cols>
  <sheetData>
    <row r="2" spans="1:11" ht="122.25" customHeight="1" thickBot="1">
      <c r="A2" s="621"/>
      <c r="B2" s="621"/>
      <c r="C2" s="621"/>
      <c r="D2" s="621"/>
      <c r="E2" s="621"/>
      <c r="F2" s="621"/>
      <c r="G2" s="621"/>
      <c r="H2" s="621"/>
      <c r="I2" s="621"/>
      <c r="J2" s="621"/>
      <c r="K2" s="621"/>
    </row>
    <row r="3" spans="1:11" ht="13.5" thickBot="1">
      <c r="A3" s="651" t="str">
        <f>'1-RESUMO'!A3</f>
        <v xml:space="preserve">OBRA: FINALIZAÇÃO DO REMANESCENTE DA CONSTRUÇÃO DE CRECHE PROINFÂNCIA TIPO 1- PADRÃO FNDE,  URBANIZAÇÃO E EXECUÇÃO DE REDE DE DISTRIBUIÇÃO PRIMÁRIA 13.8KV E POSTO DE TRANSFORMAÇÃO DE 112,5KVA. </v>
      </c>
      <c r="B3" s="652"/>
      <c r="C3" s="652"/>
      <c r="D3" s="652"/>
      <c r="E3" s="652"/>
      <c r="F3" s="652"/>
      <c r="G3" s="652"/>
      <c r="H3" s="652"/>
      <c r="I3" s="652"/>
      <c r="J3" s="652"/>
      <c r="K3" s="653"/>
    </row>
    <row r="4" spans="1:11" s="19" customFormat="1" ht="18.75" customHeight="1" thickBot="1">
      <c r="A4" s="651" t="str">
        <f>'1-RESUMO'!A4</f>
        <v>PROPRIETÁRIO: PREFEITURA MUNICIPAL DE VÁRZEA GRANDE</v>
      </c>
      <c r="B4" s="652"/>
      <c r="C4" s="652"/>
      <c r="D4" s="652"/>
      <c r="E4" s="652"/>
      <c r="F4" s="652"/>
      <c r="G4" s="652"/>
      <c r="H4" s="652"/>
      <c r="I4" s="652"/>
      <c r="J4" s="652"/>
      <c r="K4" s="653"/>
    </row>
    <row r="5" spans="1:11" s="19" customFormat="1" ht="15.75" customHeight="1" thickBot="1">
      <c r="A5" s="651" t="str">
        <f>'1-RESUMO'!A5</f>
        <v xml:space="preserve">ENDEREÇO: AVENIDA A, N. 0, RESIDENCIAL GILSON DE BARROS, CEP 78.132-180  </v>
      </c>
      <c r="B5" s="652"/>
      <c r="C5" s="652"/>
      <c r="D5" s="652"/>
      <c r="E5" s="652"/>
      <c r="F5" s="652"/>
      <c r="G5" s="652"/>
      <c r="H5" s="652"/>
      <c r="I5" s="652"/>
      <c r="J5" s="652"/>
      <c r="K5" s="653"/>
    </row>
    <row r="6" spans="1:11" s="52" customFormat="1" ht="14.25" customHeight="1" thickBot="1">
      <c r="A6" s="651" t="str">
        <f>'1-RESUMO'!A6</f>
        <v>MUNICÍPIO: VARZEA GRANDE - MT</v>
      </c>
      <c r="B6" s="652"/>
      <c r="C6" s="652"/>
      <c r="D6" s="652"/>
      <c r="E6" s="652"/>
      <c r="F6" s="652"/>
      <c r="G6" s="652"/>
      <c r="H6" s="652"/>
      <c r="I6" s="652"/>
      <c r="J6" s="652"/>
      <c r="K6" s="653"/>
    </row>
    <row r="7" spans="1:11" s="19" customFormat="1" ht="25.5" customHeight="1" thickBot="1">
      <c r="A7" s="628" t="str">
        <f>'1-RESUMO'!A7</f>
        <v>PREÇO BASE: SINAPI-MT ABRIL  2021 COM DESONERAÇÃO</v>
      </c>
      <c r="B7" s="629"/>
      <c r="C7" s="629"/>
      <c r="D7" s="629"/>
      <c r="E7" s="629"/>
      <c r="F7" s="629"/>
      <c r="G7" s="629"/>
      <c r="H7" s="629"/>
      <c r="I7" s="629"/>
      <c r="J7" s="629"/>
      <c r="K7" s="630"/>
    </row>
    <row r="8" spans="1:11" s="19" customFormat="1" ht="15.75">
      <c r="A8" s="642" t="s">
        <v>762</v>
      </c>
      <c r="B8" s="643"/>
      <c r="C8" s="643"/>
      <c r="D8" s="643"/>
      <c r="E8" s="643"/>
      <c r="F8" s="643"/>
      <c r="G8" s="643"/>
      <c r="H8" s="643"/>
      <c r="I8" s="643"/>
      <c r="J8" s="643"/>
      <c r="K8" s="644"/>
    </row>
    <row r="9" spans="1:11">
      <c r="A9" s="319"/>
      <c r="B9" s="69"/>
      <c r="C9" s="69"/>
      <c r="D9" s="69"/>
      <c r="E9" s="69"/>
      <c r="F9" s="69"/>
      <c r="G9" s="70"/>
      <c r="H9" s="70"/>
      <c r="I9" s="92"/>
      <c r="J9" s="70"/>
      <c r="K9" s="76"/>
    </row>
    <row r="10" spans="1:11" s="33" customFormat="1">
      <c r="A10" s="239" t="s">
        <v>402</v>
      </c>
      <c r="B10" s="71" t="s">
        <v>404</v>
      </c>
      <c r="C10" s="71" t="s">
        <v>763</v>
      </c>
      <c r="D10" s="71" t="s">
        <v>764</v>
      </c>
      <c r="E10" s="71">
        <v>1</v>
      </c>
      <c r="F10" s="71">
        <v>2</v>
      </c>
      <c r="G10" s="71">
        <v>3</v>
      </c>
      <c r="H10" s="71">
        <v>4</v>
      </c>
      <c r="I10" s="71">
        <v>5</v>
      </c>
      <c r="J10" s="71">
        <v>6</v>
      </c>
      <c r="K10" s="77" t="s">
        <v>765</v>
      </c>
    </row>
    <row r="11" spans="1:11">
      <c r="A11" s="320"/>
      <c r="B11" s="82"/>
      <c r="C11" s="73"/>
      <c r="D11" s="73"/>
      <c r="E11" s="72"/>
      <c r="F11" s="72"/>
      <c r="G11" s="72"/>
      <c r="H11" s="72"/>
      <c r="I11" s="72"/>
      <c r="J11" s="72"/>
      <c r="K11" s="78"/>
    </row>
    <row r="12" spans="1:11" ht="15">
      <c r="A12" s="321" t="str">
        <f>'2-ORÇAMENTO'!B10</f>
        <v>1.0</v>
      </c>
      <c r="B12" s="83" t="str">
        <f>'2-ORÇAMENTO'!E10</f>
        <v xml:space="preserve">SERVIÇOS PRELIMINARES </v>
      </c>
      <c r="C12" s="26">
        <f>'2-ORÇAMENTO'!K16</f>
        <v>61665.13</v>
      </c>
      <c r="D12" s="27">
        <f>C12/$C$62</f>
        <v>2.3429220542346193E-2</v>
      </c>
      <c r="E12" s="348">
        <v>1</v>
      </c>
      <c r="F12" s="23"/>
      <c r="G12" s="23"/>
      <c r="H12" s="23"/>
      <c r="I12" s="23"/>
      <c r="J12" s="23"/>
      <c r="K12" s="29">
        <f t="shared" ref="K12:K43" si="0">SUM(E12:J12)</f>
        <v>1</v>
      </c>
    </row>
    <row r="13" spans="1:11" ht="15">
      <c r="A13" s="240"/>
      <c r="B13" s="84"/>
      <c r="C13" s="28"/>
      <c r="D13" s="27"/>
      <c r="E13" s="349">
        <f>E12*$C12</f>
        <v>61665.13</v>
      </c>
      <c r="F13" s="350"/>
      <c r="G13" s="350"/>
      <c r="H13" s="350"/>
      <c r="I13" s="350"/>
      <c r="J13" s="350"/>
      <c r="K13" s="30">
        <f t="shared" si="0"/>
        <v>61665.13</v>
      </c>
    </row>
    <row r="14" spans="1:11" ht="15">
      <c r="A14" s="321" t="str">
        <f>'2-ORÇAMENTO'!B17</f>
        <v>2.0</v>
      </c>
      <c r="B14" s="83" t="str">
        <f>'2-ORÇAMENTO'!E17</f>
        <v xml:space="preserve">SUPERESTRUTURA </v>
      </c>
      <c r="C14" s="26">
        <f>'2-ORÇAMENTO'!K23</f>
        <v>4298.59</v>
      </c>
      <c r="D14" s="27">
        <f>C14/$C$62</f>
        <v>1.6332182082665508E-3</v>
      </c>
      <c r="E14" s="348">
        <v>1</v>
      </c>
      <c r="F14" s="23"/>
      <c r="G14" s="23"/>
      <c r="H14" s="23"/>
      <c r="I14" s="23"/>
      <c r="J14" s="23"/>
      <c r="K14" s="29">
        <f t="shared" si="0"/>
        <v>1</v>
      </c>
    </row>
    <row r="15" spans="1:11" s="89" customFormat="1" ht="15">
      <c r="A15" s="322"/>
      <c r="B15" s="90"/>
      <c r="C15" s="26"/>
      <c r="D15" s="26"/>
      <c r="E15" s="349">
        <f>E14*$C14</f>
        <v>4298.59</v>
      </c>
      <c r="F15" s="350"/>
      <c r="G15" s="350"/>
      <c r="H15" s="350"/>
      <c r="I15" s="350"/>
      <c r="J15" s="350"/>
      <c r="K15" s="30">
        <f t="shared" si="0"/>
        <v>4298.59</v>
      </c>
    </row>
    <row r="16" spans="1:11" ht="15">
      <c r="A16" s="321" t="str">
        <f>'2-ORÇAMENTO'!B24</f>
        <v>3.0</v>
      </c>
      <c r="B16" s="83" t="str">
        <f>'2-ORÇAMENTO'!E24</f>
        <v>SISTEMA DE VEDAÇÃO VERTICAL INTERNO E EXTERNO (PAREDES)</v>
      </c>
      <c r="C16" s="26">
        <f>'2-ORÇAMENTO'!K31</f>
        <v>23284.81</v>
      </c>
      <c r="D16" s="27">
        <f>C16/$C$62</f>
        <v>8.8468953000930689E-3</v>
      </c>
      <c r="E16" s="348"/>
      <c r="F16" s="348">
        <v>1</v>
      </c>
      <c r="G16" s="348"/>
      <c r="H16" s="348"/>
      <c r="I16" s="348"/>
      <c r="J16" s="348"/>
      <c r="K16" s="29">
        <f t="shared" si="0"/>
        <v>1</v>
      </c>
    </row>
    <row r="17" spans="1:11" s="89" customFormat="1" ht="15">
      <c r="A17" s="24"/>
      <c r="B17" s="88"/>
      <c r="C17" s="26"/>
      <c r="D17" s="26"/>
      <c r="E17" s="349"/>
      <c r="F17" s="349">
        <f>F16*$C16</f>
        <v>23284.81</v>
      </c>
      <c r="G17" s="349"/>
      <c r="H17" s="349"/>
      <c r="I17" s="349"/>
      <c r="J17" s="349"/>
      <c r="K17" s="30">
        <f t="shared" si="0"/>
        <v>23284.81</v>
      </c>
    </row>
    <row r="18" spans="1:11" ht="15">
      <c r="A18" s="321" t="str">
        <f>'2-ORÇAMENTO'!B32</f>
        <v>4.0</v>
      </c>
      <c r="B18" s="83" t="str">
        <f>'2-ORÇAMENTO'!E32</f>
        <v xml:space="preserve">ESQUADRIAS </v>
      </c>
      <c r="C18" s="26">
        <f>'2-ORÇAMENTO'!K81</f>
        <v>531082.5</v>
      </c>
      <c r="D18" s="27">
        <f>C18/$C$62</f>
        <v>0.20178095819599459</v>
      </c>
      <c r="E18" s="348">
        <v>0.2</v>
      </c>
      <c r="F18" s="348">
        <v>0.2</v>
      </c>
      <c r="G18" s="348">
        <v>0.2</v>
      </c>
      <c r="H18" s="348">
        <v>0.2</v>
      </c>
      <c r="I18" s="348">
        <v>0.1</v>
      </c>
      <c r="J18" s="348">
        <v>0.1</v>
      </c>
      <c r="K18" s="29">
        <f t="shared" si="0"/>
        <v>1</v>
      </c>
    </row>
    <row r="19" spans="1:11" s="89" customFormat="1" ht="15">
      <c r="A19" s="24"/>
      <c r="B19" s="88"/>
      <c r="C19" s="26"/>
      <c r="D19" s="26"/>
      <c r="E19" s="349">
        <f t="shared" ref="E19:J19" si="1">E18*$C18</f>
        <v>106216.5</v>
      </c>
      <c r="F19" s="349">
        <f t="shared" si="1"/>
        <v>106216.5</v>
      </c>
      <c r="G19" s="349">
        <f t="shared" si="1"/>
        <v>106216.5</v>
      </c>
      <c r="H19" s="349">
        <f t="shared" si="1"/>
        <v>106216.5</v>
      </c>
      <c r="I19" s="349">
        <f t="shared" si="1"/>
        <v>53108.25</v>
      </c>
      <c r="J19" s="349">
        <f t="shared" si="1"/>
        <v>53108.25</v>
      </c>
      <c r="K19" s="30">
        <f t="shared" si="0"/>
        <v>531082.5</v>
      </c>
    </row>
    <row r="20" spans="1:11" ht="15">
      <c r="A20" s="321" t="str">
        <f>'2-ORÇAMENTO'!B82</f>
        <v>5.0</v>
      </c>
      <c r="B20" s="83" t="str">
        <f>'2-ORÇAMENTO'!E82</f>
        <v xml:space="preserve">SISTEMAS DE COBERTURA </v>
      </c>
      <c r="C20" s="26">
        <f>'2-ORÇAMENTO'!K85</f>
        <v>36340.639999999999</v>
      </c>
      <c r="D20" s="27">
        <f>C20/$C$62</f>
        <v>1.3807363565275996E-2</v>
      </c>
      <c r="E20" s="348">
        <v>0.25</v>
      </c>
      <c r="F20" s="348">
        <v>0.25</v>
      </c>
      <c r="G20" s="348">
        <v>0.25</v>
      </c>
      <c r="H20" s="348">
        <v>0.25</v>
      </c>
      <c r="I20" s="23"/>
      <c r="J20" s="23"/>
      <c r="K20" s="29">
        <f t="shared" si="0"/>
        <v>1</v>
      </c>
    </row>
    <row r="21" spans="1:11" s="89" customFormat="1" ht="15">
      <c r="A21" s="24"/>
      <c r="B21" s="88"/>
      <c r="C21" s="26"/>
      <c r="D21" s="26"/>
      <c r="E21" s="349">
        <f>E20*$C20</f>
        <v>9085.16</v>
      </c>
      <c r="F21" s="349">
        <f>F20*$C20</f>
        <v>9085.16</v>
      </c>
      <c r="G21" s="349">
        <f>G20*$C20</f>
        <v>9085.16</v>
      </c>
      <c r="H21" s="349">
        <f>H20*$C20</f>
        <v>9085.16</v>
      </c>
      <c r="I21" s="350"/>
      <c r="J21" s="350"/>
      <c r="K21" s="30">
        <f t="shared" si="0"/>
        <v>36340.639999999999</v>
      </c>
    </row>
    <row r="22" spans="1:11" ht="15">
      <c r="A22" s="321" t="str">
        <f>'2-ORÇAMENTO'!B86</f>
        <v>6.0</v>
      </c>
      <c r="B22" s="83" t="str">
        <f>'2-ORÇAMENTO'!E86</f>
        <v>REVESTIMENTOS INTERNOS E EXTERNOS</v>
      </c>
      <c r="C22" s="26">
        <f>'2-ORÇAMENTO'!K99</f>
        <v>294519.69</v>
      </c>
      <c r="D22" s="27">
        <f>C22/$C$62</f>
        <v>0.11190062797359598</v>
      </c>
      <c r="E22" s="348">
        <v>0.2</v>
      </c>
      <c r="F22" s="348">
        <v>0.2</v>
      </c>
      <c r="G22" s="348">
        <v>0.2</v>
      </c>
      <c r="H22" s="348">
        <v>0.2</v>
      </c>
      <c r="I22" s="348">
        <v>0.2</v>
      </c>
      <c r="J22" s="23"/>
      <c r="K22" s="29">
        <f t="shared" si="0"/>
        <v>1</v>
      </c>
    </row>
    <row r="23" spans="1:11" s="89" customFormat="1" ht="15">
      <c r="A23" s="24"/>
      <c r="B23" s="88"/>
      <c r="C23" s="26"/>
      <c r="D23" s="26"/>
      <c r="E23" s="349">
        <f>E22*$C22</f>
        <v>58903.938000000002</v>
      </c>
      <c r="F23" s="349">
        <f>F22*$C22</f>
        <v>58903.938000000002</v>
      </c>
      <c r="G23" s="349">
        <f>G22*$C22</f>
        <v>58903.938000000002</v>
      </c>
      <c r="H23" s="349">
        <f>H22*$C22</f>
        <v>58903.938000000002</v>
      </c>
      <c r="I23" s="349">
        <f>I22*$C22</f>
        <v>58903.938000000002</v>
      </c>
      <c r="J23" s="350"/>
      <c r="K23" s="30">
        <f t="shared" si="0"/>
        <v>294519.69</v>
      </c>
    </row>
    <row r="24" spans="1:11" ht="15">
      <c r="A24" s="321" t="str">
        <f>'2-ORÇAMENTO'!B100</f>
        <v>7.0</v>
      </c>
      <c r="B24" s="83" t="str">
        <f>'2-ORÇAMENTO'!E100</f>
        <v>SISTEMAS DE PISOS INTERNOS E EXTERNOS (PAVIMENTAÇÃO)</v>
      </c>
      <c r="C24" s="26">
        <f>'2-ORÇAMENTO'!K123</f>
        <v>224841.24</v>
      </c>
      <c r="D24" s="27">
        <f>C24/$C$62</f>
        <v>8.5426804402659817E-2</v>
      </c>
      <c r="E24" s="348"/>
      <c r="F24" s="348"/>
      <c r="G24" s="348">
        <v>0.25</v>
      </c>
      <c r="H24" s="348">
        <v>0.25</v>
      </c>
      <c r="I24" s="348">
        <v>0.25</v>
      </c>
      <c r="J24" s="348">
        <v>0.25</v>
      </c>
      <c r="K24" s="29">
        <f t="shared" si="0"/>
        <v>1</v>
      </c>
    </row>
    <row r="25" spans="1:11" s="89" customFormat="1" ht="15">
      <c r="A25" s="24"/>
      <c r="B25" s="88"/>
      <c r="C25" s="26"/>
      <c r="D25" s="26"/>
      <c r="E25" s="349"/>
      <c r="F25" s="349"/>
      <c r="G25" s="349">
        <f>G24*$C24</f>
        <v>56210.31</v>
      </c>
      <c r="H25" s="349">
        <f>H24*$C24</f>
        <v>56210.31</v>
      </c>
      <c r="I25" s="349">
        <f>I24*$C24</f>
        <v>56210.31</v>
      </c>
      <c r="J25" s="349">
        <f>J24*$C24</f>
        <v>56210.31</v>
      </c>
      <c r="K25" s="30">
        <f t="shared" si="0"/>
        <v>224841.24</v>
      </c>
    </row>
    <row r="26" spans="1:11" ht="15">
      <c r="A26" s="321" t="str">
        <f>'2-ORÇAMENTO'!B124</f>
        <v>8.0</v>
      </c>
      <c r="B26" s="83" t="str">
        <f>'2-ORÇAMENTO'!E124</f>
        <v xml:space="preserve">PINTURA </v>
      </c>
      <c r="C26" s="26">
        <f>'2-ORÇAMENTO'!K131</f>
        <v>154999.85</v>
      </c>
      <c r="D26" s="27">
        <f>C26/$C$62</f>
        <v>5.8891072956151695E-2</v>
      </c>
      <c r="E26" s="23"/>
      <c r="F26" s="348">
        <v>0.25</v>
      </c>
      <c r="G26" s="348">
        <v>0.25</v>
      </c>
      <c r="H26" s="348">
        <v>0.25</v>
      </c>
      <c r="I26" s="348">
        <v>0.25</v>
      </c>
      <c r="J26" s="23"/>
      <c r="K26" s="29">
        <f t="shared" si="0"/>
        <v>1</v>
      </c>
    </row>
    <row r="27" spans="1:11" s="89" customFormat="1" ht="15">
      <c r="A27" s="24"/>
      <c r="B27" s="88"/>
      <c r="C27" s="26"/>
      <c r="D27" s="26"/>
      <c r="E27" s="350"/>
      <c r="F27" s="349">
        <f>F26*$C26</f>
        <v>38749.962500000001</v>
      </c>
      <c r="G27" s="349">
        <f>G26*$C26</f>
        <v>38749.962500000001</v>
      </c>
      <c r="H27" s="349">
        <f>H26*$C26</f>
        <v>38749.962500000001</v>
      </c>
      <c r="I27" s="349">
        <f>I26*$C26</f>
        <v>38749.962500000001</v>
      </c>
      <c r="J27" s="350"/>
      <c r="K27" s="30">
        <f t="shared" si="0"/>
        <v>154999.85</v>
      </c>
    </row>
    <row r="28" spans="1:11" ht="15">
      <c r="A28" s="321" t="str">
        <f>'2-ORÇAMENTO'!B132</f>
        <v>9.0</v>
      </c>
      <c r="B28" s="83" t="str">
        <f>'2-ORÇAMENTO'!E132</f>
        <v xml:space="preserve">INSTALAÇÃO HIDRÁULICA </v>
      </c>
      <c r="C28" s="26">
        <f>'2-ORÇAMENTO'!K211</f>
        <v>25530.27</v>
      </c>
      <c r="D28" s="27">
        <f>C28/$C$62</f>
        <v>9.7000416010741362E-3</v>
      </c>
      <c r="E28" s="23"/>
      <c r="F28" s="348">
        <v>0.5</v>
      </c>
      <c r="G28" s="348">
        <v>0.5</v>
      </c>
      <c r="H28" s="23"/>
      <c r="I28" s="23"/>
      <c r="J28" s="23"/>
      <c r="K28" s="29">
        <f t="shared" si="0"/>
        <v>1</v>
      </c>
    </row>
    <row r="29" spans="1:11" s="89" customFormat="1" ht="15">
      <c r="A29" s="24"/>
      <c r="B29" s="88"/>
      <c r="C29" s="26"/>
      <c r="D29" s="26"/>
      <c r="E29" s="350"/>
      <c r="F29" s="349">
        <f>F28*$C28</f>
        <v>12765.135</v>
      </c>
      <c r="G29" s="349">
        <f>G28*$C28</f>
        <v>12765.135</v>
      </c>
      <c r="H29" s="350"/>
      <c r="I29" s="350"/>
      <c r="J29" s="350"/>
      <c r="K29" s="30">
        <f t="shared" si="0"/>
        <v>25530.27</v>
      </c>
    </row>
    <row r="30" spans="1:11" ht="15">
      <c r="A30" s="321" t="str">
        <f>'2-ORÇAMENTO'!B212</f>
        <v>10.0</v>
      </c>
      <c r="B30" s="83" t="str">
        <f>'2-ORÇAMENTO'!E212</f>
        <v>DRENAGEM DE ÁGUAS PLUVIAIS</v>
      </c>
      <c r="C30" s="26">
        <f>'2-ORÇAMENTO'!K224</f>
        <v>15713.35</v>
      </c>
      <c r="D30" s="27">
        <f>C30/$C$62</f>
        <v>5.9701737855588008E-3</v>
      </c>
      <c r="E30" s="348">
        <v>1</v>
      </c>
      <c r="F30" s="348"/>
      <c r="G30" s="348"/>
      <c r="H30" s="23"/>
      <c r="I30" s="23"/>
      <c r="J30" s="23"/>
      <c r="K30" s="29">
        <f t="shared" si="0"/>
        <v>1</v>
      </c>
    </row>
    <row r="31" spans="1:11" s="89" customFormat="1" ht="15">
      <c r="A31" s="24"/>
      <c r="B31" s="88"/>
      <c r="C31" s="26"/>
      <c r="D31" s="26"/>
      <c r="E31" s="349">
        <f>E30*$C30</f>
        <v>15713.35</v>
      </c>
      <c r="F31" s="349"/>
      <c r="G31" s="349"/>
      <c r="H31" s="350"/>
      <c r="I31" s="350"/>
      <c r="J31" s="350"/>
      <c r="K31" s="30">
        <f t="shared" si="0"/>
        <v>15713.35</v>
      </c>
    </row>
    <row r="32" spans="1:11" ht="15">
      <c r="A32" s="32" t="str">
        <f>'2-ORÇAMENTO'!B225</f>
        <v>11.0</v>
      </c>
      <c r="B32" s="86" t="str">
        <f>'2-ORÇAMENTO'!E225</f>
        <v xml:space="preserve">INSTALAÇÃO SANITÁRIA </v>
      </c>
      <c r="C32" s="26">
        <f>'2-ORÇAMENTO'!K253</f>
        <v>32510.09</v>
      </c>
      <c r="D32" s="27">
        <f>C32/$C$62</f>
        <v>1.2351973772884668E-2</v>
      </c>
      <c r="E32" s="23"/>
      <c r="F32" s="23"/>
      <c r="G32" s="348">
        <v>0.3</v>
      </c>
      <c r="H32" s="348">
        <v>0.7</v>
      </c>
      <c r="I32" s="23"/>
      <c r="J32" s="23"/>
      <c r="K32" s="29">
        <f t="shared" si="0"/>
        <v>1</v>
      </c>
    </row>
    <row r="33" spans="1:11" s="89" customFormat="1" ht="15">
      <c r="A33" s="24"/>
      <c r="B33" s="88"/>
      <c r="C33" s="26"/>
      <c r="D33" s="26"/>
      <c r="E33" s="350"/>
      <c r="F33" s="350"/>
      <c r="G33" s="349">
        <f>G32*$C32</f>
        <v>9753.027</v>
      </c>
      <c r="H33" s="349">
        <f>H32*$C32</f>
        <v>22757.062999999998</v>
      </c>
      <c r="I33" s="350"/>
      <c r="J33" s="350"/>
      <c r="K33" s="30">
        <f t="shared" si="0"/>
        <v>32510.089999999997</v>
      </c>
    </row>
    <row r="34" spans="1:11" ht="15">
      <c r="A34" s="321" t="str">
        <f>'2-ORÇAMENTO'!B254</f>
        <v>12.0</v>
      </c>
      <c r="B34" s="83" t="str">
        <f>'2-ORÇAMENTO'!E254</f>
        <v xml:space="preserve">LOUÇAS E METAIS </v>
      </c>
      <c r="C34" s="26">
        <f>'2-ORÇAMENTO'!K286</f>
        <v>76956.95</v>
      </c>
      <c r="D34" s="27">
        <f>C34/$C$62</f>
        <v>2.9239237050441777E-2</v>
      </c>
      <c r="E34" s="23"/>
      <c r="F34" s="23"/>
      <c r="G34" s="348">
        <v>0.5</v>
      </c>
      <c r="H34" s="348">
        <v>0.5</v>
      </c>
      <c r="I34" s="348"/>
      <c r="J34" s="348"/>
      <c r="K34" s="29">
        <f t="shared" si="0"/>
        <v>1</v>
      </c>
    </row>
    <row r="35" spans="1:11" s="89" customFormat="1" ht="15">
      <c r="A35" s="24"/>
      <c r="B35" s="88"/>
      <c r="C35" s="26"/>
      <c r="D35" s="26"/>
      <c r="E35" s="350"/>
      <c r="F35" s="350"/>
      <c r="G35" s="349">
        <f>G34*$C34</f>
        <v>38478.474999999999</v>
      </c>
      <c r="H35" s="349">
        <f>H34*$C34</f>
        <v>38478.474999999999</v>
      </c>
      <c r="I35" s="349"/>
      <c r="J35" s="349"/>
      <c r="K35" s="30">
        <f t="shared" si="0"/>
        <v>76956.95</v>
      </c>
    </row>
    <row r="36" spans="1:11" ht="15">
      <c r="A36" s="321" t="str">
        <f>'2-ORÇAMENTO'!B287</f>
        <v>13.0</v>
      </c>
      <c r="B36" s="83" t="str">
        <f>'2-ORÇAMENTO'!E287</f>
        <v>INSTALAÇÃO DE GÁS COMBUSTÍVEL</v>
      </c>
      <c r="C36" s="26">
        <f>'2-ORÇAMENTO'!K308</f>
        <v>6732.73</v>
      </c>
      <c r="D36" s="27">
        <f>C36/$C$62</f>
        <v>2.5580521118186319E-3</v>
      </c>
      <c r="E36" s="23"/>
      <c r="F36" s="348">
        <v>1</v>
      </c>
      <c r="G36" s="23"/>
      <c r="H36" s="348"/>
      <c r="I36" s="348"/>
      <c r="J36" s="348"/>
      <c r="K36" s="29">
        <f t="shared" si="0"/>
        <v>1</v>
      </c>
    </row>
    <row r="37" spans="1:11" s="89" customFormat="1" ht="15">
      <c r="A37" s="24"/>
      <c r="B37" s="88"/>
      <c r="C37" s="26"/>
      <c r="D37" s="26"/>
      <c r="E37" s="350"/>
      <c r="F37" s="349">
        <f>F36*$C36</f>
        <v>6732.73</v>
      </c>
      <c r="G37" s="350"/>
      <c r="H37" s="349"/>
      <c r="I37" s="349"/>
      <c r="J37" s="349"/>
      <c r="K37" s="30">
        <f t="shared" si="0"/>
        <v>6732.73</v>
      </c>
    </row>
    <row r="38" spans="1:11" ht="15">
      <c r="A38" s="321" t="str">
        <f>'2-ORÇAMENTO'!B309</f>
        <v>14.0</v>
      </c>
      <c r="B38" s="83" t="str">
        <f>'2-ORÇAMENTO'!E309</f>
        <v>SISTEMA DE PROTEÇÃO CONTRA INCÊNDIO</v>
      </c>
      <c r="C38" s="26">
        <f>'2-ORÇAMENTO'!K339</f>
        <v>43220.1</v>
      </c>
      <c r="D38" s="27">
        <f>C38/$C$62</f>
        <v>1.642116468030241E-2</v>
      </c>
      <c r="E38" s="348">
        <v>0.5</v>
      </c>
      <c r="F38" s="348">
        <v>0.5</v>
      </c>
      <c r="G38" s="348"/>
      <c r="H38" s="348"/>
      <c r="I38" s="348"/>
      <c r="J38" s="348"/>
      <c r="K38" s="29">
        <f t="shared" si="0"/>
        <v>1</v>
      </c>
    </row>
    <row r="39" spans="1:11" s="89" customFormat="1" ht="15">
      <c r="A39" s="24"/>
      <c r="B39" s="88"/>
      <c r="C39" s="26"/>
      <c r="D39" s="26"/>
      <c r="E39" s="349">
        <f t="shared" ref="E39" si="2">E38*$C38</f>
        <v>21610.05</v>
      </c>
      <c r="F39" s="349">
        <f t="shared" ref="F39" si="3">F38*$C38</f>
        <v>21610.05</v>
      </c>
      <c r="G39" s="349"/>
      <c r="H39" s="349"/>
      <c r="I39" s="349"/>
      <c r="J39" s="349"/>
      <c r="K39" s="30">
        <f t="shared" si="0"/>
        <v>43220.1</v>
      </c>
    </row>
    <row r="40" spans="1:11" ht="15">
      <c r="A40" s="321" t="str">
        <f>'2-ORÇAMENTO'!B340</f>
        <v>15.0</v>
      </c>
      <c r="B40" s="83" t="str">
        <f>'2-ORÇAMENTO'!E340</f>
        <v>INSTALAÇÕES ELÉTRICAS - 220V</v>
      </c>
      <c r="C40" s="26">
        <f>'2-ORÇAMENTO'!K442</f>
        <v>475396.64</v>
      </c>
      <c r="D40" s="27">
        <f>C40/$C$62</f>
        <v>0.18062351808307803</v>
      </c>
      <c r="E40" s="348">
        <v>0.1</v>
      </c>
      <c r="F40" s="348">
        <v>0.1</v>
      </c>
      <c r="G40" s="348">
        <v>0.1</v>
      </c>
      <c r="H40" s="348">
        <v>0.2</v>
      </c>
      <c r="I40" s="348">
        <v>0.2</v>
      </c>
      <c r="J40" s="348">
        <v>0.3</v>
      </c>
      <c r="K40" s="29">
        <f t="shared" si="0"/>
        <v>1</v>
      </c>
    </row>
    <row r="41" spans="1:11" s="89" customFormat="1" ht="15">
      <c r="A41" s="24"/>
      <c r="B41" s="88"/>
      <c r="C41" s="26"/>
      <c r="D41" s="26"/>
      <c r="E41" s="349">
        <f t="shared" ref="E41:J41" si="4">E40*$C40</f>
        <v>47539.664000000004</v>
      </c>
      <c r="F41" s="349">
        <f t="shared" si="4"/>
        <v>47539.664000000004</v>
      </c>
      <c r="G41" s="349">
        <f t="shared" si="4"/>
        <v>47539.664000000004</v>
      </c>
      <c r="H41" s="349">
        <f t="shared" si="4"/>
        <v>95079.328000000009</v>
      </c>
      <c r="I41" s="349">
        <f t="shared" si="4"/>
        <v>95079.328000000009</v>
      </c>
      <c r="J41" s="349">
        <f t="shared" si="4"/>
        <v>142618.992</v>
      </c>
      <c r="K41" s="30">
        <f t="shared" si="0"/>
        <v>475396.64</v>
      </c>
    </row>
    <row r="42" spans="1:11" ht="15">
      <c r="A42" s="321" t="str">
        <f>'2-ORÇAMENTO'!B443</f>
        <v>16.0</v>
      </c>
      <c r="B42" s="83" t="str">
        <f>'2-ORÇAMENTO'!E443</f>
        <v>INSTALAÇÕES DE CLIMATIZAÇÃO</v>
      </c>
      <c r="C42" s="26">
        <f>'2-ORÇAMENTO'!K448</f>
        <v>3381.35</v>
      </c>
      <c r="D42" s="27">
        <f>C42/$C$62</f>
        <v>1.2847194983755374E-3</v>
      </c>
      <c r="E42" s="23"/>
      <c r="F42" s="348">
        <v>1</v>
      </c>
      <c r="G42" s="348"/>
      <c r="H42" s="348"/>
      <c r="I42" s="348"/>
      <c r="J42" s="348"/>
      <c r="K42" s="29">
        <f t="shared" si="0"/>
        <v>1</v>
      </c>
    </row>
    <row r="43" spans="1:11" s="89" customFormat="1" ht="15">
      <c r="A43" s="24"/>
      <c r="B43" s="88"/>
      <c r="C43" s="26"/>
      <c r="D43" s="26"/>
      <c r="E43" s="350"/>
      <c r="F43" s="349">
        <f>F42*$C42</f>
        <v>3381.35</v>
      </c>
      <c r="G43" s="349"/>
      <c r="H43" s="349"/>
      <c r="I43" s="349"/>
      <c r="J43" s="349"/>
      <c r="K43" s="30">
        <f t="shared" si="0"/>
        <v>3381.35</v>
      </c>
    </row>
    <row r="44" spans="1:11" ht="15">
      <c r="A44" s="321" t="str">
        <f>'2-ORÇAMENTO'!B449</f>
        <v>17.0</v>
      </c>
      <c r="B44" s="83" t="str">
        <f>'2-ORÇAMENTO'!E449</f>
        <v>INSTALAÇÕES DE REDE ESTRUTURADA</v>
      </c>
      <c r="C44" s="26">
        <f>'2-ORÇAMENTO'!K481</f>
        <v>38840.71</v>
      </c>
      <c r="D44" s="27">
        <f>C44/$C$62</f>
        <v>1.4757247095908355E-2</v>
      </c>
      <c r="E44" s="23"/>
      <c r="F44" s="348"/>
      <c r="G44" s="23"/>
      <c r="H44" s="348">
        <v>0.5</v>
      </c>
      <c r="I44" s="348">
        <v>0.5</v>
      </c>
      <c r="J44" s="23"/>
      <c r="K44" s="29">
        <f t="shared" ref="K44:K61" si="5">SUM(E44:J44)</f>
        <v>1</v>
      </c>
    </row>
    <row r="45" spans="1:11" s="89" customFormat="1" ht="15">
      <c r="A45" s="24"/>
      <c r="B45" s="88"/>
      <c r="C45" s="26"/>
      <c r="D45" s="26"/>
      <c r="E45" s="350"/>
      <c r="F45" s="349"/>
      <c r="G45" s="350"/>
      <c r="H45" s="349">
        <f>H44*$C44</f>
        <v>19420.355</v>
      </c>
      <c r="I45" s="349">
        <f>I44*$C44</f>
        <v>19420.355</v>
      </c>
      <c r="J45" s="350"/>
      <c r="K45" s="30">
        <f t="shared" si="5"/>
        <v>38840.71</v>
      </c>
    </row>
    <row r="46" spans="1:11" ht="15">
      <c r="A46" s="321" t="str">
        <f>'2-ORÇAMENTO'!B482</f>
        <v>18.0</v>
      </c>
      <c r="B46" s="83" t="str">
        <f>'2-ORÇAMENTO'!E482</f>
        <v>SISTEMA DE EXAUSTÃO MECÂNICA</v>
      </c>
      <c r="C46" s="26">
        <f>'2-ORÇAMENTO'!K487</f>
        <v>6845.96</v>
      </c>
      <c r="D46" s="27">
        <f>C46/$C$62</f>
        <v>2.601073032102265E-3</v>
      </c>
      <c r="E46" s="23"/>
      <c r="F46" s="348">
        <v>0.6</v>
      </c>
      <c r="G46" s="23"/>
      <c r="H46" s="23"/>
      <c r="I46" s="348">
        <v>0.4</v>
      </c>
      <c r="J46" s="23"/>
      <c r="K46" s="29">
        <f t="shared" si="5"/>
        <v>1</v>
      </c>
    </row>
    <row r="47" spans="1:11" ht="15">
      <c r="A47" s="25"/>
      <c r="B47" s="85"/>
      <c r="C47" s="28"/>
      <c r="D47" s="27"/>
      <c r="E47" s="350"/>
      <c r="F47" s="349">
        <f>F46*$C46</f>
        <v>4107.576</v>
      </c>
      <c r="G47" s="350"/>
      <c r="H47" s="350"/>
      <c r="I47" s="349">
        <f>I46*$C46</f>
        <v>2738.384</v>
      </c>
      <c r="J47" s="350"/>
      <c r="K47" s="30">
        <f t="shared" si="5"/>
        <v>6845.96</v>
      </c>
    </row>
    <row r="48" spans="1:11" ht="15">
      <c r="A48" s="321" t="str">
        <f>'2-ORÇAMENTO'!B488</f>
        <v>19.0</v>
      </c>
      <c r="B48" s="83" t="str">
        <f>'2-ORÇAMENTO'!E488</f>
        <v>SISTEMA DE PROTEÇÃO CONTRA DESCARGAS ATMOSFÉRICAS (SPDA)</v>
      </c>
      <c r="C48" s="26">
        <f>'2-ORÇAMENTO'!K501</f>
        <v>39133.919999999998</v>
      </c>
      <c r="D48" s="27">
        <f>C48/$C$62</f>
        <v>1.4868650116630459E-2</v>
      </c>
      <c r="E48" s="23"/>
      <c r="F48" s="23"/>
      <c r="G48" s="23"/>
      <c r="H48" s="348"/>
      <c r="I48" s="348">
        <v>0.5</v>
      </c>
      <c r="J48" s="348">
        <v>0.5</v>
      </c>
      <c r="K48" s="29">
        <f t="shared" si="5"/>
        <v>1</v>
      </c>
    </row>
    <row r="49" spans="1:11" s="89" customFormat="1" ht="15">
      <c r="A49" s="24"/>
      <c r="B49" s="88"/>
      <c r="C49" s="26"/>
      <c r="D49" s="26"/>
      <c r="E49" s="350"/>
      <c r="F49" s="350"/>
      <c r="G49" s="350"/>
      <c r="H49" s="349"/>
      <c r="I49" s="349">
        <f>I48*$C48</f>
        <v>19566.96</v>
      </c>
      <c r="J49" s="349">
        <f>J48*$C48</f>
        <v>19566.96</v>
      </c>
      <c r="K49" s="30">
        <f t="shared" si="5"/>
        <v>39133.919999999998</v>
      </c>
    </row>
    <row r="50" spans="1:11" ht="15">
      <c r="A50" s="321" t="str">
        <f>'2-ORÇAMENTO'!B502</f>
        <v>20.0</v>
      </c>
      <c r="B50" s="83" t="str">
        <f>'2-ORÇAMENTO'!E502</f>
        <v>SERVIÇOS COMPLEMENTARES</v>
      </c>
      <c r="C50" s="26">
        <f>'2-ORÇAMENTO'!K524</f>
        <v>181038.51</v>
      </c>
      <c r="D50" s="27">
        <f>C50/$C$62</f>
        <v>6.8784273664026119E-2</v>
      </c>
      <c r="E50" s="23"/>
      <c r="F50" s="23"/>
      <c r="G50" s="23"/>
      <c r="H50" s="348"/>
      <c r="I50" s="348">
        <v>0.5</v>
      </c>
      <c r="J50" s="348">
        <v>0.5</v>
      </c>
      <c r="K50" s="29">
        <f t="shared" si="5"/>
        <v>1</v>
      </c>
    </row>
    <row r="51" spans="1:11" s="89" customFormat="1" ht="15">
      <c r="A51" s="24"/>
      <c r="B51" s="88"/>
      <c r="C51" s="26"/>
      <c r="D51" s="26"/>
      <c r="E51" s="350"/>
      <c r="F51" s="350"/>
      <c r="G51" s="350"/>
      <c r="H51" s="349"/>
      <c r="I51" s="349">
        <f>I50*$C50</f>
        <v>90519.255000000005</v>
      </c>
      <c r="J51" s="349">
        <f>J50*$C50</f>
        <v>90519.255000000005</v>
      </c>
      <c r="K51" s="30">
        <f t="shared" si="5"/>
        <v>181038.51</v>
      </c>
    </row>
    <row r="52" spans="1:11" ht="15">
      <c r="A52" s="321" t="str">
        <f>'2-ORÇAMENTO'!B525</f>
        <v>21.0</v>
      </c>
      <c r="B52" s="83" t="str">
        <f>'2-ORÇAMENTO'!E525</f>
        <v>SERVIÇOS FINAIS</v>
      </c>
      <c r="C52" s="26">
        <f>'2-ORÇAMENTO'!K531</f>
        <v>24846.04</v>
      </c>
      <c r="D52" s="27">
        <f>C52/$C$62</f>
        <v>9.4400733569191403E-3</v>
      </c>
      <c r="E52" s="348">
        <v>0.5</v>
      </c>
      <c r="F52" s="348"/>
      <c r="G52" s="348"/>
      <c r="H52" s="23"/>
      <c r="I52" s="348">
        <v>0.25</v>
      </c>
      <c r="J52" s="348">
        <v>0.25</v>
      </c>
      <c r="K52" s="29">
        <f t="shared" si="5"/>
        <v>1</v>
      </c>
    </row>
    <row r="53" spans="1:11" s="89" customFormat="1" ht="15">
      <c r="A53" s="24"/>
      <c r="B53" s="88"/>
      <c r="C53" s="26"/>
      <c r="D53" s="26"/>
      <c r="E53" s="349">
        <f>E52*$C52</f>
        <v>12423.02</v>
      </c>
      <c r="F53" s="349"/>
      <c r="G53" s="349"/>
      <c r="H53" s="350"/>
      <c r="I53" s="349">
        <f>I52*$C52</f>
        <v>6211.51</v>
      </c>
      <c r="J53" s="349">
        <f>J52*$C52</f>
        <v>6211.51</v>
      </c>
      <c r="K53" s="30">
        <f t="shared" si="5"/>
        <v>24846.04</v>
      </c>
    </row>
    <row r="54" spans="1:11" ht="15">
      <c r="A54" s="321" t="str">
        <f>'2-ORÇAMENTO'!B532</f>
        <v>22.0</v>
      </c>
      <c r="B54" s="83" t="str">
        <f>'2-ORÇAMENTO'!E532</f>
        <v>MURO E CALÇADA</v>
      </c>
      <c r="C54" s="26">
        <f>'2-ORÇAMENTO'!K554</f>
        <v>110257.77</v>
      </c>
      <c r="D54" s="27">
        <f>C54/$C$62</f>
        <v>4.1891642972897027E-2</v>
      </c>
      <c r="E54" s="348">
        <v>0.6</v>
      </c>
      <c r="F54" s="348">
        <v>0.15</v>
      </c>
      <c r="G54" s="348">
        <v>0.15</v>
      </c>
      <c r="H54" s="348">
        <v>0.1</v>
      </c>
      <c r="I54" s="23"/>
      <c r="J54" s="23"/>
      <c r="K54" s="29">
        <f t="shared" si="5"/>
        <v>1</v>
      </c>
    </row>
    <row r="55" spans="1:11" s="89" customFormat="1" ht="15">
      <c r="A55" s="24"/>
      <c r="B55" s="88"/>
      <c r="C55" s="26"/>
      <c r="D55" s="26"/>
      <c r="E55" s="349">
        <f>E54*$C54</f>
        <v>66154.661999999997</v>
      </c>
      <c r="F55" s="349">
        <f>F54*$C54</f>
        <v>16538.665499999999</v>
      </c>
      <c r="G55" s="349">
        <f>G54*$C54</f>
        <v>16538.665499999999</v>
      </c>
      <c r="H55" s="349">
        <f>H54*$C54</f>
        <v>11025.777000000002</v>
      </c>
      <c r="I55" s="350"/>
      <c r="J55" s="350"/>
      <c r="K55" s="30">
        <f t="shared" si="5"/>
        <v>110257.77</v>
      </c>
    </row>
    <row r="56" spans="1:11" s="89" customFormat="1" ht="15">
      <c r="A56" s="321" t="str">
        <f>'2-ORÇAMENTO'!B555</f>
        <v>23.0</v>
      </c>
      <c r="B56" s="83" t="str">
        <f>'2-ORÇAMENTO'!E555</f>
        <v>PAISAGISMO</v>
      </c>
      <c r="C56" s="26">
        <f>'2-ORÇAMENTO'!K561</f>
        <v>10691.39</v>
      </c>
      <c r="D56" s="27">
        <f>C56/$C$62</f>
        <v>4.0621163729685581E-3</v>
      </c>
      <c r="E56" s="23"/>
      <c r="F56" s="23"/>
      <c r="G56" s="23"/>
      <c r="H56" s="23"/>
      <c r="I56" s="23"/>
      <c r="J56" s="348">
        <v>1</v>
      </c>
      <c r="K56" s="29">
        <f t="shared" si="5"/>
        <v>1</v>
      </c>
    </row>
    <row r="57" spans="1:11" s="89" customFormat="1" ht="15">
      <c r="A57" s="24"/>
      <c r="B57" s="88"/>
      <c r="C57" s="26"/>
      <c r="D57" s="26"/>
      <c r="E57" s="350"/>
      <c r="F57" s="350"/>
      <c r="G57" s="350"/>
      <c r="H57" s="350"/>
      <c r="I57" s="350"/>
      <c r="J57" s="349">
        <f>J56*$C56</f>
        <v>10691.39</v>
      </c>
      <c r="K57" s="30">
        <f t="shared" si="5"/>
        <v>10691.39</v>
      </c>
    </row>
    <row r="58" spans="1:11" ht="15">
      <c r="A58" s="323" t="str">
        <f>'2-ORÇAMENTO'!B562</f>
        <v>24.0</v>
      </c>
      <c r="B58" s="87" t="str">
        <f>'2-ORÇAMENTO'!E562</f>
        <v>COMPLEMENTAR INSTALAÇÕES ELÉTRICA</v>
      </c>
      <c r="C58" s="26">
        <f>'2-ORÇAMENTO'!K587</f>
        <v>68714.12</v>
      </c>
      <c r="D58" s="27">
        <f>C58/$C$62</f>
        <v>2.6107433355824293E-2</v>
      </c>
      <c r="E58" s="348"/>
      <c r="F58" s="348">
        <v>0.5</v>
      </c>
      <c r="G58" s="348"/>
      <c r="H58" s="348"/>
      <c r="I58" s="348">
        <v>0.25</v>
      </c>
      <c r="J58" s="348">
        <v>0.25</v>
      </c>
      <c r="K58" s="29">
        <f t="shared" si="5"/>
        <v>1</v>
      </c>
    </row>
    <row r="59" spans="1:11" s="89" customFormat="1" ht="15">
      <c r="A59" s="24"/>
      <c r="B59" s="88"/>
      <c r="C59" s="26"/>
      <c r="D59" s="26"/>
      <c r="E59" s="349"/>
      <c r="F59" s="349">
        <f>F58*$C58</f>
        <v>34357.06</v>
      </c>
      <c r="G59" s="349"/>
      <c r="H59" s="349"/>
      <c r="I59" s="349">
        <f>I58*$C58</f>
        <v>17178.53</v>
      </c>
      <c r="J59" s="349">
        <f>J58*$C58</f>
        <v>17178.53</v>
      </c>
      <c r="K59" s="30">
        <f t="shared" si="5"/>
        <v>68714.12</v>
      </c>
    </row>
    <row r="60" spans="1:11" ht="15">
      <c r="A60" s="321" t="str">
        <f>'2-ORÇAMENTO'!B588</f>
        <v>25.0</v>
      </c>
      <c r="B60" s="83" t="str">
        <f>'2-ORÇAMENTO'!E588</f>
        <v xml:space="preserve">ADMINISTRAÇÃO LOCAL </v>
      </c>
      <c r="C60" s="26">
        <f>'2-ORÇAMENTO'!K593</f>
        <v>141132.96</v>
      </c>
      <c r="D60" s="27">
        <f>C60/$C$62</f>
        <v>5.3622448304805705E-2</v>
      </c>
      <c r="E60" s="348">
        <v>0.14402458659883072</v>
      </c>
      <c r="F60" s="348">
        <v>0.13563750614930251</v>
      </c>
      <c r="G60" s="348">
        <v>0.15143977488453436</v>
      </c>
      <c r="H60" s="348">
        <v>0.17661025356578505</v>
      </c>
      <c r="I60" s="348">
        <v>0.18011351680535156</v>
      </c>
      <c r="J60" s="348">
        <f>J61/C60</f>
        <v>0.21217436199619585</v>
      </c>
      <c r="K60" s="29">
        <f t="shared" si="5"/>
        <v>1</v>
      </c>
    </row>
    <row r="61" spans="1:11" s="89" customFormat="1" ht="15.75" thickBot="1">
      <c r="A61" s="324"/>
      <c r="B61" s="325"/>
      <c r="C61" s="326"/>
      <c r="D61" s="325"/>
      <c r="E61" s="349">
        <f t="shared" ref="E61:I61" si="6">E60*$C60</f>
        <v>20326.61621946931</v>
      </c>
      <c r="F61" s="349">
        <f t="shared" si="6"/>
        <v>19142.922729869264</v>
      </c>
      <c r="G61" s="349">
        <f t="shared" si="6"/>
        <v>21373.14369118799</v>
      </c>
      <c r="H61" s="349">
        <f t="shared" si="6"/>
        <v>24925.527852089799</v>
      </c>
      <c r="I61" s="349">
        <f t="shared" si="6"/>
        <v>25419.95376274901</v>
      </c>
      <c r="J61" s="349">
        <v>29944.795744634626</v>
      </c>
      <c r="K61" s="341">
        <f t="shared" si="5"/>
        <v>141132.96</v>
      </c>
    </row>
    <row r="62" spans="1:11" ht="13.5" thickBot="1">
      <c r="A62" s="626" t="s">
        <v>13649</v>
      </c>
      <c r="B62" s="627"/>
      <c r="C62" s="327">
        <f>SUM(C12:C60)</f>
        <v>2631975.3100000005</v>
      </c>
      <c r="D62" s="345">
        <f>SUM(D12:D60)</f>
        <v>0.99999999999999956</v>
      </c>
      <c r="E62" s="346">
        <f t="shared" ref="E62:J62" si="7">E57+E13+E15+E17+E19+E21+E23+E25+E27+E29+E31+E33+E35+E37+E39+E41+E43+E45+E47+E49+E51+E53+E55+E59+E61</f>
        <v>423936.6802194693</v>
      </c>
      <c r="F62" s="347">
        <f t="shared" si="7"/>
        <v>402415.52372986922</v>
      </c>
      <c r="G62" s="347">
        <f t="shared" si="7"/>
        <v>415613.98069118802</v>
      </c>
      <c r="H62" s="347">
        <f t="shared" si="7"/>
        <v>480852.39635208977</v>
      </c>
      <c r="I62" s="347">
        <f t="shared" si="7"/>
        <v>483106.73626274912</v>
      </c>
      <c r="J62" s="347">
        <f t="shared" si="7"/>
        <v>426049.99274463468</v>
      </c>
      <c r="K62" s="342">
        <f>K57+K13+K15+K17+K19+K21+K23+K25+K27+K29+K31+K33+K35+K37+K39+K41+K43+K45+K47+K49+K51+K53+K55+K59+K61</f>
        <v>2631975.31</v>
      </c>
    </row>
    <row r="63" spans="1:11" ht="15" customHeight="1" thickBot="1">
      <c r="A63" s="645" t="s">
        <v>13647</v>
      </c>
      <c r="B63" s="646"/>
      <c r="C63" s="647"/>
      <c r="D63" s="648"/>
      <c r="E63" s="343">
        <f>E62/$C$62</f>
        <v>0.16107167822158225</v>
      </c>
      <c r="F63" s="74">
        <f t="shared" ref="F63:K63" si="8">F62/$C$62</f>
        <v>0.15289487032835014</v>
      </c>
      <c r="G63" s="75">
        <f t="shared" si="8"/>
        <v>0.15790952867684308</v>
      </c>
      <c r="H63" s="75">
        <f t="shared" si="8"/>
        <v>0.18269639328496956</v>
      </c>
      <c r="I63" s="75">
        <f t="shared" si="8"/>
        <v>0.18355291344383812</v>
      </c>
      <c r="J63" s="75">
        <f t="shared" si="8"/>
        <v>0.16187461604441669</v>
      </c>
      <c r="K63" s="79">
        <f t="shared" si="8"/>
        <v>0.99999999999999978</v>
      </c>
    </row>
    <row r="64" spans="1:11" ht="18.75" customHeight="1" thickBot="1">
      <c r="A64" s="645" t="s">
        <v>13648</v>
      </c>
      <c r="B64" s="646"/>
      <c r="C64" s="649"/>
      <c r="D64" s="650"/>
      <c r="E64" s="344">
        <f>E62</f>
        <v>423936.6802194693</v>
      </c>
      <c r="F64" s="80">
        <f>E64+F62</f>
        <v>826352.20394933852</v>
      </c>
      <c r="G64" s="80">
        <f>F64+G62</f>
        <v>1241966.1846405265</v>
      </c>
      <c r="H64" s="80">
        <f>G64+H62</f>
        <v>1722818.5809926162</v>
      </c>
      <c r="I64" s="80">
        <f>H64+I62</f>
        <v>2205925.3172553652</v>
      </c>
      <c r="J64" s="80">
        <f>I64+J62</f>
        <v>2631975.31</v>
      </c>
      <c r="K64" s="81">
        <f>K62</f>
        <v>2631975.31</v>
      </c>
    </row>
    <row r="65" spans="2:9" ht="58.5" customHeight="1"/>
    <row r="66" spans="2:9">
      <c r="B66" s="353" t="str">
        <f>'2-ORÇAMENTO'!E598</f>
        <v>VITOR GUSTAVO VERHALEN</v>
      </c>
      <c r="F66" s="57"/>
      <c r="G66" s="68"/>
      <c r="H66" s="65"/>
    </row>
    <row r="67" spans="2:9">
      <c r="B67" s="354" t="str">
        <f>'2-ORÇAMENTO'!E599</f>
        <v>ENGENHEIRO CIVIL</v>
      </c>
    </row>
    <row r="68" spans="2:9" ht="21.75" customHeight="1">
      <c r="B68" s="354" t="str">
        <f>'2-ORÇAMENTO'!E600</f>
        <v>CREA MT 49989</v>
      </c>
      <c r="C68" s="3"/>
      <c r="D68" s="58"/>
      <c r="E68" s="10"/>
    </row>
    <row r="69" spans="2:9">
      <c r="B69" s="59"/>
      <c r="C69" s="62"/>
      <c r="D69" s="62"/>
      <c r="E69" s="62"/>
      <c r="F69" s="2"/>
    </row>
    <row r="70" spans="2:9">
      <c r="B70" s="63"/>
      <c r="C70" s="3"/>
      <c r="D70" s="64"/>
      <c r="E70" s="64"/>
      <c r="F70" s="2"/>
    </row>
    <row r="71" spans="2:9">
      <c r="B71" s="60"/>
      <c r="C71" s="61"/>
      <c r="D71" s="61"/>
      <c r="E71" s="61"/>
      <c r="F71" s="2"/>
    </row>
    <row r="72" spans="2:9">
      <c r="I72" s="94"/>
    </row>
    <row r="81" spans="9:9">
      <c r="I81" s="93"/>
    </row>
    <row r="82" spans="9:9">
      <c r="I82" s="93"/>
    </row>
    <row r="83" spans="9:9">
      <c r="I83" s="93"/>
    </row>
    <row r="84" spans="9:9">
      <c r="I84" s="93"/>
    </row>
    <row r="85" spans="9:9">
      <c r="I85" s="93"/>
    </row>
    <row r="86" spans="9:9">
      <c r="I86" s="93"/>
    </row>
    <row r="87" spans="9:9">
      <c r="I87" s="93"/>
    </row>
  </sheetData>
  <mergeCells count="11">
    <mergeCell ref="A2:K2"/>
    <mergeCell ref="A62:B62"/>
    <mergeCell ref="A8:K8"/>
    <mergeCell ref="A63:B63"/>
    <mergeCell ref="A64:B64"/>
    <mergeCell ref="C63:D64"/>
    <mergeCell ref="A3:K3"/>
    <mergeCell ref="A4:K4"/>
    <mergeCell ref="A5:K5"/>
    <mergeCell ref="A6:K6"/>
    <mergeCell ref="A7:K7"/>
  </mergeCells>
  <printOptions horizontalCentered="1"/>
  <pageMargins left="0" right="0" top="0.70866141732283472" bottom="0.39370078740157483" header="0.31496062992125984" footer="0.31496062992125984"/>
  <pageSetup paperSize="9" scale="45" orientation="landscape" r:id="rId1"/>
  <ignoredErrors>
    <ignoredError sqref="K12:K61 C62:J62" emptyCellReference="1"/>
  </ignoredErrors>
  <drawing r:id="rId2"/>
  <legacyDrawingHF r:id="rId3"/>
</worksheet>
</file>

<file path=xl/worksheets/sheet5.xml><?xml version="1.0" encoding="utf-8"?>
<worksheet xmlns="http://schemas.openxmlformats.org/spreadsheetml/2006/main" xmlns:r="http://schemas.openxmlformats.org/officeDocument/2006/relationships">
  <dimension ref="B1:E39"/>
  <sheetViews>
    <sheetView view="pageBreakPreview" zoomScale="90" zoomScaleSheetLayoutView="90" workbookViewId="0">
      <selection activeCell="X42" sqref="X42"/>
    </sheetView>
  </sheetViews>
  <sheetFormatPr defaultRowHeight="12.75"/>
  <cols>
    <col min="1" max="1" width="9" style="255"/>
    <col min="2" max="2" width="5.125" style="255" customWidth="1"/>
    <col min="3" max="3" width="56.125" style="255" customWidth="1"/>
    <col min="4" max="4" width="6.125" style="255" bestFit="1" customWidth="1"/>
    <col min="5" max="5" width="7.625" style="255" bestFit="1" customWidth="1"/>
    <col min="6" max="16384" width="9" style="255"/>
  </cols>
  <sheetData>
    <row r="1" spans="2:4" ht="13.5" thickBot="1"/>
    <row r="2" spans="2:4" ht="86.25" customHeight="1" thickBot="1">
      <c r="B2" s="657"/>
      <c r="C2" s="658"/>
      <c r="D2" s="659"/>
    </row>
    <row r="3" spans="2:4" ht="39" customHeight="1" thickBot="1">
      <c r="B3" s="654" t="str">
        <f>'1-RESUMO'!A3</f>
        <v xml:space="preserve">OBRA: FINALIZAÇÃO DO REMANESCENTE DA CONSTRUÇÃO DE CRECHE PROINFÂNCIA TIPO 1- PADRÃO FNDE,  URBANIZAÇÃO E EXECUÇÃO DE REDE DE DISTRIBUIÇÃO PRIMÁRIA 13.8KV E POSTO DE TRANSFORMAÇÃO DE 112,5KVA. </v>
      </c>
      <c r="C3" s="655"/>
      <c r="D3" s="656"/>
    </row>
    <row r="4" spans="2:4" ht="13.5" customHeight="1" thickBot="1">
      <c r="B4" s="654" t="str">
        <f>'1-RESUMO'!A4</f>
        <v>PROPRIETÁRIO: PREFEITURA MUNICIPAL DE VÁRZEA GRANDE</v>
      </c>
      <c r="C4" s="655"/>
      <c r="D4" s="656"/>
    </row>
    <row r="5" spans="2:4" ht="13.5" customHeight="1" thickBot="1">
      <c r="B5" s="654" t="str">
        <f>'1-RESUMO'!A5</f>
        <v xml:space="preserve">ENDEREÇO: AVENIDA A, N. 0, RESIDENCIAL GILSON DE BARROS, CEP 78.132-180  </v>
      </c>
      <c r="C5" s="655"/>
      <c r="D5" s="656"/>
    </row>
    <row r="6" spans="2:4" ht="13.5" customHeight="1" thickBot="1">
      <c r="B6" s="654" t="str">
        <f>'1-RESUMO'!A6</f>
        <v>MUNICÍPIO: VARZEA GRANDE - MT</v>
      </c>
      <c r="C6" s="655"/>
      <c r="D6" s="656"/>
    </row>
    <row r="7" spans="2:4" ht="13.5" customHeight="1" thickBot="1">
      <c r="B7" s="654" t="str">
        <f>'1-RESUMO'!A7</f>
        <v>PREÇO BASE: SINAPI-MT ABRIL  2021 COM DESONERAÇÃO</v>
      </c>
      <c r="C7" s="655"/>
      <c r="D7" s="656"/>
    </row>
    <row r="8" spans="2:4">
      <c r="B8" s="660" t="s">
        <v>13271</v>
      </c>
      <c r="C8" s="661"/>
      <c r="D8" s="662"/>
    </row>
    <row r="9" spans="2:4">
      <c r="B9" s="663"/>
      <c r="C9" s="664"/>
      <c r="D9" s="665"/>
    </row>
    <row r="10" spans="2:4">
      <c r="B10" s="663"/>
      <c r="C10" s="664"/>
      <c r="D10" s="665"/>
    </row>
    <row r="11" spans="2:4">
      <c r="B11" s="663"/>
      <c r="C11" s="664"/>
      <c r="D11" s="665"/>
    </row>
    <row r="12" spans="2:4" ht="16.5">
      <c r="B12" s="666" t="s">
        <v>775</v>
      </c>
      <c r="C12" s="667"/>
      <c r="D12" s="256" t="s">
        <v>767</v>
      </c>
    </row>
    <row r="13" spans="2:4" ht="15.75">
      <c r="B13" s="668" t="s">
        <v>13272</v>
      </c>
      <c r="C13" s="669"/>
      <c r="D13" s="257"/>
    </row>
    <row r="14" spans="2:4" ht="16.5">
      <c r="B14" s="258"/>
      <c r="C14" s="259" t="s">
        <v>13273</v>
      </c>
      <c r="D14" s="260">
        <v>0.04</v>
      </c>
    </row>
    <row r="15" spans="2:4" ht="16.5">
      <c r="B15" s="258"/>
      <c r="C15" s="259" t="s">
        <v>13274</v>
      </c>
      <c r="D15" s="260">
        <v>8.0000000000000002E-3</v>
      </c>
    </row>
    <row r="16" spans="2:4" ht="16.5">
      <c r="B16" s="258"/>
      <c r="C16" s="259" t="s">
        <v>13275</v>
      </c>
      <c r="D16" s="260">
        <v>1.2E-2</v>
      </c>
    </row>
    <row r="17" spans="2:4" ht="16.5">
      <c r="B17" s="258"/>
      <c r="C17" s="261" t="s">
        <v>13276</v>
      </c>
      <c r="D17" s="262">
        <f>SUM(D14:D16)</f>
        <v>0.06</v>
      </c>
    </row>
    <row r="18" spans="2:4" ht="16.5">
      <c r="B18" s="258"/>
      <c r="C18" s="263"/>
      <c r="D18" s="262"/>
    </row>
    <row r="19" spans="2:4" ht="16.5">
      <c r="B19" s="668" t="s">
        <v>13277</v>
      </c>
      <c r="C19" s="669"/>
      <c r="D19" s="262"/>
    </row>
    <row r="20" spans="2:4" ht="16.5">
      <c r="B20" s="258"/>
      <c r="C20" s="259" t="s">
        <v>13278</v>
      </c>
      <c r="D20" s="260">
        <v>1.21E-2</v>
      </c>
    </row>
    <row r="21" spans="2:4" ht="16.5">
      <c r="B21" s="258"/>
      <c r="C21" s="261" t="s">
        <v>13279</v>
      </c>
      <c r="D21" s="262">
        <f>SUM(D20:D20)</f>
        <v>1.21E-2</v>
      </c>
    </row>
    <row r="22" spans="2:4" ht="16.5">
      <c r="B22" s="258"/>
      <c r="C22" s="264"/>
      <c r="D22" s="262"/>
    </row>
    <row r="23" spans="2:4" ht="16.5">
      <c r="B23" s="668" t="s">
        <v>13277</v>
      </c>
      <c r="C23" s="669"/>
      <c r="D23" s="262"/>
    </row>
    <row r="24" spans="2:4" ht="16.5">
      <c r="B24" s="258"/>
      <c r="C24" s="264" t="s">
        <v>13280</v>
      </c>
      <c r="D24" s="265">
        <v>6.9500000000000006E-2</v>
      </c>
    </row>
    <row r="25" spans="2:4" ht="16.5">
      <c r="B25" s="258"/>
      <c r="C25" s="261" t="s">
        <v>13281</v>
      </c>
      <c r="D25" s="262">
        <f>SUM(D24:D24)</f>
        <v>6.9500000000000006E-2</v>
      </c>
    </row>
    <row r="26" spans="2:4" ht="16.5">
      <c r="B26" s="258"/>
      <c r="C26" s="261"/>
      <c r="D26" s="262"/>
    </row>
    <row r="27" spans="2:4" ht="16.5">
      <c r="B27" s="258"/>
      <c r="C27" s="266" t="s">
        <v>13282</v>
      </c>
      <c r="D27" s="262"/>
    </row>
    <row r="28" spans="2:4" ht="16.5">
      <c r="B28" s="258"/>
      <c r="C28" s="259" t="s">
        <v>13283</v>
      </c>
      <c r="D28" s="260">
        <v>6.4999999999999997E-3</v>
      </c>
    </row>
    <row r="29" spans="2:4" ht="16.5">
      <c r="B29" s="258"/>
      <c r="C29" s="259" t="s">
        <v>13284</v>
      </c>
      <c r="D29" s="260">
        <v>0.03</v>
      </c>
    </row>
    <row r="30" spans="2:4" ht="16.5">
      <c r="B30" s="258"/>
      <c r="C30" s="259" t="s">
        <v>13285</v>
      </c>
      <c r="D30" s="260">
        <v>0.02</v>
      </c>
    </row>
    <row r="31" spans="2:4" ht="16.5">
      <c r="B31" s="258"/>
      <c r="C31" s="259" t="s">
        <v>13286</v>
      </c>
      <c r="D31" s="260">
        <v>4.4999999999999998E-2</v>
      </c>
    </row>
    <row r="32" spans="2:4" ht="16.5">
      <c r="B32" s="258"/>
      <c r="C32" s="261" t="s">
        <v>13287</v>
      </c>
      <c r="D32" s="262">
        <f>SUM(D28:D31)</f>
        <v>0.10149999999999999</v>
      </c>
    </row>
    <row r="33" spans="2:5" ht="16.5">
      <c r="B33" s="258"/>
      <c r="C33" s="261"/>
      <c r="D33" s="262"/>
    </row>
    <row r="34" spans="2:5" ht="36" customHeight="1">
      <c r="B34" s="267"/>
      <c r="C34" s="268" t="s">
        <v>13288</v>
      </c>
      <c r="D34" s="269"/>
    </row>
    <row r="35" spans="2:5" ht="25.5" customHeight="1" thickBot="1">
      <c r="B35" s="270"/>
      <c r="C35" s="271" t="s">
        <v>13289</v>
      </c>
      <c r="D35" s="272">
        <f>+(((1+D17)*(1+D21)*(1+D25))/(1-D32))-1</f>
        <v>0.27700323539232063</v>
      </c>
      <c r="E35" s="273">
        <f>1+D35</f>
        <v>1.2770032353923206</v>
      </c>
    </row>
    <row r="36" spans="2:5" ht="78.75" customHeight="1"/>
    <row r="37" spans="2:5" ht="15">
      <c r="C37" s="274" t="str">
        <f>'3-CRONOGRAMA'!B66</f>
        <v>VITOR GUSTAVO VERHALEN</v>
      </c>
    </row>
    <row r="38" spans="2:5" ht="15">
      <c r="C38" s="275" t="str">
        <f>'3-CRONOGRAMA'!B67</f>
        <v>ENGENHEIRO CIVIL</v>
      </c>
    </row>
    <row r="39" spans="2:5" ht="15">
      <c r="C39" s="275" t="str">
        <f>'3-CRONOGRAMA'!B68</f>
        <v>CREA MT 49989</v>
      </c>
    </row>
  </sheetData>
  <mergeCells count="11">
    <mergeCell ref="B8:D11"/>
    <mergeCell ref="B12:C12"/>
    <mergeCell ref="B13:C13"/>
    <mergeCell ref="B19:C19"/>
    <mergeCell ref="B23:C23"/>
    <mergeCell ref="B7:D7"/>
    <mergeCell ref="B2:D2"/>
    <mergeCell ref="B3:D3"/>
    <mergeCell ref="B4:D4"/>
    <mergeCell ref="B5:D5"/>
    <mergeCell ref="B6:D6"/>
  </mergeCells>
  <printOptions horizontalCentered="1"/>
  <pageMargins left="0.51181102362204722" right="0.51181102362204722" top="0.78740157480314965" bottom="0.78740157480314965" header="0.31496062992125984" footer="0.31496062992125984"/>
  <pageSetup paperSize="9" scale="84" orientation="portrait" r:id="rId1"/>
  <colBreaks count="1" manualBreakCount="1">
    <brk id="4" max="1048575" man="1"/>
  </colBreaks>
  <drawing r:id="rId2"/>
</worksheet>
</file>

<file path=xl/worksheets/sheet6.xml><?xml version="1.0" encoding="utf-8"?>
<worksheet xmlns="http://schemas.openxmlformats.org/spreadsheetml/2006/main" xmlns:r="http://schemas.openxmlformats.org/officeDocument/2006/relationships">
  <dimension ref="A1:L2083"/>
  <sheetViews>
    <sheetView showZeros="0" view="pageBreakPreview" zoomScale="70" zoomScaleNormal="70" zoomScaleSheetLayoutView="70" workbookViewId="0">
      <selection activeCell="P3" sqref="P3"/>
    </sheetView>
  </sheetViews>
  <sheetFormatPr defaultRowHeight="14.25"/>
  <cols>
    <col min="1" max="1" width="9.25" style="143" customWidth="1"/>
    <col min="2" max="2" width="13.5" style="144" customWidth="1"/>
    <col min="3" max="3" width="13.125" style="144" customWidth="1"/>
    <col min="4" max="4" width="10.5" style="145" bestFit="1" customWidth="1"/>
    <col min="5" max="5" width="57.75" style="146" customWidth="1"/>
    <col min="6" max="6" width="10.25" style="144" bestFit="1" customWidth="1"/>
    <col min="7" max="7" width="8.125" style="97" bestFit="1" customWidth="1"/>
    <col min="8" max="8" width="13.875" style="98" bestFit="1" customWidth="1"/>
    <col min="9" max="9" width="15" style="99" bestFit="1" customWidth="1"/>
    <col min="10" max="10" width="11.875" style="143" bestFit="1" customWidth="1"/>
    <col min="11" max="11" width="11.875" style="143" customWidth="1"/>
    <col min="12" max="12" width="11.875" style="143" bestFit="1" customWidth="1"/>
    <col min="13" max="13" width="14.25" style="143" bestFit="1" customWidth="1"/>
    <col min="14" max="14" width="13.125" style="143" bestFit="1" customWidth="1"/>
    <col min="15" max="15" width="10.5" style="143" bestFit="1" customWidth="1"/>
    <col min="16" max="16" width="8.75" style="143" customWidth="1"/>
    <col min="17" max="17" width="9.25" style="143" customWidth="1"/>
    <col min="18" max="18" width="8" style="143" bestFit="1" customWidth="1"/>
    <col min="19" max="19" width="13.375" style="143" bestFit="1" customWidth="1"/>
    <col min="20" max="20" width="18.875" style="143" customWidth="1"/>
    <col min="21" max="21" width="10.625" style="143" bestFit="1" customWidth="1"/>
    <col min="22" max="16384" width="9" style="143"/>
  </cols>
  <sheetData>
    <row r="1" spans="1:9" ht="15" thickBot="1"/>
    <row r="2" spans="1:9" ht="126" customHeight="1">
      <c r="B2" s="676"/>
      <c r="C2" s="677"/>
      <c r="D2" s="677"/>
      <c r="E2" s="677"/>
      <c r="F2" s="677"/>
      <c r="G2" s="677"/>
      <c r="H2" s="677"/>
      <c r="I2" s="678"/>
    </row>
    <row r="3" spans="1:9" ht="27.75" customHeight="1">
      <c r="B3" s="670" t="str">
        <f>'4-BDI'!B3:D3</f>
        <v xml:space="preserve">OBRA: FINALIZAÇÃO DO REMANESCENTE DA CONSTRUÇÃO DE CRECHE PROINFÂNCIA TIPO 1- PADRÃO FNDE,  URBANIZAÇÃO E EXECUÇÃO DE REDE DE DISTRIBUIÇÃO PRIMÁRIA 13.8KV E POSTO DE TRANSFORMAÇÃO DE 112,5KVA. </v>
      </c>
      <c r="C3" s="671"/>
      <c r="D3" s="671"/>
      <c r="E3" s="671"/>
      <c r="F3" s="671"/>
      <c r="G3" s="671"/>
      <c r="H3" s="671"/>
      <c r="I3" s="672"/>
    </row>
    <row r="4" spans="1:9" ht="12.75">
      <c r="B4" s="670" t="str">
        <f>'4-BDI'!B4:D4</f>
        <v>PROPRIETÁRIO: PREFEITURA MUNICIPAL DE VÁRZEA GRANDE</v>
      </c>
      <c r="C4" s="671"/>
      <c r="D4" s="671"/>
      <c r="E4" s="671"/>
      <c r="F4" s="671"/>
      <c r="G4" s="671"/>
      <c r="H4" s="671"/>
      <c r="I4" s="672"/>
    </row>
    <row r="5" spans="1:9" ht="12.75">
      <c r="B5" s="670" t="str">
        <f>'4-BDI'!B5:D5</f>
        <v xml:space="preserve">ENDEREÇO: AVENIDA A, N. 0, RESIDENCIAL GILSON DE BARROS, CEP 78.132-180  </v>
      </c>
      <c r="C5" s="671"/>
      <c r="D5" s="671"/>
      <c r="E5" s="671"/>
      <c r="F5" s="671"/>
      <c r="G5" s="671"/>
      <c r="H5" s="671"/>
      <c r="I5" s="672"/>
    </row>
    <row r="6" spans="1:9" ht="12.75">
      <c r="B6" s="670" t="str">
        <f>'4-BDI'!B6:D6</f>
        <v>MUNICÍPIO: VARZEA GRANDE - MT</v>
      </c>
      <c r="C6" s="671"/>
      <c r="D6" s="671"/>
      <c r="E6" s="671"/>
      <c r="F6" s="671"/>
      <c r="G6" s="671"/>
      <c r="H6" s="671"/>
      <c r="I6" s="672"/>
    </row>
    <row r="7" spans="1:9" ht="12.75">
      <c r="B7" s="670" t="str">
        <f>'4-BDI'!B7:D7</f>
        <v>PREÇO BASE: SINAPI-MT ABRIL  2021 COM DESONERAÇÃO</v>
      </c>
      <c r="C7" s="671"/>
      <c r="D7" s="671"/>
      <c r="E7" s="671"/>
      <c r="F7" s="671"/>
      <c r="G7" s="671"/>
      <c r="H7" s="671"/>
      <c r="I7" s="672"/>
    </row>
    <row r="8" spans="1:9" ht="22.5" customHeight="1">
      <c r="B8" s="673" t="s">
        <v>774</v>
      </c>
      <c r="C8" s="674"/>
      <c r="D8" s="675"/>
      <c r="E8" s="244" t="s">
        <v>775</v>
      </c>
      <c r="F8" s="243" t="s">
        <v>776</v>
      </c>
      <c r="G8" s="247" t="s">
        <v>777</v>
      </c>
      <c r="H8" s="249" t="s">
        <v>778</v>
      </c>
      <c r="I8" s="241" t="s">
        <v>779</v>
      </c>
    </row>
    <row r="9" spans="1:9" ht="12.75" customHeight="1">
      <c r="A9" s="147"/>
      <c r="B9" s="242" t="s">
        <v>780</v>
      </c>
      <c r="C9" s="243" t="s">
        <v>781</v>
      </c>
      <c r="D9" s="148" t="s">
        <v>16</v>
      </c>
      <c r="E9" s="245"/>
      <c r="F9" s="246"/>
      <c r="G9" s="248"/>
      <c r="H9" s="250"/>
      <c r="I9" s="241"/>
    </row>
    <row r="10" spans="1:9" ht="14.25" customHeight="1">
      <c r="B10" s="149"/>
      <c r="C10" s="246"/>
      <c r="D10" s="150"/>
      <c r="E10" s="151"/>
      <c r="F10" s="246"/>
      <c r="G10" s="248"/>
      <c r="H10" s="100"/>
      <c r="I10" s="101"/>
    </row>
    <row r="11" spans="1:9" ht="18">
      <c r="B11" s="166" t="s">
        <v>782</v>
      </c>
      <c r="C11" s="167"/>
      <c r="D11" s="167"/>
      <c r="E11" s="167"/>
      <c r="F11" s="167"/>
      <c r="G11" s="167"/>
      <c r="H11" s="167"/>
      <c r="I11" s="170"/>
    </row>
    <row r="12" spans="1:9" ht="14.25" customHeight="1" thickBot="1">
      <c r="B12" s="152"/>
      <c r="C12" s="153"/>
      <c r="D12" s="154"/>
      <c r="E12" s="155"/>
      <c r="F12" s="153"/>
      <c r="G12" s="156"/>
      <c r="H12" s="157"/>
      <c r="I12" s="158"/>
    </row>
    <row r="13" spans="1:9" ht="15" customHeight="1" thickBot="1">
      <c r="B13" s="540" t="s">
        <v>22</v>
      </c>
      <c r="C13" s="541"/>
      <c r="D13" s="541"/>
      <c r="E13" s="542" t="s">
        <v>19</v>
      </c>
      <c r="F13" s="543" t="s">
        <v>413</v>
      </c>
      <c r="G13" s="544"/>
      <c r="H13" s="545"/>
      <c r="I13" s="546">
        <f>TRUNC(SUM(I14:I22),2)</f>
        <v>1721.99</v>
      </c>
    </row>
    <row r="14" spans="1:9" ht="25.5">
      <c r="B14" s="494" t="s">
        <v>783</v>
      </c>
      <c r="C14" s="495" t="s">
        <v>20</v>
      </c>
      <c r="D14" s="496">
        <v>88248</v>
      </c>
      <c r="E14" s="497" t="str">
        <f>IF($D14&lt;&gt;"",VLOOKUP($D14,'SINAPI-MT ABRIL 2021'!$A$1:G122104,2,0),"")</f>
        <v>AUXILIAR DE ENCANADOR OU BOMBEIRO HIDRÁULICO COM ENCARGOS COMPLEMENTARES</v>
      </c>
      <c r="F14" s="498" t="str">
        <f>IF($D14&lt;&gt;"",VLOOKUP($D14,'SINAPI-MT ABRIL 2021'!$1:$1048576,3,0),"")</f>
        <v>H</v>
      </c>
      <c r="G14" s="499">
        <v>2.5</v>
      </c>
      <c r="H14" s="500">
        <f>IF($D14&lt;&gt;"",VLOOKUP($D14,'SINAPI-MT ABRIL 2021'!$1:$1048576,4,0),"")</f>
        <v>13.48</v>
      </c>
      <c r="I14" s="501">
        <f t="shared" ref="I14:I22" si="0">TRUNC(G14*H14,2)</f>
        <v>33.700000000000003</v>
      </c>
    </row>
    <row r="15" spans="1:9">
      <c r="B15" s="102" t="s">
        <v>783</v>
      </c>
      <c r="C15" s="103" t="s">
        <v>20</v>
      </c>
      <c r="D15" s="104">
        <v>88262</v>
      </c>
      <c r="E15" s="116" t="str">
        <f>IF($D15&lt;&gt;"",VLOOKUP($D15,'SINAPI-MT ABRIL 2021'!$A$1:G122105,2,0),"")</f>
        <v>CARPINTEIRO DE FORMAS COM ENCARGOS COMPLEMENTARES</v>
      </c>
      <c r="F15" s="117" t="str">
        <f>IF($D15&lt;&gt;"",VLOOKUP($D15,'SINAPI-MT ABRIL 2021'!$1:$1048576,3,0),"")</f>
        <v>H</v>
      </c>
      <c r="G15" s="105">
        <v>5</v>
      </c>
      <c r="H15" s="106">
        <f>IF($D15&lt;&gt;"",VLOOKUP($D15,'SINAPI-MT ABRIL 2021'!$1:$1048576,4,0),"")</f>
        <v>17.48</v>
      </c>
      <c r="I15" s="107">
        <f t="shared" si="0"/>
        <v>87.4</v>
      </c>
    </row>
    <row r="16" spans="1:9">
      <c r="B16" s="102" t="s">
        <v>783</v>
      </c>
      <c r="C16" s="103" t="s">
        <v>20</v>
      </c>
      <c r="D16" s="104">
        <v>88316</v>
      </c>
      <c r="E16" s="116" t="str">
        <f>IF($D16&lt;&gt;"",VLOOKUP($D16,'SINAPI-MT ABRIL 2021'!$A$1:G122106,2,0),"")</f>
        <v>SERVENTE COM ENCARGOS COMPLEMENTARES</v>
      </c>
      <c r="F16" s="117" t="str">
        <f>IF($D16&lt;&gt;"",VLOOKUP($D16,'SINAPI-MT ABRIL 2021'!$1:$1048576,3,0),"")</f>
        <v>H</v>
      </c>
      <c r="G16" s="105">
        <v>5</v>
      </c>
      <c r="H16" s="106">
        <f>IF($D16&lt;&gt;"",VLOOKUP($D16,'SINAPI-MT ABRIL 2021'!$1:$1048576,4,0),"")</f>
        <v>14.02</v>
      </c>
      <c r="I16" s="107">
        <f t="shared" si="0"/>
        <v>70.099999999999994</v>
      </c>
    </row>
    <row r="17" spans="2:11">
      <c r="B17" s="102" t="s">
        <v>783</v>
      </c>
      <c r="C17" s="103" t="s">
        <v>20</v>
      </c>
      <c r="D17" s="104">
        <v>88309</v>
      </c>
      <c r="E17" s="116" t="str">
        <f>IF($D17&lt;&gt;"",VLOOKUP($D17,'SINAPI-MT ABRIL 2021'!$A$1:G122107,2,0),"")</f>
        <v>PEDREIRO COM ENCARGOS COMPLEMENTARES</v>
      </c>
      <c r="F17" s="117" t="str">
        <f>IF($D17&lt;&gt;"",VLOOKUP($D17,'SINAPI-MT ABRIL 2021'!$1:$1048576,3,0),"")</f>
        <v>H</v>
      </c>
      <c r="G17" s="105">
        <v>5</v>
      </c>
      <c r="H17" s="106">
        <f>IF($D17&lt;&gt;"",VLOOKUP($D17,'SINAPI-MT ABRIL 2021'!$1:$1048576,4,0),"")</f>
        <v>17.670000000000002</v>
      </c>
      <c r="I17" s="107">
        <f t="shared" si="0"/>
        <v>88.35</v>
      </c>
    </row>
    <row r="18" spans="2:11" ht="25.5">
      <c r="B18" s="102" t="s">
        <v>783</v>
      </c>
      <c r="C18" s="103" t="s">
        <v>20</v>
      </c>
      <c r="D18" s="104">
        <v>88267</v>
      </c>
      <c r="E18" s="116" t="str">
        <f>IF($D18&lt;&gt;"",VLOOKUP($D18,'SINAPI-MT ABRIL 2021'!$A$1:G122108,2,0),"")</f>
        <v>ENCANADOR OU BOMBEIRO HIDRÁULICO COM ENCARGOS COMPLEMENTARES</v>
      </c>
      <c r="F18" s="117" t="str">
        <f>IF($D18&lt;&gt;"",VLOOKUP($D18,'SINAPI-MT ABRIL 2021'!$1:$1048576,3,0),"")</f>
        <v>H</v>
      </c>
      <c r="G18" s="105">
        <v>5</v>
      </c>
      <c r="H18" s="106">
        <f>IF($D18&lt;&gt;"",VLOOKUP($D18,'SINAPI-MT ABRIL 2021'!$1:$1048576,4,0),"")</f>
        <v>17.66</v>
      </c>
      <c r="I18" s="107">
        <f t="shared" si="0"/>
        <v>88.3</v>
      </c>
    </row>
    <row r="19" spans="2:11" ht="25.5">
      <c r="B19" s="102" t="s">
        <v>784</v>
      </c>
      <c r="C19" s="103" t="s">
        <v>20</v>
      </c>
      <c r="D19" s="104">
        <v>98462</v>
      </c>
      <c r="E19" s="116" t="str">
        <f>IF($D19&lt;&gt;"",VLOOKUP($D19,'SINAPI-MT ABRIL 2021'!$A$1:G122109,2,0),"")</f>
        <v>ESTRUTURA DE MADEIRA PROVISÓRIA PARA SUPORTE DE CAIXA D ÁGUA ELEVADA DE 3000 LITROS. AF_05/2018_P</v>
      </c>
      <c r="F19" s="117" t="str">
        <f>IF($D19&lt;&gt;"",VLOOKUP($D19,'SINAPI-MT ABRIL 2021'!$1:$1048576,3,0),"")</f>
        <v>UN</v>
      </c>
      <c r="G19" s="105">
        <v>0.1</v>
      </c>
      <c r="H19" s="106">
        <f>IF($D19&lt;&gt;"",VLOOKUP($D19,'SINAPI-MT ABRIL 2021'!$1:$1048576,4,0),"")</f>
        <v>4066.97</v>
      </c>
      <c r="I19" s="107">
        <f t="shared" si="0"/>
        <v>406.69</v>
      </c>
    </row>
    <row r="20" spans="2:11" ht="43.5" customHeight="1">
      <c r="B20" s="102" t="s">
        <v>785</v>
      </c>
      <c r="C20" s="103" t="s">
        <v>20</v>
      </c>
      <c r="D20" s="104">
        <v>88503</v>
      </c>
      <c r="E20" s="116" t="str">
        <f>IF($D20&lt;&gt;"",VLOOKUP($D20,'SINAPI-MT ABRIL 2021'!$A$1:G122110,2,0),"")</f>
        <v>CAIXA D´ÁGUA EM POLIETILENO, 1000 LITROS, COM ACESSÓRIOS</v>
      </c>
      <c r="F20" s="117" t="str">
        <f>IF($D20&lt;&gt;"",VLOOKUP($D20,'SINAPI-MT ABRIL 2021'!$1:$1048576,3,0),"")</f>
        <v>UN</v>
      </c>
      <c r="G20" s="105">
        <v>1</v>
      </c>
      <c r="H20" s="106">
        <f>IF($D20&lt;&gt;"",VLOOKUP($D20,'SINAPI-MT ABRIL 2021'!$1:$1048576,4,0),"")</f>
        <v>767.91</v>
      </c>
      <c r="I20" s="107">
        <f t="shared" si="0"/>
        <v>767.91</v>
      </c>
    </row>
    <row r="21" spans="2:11" ht="25.5">
      <c r="B21" s="102" t="s">
        <v>784</v>
      </c>
      <c r="C21" s="103" t="s">
        <v>20</v>
      </c>
      <c r="D21" s="104">
        <v>95674</v>
      </c>
      <c r="E21" s="116" t="str">
        <f>IF($D21&lt;&gt;"",VLOOKUP($D21,'SINAPI-MT ABRIL 2021'!$A$1:G122111,2,0),"")</f>
        <v>HIDRÔMETRO DN 20 (½), 3,0 M³/H  FORNECIMENTO E INSTALAÇÃO. AF_11/2016</v>
      </c>
      <c r="F21" s="117" t="str">
        <f>IF($D21&lt;&gt;"",VLOOKUP($D21,'SINAPI-MT ABRIL 2021'!$1:$1048576,3,0),"")</f>
        <v>UN</v>
      </c>
      <c r="G21" s="105">
        <v>1</v>
      </c>
      <c r="H21" s="106">
        <f>IF($D21&lt;&gt;"",VLOOKUP($D21,'SINAPI-MT ABRIL 2021'!$1:$1048576,4,0),"")</f>
        <v>104.94</v>
      </c>
      <c r="I21" s="107">
        <f t="shared" si="0"/>
        <v>104.94</v>
      </c>
    </row>
    <row r="22" spans="2:11" ht="25.5">
      <c r="B22" s="102" t="s">
        <v>783</v>
      </c>
      <c r="C22" s="103" t="s">
        <v>20</v>
      </c>
      <c r="D22" s="104">
        <v>89402</v>
      </c>
      <c r="E22" s="116" t="str">
        <f>IF($D22&lt;&gt;"",VLOOKUP($D22,'SINAPI-MT ABRIL 2021'!$A$1:G122112,2,0),"")</f>
        <v>TUBO, PVC, SOLDÁVEL, DN 25MM, INSTALADO EM RAMAL DE DISTRIBUIÇÃO DE ÁGUA - FORNECIMENTO E INSTALAÇÃO. AF_12/2014</v>
      </c>
      <c r="F22" s="117" t="str">
        <f>IF($D22&lt;&gt;"",VLOOKUP($D22,'SINAPI-MT ABRIL 2021'!$1:$1048576,3,0),"")</f>
        <v>M</v>
      </c>
      <c r="G22" s="105">
        <v>10</v>
      </c>
      <c r="H22" s="106">
        <f>IF($D22&lt;&gt;"",VLOOKUP($D22,'SINAPI-MT ABRIL 2021'!$1:$1048576,4,0),"")</f>
        <v>7.46</v>
      </c>
      <c r="I22" s="107">
        <f t="shared" si="0"/>
        <v>74.599999999999994</v>
      </c>
    </row>
    <row r="23" spans="2:11" ht="14.25" customHeight="1" thickBot="1">
      <c r="B23" s="152"/>
      <c r="C23" s="153"/>
      <c r="D23" s="154"/>
      <c r="E23" s="155"/>
      <c r="F23" s="153"/>
      <c r="G23" s="156"/>
      <c r="H23" s="157"/>
      <c r="I23" s="158"/>
    </row>
    <row r="24" spans="2:11" ht="15.75" thickBot="1">
      <c r="B24" s="540" t="s">
        <v>25</v>
      </c>
      <c r="C24" s="541"/>
      <c r="D24" s="541"/>
      <c r="E24" s="542" t="s">
        <v>23</v>
      </c>
      <c r="F24" s="543" t="s">
        <v>413</v>
      </c>
      <c r="G24" s="544"/>
      <c r="H24" s="545"/>
      <c r="I24" s="546">
        <f>TRUNC(SUM(I25:I35),2)</f>
        <v>1660.01</v>
      </c>
      <c r="K24" s="194"/>
    </row>
    <row r="25" spans="2:11">
      <c r="B25" s="494" t="s">
        <v>783</v>
      </c>
      <c r="C25" s="495" t="s">
        <v>20</v>
      </c>
      <c r="D25" s="496">
        <v>88264</v>
      </c>
      <c r="E25" s="497" t="str">
        <f>IF($D25&lt;&gt;"",VLOOKUP($D25,'SINAPI-MT ABRIL 2021'!$A$1:G122115,2,0),"")</f>
        <v>ELETRICISTA COM ENCARGOS COMPLEMENTARES</v>
      </c>
      <c r="F25" s="498" t="str">
        <f>IF($D25&lt;&gt;"",VLOOKUP($D25,'SINAPI-MT ABRIL 2021'!$1:$1048576,3,0),"")</f>
        <v>H</v>
      </c>
      <c r="G25" s="499">
        <v>24</v>
      </c>
      <c r="H25" s="500">
        <f>IF($D25&lt;&gt;"",VLOOKUP($D25,'SINAPI-MT ABRIL 2021'!$1:$1048576,4,0),"")</f>
        <v>18.3</v>
      </c>
      <c r="I25" s="501">
        <f t="shared" ref="I25:I35" si="1">TRUNC(G25*H25,2)</f>
        <v>439.2</v>
      </c>
    </row>
    <row r="26" spans="2:11">
      <c r="B26" s="102" t="s">
        <v>783</v>
      </c>
      <c r="C26" s="103" t="s">
        <v>20</v>
      </c>
      <c r="D26" s="104">
        <v>88316</v>
      </c>
      <c r="E26" s="116" t="str">
        <f>IF($D26&lt;&gt;"",VLOOKUP($D26,'SINAPI-MT ABRIL 2021'!$A$1:G122116,2,0),"")</f>
        <v>SERVENTE COM ENCARGOS COMPLEMENTARES</v>
      </c>
      <c r="F26" s="117" t="str">
        <f>IF($D26&lt;&gt;"",VLOOKUP($D26,'SINAPI-MT ABRIL 2021'!$1:$1048576,3,0),"")</f>
        <v>H</v>
      </c>
      <c r="G26" s="105">
        <v>24</v>
      </c>
      <c r="H26" s="106">
        <f>IF($D26&lt;&gt;"",VLOOKUP($D26,'SINAPI-MT ABRIL 2021'!$1:$1048576,4,0),"")</f>
        <v>14.02</v>
      </c>
      <c r="I26" s="107">
        <f t="shared" si="1"/>
        <v>336.48</v>
      </c>
    </row>
    <row r="27" spans="2:11" ht="25.5">
      <c r="B27" s="102" t="s">
        <v>784</v>
      </c>
      <c r="C27" s="103" t="s">
        <v>20</v>
      </c>
      <c r="D27" s="104">
        <v>392</v>
      </c>
      <c r="E27" s="116" t="str">
        <f>IF($D27&lt;&gt;"",VLOOKUP($D27,'SINAPI-MT ABRIL 2021'!$A$1:G122117,2,0),"")</f>
        <v>ABRACADEIRA EM ACO PARA AMARRACAO DE ELETRODUTOS, TIPO D, COM 1/2" E PARAFUSO DE FIXACAO</v>
      </c>
      <c r="F27" s="117" t="str">
        <f>IF($D27&lt;&gt;"",VLOOKUP($D27,'SINAPI-MT ABRIL 2021'!$1:$1048576,3,0),"")</f>
        <v xml:space="preserve">UN    </v>
      </c>
      <c r="G27" s="105">
        <v>1</v>
      </c>
      <c r="H27" s="106">
        <f>IF($D27&lt;&gt;"",VLOOKUP($D27,'SINAPI-MT ABRIL 2021'!$1:$1048576,4,0),"")</f>
        <v>1.49</v>
      </c>
      <c r="I27" s="107">
        <f t="shared" si="1"/>
        <v>1.49</v>
      </c>
    </row>
    <row r="28" spans="2:11" ht="38.25">
      <c r="B28" s="102" t="s">
        <v>784</v>
      </c>
      <c r="C28" s="103" t="s">
        <v>20</v>
      </c>
      <c r="D28" s="104">
        <v>979</v>
      </c>
      <c r="E28" s="116" t="str">
        <f>IF($D28&lt;&gt;"",VLOOKUP($D28,'SINAPI-MT ABRIL 2021'!$A$1:G122118,2,0),"")</f>
        <v>CABO DE COBRE, FLEXIVEL, CLASSE 4 OU 5, ISOLACAO EM PVC/A, ANTICHAMA BWF-B, 1 CONDUTOR, 450/750 V, SECAO NOMINAL 16 MM2</v>
      </c>
      <c r="F28" s="117" t="str">
        <f>IF($D28&lt;&gt;"",VLOOKUP($D28,'SINAPI-MT ABRIL 2021'!$1:$1048576,3,0),"")</f>
        <v xml:space="preserve">M     </v>
      </c>
      <c r="G28" s="105">
        <v>20</v>
      </c>
      <c r="H28" s="106">
        <f>IF($D28&lt;&gt;"",VLOOKUP($D28,'SINAPI-MT ABRIL 2021'!$1:$1048576,4,0),"")</f>
        <v>13.4</v>
      </c>
      <c r="I28" s="107">
        <f t="shared" si="1"/>
        <v>268</v>
      </c>
    </row>
    <row r="29" spans="2:11" ht="25.5">
      <c r="B29" s="102" t="s">
        <v>784</v>
      </c>
      <c r="C29" s="103" t="s">
        <v>20</v>
      </c>
      <c r="D29" s="104">
        <v>1875</v>
      </c>
      <c r="E29" s="116" t="str">
        <f>IF($D29&lt;&gt;"",VLOOKUP($D29,'SINAPI-MT ABRIL 2021'!$A$1:G122119,2,0),"")</f>
        <v>CURVA 90 GRAUS, LONGA, DE PVC RIGIDO ROSCAVEL, DE 1 1/2", PARA ELETRODUTO</v>
      </c>
      <c r="F29" s="117" t="str">
        <f>IF($D29&lt;&gt;"",VLOOKUP($D29,'SINAPI-MT ABRIL 2021'!$1:$1048576,3,0),"")</f>
        <v xml:space="preserve">UN    </v>
      </c>
      <c r="G29" s="105">
        <v>2</v>
      </c>
      <c r="H29" s="106">
        <f>IF($D29&lt;&gt;"",VLOOKUP($D29,'SINAPI-MT ABRIL 2021'!$1:$1048576,4,0),"")</f>
        <v>3.84</v>
      </c>
      <c r="I29" s="107">
        <f t="shared" si="1"/>
        <v>7.68</v>
      </c>
    </row>
    <row r="30" spans="2:11">
      <c r="B30" s="102" t="s">
        <v>784</v>
      </c>
      <c r="C30" s="103" t="s">
        <v>20</v>
      </c>
      <c r="D30" s="104">
        <v>2673</v>
      </c>
      <c r="E30" s="116" t="str">
        <f>IF($D30&lt;&gt;"",VLOOKUP($D30,'SINAPI-MT ABRIL 2021'!$A$1:G122120,2,0),"")</f>
        <v>ELETRODUTO DE PVC RIGIDO ROSCAVEL DE 1/2 ", SEM LUVA</v>
      </c>
      <c r="F30" s="117" t="str">
        <f>IF($D30&lt;&gt;"",VLOOKUP($D30,'SINAPI-MT ABRIL 2021'!$1:$1048576,3,0),"")</f>
        <v xml:space="preserve">M     </v>
      </c>
      <c r="G30" s="105">
        <v>12</v>
      </c>
      <c r="H30" s="106">
        <f>IF($D30&lt;&gt;"",VLOOKUP($D30,'SINAPI-MT ABRIL 2021'!$1:$1048576,4,0),"")</f>
        <v>2.2999999999999998</v>
      </c>
      <c r="I30" s="107">
        <f t="shared" si="1"/>
        <v>27.6</v>
      </c>
    </row>
    <row r="31" spans="2:11" ht="25.5">
      <c r="B31" s="102" t="s">
        <v>784</v>
      </c>
      <c r="C31" s="103" t="s">
        <v>20</v>
      </c>
      <c r="D31" s="104">
        <v>3406</v>
      </c>
      <c r="E31" s="116" t="str">
        <f>IF($D31&lt;&gt;"",VLOOKUP($D31,'SINAPI-MT ABRIL 2021'!$A$1:G122121,2,0),"")</f>
        <v>ISOLADOR DE PORCELANA, TIPO PINO MONOCORPO, PARA TENSAO DE *15* KV</v>
      </c>
      <c r="F31" s="117" t="str">
        <f>IF($D31&lt;&gt;"",VLOOKUP($D31,'SINAPI-MT ABRIL 2021'!$1:$1048576,3,0),"")</f>
        <v xml:space="preserve">UN    </v>
      </c>
      <c r="G31" s="105">
        <v>4</v>
      </c>
      <c r="H31" s="106">
        <f>IF($D31&lt;&gt;"",VLOOKUP($D31,'SINAPI-MT ABRIL 2021'!$1:$1048576,4,0),"")</f>
        <v>20.87</v>
      </c>
      <c r="I31" s="107">
        <f t="shared" si="1"/>
        <v>83.48</v>
      </c>
    </row>
    <row r="32" spans="2:11" ht="25.5">
      <c r="B32" s="102" t="s">
        <v>784</v>
      </c>
      <c r="C32" s="103" t="s">
        <v>20</v>
      </c>
      <c r="D32" s="104">
        <v>12056</v>
      </c>
      <c r="E32" s="116" t="str">
        <f>IF($D32&lt;&gt;"",VLOOKUP($D32,'SINAPI-MT ABRIL 2021'!$A$1:G122122,2,0),"")</f>
        <v>ELETRODUTO FLEXIVEL, EM ACO, TIPO CONDUITE, DIAMETRO DE 1 1/2"</v>
      </c>
      <c r="F32" s="117" t="str">
        <f>IF($D32&lt;&gt;"",VLOOKUP($D32,'SINAPI-MT ABRIL 2021'!$1:$1048576,3,0),"")</f>
        <v xml:space="preserve">M     </v>
      </c>
      <c r="G32" s="105">
        <v>1</v>
      </c>
      <c r="H32" s="106">
        <f>IF($D32&lt;&gt;"",VLOOKUP($D32,'SINAPI-MT ABRIL 2021'!$1:$1048576,4,0),"")</f>
        <v>22.35</v>
      </c>
      <c r="I32" s="107">
        <f t="shared" si="1"/>
        <v>22.35</v>
      </c>
    </row>
    <row r="33" spans="2:9" ht="25.5">
      <c r="B33" s="102" t="s">
        <v>784</v>
      </c>
      <c r="C33" s="103" t="s">
        <v>20</v>
      </c>
      <c r="D33" s="104">
        <v>3302</v>
      </c>
      <c r="E33" s="116" t="str">
        <f>IF($D33&lt;&gt;"",VLOOKUP($D33,'SINAPI-MT ABRIL 2021'!$A$1:G122123,2,0),"")</f>
        <v>FUSIVEL NH 100 A TAMANHO 00, CAPACIDADE DE INTERRUPCAO DE 120 KA, TENSAO NOMIMNAL DE 500 V</v>
      </c>
      <c r="F33" s="117" t="str">
        <f>IF($D33&lt;&gt;"",VLOOKUP($D33,'SINAPI-MT ABRIL 2021'!$1:$1048576,3,0),"")</f>
        <v xml:space="preserve">UN    </v>
      </c>
      <c r="G33" s="105">
        <v>3</v>
      </c>
      <c r="H33" s="106">
        <f>IF($D33&lt;&gt;"",VLOOKUP($D33,'SINAPI-MT ABRIL 2021'!$1:$1048576,4,0),"")</f>
        <v>17.190000000000001</v>
      </c>
      <c r="I33" s="107">
        <f t="shared" si="1"/>
        <v>51.57</v>
      </c>
    </row>
    <row r="34" spans="2:9" ht="25.5">
      <c r="B34" s="102" t="s">
        <v>784</v>
      </c>
      <c r="C34" s="103" t="s">
        <v>20</v>
      </c>
      <c r="D34" s="104">
        <v>3292</v>
      </c>
      <c r="E34" s="116" t="str">
        <f>IF($D34&lt;&gt;"",VLOOKUP($D34,'SINAPI-MT ABRIL 2021'!$A$1:G122124,2,0),"")</f>
        <v>FUSIVEL NH 20 A TAMANHO 000, CAPACIDADE DE INTERRUPCAO DE 120 KA, TENSAO NOMIMNAL DE 500 V</v>
      </c>
      <c r="F34" s="117" t="str">
        <f>IF($D34&lt;&gt;"",VLOOKUP($D34,'SINAPI-MT ABRIL 2021'!$1:$1048576,3,0),"")</f>
        <v xml:space="preserve">UN    </v>
      </c>
      <c r="G34" s="105">
        <v>4</v>
      </c>
      <c r="H34" s="106">
        <f>IF($D34&lt;&gt;"",VLOOKUP($D34,'SINAPI-MT ABRIL 2021'!$1:$1048576,4,0),"")</f>
        <v>17.5</v>
      </c>
      <c r="I34" s="107">
        <f t="shared" si="1"/>
        <v>70</v>
      </c>
    </row>
    <row r="35" spans="2:9" ht="25.5">
      <c r="B35" s="102" t="s">
        <v>784</v>
      </c>
      <c r="C35" s="103" t="s">
        <v>20</v>
      </c>
      <c r="D35" s="103">
        <v>3395</v>
      </c>
      <c r="E35" s="116" t="str">
        <f>IF($D35&lt;&gt;"",VLOOKUP($D35,'SINAPI-MT ABRIL 2021'!$A$1:G122125,2,0),"")</f>
        <v>ISOLADOR DE PORCELANA, TIPO PINO MONOCORPO, PARA TENSAO DE *35* KV</v>
      </c>
      <c r="F35" s="117" t="str">
        <f>IF($D35&lt;&gt;"",VLOOKUP($D35,'SINAPI-MT ABRIL 2021'!$1:$1048576,3,0),"")</f>
        <v xml:space="preserve">UN    </v>
      </c>
      <c r="G35" s="105">
        <v>4</v>
      </c>
      <c r="H35" s="106">
        <f>IF($D35&lt;&gt;"",VLOOKUP($D35,'SINAPI-MT ABRIL 2021'!$1:$1048576,4,0),"")</f>
        <v>88.04</v>
      </c>
      <c r="I35" s="107">
        <f t="shared" si="1"/>
        <v>352.16</v>
      </c>
    </row>
    <row r="36" spans="2:9" ht="14.25" customHeight="1" thickBot="1">
      <c r="B36" s="355"/>
      <c r="C36" s="356"/>
      <c r="D36" s="357"/>
      <c r="E36" s="358"/>
      <c r="F36" s="359"/>
      <c r="G36" s="360"/>
      <c r="H36" s="361"/>
      <c r="I36" s="362"/>
    </row>
    <row r="37" spans="2:9" ht="15" customHeight="1" thickBot="1">
      <c r="B37" s="540" t="s">
        <v>28</v>
      </c>
      <c r="C37" s="547"/>
      <c r="D37" s="547"/>
      <c r="E37" s="548" t="s">
        <v>26</v>
      </c>
      <c r="F37" s="543" t="s">
        <v>413</v>
      </c>
      <c r="G37" s="544"/>
      <c r="H37" s="545"/>
      <c r="I37" s="546">
        <f>TRUNC(SUM(I38:I43),2)</f>
        <v>1735.66</v>
      </c>
    </row>
    <row r="38" spans="2:9" ht="25.5">
      <c r="B38" s="502" t="s">
        <v>786</v>
      </c>
      <c r="C38" s="503" t="s">
        <v>20</v>
      </c>
      <c r="D38" s="504">
        <v>88248</v>
      </c>
      <c r="E38" s="497" t="str">
        <f>IF($D38&lt;&gt;"",VLOOKUP($D38,'SINAPI-MT ABRIL 2021'!$A$1:G122128,2,0),"")</f>
        <v>AUXILIAR DE ENCANADOR OU BOMBEIRO HIDRÁULICO COM ENCARGOS COMPLEMENTARES</v>
      </c>
      <c r="F38" s="498" t="str">
        <f>IF($D38&lt;&gt;"",VLOOKUP($D38,'SINAPI-MT ABRIL 2021'!$1:$1048576,3,0),"")</f>
        <v>H</v>
      </c>
      <c r="G38" s="499">
        <v>2.5</v>
      </c>
      <c r="H38" s="500">
        <f>IF($D38&lt;&gt;"",VLOOKUP($D38,'SINAPI-MT ABRIL 2021'!$1:$1048576,4,0),"")</f>
        <v>13.48</v>
      </c>
      <c r="I38" s="501">
        <f t="shared" ref="I38:I43" si="2">TRUNC(G38*H38,2)</f>
        <v>33.700000000000003</v>
      </c>
    </row>
    <row r="39" spans="2:9">
      <c r="B39" s="149" t="s">
        <v>786</v>
      </c>
      <c r="C39" s="246" t="s">
        <v>20</v>
      </c>
      <c r="D39" s="108">
        <v>88316</v>
      </c>
      <c r="E39" s="116" t="str">
        <f>IF($D39&lt;&gt;"",VLOOKUP($D39,'SINAPI-MT ABRIL 2021'!$A$1:G122129,2,0),"")</f>
        <v>SERVENTE COM ENCARGOS COMPLEMENTARES</v>
      </c>
      <c r="F39" s="117" t="str">
        <f>IF($D39&lt;&gt;"",VLOOKUP($D39,'SINAPI-MT ABRIL 2021'!$1:$1048576,3,0),"")</f>
        <v>H</v>
      </c>
      <c r="G39" s="105">
        <v>5</v>
      </c>
      <c r="H39" s="106">
        <f>IF($D39&lt;&gt;"",VLOOKUP($D39,'SINAPI-MT ABRIL 2021'!$1:$1048576,4,0),"")</f>
        <v>14.02</v>
      </c>
      <c r="I39" s="107">
        <f t="shared" si="2"/>
        <v>70.099999999999994</v>
      </c>
    </row>
    <row r="40" spans="2:9">
      <c r="B40" s="149" t="s">
        <v>786</v>
      </c>
      <c r="C40" s="246" t="s">
        <v>20</v>
      </c>
      <c r="D40" s="108">
        <v>88309</v>
      </c>
      <c r="E40" s="116" t="str">
        <f>IF($D40&lt;&gt;"",VLOOKUP($D40,'SINAPI-MT ABRIL 2021'!$A$1:G122130,2,0),"")</f>
        <v>PEDREIRO COM ENCARGOS COMPLEMENTARES</v>
      </c>
      <c r="F40" s="117" t="str">
        <f>IF($D40&lt;&gt;"",VLOOKUP($D40,'SINAPI-MT ABRIL 2021'!$1:$1048576,3,0),"")</f>
        <v>H</v>
      </c>
      <c r="G40" s="105">
        <v>5</v>
      </c>
      <c r="H40" s="106">
        <f>IF($D40&lt;&gt;"",VLOOKUP($D40,'SINAPI-MT ABRIL 2021'!$1:$1048576,4,0),"")</f>
        <v>17.670000000000002</v>
      </c>
      <c r="I40" s="107">
        <f t="shared" si="2"/>
        <v>88.35</v>
      </c>
    </row>
    <row r="41" spans="2:9" ht="25.5">
      <c r="B41" s="149" t="s">
        <v>786</v>
      </c>
      <c r="C41" s="246" t="s">
        <v>20</v>
      </c>
      <c r="D41" s="108">
        <v>88267</v>
      </c>
      <c r="E41" s="116" t="str">
        <f>IF($D41&lt;&gt;"",VLOOKUP($D41,'SINAPI-MT ABRIL 2021'!$A$1:G122131,2,0),"")</f>
        <v>ENCANADOR OU BOMBEIRO HIDRÁULICO COM ENCARGOS COMPLEMENTARES</v>
      </c>
      <c r="F41" s="117" t="str">
        <f>IF($D41&lt;&gt;"",VLOOKUP($D41,'SINAPI-MT ABRIL 2021'!$1:$1048576,3,0),"")</f>
        <v>H</v>
      </c>
      <c r="G41" s="105">
        <v>3</v>
      </c>
      <c r="H41" s="106">
        <f>IF($D41&lt;&gt;"",VLOOKUP($D41,'SINAPI-MT ABRIL 2021'!$1:$1048576,4,0),"")</f>
        <v>17.66</v>
      </c>
      <c r="I41" s="107">
        <f t="shared" si="2"/>
        <v>52.98</v>
      </c>
    </row>
    <row r="42" spans="2:9" ht="38.25">
      <c r="B42" s="149" t="s">
        <v>786</v>
      </c>
      <c r="C42" s="246" t="s">
        <v>20</v>
      </c>
      <c r="D42" s="108">
        <v>90694</v>
      </c>
      <c r="E42" s="116" t="str">
        <f>IF($D42&lt;&gt;"",VLOOKUP($D42,'SINAPI-MT ABRIL 2021'!$A$1:G122132,2,0),"")</f>
        <v>TUBO DE PVC PARA REDE COLETORA DE ESGOTO DE PAREDE MACIÇA, DN 100 MM, JUNTA ELÁSTICA - FORNECIMENTO E ASSENTAMENTO. AF_01/2021</v>
      </c>
      <c r="F42" s="117" t="str">
        <f>IF($D42&lt;&gt;"",VLOOKUP($D42,'SINAPI-MT ABRIL 2021'!$1:$1048576,3,0),"")</f>
        <v>M</v>
      </c>
      <c r="G42" s="105">
        <v>10</v>
      </c>
      <c r="H42" s="106">
        <f>IF($D42&lt;&gt;"",VLOOKUP($D42,'SINAPI-MT ABRIL 2021'!$1:$1048576,4,0),"")</f>
        <v>39.26</v>
      </c>
      <c r="I42" s="107">
        <f t="shared" si="2"/>
        <v>392.6</v>
      </c>
    </row>
    <row r="43" spans="2:9" ht="38.25">
      <c r="B43" s="102" t="s">
        <v>784</v>
      </c>
      <c r="C43" s="246" t="s">
        <v>20</v>
      </c>
      <c r="D43" s="108">
        <v>39361</v>
      </c>
      <c r="E43" s="116" t="str">
        <f>IF($D43&lt;&gt;"",VLOOKUP($D43,'SINAPI-MT ABRIL 2021'!$A$1:G122133,2,0),"")</f>
        <v>FOSSA SEPTICA, SEM FILTRO, PARA 4 A 7 CONTRIBUINTES, CILINDRICA,  COM TAMPA, EM POLIETILENO DE ALTA DENSIDADE (PEAD), CAPACIDADE APROXIMADA DE 1100 LITROS (NBR 7229)</v>
      </c>
      <c r="F43" s="117" t="str">
        <f>IF($D43&lt;&gt;"",VLOOKUP($D43,'SINAPI-MT ABRIL 2021'!$1:$1048576,3,0),"")</f>
        <v xml:space="preserve">UN    </v>
      </c>
      <c r="G43" s="105">
        <v>1</v>
      </c>
      <c r="H43" s="106">
        <f>IF($D43&lt;&gt;"",VLOOKUP($D43,'SINAPI-MT ABRIL 2021'!$1:$1048576,4,0),"")</f>
        <v>1097.93</v>
      </c>
      <c r="I43" s="107">
        <f t="shared" si="2"/>
        <v>1097.93</v>
      </c>
    </row>
    <row r="44" spans="2:9" ht="14.25" customHeight="1" thickBot="1">
      <c r="B44" s="363"/>
      <c r="C44" s="364"/>
      <c r="D44" s="365"/>
      <c r="E44" s="365"/>
      <c r="F44" s="364"/>
      <c r="G44" s="366"/>
      <c r="H44" s="367"/>
      <c r="I44" s="368"/>
    </row>
    <row r="45" spans="2:9" ht="33" customHeight="1" thickBot="1">
      <c r="B45" s="540" t="s">
        <v>788</v>
      </c>
      <c r="C45" s="547"/>
      <c r="D45" s="547"/>
      <c r="E45" s="549" t="s">
        <v>29</v>
      </c>
      <c r="F45" s="550" t="s">
        <v>992</v>
      </c>
      <c r="G45" s="544"/>
      <c r="H45" s="545"/>
      <c r="I45" s="546">
        <f>TRUNC(SUM(I46:I74),2)</f>
        <v>1010.62</v>
      </c>
    </row>
    <row r="46" spans="2:9" ht="25.5">
      <c r="B46" s="502" t="s">
        <v>786</v>
      </c>
      <c r="C46" s="503" t="s">
        <v>20</v>
      </c>
      <c r="D46" s="505">
        <v>94963</v>
      </c>
      <c r="E46" s="497" t="str">
        <f>IF($D46&lt;&gt;"",VLOOKUP($D46,'SINAPI-MT ABRIL 2021'!$A$1:G122136,2,0),"")</f>
        <v>CONCRETO FCK = 15MPA, TRAÇO 1:3,4:3,5 (CIMENTO/ AREIA MÉDIA/ BRITA 1)  - PREPARO MECÂNICO COM BETONEIRA 400 L. AF_07/2016</v>
      </c>
      <c r="F46" s="498" t="str">
        <f>IF($D46&lt;&gt;"",VLOOKUP($D46,'SINAPI-MT ABRIL 2021'!$1:$1048576,3,0),"")</f>
        <v>M3</v>
      </c>
      <c r="G46" s="499">
        <v>1.4999999999999999E-2</v>
      </c>
      <c r="H46" s="500">
        <f>IF($D46&lt;&gt;"",VLOOKUP($D46,'SINAPI-MT ABRIL 2021'!$1:$1048576,4,0),"")</f>
        <v>320.82</v>
      </c>
      <c r="I46" s="501">
        <f t="shared" ref="I46:I74" si="3">TRUNC(G46*H46,2)</f>
        <v>4.8099999999999996</v>
      </c>
    </row>
    <row r="47" spans="2:9" ht="25.5">
      <c r="B47" s="149" t="s">
        <v>786</v>
      </c>
      <c r="C47" s="246" t="s">
        <v>20</v>
      </c>
      <c r="D47" s="109">
        <v>4006</v>
      </c>
      <c r="E47" s="116" t="str">
        <f>IF($D47&lt;&gt;"",VLOOKUP($D47,'SINAPI-MT ABRIL 2021'!$A$1:G122137,2,0),"")</f>
        <v>MADEIRA SERRADA EM PINUS, MISTA OU EQUIVALENTE DA REGIAO - BRUTA</v>
      </c>
      <c r="F47" s="117" t="str">
        <f>IF($D47&lt;&gt;"",VLOOKUP($D47,'SINAPI-MT ABRIL 2021'!$1:$1048576,3,0),"")</f>
        <v xml:space="preserve">M3    </v>
      </c>
      <c r="G47" s="105">
        <v>0.42</v>
      </c>
      <c r="H47" s="106">
        <f>IF($D47&lt;&gt;"",VLOOKUP($D47,'SINAPI-MT ABRIL 2021'!$1:$1048576,4,0),"")</f>
        <v>1628.9</v>
      </c>
      <c r="I47" s="107">
        <f t="shared" si="3"/>
        <v>684.13</v>
      </c>
    </row>
    <row r="48" spans="2:9" ht="38.25">
      <c r="B48" s="149" t="s">
        <v>786</v>
      </c>
      <c r="C48" s="246" t="s">
        <v>20</v>
      </c>
      <c r="D48" s="109">
        <v>98679</v>
      </c>
      <c r="E48" s="116" t="str">
        <f>IF($D48&lt;&gt;"",VLOOKUP($D48,'SINAPI-MT ABRIL 2021'!$A$1:G122138,2,0),"")</f>
        <v>PISO CIMENTADO, TRAÇO 1:3 (CIMENTO E AREIA), ACABAMENTO LISO, ESPESSURA 2,0 CM, PREPARO MECÂNICO DA ARGAMASSA. AF_09/2020</v>
      </c>
      <c r="F48" s="117" t="str">
        <f>IF($D48&lt;&gt;"",VLOOKUP($D48,'SINAPI-MT ABRIL 2021'!$1:$1048576,3,0),"")</f>
        <v>M2</v>
      </c>
      <c r="G48" s="105">
        <v>1</v>
      </c>
      <c r="H48" s="106">
        <f>IF($D48&lt;&gt;"",VLOOKUP($D48,'SINAPI-MT ABRIL 2021'!$1:$1048576,4,0),"")</f>
        <v>25.75</v>
      </c>
      <c r="I48" s="107">
        <f t="shared" si="3"/>
        <v>25.75</v>
      </c>
    </row>
    <row r="49" spans="2:9" ht="25.5">
      <c r="B49" s="149" t="s">
        <v>786</v>
      </c>
      <c r="C49" s="246" t="s">
        <v>20</v>
      </c>
      <c r="D49" s="109">
        <v>92873</v>
      </c>
      <c r="E49" s="116" t="str">
        <f>IF($D49&lt;&gt;"",VLOOKUP($D49,'SINAPI-MT ABRIL 2021'!$A$1:G122139,2,0),"")</f>
        <v>LANÇAMENTO COM USO DE BALDES, ADENSAMENTO E ACABAMENTO DE CONCRETO EM ESTRUTURAS. AF_12/2015</v>
      </c>
      <c r="F49" s="117" t="str">
        <f>IF($D49&lt;&gt;"",VLOOKUP($D49,'SINAPI-MT ABRIL 2021'!$1:$1048576,3,0),"")</f>
        <v>M3</v>
      </c>
      <c r="G49" s="105">
        <v>1.4999999999999999E-2</v>
      </c>
      <c r="H49" s="106">
        <f>IF($D49&lt;&gt;"",VLOOKUP($D49,'SINAPI-MT ABRIL 2021'!$1:$1048576,4,0),"")</f>
        <v>144.19999999999999</v>
      </c>
      <c r="I49" s="107">
        <f t="shared" si="3"/>
        <v>2.16</v>
      </c>
    </row>
    <row r="50" spans="2:9">
      <c r="B50" s="149" t="s">
        <v>786</v>
      </c>
      <c r="C50" s="246" t="s">
        <v>20</v>
      </c>
      <c r="D50" s="109">
        <v>88251</v>
      </c>
      <c r="E50" s="116" t="str">
        <f>IF($D50&lt;&gt;"",VLOOKUP($D50,'SINAPI-MT ABRIL 2021'!$A$1:G122140,2,0),"")</f>
        <v>AUXILIAR DE SERRALHEIRO COM ENCARGOS COMPLEMENTARES</v>
      </c>
      <c r="F50" s="117" t="str">
        <f>IF($D50&lt;&gt;"",VLOOKUP($D50,'SINAPI-MT ABRIL 2021'!$1:$1048576,3,0),"")</f>
        <v>H</v>
      </c>
      <c r="G50" s="105">
        <v>7.0000000000000007E-2</v>
      </c>
      <c r="H50" s="106">
        <f>IF($D50&lt;&gt;"",VLOOKUP($D50,'SINAPI-MT ABRIL 2021'!$1:$1048576,4,0),"")</f>
        <v>14.09</v>
      </c>
      <c r="I50" s="107">
        <f t="shared" si="3"/>
        <v>0.98</v>
      </c>
    </row>
    <row r="51" spans="2:9">
      <c r="B51" s="149" t="s">
        <v>786</v>
      </c>
      <c r="C51" s="246" t="s">
        <v>20</v>
      </c>
      <c r="D51" s="109">
        <v>88261</v>
      </c>
      <c r="E51" s="116" t="str">
        <f>IF($D51&lt;&gt;"",VLOOKUP($D51,'SINAPI-MT ABRIL 2021'!$A$1:G122141,2,0),"")</f>
        <v>CARPINTEIRO DE ESQUADRIA COM ENCARGOS COMPLEMENTARES</v>
      </c>
      <c r="F51" s="117" t="str">
        <f>IF($D51&lt;&gt;"",VLOOKUP($D51,'SINAPI-MT ABRIL 2021'!$1:$1048576,3,0),"")</f>
        <v>H</v>
      </c>
      <c r="G51" s="105">
        <v>6.34</v>
      </c>
      <c r="H51" s="106">
        <f>IF($D51&lt;&gt;"",VLOOKUP($D51,'SINAPI-MT ABRIL 2021'!$1:$1048576,4,0),"")</f>
        <v>18.77</v>
      </c>
      <c r="I51" s="107">
        <f t="shared" si="3"/>
        <v>119</v>
      </c>
    </row>
    <row r="52" spans="2:9">
      <c r="B52" s="149" t="s">
        <v>786</v>
      </c>
      <c r="C52" s="246" t="s">
        <v>20</v>
      </c>
      <c r="D52" s="109">
        <v>88264</v>
      </c>
      <c r="E52" s="116" t="str">
        <f>IF($D52&lt;&gt;"",VLOOKUP($D52,'SINAPI-MT ABRIL 2021'!$A$1:G122142,2,0),"")</f>
        <v>ELETRICISTA COM ENCARGOS COMPLEMENTARES</v>
      </c>
      <c r="F52" s="117" t="str">
        <f>IF($D52&lt;&gt;"",VLOOKUP($D52,'SINAPI-MT ABRIL 2021'!$1:$1048576,3,0),"")</f>
        <v>H</v>
      </c>
      <c r="G52" s="105">
        <v>0.3</v>
      </c>
      <c r="H52" s="106">
        <f>IF($D52&lt;&gt;"",VLOOKUP($D52,'SINAPI-MT ABRIL 2021'!$1:$1048576,4,0),"")</f>
        <v>18.3</v>
      </c>
      <c r="I52" s="107">
        <f t="shared" si="3"/>
        <v>5.49</v>
      </c>
    </row>
    <row r="53" spans="2:9">
      <c r="B53" s="149" t="s">
        <v>786</v>
      </c>
      <c r="C53" s="246" t="s">
        <v>20</v>
      </c>
      <c r="D53" s="109">
        <v>88315</v>
      </c>
      <c r="E53" s="116" t="str">
        <f>IF($D53&lt;&gt;"",VLOOKUP($D53,'SINAPI-MT ABRIL 2021'!$A$1:G122143,2,0),"")</f>
        <v>SERRALHEIRO COM ENCARGOS COMPLEMENTARES</v>
      </c>
      <c r="F53" s="117" t="str">
        <f>IF($D53&lt;&gt;"",VLOOKUP($D53,'SINAPI-MT ABRIL 2021'!$1:$1048576,3,0),"")</f>
        <v>H</v>
      </c>
      <c r="G53" s="105">
        <v>7.0000000000000007E-2</v>
      </c>
      <c r="H53" s="106">
        <f>IF($D53&lt;&gt;"",VLOOKUP($D53,'SINAPI-MT ABRIL 2021'!$1:$1048576,4,0),"")</f>
        <v>17.579999999999998</v>
      </c>
      <c r="I53" s="107">
        <f t="shared" si="3"/>
        <v>1.23</v>
      </c>
    </row>
    <row r="54" spans="2:9">
      <c r="B54" s="149" t="s">
        <v>786</v>
      </c>
      <c r="C54" s="246" t="s">
        <v>20</v>
      </c>
      <c r="D54" s="109">
        <v>88316</v>
      </c>
      <c r="E54" s="116" t="str">
        <f>IF($D54&lt;&gt;"",VLOOKUP($D54,'SINAPI-MT ABRIL 2021'!$A$1:G122144,2,0),"")</f>
        <v>SERVENTE COM ENCARGOS COMPLEMENTARES</v>
      </c>
      <c r="F54" s="117" t="str">
        <f>IF($D54&lt;&gt;"",VLOOKUP($D54,'SINAPI-MT ABRIL 2021'!$1:$1048576,3,0),"")</f>
        <v>H</v>
      </c>
      <c r="G54" s="105">
        <v>7.03</v>
      </c>
      <c r="H54" s="106">
        <f>IF($D54&lt;&gt;"",VLOOKUP($D54,'SINAPI-MT ABRIL 2021'!$1:$1048576,4,0),"")</f>
        <v>14.02</v>
      </c>
      <c r="I54" s="107">
        <f t="shared" si="3"/>
        <v>98.56</v>
      </c>
    </row>
    <row r="55" spans="2:9" ht="25.5">
      <c r="B55" s="102" t="s">
        <v>784</v>
      </c>
      <c r="C55" s="246" t="s">
        <v>20</v>
      </c>
      <c r="D55" s="109">
        <v>1346</v>
      </c>
      <c r="E55" s="116" t="str">
        <f>IF($D55&lt;&gt;"",VLOOKUP($D55,'SINAPI-MT ABRIL 2021'!$A$1:G122145,2,0),"")</f>
        <v>CHAPA DE MADEIRA COMPENSADA PLASTIFICADA PARA FORMA DE CONCRETO, DE 2,20 x 1,10 M, E = 10 MM</v>
      </c>
      <c r="F55" s="117" t="str">
        <f>IF($D55&lt;&gt;"",VLOOKUP($D55,'SINAPI-MT ABRIL 2021'!$1:$1048576,3,0),"")</f>
        <v xml:space="preserve">M2    </v>
      </c>
      <c r="G55" s="105">
        <v>0.38600000000000001</v>
      </c>
      <c r="H55" s="106">
        <f>IF($D55&lt;&gt;"",VLOOKUP($D55,'SINAPI-MT ABRIL 2021'!$1:$1048576,4,0),"")</f>
        <v>26.59</v>
      </c>
      <c r="I55" s="107">
        <f t="shared" si="3"/>
        <v>10.26</v>
      </c>
    </row>
    <row r="56" spans="2:9" ht="38.25">
      <c r="B56" s="102" t="s">
        <v>784</v>
      </c>
      <c r="C56" s="246" t="s">
        <v>20</v>
      </c>
      <c r="D56" s="109">
        <v>1607</v>
      </c>
      <c r="E56" s="116" t="str">
        <f>IF($D56&lt;&gt;"",VLOOKUP($D56,'SINAPI-MT ABRIL 2021'!$A$1:G122146,2,0),"")</f>
        <v>CONJUNTO ARRUELAS DE VEDACAO 5/16" PARA TELHA FIBROCIMENTO (UMA ARRUELA METALICA E UMA ARRUELA PVC - CONICAS)</v>
      </c>
      <c r="F56" s="117" t="str">
        <f>IF($D56&lt;&gt;"",VLOOKUP($D56,'SINAPI-MT ABRIL 2021'!$1:$1048576,3,0),"")</f>
        <v xml:space="preserve">CJ    </v>
      </c>
      <c r="G56" s="105">
        <v>0.214</v>
      </c>
      <c r="H56" s="106">
        <f>IF($D56&lt;&gt;"",VLOOKUP($D56,'SINAPI-MT ABRIL 2021'!$1:$1048576,4,0),"")</f>
        <v>0.22</v>
      </c>
      <c r="I56" s="107">
        <f t="shared" si="3"/>
        <v>0.04</v>
      </c>
    </row>
    <row r="57" spans="2:9" ht="25.5">
      <c r="B57" s="102" t="s">
        <v>784</v>
      </c>
      <c r="C57" s="246" t="s">
        <v>20</v>
      </c>
      <c r="D57" s="109">
        <v>2370</v>
      </c>
      <c r="E57" s="116" t="str">
        <f>IF($D57&lt;&gt;"",VLOOKUP($D57,'SINAPI-MT ABRIL 2021'!$A$1:G122147,2,0),"")</f>
        <v>DISJUNTOR TIPO NEMA, MONOPOLAR 10 ATE 30A, TENSAO MAXIMA DE 240 V</v>
      </c>
      <c r="F57" s="117" t="str">
        <f>IF($D57&lt;&gt;"",VLOOKUP($D57,'SINAPI-MT ABRIL 2021'!$1:$1048576,3,0),"")</f>
        <v xml:space="preserve">UN    </v>
      </c>
      <c r="G57" s="105">
        <v>5.7000000000000002E-3</v>
      </c>
      <c r="H57" s="106">
        <f>IF($D57&lt;&gt;"",VLOOKUP($D57,'SINAPI-MT ABRIL 2021'!$1:$1048576,4,0),"")</f>
        <v>10.06</v>
      </c>
      <c r="I57" s="107">
        <f t="shared" si="3"/>
        <v>0.05</v>
      </c>
    </row>
    <row r="58" spans="2:9" ht="25.5">
      <c r="B58" s="102" t="s">
        <v>784</v>
      </c>
      <c r="C58" s="246" t="s">
        <v>20</v>
      </c>
      <c r="D58" s="109">
        <v>4491</v>
      </c>
      <c r="E58" s="116" t="str">
        <f>IF($D58&lt;&gt;"",VLOOKUP($D58,'SINAPI-MT ABRIL 2021'!$A$1:G122148,2,0),"")</f>
        <v>PONTALETE *7,5 X 7,5* CM EM PINUS, MISTA OU EQUIVALENTE DA REGIAO - BRUTA</v>
      </c>
      <c r="F58" s="117" t="str">
        <f>IF($D58&lt;&gt;"",VLOOKUP($D58,'SINAPI-MT ABRIL 2021'!$1:$1048576,3,0),"")</f>
        <v xml:space="preserve">M     </v>
      </c>
      <c r="G58" s="105">
        <v>0.9</v>
      </c>
      <c r="H58" s="106">
        <f>IF($D58&lt;&gt;"",VLOOKUP($D58,'SINAPI-MT ABRIL 2021'!$1:$1048576,4,0),"")</f>
        <v>7.23</v>
      </c>
      <c r="I58" s="107">
        <f t="shared" si="3"/>
        <v>6.5</v>
      </c>
    </row>
    <row r="59" spans="2:9">
      <c r="B59" s="102" t="s">
        <v>784</v>
      </c>
      <c r="C59" s="246" t="s">
        <v>20</v>
      </c>
      <c r="D59" s="109">
        <v>5075</v>
      </c>
      <c r="E59" s="116" t="str">
        <f>IF($D59&lt;&gt;"",VLOOKUP($D59,'SINAPI-MT ABRIL 2021'!$A$1:G122149,2,0),"")</f>
        <v>PREGO DE ACO POLIDO COM CABECA 18 X 30 (2 3/4 X 10)</v>
      </c>
      <c r="F59" s="117" t="str">
        <f>IF($D59&lt;&gt;"",VLOOKUP($D59,'SINAPI-MT ABRIL 2021'!$1:$1048576,3,0),"")</f>
        <v xml:space="preserve">KG    </v>
      </c>
      <c r="G59" s="105">
        <v>0.1</v>
      </c>
      <c r="H59" s="106">
        <f>IF($D59&lt;&gt;"",VLOOKUP($D59,'SINAPI-MT ABRIL 2021'!$1:$1048576,4,0),"")</f>
        <v>14.44</v>
      </c>
      <c r="I59" s="107">
        <f t="shared" si="3"/>
        <v>1.44</v>
      </c>
    </row>
    <row r="60" spans="2:9" ht="51">
      <c r="B60" s="102" t="s">
        <v>784</v>
      </c>
      <c r="C60" s="246" t="s">
        <v>20</v>
      </c>
      <c r="D60" s="109">
        <v>5085</v>
      </c>
      <c r="E60" s="116" t="str">
        <f>IF($D60&lt;&gt;"",VLOOKUP($D60,'SINAPI-MT ABRIL 2021'!$A$1:G122150,2,0),"")</f>
        <v>CADEADO SIMPLES, CORPO EM LATAO MACICO, COM LARGURA DE 35 MM E ALTURA DE APROX 30 MM, HASTE CEMENTADA (NAO LONGA), EM ACO TEMPERADO COM DIAMETRO DE APROX 6,0 MM, INCLUINDO 2 CHAVES</v>
      </c>
      <c r="F60" s="117" t="str">
        <f>IF($D60&lt;&gt;"",VLOOKUP($D60,'SINAPI-MT ABRIL 2021'!$1:$1048576,3,0),"")</f>
        <v xml:space="preserve">UN    </v>
      </c>
      <c r="G60" s="105">
        <v>5.7999999999999996E-3</v>
      </c>
      <c r="H60" s="106">
        <f>IF($D60&lt;&gt;"",VLOOKUP($D60,'SINAPI-MT ABRIL 2021'!$1:$1048576,4,0),"")</f>
        <v>31.99</v>
      </c>
      <c r="I60" s="107">
        <f t="shared" si="3"/>
        <v>0.18</v>
      </c>
    </row>
    <row r="61" spans="2:9">
      <c r="B61" s="102" t="s">
        <v>784</v>
      </c>
      <c r="C61" s="246" t="s">
        <v>20</v>
      </c>
      <c r="D61" s="109">
        <v>5088</v>
      </c>
      <c r="E61" s="116" t="str">
        <f>IF($D61&lt;&gt;"",VLOOKUP($D61,'SINAPI-MT ABRIL 2021'!$A$1:G122151,2,0),"")</f>
        <v>PORTA CADEADO EM ACO GALVANIZADO, COMPRIMENTO DE 3  1/2"</v>
      </c>
      <c r="F61" s="117" t="str">
        <f>IF($D61&lt;&gt;"",VLOOKUP($D61,'SINAPI-MT ABRIL 2021'!$1:$1048576,3,0),"")</f>
        <v xml:space="preserve">UN    </v>
      </c>
      <c r="G61" s="105">
        <v>5.7999999999999996E-3</v>
      </c>
      <c r="H61" s="106">
        <f>IF($D61&lt;&gt;"",VLOOKUP($D61,'SINAPI-MT ABRIL 2021'!$1:$1048576,4,0),"")</f>
        <v>7.2</v>
      </c>
      <c r="I61" s="107">
        <f t="shared" si="3"/>
        <v>0.04</v>
      </c>
    </row>
    <row r="62" spans="2:9" ht="25.5">
      <c r="B62" s="102" t="s">
        <v>784</v>
      </c>
      <c r="C62" s="246" t="s">
        <v>20</v>
      </c>
      <c r="D62" s="109">
        <v>7194</v>
      </c>
      <c r="E62" s="116" t="str">
        <f>IF($D62&lt;&gt;"",VLOOKUP($D62,'SINAPI-MT ABRIL 2021'!$A$1:G122152,2,0),"")</f>
        <v>TELHA DE FIBROCIMENTO ONDULADA E = 6 MM, DE 2,44 X 1,10 M (SEM AMIANTO)</v>
      </c>
      <c r="F62" s="117" t="str">
        <f>IF($D62&lt;&gt;"",VLOOKUP($D62,'SINAPI-MT ABRIL 2021'!$1:$1048576,3,0),"")</f>
        <v xml:space="preserve">M2    </v>
      </c>
      <c r="G62" s="105">
        <v>1.0058</v>
      </c>
      <c r="H62" s="106">
        <f>IF($D62&lt;&gt;"",VLOOKUP($D62,'SINAPI-MT ABRIL 2021'!$1:$1048576,4,0),"")</f>
        <v>29.75</v>
      </c>
      <c r="I62" s="107">
        <f t="shared" si="3"/>
        <v>29.92</v>
      </c>
    </row>
    <row r="63" spans="2:9" ht="25.5">
      <c r="B63" s="102" t="s">
        <v>784</v>
      </c>
      <c r="C63" s="246" t="s">
        <v>20</v>
      </c>
      <c r="D63" s="109">
        <v>7194</v>
      </c>
      <c r="E63" s="116" t="str">
        <f>IF($D63&lt;&gt;"",VLOOKUP($D63,'SINAPI-MT ABRIL 2021'!$A$1:G122153,2,0),"")</f>
        <v>TELHA DE FIBROCIMENTO ONDULADA E = 6 MM, DE 2,44 X 1,10 M (SEM AMIANTO)</v>
      </c>
      <c r="F63" s="117" t="str">
        <f>IF($D63&lt;&gt;"",VLOOKUP($D63,'SINAPI-MT ABRIL 2021'!$1:$1048576,3,0),"")</f>
        <v xml:space="preserve">M2    </v>
      </c>
      <c r="G63" s="105">
        <v>0.318</v>
      </c>
      <c r="H63" s="106">
        <f>IF($D63&lt;&gt;"",VLOOKUP($D63,'SINAPI-MT ABRIL 2021'!$1:$1048576,4,0),"")</f>
        <v>29.75</v>
      </c>
      <c r="I63" s="107">
        <f t="shared" si="3"/>
        <v>9.4600000000000009</v>
      </c>
    </row>
    <row r="64" spans="2:9" ht="51">
      <c r="B64" s="102" t="s">
        <v>784</v>
      </c>
      <c r="C64" s="246" t="s">
        <v>20</v>
      </c>
      <c r="D64" s="109">
        <v>10555</v>
      </c>
      <c r="E64" s="116" t="str">
        <f>IF($D64&lt;&gt;"",VLOOKUP($D64,'SINAPI-MT ABRIL 2021'!$A$1:G122154,2,0),"")</f>
        <v>PORTA DE MADEIRA, FOLHA MEDIA (NBR 15930) DE 800 X 2100 MM, DE 35 MM A 40 MM DE ESPESSURA, NUCLEO SEMI-SOLIDO (SARRAFEADO), CAPA LISA EM HDF, ACABAMENTO EM PRIMER PARA PINTURA</v>
      </c>
      <c r="F64" s="117" t="str">
        <f>IF($D64&lt;&gt;"",VLOOKUP($D64,'SINAPI-MT ABRIL 2021'!$1:$1048576,3,0),"")</f>
        <v xml:space="preserve">UN    </v>
      </c>
      <c r="G64" s="105">
        <v>1.15E-2</v>
      </c>
      <c r="H64" s="106">
        <f>IF($D64&lt;&gt;"",VLOOKUP($D64,'SINAPI-MT ABRIL 2021'!$1:$1048576,4,0),"")</f>
        <v>196.14</v>
      </c>
      <c r="I64" s="107">
        <f t="shared" si="3"/>
        <v>2.25</v>
      </c>
    </row>
    <row r="65" spans="2:9" ht="25.5">
      <c r="B65" s="102" t="s">
        <v>784</v>
      </c>
      <c r="C65" s="246" t="s">
        <v>20</v>
      </c>
      <c r="D65" s="109">
        <v>10567</v>
      </c>
      <c r="E65" s="116" t="str">
        <f>IF($D65&lt;&gt;"",VLOOKUP($D65,'SINAPI-MT ABRIL 2021'!$A$1:G122155,2,0),"")</f>
        <v>TABUA *2,5 X 23* CM EM PINUS, MISTA OU EQUIVALENTE DA REGIAO - BRUTA</v>
      </c>
      <c r="F65" s="117" t="str">
        <f>IF($D65&lt;&gt;"",VLOOKUP($D65,'SINAPI-MT ABRIL 2021'!$1:$1048576,3,0),"")</f>
        <v xml:space="preserve">M     </v>
      </c>
      <c r="G65" s="105">
        <v>0.25</v>
      </c>
      <c r="H65" s="106">
        <f>IF($D65&lt;&gt;"",VLOOKUP($D65,'SINAPI-MT ABRIL 2021'!$1:$1048576,4,0),"")</f>
        <v>8.18</v>
      </c>
      <c r="I65" s="107">
        <f t="shared" si="3"/>
        <v>2.04</v>
      </c>
    </row>
    <row r="66" spans="2:9" ht="25.5">
      <c r="B66" s="102" t="s">
        <v>784</v>
      </c>
      <c r="C66" s="246" t="s">
        <v>20</v>
      </c>
      <c r="D66" s="109">
        <v>4777</v>
      </c>
      <c r="E66" s="116" t="str">
        <f>IF($D66&lt;&gt;"",VLOOKUP($D66,'SINAPI-MT ABRIL 2021'!$A$1:G122156,2,0),"")</f>
        <v>CANTONEIRA ACO ABAS IGUAIS (QUALQUER BITOLA), ESPESSURA ENTRE 1/8" E 1/4"</v>
      </c>
      <c r="F66" s="117" t="str">
        <f>IF($D66&lt;&gt;"",VLOOKUP($D66,'SINAPI-MT ABRIL 2021'!$1:$1048576,3,0),"")</f>
        <v xml:space="preserve">KG    </v>
      </c>
      <c r="G66" s="105">
        <v>0.30299999999999999</v>
      </c>
      <c r="H66" s="106">
        <f>IF($D66&lt;&gt;"",VLOOKUP($D66,'SINAPI-MT ABRIL 2021'!$1:$1048576,4,0),"")</f>
        <v>8.65</v>
      </c>
      <c r="I66" s="107">
        <f t="shared" si="3"/>
        <v>2.62</v>
      </c>
    </row>
    <row r="67" spans="2:9" ht="25.5">
      <c r="B67" s="102" t="s">
        <v>784</v>
      </c>
      <c r="C67" s="246" t="s">
        <v>20</v>
      </c>
      <c r="D67" s="109">
        <v>11056</v>
      </c>
      <c r="E67" s="116" t="str">
        <f>IF($D67&lt;&gt;"",VLOOKUP($D67,'SINAPI-MT ABRIL 2021'!$A$1:G122157,2,0),"")</f>
        <v>PARAFUSO ROSCA SOBERBA ZINCADO CABECA CHATA FENDA SIMPLES 3,8 X 30 MM (1.1/4 ")</v>
      </c>
      <c r="F67" s="117" t="str">
        <f>IF($D67&lt;&gt;"",VLOOKUP($D67,'SINAPI-MT ABRIL 2021'!$1:$1048576,3,0),"")</f>
        <v xml:space="preserve">UN    </v>
      </c>
      <c r="G67" s="105">
        <v>1.28</v>
      </c>
      <c r="H67" s="106">
        <f>IF($D67&lt;&gt;"",VLOOKUP($D67,'SINAPI-MT ABRIL 2021'!$1:$1048576,4,0),"")</f>
        <v>7.0000000000000007E-2</v>
      </c>
      <c r="I67" s="107">
        <f t="shared" si="3"/>
        <v>0.08</v>
      </c>
    </row>
    <row r="68" spans="2:9" ht="25.5">
      <c r="B68" s="102" t="s">
        <v>784</v>
      </c>
      <c r="C68" s="246" t="s">
        <v>20</v>
      </c>
      <c r="D68" s="109">
        <v>2420</v>
      </c>
      <c r="E68" s="116" t="str">
        <f>IF($D68&lt;&gt;"",VLOOKUP($D68,'SINAPI-MT ABRIL 2021'!$A$1:G122158,2,0),"")</f>
        <v>DOBRADICA EM ACO/FERRO, 3" X 2 1/2", E= 1,9 A 2 MM, SEM ANEL,  CROMADO OU ZINCADO, TAMPA BOLA, COM PARAFUSOS</v>
      </c>
      <c r="F68" s="117" t="str">
        <f>IF($D68&lt;&gt;"",VLOOKUP($D68,'SINAPI-MT ABRIL 2021'!$1:$1048576,3,0),"")</f>
        <v xml:space="preserve">UN    </v>
      </c>
      <c r="G68" s="105">
        <v>3.4599999999999999E-2</v>
      </c>
      <c r="H68" s="106">
        <f>IF($D68&lt;&gt;"",VLOOKUP($D68,'SINAPI-MT ABRIL 2021'!$1:$1048576,4,0),"")</f>
        <v>10.63</v>
      </c>
      <c r="I68" s="107">
        <f t="shared" si="3"/>
        <v>0.36</v>
      </c>
    </row>
    <row r="69" spans="2:9" ht="38.25">
      <c r="B69" s="102" t="s">
        <v>784</v>
      </c>
      <c r="C69" s="246" t="s">
        <v>20</v>
      </c>
      <c r="D69" s="109">
        <v>11467</v>
      </c>
      <c r="E69" s="116" t="str">
        <f>IF($D69&lt;&gt;"",VLOOKUP($D69,'SINAPI-MT ABRIL 2021'!$A$1:G122159,2,0),"")</f>
        <v>FECHADURA DE SOBREPOR TIPO CAIXAO, EM FERRO COM ACABAMENTO RESINADO, SEM MACANETA, SEM CILINDRO, INCLUINDO CHAVE TIPO SIMPLES</v>
      </c>
      <c r="F69" s="117" t="str">
        <f>IF($D69&lt;&gt;"",VLOOKUP($D69,'SINAPI-MT ABRIL 2021'!$1:$1048576,3,0),"")</f>
        <v xml:space="preserve">UN    </v>
      </c>
      <c r="G69" s="105">
        <v>5.7999999999999996E-3</v>
      </c>
      <c r="H69" s="106">
        <f>IF($D69&lt;&gt;"",VLOOKUP($D69,'SINAPI-MT ABRIL 2021'!$1:$1048576,4,0),"")</f>
        <v>15.39</v>
      </c>
      <c r="I69" s="107">
        <f t="shared" si="3"/>
        <v>0.08</v>
      </c>
    </row>
    <row r="70" spans="2:9" ht="25.5">
      <c r="B70" s="102" t="s">
        <v>784</v>
      </c>
      <c r="C70" s="246" t="s">
        <v>20</v>
      </c>
      <c r="D70" s="109">
        <v>11891</v>
      </c>
      <c r="E70" s="116" t="str">
        <f>IF($D70&lt;&gt;"",VLOOKUP($D70,'SINAPI-MT ABRIL 2021'!$A$1:G122160,2,0),"")</f>
        <v>CORDAO DE COBRE, FLEXIVEL, TORCIDO, CLASSE 4 OU 5, ISOLACAO EM PVC/D, 300 V, 2 CONDUTORES DE 2,5 MM2</v>
      </c>
      <c r="F70" s="117" t="str">
        <f>IF($D70&lt;&gt;"",VLOOKUP($D70,'SINAPI-MT ABRIL 2021'!$1:$1048576,3,0),"")</f>
        <v xml:space="preserve">M     </v>
      </c>
      <c r="G70" s="105">
        <v>0.53600000000000003</v>
      </c>
      <c r="H70" s="106">
        <f>IF($D70&lt;&gt;"",VLOOKUP($D70,'SINAPI-MT ABRIL 2021'!$1:$1048576,4,0),"")</f>
        <v>4.79</v>
      </c>
      <c r="I70" s="107">
        <f t="shared" si="3"/>
        <v>2.56</v>
      </c>
    </row>
    <row r="71" spans="2:9" ht="25.5">
      <c r="B71" s="102" t="s">
        <v>784</v>
      </c>
      <c r="C71" s="246" t="s">
        <v>20</v>
      </c>
      <c r="D71" s="109">
        <v>12128</v>
      </c>
      <c r="E71" s="116" t="str">
        <f>IF($D71&lt;&gt;"",VLOOKUP($D71,'SINAPI-MT ABRIL 2021'!$A$1:G122161,2,0),"")</f>
        <v>INTERRUPTOR SIMPLES 10A, 250V, CONJUNTO MONTADO PARA SOBREPOR 4" X 2" (CAIXA + MODULO)</v>
      </c>
      <c r="F71" s="117" t="str">
        <f>IF($D71&lt;&gt;"",VLOOKUP($D71,'SINAPI-MT ABRIL 2021'!$1:$1048576,3,0),"")</f>
        <v xml:space="preserve">UN    </v>
      </c>
      <c r="G71" s="105">
        <v>2.3E-2</v>
      </c>
      <c r="H71" s="106">
        <f>IF($D71&lt;&gt;"",VLOOKUP($D71,'SINAPI-MT ABRIL 2021'!$1:$1048576,4,0),"")</f>
        <v>6.66</v>
      </c>
      <c r="I71" s="107">
        <f t="shared" si="3"/>
        <v>0.15</v>
      </c>
    </row>
    <row r="72" spans="2:9" ht="25.5">
      <c r="B72" s="102" t="s">
        <v>784</v>
      </c>
      <c r="C72" s="246" t="s">
        <v>20</v>
      </c>
      <c r="D72" s="109">
        <v>12147</v>
      </c>
      <c r="E72" s="116" t="str">
        <f>IF($D72&lt;&gt;"",VLOOKUP($D72,'SINAPI-MT ABRIL 2021'!$A$1:G122162,2,0),"")</f>
        <v>TOMADA 2P+T 10A, 250V, CONJUNTO MONTADO PARA SOBREPOR 4" X 2" (CAIXA + MODULO)</v>
      </c>
      <c r="F72" s="117" t="str">
        <f>IF($D72&lt;&gt;"",VLOOKUP($D72,'SINAPI-MT ABRIL 2021'!$1:$1048576,3,0),"")</f>
        <v xml:space="preserve">UN    </v>
      </c>
      <c r="G72" s="105">
        <v>2.1999999999999999E-2</v>
      </c>
      <c r="H72" s="106">
        <f>IF($D72&lt;&gt;"",VLOOKUP($D72,'SINAPI-MT ABRIL 2021'!$1:$1048576,4,0),"")</f>
        <v>9.89</v>
      </c>
      <c r="I72" s="107">
        <f t="shared" si="3"/>
        <v>0.21</v>
      </c>
    </row>
    <row r="73" spans="2:9" ht="25.5">
      <c r="B73" s="102" t="s">
        <v>784</v>
      </c>
      <c r="C73" s="246" t="s">
        <v>20</v>
      </c>
      <c r="D73" s="109">
        <v>12296</v>
      </c>
      <c r="E73" s="116" t="str">
        <f>IF($D73&lt;&gt;"",VLOOKUP($D73,'SINAPI-MT ABRIL 2021'!$A$1:G122163,2,0),"")</f>
        <v>SOQUETE DE PORCELANA BASE E27, FIXO DE TETO, PARA LAMPADAS</v>
      </c>
      <c r="F73" s="117" t="str">
        <f>IF($D73&lt;&gt;"",VLOOKUP($D73,'SINAPI-MT ABRIL 2021'!$1:$1048576,3,0),"")</f>
        <v xml:space="preserve">UN    </v>
      </c>
      <c r="G73" s="105">
        <v>4.6100000000000002E-2</v>
      </c>
      <c r="H73" s="106">
        <f>IF($D73&lt;&gt;"",VLOOKUP($D73,'SINAPI-MT ABRIL 2021'!$1:$1048576,4,0),"")</f>
        <v>3.97</v>
      </c>
      <c r="I73" s="107">
        <f t="shared" si="3"/>
        <v>0.18</v>
      </c>
    </row>
    <row r="74" spans="2:9" ht="25.5">
      <c r="B74" s="102" t="s">
        <v>784</v>
      </c>
      <c r="C74" s="246" t="s">
        <v>20</v>
      </c>
      <c r="D74" s="109">
        <v>21127</v>
      </c>
      <c r="E74" s="116" t="str">
        <f>IF($D74&lt;&gt;"",VLOOKUP($D74,'SINAPI-MT ABRIL 2021'!$A$1:G122164,2,0),"")</f>
        <v>FITA ISOLANTE ADESIVA ANTICHAMA, USO ATE 750 V, EM ROLO DE 19 MM X 5 M</v>
      </c>
      <c r="F74" s="117" t="str">
        <f>IF($D74&lt;&gt;"",VLOOKUP($D74,'SINAPI-MT ABRIL 2021'!$1:$1048576,3,0),"")</f>
        <v xml:space="preserve">UN    </v>
      </c>
      <c r="G74" s="105">
        <v>2.4E-2</v>
      </c>
      <c r="H74" s="106">
        <f>IF($D74&lt;&gt;"",VLOOKUP($D74,'SINAPI-MT ABRIL 2021'!$1:$1048576,4,0),"")</f>
        <v>3.78</v>
      </c>
      <c r="I74" s="107">
        <f t="shared" si="3"/>
        <v>0.09</v>
      </c>
    </row>
    <row r="75" spans="2:9" ht="14.25" customHeight="1">
      <c r="B75" s="159"/>
      <c r="C75" s="246"/>
      <c r="D75" s="150"/>
      <c r="E75" s="151"/>
      <c r="F75" s="246"/>
      <c r="G75" s="248"/>
      <c r="H75" s="100"/>
      <c r="I75" s="101"/>
    </row>
    <row r="76" spans="2:9" ht="14.25" customHeight="1" thickBot="1">
      <c r="B76" s="152"/>
      <c r="C76" s="153"/>
      <c r="D76" s="154"/>
      <c r="E76" s="155"/>
      <c r="F76" s="153"/>
      <c r="G76" s="156"/>
      <c r="H76" s="157"/>
      <c r="I76" s="158"/>
    </row>
    <row r="77" spans="2:9" ht="15.75" thickBot="1">
      <c r="B77" s="540" t="s">
        <v>18</v>
      </c>
      <c r="C77" s="547"/>
      <c r="D77" s="547"/>
      <c r="E77" s="549" t="s">
        <v>411</v>
      </c>
      <c r="F77" s="550" t="s">
        <v>992</v>
      </c>
      <c r="G77" s="544"/>
      <c r="H77" s="545"/>
      <c r="I77" s="546">
        <f>TRUNC(SUM(I78:I84),2)</f>
        <v>457.78</v>
      </c>
    </row>
    <row r="78" spans="2:9" ht="25.5">
      <c r="B78" s="502" t="s">
        <v>789</v>
      </c>
      <c r="C78" s="503" t="s">
        <v>20</v>
      </c>
      <c r="D78" s="505">
        <v>4417</v>
      </c>
      <c r="E78" s="497" t="str">
        <f>IF($D78&lt;&gt;"",VLOOKUP($D78,'SINAPI-MT ABRIL 2021'!$A$1:G122168,2,0),"")</f>
        <v>SARRAFO NAO APARELHADO *2,5 X 7* CM, EM MACARANDUBA, ANGELIM OU EQUIVALENTE DA REGIAO -  BRUTA</v>
      </c>
      <c r="F78" s="498" t="str">
        <f>IF($D78&lt;&gt;"",VLOOKUP($D78,'SINAPI-MT ABRIL 2021'!$1:$1048576,3,0),"")</f>
        <v xml:space="preserve">M     </v>
      </c>
      <c r="G78" s="499">
        <v>1</v>
      </c>
      <c r="H78" s="500">
        <f>IF($D78&lt;&gt;"",VLOOKUP($D78,'SINAPI-MT ABRIL 2021'!$1:$1048576,4,0),"")</f>
        <v>3.32</v>
      </c>
      <c r="I78" s="501">
        <f t="shared" ref="I78:I84" si="4">TRUNC(G78*H78,2)</f>
        <v>3.32</v>
      </c>
    </row>
    <row r="79" spans="2:9" ht="25.5">
      <c r="B79" s="149" t="s">
        <v>789</v>
      </c>
      <c r="C79" s="246" t="s">
        <v>20</v>
      </c>
      <c r="D79" s="109">
        <v>4491</v>
      </c>
      <c r="E79" s="116" t="str">
        <f>IF($D79&lt;&gt;"",VLOOKUP($D79,'SINAPI-MT ABRIL 2021'!$A$1:G122169,2,0),"")</f>
        <v>PONTALETE *7,5 X 7,5* CM EM PINUS, MISTA OU EQUIVALENTE DA REGIAO - BRUTA</v>
      </c>
      <c r="F79" s="117" t="str">
        <f>IF($D79&lt;&gt;"",VLOOKUP($D79,'SINAPI-MT ABRIL 2021'!$1:$1048576,3,0),"")</f>
        <v xml:space="preserve">M     </v>
      </c>
      <c r="G79" s="105">
        <v>4</v>
      </c>
      <c r="H79" s="106">
        <f>IF($D79&lt;&gt;"",VLOOKUP($D79,'SINAPI-MT ABRIL 2021'!$1:$1048576,4,0),"")</f>
        <v>7.23</v>
      </c>
      <c r="I79" s="107">
        <f t="shared" si="4"/>
        <v>28.92</v>
      </c>
    </row>
    <row r="80" spans="2:9" ht="25.5">
      <c r="B80" s="149" t="s">
        <v>789</v>
      </c>
      <c r="C80" s="246" t="s">
        <v>20</v>
      </c>
      <c r="D80" s="109">
        <v>4813</v>
      </c>
      <c r="E80" s="116" t="str">
        <f>IF($D80&lt;&gt;"",VLOOKUP($D80,'SINAPI-MT ABRIL 2021'!$A$1:G122170,2,0),"")</f>
        <v>PLACA DE OBRA (PARA CONSTRUCAO CIVIL) EM CHAPA GALVANIZADA *N. 22*, ADESIVADA, DE *2,0 X 1,125* M</v>
      </c>
      <c r="F80" s="117" t="str">
        <f>IF($D80&lt;&gt;"",VLOOKUP($D80,'SINAPI-MT ABRIL 2021'!$1:$1048576,3,0),"")</f>
        <v xml:space="preserve">M2    </v>
      </c>
      <c r="G80" s="105">
        <v>1</v>
      </c>
      <c r="H80" s="106">
        <f>IF($D80&lt;&gt;"",VLOOKUP($D80,'SINAPI-MT ABRIL 2021'!$1:$1048576,4,0),"")</f>
        <v>225</v>
      </c>
      <c r="I80" s="107">
        <f t="shared" si="4"/>
        <v>225</v>
      </c>
    </row>
    <row r="81" spans="2:9">
      <c r="B81" s="149" t="s">
        <v>789</v>
      </c>
      <c r="C81" s="246" t="s">
        <v>20</v>
      </c>
      <c r="D81" s="109">
        <v>5075</v>
      </c>
      <c r="E81" s="116" t="str">
        <f>IF($D81&lt;&gt;"",VLOOKUP($D81,'SINAPI-MT ABRIL 2021'!$A$1:G122171,2,0),"")</f>
        <v>PREGO DE ACO POLIDO COM CABECA 18 X 30 (2 3/4 X 10)</v>
      </c>
      <c r="F81" s="117" t="str">
        <f>IF($D81&lt;&gt;"",VLOOKUP($D81,'SINAPI-MT ABRIL 2021'!$1:$1048576,3,0),"")</f>
        <v xml:space="preserve">KG    </v>
      </c>
      <c r="G81" s="105">
        <v>0.11</v>
      </c>
      <c r="H81" s="106">
        <f>IF($D81&lt;&gt;"",VLOOKUP($D81,'SINAPI-MT ABRIL 2021'!$1:$1048576,4,0),"")</f>
        <v>14.44</v>
      </c>
      <c r="I81" s="107">
        <f t="shared" si="4"/>
        <v>1.58</v>
      </c>
    </row>
    <row r="82" spans="2:9">
      <c r="B82" s="149" t="s">
        <v>786</v>
      </c>
      <c r="C82" s="246" t="s">
        <v>20</v>
      </c>
      <c r="D82" s="109">
        <v>88262</v>
      </c>
      <c r="E82" s="116" t="str">
        <f>IF($D82&lt;&gt;"",VLOOKUP($D82,'SINAPI-MT ABRIL 2021'!$A$1:G122172,2,0),"")</f>
        <v>CARPINTEIRO DE FORMAS COM ENCARGOS COMPLEMENTARES</v>
      </c>
      <c r="F82" s="117" t="str">
        <f>IF($D82&lt;&gt;"",VLOOKUP($D82,'SINAPI-MT ABRIL 2021'!$1:$1048576,3,0),"")</f>
        <v>H</v>
      </c>
      <c r="G82" s="105">
        <v>4</v>
      </c>
      <c r="H82" s="106">
        <f>IF($D82&lt;&gt;"",VLOOKUP($D82,'SINAPI-MT ABRIL 2021'!$1:$1048576,4,0),"")</f>
        <v>17.48</v>
      </c>
      <c r="I82" s="107">
        <f t="shared" si="4"/>
        <v>69.92</v>
      </c>
    </row>
    <row r="83" spans="2:9">
      <c r="B83" s="149" t="s">
        <v>786</v>
      </c>
      <c r="C83" s="246" t="s">
        <v>20</v>
      </c>
      <c r="D83" s="109">
        <v>88316</v>
      </c>
      <c r="E83" s="116" t="str">
        <f>IF($D83&lt;&gt;"",VLOOKUP($D83,'SINAPI-MT ABRIL 2021'!$A$1:G122173,2,0),"")</f>
        <v>SERVENTE COM ENCARGOS COMPLEMENTARES</v>
      </c>
      <c r="F83" s="117" t="str">
        <f>IF($D83&lt;&gt;"",VLOOKUP($D83,'SINAPI-MT ABRIL 2021'!$1:$1048576,3,0),"")</f>
        <v>H</v>
      </c>
      <c r="G83" s="105">
        <v>4</v>
      </c>
      <c r="H83" s="106">
        <f>IF($D83&lt;&gt;"",VLOOKUP($D83,'SINAPI-MT ABRIL 2021'!$1:$1048576,4,0),"")</f>
        <v>14.02</v>
      </c>
      <c r="I83" s="107">
        <f t="shared" si="4"/>
        <v>56.08</v>
      </c>
    </row>
    <row r="84" spans="2:9">
      <c r="B84" s="149" t="s">
        <v>786</v>
      </c>
      <c r="C84" s="246" t="s">
        <v>20</v>
      </c>
      <c r="D84" s="109">
        <v>88317</v>
      </c>
      <c r="E84" s="116" t="str">
        <f>IF($D84&lt;&gt;"",VLOOKUP($D84,'SINAPI-MT ABRIL 2021'!$A$1:G122174,2,0),"")</f>
        <v>SOLDADOR COM ENCARGOS COMPLEMENTARES</v>
      </c>
      <c r="F84" s="117" t="str">
        <f>IF($D84&lt;&gt;"",VLOOKUP($D84,'SINAPI-MT ABRIL 2021'!$1:$1048576,3,0),"")</f>
        <v>H</v>
      </c>
      <c r="G84" s="105">
        <v>4</v>
      </c>
      <c r="H84" s="106">
        <f>IF($D84&lt;&gt;"",VLOOKUP($D84,'SINAPI-MT ABRIL 2021'!$1:$1048576,4,0),"")</f>
        <v>18.239999999999998</v>
      </c>
      <c r="I84" s="107">
        <f t="shared" si="4"/>
        <v>72.959999999999994</v>
      </c>
    </row>
    <row r="85" spans="2:9" ht="14.25" customHeight="1">
      <c r="B85" s="159"/>
      <c r="C85" s="246"/>
      <c r="D85" s="150"/>
      <c r="E85" s="151"/>
      <c r="F85" s="246"/>
      <c r="G85" s="248"/>
      <c r="H85" s="100"/>
      <c r="I85" s="101"/>
    </row>
    <row r="86" spans="2:9" ht="18" customHeight="1">
      <c r="B86" s="166" t="s">
        <v>36</v>
      </c>
      <c r="C86" s="167"/>
      <c r="D86" s="167"/>
      <c r="E86" s="167"/>
      <c r="F86" s="167"/>
      <c r="G86" s="168"/>
      <c r="H86" s="169"/>
      <c r="I86" s="170"/>
    </row>
    <row r="87" spans="2:9" ht="14.25" customHeight="1" thickBot="1">
      <c r="B87" s="152"/>
      <c r="C87" s="153"/>
      <c r="D87" s="154"/>
      <c r="E87" s="155"/>
      <c r="F87" s="153"/>
      <c r="G87" s="156"/>
      <c r="H87" s="157"/>
      <c r="I87" s="158"/>
    </row>
    <row r="88" spans="2:9" ht="25.5" customHeight="1" thickBot="1">
      <c r="B88" s="551" t="s">
        <v>37</v>
      </c>
      <c r="C88" s="552"/>
      <c r="D88" s="552"/>
      <c r="E88" s="542" t="s">
        <v>38</v>
      </c>
      <c r="F88" s="553" t="s">
        <v>992</v>
      </c>
      <c r="G88" s="544"/>
      <c r="H88" s="554"/>
      <c r="I88" s="555">
        <f>TRUNC(SUM(I89:I89),2)</f>
        <v>158.19999999999999</v>
      </c>
    </row>
    <row r="89" spans="2:9" ht="57.75" customHeight="1">
      <c r="B89" s="506" t="s">
        <v>783</v>
      </c>
      <c r="C89" s="503" t="s">
        <v>20</v>
      </c>
      <c r="D89" s="503">
        <v>101161</v>
      </c>
      <c r="E89" s="497" t="str">
        <f>IF($D89&lt;&gt;"",VLOOKUP($D89,'SINAPI-MT ABRIL 2021'!$A$1:G122179,2,0),"")</f>
        <v>ALVENARIA DE VEDAÇÃO COM ELEMENTO VAZADO DE CONCRETO (COBOGÓ) DE 7X50X50CM E ARGAMASSA DE ASSENTAMENTO COM PREPARO EM BETONEIRA. AF_05/2020</v>
      </c>
      <c r="F89" s="498" t="str">
        <f>IF($D89&lt;&gt;"",VLOOKUP($D89,'SINAPI-MT ABRIL 2021'!$1:$1048576,3,0),"")</f>
        <v>M2</v>
      </c>
      <c r="G89" s="499">
        <v>1</v>
      </c>
      <c r="H89" s="500">
        <f>IF($D89&lt;&gt;"",VLOOKUP($D89,'SINAPI-MT ABRIL 2021'!$1:$1048576,4,0),"")</f>
        <v>158.19999999999999</v>
      </c>
      <c r="I89" s="501">
        <f t="shared" ref="I89" si="5">TRUNC(G89*H89,2)</f>
        <v>158.19999999999999</v>
      </c>
    </row>
    <row r="90" spans="2:9" ht="14.25" customHeight="1" thickBot="1">
      <c r="B90" s="152"/>
      <c r="C90" s="153"/>
      <c r="D90" s="154"/>
      <c r="E90" s="155"/>
      <c r="F90" s="153"/>
      <c r="G90" s="156"/>
      <c r="H90" s="157"/>
      <c r="I90" s="158"/>
    </row>
    <row r="91" spans="2:9" ht="38.25" customHeight="1" thickBot="1">
      <c r="B91" s="551" t="s">
        <v>39</v>
      </c>
      <c r="C91" s="552"/>
      <c r="D91" s="552"/>
      <c r="E91" s="542" t="s">
        <v>40</v>
      </c>
      <c r="F91" s="553" t="s">
        <v>992</v>
      </c>
      <c r="G91" s="544"/>
      <c r="H91" s="554"/>
      <c r="I91" s="555">
        <f>TRUNC(SUM(I92:I92),2)</f>
        <v>63.4</v>
      </c>
    </row>
    <row r="92" spans="2:9" ht="56.25" customHeight="1">
      <c r="B92" s="506" t="s">
        <v>783</v>
      </c>
      <c r="C92" s="503" t="s">
        <v>20</v>
      </c>
      <c r="D92" s="507">
        <v>87503</v>
      </c>
      <c r="E92" s="497" t="str">
        <f>IF($D92&lt;&gt;"",VLOOKUP($D92,'SINAPI-MT ABRIL 2021'!$A$1:G122182,2,0),"")</f>
        <v>ALVENARIA DE VEDAÇÃO DE BLOCOS CERÂMICOS FURADOS NA HORIZONTAL DE 9X19X19CM (ESPESSURA 9CM) DE PAREDES COM ÁREA LÍQUIDA MAIOR OU IGUAL A 6M² SEM VÃOS E ARGAMASSA DE ASSENTAMENTO COM PREPARO EM BETONEIRA. AF_06/2014</v>
      </c>
      <c r="F92" s="498" t="str">
        <f>IF($D92&lt;&gt;"",VLOOKUP($D92,'SINAPI-MT ABRIL 2021'!$1:$1048576,3,0),"")</f>
        <v>M2</v>
      </c>
      <c r="G92" s="499">
        <v>1</v>
      </c>
      <c r="H92" s="500">
        <f>IF($D92&lt;&gt;"",VLOOKUP($D92,'SINAPI-MT ABRIL 2021'!$1:$1048576,4,0),"")</f>
        <v>63.4</v>
      </c>
      <c r="I92" s="501">
        <f t="shared" ref="I92" si="6">TRUNC(G92*H92,2)</f>
        <v>63.4</v>
      </c>
    </row>
    <row r="93" spans="2:9" ht="14.25" customHeight="1" thickBot="1">
      <c r="B93" s="152"/>
      <c r="C93" s="153"/>
      <c r="D93" s="154"/>
      <c r="E93" s="155"/>
      <c r="F93" s="153"/>
      <c r="G93" s="156"/>
      <c r="H93" s="157"/>
      <c r="I93" s="158"/>
    </row>
    <row r="94" spans="2:9" ht="61.5" customHeight="1" thickBot="1">
      <c r="B94" s="551" t="s">
        <v>790</v>
      </c>
      <c r="C94" s="552"/>
      <c r="D94" s="552"/>
      <c r="E94" s="542" t="s">
        <v>421</v>
      </c>
      <c r="F94" s="553" t="s">
        <v>992</v>
      </c>
      <c r="G94" s="544"/>
      <c r="H94" s="554"/>
      <c r="I94" s="555">
        <f>TRUNC(SUM(I95:I95),2)</f>
        <v>67.08</v>
      </c>
    </row>
    <row r="95" spans="2:9" ht="60.75" customHeight="1">
      <c r="B95" s="506" t="s">
        <v>783</v>
      </c>
      <c r="C95" s="503" t="s">
        <v>20</v>
      </c>
      <c r="D95" s="507">
        <v>87491</v>
      </c>
      <c r="E95" s="497" t="str">
        <f>IF($D95&lt;&gt;"",VLOOKUP($D95,'SINAPI-MT ABRIL 2021'!$A$1:G122185,2,0),"")</f>
        <v>ALVENARIA DE VEDAÇÃO DE BLOCOS CERÂMICOS FURADOS NA VERTICAL DE 14X19X39CM (ESPESSURA 14CM) DE PAREDES COM ÁREA LÍQUIDA MAIOR OU IGUAL A 6M² COM VÃOS E ARGAMASSA DE ASSENTAMENTO COM PREPARO EM BETONEIRA. AF_06/2014</v>
      </c>
      <c r="F95" s="498" t="str">
        <f>IF($D95&lt;&gt;"",VLOOKUP($D95,'SINAPI-MT ABRIL 2021'!$1:$1048576,3,0),"")</f>
        <v>M2</v>
      </c>
      <c r="G95" s="499">
        <v>1</v>
      </c>
      <c r="H95" s="500">
        <f>IF($D95&lt;&gt;"",VLOOKUP($D95,'SINAPI-MT ABRIL 2021'!$1:$1048576,4,0),"")</f>
        <v>67.08</v>
      </c>
      <c r="I95" s="501">
        <f t="shared" ref="I95" si="7">TRUNC(G95*H95,2)</f>
        <v>67.08</v>
      </c>
    </row>
    <row r="96" spans="2:9" ht="14.25" customHeight="1" thickBot="1">
      <c r="B96" s="152"/>
      <c r="C96" s="153"/>
      <c r="D96" s="154"/>
      <c r="E96" s="155"/>
      <c r="F96" s="153"/>
      <c r="G96" s="156"/>
      <c r="H96" s="157"/>
      <c r="I96" s="158"/>
    </row>
    <row r="97" spans="2:9" ht="26.25" thickBot="1">
      <c r="B97" s="551" t="s">
        <v>993</v>
      </c>
      <c r="C97" s="552"/>
      <c r="D97" s="552"/>
      <c r="E97" s="542" t="s">
        <v>422</v>
      </c>
      <c r="F97" s="553" t="s">
        <v>992</v>
      </c>
      <c r="G97" s="544"/>
      <c r="H97" s="554"/>
      <c r="I97" s="555">
        <f>TRUNC(SUM(I98:I98),2)</f>
        <v>567.07000000000005</v>
      </c>
    </row>
    <row r="98" spans="2:9" ht="38.25">
      <c r="B98" s="506" t="s">
        <v>783</v>
      </c>
      <c r="C98" s="503" t="s">
        <v>20</v>
      </c>
      <c r="D98" s="503">
        <v>102253</v>
      </c>
      <c r="E98" s="497" t="str">
        <f>IF($D98&lt;&gt;"",VLOOKUP($D98,'SINAPI-MT ABRIL 2021'!$A$1:G122188,2,0),"")</f>
        <v>DIVISORIA SANITÁRIA, TIPO CABINE, EM GRANITO CINZA POLIDO, ESP = 3CM, ASSENTADO COM ARGAMASSA COLANTE AC III-E, EXCLUSIVE FERRAGENS. AF_01/2021</v>
      </c>
      <c r="F98" s="498" t="str">
        <f>IF($D98&lt;&gt;"",VLOOKUP($D98,'SINAPI-MT ABRIL 2021'!$1:$1048576,3,0),"")</f>
        <v>M2</v>
      </c>
      <c r="G98" s="499">
        <v>1</v>
      </c>
      <c r="H98" s="500">
        <f>IF($D98&lt;&gt;"",VLOOKUP($D98,'SINAPI-MT ABRIL 2021'!$1:$1048576,4,0),"")</f>
        <v>567.07000000000005</v>
      </c>
      <c r="I98" s="501">
        <f t="shared" ref="I98" si="8">TRUNC(G98*H98,2)</f>
        <v>567.07000000000005</v>
      </c>
    </row>
    <row r="99" spans="2:9" ht="14.25" customHeight="1">
      <c r="B99" s="159"/>
      <c r="C99" s="246"/>
      <c r="D99" s="150"/>
      <c r="E99" s="151"/>
      <c r="F99" s="246"/>
      <c r="G99" s="248"/>
      <c r="H99" s="100"/>
      <c r="I99" s="101"/>
    </row>
    <row r="100" spans="2:9" ht="18" customHeight="1">
      <c r="B100" s="166" t="s">
        <v>41</v>
      </c>
      <c r="C100" s="167"/>
      <c r="D100" s="167"/>
      <c r="E100" s="167"/>
      <c r="F100" s="167"/>
      <c r="G100" s="168"/>
      <c r="H100" s="167"/>
      <c r="I100" s="170"/>
    </row>
    <row r="101" spans="2:9" ht="14.25" customHeight="1" thickBot="1">
      <c r="B101" s="363"/>
      <c r="C101" s="364"/>
      <c r="D101" s="365"/>
      <c r="E101" s="365"/>
      <c r="F101" s="364"/>
      <c r="G101" s="366"/>
      <c r="H101" s="367"/>
      <c r="I101" s="368"/>
    </row>
    <row r="102" spans="2:9" ht="30" customHeight="1" thickBot="1">
      <c r="B102" s="540" t="s">
        <v>42</v>
      </c>
      <c r="C102" s="541"/>
      <c r="D102" s="541"/>
      <c r="E102" s="542" t="s">
        <v>43</v>
      </c>
      <c r="F102" s="543" t="s">
        <v>994</v>
      </c>
      <c r="G102" s="544"/>
      <c r="H102" s="545"/>
      <c r="I102" s="546">
        <f>TRUNC(SUM(I103:I113),2)</f>
        <v>445.68</v>
      </c>
    </row>
    <row r="103" spans="2:9">
      <c r="B103" s="494" t="s">
        <v>783</v>
      </c>
      <c r="C103" s="495" t="s">
        <v>20</v>
      </c>
      <c r="D103" s="495">
        <v>88261</v>
      </c>
      <c r="E103" s="497" t="str">
        <f>IF($D103&lt;&gt;"",VLOOKUP($D103,'SINAPI-MT ABRIL 2021'!$A$1:G122193,2,0),"")</f>
        <v>CARPINTEIRO DE ESQUADRIA COM ENCARGOS COMPLEMENTARES</v>
      </c>
      <c r="F103" s="498" t="str">
        <f>IF($D103&lt;&gt;"",VLOOKUP($D103,'SINAPI-MT ABRIL 2021'!$1:$1048576,3,0),"")</f>
        <v>H</v>
      </c>
      <c r="G103" s="499">
        <v>2.0150000000000001</v>
      </c>
      <c r="H103" s="500">
        <f>IF($D103&lt;&gt;"",VLOOKUP($D103,'SINAPI-MT ABRIL 2021'!$1:$1048576,4,0),"")</f>
        <v>18.77</v>
      </c>
      <c r="I103" s="501">
        <f t="shared" ref="I103:I113" si="9">TRUNC(G103*H103,2)</f>
        <v>37.82</v>
      </c>
    </row>
    <row r="104" spans="2:9">
      <c r="B104" s="102" t="s">
        <v>783</v>
      </c>
      <c r="C104" s="103" t="s">
        <v>20</v>
      </c>
      <c r="D104" s="103">
        <v>88309</v>
      </c>
      <c r="E104" s="116" t="str">
        <f>IF($D104&lt;&gt;"",VLOOKUP($D104,'SINAPI-MT ABRIL 2021'!$A$1:G122194,2,0),"")</f>
        <v>PEDREIRO COM ENCARGOS COMPLEMENTARES</v>
      </c>
      <c r="F104" s="117" t="str">
        <f>IF($D104&lt;&gt;"",VLOOKUP($D104,'SINAPI-MT ABRIL 2021'!$1:$1048576,3,0),"")</f>
        <v>H</v>
      </c>
      <c r="G104" s="105">
        <v>1.3720000000000001</v>
      </c>
      <c r="H104" s="106">
        <f>IF($D104&lt;&gt;"",VLOOKUP($D104,'SINAPI-MT ABRIL 2021'!$1:$1048576,4,0),"")</f>
        <v>17.670000000000002</v>
      </c>
      <c r="I104" s="107">
        <f t="shared" si="9"/>
        <v>24.24</v>
      </c>
    </row>
    <row r="105" spans="2:9">
      <c r="B105" s="102" t="s">
        <v>783</v>
      </c>
      <c r="C105" s="103" t="s">
        <v>20</v>
      </c>
      <c r="D105" s="103">
        <v>88316</v>
      </c>
      <c r="E105" s="116" t="str">
        <f>IF($D105&lt;&gt;"",VLOOKUP($D105,'SINAPI-MT ABRIL 2021'!$A$1:G122195,2,0),"")</f>
        <v>SERVENTE COM ENCARGOS COMPLEMENTARES</v>
      </c>
      <c r="F105" s="117" t="str">
        <f>IF($D105&lt;&gt;"",VLOOKUP($D105,'SINAPI-MT ABRIL 2021'!$1:$1048576,3,0),"")</f>
        <v>H</v>
      </c>
      <c r="G105" s="110">
        <v>3.387</v>
      </c>
      <c r="H105" s="106">
        <f>IF($D105&lt;&gt;"",VLOOKUP($D105,'SINAPI-MT ABRIL 2021'!$1:$1048576,4,0),"")</f>
        <v>14.02</v>
      </c>
      <c r="I105" s="107">
        <f t="shared" si="9"/>
        <v>47.48</v>
      </c>
    </row>
    <row r="106" spans="2:9" ht="38.25">
      <c r="B106" s="102" t="s">
        <v>783</v>
      </c>
      <c r="C106" s="103" t="s">
        <v>20</v>
      </c>
      <c r="D106" s="103">
        <v>88627</v>
      </c>
      <c r="E106" s="116" t="str">
        <f>IF($D106&lt;&gt;"",VLOOKUP($D106,'SINAPI-MT ABRIL 2021'!$A$1:G122196,2,0),"")</f>
        <v>ARGAMASSA TRAÇO 1:0,5:4,5 (EM VOLUME DE CIMENTO, CAL E AREIA MÉDIA ÚMIDA) PARA ASSENTAMENTO DE ALVENARIA, PREPARO MANUAL. AF_08/2019</v>
      </c>
      <c r="F106" s="117" t="str">
        <f>IF($D106&lt;&gt;"",VLOOKUP($D106,'SINAPI-MT ABRIL 2021'!$1:$1048576,3,0),"")</f>
        <v>M3</v>
      </c>
      <c r="G106" s="105">
        <v>9.7999999999999997E-3</v>
      </c>
      <c r="H106" s="106">
        <f>IF($D106&lt;&gt;"",VLOOKUP($D106,'SINAPI-MT ABRIL 2021'!$1:$1048576,4,0),"")</f>
        <v>467.27</v>
      </c>
      <c r="I106" s="107">
        <f t="shared" si="9"/>
        <v>4.57</v>
      </c>
    </row>
    <row r="107" spans="2:9" ht="38.25">
      <c r="B107" s="102" t="s">
        <v>789</v>
      </c>
      <c r="C107" s="103" t="s">
        <v>20</v>
      </c>
      <c r="D107" s="103">
        <v>184</v>
      </c>
      <c r="E107" s="116" t="str">
        <f>IF($D107&lt;&gt;"",VLOOKUP($D107,'SINAPI-MT ABRIL 2021'!$A$1:G122197,2,0),"")</f>
        <v>BATENTE/ PORTAL/ ADUELA/ MARCO MACICO, E= *3* CM, L= *13* CM, *60 CM A 120* CM X *210* CM, EM PINUS/ TAUARI/ VIROLA OU EQUIVALENTE DA REGIAO (NAO INCLUI ALIZARES)</v>
      </c>
      <c r="F107" s="117" t="str">
        <f>IF($D107&lt;&gt;"",VLOOKUP($D107,'SINAPI-MT ABRIL 2021'!$1:$1048576,3,0),"")</f>
        <v xml:space="preserve">JG    </v>
      </c>
      <c r="G107" s="105">
        <v>1</v>
      </c>
      <c r="H107" s="106">
        <f>IF($D107&lt;&gt;"",VLOOKUP($D107,'SINAPI-MT ABRIL 2021'!$1:$1048576,4,0),"")</f>
        <v>74.02</v>
      </c>
      <c r="I107" s="107">
        <f t="shared" si="9"/>
        <v>74.02</v>
      </c>
    </row>
    <row r="108" spans="2:9" ht="25.5">
      <c r="B108" s="102" t="s">
        <v>789</v>
      </c>
      <c r="C108" s="103" t="s">
        <v>20</v>
      </c>
      <c r="D108" s="103">
        <v>2433</v>
      </c>
      <c r="E108" s="116" t="str">
        <f>IF($D108&lt;&gt;"",VLOOKUP($D108,'SINAPI-MT ABRIL 2021'!$A$1:G122198,2,0),"")</f>
        <v>DOBRADICA EM ACO/FERRO, 3" X 2 1/2", E= 1,2 A 1,8 MM, SEM ANEL,  CROMADO OU ZINCADO, TAMPA CHATA, COM PARAFUSOS</v>
      </c>
      <c r="F108" s="117" t="str">
        <f>IF($D108&lt;&gt;"",VLOOKUP($D108,'SINAPI-MT ABRIL 2021'!$1:$1048576,3,0),"")</f>
        <v xml:space="preserve">UN    </v>
      </c>
      <c r="G108" s="105">
        <v>3</v>
      </c>
      <c r="H108" s="106">
        <f>IF($D108&lt;&gt;"",VLOOKUP($D108,'SINAPI-MT ABRIL 2021'!$1:$1048576,4,0),"")</f>
        <v>6.19</v>
      </c>
      <c r="I108" s="107">
        <f t="shared" si="9"/>
        <v>18.57</v>
      </c>
    </row>
    <row r="109" spans="2:9" ht="25.5">
      <c r="B109" s="102" t="s">
        <v>789</v>
      </c>
      <c r="C109" s="103" t="s">
        <v>20</v>
      </c>
      <c r="D109" s="103">
        <v>11058</v>
      </c>
      <c r="E109" s="116" t="str">
        <f>IF($D109&lt;&gt;"",VLOOKUP($D109,'SINAPI-MT ABRIL 2021'!$A$1:G122199,2,0),"")</f>
        <v>PARAFUSO ROSCA SOBERBA ZINCADO CABECA CHATA FENDA SIMPLES 5,5 X 65 MM (2.1/2 ")</v>
      </c>
      <c r="F109" s="117" t="str">
        <f>IF($D109&lt;&gt;"",VLOOKUP($D109,'SINAPI-MT ABRIL 2021'!$1:$1048576,3,0),"")</f>
        <v xml:space="preserve">UN    </v>
      </c>
      <c r="G109" s="105">
        <v>6</v>
      </c>
      <c r="H109" s="106">
        <f>IF($D109&lt;&gt;"",VLOOKUP($D109,'SINAPI-MT ABRIL 2021'!$1:$1048576,4,0),"")</f>
        <v>0.37</v>
      </c>
      <c r="I109" s="107">
        <f t="shared" si="9"/>
        <v>2.2200000000000002</v>
      </c>
    </row>
    <row r="110" spans="2:9" ht="25.5">
      <c r="B110" s="102" t="s">
        <v>789</v>
      </c>
      <c r="C110" s="103" t="s">
        <v>20</v>
      </c>
      <c r="D110" s="103">
        <v>4509</v>
      </c>
      <c r="E110" s="116" t="str">
        <f>IF($D110&lt;&gt;"",VLOOKUP($D110,'SINAPI-MT ABRIL 2021'!$A$1:G122200,2,0),"")</f>
        <v>SARRAFO *2,5 X 10* CM EM PINUS, MISTA OU EQUIVALENTE DA REGIAO - BRUTA</v>
      </c>
      <c r="F110" s="117" t="str">
        <f>IF($D110&lt;&gt;"",VLOOKUP($D110,'SINAPI-MT ABRIL 2021'!$1:$1048576,3,0),"")</f>
        <v xml:space="preserve">M     </v>
      </c>
      <c r="G110" s="105">
        <v>6</v>
      </c>
      <c r="H110" s="106">
        <f>IF($D110&lt;&gt;"",VLOOKUP($D110,'SINAPI-MT ABRIL 2021'!$1:$1048576,4,0),"")</f>
        <v>3.67</v>
      </c>
      <c r="I110" s="107">
        <f t="shared" si="9"/>
        <v>22.02</v>
      </c>
    </row>
    <row r="111" spans="2:9" ht="51">
      <c r="B111" s="102" t="s">
        <v>789</v>
      </c>
      <c r="C111" s="103" t="s">
        <v>20</v>
      </c>
      <c r="D111" s="103">
        <v>10554</v>
      </c>
      <c r="E111" s="116" t="str">
        <f>IF($D111&lt;&gt;"",VLOOKUP($D111,'SINAPI-MT ABRIL 2021'!$A$1:G122201,2,0),"")</f>
        <v>PORTA DE MADEIRA, FOLHA MEDIA (NBR 15930) DE 700 X 2100 MM, DE 35 MM A 40 MM DE ESPESSURA, NUCLEO SEMI-SOLIDO (SARRAFEADO), CAPA LISA EM HDF, ACABAMENTO EM PRIMER PARA PINTURA</v>
      </c>
      <c r="F111" s="117" t="str">
        <f>IF($D111&lt;&gt;"",VLOOKUP($D111,'SINAPI-MT ABRIL 2021'!$1:$1048576,3,0),"")</f>
        <v xml:space="preserve">UN    </v>
      </c>
      <c r="G111" s="105">
        <v>1</v>
      </c>
      <c r="H111" s="106">
        <f>IF($D111&lt;&gt;"",VLOOKUP($D111,'SINAPI-MT ABRIL 2021'!$1:$1048576,4,0),"")</f>
        <v>179.86</v>
      </c>
      <c r="I111" s="107">
        <f t="shared" si="9"/>
        <v>179.86</v>
      </c>
    </row>
    <row r="112" spans="2:9" ht="25.5">
      <c r="B112" s="102" t="s">
        <v>789</v>
      </c>
      <c r="C112" s="103" t="s">
        <v>20</v>
      </c>
      <c r="D112" s="103">
        <v>20007</v>
      </c>
      <c r="E112" s="116" t="str">
        <f>IF($D112&lt;&gt;"",VLOOKUP($D112,'SINAPI-MT ABRIL 2021'!$A$1:G122202,2,0),"")</f>
        <v>GUARNICAO/ ALIZAR/ VISTA MACICA, E= *1* CM, L= *4,5* CM, EM PINUS/ TAUARI/ VIROLA OU EQUIVALENTE DA REGIAO</v>
      </c>
      <c r="F112" s="117" t="str">
        <f>IF($D112&lt;&gt;"",VLOOKUP($D112,'SINAPI-MT ABRIL 2021'!$1:$1048576,3,0),"")</f>
        <v xml:space="preserve">M     </v>
      </c>
      <c r="G112" s="105">
        <v>9.8000000000000007</v>
      </c>
      <c r="H112" s="106">
        <f>IF($D112&lt;&gt;"",VLOOKUP($D112,'SINAPI-MT ABRIL 2021'!$1:$1048576,4,0),"")</f>
        <v>2.6</v>
      </c>
      <c r="I112" s="107">
        <f t="shared" si="9"/>
        <v>25.48</v>
      </c>
    </row>
    <row r="113" spans="2:9" ht="22.5" customHeight="1">
      <c r="B113" s="102" t="s">
        <v>789</v>
      </c>
      <c r="C113" s="103" t="s">
        <v>20</v>
      </c>
      <c r="D113" s="103">
        <v>20247</v>
      </c>
      <c r="E113" s="116" t="str">
        <f>IF($D113&lt;&gt;"",VLOOKUP($D113,'SINAPI-MT ABRIL 2021'!$A$1:G122203,2,0),"")</f>
        <v>PREGO DE ACO POLIDO COM CABECA 15 X 15 (1 1/4 X 13)</v>
      </c>
      <c r="F113" s="117" t="str">
        <f>IF($D113&lt;&gt;"",VLOOKUP($D113,'SINAPI-MT ABRIL 2021'!$1:$1048576,3,0),"")</f>
        <v xml:space="preserve">KG    </v>
      </c>
      <c r="G113" s="105">
        <v>0.58799999999999997</v>
      </c>
      <c r="H113" s="106">
        <f>IF($D113&lt;&gt;"",VLOOKUP($D113,'SINAPI-MT ABRIL 2021'!$1:$1048576,4,0),"")</f>
        <v>15.99</v>
      </c>
      <c r="I113" s="107">
        <f t="shared" si="9"/>
        <v>9.4</v>
      </c>
    </row>
    <row r="114" spans="2:9" ht="14.25" customHeight="1" thickBot="1">
      <c r="B114" s="363"/>
      <c r="C114" s="364"/>
      <c r="D114" s="365"/>
      <c r="E114" s="365"/>
      <c r="F114" s="364"/>
      <c r="G114" s="366"/>
      <c r="H114" s="367"/>
      <c r="I114" s="368"/>
    </row>
    <row r="115" spans="2:9" ht="32.25" customHeight="1" thickBot="1">
      <c r="B115" s="540" t="s">
        <v>44</v>
      </c>
      <c r="C115" s="541"/>
      <c r="D115" s="541"/>
      <c r="E115" s="542" t="s">
        <v>45</v>
      </c>
      <c r="F115" s="543" t="s">
        <v>994</v>
      </c>
      <c r="G115" s="544"/>
      <c r="H115" s="545"/>
      <c r="I115" s="546">
        <f>TRUNC(SUM(I116:I126),2)</f>
        <v>1070.03</v>
      </c>
    </row>
    <row r="116" spans="2:9">
      <c r="B116" s="494" t="s">
        <v>783</v>
      </c>
      <c r="C116" s="495" t="s">
        <v>20</v>
      </c>
      <c r="D116" s="495">
        <v>88261</v>
      </c>
      <c r="E116" s="497" t="str">
        <f>IF($D116&lt;&gt;"",VLOOKUP($D116,'SINAPI-MT ABRIL 2021'!$A$1:G122206,2,0),"")</f>
        <v>CARPINTEIRO DE ESQUADRIA COM ENCARGOS COMPLEMENTARES</v>
      </c>
      <c r="F116" s="498" t="str">
        <f>IF($D116&lt;&gt;"",VLOOKUP($D116,'SINAPI-MT ABRIL 2021'!$1:$1048576,3,0),"")</f>
        <v>H</v>
      </c>
      <c r="G116" s="499">
        <v>3.5</v>
      </c>
      <c r="H116" s="500">
        <f>IF($D116&lt;&gt;"",VLOOKUP($D116,'SINAPI-MT ABRIL 2021'!$1:$1048576,4,0),"")</f>
        <v>18.77</v>
      </c>
      <c r="I116" s="501">
        <f t="shared" ref="I116:I126" si="10">TRUNC(G116*H116,2)</f>
        <v>65.69</v>
      </c>
    </row>
    <row r="117" spans="2:9">
      <c r="B117" s="102" t="s">
        <v>783</v>
      </c>
      <c r="C117" s="103" t="s">
        <v>20</v>
      </c>
      <c r="D117" s="103">
        <v>88309</v>
      </c>
      <c r="E117" s="116" t="str">
        <f>IF($D117&lt;&gt;"",VLOOKUP($D117,'SINAPI-MT ABRIL 2021'!$A$1:G122207,2,0),"")</f>
        <v>PEDREIRO COM ENCARGOS COMPLEMENTARES</v>
      </c>
      <c r="F117" s="117" t="str">
        <f>IF($D117&lt;&gt;"",VLOOKUP($D117,'SINAPI-MT ABRIL 2021'!$1:$1048576,3,0),"")</f>
        <v>H</v>
      </c>
      <c r="G117" s="105">
        <v>1.85</v>
      </c>
      <c r="H117" s="106">
        <f>IF($D117&lt;&gt;"",VLOOKUP($D117,'SINAPI-MT ABRIL 2021'!$1:$1048576,4,0),"")</f>
        <v>17.670000000000002</v>
      </c>
      <c r="I117" s="107">
        <f t="shared" si="10"/>
        <v>32.68</v>
      </c>
    </row>
    <row r="118" spans="2:9">
      <c r="B118" s="102" t="s">
        <v>783</v>
      </c>
      <c r="C118" s="103" t="s">
        <v>20</v>
      </c>
      <c r="D118" s="103">
        <v>88316</v>
      </c>
      <c r="E118" s="116" t="str">
        <f>IF($D118&lt;&gt;"",VLOOKUP($D118,'SINAPI-MT ABRIL 2021'!$A$1:G122208,2,0),"")</f>
        <v>SERVENTE COM ENCARGOS COMPLEMENTARES</v>
      </c>
      <c r="F118" s="117" t="str">
        <f>IF($D118&lt;&gt;"",VLOOKUP($D118,'SINAPI-MT ABRIL 2021'!$1:$1048576,3,0),"")</f>
        <v>H</v>
      </c>
      <c r="G118" s="110">
        <v>4</v>
      </c>
      <c r="H118" s="106">
        <f>IF($D118&lt;&gt;"",VLOOKUP($D118,'SINAPI-MT ABRIL 2021'!$1:$1048576,4,0),"")</f>
        <v>14.02</v>
      </c>
      <c r="I118" s="107">
        <f t="shared" si="10"/>
        <v>56.08</v>
      </c>
    </row>
    <row r="119" spans="2:9" ht="38.25">
      <c r="B119" s="102" t="s">
        <v>783</v>
      </c>
      <c r="C119" s="103" t="s">
        <v>20</v>
      </c>
      <c r="D119" s="103">
        <v>88627</v>
      </c>
      <c r="E119" s="116" t="str">
        <f>IF($D119&lt;&gt;"",VLOOKUP($D119,'SINAPI-MT ABRIL 2021'!$A$1:G122209,2,0),"")</f>
        <v>ARGAMASSA TRAÇO 1:0,5:4,5 (EM VOLUME DE CIMENTO, CAL E AREIA MÉDIA ÚMIDA) PARA ASSENTAMENTO DE ALVENARIA, PREPARO MANUAL. AF_08/2019</v>
      </c>
      <c r="F119" s="117" t="str">
        <f>IF($D119&lt;&gt;"",VLOOKUP($D119,'SINAPI-MT ABRIL 2021'!$1:$1048576,3,0),"")</f>
        <v>M3</v>
      </c>
      <c r="G119" s="105">
        <v>0.01</v>
      </c>
      <c r="H119" s="106">
        <f>IF($D119&lt;&gt;"",VLOOKUP($D119,'SINAPI-MT ABRIL 2021'!$1:$1048576,4,0),"")</f>
        <v>467.27</v>
      </c>
      <c r="I119" s="107">
        <f t="shared" si="10"/>
        <v>4.67</v>
      </c>
    </row>
    <row r="120" spans="2:9" ht="51">
      <c r="B120" s="102" t="s">
        <v>789</v>
      </c>
      <c r="C120" s="103" t="s">
        <v>20</v>
      </c>
      <c r="D120" s="103">
        <v>183</v>
      </c>
      <c r="E120" s="116" t="str">
        <f>IF($D120&lt;&gt;"",VLOOKUP($D120,'SINAPI-MT ABRIL 2021'!$A$1:G122210,2,0),"")</f>
        <v>BATENTE/ PORTAL/ ADUELA/ MARCO MACICO, E= *3 CM, L= *13 CM, *60 CM A 120* CM X *210 CM,  EM CEDRINHO/ ANGELIM COMERCIAL/ EUCALIPTO/ CURUPIXA/ PEROBA/ CUMARU OU EQUIVALENTE DA REGIAO (NAO INCLUI ALIZARES)</v>
      </c>
      <c r="F120" s="117" t="str">
        <f>IF($D120&lt;&gt;"",VLOOKUP($D120,'SINAPI-MT ABRIL 2021'!$1:$1048576,3,0),"")</f>
        <v xml:space="preserve">JG    </v>
      </c>
      <c r="G120" s="105">
        <v>1</v>
      </c>
      <c r="H120" s="106">
        <f>IF($D120&lt;&gt;"",VLOOKUP($D120,'SINAPI-MT ABRIL 2021'!$1:$1048576,4,0),"")</f>
        <v>111.99</v>
      </c>
      <c r="I120" s="107">
        <f t="shared" si="10"/>
        <v>111.99</v>
      </c>
    </row>
    <row r="121" spans="2:9" ht="25.5">
      <c r="B121" s="102" t="s">
        <v>789</v>
      </c>
      <c r="C121" s="103" t="s">
        <v>20</v>
      </c>
      <c r="D121" s="103">
        <v>20007</v>
      </c>
      <c r="E121" s="116" t="str">
        <f>IF($D121&lt;&gt;"",VLOOKUP($D121,'SINAPI-MT ABRIL 2021'!$A$1:G122211,2,0),"")</f>
        <v>GUARNICAO/ ALIZAR/ VISTA MACICA, E= *1* CM, L= *4,5* CM, EM PINUS/ TAUARI/ VIROLA OU EQUIVALENTE DA REGIAO</v>
      </c>
      <c r="F121" s="117" t="str">
        <f>IF($D121&lt;&gt;"",VLOOKUP($D121,'SINAPI-MT ABRIL 2021'!$1:$1048576,3,0),"")</f>
        <v xml:space="preserve">M     </v>
      </c>
      <c r="G121" s="105">
        <v>10</v>
      </c>
      <c r="H121" s="106">
        <f>IF($D121&lt;&gt;"",VLOOKUP($D121,'SINAPI-MT ABRIL 2021'!$1:$1048576,4,0),"")</f>
        <v>2.6</v>
      </c>
      <c r="I121" s="107">
        <f t="shared" si="10"/>
        <v>26</v>
      </c>
    </row>
    <row r="122" spans="2:9" ht="25.5">
      <c r="B122" s="102" t="s">
        <v>789</v>
      </c>
      <c r="C122" s="103" t="s">
        <v>20</v>
      </c>
      <c r="D122" s="103">
        <v>11058</v>
      </c>
      <c r="E122" s="116" t="str">
        <f>IF($D122&lt;&gt;"",VLOOKUP($D122,'SINAPI-MT ABRIL 2021'!$A$1:G122212,2,0),"")</f>
        <v>PARAFUSO ROSCA SOBERBA ZINCADO CABECA CHATA FENDA SIMPLES 5,5 X 65 MM (2.1/2 ")</v>
      </c>
      <c r="F122" s="117" t="str">
        <f>IF($D122&lt;&gt;"",VLOOKUP($D122,'SINAPI-MT ABRIL 2021'!$1:$1048576,3,0),"")</f>
        <v xml:space="preserve">UN    </v>
      </c>
      <c r="G122" s="105">
        <v>6</v>
      </c>
      <c r="H122" s="106">
        <f>IF($D122&lt;&gt;"",VLOOKUP($D122,'SINAPI-MT ABRIL 2021'!$1:$1048576,4,0),"")</f>
        <v>0.37</v>
      </c>
      <c r="I122" s="107">
        <f t="shared" si="10"/>
        <v>2.2200000000000002</v>
      </c>
    </row>
    <row r="123" spans="2:9" ht="25.5">
      <c r="B123" s="102" t="s">
        <v>789</v>
      </c>
      <c r="C123" s="103" t="s">
        <v>20</v>
      </c>
      <c r="D123" s="103">
        <v>4509</v>
      </c>
      <c r="E123" s="116" t="str">
        <f>IF($D123&lt;&gt;"",VLOOKUP($D123,'SINAPI-MT ABRIL 2021'!$A$1:G122213,2,0),"")</f>
        <v>SARRAFO *2,5 X 10* CM EM PINUS, MISTA OU EQUIVALENTE DA REGIAO - BRUTA</v>
      </c>
      <c r="F123" s="117" t="str">
        <f>IF($D123&lt;&gt;"",VLOOKUP($D123,'SINAPI-MT ABRIL 2021'!$1:$1048576,3,0),"")</f>
        <v xml:space="preserve">M     </v>
      </c>
      <c r="G123" s="105">
        <v>6</v>
      </c>
      <c r="H123" s="106">
        <f>IF($D123&lt;&gt;"",VLOOKUP($D123,'SINAPI-MT ABRIL 2021'!$1:$1048576,4,0),"")</f>
        <v>3.67</v>
      </c>
      <c r="I123" s="107">
        <f t="shared" si="10"/>
        <v>22.02</v>
      </c>
    </row>
    <row r="124" spans="2:9" ht="25.5">
      <c r="B124" s="102" t="s">
        <v>789</v>
      </c>
      <c r="C124" s="103" t="s">
        <v>20</v>
      </c>
      <c r="D124" s="103">
        <v>4969</v>
      </c>
      <c r="E124" s="116" t="str">
        <f>IF($D124&lt;&gt;"",VLOOKUP($D124,'SINAPI-MT ABRIL 2021'!$A$1:G122214,2,0),"")</f>
        <v>PORTA DE MADEIRA-DE-LEI TIPO VENEZIANA (ANGELIM OU EQUIVALENTE REGIONAL), E = *3,5* CM</v>
      </c>
      <c r="F124" s="117" t="str">
        <f>IF($D124&lt;&gt;"",VLOOKUP($D124,'SINAPI-MT ABRIL 2021'!$1:$1048576,3,0),"")</f>
        <v xml:space="preserve">M2    </v>
      </c>
      <c r="G124" s="105">
        <f>2.1*0.8*1.3</f>
        <v>2.1840000000000002</v>
      </c>
      <c r="H124" s="106">
        <f>IF($D124&lt;&gt;"",VLOOKUP($D124,'SINAPI-MT ABRIL 2021'!$1:$1048576,4,0),"")</f>
        <v>309.54000000000002</v>
      </c>
      <c r="I124" s="107">
        <f t="shared" si="10"/>
        <v>676.03</v>
      </c>
    </row>
    <row r="125" spans="2:9" ht="25.5">
      <c r="B125" s="102" t="s">
        <v>789</v>
      </c>
      <c r="C125" s="103" t="s">
        <v>20</v>
      </c>
      <c r="D125" s="103">
        <v>11447</v>
      </c>
      <c r="E125" s="116" t="str">
        <f>IF($D125&lt;&gt;"",VLOOKUP($D125,'SINAPI-MT ABRIL 2021'!$A$1:G122215,2,0),"")</f>
        <v>DOBRADICA EM LATAO, 3 " X 2 1/2 ", E= 1,9 A 2 MM, COM ANEL, CROMADO, TAMPA BOLA, COM PARAFUSOS</v>
      </c>
      <c r="F125" s="117" t="str">
        <f>IF($D125&lt;&gt;"",VLOOKUP($D125,'SINAPI-MT ABRIL 2021'!$1:$1048576,3,0),"")</f>
        <v xml:space="preserve">UN    </v>
      </c>
      <c r="G125" s="105">
        <v>3</v>
      </c>
      <c r="H125" s="106">
        <f>IF($D125&lt;&gt;"",VLOOKUP($D125,'SINAPI-MT ABRIL 2021'!$1:$1048576,4,0),"")</f>
        <v>21.02</v>
      </c>
      <c r="I125" s="107">
        <f t="shared" si="10"/>
        <v>63.06</v>
      </c>
    </row>
    <row r="126" spans="2:9">
      <c r="B126" s="102" t="s">
        <v>789</v>
      </c>
      <c r="C126" s="103" t="s">
        <v>20</v>
      </c>
      <c r="D126" s="103">
        <v>20247</v>
      </c>
      <c r="E126" s="116" t="str">
        <f>IF($D126&lt;&gt;"",VLOOKUP($D126,'SINAPI-MT ABRIL 2021'!$A$1:G122216,2,0),"")</f>
        <v>PREGO DE ACO POLIDO COM CABECA 15 X 15 (1 1/4 X 13)</v>
      </c>
      <c r="F126" s="117" t="str">
        <f>IF($D126&lt;&gt;"",VLOOKUP($D126,'SINAPI-MT ABRIL 2021'!$1:$1048576,3,0),"")</f>
        <v xml:space="preserve">KG    </v>
      </c>
      <c r="G126" s="105">
        <v>0.6</v>
      </c>
      <c r="H126" s="106">
        <f>IF($D126&lt;&gt;"",VLOOKUP($D126,'SINAPI-MT ABRIL 2021'!$1:$1048576,4,0),"")</f>
        <v>15.99</v>
      </c>
      <c r="I126" s="107">
        <f t="shared" si="10"/>
        <v>9.59</v>
      </c>
    </row>
    <row r="127" spans="2:9" ht="14.25" customHeight="1" thickBot="1">
      <c r="B127" s="363"/>
      <c r="C127" s="364"/>
      <c r="D127" s="365"/>
      <c r="E127" s="365"/>
      <c r="F127" s="364"/>
      <c r="G127" s="366"/>
      <c r="H127" s="367"/>
      <c r="I127" s="368"/>
    </row>
    <row r="128" spans="2:9" ht="35.25" customHeight="1" thickBot="1">
      <c r="B128" s="540" t="s">
        <v>46</v>
      </c>
      <c r="C128" s="541"/>
      <c r="D128" s="541"/>
      <c r="E128" s="542" t="s">
        <v>47</v>
      </c>
      <c r="F128" s="543" t="s">
        <v>994</v>
      </c>
      <c r="G128" s="544"/>
      <c r="H128" s="545"/>
      <c r="I128" s="546">
        <f>TRUNC(SUM(I129:I139),2)</f>
        <v>464.79</v>
      </c>
    </row>
    <row r="129" spans="2:9">
      <c r="B129" s="494" t="s">
        <v>783</v>
      </c>
      <c r="C129" s="495" t="s">
        <v>20</v>
      </c>
      <c r="D129" s="495">
        <v>88261</v>
      </c>
      <c r="E129" s="497" t="str">
        <f>IF($D129&lt;&gt;"",VLOOKUP($D129,'SINAPI-MT ABRIL 2021'!$A$1:G122219,2,0),"")</f>
        <v>CARPINTEIRO DE ESQUADRIA COM ENCARGOS COMPLEMENTARES</v>
      </c>
      <c r="F129" s="498" t="str">
        <f>IF($D129&lt;&gt;"",VLOOKUP($D129,'SINAPI-MT ABRIL 2021'!$1:$1048576,3,0),"")</f>
        <v>H</v>
      </c>
      <c r="G129" s="499">
        <v>2.0499999999999998</v>
      </c>
      <c r="H129" s="500">
        <f>IF($D129&lt;&gt;"",VLOOKUP($D129,'SINAPI-MT ABRIL 2021'!$1:$1048576,4,0),"")</f>
        <v>18.77</v>
      </c>
      <c r="I129" s="501">
        <f t="shared" ref="I129:I139" si="11">TRUNC(G129*H129,2)</f>
        <v>38.47</v>
      </c>
    </row>
    <row r="130" spans="2:9">
      <c r="B130" s="102" t="s">
        <v>783</v>
      </c>
      <c r="C130" s="103" t="s">
        <v>20</v>
      </c>
      <c r="D130" s="103">
        <v>88309</v>
      </c>
      <c r="E130" s="116" t="str">
        <f>IF($D130&lt;&gt;"",VLOOKUP($D130,'SINAPI-MT ABRIL 2021'!$A$1:G122220,2,0),"")</f>
        <v>PEDREIRO COM ENCARGOS COMPLEMENTARES</v>
      </c>
      <c r="F130" s="117" t="str">
        <f>IF($D130&lt;&gt;"",VLOOKUP($D130,'SINAPI-MT ABRIL 2021'!$1:$1048576,3,0),"")</f>
        <v>H</v>
      </c>
      <c r="G130" s="105">
        <v>1.4</v>
      </c>
      <c r="H130" s="106">
        <f>IF($D130&lt;&gt;"",VLOOKUP($D130,'SINAPI-MT ABRIL 2021'!$1:$1048576,4,0),"")</f>
        <v>17.670000000000002</v>
      </c>
      <c r="I130" s="107">
        <f t="shared" si="11"/>
        <v>24.73</v>
      </c>
    </row>
    <row r="131" spans="2:9">
      <c r="B131" s="102" t="s">
        <v>783</v>
      </c>
      <c r="C131" s="103" t="s">
        <v>20</v>
      </c>
      <c r="D131" s="103">
        <v>88316</v>
      </c>
      <c r="E131" s="116" t="str">
        <f>IF($D131&lt;&gt;"",VLOOKUP($D131,'SINAPI-MT ABRIL 2021'!$A$1:G122221,2,0),"")</f>
        <v>SERVENTE COM ENCARGOS COMPLEMENTARES</v>
      </c>
      <c r="F131" s="117" t="str">
        <f>IF($D131&lt;&gt;"",VLOOKUP($D131,'SINAPI-MT ABRIL 2021'!$1:$1048576,3,0),"")</f>
        <v>H</v>
      </c>
      <c r="G131" s="105">
        <v>3.45</v>
      </c>
      <c r="H131" s="106">
        <f>IF($D131&lt;&gt;"",VLOOKUP($D131,'SINAPI-MT ABRIL 2021'!$1:$1048576,4,0),"")</f>
        <v>14.02</v>
      </c>
      <c r="I131" s="107">
        <f t="shared" si="11"/>
        <v>48.36</v>
      </c>
    </row>
    <row r="132" spans="2:9" ht="38.25">
      <c r="B132" s="102" t="s">
        <v>783</v>
      </c>
      <c r="C132" s="103" t="s">
        <v>20</v>
      </c>
      <c r="D132" s="103">
        <v>88627</v>
      </c>
      <c r="E132" s="116" t="str">
        <f>IF($D132&lt;&gt;"",VLOOKUP($D132,'SINAPI-MT ABRIL 2021'!$A$1:G122222,2,0),"")</f>
        <v>ARGAMASSA TRAÇO 1:0,5:4,5 (EM VOLUME DE CIMENTO, CAL E AREIA MÉDIA ÚMIDA) PARA ASSENTAMENTO DE ALVENARIA, PREPARO MANUAL. AF_08/2019</v>
      </c>
      <c r="F132" s="117" t="str">
        <f>IF($D132&lt;&gt;"",VLOOKUP($D132,'SINAPI-MT ABRIL 2021'!$1:$1048576,3,0),"")</f>
        <v>M3</v>
      </c>
      <c r="G132" s="105">
        <v>0.01</v>
      </c>
      <c r="H132" s="106">
        <f>IF($D132&lt;&gt;"",VLOOKUP($D132,'SINAPI-MT ABRIL 2021'!$1:$1048576,4,0),"")</f>
        <v>467.27</v>
      </c>
      <c r="I132" s="107">
        <f t="shared" si="11"/>
        <v>4.67</v>
      </c>
    </row>
    <row r="133" spans="2:9" ht="38.25">
      <c r="B133" s="102" t="s">
        <v>789</v>
      </c>
      <c r="C133" s="103" t="s">
        <v>20</v>
      </c>
      <c r="D133" s="103">
        <v>184</v>
      </c>
      <c r="E133" s="116" t="str">
        <f>IF($D133&lt;&gt;"",VLOOKUP($D133,'SINAPI-MT ABRIL 2021'!$A$1:G122223,2,0),"")</f>
        <v>BATENTE/ PORTAL/ ADUELA/ MARCO MACICO, E= *3* CM, L= *13* CM, *60 CM A 120* CM X *210* CM, EM PINUS/ TAUARI/ VIROLA OU EQUIVALENTE DA REGIAO (NAO INCLUI ALIZARES)</v>
      </c>
      <c r="F133" s="117" t="str">
        <f>IF($D133&lt;&gt;"",VLOOKUP($D133,'SINAPI-MT ABRIL 2021'!$1:$1048576,3,0),"")</f>
        <v xml:space="preserve">JG    </v>
      </c>
      <c r="G133" s="105">
        <v>1</v>
      </c>
      <c r="H133" s="106">
        <f>IF($D133&lt;&gt;"",VLOOKUP($D133,'SINAPI-MT ABRIL 2021'!$1:$1048576,4,0),"")</f>
        <v>74.02</v>
      </c>
      <c r="I133" s="107">
        <f t="shared" si="11"/>
        <v>74.02</v>
      </c>
    </row>
    <row r="134" spans="2:9" ht="25.5">
      <c r="B134" s="102" t="s">
        <v>789</v>
      </c>
      <c r="C134" s="103" t="s">
        <v>20</v>
      </c>
      <c r="D134" s="103">
        <v>2433</v>
      </c>
      <c r="E134" s="116" t="str">
        <f>IF($D134&lt;&gt;"",VLOOKUP($D134,'SINAPI-MT ABRIL 2021'!$A$1:G122224,2,0),"")</f>
        <v>DOBRADICA EM ACO/FERRO, 3" X 2 1/2", E= 1,2 A 1,8 MM, SEM ANEL,  CROMADO OU ZINCADO, TAMPA CHATA, COM PARAFUSOS</v>
      </c>
      <c r="F134" s="117" t="str">
        <f>IF($D134&lt;&gt;"",VLOOKUP($D134,'SINAPI-MT ABRIL 2021'!$1:$1048576,3,0),"")</f>
        <v xml:space="preserve">UN    </v>
      </c>
      <c r="G134" s="105">
        <v>3</v>
      </c>
      <c r="H134" s="106">
        <f>IF($D134&lt;&gt;"",VLOOKUP($D134,'SINAPI-MT ABRIL 2021'!$1:$1048576,4,0),"")</f>
        <v>6.19</v>
      </c>
      <c r="I134" s="107">
        <f t="shared" si="11"/>
        <v>18.57</v>
      </c>
    </row>
    <row r="135" spans="2:9" ht="25.5">
      <c r="B135" s="102" t="s">
        <v>789</v>
      </c>
      <c r="C135" s="103" t="s">
        <v>20</v>
      </c>
      <c r="D135" s="103">
        <v>11058</v>
      </c>
      <c r="E135" s="116" t="str">
        <f>IF($D135&lt;&gt;"",VLOOKUP($D135,'SINAPI-MT ABRIL 2021'!$A$1:G122225,2,0),"")</f>
        <v>PARAFUSO ROSCA SOBERBA ZINCADO CABECA CHATA FENDA SIMPLES 5,5 X 65 MM (2.1/2 ")</v>
      </c>
      <c r="F135" s="117" t="str">
        <f>IF($D135&lt;&gt;"",VLOOKUP($D135,'SINAPI-MT ABRIL 2021'!$1:$1048576,3,0),"")</f>
        <v xml:space="preserve">UN    </v>
      </c>
      <c r="G135" s="105">
        <v>6</v>
      </c>
      <c r="H135" s="106">
        <f>IF($D135&lt;&gt;"",VLOOKUP($D135,'SINAPI-MT ABRIL 2021'!$1:$1048576,4,0),"")</f>
        <v>0.37</v>
      </c>
      <c r="I135" s="107">
        <f t="shared" si="11"/>
        <v>2.2200000000000002</v>
      </c>
    </row>
    <row r="136" spans="2:9" ht="25.5">
      <c r="B136" s="102" t="s">
        <v>789</v>
      </c>
      <c r="C136" s="103" t="s">
        <v>20</v>
      </c>
      <c r="D136" s="103">
        <v>4509</v>
      </c>
      <c r="E136" s="116" t="str">
        <f>IF($D136&lt;&gt;"",VLOOKUP($D136,'SINAPI-MT ABRIL 2021'!$A$1:G122226,2,0),"")</f>
        <v>SARRAFO *2,5 X 10* CM EM PINUS, MISTA OU EQUIVALENTE DA REGIAO - BRUTA</v>
      </c>
      <c r="F136" s="117" t="str">
        <f>IF($D136&lt;&gt;"",VLOOKUP($D136,'SINAPI-MT ABRIL 2021'!$1:$1048576,3,0),"")</f>
        <v xml:space="preserve">M     </v>
      </c>
      <c r="G136" s="105">
        <v>6</v>
      </c>
      <c r="H136" s="106">
        <f>IF($D136&lt;&gt;"",VLOOKUP($D136,'SINAPI-MT ABRIL 2021'!$1:$1048576,4,0),"")</f>
        <v>3.67</v>
      </c>
      <c r="I136" s="107">
        <f t="shared" si="11"/>
        <v>22.02</v>
      </c>
    </row>
    <row r="137" spans="2:9" ht="51">
      <c r="B137" s="102" t="s">
        <v>789</v>
      </c>
      <c r="C137" s="103" t="s">
        <v>20</v>
      </c>
      <c r="D137" s="103">
        <v>10555</v>
      </c>
      <c r="E137" s="116" t="str">
        <f>IF($D137&lt;&gt;"",VLOOKUP($D137,'SINAPI-MT ABRIL 2021'!$A$1:G122227,2,0),"")</f>
        <v>PORTA DE MADEIRA, FOLHA MEDIA (NBR 15930) DE 800 X 2100 MM, DE 35 MM A 40 MM DE ESPESSURA, NUCLEO SEMI-SOLIDO (SARRAFEADO), CAPA LISA EM HDF, ACABAMENTO EM PRIMER PARA PINTURA</v>
      </c>
      <c r="F137" s="117" t="str">
        <f>IF($D137&lt;&gt;"",VLOOKUP($D137,'SINAPI-MT ABRIL 2021'!$1:$1048576,3,0),"")</f>
        <v xml:space="preserve">UN    </v>
      </c>
      <c r="G137" s="105">
        <v>1</v>
      </c>
      <c r="H137" s="106">
        <f>IF($D137&lt;&gt;"",VLOOKUP($D137,'SINAPI-MT ABRIL 2021'!$1:$1048576,4,0),"")</f>
        <v>196.14</v>
      </c>
      <c r="I137" s="107">
        <f t="shared" si="11"/>
        <v>196.14</v>
      </c>
    </row>
    <row r="138" spans="2:9" ht="25.5">
      <c r="B138" s="102" t="s">
        <v>789</v>
      </c>
      <c r="C138" s="103" t="s">
        <v>20</v>
      </c>
      <c r="D138" s="103">
        <v>20007</v>
      </c>
      <c r="E138" s="116" t="str">
        <f>IF($D138&lt;&gt;"",VLOOKUP($D138,'SINAPI-MT ABRIL 2021'!$A$1:G122228,2,0),"")</f>
        <v>GUARNICAO/ ALIZAR/ VISTA MACICA, E= *1* CM, L= *4,5* CM, EM PINUS/ TAUARI/ VIROLA OU EQUIVALENTE DA REGIAO</v>
      </c>
      <c r="F138" s="117" t="str">
        <f>IF($D138&lt;&gt;"",VLOOKUP($D138,'SINAPI-MT ABRIL 2021'!$1:$1048576,3,0),"")</f>
        <v xml:space="preserve">M     </v>
      </c>
      <c r="G138" s="105">
        <v>10</v>
      </c>
      <c r="H138" s="106">
        <f>IF($D138&lt;&gt;"",VLOOKUP($D138,'SINAPI-MT ABRIL 2021'!$1:$1048576,4,0),"")</f>
        <v>2.6</v>
      </c>
      <c r="I138" s="107">
        <f t="shared" si="11"/>
        <v>26</v>
      </c>
    </row>
    <row r="139" spans="2:9">
      <c r="B139" s="102" t="s">
        <v>789</v>
      </c>
      <c r="C139" s="103" t="s">
        <v>20</v>
      </c>
      <c r="D139" s="103">
        <v>20247</v>
      </c>
      <c r="E139" s="116" t="str">
        <f>IF($D139&lt;&gt;"",VLOOKUP($D139,'SINAPI-MT ABRIL 2021'!$A$1:G122229,2,0),"")</f>
        <v>PREGO DE ACO POLIDO COM CABECA 15 X 15 (1 1/4 X 13)</v>
      </c>
      <c r="F139" s="117" t="str">
        <f>IF($D139&lt;&gt;"",VLOOKUP($D139,'SINAPI-MT ABRIL 2021'!$1:$1048576,3,0),"")</f>
        <v xml:space="preserve">KG    </v>
      </c>
      <c r="G139" s="105">
        <v>0.6</v>
      </c>
      <c r="H139" s="106">
        <f>IF($D139&lt;&gt;"",VLOOKUP($D139,'SINAPI-MT ABRIL 2021'!$1:$1048576,4,0),"")</f>
        <v>15.99</v>
      </c>
      <c r="I139" s="107">
        <f t="shared" si="11"/>
        <v>9.59</v>
      </c>
    </row>
    <row r="140" spans="2:9" ht="14.25" customHeight="1" thickBot="1">
      <c r="B140" s="363"/>
      <c r="C140" s="364"/>
      <c r="D140" s="365"/>
      <c r="E140" s="365"/>
      <c r="F140" s="364"/>
      <c r="G140" s="366"/>
      <c r="H140" s="367"/>
      <c r="I140" s="368"/>
    </row>
    <row r="141" spans="2:9" ht="25.5" customHeight="1" thickBot="1">
      <c r="B141" s="540" t="s">
        <v>48</v>
      </c>
      <c r="C141" s="541"/>
      <c r="D141" s="541"/>
      <c r="E141" s="542" t="s">
        <v>49</v>
      </c>
      <c r="F141" s="543" t="s">
        <v>994</v>
      </c>
      <c r="G141" s="544"/>
      <c r="H141" s="545"/>
      <c r="I141" s="546">
        <f>TRUNC(SUM(I142:I152),2)</f>
        <v>464.79</v>
      </c>
    </row>
    <row r="142" spans="2:9">
      <c r="B142" s="494" t="s">
        <v>783</v>
      </c>
      <c r="C142" s="495" t="s">
        <v>20</v>
      </c>
      <c r="D142" s="495">
        <v>88261</v>
      </c>
      <c r="E142" s="497" t="str">
        <f>IF($D142&lt;&gt;"",VLOOKUP($D142,'SINAPI-MT ABRIL 2021'!$A$1:G122232,2,0),"")</f>
        <v>CARPINTEIRO DE ESQUADRIA COM ENCARGOS COMPLEMENTARES</v>
      </c>
      <c r="F142" s="498" t="str">
        <f>IF($D142&lt;&gt;"",VLOOKUP($D142,'SINAPI-MT ABRIL 2021'!$1:$1048576,3,0),"")</f>
        <v>H</v>
      </c>
      <c r="G142" s="499">
        <v>2.0499999999999998</v>
      </c>
      <c r="H142" s="500">
        <f>IF($D142&lt;&gt;"",VLOOKUP($D142,'SINAPI-MT ABRIL 2021'!$1:$1048576,4,0),"")</f>
        <v>18.77</v>
      </c>
      <c r="I142" s="501">
        <f t="shared" ref="I142:I152" si="12">TRUNC(G142*H142,2)</f>
        <v>38.47</v>
      </c>
    </row>
    <row r="143" spans="2:9">
      <c r="B143" s="102" t="s">
        <v>783</v>
      </c>
      <c r="C143" s="103" t="s">
        <v>20</v>
      </c>
      <c r="D143" s="103">
        <v>88309</v>
      </c>
      <c r="E143" s="116" t="str">
        <f>IF($D143&lt;&gt;"",VLOOKUP($D143,'SINAPI-MT ABRIL 2021'!$A$1:G122233,2,0),"")</f>
        <v>PEDREIRO COM ENCARGOS COMPLEMENTARES</v>
      </c>
      <c r="F143" s="117" t="str">
        <f>IF($D143&lt;&gt;"",VLOOKUP($D143,'SINAPI-MT ABRIL 2021'!$1:$1048576,3,0),"")</f>
        <v>H</v>
      </c>
      <c r="G143" s="105">
        <v>1.4</v>
      </c>
      <c r="H143" s="106">
        <f>IF($D143&lt;&gt;"",VLOOKUP($D143,'SINAPI-MT ABRIL 2021'!$1:$1048576,4,0),"")</f>
        <v>17.670000000000002</v>
      </c>
      <c r="I143" s="107">
        <f t="shared" si="12"/>
        <v>24.73</v>
      </c>
    </row>
    <row r="144" spans="2:9">
      <c r="B144" s="102" t="s">
        <v>783</v>
      </c>
      <c r="C144" s="103" t="s">
        <v>20</v>
      </c>
      <c r="D144" s="103">
        <v>88316</v>
      </c>
      <c r="E144" s="116" t="str">
        <f>IF($D144&lt;&gt;"",VLOOKUP($D144,'SINAPI-MT ABRIL 2021'!$A$1:G122234,2,0),"")</f>
        <v>SERVENTE COM ENCARGOS COMPLEMENTARES</v>
      </c>
      <c r="F144" s="117" t="str">
        <f>IF($D144&lt;&gt;"",VLOOKUP($D144,'SINAPI-MT ABRIL 2021'!$1:$1048576,3,0),"")</f>
        <v>H</v>
      </c>
      <c r="G144" s="105">
        <v>3.45</v>
      </c>
      <c r="H144" s="106">
        <f>IF($D144&lt;&gt;"",VLOOKUP($D144,'SINAPI-MT ABRIL 2021'!$1:$1048576,4,0),"")</f>
        <v>14.02</v>
      </c>
      <c r="I144" s="107">
        <f t="shared" si="12"/>
        <v>48.36</v>
      </c>
    </row>
    <row r="145" spans="2:9" ht="38.25">
      <c r="B145" s="102" t="s">
        <v>783</v>
      </c>
      <c r="C145" s="103" t="s">
        <v>20</v>
      </c>
      <c r="D145" s="103">
        <v>88627</v>
      </c>
      <c r="E145" s="116" t="str">
        <f>IF($D145&lt;&gt;"",VLOOKUP($D145,'SINAPI-MT ABRIL 2021'!$A$1:G122235,2,0),"")</f>
        <v>ARGAMASSA TRAÇO 1:0,5:4,5 (EM VOLUME DE CIMENTO, CAL E AREIA MÉDIA ÚMIDA) PARA ASSENTAMENTO DE ALVENARIA, PREPARO MANUAL. AF_08/2019</v>
      </c>
      <c r="F145" s="117" t="str">
        <f>IF($D145&lt;&gt;"",VLOOKUP($D145,'SINAPI-MT ABRIL 2021'!$1:$1048576,3,0),"")</f>
        <v>M3</v>
      </c>
      <c r="G145" s="105">
        <v>0.01</v>
      </c>
      <c r="H145" s="106">
        <f>IF($D145&lt;&gt;"",VLOOKUP($D145,'SINAPI-MT ABRIL 2021'!$1:$1048576,4,0),"")</f>
        <v>467.27</v>
      </c>
      <c r="I145" s="107">
        <f t="shared" si="12"/>
        <v>4.67</v>
      </c>
    </row>
    <row r="146" spans="2:9" ht="38.25">
      <c r="B146" s="102" t="s">
        <v>789</v>
      </c>
      <c r="C146" s="103" t="s">
        <v>20</v>
      </c>
      <c r="D146" s="103">
        <v>184</v>
      </c>
      <c r="E146" s="116" t="str">
        <f>IF($D146&lt;&gt;"",VLOOKUP($D146,'SINAPI-MT ABRIL 2021'!$A$1:G122236,2,0),"")</f>
        <v>BATENTE/ PORTAL/ ADUELA/ MARCO MACICO, E= *3* CM, L= *13* CM, *60 CM A 120* CM X *210* CM, EM PINUS/ TAUARI/ VIROLA OU EQUIVALENTE DA REGIAO (NAO INCLUI ALIZARES)</v>
      </c>
      <c r="F146" s="117" t="str">
        <f>IF($D146&lt;&gt;"",VLOOKUP($D146,'SINAPI-MT ABRIL 2021'!$1:$1048576,3,0),"")</f>
        <v xml:space="preserve">JG    </v>
      </c>
      <c r="G146" s="105">
        <v>1</v>
      </c>
      <c r="H146" s="106">
        <f>IF($D146&lt;&gt;"",VLOOKUP($D146,'SINAPI-MT ABRIL 2021'!$1:$1048576,4,0),"")</f>
        <v>74.02</v>
      </c>
      <c r="I146" s="107">
        <f t="shared" si="12"/>
        <v>74.02</v>
      </c>
    </row>
    <row r="147" spans="2:9" ht="25.5">
      <c r="B147" s="102" t="s">
        <v>789</v>
      </c>
      <c r="C147" s="103" t="s">
        <v>20</v>
      </c>
      <c r="D147" s="103">
        <v>2433</v>
      </c>
      <c r="E147" s="116" t="str">
        <f>IF($D147&lt;&gt;"",VLOOKUP($D147,'SINAPI-MT ABRIL 2021'!$A$1:G122237,2,0),"")</f>
        <v>DOBRADICA EM ACO/FERRO, 3" X 2 1/2", E= 1,2 A 1,8 MM, SEM ANEL,  CROMADO OU ZINCADO, TAMPA CHATA, COM PARAFUSOS</v>
      </c>
      <c r="F147" s="117" t="str">
        <f>IF($D147&lt;&gt;"",VLOOKUP($D147,'SINAPI-MT ABRIL 2021'!$1:$1048576,3,0),"")</f>
        <v xml:space="preserve">UN    </v>
      </c>
      <c r="G147" s="105">
        <v>3</v>
      </c>
      <c r="H147" s="106">
        <f>IF($D147&lt;&gt;"",VLOOKUP($D147,'SINAPI-MT ABRIL 2021'!$1:$1048576,4,0),"")</f>
        <v>6.19</v>
      </c>
      <c r="I147" s="107">
        <f t="shared" si="12"/>
        <v>18.57</v>
      </c>
    </row>
    <row r="148" spans="2:9" ht="25.5">
      <c r="B148" s="102" t="s">
        <v>789</v>
      </c>
      <c r="C148" s="103" t="s">
        <v>20</v>
      </c>
      <c r="D148" s="103">
        <v>11058</v>
      </c>
      <c r="E148" s="116" t="str">
        <f>IF($D148&lt;&gt;"",VLOOKUP($D148,'SINAPI-MT ABRIL 2021'!$A$1:G122238,2,0),"")</f>
        <v>PARAFUSO ROSCA SOBERBA ZINCADO CABECA CHATA FENDA SIMPLES 5,5 X 65 MM (2.1/2 ")</v>
      </c>
      <c r="F148" s="117" t="str">
        <f>IF($D148&lt;&gt;"",VLOOKUP($D148,'SINAPI-MT ABRIL 2021'!$1:$1048576,3,0),"")</f>
        <v xml:space="preserve">UN    </v>
      </c>
      <c r="G148" s="105">
        <v>6</v>
      </c>
      <c r="H148" s="106">
        <f>IF($D148&lt;&gt;"",VLOOKUP($D148,'SINAPI-MT ABRIL 2021'!$1:$1048576,4,0),"")</f>
        <v>0.37</v>
      </c>
      <c r="I148" s="107">
        <f t="shared" si="12"/>
        <v>2.2200000000000002</v>
      </c>
    </row>
    <row r="149" spans="2:9" ht="25.5">
      <c r="B149" s="102" t="s">
        <v>789</v>
      </c>
      <c r="C149" s="103" t="s">
        <v>20</v>
      </c>
      <c r="D149" s="103">
        <v>4509</v>
      </c>
      <c r="E149" s="116" t="str">
        <f>IF($D149&lt;&gt;"",VLOOKUP($D149,'SINAPI-MT ABRIL 2021'!$A$1:G122239,2,0),"")</f>
        <v>SARRAFO *2,5 X 10* CM EM PINUS, MISTA OU EQUIVALENTE DA REGIAO - BRUTA</v>
      </c>
      <c r="F149" s="117" t="str">
        <f>IF($D149&lt;&gt;"",VLOOKUP($D149,'SINAPI-MT ABRIL 2021'!$1:$1048576,3,0),"")</f>
        <v xml:space="preserve">M     </v>
      </c>
      <c r="G149" s="105">
        <v>6</v>
      </c>
      <c r="H149" s="106">
        <f>IF($D149&lt;&gt;"",VLOOKUP($D149,'SINAPI-MT ABRIL 2021'!$1:$1048576,4,0),"")</f>
        <v>3.67</v>
      </c>
      <c r="I149" s="107">
        <f t="shared" si="12"/>
        <v>22.02</v>
      </c>
    </row>
    <row r="150" spans="2:9" ht="51">
      <c r="B150" s="102" t="s">
        <v>789</v>
      </c>
      <c r="C150" s="103" t="s">
        <v>20</v>
      </c>
      <c r="D150" s="103">
        <v>10555</v>
      </c>
      <c r="E150" s="116" t="str">
        <f>IF($D150&lt;&gt;"",VLOOKUP($D150,'SINAPI-MT ABRIL 2021'!$A$1:G122240,2,0),"")</f>
        <v>PORTA DE MADEIRA, FOLHA MEDIA (NBR 15930) DE 800 X 2100 MM, DE 35 MM A 40 MM DE ESPESSURA, NUCLEO SEMI-SOLIDO (SARRAFEADO), CAPA LISA EM HDF, ACABAMENTO EM PRIMER PARA PINTURA</v>
      </c>
      <c r="F150" s="117" t="str">
        <f>IF($D150&lt;&gt;"",VLOOKUP($D150,'SINAPI-MT ABRIL 2021'!$1:$1048576,3,0),"")</f>
        <v xml:space="preserve">UN    </v>
      </c>
      <c r="G150" s="105">
        <v>1</v>
      </c>
      <c r="H150" s="106">
        <f>IF($D150&lt;&gt;"",VLOOKUP($D150,'SINAPI-MT ABRIL 2021'!$1:$1048576,4,0),"")</f>
        <v>196.14</v>
      </c>
      <c r="I150" s="107">
        <f t="shared" si="12"/>
        <v>196.14</v>
      </c>
    </row>
    <row r="151" spans="2:9" ht="25.5">
      <c r="B151" s="102" t="s">
        <v>789</v>
      </c>
      <c r="C151" s="103" t="s">
        <v>20</v>
      </c>
      <c r="D151" s="103">
        <v>20007</v>
      </c>
      <c r="E151" s="116" t="str">
        <f>IF($D151&lt;&gt;"",VLOOKUP($D151,'SINAPI-MT ABRIL 2021'!$A$1:G122241,2,0),"")</f>
        <v>GUARNICAO/ ALIZAR/ VISTA MACICA, E= *1* CM, L= *4,5* CM, EM PINUS/ TAUARI/ VIROLA OU EQUIVALENTE DA REGIAO</v>
      </c>
      <c r="F151" s="117" t="str">
        <f>IF($D151&lt;&gt;"",VLOOKUP($D151,'SINAPI-MT ABRIL 2021'!$1:$1048576,3,0),"")</f>
        <v xml:space="preserve">M     </v>
      </c>
      <c r="G151" s="105">
        <v>10</v>
      </c>
      <c r="H151" s="106">
        <f>IF($D151&lt;&gt;"",VLOOKUP($D151,'SINAPI-MT ABRIL 2021'!$1:$1048576,4,0),"")</f>
        <v>2.6</v>
      </c>
      <c r="I151" s="107">
        <f t="shared" si="12"/>
        <v>26</v>
      </c>
    </row>
    <row r="152" spans="2:9">
      <c r="B152" s="102" t="s">
        <v>789</v>
      </c>
      <c r="C152" s="103" t="s">
        <v>20</v>
      </c>
      <c r="D152" s="103">
        <v>20247</v>
      </c>
      <c r="E152" s="116" t="str">
        <f>IF($D152&lt;&gt;"",VLOOKUP($D152,'SINAPI-MT ABRIL 2021'!$A$1:G122242,2,0),"")</f>
        <v>PREGO DE ACO POLIDO COM CABECA 15 X 15 (1 1/4 X 13)</v>
      </c>
      <c r="F152" s="117" t="str">
        <f>IF($D152&lt;&gt;"",VLOOKUP($D152,'SINAPI-MT ABRIL 2021'!$1:$1048576,3,0),"")</f>
        <v xml:space="preserve">KG    </v>
      </c>
      <c r="G152" s="105">
        <v>0.6</v>
      </c>
      <c r="H152" s="106">
        <f>IF($D152&lt;&gt;"",VLOOKUP($D152,'SINAPI-MT ABRIL 2021'!$1:$1048576,4,0),"")</f>
        <v>15.99</v>
      </c>
      <c r="I152" s="107">
        <f t="shared" si="12"/>
        <v>9.59</v>
      </c>
    </row>
    <row r="153" spans="2:9" ht="14.25" customHeight="1" thickBot="1">
      <c r="B153" s="363"/>
      <c r="C153" s="364"/>
      <c r="D153" s="365"/>
      <c r="E153" s="365"/>
      <c r="F153" s="364"/>
      <c r="G153" s="366"/>
      <c r="H153" s="367"/>
      <c r="I153" s="368"/>
    </row>
    <row r="154" spans="2:9" ht="25.5" customHeight="1" thickBot="1">
      <c r="B154" s="540" t="s">
        <v>50</v>
      </c>
      <c r="C154" s="541"/>
      <c r="D154" s="541"/>
      <c r="E154" s="542" t="s">
        <v>51</v>
      </c>
      <c r="F154" s="543" t="s">
        <v>994</v>
      </c>
      <c r="G154" s="544"/>
      <c r="H154" s="545"/>
      <c r="I154" s="546">
        <f>TRUNC(SUM(I155:I165),2)</f>
        <v>464.79</v>
      </c>
    </row>
    <row r="155" spans="2:9">
      <c r="B155" s="494" t="s">
        <v>783</v>
      </c>
      <c r="C155" s="495" t="s">
        <v>20</v>
      </c>
      <c r="D155" s="495">
        <v>88261</v>
      </c>
      <c r="E155" s="497" t="str">
        <f>IF($D155&lt;&gt;"",VLOOKUP($D155,'SINAPI-MT ABRIL 2021'!$A$1:G122245,2,0),"")</f>
        <v>CARPINTEIRO DE ESQUADRIA COM ENCARGOS COMPLEMENTARES</v>
      </c>
      <c r="F155" s="498" t="str">
        <f>IF($D155&lt;&gt;"",VLOOKUP($D155,'SINAPI-MT ABRIL 2021'!$1:$1048576,3,0),"")</f>
        <v>H</v>
      </c>
      <c r="G155" s="499">
        <v>2.0499999999999998</v>
      </c>
      <c r="H155" s="500">
        <f>IF($D155&lt;&gt;"",VLOOKUP($D155,'SINAPI-MT ABRIL 2021'!$1:$1048576,4,0),"")</f>
        <v>18.77</v>
      </c>
      <c r="I155" s="501">
        <f t="shared" ref="I155:I165" si="13">TRUNC(G155*H155,2)</f>
        <v>38.47</v>
      </c>
    </row>
    <row r="156" spans="2:9">
      <c r="B156" s="102" t="s">
        <v>783</v>
      </c>
      <c r="C156" s="103" t="s">
        <v>20</v>
      </c>
      <c r="D156" s="103">
        <v>88309</v>
      </c>
      <c r="E156" s="116" t="str">
        <f>IF($D156&lt;&gt;"",VLOOKUP($D156,'SINAPI-MT ABRIL 2021'!$A$1:G122246,2,0),"")</f>
        <v>PEDREIRO COM ENCARGOS COMPLEMENTARES</v>
      </c>
      <c r="F156" s="117" t="str">
        <f>IF($D156&lt;&gt;"",VLOOKUP($D156,'SINAPI-MT ABRIL 2021'!$1:$1048576,3,0),"")</f>
        <v>H</v>
      </c>
      <c r="G156" s="105">
        <v>1.4</v>
      </c>
      <c r="H156" s="106">
        <f>IF($D156&lt;&gt;"",VLOOKUP($D156,'SINAPI-MT ABRIL 2021'!$1:$1048576,4,0),"")</f>
        <v>17.670000000000002</v>
      </c>
      <c r="I156" s="107">
        <f t="shared" si="13"/>
        <v>24.73</v>
      </c>
    </row>
    <row r="157" spans="2:9">
      <c r="B157" s="102" t="s">
        <v>783</v>
      </c>
      <c r="C157" s="103" t="s">
        <v>20</v>
      </c>
      <c r="D157" s="103">
        <v>88316</v>
      </c>
      <c r="E157" s="116" t="str">
        <f>IF($D157&lt;&gt;"",VLOOKUP($D157,'SINAPI-MT ABRIL 2021'!$A$1:G122247,2,0),"")</f>
        <v>SERVENTE COM ENCARGOS COMPLEMENTARES</v>
      </c>
      <c r="F157" s="117" t="str">
        <f>IF($D157&lt;&gt;"",VLOOKUP($D157,'SINAPI-MT ABRIL 2021'!$1:$1048576,3,0),"")</f>
        <v>H</v>
      </c>
      <c r="G157" s="105">
        <v>3.45</v>
      </c>
      <c r="H157" s="106">
        <f>IF($D157&lt;&gt;"",VLOOKUP($D157,'SINAPI-MT ABRIL 2021'!$1:$1048576,4,0),"")</f>
        <v>14.02</v>
      </c>
      <c r="I157" s="107">
        <f t="shared" si="13"/>
        <v>48.36</v>
      </c>
    </row>
    <row r="158" spans="2:9" ht="38.25">
      <c r="B158" s="102" t="s">
        <v>783</v>
      </c>
      <c r="C158" s="103" t="s">
        <v>20</v>
      </c>
      <c r="D158" s="103">
        <v>88627</v>
      </c>
      <c r="E158" s="116" t="str">
        <f>IF($D158&lt;&gt;"",VLOOKUP($D158,'SINAPI-MT ABRIL 2021'!$A$1:G122248,2,0),"")</f>
        <v>ARGAMASSA TRAÇO 1:0,5:4,5 (EM VOLUME DE CIMENTO, CAL E AREIA MÉDIA ÚMIDA) PARA ASSENTAMENTO DE ALVENARIA, PREPARO MANUAL. AF_08/2019</v>
      </c>
      <c r="F158" s="117" t="str">
        <f>IF($D158&lt;&gt;"",VLOOKUP($D158,'SINAPI-MT ABRIL 2021'!$1:$1048576,3,0),"")</f>
        <v>M3</v>
      </c>
      <c r="G158" s="105">
        <v>0.01</v>
      </c>
      <c r="H158" s="106">
        <f>IF($D158&lt;&gt;"",VLOOKUP($D158,'SINAPI-MT ABRIL 2021'!$1:$1048576,4,0),"")</f>
        <v>467.27</v>
      </c>
      <c r="I158" s="107">
        <f t="shared" si="13"/>
        <v>4.67</v>
      </c>
    </row>
    <row r="159" spans="2:9" ht="38.25">
      <c r="B159" s="102" t="s">
        <v>789</v>
      </c>
      <c r="C159" s="103" t="s">
        <v>20</v>
      </c>
      <c r="D159" s="103">
        <v>184</v>
      </c>
      <c r="E159" s="116" t="str">
        <f>IF($D159&lt;&gt;"",VLOOKUP($D159,'SINAPI-MT ABRIL 2021'!$A$1:G122249,2,0),"")</f>
        <v>BATENTE/ PORTAL/ ADUELA/ MARCO MACICO, E= *3* CM, L= *13* CM, *60 CM A 120* CM X *210* CM, EM PINUS/ TAUARI/ VIROLA OU EQUIVALENTE DA REGIAO (NAO INCLUI ALIZARES)</v>
      </c>
      <c r="F159" s="117" t="str">
        <f>IF($D159&lt;&gt;"",VLOOKUP($D159,'SINAPI-MT ABRIL 2021'!$1:$1048576,3,0),"")</f>
        <v xml:space="preserve">JG    </v>
      </c>
      <c r="G159" s="105">
        <v>1</v>
      </c>
      <c r="H159" s="106">
        <f>IF($D159&lt;&gt;"",VLOOKUP($D159,'SINAPI-MT ABRIL 2021'!$1:$1048576,4,0),"")</f>
        <v>74.02</v>
      </c>
      <c r="I159" s="107">
        <f t="shared" si="13"/>
        <v>74.02</v>
      </c>
    </row>
    <row r="160" spans="2:9" ht="25.5">
      <c r="B160" s="102" t="s">
        <v>789</v>
      </c>
      <c r="C160" s="103" t="s">
        <v>20</v>
      </c>
      <c r="D160" s="103">
        <v>2433</v>
      </c>
      <c r="E160" s="116" t="str">
        <f>IF($D160&lt;&gt;"",VLOOKUP($D160,'SINAPI-MT ABRIL 2021'!$A$1:G122250,2,0),"")</f>
        <v>DOBRADICA EM ACO/FERRO, 3" X 2 1/2", E= 1,2 A 1,8 MM, SEM ANEL,  CROMADO OU ZINCADO, TAMPA CHATA, COM PARAFUSOS</v>
      </c>
      <c r="F160" s="117" t="str">
        <f>IF($D160&lt;&gt;"",VLOOKUP($D160,'SINAPI-MT ABRIL 2021'!$1:$1048576,3,0),"")</f>
        <v xml:space="preserve">UN    </v>
      </c>
      <c r="G160" s="105">
        <v>3</v>
      </c>
      <c r="H160" s="106">
        <f>IF($D160&lt;&gt;"",VLOOKUP($D160,'SINAPI-MT ABRIL 2021'!$1:$1048576,4,0),"")</f>
        <v>6.19</v>
      </c>
      <c r="I160" s="107">
        <f t="shared" si="13"/>
        <v>18.57</v>
      </c>
    </row>
    <row r="161" spans="2:9" ht="25.5">
      <c r="B161" s="102" t="s">
        <v>789</v>
      </c>
      <c r="C161" s="103" t="s">
        <v>20</v>
      </c>
      <c r="D161" s="103">
        <v>11058</v>
      </c>
      <c r="E161" s="116" t="str">
        <f>IF($D161&lt;&gt;"",VLOOKUP($D161,'SINAPI-MT ABRIL 2021'!$A$1:G122251,2,0),"")</f>
        <v>PARAFUSO ROSCA SOBERBA ZINCADO CABECA CHATA FENDA SIMPLES 5,5 X 65 MM (2.1/2 ")</v>
      </c>
      <c r="F161" s="117" t="str">
        <f>IF($D161&lt;&gt;"",VLOOKUP($D161,'SINAPI-MT ABRIL 2021'!$1:$1048576,3,0),"")</f>
        <v xml:space="preserve">UN    </v>
      </c>
      <c r="G161" s="105">
        <v>6</v>
      </c>
      <c r="H161" s="106">
        <f>IF($D161&lt;&gt;"",VLOOKUP($D161,'SINAPI-MT ABRIL 2021'!$1:$1048576,4,0),"")</f>
        <v>0.37</v>
      </c>
      <c r="I161" s="107">
        <f t="shared" si="13"/>
        <v>2.2200000000000002</v>
      </c>
    </row>
    <row r="162" spans="2:9" ht="25.5">
      <c r="B162" s="102" t="s">
        <v>789</v>
      </c>
      <c r="C162" s="103" t="s">
        <v>20</v>
      </c>
      <c r="D162" s="103">
        <v>4509</v>
      </c>
      <c r="E162" s="116" t="str">
        <f>IF($D162&lt;&gt;"",VLOOKUP($D162,'SINAPI-MT ABRIL 2021'!$A$1:G122252,2,0),"")</f>
        <v>SARRAFO *2,5 X 10* CM EM PINUS, MISTA OU EQUIVALENTE DA REGIAO - BRUTA</v>
      </c>
      <c r="F162" s="117" t="str">
        <f>IF($D162&lt;&gt;"",VLOOKUP($D162,'SINAPI-MT ABRIL 2021'!$1:$1048576,3,0),"")</f>
        <v xml:space="preserve">M     </v>
      </c>
      <c r="G162" s="105">
        <v>6</v>
      </c>
      <c r="H162" s="106">
        <f>IF($D162&lt;&gt;"",VLOOKUP($D162,'SINAPI-MT ABRIL 2021'!$1:$1048576,4,0),"")</f>
        <v>3.67</v>
      </c>
      <c r="I162" s="107">
        <f t="shared" si="13"/>
        <v>22.02</v>
      </c>
    </row>
    <row r="163" spans="2:9" ht="51">
      <c r="B163" s="102" t="s">
        <v>789</v>
      </c>
      <c r="C163" s="103" t="s">
        <v>20</v>
      </c>
      <c r="D163" s="103">
        <v>10555</v>
      </c>
      <c r="E163" s="116" t="str">
        <f>IF($D163&lt;&gt;"",VLOOKUP($D163,'SINAPI-MT ABRIL 2021'!$A$1:G122253,2,0),"")</f>
        <v>PORTA DE MADEIRA, FOLHA MEDIA (NBR 15930) DE 800 X 2100 MM, DE 35 MM A 40 MM DE ESPESSURA, NUCLEO SEMI-SOLIDO (SARRAFEADO), CAPA LISA EM HDF, ACABAMENTO EM PRIMER PARA PINTURA</v>
      </c>
      <c r="F163" s="117" t="str">
        <f>IF($D163&lt;&gt;"",VLOOKUP($D163,'SINAPI-MT ABRIL 2021'!$1:$1048576,3,0),"")</f>
        <v xml:space="preserve">UN    </v>
      </c>
      <c r="G163" s="105">
        <v>1</v>
      </c>
      <c r="H163" s="106">
        <f>IF($D163&lt;&gt;"",VLOOKUP($D163,'SINAPI-MT ABRIL 2021'!$1:$1048576,4,0),"")</f>
        <v>196.14</v>
      </c>
      <c r="I163" s="107">
        <f t="shared" si="13"/>
        <v>196.14</v>
      </c>
    </row>
    <row r="164" spans="2:9" ht="25.5">
      <c r="B164" s="102" t="s">
        <v>789</v>
      </c>
      <c r="C164" s="103" t="s">
        <v>20</v>
      </c>
      <c r="D164" s="103">
        <v>20007</v>
      </c>
      <c r="E164" s="116" t="str">
        <f>IF($D164&lt;&gt;"",VLOOKUP($D164,'SINAPI-MT ABRIL 2021'!$A$1:G122254,2,0),"")</f>
        <v>GUARNICAO/ ALIZAR/ VISTA MACICA, E= *1* CM, L= *4,5* CM, EM PINUS/ TAUARI/ VIROLA OU EQUIVALENTE DA REGIAO</v>
      </c>
      <c r="F164" s="117" t="str">
        <f>IF($D164&lt;&gt;"",VLOOKUP($D164,'SINAPI-MT ABRIL 2021'!$1:$1048576,3,0),"")</f>
        <v xml:space="preserve">M     </v>
      </c>
      <c r="G164" s="105">
        <v>10</v>
      </c>
      <c r="H164" s="106">
        <f>IF($D164&lt;&gt;"",VLOOKUP($D164,'SINAPI-MT ABRIL 2021'!$1:$1048576,4,0),"")</f>
        <v>2.6</v>
      </c>
      <c r="I164" s="107">
        <f t="shared" si="13"/>
        <v>26</v>
      </c>
    </row>
    <row r="165" spans="2:9">
      <c r="B165" s="102" t="s">
        <v>789</v>
      </c>
      <c r="C165" s="103" t="s">
        <v>20</v>
      </c>
      <c r="D165" s="103">
        <v>20247</v>
      </c>
      <c r="E165" s="116" t="str">
        <f>IF($D165&lt;&gt;"",VLOOKUP($D165,'SINAPI-MT ABRIL 2021'!$A$1:G122255,2,0),"")</f>
        <v>PREGO DE ACO POLIDO COM CABECA 15 X 15 (1 1/4 X 13)</v>
      </c>
      <c r="F165" s="117" t="str">
        <f>IF($D165&lt;&gt;"",VLOOKUP($D165,'SINAPI-MT ABRIL 2021'!$1:$1048576,3,0),"")</f>
        <v xml:space="preserve">KG    </v>
      </c>
      <c r="G165" s="105">
        <v>0.6</v>
      </c>
      <c r="H165" s="106">
        <f>IF($D165&lt;&gt;"",VLOOKUP($D165,'SINAPI-MT ABRIL 2021'!$1:$1048576,4,0),"")</f>
        <v>15.99</v>
      </c>
      <c r="I165" s="107">
        <f t="shared" si="13"/>
        <v>9.59</v>
      </c>
    </row>
    <row r="166" spans="2:9" ht="14.25" customHeight="1" thickBot="1">
      <c r="B166" s="355"/>
      <c r="C166" s="356"/>
      <c r="D166" s="356"/>
      <c r="E166" s="369"/>
      <c r="F166" s="370"/>
      <c r="G166" s="360"/>
      <c r="H166" s="371"/>
      <c r="I166" s="372"/>
    </row>
    <row r="167" spans="2:9" ht="38.25" customHeight="1" thickBot="1">
      <c r="B167" s="540" t="s">
        <v>769</v>
      </c>
      <c r="C167" s="541"/>
      <c r="D167" s="541"/>
      <c r="E167" s="542" t="s">
        <v>425</v>
      </c>
      <c r="F167" s="543" t="s">
        <v>994</v>
      </c>
      <c r="G167" s="544"/>
      <c r="H167" s="545"/>
      <c r="I167" s="546">
        <f>TRUNC(SUM(I168:I172),2)</f>
        <v>373.43</v>
      </c>
    </row>
    <row r="168" spans="2:9">
      <c r="B168" s="502" t="s">
        <v>783</v>
      </c>
      <c r="C168" s="503" t="s">
        <v>20</v>
      </c>
      <c r="D168" s="505">
        <v>88261</v>
      </c>
      <c r="E168" s="497" t="str">
        <f>IF($D168&lt;&gt;"",VLOOKUP($D168,'SINAPI-MT ABRIL 2021'!$A$1:G122258,2,0),"")</f>
        <v>CARPINTEIRO DE ESQUADRIA COM ENCARGOS COMPLEMENTARES</v>
      </c>
      <c r="F168" s="498" t="str">
        <f>IF($D168&lt;&gt;"",VLOOKUP($D168,'SINAPI-MT ABRIL 2021'!$1:$1048576,3,0),"")</f>
        <v>H</v>
      </c>
      <c r="G168" s="508">
        <v>1.2</v>
      </c>
      <c r="H168" s="500">
        <f>IF($D168&lt;&gt;"",VLOOKUP($D168,'SINAPI-MT ABRIL 2021'!$1:$1048576,4,0),"")</f>
        <v>18.77</v>
      </c>
      <c r="I168" s="501">
        <f t="shared" ref="I168:I171" si="14">TRUNC(G168*H168,2)</f>
        <v>22.52</v>
      </c>
    </row>
    <row r="169" spans="2:9">
      <c r="B169" s="149" t="s">
        <v>783</v>
      </c>
      <c r="C169" s="246" t="s">
        <v>20</v>
      </c>
      <c r="D169" s="109">
        <v>88309</v>
      </c>
      <c r="E169" s="116" t="str">
        <f>IF($D169&lt;&gt;"",VLOOKUP($D169,'SINAPI-MT ABRIL 2021'!$A$1:G122259,2,0),"")</f>
        <v>PEDREIRO COM ENCARGOS COMPLEMENTARES</v>
      </c>
      <c r="F169" s="117" t="str">
        <f>IF($D169&lt;&gt;"",VLOOKUP($D169,'SINAPI-MT ABRIL 2021'!$1:$1048576,3,0),"")</f>
        <v>H</v>
      </c>
      <c r="G169" s="112">
        <v>2</v>
      </c>
      <c r="H169" s="106">
        <f>IF($D169&lt;&gt;"",VLOOKUP($D169,'SINAPI-MT ABRIL 2021'!$1:$1048576,4,0),"")</f>
        <v>17.670000000000002</v>
      </c>
      <c r="I169" s="107">
        <f t="shared" si="14"/>
        <v>35.340000000000003</v>
      </c>
    </row>
    <row r="170" spans="2:9" ht="38.25">
      <c r="B170" s="149" t="s">
        <v>783</v>
      </c>
      <c r="C170" s="246" t="s">
        <v>20</v>
      </c>
      <c r="D170" s="109">
        <v>88627</v>
      </c>
      <c r="E170" s="116" t="str">
        <f>IF($D170&lt;&gt;"",VLOOKUP($D170,'SINAPI-MT ABRIL 2021'!$A$1:G122260,2,0),"")</f>
        <v>ARGAMASSA TRAÇO 1:0,5:4,5 (EM VOLUME DE CIMENTO, CAL E AREIA MÉDIA ÚMIDA) PARA ASSENTAMENTO DE ALVENARIA, PREPARO MANUAL. AF_08/2019</v>
      </c>
      <c r="F170" s="117" t="str">
        <f>IF($D170&lt;&gt;"",VLOOKUP($D170,'SINAPI-MT ABRIL 2021'!$1:$1048576,3,0),"")</f>
        <v>M3</v>
      </c>
      <c r="G170" s="112">
        <v>0.01</v>
      </c>
      <c r="H170" s="106">
        <f>IF($D170&lt;&gt;"",VLOOKUP($D170,'SINAPI-MT ABRIL 2021'!$1:$1048576,4,0),"")</f>
        <v>467.27</v>
      </c>
      <c r="I170" s="107">
        <f t="shared" si="14"/>
        <v>4.67</v>
      </c>
    </row>
    <row r="171" spans="2:9" ht="25.5">
      <c r="B171" s="149" t="s">
        <v>789</v>
      </c>
      <c r="C171" s="246" t="s">
        <v>20</v>
      </c>
      <c r="D171" s="109">
        <v>2433</v>
      </c>
      <c r="E171" s="116" t="str">
        <f>IF($D171&lt;&gt;"",VLOOKUP($D171,'SINAPI-MT ABRIL 2021'!$A$1:G122261,2,0),"")</f>
        <v>DOBRADICA EM ACO/FERRO, 3" X 2 1/2", E= 1,2 A 1,8 MM, SEM ANEL,  CROMADO OU ZINCADO, TAMPA CHATA, COM PARAFUSOS</v>
      </c>
      <c r="F171" s="117" t="str">
        <f>IF($D171&lt;&gt;"",VLOOKUP($D171,'SINAPI-MT ABRIL 2021'!$1:$1048576,3,0),"")</f>
        <v xml:space="preserve">UN    </v>
      </c>
      <c r="G171" s="112">
        <v>2</v>
      </c>
      <c r="H171" s="106">
        <f>IF($D171&lt;&gt;"",VLOOKUP($D171,'SINAPI-MT ABRIL 2021'!$1:$1048576,4,0),"")</f>
        <v>6.19</v>
      </c>
      <c r="I171" s="107">
        <f t="shared" si="14"/>
        <v>12.38</v>
      </c>
    </row>
    <row r="172" spans="2:9" ht="63.75" customHeight="1">
      <c r="B172" s="149" t="s">
        <v>789</v>
      </c>
      <c r="C172" s="109" t="s">
        <v>30</v>
      </c>
      <c r="D172" s="109"/>
      <c r="E172" s="113" t="s">
        <v>791</v>
      </c>
      <c r="F172" s="114" t="s">
        <v>14</v>
      </c>
      <c r="G172" s="112">
        <v>1</v>
      </c>
      <c r="H172" s="115">
        <v>298.52</v>
      </c>
      <c r="I172" s="107">
        <f>TRUNC(G172*H172,2)</f>
        <v>298.52</v>
      </c>
    </row>
    <row r="173" spans="2:9" ht="14.25" customHeight="1" thickBot="1">
      <c r="B173" s="363"/>
      <c r="C173" s="364"/>
      <c r="D173" s="365"/>
      <c r="E173" s="365"/>
      <c r="F173" s="364"/>
      <c r="G173" s="366"/>
      <c r="H173" s="367"/>
      <c r="I173" s="368"/>
    </row>
    <row r="174" spans="2:9" ht="25.5" customHeight="1" thickBot="1">
      <c r="B174" s="540" t="s">
        <v>770</v>
      </c>
      <c r="C174" s="541"/>
      <c r="D174" s="541"/>
      <c r="E174" s="542" t="s">
        <v>426</v>
      </c>
      <c r="F174" s="553" t="s">
        <v>992</v>
      </c>
      <c r="G174" s="544"/>
      <c r="H174" s="545"/>
      <c r="I174" s="546">
        <f>TRUNC(SUM(I175:I177),2)</f>
        <v>66.88</v>
      </c>
    </row>
    <row r="175" spans="2:9">
      <c r="B175" s="502" t="s">
        <v>783</v>
      </c>
      <c r="C175" s="503" t="s">
        <v>20</v>
      </c>
      <c r="D175" s="505">
        <v>88309</v>
      </c>
      <c r="E175" s="497" t="str">
        <f>IF($D175&lt;&gt;"",VLOOKUP($D175,'SINAPI-MT ABRIL 2021'!$A$1:G122265,2,0),"")</f>
        <v>PEDREIRO COM ENCARGOS COMPLEMENTARES</v>
      </c>
      <c r="F175" s="498" t="str">
        <f>IF($D175&lt;&gt;"",VLOOKUP($D175,'SINAPI-MT ABRIL 2021'!$1:$1048576,3,0),"")</f>
        <v>H</v>
      </c>
      <c r="G175" s="508">
        <v>0.6</v>
      </c>
      <c r="H175" s="500">
        <f>IF($D175&lt;&gt;"",VLOOKUP($D175,'SINAPI-MT ABRIL 2021'!$1:$1048576,4,0),"")</f>
        <v>17.670000000000002</v>
      </c>
      <c r="I175" s="501">
        <f t="shared" ref="I175:I177" si="15">TRUNC(G175*H175,2)</f>
        <v>10.6</v>
      </c>
    </row>
    <row r="176" spans="2:9">
      <c r="B176" s="149" t="s">
        <v>783</v>
      </c>
      <c r="C176" s="246" t="s">
        <v>20</v>
      </c>
      <c r="D176" s="109">
        <v>88316</v>
      </c>
      <c r="E176" s="116" t="str">
        <f>IF($D176&lt;&gt;"",VLOOKUP($D176,'SINAPI-MT ABRIL 2021'!$A$1:G122266,2,0),"")</f>
        <v>SERVENTE COM ENCARGOS COMPLEMENTARES</v>
      </c>
      <c r="F176" s="117" t="str">
        <f>IF($D176&lt;&gt;"",VLOOKUP($D176,'SINAPI-MT ABRIL 2021'!$1:$1048576,3,0),"")</f>
        <v>H</v>
      </c>
      <c r="G176" s="112">
        <v>1</v>
      </c>
      <c r="H176" s="106">
        <f>IF($D176&lt;&gt;"",VLOOKUP($D176,'SINAPI-MT ABRIL 2021'!$1:$1048576,4,0),"")</f>
        <v>14.02</v>
      </c>
      <c r="I176" s="107">
        <f t="shared" si="15"/>
        <v>14.02</v>
      </c>
    </row>
    <row r="177" spans="2:9" ht="27" customHeight="1">
      <c r="B177" s="149" t="s">
        <v>789</v>
      </c>
      <c r="C177" s="246" t="s">
        <v>20</v>
      </c>
      <c r="D177" s="109">
        <v>43701</v>
      </c>
      <c r="E177" s="116" t="str">
        <f>IF($D177&lt;&gt;"",VLOOKUP($D177,'SINAPI-MT ABRIL 2021'!$A$1:G122267,2,0),"")</f>
        <v>CHAPA/BOBINA LISA EM ALUMINIO, LIGA 1.200 - H14, QUALQUER ESPESSURA, QUALQUER LARGURA</v>
      </c>
      <c r="F177" s="117" t="str">
        <f>IF($D177&lt;&gt;"",VLOOKUP($D177,'SINAPI-MT ABRIL 2021'!$1:$1048576,3,0),"")</f>
        <v xml:space="preserve">KG    </v>
      </c>
      <c r="G177" s="112">
        <v>1.2</v>
      </c>
      <c r="H177" s="106">
        <f>IF($D177&lt;&gt;"",VLOOKUP($D177,'SINAPI-MT ABRIL 2021'!$1:$1048576,4,0),"")</f>
        <v>35.22</v>
      </c>
      <c r="I177" s="107">
        <f t="shared" si="15"/>
        <v>42.26</v>
      </c>
    </row>
    <row r="178" spans="2:9" ht="14.25" customHeight="1" thickBot="1">
      <c r="B178" s="355"/>
      <c r="C178" s="356"/>
      <c r="D178" s="356"/>
      <c r="E178" s="369"/>
      <c r="F178" s="370"/>
      <c r="G178" s="360"/>
      <c r="H178" s="371"/>
      <c r="I178" s="372"/>
    </row>
    <row r="179" spans="2:9" ht="23.25" customHeight="1" thickBot="1">
      <c r="B179" s="540" t="s">
        <v>52</v>
      </c>
      <c r="C179" s="541"/>
      <c r="D179" s="541"/>
      <c r="E179" s="542" t="s">
        <v>53</v>
      </c>
      <c r="F179" s="543" t="s">
        <v>994</v>
      </c>
      <c r="G179" s="544"/>
      <c r="H179" s="545"/>
      <c r="I179" s="546">
        <f>TRUNC(SUM(I180:I182),2)</f>
        <v>87.97</v>
      </c>
    </row>
    <row r="180" spans="2:9">
      <c r="B180" s="494" t="s">
        <v>783</v>
      </c>
      <c r="C180" s="495" t="s">
        <v>20</v>
      </c>
      <c r="D180" s="495">
        <v>88239</v>
      </c>
      <c r="E180" s="497" t="str">
        <f>IF($D180&lt;&gt;"",VLOOKUP($D180,'SINAPI-MT ABRIL 2021'!$A$1:G122270,2,0),"")</f>
        <v>AJUDANTE DE CARPINTEIRO COM ENCARGOS COMPLEMENTARES</v>
      </c>
      <c r="F180" s="498" t="str">
        <f>IF($D180&lt;&gt;"",VLOOKUP($D180,'SINAPI-MT ABRIL 2021'!$1:$1048576,3,0),"")</f>
        <v>H</v>
      </c>
      <c r="G180" s="499">
        <v>1.3</v>
      </c>
      <c r="H180" s="500">
        <f>IF($D180&lt;&gt;"",VLOOKUP($D180,'SINAPI-MT ABRIL 2021'!$1:$1048576,4,0),"")</f>
        <v>14.57</v>
      </c>
      <c r="I180" s="501">
        <f t="shared" ref="I180:I182" si="16">TRUNC(G180*H180,2)</f>
        <v>18.940000000000001</v>
      </c>
    </row>
    <row r="181" spans="2:9">
      <c r="B181" s="102" t="s">
        <v>783</v>
      </c>
      <c r="C181" s="103" t="s">
        <v>20</v>
      </c>
      <c r="D181" s="103">
        <v>88261</v>
      </c>
      <c r="E181" s="116" t="str">
        <f>IF($D181&lt;&gt;"",VLOOKUP($D181,'SINAPI-MT ABRIL 2021'!$A$1:G122271,2,0),"")</f>
        <v>CARPINTEIRO DE ESQUADRIA COM ENCARGOS COMPLEMENTARES</v>
      </c>
      <c r="F181" s="117" t="str">
        <f>IF($D181&lt;&gt;"",VLOOKUP($D181,'SINAPI-MT ABRIL 2021'!$1:$1048576,3,0),"")</f>
        <v>H</v>
      </c>
      <c r="G181" s="105">
        <v>1.3</v>
      </c>
      <c r="H181" s="106">
        <f>IF($D181&lt;&gt;"",VLOOKUP($D181,'SINAPI-MT ABRIL 2021'!$1:$1048576,4,0),"")</f>
        <v>18.77</v>
      </c>
      <c r="I181" s="107">
        <f t="shared" si="16"/>
        <v>24.4</v>
      </c>
    </row>
    <row r="182" spans="2:9" ht="51">
      <c r="B182" s="102" t="s">
        <v>789</v>
      </c>
      <c r="C182" s="103" t="s">
        <v>20</v>
      </c>
      <c r="D182" s="103">
        <v>3090</v>
      </c>
      <c r="E182" s="116" t="str">
        <f>IF($D182&lt;&gt;"",VLOOKUP($D182,'SINAPI-MT ABRIL 2021'!$A$1:G122272,2,0),"")</f>
        <v>FECHADURA ESPELHO PARA PORTA INTERNA, EM ACO INOX (MAQUINA, TESTA E CONTRA-TESTA) E EM ZAMAC (MACANETA, LINGUETA E TRINCOS) COM ACABAMENTO CROMADO, MAQUINA DE 40 MM, INCLUINDO CHAVE TIPO INTERNA</v>
      </c>
      <c r="F182" s="117" t="str">
        <f>IF($D182&lt;&gt;"",VLOOKUP($D182,'SINAPI-MT ABRIL 2021'!$1:$1048576,3,0),"")</f>
        <v xml:space="preserve">CJ    </v>
      </c>
      <c r="G182" s="105">
        <v>1</v>
      </c>
      <c r="H182" s="106">
        <f>IF($D182&lt;&gt;"",VLOOKUP($D182,'SINAPI-MT ABRIL 2021'!$1:$1048576,4,0),"")</f>
        <v>44.63</v>
      </c>
      <c r="I182" s="107">
        <f t="shared" si="16"/>
        <v>44.63</v>
      </c>
    </row>
    <row r="183" spans="2:9" ht="14.25" customHeight="1" thickBot="1">
      <c r="B183" s="363"/>
      <c r="C183" s="364"/>
      <c r="D183" s="365"/>
      <c r="E183" s="365"/>
      <c r="F183" s="364"/>
      <c r="G183" s="366"/>
      <c r="H183" s="367"/>
      <c r="I183" s="368"/>
    </row>
    <row r="184" spans="2:9" ht="42.75" customHeight="1" thickBot="1">
      <c r="B184" s="540" t="s">
        <v>54</v>
      </c>
      <c r="C184" s="541"/>
      <c r="D184" s="541"/>
      <c r="E184" s="542" t="s">
        <v>55</v>
      </c>
      <c r="F184" s="553" t="s">
        <v>992</v>
      </c>
      <c r="G184" s="544"/>
      <c r="H184" s="545"/>
      <c r="I184" s="546">
        <f>TRUNC(SUM(I185:I190),2)</f>
        <v>689.58</v>
      </c>
    </row>
    <row r="185" spans="2:9">
      <c r="B185" s="494" t="s">
        <v>783</v>
      </c>
      <c r="C185" s="495" t="s">
        <v>20</v>
      </c>
      <c r="D185" s="495">
        <v>88309</v>
      </c>
      <c r="E185" s="497" t="str">
        <f>IF($D185&lt;&gt;"",VLOOKUP($D185,'SINAPI-MT ABRIL 2021'!$A$1:G122275,2,0),"")</f>
        <v>PEDREIRO COM ENCARGOS COMPLEMENTARES</v>
      </c>
      <c r="F185" s="498" t="str">
        <f>IF($D185&lt;&gt;"",VLOOKUP($D185,'SINAPI-MT ABRIL 2021'!$1:$1048576,3,0),"")</f>
        <v>H</v>
      </c>
      <c r="G185" s="499">
        <v>0.41499999999999998</v>
      </c>
      <c r="H185" s="500">
        <f>IF($D185&lt;&gt;"",VLOOKUP($D185,'SINAPI-MT ABRIL 2021'!$1:$1048576,4,0),"")</f>
        <v>17.670000000000002</v>
      </c>
      <c r="I185" s="501">
        <f t="shared" ref="I185:I190" si="17">TRUNC(G185*H185,2)</f>
        <v>7.33</v>
      </c>
    </row>
    <row r="186" spans="2:9">
      <c r="B186" s="102" t="s">
        <v>783</v>
      </c>
      <c r="C186" s="103" t="s">
        <v>20</v>
      </c>
      <c r="D186" s="103">
        <v>88316</v>
      </c>
      <c r="E186" s="116" t="str">
        <f>IF($D186&lt;&gt;"",VLOOKUP($D186,'SINAPI-MT ABRIL 2021'!$A$1:G122276,2,0),"")</f>
        <v>SERVENTE COM ENCARGOS COMPLEMENTARES</v>
      </c>
      <c r="F186" s="117" t="str">
        <f>IF($D186&lt;&gt;"",VLOOKUP($D186,'SINAPI-MT ABRIL 2021'!$1:$1048576,3,0),"")</f>
        <v>H</v>
      </c>
      <c r="G186" s="105">
        <v>0.22500000000000001</v>
      </c>
      <c r="H186" s="106">
        <f>IF($D186&lt;&gt;"",VLOOKUP($D186,'SINAPI-MT ABRIL 2021'!$1:$1048576,4,0),"")</f>
        <v>14.02</v>
      </c>
      <c r="I186" s="107">
        <f t="shared" si="17"/>
        <v>3.15</v>
      </c>
    </row>
    <row r="187" spans="2:9" ht="28.5" customHeight="1">
      <c r="B187" s="102" t="s">
        <v>783</v>
      </c>
      <c r="C187" s="103" t="s">
        <v>20</v>
      </c>
      <c r="D187" s="103">
        <v>36888</v>
      </c>
      <c r="E187" s="116" t="str">
        <f>IF($D187&lt;&gt;"",VLOOKUP($D187,'SINAPI-MT ABRIL 2021'!$A$1:G122277,2,0),"")</f>
        <v>GUARNICAO/MOLDURA DE ACABAMENTO PARA ESQUADRIA DE ALUMINIO ANODIZADO NATURAL, PARA 1 FACE</v>
      </c>
      <c r="F187" s="117" t="str">
        <f>IF($D187&lt;&gt;"",VLOOKUP($D187,'SINAPI-MT ABRIL 2021'!$1:$1048576,3,0),"")</f>
        <v xml:space="preserve">M     </v>
      </c>
      <c r="G187" s="105">
        <v>6.85</v>
      </c>
      <c r="H187" s="106">
        <f>IF($D187&lt;&gt;"",VLOOKUP($D187,'SINAPI-MT ABRIL 2021'!$1:$1048576,4,0),"")</f>
        <v>15.35</v>
      </c>
      <c r="I187" s="107">
        <f t="shared" si="17"/>
        <v>105.14</v>
      </c>
    </row>
    <row r="188" spans="2:9" ht="42.75" customHeight="1">
      <c r="B188" s="102" t="s">
        <v>783</v>
      </c>
      <c r="C188" s="103" t="s">
        <v>20</v>
      </c>
      <c r="D188" s="103">
        <v>7568</v>
      </c>
      <c r="E188" s="116" t="str">
        <f>IF($D188&lt;&gt;"",VLOOKUP($D188,'SINAPI-MT ABRIL 2021'!$A$1:G122278,2,0),"")</f>
        <v>BUCHA DE NYLON SEM ABA S10, COM PARAFUSO DE 6,10 X 65 MM EM ACO ZINCADO COM ROSCA SOBERBA, CABECA CHATA E FENDA PHILLIPS</v>
      </c>
      <c r="F188" s="117" t="str">
        <f>IF($D188&lt;&gt;"",VLOOKUP($D188,'SINAPI-MT ABRIL 2021'!$1:$1048576,3,0),"")</f>
        <v xml:space="preserve">UN    </v>
      </c>
      <c r="G188" s="105">
        <v>4.8166000000000002</v>
      </c>
      <c r="H188" s="106">
        <f>IF($D188&lt;&gt;"",VLOOKUP($D188,'SINAPI-MT ABRIL 2021'!$1:$1048576,4,0),"")</f>
        <v>0.67</v>
      </c>
      <c r="I188" s="107">
        <f t="shared" si="17"/>
        <v>3.22</v>
      </c>
    </row>
    <row r="189" spans="2:9" ht="38.25">
      <c r="B189" s="102" t="s">
        <v>783</v>
      </c>
      <c r="C189" s="103" t="s">
        <v>20</v>
      </c>
      <c r="D189" s="103">
        <v>88627</v>
      </c>
      <c r="E189" s="116" t="str">
        <f>IF($D189&lt;&gt;"",VLOOKUP($D189,'SINAPI-MT ABRIL 2021'!$A$1:G122279,2,0),"")</f>
        <v>ARGAMASSA TRAÇO 1:0,5:4,5 (EM VOLUME DE CIMENTO, CAL E AREIA MÉDIA ÚMIDA) PARA ASSENTAMENTO DE ALVENARIA, PREPARO MANUAL. AF_08/2019</v>
      </c>
      <c r="F189" s="117" t="str">
        <f>IF($D189&lt;&gt;"",VLOOKUP($D189,'SINAPI-MT ABRIL 2021'!$1:$1048576,3,0),"")</f>
        <v>M3</v>
      </c>
      <c r="G189" s="105">
        <v>6.0000000000000001E-3</v>
      </c>
      <c r="H189" s="106">
        <f>IF($D189&lt;&gt;"",VLOOKUP($D189,'SINAPI-MT ABRIL 2021'!$1:$1048576,4,0),"")</f>
        <v>467.27</v>
      </c>
      <c r="I189" s="107">
        <f t="shared" si="17"/>
        <v>2.8</v>
      </c>
    </row>
    <row r="190" spans="2:9" ht="25.5">
      <c r="B190" s="102" t="s">
        <v>789</v>
      </c>
      <c r="C190" s="246" t="s">
        <v>20</v>
      </c>
      <c r="D190" s="103">
        <v>4917</v>
      </c>
      <c r="E190" s="116" t="str">
        <f>IF($D190&lt;&gt;"",VLOOKUP($D190,'SINAPI-MT ABRIL 2021'!$A$1:G122280,2,0),"")</f>
        <v>PORTA DE ABRIR EM ALUMINIO TIPO VENEZIANA, ACABAMENTO ANODIZADO NATURAL, SEM GUARNICAO/ALIZAR/VISTA</v>
      </c>
      <c r="F190" s="117" t="str">
        <f>IF($D190&lt;&gt;"",VLOOKUP($D190,'SINAPI-MT ABRIL 2021'!$1:$1048576,3,0),"")</f>
        <v xml:space="preserve">M2    </v>
      </c>
      <c r="G190" s="105">
        <v>1</v>
      </c>
      <c r="H190" s="106">
        <f>IF($D190&lt;&gt;"",VLOOKUP($D190,'SINAPI-MT ABRIL 2021'!$1:$1048576,4,0),"")</f>
        <v>567.94000000000005</v>
      </c>
      <c r="I190" s="107">
        <f t="shared" si="17"/>
        <v>567.94000000000005</v>
      </c>
    </row>
    <row r="191" spans="2:9" ht="14.25" customHeight="1" thickBot="1">
      <c r="B191" s="363"/>
      <c r="C191" s="364"/>
      <c r="D191" s="365"/>
      <c r="E191" s="365"/>
      <c r="F191" s="364"/>
      <c r="G191" s="366"/>
      <c r="H191" s="367"/>
      <c r="I191" s="368"/>
    </row>
    <row r="192" spans="2:9" ht="42" customHeight="1" thickBot="1">
      <c r="B192" s="540" t="s">
        <v>56</v>
      </c>
      <c r="C192" s="541"/>
      <c r="D192" s="541"/>
      <c r="E192" s="542" t="s">
        <v>57</v>
      </c>
      <c r="F192" s="553" t="s">
        <v>992</v>
      </c>
      <c r="G192" s="544"/>
      <c r="H192" s="545"/>
      <c r="I192" s="546">
        <f>TRUNC(SUM(I193:I198),2)</f>
        <v>688.51</v>
      </c>
    </row>
    <row r="193" spans="2:9">
      <c r="B193" s="494" t="s">
        <v>783</v>
      </c>
      <c r="C193" s="495" t="s">
        <v>20</v>
      </c>
      <c r="D193" s="495">
        <v>88309</v>
      </c>
      <c r="E193" s="497" t="str">
        <f>IF($D193&lt;&gt;"",VLOOKUP($D193,'SINAPI-MT ABRIL 2021'!$A$1:G122283,2,0),"")</f>
        <v>PEDREIRO COM ENCARGOS COMPLEMENTARES</v>
      </c>
      <c r="F193" s="498" t="str">
        <f>IF($D193&lt;&gt;"",VLOOKUP($D193,'SINAPI-MT ABRIL 2021'!$1:$1048576,3,0),"")</f>
        <v>H</v>
      </c>
      <c r="G193" s="499">
        <v>0.38200000000000001</v>
      </c>
      <c r="H193" s="500">
        <f>IF($D193&lt;&gt;"",VLOOKUP($D193,'SINAPI-MT ABRIL 2021'!$1:$1048576,4,0),"")</f>
        <v>17.670000000000002</v>
      </c>
      <c r="I193" s="501">
        <f t="shared" ref="I193:I198" si="18">TRUNC(G193*H193,2)</f>
        <v>6.74</v>
      </c>
    </row>
    <row r="194" spans="2:9">
      <c r="B194" s="102" t="s">
        <v>783</v>
      </c>
      <c r="C194" s="103" t="s">
        <v>20</v>
      </c>
      <c r="D194" s="103">
        <v>88316</v>
      </c>
      <c r="E194" s="116" t="str">
        <f>IF($D194&lt;&gt;"",VLOOKUP($D194,'SINAPI-MT ABRIL 2021'!$A$1:G122284,2,0),"")</f>
        <v>SERVENTE COM ENCARGOS COMPLEMENTARES</v>
      </c>
      <c r="F194" s="117" t="str">
        <f>IF($D194&lt;&gt;"",VLOOKUP($D194,'SINAPI-MT ABRIL 2021'!$1:$1048576,3,0),"")</f>
        <v>H</v>
      </c>
      <c r="G194" s="105">
        <v>0.191</v>
      </c>
      <c r="H194" s="106">
        <f>IF($D194&lt;&gt;"",VLOOKUP($D194,'SINAPI-MT ABRIL 2021'!$1:$1048576,4,0),"")</f>
        <v>14.02</v>
      </c>
      <c r="I194" s="107">
        <f t="shared" si="18"/>
        <v>2.67</v>
      </c>
    </row>
    <row r="195" spans="2:9" ht="25.5">
      <c r="B195" s="102" t="s">
        <v>783</v>
      </c>
      <c r="C195" s="103" t="s">
        <v>20</v>
      </c>
      <c r="D195" s="103">
        <v>36888</v>
      </c>
      <c r="E195" s="116" t="str">
        <f>IF($D195&lt;&gt;"",VLOOKUP($D195,'SINAPI-MT ABRIL 2021'!$A$1:G122285,2,0),"")</f>
        <v>GUARNICAO/MOLDURA DE ACABAMENTO PARA ESQUADRIA DE ALUMINIO ANODIZADO NATURAL, PARA 1 FACE</v>
      </c>
      <c r="F195" s="117" t="str">
        <f>IF($D195&lt;&gt;"",VLOOKUP($D195,'SINAPI-MT ABRIL 2021'!$1:$1048576,3,0),"")</f>
        <v xml:space="preserve">M     </v>
      </c>
      <c r="G195" s="105">
        <v>6.85</v>
      </c>
      <c r="H195" s="106">
        <f>IF($D195&lt;&gt;"",VLOOKUP($D195,'SINAPI-MT ABRIL 2021'!$1:$1048576,4,0),"")</f>
        <v>15.35</v>
      </c>
      <c r="I195" s="107">
        <f t="shared" si="18"/>
        <v>105.14</v>
      </c>
    </row>
    <row r="196" spans="2:9" ht="38.25">
      <c r="B196" s="102" t="s">
        <v>783</v>
      </c>
      <c r="C196" s="103" t="s">
        <v>20</v>
      </c>
      <c r="D196" s="103">
        <v>7568</v>
      </c>
      <c r="E196" s="116" t="str">
        <f>IF($D196&lt;&gt;"",VLOOKUP($D196,'SINAPI-MT ABRIL 2021'!$A$1:G122286,2,0),"")</f>
        <v>BUCHA DE NYLON SEM ABA S10, COM PARAFUSO DE 6,10 X 65 MM EM ACO ZINCADO COM ROSCA SOBERBA, CABECA CHATA E FENDA PHILLIPS</v>
      </c>
      <c r="F196" s="117" t="str">
        <f>IF($D196&lt;&gt;"",VLOOKUP($D196,'SINAPI-MT ABRIL 2021'!$1:$1048576,3,0),"")</f>
        <v xml:space="preserve">UN    </v>
      </c>
      <c r="G196" s="105">
        <v>4.8166000000000002</v>
      </c>
      <c r="H196" s="106">
        <f>IF($D196&lt;&gt;"",VLOOKUP($D196,'SINAPI-MT ABRIL 2021'!$1:$1048576,4,0),"")</f>
        <v>0.67</v>
      </c>
      <c r="I196" s="107">
        <f t="shared" si="18"/>
        <v>3.22</v>
      </c>
    </row>
    <row r="197" spans="2:9" ht="38.25">
      <c r="B197" s="102" t="s">
        <v>783</v>
      </c>
      <c r="C197" s="103" t="s">
        <v>20</v>
      </c>
      <c r="D197" s="103">
        <v>88627</v>
      </c>
      <c r="E197" s="116" t="str">
        <f>IF($D197&lt;&gt;"",VLOOKUP($D197,'SINAPI-MT ABRIL 2021'!$A$1:G122287,2,0),"")</f>
        <v>ARGAMASSA TRAÇO 1:0,5:4,5 (EM VOLUME DE CIMENTO, CAL E AREIA MÉDIA ÚMIDA) PARA ASSENTAMENTO DE ALVENARIA, PREPARO MANUAL. AF_08/2019</v>
      </c>
      <c r="F197" s="117" t="str">
        <f>IF($D197&lt;&gt;"",VLOOKUP($D197,'SINAPI-MT ABRIL 2021'!$1:$1048576,3,0),"")</f>
        <v>M3</v>
      </c>
      <c r="G197" s="105">
        <v>6.0000000000000001E-3</v>
      </c>
      <c r="H197" s="106">
        <f>IF($D197&lt;&gt;"",VLOOKUP($D197,'SINAPI-MT ABRIL 2021'!$1:$1048576,4,0),"")</f>
        <v>467.27</v>
      </c>
      <c r="I197" s="107">
        <f t="shared" si="18"/>
        <v>2.8</v>
      </c>
    </row>
    <row r="198" spans="2:9" ht="25.5">
      <c r="B198" s="102" t="s">
        <v>789</v>
      </c>
      <c r="C198" s="246" t="s">
        <v>20</v>
      </c>
      <c r="D198" s="103">
        <v>4917</v>
      </c>
      <c r="E198" s="116" t="str">
        <f>IF($D198&lt;&gt;"",VLOOKUP($D198,'SINAPI-MT ABRIL 2021'!$A$1:G122288,2,0),"")</f>
        <v>PORTA DE ABRIR EM ALUMINIO TIPO VENEZIANA, ACABAMENTO ANODIZADO NATURAL, SEM GUARNICAO/ALIZAR/VISTA</v>
      </c>
      <c r="F198" s="117" t="str">
        <f>IF($D198&lt;&gt;"",VLOOKUP($D198,'SINAPI-MT ABRIL 2021'!$1:$1048576,3,0),"")</f>
        <v xml:space="preserve">M2    </v>
      </c>
      <c r="G198" s="105">
        <v>1</v>
      </c>
      <c r="H198" s="106">
        <f>IF($D198&lt;&gt;"",VLOOKUP($D198,'SINAPI-MT ABRIL 2021'!$1:$1048576,4,0),"")</f>
        <v>567.94000000000005</v>
      </c>
      <c r="I198" s="107">
        <f t="shared" si="18"/>
        <v>567.94000000000005</v>
      </c>
    </row>
    <row r="199" spans="2:9" ht="14.25" customHeight="1" thickBot="1">
      <c r="B199" s="363"/>
      <c r="C199" s="364"/>
      <c r="D199" s="365"/>
      <c r="E199" s="365"/>
      <c r="F199" s="364"/>
      <c r="G199" s="366"/>
      <c r="H199" s="367"/>
      <c r="I199" s="368"/>
    </row>
    <row r="200" spans="2:9" ht="25.5" customHeight="1" thickBot="1">
      <c r="B200" s="540" t="s">
        <v>58</v>
      </c>
      <c r="C200" s="541"/>
      <c r="D200" s="541"/>
      <c r="E200" s="542" t="s">
        <v>59</v>
      </c>
      <c r="F200" s="553" t="s">
        <v>992</v>
      </c>
      <c r="G200" s="544"/>
      <c r="H200" s="545"/>
      <c r="I200" s="546">
        <f>TRUNC(SUM(I201:I206),2)</f>
        <v>688.51</v>
      </c>
    </row>
    <row r="201" spans="2:9">
      <c r="B201" s="494" t="s">
        <v>783</v>
      </c>
      <c r="C201" s="495" t="s">
        <v>20</v>
      </c>
      <c r="D201" s="495">
        <v>88309</v>
      </c>
      <c r="E201" s="497" t="str">
        <f>IF($D201&lt;&gt;"",VLOOKUP($D201,'SINAPI-MT ABRIL 2021'!$A$1:G122291,2,0),"")</f>
        <v>PEDREIRO COM ENCARGOS COMPLEMENTARES</v>
      </c>
      <c r="F201" s="498" t="str">
        <f>IF($D201&lt;&gt;"",VLOOKUP($D201,'SINAPI-MT ABRIL 2021'!$1:$1048576,3,0),"")</f>
        <v>H</v>
      </c>
      <c r="G201" s="499">
        <v>0.38200000000000001</v>
      </c>
      <c r="H201" s="500">
        <f>IF($D201&lt;&gt;"",VLOOKUP($D201,'SINAPI-MT ABRIL 2021'!$1:$1048576,4,0),"")</f>
        <v>17.670000000000002</v>
      </c>
      <c r="I201" s="501">
        <f t="shared" ref="I201:I206" si="19">TRUNC(G201*H201,2)</f>
        <v>6.74</v>
      </c>
    </row>
    <row r="202" spans="2:9">
      <c r="B202" s="102" t="s">
        <v>783</v>
      </c>
      <c r="C202" s="103" t="s">
        <v>20</v>
      </c>
      <c r="D202" s="103">
        <v>88316</v>
      </c>
      <c r="E202" s="116" t="str">
        <f>IF($D202&lt;&gt;"",VLOOKUP($D202,'SINAPI-MT ABRIL 2021'!$A$1:G122292,2,0),"")</f>
        <v>SERVENTE COM ENCARGOS COMPLEMENTARES</v>
      </c>
      <c r="F202" s="117" t="str">
        <f>IF($D202&lt;&gt;"",VLOOKUP($D202,'SINAPI-MT ABRIL 2021'!$1:$1048576,3,0),"")</f>
        <v>H</v>
      </c>
      <c r="G202" s="105">
        <v>0.191</v>
      </c>
      <c r="H202" s="106">
        <f>IF($D202&lt;&gt;"",VLOOKUP($D202,'SINAPI-MT ABRIL 2021'!$1:$1048576,4,0),"")</f>
        <v>14.02</v>
      </c>
      <c r="I202" s="107">
        <f t="shared" si="19"/>
        <v>2.67</v>
      </c>
    </row>
    <row r="203" spans="2:9" ht="25.5">
      <c r="B203" s="102" t="s">
        <v>783</v>
      </c>
      <c r="C203" s="103" t="s">
        <v>20</v>
      </c>
      <c r="D203" s="103">
        <v>36888</v>
      </c>
      <c r="E203" s="116" t="str">
        <f>IF($D203&lt;&gt;"",VLOOKUP($D203,'SINAPI-MT ABRIL 2021'!$A$1:G122293,2,0),"")</f>
        <v>GUARNICAO/MOLDURA DE ACABAMENTO PARA ESQUADRIA DE ALUMINIO ANODIZADO NATURAL, PARA 1 FACE</v>
      </c>
      <c r="F203" s="117" t="str">
        <f>IF($D203&lt;&gt;"",VLOOKUP($D203,'SINAPI-MT ABRIL 2021'!$1:$1048576,3,0),"")</f>
        <v xml:space="preserve">M     </v>
      </c>
      <c r="G203" s="105">
        <v>6.85</v>
      </c>
      <c r="H203" s="106">
        <f>IF($D203&lt;&gt;"",VLOOKUP($D203,'SINAPI-MT ABRIL 2021'!$1:$1048576,4,0),"")</f>
        <v>15.35</v>
      </c>
      <c r="I203" s="107">
        <f t="shared" si="19"/>
        <v>105.14</v>
      </c>
    </row>
    <row r="204" spans="2:9" ht="38.25">
      <c r="B204" s="102" t="s">
        <v>783</v>
      </c>
      <c r="C204" s="103" t="s">
        <v>20</v>
      </c>
      <c r="D204" s="103">
        <v>7568</v>
      </c>
      <c r="E204" s="116" t="str">
        <f>IF($D204&lt;&gt;"",VLOOKUP($D204,'SINAPI-MT ABRIL 2021'!$A$1:G122294,2,0),"")</f>
        <v>BUCHA DE NYLON SEM ABA S10, COM PARAFUSO DE 6,10 X 65 MM EM ACO ZINCADO COM ROSCA SOBERBA, CABECA CHATA E FENDA PHILLIPS</v>
      </c>
      <c r="F204" s="117" t="str">
        <f>IF($D204&lt;&gt;"",VLOOKUP($D204,'SINAPI-MT ABRIL 2021'!$1:$1048576,3,0),"")</f>
        <v xml:space="preserve">UN    </v>
      </c>
      <c r="G204" s="105">
        <v>4.8166000000000002</v>
      </c>
      <c r="H204" s="106">
        <f>IF($D204&lt;&gt;"",VLOOKUP($D204,'SINAPI-MT ABRIL 2021'!$1:$1048576,4,0),"")</f>
        <v>0.67</v>
      </c>
      <c r="I204" s="107">
        <f t="shared" si="19"/>
        <v>3.22</v>
      </c>
    </row>
    <row r="205" spans="2:9" ht="38.25">
      <c r="B205" s="102" t="s">
        <v>783</v>
      </c>
      <c r="C205" s="103" t="s">
        <v>20</v>
      </c>
      <c r="D205" s="103">
        <v>88627</v>
      </c>
      <c r="E205" s="116" t="str">
        <f>IF($D205&lt;&gt;"",VLOOKUP($D205,'SINAPI-MT ABRIL 2021'!$A$1:G122295,2,0),"")</f>
        <v>ARGAMASSA TRAÇO 1:0,5:4,5 (EM VOLUME DE CIMENTO, CAL E AREIA MÉDIA ÚMIDA) PARA ASSENTAMENTO DE ALVENARIA, PREPARO MANUAL. AF_08/2019</v>
      </c>
      <c r="F205" s="117" t="str">
        <f>IF($D205&lt;&gt;"",VLOOKUP($D205,'SINAPI-MT ABRIL 2021'!$1:$1048576,3,0),"")</f>
        <v>M3</v>
      </c>
      <c r="G205" s="105">
        <v>6.0000000000000001E-3</v>
      </c>
      <c r="H205" s="106">
        <f>IF($D205&lt;&gt;"",VLOOKUP($D205,'SINAPI-MT ABRIL 2021'!$1:$1048576,4,0),"")</f>
        <v>467.27</v>
      </c>
      <c r="I205" s="107">
        <f t="shared" si="19"/>
        <v>2.8</v>
      </c>
    </row>
    <row r="206" spans="2:9" ht="25.5">
      <c r="B206" s="102" t="s">
        <v>789</v>
      </c>
      <c r="C206" s="246" t="s">
        <v>20</v>
      </c>
      <c r="D206" s="103">
        <v>4917</v>
      </c>
      <c r="E206" s="116" t="str">
        <f>IF($D206&lt;&gt;"",VLOOKUP($D206,'SINAPI-MT ABRIL 2021'!$A$1:G122296,2,0),"")</f>
        <v>PORTA DE ABRIR EM ALUMINIO TIPO VENEZIANA, ACABAMENTO ANODIZADO NATURAL, SEM GUARNICAO/ALIZAR/VISTA</v>
      </c>
      <c r="F206" s="117" t="str">
        <f>IF($D206&lt;&gt;"",VLOOKUP($D206,'SINAPI-MT ABRIL 2021'!$1:$1048576,3,0),"")</f>
        <v xml:space="preserve">M2    </v>
      </c>
      <c r="G206" s="105">
        <v>1</v>
      </c>
      <c r="H206" s="106">
        <f>IF($D206&lt;&gt;"",VLOOKUP($D206,'SINAPI-MT ABRIL 2021'!$1:$1048576,4,0),"")</f>
        <v>567.94000000000005</v>
      </c>
      <c r="I206" s="107">
        <f t="shared" si="19"/>
        <v>567.94000000000005</v>
      </c>
    </row>
    <row r="207" spans="2:9" ht="14.25" customHeight="1" thickBot="1">
      <c r="B207" s="363"/>
      <c r="C207" s="364"/>
      <c r="D207" s="365"/>
      <c r="E207" s="365"/>
      <c r="F207" s="364"/>
      <c r="G207" s="366"/>
      <c r="H207" s="367"/>
      <c r="I207" s="368"/>
    </row>
    <row r="208" spans="2:9" ht="37.5" customHeight="1" thickBot="1">
      <c r="B208" s="540" t="s">
        <v>60</v>
      </c>
      <c r="C208" s="541"/>
      <c r="D208" s="541"/>
      <c r="E208" s="542" t="s">
        <v>61</v>
      </c>
      <c r="F208" s="553" t="s">
        <v>992</v>
      </c>
      <c r="G208" s="544"/>
      <c r="H208" s="545"/>
      <c r="I208" s="546">
        <f>TRUNC(SUM(I209:I214),2)</f>
        <v>766.71</v>
      </c>
    </row>
    <row r="209" spans="2:9">
      <c r="B209" s="494" t="s">
        <v>783</v>
      </c>
      <c r="C209" s="495" t="s">
        <v>20</v>
      </c>
      <c r="D209" s="495">
        <v>88309</v>
      </c>
      <c r="E209" s="497" t="str">
        <f>IF($D209&lt;&gt;"",VLOOKUP($D209,'SINAPI-MT ABRIL 2021'!$A$1:G122299,2,0),"")</f>
        <v>PEDREIRO COM ENCARGOS COMPLEMENTARES</v>
      </c>
      <c r="F209" s="498" t="str">
        <f>IF($D209&lt;&gt;"",VLOOKUP($D209,'SINAPI-MT ABRIL 2021'!$1:$1048576,3,0),"")</f>
        <v>H</v>
      </c>
      <c r="G209" s="499">
        <v>2.5</v>
      </c>
      <c r="H209" s="500">
        <f>IF($D209&lt;&gt;"",VLOOKUP($D209,'SINAPI-MT ABRIL 2021'!$1:$1048576,4,0),"")</f>
        <v>17.670000000000002</v>
      </c>
      <c r="I209" s="501">
        <f t="shared" ref="I209:I214" si="20">TRUNC(G209*H209,2)</f>
        <v>44.17</v>
      </c>
    </row>
    <row r="210" spans="2:9">
      <c r="B210" s="102" t="s">
        <v>783</v>
      </c>
      <c r="C210" s="103" t="s">
        <v>20</v>
      </c>
      <c r="D210" s="103">
        <v>88316</v>
      </c>
      <c r="E210" s="116" t="str">
        <f>IF($D210&lt;&gt;"",VLOOKUP($D210,'SINAPI-MT ABRIL 2021'!$A$1:G122300,2,0),"")</f>
        <v>SERVENTE COM ENCARGOS COMPLEMENTARES</v>
      </c>
      <c r="F210" s="117" t="str">
        <f>IF($D210&lt;&gt;"",VLOOKUP($D210,'SINAPI-MT ABRIL 2021'!$1:$1048576,3,0),"")</f>
        <v>H</v>
      </c>
      <c r="G210" s="105">
        <v>2.5</v>
      </c>
      <c r="H210" s="106">
        <f>IF($D210&lt;&gt;"",VLOOKUP($D210,'SINAPI-MT ABRIL 2021'!$1:$1048576,4,0),"")</f>
        <v>14.02</v>
      </c>
      <c r="I210" s="107">
        <f t="shared" si="20"/>
        <v>35.049999999999997</v>
      </c>
    </row>
    <row r="211" spans="2:9" ht="25.5">
      <c r="B211" s="102" t="s">
        <v>783</v>
      </c>
      <c r="C211" s="103" t="s">
        <v>20</v>
      </c>
      <c r="D211" s="103">
        <v>36888</v>
      </c>
      <c r="E211" s="116" t="str">
        <f>IF($D211&lt;&gt;"",VLOOKUP($D211,'SINAPI-MT ABRIL 2021'!$A$1:G122301,2,0),"")</f>
        <v>GUARNICAO/MOLDURA DE ACABAMENTO PARA ESQUADRIA DE ALUMINIO ANODIZADO NATURAL, PARA 1 FACE</v>
      </c>
      <c r="F211" s="117" t="str">
        <f>IF($D211&lt;&gt;"",VLOOKUP($D211,'SINAPI-MT ABRIL 2021'!$1:$1048576,3,0),"")</f>
        <v xml:space="preserve">M     </v>
      </c>
      <c r="G211" s="105">
        <v>9.65</v>
      </c>
      <c r="H211" s="106">
        <f>IF($D211&lt;&gt;"",VLOOKUP($D211,'SINAPI-MT ABRIL 2021'!$1:$1048576,4,0),"")</f>
        <v>15.35</v>
      </c>
      <c r="I211" s="107">
        <f t="shared" si="20"/>
        <v>148.12</v>
      </c>
    </row>
    <row r="212" spans="2:9" ht="38.25">
      <c r="B212" s="102" t="s">
        <v>783</v>
      </c>
      <c r="C212" s="103" t="s">
        <v>20</v>
      </c>
      <c r="D212" s="103">
        <v>7568</v>
      </c>
      <c r="E212" s="116" t="str">
        <f>IF($D212&lt;&gt;"",VLOOKUP($D212,'SINAPI-MT ABRIL 2021'!$A$1:G122302,2,0),"")</f>
        <v>BUCHA DE NYLON SEM ABA S10, COM PARAFUSO DE 6,10 X 65 MM EM ACO ZINCADO COM ROSCA SOBERBA, CABECA CHATA E FENDA PHILLIPS</v>
      </c>
      <c r="F212" s="117" t="str">
        <f>IF($D212&lt;&gt;"",VLOOKUP($D212,'SINAPI-MT ABRIL 2021'!$1:$1048576,3,0),"")</f>
        <v xml:space="preserve">UN    </v>
      </c>
      <c r="G212" s="105">
        <v>4.8166000000000002</v>
      </c>
      <c r="H212" s="106">
        <f>IF($D212&lt;&gt;"",VLOOKUP($D212,'SINAPI-MT ABRIL 2021'!$1:$1048576,4,0),"")</f>
        <v>0.67</v>
      </c>
      <c r="I212" s="107">
        <f t="shared" si="20"/>
        <v>3.22</v>
      </c>
    </row>
    <row r="213" spans="2:9" ht="38.25">
      <c r="B213" s="102" t="s">
        <v>783</v>
      </c>
      <c r="C213" s="103" t="s">
        <v>20</v>
      </c>
      <c r="D213" s="103">
        <v>88627</v>
      </c>
      <c r="E213" s="116" t="str">
        <f>IF($D213&lt;&gt;"",VLOOKUP($D213,'SINAPI-MT ABRIL 2021'!$A$1:G122303,2,0),"")</f>
        <v>ARGAMASSA TRAÇO 1:0,5:4,5 (EM VOLUME DE CIMENTO, CAL E AREIA MÉDIA ÚMIDA) PARA ASSENTAMENTO DE ALVENARIA, PREPARO MANUAL. AF_08/2019</v>
      </c>
      <c r="F213" s="117" t="str">
        <f>IF($D213&lt;&gt;"",VLOOKUP($D213,'SINAPI-MT ABRIL 2021'!$1:$1048576,3,0),"")</f>
        <v>M3</v>
      </c>
      <c r="G213" s="105">
        <v>0.02</v>
      </c>
      <c r="H213" s="106">
        <f>IF($D213&lt;&gt;"",VLOOKUP($D213,'SINAPI-MT ABRIL 2021'!$1:$1048576,4,0),"")</f>
        <v>467.27</v>
      </c>
      <c r="I213" s="107">
        <f t="shared" si="20"/>
        <v>9.34</v>
      </c>
    </row>
    <row r="214" spans="2:9" ht="45.75" customHeight="1">
      <c r="B214" s="102" t="s">
        <v>789</v>
      </c>
      <c r="C214" s="246" t="s">
        <v>20</v>
      </c>
      <c r="D214" s="103">
        <v>4922</v>
      </c>
      <c r="E214" s="116" t="str">
        <f>IF($D214&lt;&gt;"",VLOOKUP($D214,'SINAPI-MT ABRIL 2021'!$A$1:G122304,2,0),"")</f>
        <v>PORTA DE CORRER EM ALUMINIO, DUAS FOLHAS MOVEIS COM VIDRO, FECHADURA E PUXADOR EMBUTIDO, ACABAMENTO ANODIZADO NATURAL, SEM GUARNICAO/ALIZAR/VISTA</v>
      </c>
      <c r="F214" s="117" t="str">
        <f>IF($D214&lt;&gt;"",VLOOKUP($D214,'SINAPI-MT ABRIL 2021'!$1:$1048576,3,0),"")</f>
        <v xml:space="preserve">M2    </v>
      </c>
      <c r="G214" s="105">
        <v>1</v>
      </c>
      <c r="H214" s="106">
        <f>IF($D214&lt;&gt;"",VLOOKUP($D214,'SINAPI-MT ABRIL 2021'!$1:$1048576,4,0),"")</f>
        <v>526.80999999999995</v>
      </c>
      <c r="I214" s="107">
        <f t="shared" si="20"/>
        <v>526.80999999999995</v>
      </c>
    </row>
    <row r="215" spans="2:9" ht="14.25" customHeight="1" thickBot="1">
      <c r="B215" s="152"/>
      <c r="C215" s="153"/>
      <c r="D215" s="154"/>
      <c r="E215" s="155"/>
      <c r="F215" s="153"/>
      <c r="G215" s="156"/>
      <c r="H215" s="157"/>
      <c r="I215" s="158"/>
    </row>
    <row r="216" spans="2:9" ht="25.5" customHeight="1" thickBot="1">
      <c r="B216" s="540" t="s">
        <v>62</v>
      </c>
      <c r="C216" s="541"/>
      <c r="D216" s="541"/>
      <c r="E216" s="542" t="s">
        <v>63</v>
      </c>
      <c r="F216" s="553" t="s">
        <v>992</v>
      </c>
      <c r="G216" s="544"/>
      <c r="H216" s="545"/>
      <c r="I216" s="546">
        <f>TRUNC(SUM(I217:I222),2)</f>
        <v>766.71</v>
      </c>
    </row>
    <row r="217" spans="2:9">
      <c r="B217" s="494" t="s">
        <v>783</v>
      </c>
      <c r="C217" s="495" t="s">
        <v>20</v>
      </c>
      <c r="D217" s="495">
        <v>88309</v>
      </c>
      <c r="E217" s="497" t="str">
        <f>IF($D217&lt;&gt;"",VLOOKUP($D217,'SINAPI-MT ABRIL 2021'!$A$1:G122307,2,0),"")</f>
        <v>PEDREIRO COM ENCARGOS COMPLEMENTARES</v>
      </c>
      <c r="F217" s="498" t="str">
        <f>IF($D217&lt;&gt;"",VLOOKUP($D217,'SINAPI-MT ABRIL 2021'!$1:$1048576,3,0),"")</f>
        <v>H</v>
      </c>
      <c r="G217" s="499">
        <v>2.5</v>
      </c>
      <c r="H217" s="500">
        <f>IF($D217&lt;&gt;"",VLOOKUP($D217,'SINAPI-MT ABRIL 2021'!$1:$1048576,4,0),"")</f>
        <v>17.670000000000002</v>
      </c>
      <c r="I217" s="501">
        <f t="shared" ref="I217:I222" si="21">TRUNC(G217*H217,2)</f>
        <v>44.17</v>
      </c>
    </row>
    <row r="218" spans="2:9">
      <c r="B218" s="102" t="s">
        <v>783</v>
      </c>
      <c r="C218" s="103" t="s">
        <v>20</v>
      </c>
      <c r="D218" s="103">
        <v>88316</v>
      </c>
      <c r="E218" s="116" t="str">
        <f>IF($D218&lt;&gt;"",VLOOKUP($D218,'SINAPI-MT ABRIL 2021'!$A$1:G122308,2,0),"")</f>
        <v>SERVENTE COM ENCARGOS COMPLEMENTARES</v>
      </c>
      <c r="F218" s="117" t="str">
        <f>IF($D218&lt;&gt;"",VLOOKUP($D218,'SINAPI-MT ABRIL 2021'!$1:$1048576,3,0),"")</f>
        <v>H</v>
      </c>
      <c r="G218" s="105">
        <v>2.5</v>
      </c>
      <c r="H218" s="106">
        <f>IF($D218&lt;&gt;"",VLOOKUP($D218,'SINAPI-MT ABRIL 2021'!$1:$1048576,4,0),"")</f>
        <v>14.02</v>
      </c>
      <c r="I218" s="107">
        <f t="shared" si="21"/>
        <v>35.049999999999997</v>
      </c>
    </row>
    <row r="219" spans="2:9" ht="25.5">
      <c r="B219" s="102" t="s">
        <v>783</v>
      </c>
      <c r="C219" s="103" t="s">
        <v>20</v>
      </c>
      <c r="D219" s="103">
        <v>36888</v>
      </c>
      <c r="E219" s="116" t="str">
        <f>IF($D219&lt;&gt;"",VLOOKUP($D219,'SINAPI-MT ABRIL 2021'!$A$1:G122309,2,0),"")</f>
        <v>GUARNICAO/MOLDURA DE ACABAMENTO PARA ESQUADRIA DE ALUMINIO ANODIZADO NATURAL, PARA 1 FACE</v>
      </c>
      <c r="F219" s="117" t="str">
        <f>IF($D219&lt;&gt;"",VLOOKUP($D219,'SINAPI-MT ABRIL 2021'!$1:$1048576,3,0),"")</f>
        <v xml:space="preserve">M     </v>
      </c>
      <c r="G219" s="105">
        <v>9.65</v>
      </c>
      <c r="H219" s="106">
        <f>IF($D219&lt;&gt;"",VLOOKUP($D219,'SINAPI-MT ABRIL 2021'!$1:$1048576,4,0),"")</f>
        <v>15.35</v>
      </c>
      <c r="I219" s="107">
        <f t="shared" si="21"/>
        <v>148.12</v>
      </c>
    </row>
    <row r="220" spans="2:9" ht="38.25">
      <c r="B220" s="102" t="s">
        <v>783</v>
      </c>
      <c r="C220" s="103" t="s">
        <v>20</v>
      </c>
      <c r="D220" s="103">
        <v>7568</v>
      </c>
      <c r="E220" s="116" t="str">
        <f>IF($D220&lt;&gt;"",VLOOKUP($D220,'SINAPI-MT ABRIL 2021'!$A$1:G122310,2,0),"")</f>
        <v>BUCHA DE NYLON SEM ABA S10, COM PARAFUSO DE 6,10 X 65 MM EM ACO ZINCADO COM ROSCA SOBERBA, CABECA CHATA E FENDA PHILLIPS</v>
      </c>
      <c r="F220" s="117" t="str">
        <f>IF($D220&lt;&gt;"",VLOOKUP($D220,'SINAPI-MT ABRIL 2021'!$1:$1048576,3,0),"")</f>
        <v xml:space="preserve">UN    </v>
      </c>
      <c r="G220" s="105">
        <v>4.8166000000000002</v>
      </c>
      <c r="H220" s="106">
        <f>IF($D220&lt;&gt;"",VLOOKUP($D220,'SINAPI-MT ABRIL 2021'!$1:$1048576,4,0),"")</f>
        <v>0.67</v>
      </c>
      <c r="I220" s="107">
        <f t="shared" si="21"/>
        <v>3.22</v>
      </c>
    </row>
    <row r="221" spans="2:9" ht="38.25">
      <c r="B221" s="102" t="s">
        <v>783</v>
      </c>
      <c r="C221" s="103" t="s">
        <v>20</v>
      </c>
      <c r="D221" s="103">
        <v>88627</v>
      </c>
      <c r="E221" s="116" t="str">
        <f>IF($D221&lt;&gt;"",VLOOKUP($D221,'SINAPI-MT ABRIL 2021'!$A$1:G122311,2,0),"")</f>
        <v>ARGAMASSA TRAÇO 1:0,5:4,5 (EM VOLUME DE CIMENTO, CAL E AREIA MÉDIA ÚMIDA) PARA ASSENTAMENTO DE ALVENARIA, PREPARO MANUAL. AF_08/2019</v>
      </c>
      <c r="F221" s="117" t="str">
        <f>IF($D221&lt;&gt;"",VLOOKUP($D221,'SINAPI-MT ABRIL 2021'!$1:$1048576,3,0),"")</f>
        <v>M3</v>
      </c>
      <c r="G221" s="105">
        <v>0.02</v>
      </c>
      <c r="H221" s="106">
        <f>IF($D221&lt;&gt;"",VLOOKUP($D221,'SINAPI-MT ABRIL 2021'!$1:$1048576,4,0),"")</f>
        <v>467.27</v>
      </c>
      <c r="I221" s="107">
        <f t="shared" si="21"/>
        <v>9.34</v>
      </c>
    </row>
    <row r="222" spans="2:9" ht="38.25">
      <c r="B222" s="102" t="s">
        <v>789</v>
      </c>
      <c r="C222" s="246" t="s">
        <v>20</v>
      </c>
      <c r="D222" s="103">
        <v>4922</v>
      </c>
      <c r="E222" s="116" t="str">
        <f>IF($D222&lt;&gt;"",VLOOKUP($D222,'SINAPI-MT ABRIL 2021'!$A$1:G122312,2,0),"")</f>
        <v>PORTA DE CORRER EM ALUMINIO, DUAS FOLHAS MOVEIS COM VIDRO, FECHADURA E PUXADOR EMBUTIDO, ACABAMENTO ANODIZADO NATURAL, SEM GUARNICAO/ALIZAR/VISTA</v>
      </c>
      <c r="F222" s="117" t="str">
        <f>IF($D222&lt;&gt;"",VLOOKUP($D222,'SINAPI-MT ABRIL 2021'!$1:$1048576,3,0),"")</f>
        <v xml:space="preserve">M2    </v>
      </c>
      <c r="G222" s="105">
        <v>1</v>
      </c>
      <c r="H222" s="106">
        <f>IF($D222&lt;&gt;"",VLOOKUP($D222,'SINAPI-MT ABRIL 2021'!$1:$1048576,4,0),"")</f>
        <v>526.80999999999995</v>
      </c>
      <c r="I222" s="107">
        <f t="shared" si="21"/>
        <v>526.80999999999995</v>
      </c>
    </row>
    <row r="223" spans="2:9" ht="14.25" customHeight="1" thickBot="1">
      <c r="B223" s="363"/>
      <c r="C223" s="364"/>
      <c r="D223" s="365"/>
      <c r="E223" s="365"/>
      <c r="F223" s="364"/>
      <c r="G223" s="366"/>
      <c r="H223" s="367"/>
      <c r="I223" s="368"/>
    </row>
    <row r="224" spans="2:9" ht="25.5" customHeight="1" thickBot="1">
      <c r="B224" s="540" t="s">
        <v>64</v>
      </c>
      <c r="C224" s="541"/>
      <c r="D224" s="541"/>
      <c r="E224" s="542" t="s">
        <v>65</v>
      </c>
      <c r="F224" s="553" t="s">
        <v>992</v>
      </c>
      <c r="G224" s="544"/>
      <c r="H224" s="545"/>
      <c r="I224" s="546">
        <f>TRUNC(SUM(I225:I230),2)</f>
        <v>688.51</v>
      </c>
    </row>
    <row r="225" spans="2:9">
      <c r="B225" s="494" t="s">
        <v>783</v>
      </c>
      <c r="C225" s="495" t="s">
        <v>20</v>
      </c>
      <c r="D225" s="495">
        <v>88309</v>
      </c>
      <c r="E225" s="497" t="str">
        <f>IF($D225&lt;&gt;"",VLOOKUP($D225,'SINAPI-MT ABRIL 2021'!$A$1:G122315,2,0),"")</f>
        <v>PEDREIRO COM ENCARGOS COMPLEMENTARES</v>
      </c>
      <c r="F225" s="498" t="str">
        <f>IF($D225&lt;&gt;"",VLOOKUP($D225,'SINAPI-MT ABRIL 2021'!$1:$1048576,3,0),"")</f>
        <v>H</v>
      </c>
      <c r="G225" s="499">
        <v>0.38200000000000001</v>
      </c>
      <c r="H225" s="500">
        <f>IF($D225&lt;&gt;"",VLOOKUP($D225,'SINAPI-MT ABRIL 2021'!$1:$1048576,4,0),"")</f>
        <v>17.670000000000002</v>
      </c>
      <c r="I225" s="501">
        <f t="shared" ref="I225:I230" si="22">TRUNC(G225*H225,2)</f>
        <v>6.74</v>
      </c>
    </row>
    <row r="226" spans="2:9">
      <c r="B226" s="102" t="s">
        <v>783</v>
      </c>
      <c r="C226" s="103" t="s">
        <v>20</v>
      </c>
      <c r="D226" s="103">
        <v>88316</v>
      </c>
      <c r="E226" s="116" t="str">
        <f>IF($D226&lt;&gt;"",VLOOKUP($D226,'SINAPI-MT ABRIL 2021'!$A$1:G122316,2,0),"")</f>
        <v>SERVENTE COM ENCARGOS COMPLEMENTARES</v>
      </c>
      <c r="F226" s="117" t="str">
        <f>IF($D226&lt;&gt;"",VLOOKUP($D226,'SINAPI-MT ABRIL 2021'!$1:$1048576,3,0),"")</f>
        <v>H</v>
      </c>
      <c r="G226" s="105">
        <v>0.191</v>
      </c>
      <c r="H226" s="106">
        <f>IF($D226&lt;&gt;"",VLOOKUP($D226,'SINAPI-MT ABRIL 2021'!$1:$1048576,4,0),"")</f>
        <v>14.02</v>
      </c>
      <c r="I226" s="107">
        <f t="shared" si="22"/>
        <v>2.67</v>
      </c>
    </row>
    <row r="227" spans="2:9" ht="25.5">
      <c r="B227" s="102" t="s">
        <v>783</v>
      </c>
      <c r="C227" s="103" t="s">
        <v>20</v>
      </c>
      <c r="D227" s="103">
        <v>36888</v>
      </c>
      <c r="E227" s="116" t="str">
        <f>IF($D227&lt;&gt;"",VLOOKUP($D227,'SINAPI-MT ABRIL 2021'!$A$1:G122317,2,0),"")</f>
        <v>GUARNICAO/MOLDURA DE ACABAMENTO PARA ESQUADRIA DE ALUMINIO ANODIZADO NATURAL, PARA 1 FACE</v>
      </c>
      <c r="F227" s="117" t="str">
        <f>IF($D227&lt;&gt;"",VLOOKUP($D227,'SINAPI-MT ABRIL 2021'!$1:$1048576,3,0),"")</f>
        <v xml:space="preserve">M     </v>
      </c>
      <c r="G227" s="105">
        <v>6.85</v>
      </c>
      <c r="H227" s="106">
        <f>IF($D227&lt;&gt;"",VLOOKUP($D227,'SINAPI-MT ABRIL 2021'!$1:$1048576,4,0),"")</f>
        <v>15.35</v>
      </c>
      <c r="I227" s="107">
        <f t="shared" si="22"/>
        <v>105.14</v>
      </c>
    </row>
    <row r="228" spans="2:9" ht="38.25">
      <c r="B228" s="102" t="s">
        <v>783</v>
      </c>
      <c r="C228" s="103" t="s">
        <v>20</v>
      </c>
      <c r="D228" s="103">
        <v>7568</v>
      </c>
      <c r="E228" s="116" t="str">
        <f>IF($D228&lt;&gt;"",VLOOKUP($D228,'SINAPI-MT ABRIL 2021'!$A$1:G122318,2,0),"")</f>
        <v>BUCHA DE NYLON SEM ABA S10, COM PARAFUSO DE 6,10 X 65 MM EM ACO ZINCADO COM ROSCA SOBERBA, CABECA CHATA E FENDA PHILLIPS</v>
      </c>
      <c r="F228" s="117" t="str">
        <f>IF($D228&lt;&gt;"",VLOOKUP($D228,'SINAPI-MT ABRIL 2021'!$1:$1048576,3,0),"")</f>
        <v xml:space="preserve">UN    </v>
      </c>
      <c r="G228" s="105">
        <v>4.8166000000000002</v>
      </c>
      <c r="H228" s="106">
        <f>IF($D228&lt;&gt;"",VLOOKUP($D228,'SINAPI-MT ABRIL 2021'!$1:$1048576,4,0),"")</f>
        <v>0.67</v>
      </c>
      <c r="I228" s="107">
        <f t="shared" si="22"/>
        <v>3.22</v>
      </c>
    </row>
    <row r="229" spans="2:9" ht="38.25">
      <c r="B229" s="102" t="s">
        <v>783</v>
      </c>
      <c r="C229" s="103" t="s">
        <v>20</v>
      </c>
      <c r="D229" s="103">
        <v>88627</v>
      </c>
      <c r="E229" s="116" t="str">
        <f>IF($D229&lt;&gt;"",VLOOKUP($D229,'SINAPI-MT ABRIL 2021'!$A$1:G122319,2,0),"")</f>
        <v>ARGAMASSA TRAÇO 1:0,5:4,5 (EM VOLUME DE CIMENTO, CAL E AREIA MÉDIA ÚMIDA) PARA ASSENTAMENTO DE ALVENARIA, PREPARO MANUAL. AF_08/2019</v>
      </c>
      <c r="F229" s="117" t="str">
        <f>IF($D229&lt;&gt;"",VLOOKUP($D229,'SINAPI-MT ABRIL 2021'!$1:$1048576,3,0),"")</f>
        <v>M3</v>
      </c>
      <c r="G229" s="105">
        <v>6.0000000000000001E-3</v>
      </c>
      <c r="H229" s="106">
        <f>IF($D229&lt;&gt;"",VLOOKUP($D229,'SINAPI-MT ABRIL 2021'!$1:$1048576,4,0),"")</f>
        <v>467.27</v>
      </c>
      <c r="I229" s="107">
        <f t="shared" si="22"/>
        <v>2.8</v>
      </c>
    </row>
    <row r="230" spans="2:9" ht="25.5">
      <c r="B230" s="102" t="s">
        <v>789</v>
      </c>
      <c r="C230" s="246" t="s">
        <v>20</v>
      </c>
      <c r="D230" s="103">
        <v>4917</v>
      </c>
      <c r="E230" s="116" t="str">
        <f>IF($D230&lt;&gt;"",VLOOKUP($D230,'SINAPI-MT ABRIL 2021'!$A$1:G122320,2,0),"")</f>
        <v>PORTA DE ABRIR EM ALUMINIO TIPO VENEZIANA, ACABAMENTO ANODIZADO NATURAL, SEM GUARNICAO/ALIZAR/VISTA</v>
      </c>
      <c r="F230" s="117" t="str">
        <f>IF($D230&lt;&gt;"",VLOOKUP($D230,'SINAPI-MT ABRIL 2021'!$1:$1048576,3,0),"")</f>
        <v xml:space="preserve">M2    </v>
      </c>
      <c r="G230" s="105">
        <v>1</v>
      </c>
      <c r="H230" s="106">
        <f>IF($D230&lt;&gt;"",VLOOKUP($D230,'SINAPI-MT ABRIL 2021'!$1:$1048576,4,0),"")</f>
        <v>567.94000000000005</v>
      </c>
      <c r="I230" s="107">
        <f t="shared" si="22"/>
        <v>567.94000000000005</v>
      </c>
    </row>
    <row r="231" spans="2:9" ht="14.25" customHeight="1" thickBot="1">
      <c r="B231" s="363"/>
      <c r="C231" s="364"/>
      <c r="D231" s="365"/>
      <c r="E231" s="365"/>
      <c r="F231" s="364"/>
      <c r="G231" s="366"/>
      <c r="H231" s="367"/>
      <c r="I231" s="368"/>
    </row>
    <row r="232" spans="2:9" ht="25.5" customHeight="1" thickBot="1">
      <c r="B232" s="540" t="s">
        <v>66</v>
      </c>
      <c r="C232" s="541"/>
      <c r="D232" s="541"/>
      <c r="E232" s="542" t="s">
        <v>67</v>
      </c>
      <c r="F232" s="553" t="s">
        <v>992</v>
      </c>
      <c r="G232" s="544"/>
      <c r="H232" s="545"/>
      <c r="I232" s="546">
        <f>TRUNC(SUM(I233:I238),2)</f>
        <v>705.6</v>
      </c>
    </row>
    <row r="233" spans="2:9">
      <c r="B233" s="494" t="s">
        <v>783</v>
      </c>
      <c r="C233" s="495" t="s">
        <v>20</v>
      </c>
      <c r="D233" s="495">
        <v>88309</v>
      </c>
      <c r="E233" s="497" t="str">
        <f>IF($D233&lt;&gt;"",VLOOKUP($D233,'SINAPI-MT ABRIL 2021'!$A$1:G122323,2,0),"")</f>
        <v>PEDREIRO COM ENCARGOS COMPLEMENTARES</v>
      </c>
      <c r="F233" s="498" t="str">
        <f>IF($D233&lt;&gt;"",VLOOKUP($D233,'SINAPI-MT ABRIL 2021'!$1:$1048576,3,0),"")</f>
        <v>H</v>
      </c>
      <c r="G233" s="499">
        <v>0.77</v>
      </c>
      <c r="H233" s="500">
        <f>IF($D233&lt;&gt;"",VLOOKUP($D233,'SINAPI-MT ABRIL 2021'!$1:$1048576,4,0),"")</f>
        <v>17.670000000000002</v>
      </c>
      <c r="I233" s="501">
        <f t="shared" ref="I233:I238" si="23">TRUNC(G233*H233,2)</f>
        <v>13.6</v>
      </c>
    </row>
    <row r="234" spans="2:9">
      <c r="B234" s="102" t="s">
        <v>783</v>
      </c>
      <c r="C234" s="103" t="s">
        <v>20</v>
      </c>
      <c r="D234" s="103">
        <v>88316</v>
      </c>
      <c r="E234" s="116" t="str">
        <f>IF($D234&lt;&gt;"",VLOOKUP($D234,'SINAPI-MT ABRIL 2021'!$A$1:G122324,2,0),"")</f>
        <v>SERVENTE COM ENCARGOS COMPLEMENTARES</v>
      </c>
      <c r="F234" s="117" t="str">
        <f>IF($D234&lt;&gt;"",VLOOKUP($D234,'SINAPI-MT ABRIL 2021'!$1:$1048576,3,0),"")</f>
        <v>H</v>
      </c>
      <c r="G234" s="105">
        <v>0.38</v>
      </c>
      <c r="H234" s="106">
        <f>IF($D234&lt;&gt;"",VLOOKUP($D234,'SINAPI-MT ABRIL 2021'!$1:$1048576,4,0),"")</f>
        <v>14.02</v>
      </c>
      <c r="I234" s="107">
        <f t="shared" si="23"/>
        <v>5.32</v>
      </c>
    </row>
    <row r="235" spans="2:9" ht="33.75" customHeight="1">
      <c r="B235" s="102" t="s">
        <v>783</v>
      </c>
      <c r="C235" s="103" t="s">
        <v>20</v>
      </c>
      <c r="D235" s="103">
        <v>36888</v>
      </c>
      <c r="E235" s="116" t="str">
        <f>IF($D235&lt;&gt;"",VLOOKUP($D235,'SINAPI-MT ABRIL 2021'!$A$1:G122325,2,0),"")</f>
        <v>GUARNICAO/MOLDURA DE ACABAMENTO PARA ESQUADRIA DE ALUMINIO ANODIZADO NATURAL, PARA 1 FACE</v>
      </c>
      <c r="F235" s="117" t="str">
        <f>IF($D235&lt;&gt;"",VLOOKUP($D235,'SINAPI-MT ABRIL 2021'!$1:$1048576,3,0),"")</f>
        <v xml:space="preserve">M     </v>
      </c>
      <c r="G235" s="105">
        <v>7.25</v>
      </c>
      <c r="H235" s="106">
        <f>IF($D235&lt;&gt;"",VLOOKUP($D235,'SINAPI-MT ABRIL 2021'!$1:$1048576,4,0),"")</f>
        <v>15.35</v>
      </c>
      <c r="I235" s="107">
        <f t="shared" si="23"/>
        <v>111.28</v>
      </c>
    </row>
    <row r="236" spans="2:9" ht="38.25">
      <c r="B236" s="102" t="s">
        <v>783</v>
      </c>
      <c r="C236" s="103" t="s">
        <v>20</v>
      </c>
      <c r="D236" s="103">
        <v>7568</v>
      </c>
      <c r="E236" s="116" t="str">
        <f>IF($D236&lt;&gt;"",VLOOKUP($D236,'SINAPI-MT ABRIL 2021'!$A$1:G122326,2,0),"")</f>
        <v>BUCHA DE NYLON SEM ABA S10, COM PARAFUSO DE 6,10 X 65 MM EM ACO ZINCADO COM ROSCA SOBERBA, CABECA CHATA E FENDA PHILLIPS</v>
      </c>
      <c r="F236" s="117" t="str">
        <f>IF($D236&lt;&gt;"",VLOOKUP($D236,'SINAPI-MT ABRIL 2021'!$1:$1048576,3,0),"")</f>
        <v xml:space="preserve">UN    </v>
      </c>
      <c r="G236" s="105">
        <v>6.96</v>
      </c>
      <c r="H236" s="106">
        <f>IF($D236&lt;&gt;"",VLOOKUP($D236,'SINAPI-MT ABRIL 2021'!$1:$1048576,4,0),"")</f>
        <v>0.67</v>
      </c>
      <c r="I236" s="107">
        <f t="shared" si="23"/>
        <v>4.66</v>
      </c>
    </row>
    <row r="237" spans="2:9" ht="38.25">
      <c r="B237" s="102" t="s">
        <v>783</v>
      </c>
      <c r="C237" s="103" t="s">
        <v>20</v>
      </c>
      <c r="D237" s="103">
        <v>88627</v>
      </c>
      <c r="E237" s="116" t="str">
        <f>IF($D237&lt;&gt;"",VLOOKUP($D237,'SINAPI-MT ABRIL 2021'!$A$1:G122327,2,0),"")</f>
        <v>ARGAMASSA TRAÇO 1:0,5:4,5 (EM VOLUME DE CIMENTO, CAL E AREIA MÉDIA ÚMIDA) PARA ASSENTAMENTO DE ALVENARIA, PREPARO MANUAL. AF_08/2019</v>
      </c>
      <c r="F237" s="117" t="str">
        <f>IF($D237&lt;&gt;"",VLOOKUP($D237,'SINAPI-MT ABRIL 2021'!$1:$1048576,3,0),"")</f>
        <v>M3</v>
      </c>
      <c r="G237" s="105">
        <v>6.0000000000000001E-3</v>
      </c>
      <c r="H237" s="106">
        <f>IF($D237&lt;&gt;"",VLOOKUP($D237,'SINAPI-MT ABRIL 2021'!$1:$1048576,4,0),"")</f>
        <v>467.27</v>
      </c>
      <c r="I237" s="107">
        <f t="shared" si="23"/>
        <v>2.8</v>
      </c>
    </row>
    <row r="238" spans="2:9" ht="25.5">
      <c r="B238" s="102" t="s">
        <v>789</v>
      </c>
      <c r="C238" s="246" t="s">
        <v>20</v>
      </c>
      <c r="D238" s="103">
        <v>4917</v>
      </c>
      <c r="E238" s="116" t="str">
        <f>IF($D238&lt;&gt;"",VLOOKUP($D238,'SINAPI-MT ABRIL 2021'!$A$1:G122328,2,0),"")</f>
        <v>PORTA DE ABRIR EM ALUMINIO TIPO VENEZIANA, ACABAMENTO ANODIZADO NATURAL, SEM GUARNICAO/ALIZAR/VISTA</v>
      </c>
      <c r="F238" s="117" t="str">
        <f>IF($D238&lt;&gt;"",VLOOKUP($D238,'SINAPI-MT ABRIL 2021'!$1:$1048576,3,0),"")</f>
        <v xml:space="preserve">M2    </v>
      </c>
      <c r="G238" s="105">
        <v>1</v>
      </c>
      <c r="H238" s="106">
        <f>IF($D238&lt;&gt;"",VLOOKUP($D238,'SINAPI-MT ABRIL 2021'!$1:$1048576,4,0),"")</f>
        <v>567.94000000000005</v>
      </c>
      <c r="I238" s="107">
        <f t="shared" si="23"/>
        <v>567.94000000000005</v>
      </c>
    </row>
    <row r="239" spans="2:9" ht="14.25" customHeight="1" thickBot="1">
      <c r="B239" s="355"/>
      <c r="C239" s="356"/>
      <c r="D239" s="356"/>
      <c r="E239" s="373"/>
      <c r="F239" s="374"/>
      <c r="G239" s="360"/>
      <c r="H239" s="375"/>
      <c r="I239" s="372"/>
    </row>
    <row r="240" spans="2:9" ht="25.5" customHeight="1" thickBot="1">
      <c r="B240" s="540" t="s">
        <v>792</v>
      </c>
      <c r="C240" s="541"/>
      <c r="D240" s="541"/>
      <c r="E240" s="542" t="s">
        <v>433</v>
      </c>
      <c r="F240" s="543" t="s">
        <v>994</v>
      </c>
      <c r="G240" s="544"/>
      <c r="H240" s="545"/>
      <c r="I240" s="546">
        <f>TRUNC(SUM(I241:I246),2)</f>
        <v>1891.92</v>
      </c>
    </row>
    <row r="241" spans="2:9" ht="63.75" customHeight="1">
      <c r="B241" s="502" t="s">
        <v>789</v>
      </c>
      <c r="C241" s="503" t="s">
        <v>20</v>
      </c>
      <c r="D241" s="505">
        <v>3104</v>
      </c>
      <c r="E241" s="497" t="str">
        <f>IF($D241&lt;&gt;"",VLOOKUP($D241,'SINAPI-MT ABRIL 2021'!$A$1:G122331,2,0),"")</f>
        <v>CONJ. DE FERRAGENS PARA PORTA DE VIDRO TEMPERADO, EM ZAMAC CROMADO, CONTEMPLANDO: DOBRADICA INF.; DOBRADICA SUP.; PIVO PARA DOBRADICA INF.; PIVO PARA DOBRADICA SUP.; FECHADURA CENTRAL EM ZAMC CROMADO; CONTRA FECHADURA DE PRESSAO</v>
      </c>
      <c r="F241" s="498" t="str">
        <f>IF($D241&lt;&gt;"",VLOOKUP($D241,'SINAPI-MT ABRIL 2021'!$1:$1048576,3,0),"")</f>
        <v xml:space="preserve">CJ    </v>
      </c>
      <c r="G241" s="508">
        <v>2</v>
      </c>
      <c r="H241" s="500">
        <f>IF($D241&lt;&gt;"",VLOOKUP($D241,'SINAPI-MT ABRIL 2021'!$1:$1048576,4,0),"")</f>
        <v>115.24</v>
      </c>
      <c r="I241" s="501">
        <f t="shared" ref="I241:I246" si="24">TRUNC(G241*H241,2)</f>
        <v>230.48</v>
      </c>
    </row>
    <row r="242" spans="2:9" ht="32.25" customHeight="1">
      <c r="B242" s="149" t="s">
        <v>789</v>
      </c>
      <c r="C242" s="246" t="s">
        <v>20</v>
      </c>
      <c r="D242" s="109">
        <v>10507</v>
      </c>
      <c r="E242" s="116" t="str">
        <f>IF($D242&lt;&gt;"",VLOOKUP($D242,'SINAPI-MT ABRIL 2021'!$A$1:G122332,2,0),"")</f>
        <v>VIDRO TEMPERADO INCOLOR E = 10 MM, SEM COLOCACAO</v>
      </c>
      <c r="F242" s="117" t="str">
        <f>IF($D242&lt;&gt;"",VLOOKUP($D242,'SINAPI-MT ABRIL 2021'!$1:$1048576,3,0),"")</f>
        <v xml:space="preserve">M2    </v>
      </c>
      <c r="G242" s="112">
        <f>1.75*2.3</f>
        <v>4.0249999999999995</v>
      </c>
      <c r="H242" s="106">
        <f>IF($D242&lt;&gt;"",VLOOKUP($D242,'SINAPI-MT ABRIL 2021'!$1:$1048576,4,0),"")</f>
        <v>329.84</v>
      </c>
      <c r="I242" s="107">
        <f t="shared" si="24"/>
        <v>1327.6</v>
      </c>
    </row>
    <row r="243" spans="2:9" ht="32.25" customHeight="1">
      <c r="B243" s="149" t="s">
        <v>786</v>
      </c>
      <c r="C243" s="246" t="s">
        <v>20</v>
      </c>
      <c r="D243" s="109">
        <v>88316</v>
      </c>
      <c r="E243" s="116" t="str">
        <f>IF($D243&lt;&gt;"",VLOOKUP($D243,'SINAPI-MT ABRIL 2021'!$A$1:G122333,2,0),"")</f>
        <v>SERVENTE COM ENCARGOS COMPLEMENTARES</v>
      </c>
      <c r="F243" s="117" t="str">
        <f>IF($D243&lt;&gt;"",VLOOKUP($D243,'SINAPI-MT ABRIL 2021'!$1:$1048576,3,0),"")</f>
        <v>H</v>
      </c>
      <c r="G243" s="112">
        <v>0.5</v>
      </c>
      <c r="H243" s="106">
        <f>IF($D243&lt;&gt;"",VLOOKUP($D243,'SINAPI-MT ABRIL 2021'!$1:$1048576,4,0),"")</f>
        <v>14.02</v>
      </c>
      <c r="I243" s="107">
        <f t="shared" si="24"/>
        <v>7.01</v>
      </c>
    </row>
    <row r="244" spans="2:9" ht="32.25" customHeight="1">
      <c r="B244" s="149" t="s">
        <v>786</v>
      </c>
      <c r="C244" s="246" t="s">
        <v>20</v>
      </c>
      <c r="D244" s="109">
        <v>88325</v>
      </c>
      <c r="E244" s="116" t="str">
        <f>IF($D244&lt;&gt;"",VLOOKUP($D244,'SINAPI-MT ABRIL 2021'!$A$1:G122334,2,0),"")</f>
        <v>VIDRACEIRO COM ENCARGOS COMPLEMENTARES</v>
      </c>
      <c r="F244" s="117" t="str">
        <f>IF($D244&lt;&gt;"",VLOOKUP($D244,'SINAPI-MT ABRIL 2021'!$1:$1048576,3,0),"")</f>
        <v>H</v>
      </c>
      <c r="G244" s="112">
        <v>0.5</v>
      </c>
      <c r="H244" s="106">
        <f>IF($D244&lt;&gt;"",VLOOKUP($D244,'SINAPI-MT ABRIL 2021'!$1:$1048576,4,0),"")</f>
        <v>17.010000000000002</v>
      </c>
      <c r="I244" s="107">
        <f t="shared" si="24"/>
        <v>8.5</v>
      </c>
    </row>
    <row r="245" spans="2:9" ht="32.25" customHeight="1">
      <c r="B245" s="149" t="s">
        <v>789</v>
      </c>
      <c r="C245" s="246" t="s">
        <v>20</v>
      </c>
      <c r="D245" s="109">
        <v>10498</v>
      </c>
      <c r="E245" s="116" t="str">
        <f>IF($D245&lt;&gt;"",VLOOKUP($D245,'SINAPI-MT ABRIL 2021'!$A$1:G122335,2,0),"")</f>
        <v>MASSA PARA VIDRO</v>
      </c>
      <c r="F245" s="117" t="str">
        <f>IF($D245&lt;&gt;"",VLOOKUP($D245,'SINAPI-MT ABRIL 2021'!$1:$1048576,3,0),"")</f>
        <v xml:space="preserve">KG    </v>
      </c>
      <c r="G245" s="112">
        <v>1.5</v>
      </c>
      <c r="H245" s="106">
        <f>IF($D245&lt;&gt;"",VLOOKUP($D245,'SINAPI-MT ABRIL 2021'!$1:$1048576,4,0),"")</f>
        <v>9.33</v>
      </c>
      <c r="I245" s="107">
        <f t="shared" si="24"/>
        <v>13.99</v>
      </c>
    </row>
    <row r="246" spans="2:9" ht="30" customHeight="1" thickBot="1">
      <c r="B246" s="376" t="s">
        <v>789</v>
      </c>
      <c r="C246" s="153" t="s">
        <v>20</v>
      </c>
      <c r="D246" s="377">
        <v>38168</v>
      </c>
      <c r="E246" s="369" t="str">
        <f>IF($D246&lt;&gt;"",VLOOKUP($D246,'SINAPI-MT ABRIL 2021'!$A$1:G122336,2,0),"")</f>
        <v>PUXADOR TUBULAR RETO DUPLO, EM ALUMINIO CROMADO, COMPRIMENTO DE APROX 400 MM E DIAMETRO DE 25 MM (1")</v>
      </c>
      <c r="F246" s="370" t="str">
        <f>IF($D246&lt;&gt;"",VLOOKUP($D246,'SINAPI-MT ABRIL 2021'!$1:$1048576,3,0),"")</f>
        <v xml:space="preserve">UN    </v>
      </c>
      <c r="G246" s="378">
        <v>2</v>
      </c>
      <c r="H246" s="379">
        <f>IF($D246&lt;&gt;"",VLOOKUP($D246,'SINAPI-MT ABRIL 2021'!$1:$1048576,4,0),"")</f>
        <v>152.16999999999999</v>
      </c>
      <c r="I246" s="372">
        <f t="shared" si="24"/>
        <v>304.33999999999997</v>
      </c>
    </row>
    <row r="247" spans="2:9" ht="30" customHeight="1" thickBot="1">
      <c r="B247" s="540" t="s">
        <v>793</v>
      </c>
      <c r="C247" s="541"/>
      <c r="D247" s="541"/>
      <c r="E247" s="542" t="s">
        <v>794</v>
      </c>
      <c r="F247" s="543" t="s">
        <v>994</v>
      </c>
      <c r="G247" s="544"/>
      <c r="H247" s="545"/>
      <c r="I247" s="546">
        <f>TRUNC(SUM(I248:I253),2)</f>
        <v>1891.92</v>
      </c>
    </row>
    <row r="248" spans="2:9" ht="68.25" customHeight="1">
      <c r="B248" s="502" t="s">
        <v>789</v>
      </c>
      <c r="C248" s="503" t="s">
        <v>20</v>
      </c>
      <c r="D248" s="505">
        <v>3104</v>
      </c>
      <c r="E248" s="497" t="str">
        <f>IF($D248&lt;&gt;"",VLOOKUP($D248,'SINAPI-MT ABRIL 2021'!$A$1:G122338,2,0),"")</f>
        <v>CONJ. DE FERRAGENS PARA PORTA DE VIDRO TEMPERADO, EM ZAMAC CROMADO, CONTEMPLANDO: DOBRADICA INF.; DOBRADICA SUP.; PIVO PARA DOBRADICA INF.; PIVO PARA DOBRADICA SUP.; FECHADURA CENTRAL EM ZAMC CROMADO; CONTRA FECHADURA DE PRESSAO</v>
      </c>
      <c r="F248" s="498" t="str">
        <f>IF($D248&lt;&gt;"",VLOOKUP($D248,'SINAPI-MT ABRIL 2021'!$1:$1048576,3,0),"")</f>
        <v xml:space="preserve">CJ    </v>
      </c>
      <c r="G248" s="508">
        <v>2</v>
      </c>
      <c r="H248" s="500">
        <f>IF($D248&lt;&gt;"",VLOOKUP($D248,'SINAPI-MT ABRIL 2021'!$1:$1048576,4,0),"")</f>
        <v>115.24</v>
      </c>
      <c r="I248" s="501">
        <f t="shared" ref="I248:I253" si="25">TRUNC(G248*H248,2)</f>
        <v>230.48</v>
      </c>
    </row>
    <row r="249" spans="2:9" ht="30" customHeight="1">
      <c r="B249" s="149" t="s">
        <v>789</v>
      </c>
      <c r="C249" s="246" t="s">
        <v>20</v>
      </c>
      <c r="D249" s="109">
        <v>10507</v>
      </c>
      <c r="E249" s="116" t="str">
        <f>IF($D249&lt;&gt;"",VLOOKUP($D249,'SINAPI-MT ABRIL 2021'!$A$1:G122339,2,0),"")</f>
        <v>VIDRO TEMPERADO INCOLOR E = 10 MM, SEM COLOCACAO</v>
      </c>
      <c r="F249" s="117" t="str">
        <f>IF($D249&lt;&gt;"",VLOOKUP($D249,'SINAPI-MT ABRIL 2021'!$1:$1048576,3,0),"")</f>
        <v xml:space="preserve">M2    </v>
      </c>
      <c r="G249" s="112">
        <f>(1.75*2.3)</f>
        <v>4.0249999999999995</v>
      </c>
      <c r="H249" s="106">
        <f>IF($D249&lt;&gt;"",VLOOKUP($D249,'SINAPI-MT ABRIL 2021'!$1:$1048576,4,0),"")</f>
        <v>329.84</v>
      </c>
      <c r="I249" s="107">
        <f t="shared" si="25"/>
        <v>1327.6</v>
      </c>
    </row>
    <row r="250" spans="2:9" ht="30" customHeight="1">
      <c r="B250" s="149" t="s">
        <v>786</v>
      </c>
      <c r="C250" s="246" t="s">
        <v>20</v>
      </c>
      <c r="D250" s="109">
        <v>88316</v>
      </c>
      <c r="E250" s="116" t="str">
        <f>IF($D250&lt;&gt;"",VLOOKUP($D250,'SINAPI-MT ABRIL 2021'!$A$1:G122340,2,0),"")</f>
        <v>SERVENTE COM ENCARGOS COMPLEMENTARES</v>
      </c>
      <c r="F250" s="117" t="str">
        <f>IF($D250&lt;&gt;"",VLOOKUP($D250,'SINAPI-MT ABRIL 2021'!$1:$1048576,3,0),"")</f>
        <v>H</v>
      </c>
      <c r="G250" s="112">
        <v>0.5</v>
      </c>
      <c r="H250" s="106">
        <f>IF($D250&lt;&gt;"",VLOOKUP($D250,'SINAPI-MT ABRIL 2021'!$1:$1048576,4,0),"")</f>
        <v>14.02</v>
      </c>
      <c r="I250" s="107">
        <f t="shared" si="25"/>
        <v>7.01</v>
      </c>
    </row>
    <row r="251" spans="2:9" ht="30" customHeight="1">
      <c r="B251" s="149" t="s">
        <v>786</v>
      </c>
      <c r="C251" s="246" t="s">
        <v>20</v>
      </c>
      <c r="D251" s="109">
        <v>88325</v>
      </c>
      <c r="E251" s="116" t="str">
        <f>IF($D251&lt;&gt;"",VLOOKUP($D251,'SINAPI-MT ABRIL 2021'!$A$1:G122341,2,0),"")</f>
        <v>VIDRACEIRO COM ENCARGOS COMPLEMENTARES</v>
      </c>
      <c r="F251" s="117" t="str">
        <f>IF($D251&lt;&gt;"",VLOOKUP($D251,'SINAPI-MT ABRIL 2021'!$1:$1048576,3,0),"")</f>
        <v>H</v>
      </c>
      <c r="G251" s="112">
        <v>0.5</v>
      </c>
      <c r="H251" s="106">
        <f>IF($D251&lt;&gt;"",VLOOKUP($D251,'SINAPI-MT ABRIL 2021'!$1:$1048576,4,0),"")</f>
        <v>17.010000000000002</v>
      </c>
      <c r="I251" s="107">
        <f t="shared" si="25"/>
        <v>8.5</v>
      </c>
    </row>
    <row r="252" spans="2:9" ht="30" customHeight="1">
      <c r="B252" s="149" t="s">
        <v>789</v>
      </c>
      <c r="C252" s="246" t="s">
        <v>20</v>
      </c>
      <c r="D252" s="109">
        <v>10498</v>
      </c>
      <c r="E252" s="116" t="str">
        <f>IF($D252&lt;&gt;"",VLOOKUP($D252,'SINAPI-MT ABRIL 2021'!$A$1:G122342,2,0),"")</f>
        <v>MASSA PARA VIDRO</v>
      </c>
      <c r="F252" s="117" t="str">
        <f>IF($D252&lt;&gt;"",VLOOKUP($D252,'SINAPI-MT ABRIL 2021'!$1:$1048576,3,0),"")</f>
        <v xml:space="preserve">KG    </v>
      </c>
      <c r="G252" s="112">
        <v>1.5</v>
      </c>
      <c r="H252" s="106">
        <f>IF($D252&lt;&gt;"",VLOOKUP($D252,'SINAPI-MT ABRIL 2021'!$1:$1048576,4,0),"")</f>
        <v>9.33</v>
      </c>
      <c r="I252" s="107">
        <f t="shared" si="25"/>
        <v>13.99</v>
      </c>
    </row>
    <row r="253" spans="2:9" ht="30" customHeight="1" thickBot="1">
      <c r="B253" s="376" t="s">
        <v>789</v>
      </c>
      <c r="C253" s="153" t="s">
        <v>20</v>
      </c>
      <c r="D253" s="377">
        <v>38168</v>
      </c>
      <c r="E253" s="369" t="str">
        <f>IF($D253&lt;&gt;"",VLOOKUP($D253,'SINAPI-MT ABRIL 2021'!$A$1:G122343,2,0),"")</f>
        <v>PUXADOR TUBULAR RETO DUPLO, EM ALUMINIO CROMADO, COMPRIMENTO DE APROX 400 MM E DIAMETRO DE 25 MM (1")</v>
      </c>
      <c r="F253" s="370" t="str">
        <f>IF($D253&lt;&gt;"",VLOOKUP($D253,'SINAPI-MT ABRIL 2021'!$1:$1048576,3,0),"")</f>
        <v xml:space="preserve">UN    </v>
      </c>
      <c r="G253" s="378">
        <v>2</v>
      </c>
      <c r="H253" s="379">
        <f>IF($D253&lt;&gt;"",VLOOKUP($D253,'SINAPI-MT ABRIL 2021'!$1:$1048576,4,0),"")</f>
        <v>152.16999999999999</v>
      </c>
      <c r="I253" s="372">
        <f t="shared" si="25"/>
        <v>304.33999999999997</v>
      </c>
    </row>
    <row r="254" spans="2:9" ht="30" customHeight="1" thickBot="1">
      <c r="B254" s="540" t="s">
        <v>795</v>
      </c>
      <c r="C254" s="541"/>
      <c r="D254" s="541"/>
      <c r="E254" s="542" t="s">
        <v>796</v>
      </c>
      <c r="F254" s="553" t="s">
        <v>992</v>
      </c>
      <c r="G254" s="544"/>
      <c r="H254" s="545"/>
      <c r="I254" s="546">
        <f>TRUNC(SUM(I255:I258),2)</f>
        <v>581.21</v>
      </c>
    </row>
    <row r="255" spans="2:9" ht="42.75" customHeight="1">
      <c r="B255" s="502" t="s">
        <v>789</v>
      </c>
      <c r="C255" s="503" t="s">
        <v>20</v>
      </c>
      <c r="D255" s="505">
        <v>100674</v>
      </c>
      <c r="E255" s="497" t="str">
        <f>IF($D255&lt;&gt;"",VLOOKUP($D255,'SINAPI-MT ABRIL 2021'!$A$1:G122345,2,0),"")</f>
        <v>JANELA FIXA DE ALUMÍNIO PARA VIDRO, COM VIDRO, BATENTE E FERRAGENS. EXCLUSIVE ACABAMENTO, ALIZAR E CONTRAMARCO. FORNECIMENTO E INSTALAÇÃO. AF_12/2019</v>
      </c>
      <c r="F255" s="498" t="str">
        <f>IF($D255&lt;&gt;"",VLOOKUP($D255,'SINAPI-MT ABRIL 2021'!$1:$1048576,3,0),"")</f>
        <v>M2</v>
      </c>
      <c r="G255" s="508">
        <v>1</v>
      </c>
      <c r="H255" s="500">
        <f>IF($D255&lt;&gt;"",VLOOKUP($D255,'SINAPI-MT ABRIL 2021'!$1:$1048576,4,0),"")</f>
        <v>551.71</v>
      </c>
      <c r="I255" s="501">
        <f t="shared" ref="I255:I258" si="26">TRUNC(G255*H255,2)</f>
        <v>551.71</v>
      </c>
    </row>
    <row r="256" spans="2:9" ht="30" customHeight="1">
      <c r="B256" s="149" t="s">
        <v>786</v>
      </c>
      <c r="C256" s="246" t="s">
        <v>20</v>
      </c>
      <c r="D256" s="109">
        <v>88316</v>
      </c>
      <c r="E256" s="116" t="str">
        <f>IF($D256&lt;&gt;"",VLOOKUP($D256,'SINAPI-MT ABRIL 2021'!$A$1:G122346,2,0),"")</f>
        <v>SERVENTE COM ENCARGOS COMPLEMENTARES</v>
      </c>
      <c r="F256" s="117" t="str">
        <f>IF($D256&lt;&gt;"",VLOOKUP($D256,'SINAPI-MT ABRIL 2021'!$1:$1048576,3,0),"")</f>
        <v>H</v>
      </c>
      <c r="G256" s="112">
        <v>0.5</v>
      </c>
      <c r="H256" s="106">
        <f>IF($D256&lt;&gt;"",VLOOKUP($D256,'SINAPI-MT ABRIL 2021'!$1:$1048576,4,0),"")</f>
        <v>14.02</v>
      </c>
      <c r="I256" s="107">
        <f t="shared" si="26"/>
        <v>7.01</v>
      </c>
    </row>
    <row r="257" spans="2:9" ht="30" customHeight="1">
      <c r="B257" s="149" t="s">
        <v>786</v>
      </c>
      <c r="C257" s="246" t="s">
        <v>20</v>
      </c>
      <c r="D257" s="109">
        <v>88325</v>
      </c>
      <c r="E257" s="116" t="str">
        <f>IF($D257&lt;&gt;"",VLOOKUP($D257,'SINAPI-MT ABRIL 2021'!$A$1:G122347,2,0),"")</f>
        <v>VIDRACEIRO COM ENCARGOS COMPLEMENTARES</v>
      </c>
      <c r="F257" s="117" t="str">
        <f>IF($D257&lt;&gt;"",VLOOKUP($D257,'SINAPI-MT ABRIL 2021'!$1:$1048576,3,0),"")</f>
        <v>H</v>
      </c>
      <c r="G257" s="112">
        <v>0.5</v>
      </c>
      <c r="H257" s="106">
        <f>IF($D257&lt;&gt;"",VLOOKUP($D257,'SINAPI-MT ABRIL 2021'!$1:$1048576,4,0),"")</f>
        <v>17.010000000000002</v>
      </c>
      <c r="I257" s="107">
        <f t="shared" si="26"/>
        <v>8.5</v>
      </c>
    </row>
    <row r="258" spans="2:9" ht="30" customHeight="1" thickBot="1">
      <c r="B258" s="376" t="s">
        <v>789</v>
      </c>
      <c r="C258" s="153" t="s">
        <v>20</v>
      </c>
      <c r="D258" s="377">
        <v>10498</v>
      </c>
      <c r="E258" s="369" t="str">
        <f>IF($D258&lt;&gt;"",VLOOKUP($D258,'SINAPI-MT ABRIL 2021'!$A$1:G122348,2,0),"")</f>
        <v>MASSA PARA VIDRO</v>
      </c>
      <c r="F258" s="370" t="str">
        <f>IF($D258&lt;&gt;"",VLOOKUP($D258,'SINAPI-MT ABRIL 2021'!$1:$1048576,3,0),"")</f>
        <v xml:space="preserve">KG    </v>
      </c>
      <c r="G258" s="378">
        <v>1.5</v>
      </c>
      <c r="H258" s="379">
        <f>IF($D258&lt;&gt;"",VLOOKUP($D258,'SINAPI-MT ABRIL 2021'!$1:$1048576,4,0),"")</f>
        <v>9.33</v>
      </c>
      <c r="I258" s="372">
        <f t="shared" si="26"/>
        <v>13.99</v>
      </c>
    </row>
    <row r="259" spans="2:9" ht="38.25" customHeight="1" thickBot="1">
      <c r="B259" s="540" t="s">
        <v>797</v>
      </c>
      <c r="C259" s="541"/>
      <c r="D259" s="541"/>
      <c r="E259" s="542" t="s">
        <v>798</v>
      </c>
      <c r="F259" s="553" t="s">
        <v>992</v>
      </c>
      <c r="G259" s="544"/>
      <c r="H259" s="545"/>
      <c r="I259" s="546">
        <f>TRUNC(SUM(I260:I263),2)</f>
        <v>359.34</v>
      </c>
    </row>
    <row r="260" spans="2:9" ht="14.25" customHeight="1">
      <c r="B260" s="502" t="s">
        <v>789</v>
      </c>
      <c r="C260" s="503" t="s">
        <v>20</v>
      </c>
      <c r="D260" s="505">
        <v>10507</v>
      </c>
      <c r="E260" s="497" t="str">
        <f>IF($D260&lt;&gt;"",VLOOKUP($D260,'SINAPI-MT ABRIL 2021'!$A$1:G122350,2,0),"")</f>
        <v>VIDRO TEMPERADO INCOLOR E = 10 MM, SEM COLOCACAO</v>
      </c>
      <c r="F260" s="498" t="str">
        <f>IF($D260&lt;&gt;"",VLOOKUP($D260,'SINAPI-MT ABRIL 2021'!$1:$1048576,3,0),"")</f>
        <v xml:space="preserve">M2    </v>
      </c>
      <c r="G260" s="508">
        <v>1</v>
      </c>
      <c r="H260" s="500">
        <f>IF($D260&lt;&gt;"",VLOOKUP($D260,'SINAPI-MT ABRIL 2021'!$1:$1048576,4,0),"")</f>
        <v>329.84</v>
      </c>
      <c r="I260" s="501">
        <f t="shared" ref="I260:I263" si="27">TRUNC(G260*H260,2)</f>
        <v>329.84</v>
      </c>
    </row>
    <row r="261" spans="2:9" ht="14.25" customHeight="1">
      <c r="B261" s="149" t="s">
        <v>786</v>
      </c>
      <c r="C261" s="246" t="s">
        <v>20</v>
      </c>
      <c r="D261" s="109">
        <v>88316</v>
      </c>
      <c r="E261" s="116" t="str">
        <f>IF($D261&lt;&gt;"",VLOOKUP($D261,'SINAPI-MT ABRIL 2021'!$A$1:G122351,2,0),"")</f>
        <v>SERVENTE COM ENCARGOS COMPLEMENTARES</v>
      </c>
      <c r="F261" s="117" t="str">
        <f>IF($D261&lt;&gt;"",VLOOKUP($D261,'SINAPI-MT ABRIL 2021'!$1:$1048576,3,0),"")</f>
        <v>H</v>
      </c>
      <c r="G261" s="112">
        <v>0.5</v>
      </c>
      <c r="H261" s="106">
        <f>IF($D261&lt;&gt;"",VLOOKUP($D261,'SINAPI-MT ABRIL 2021'!$1:$1048576,4,0),"")</f>
        <v>14.02</v>
      </c>
      <c r="I261" s="107">
        <f t="shared" si="27"/>
        <v>7.01</v>
      </c>
    </row>
    <row r="262" spans="2:9" ht="14.25" customHeight="1">
      <c r="B262" s="149" t="s">
        <v>786</v>
      </c>
      <c r="C262" s="246" t="s">
        <v>20</v>
      </c>
      <c r="D262" s="109">
        <v>88325</v>
      </c>
      <c r="E262" s="116" t="str">
        <f>IF($D262&lt;&gt;"",VLOOKUP($D262,'SINAPI-MT ABRIL 2021'!$A$1:G122352,2,0),"")</f>
        <v>VIDRACEIRO COM ENCARGOS COMPLEMENTARES</v>
      </c>
      <c r="F262" s="117" t="str">
        <f>IF($D262&lt;&gt;"",VLOOKUP($D262,'SINAPI-MT ABRIL 2021'!$1:$1048576,3,0),"")</f>
        <v>H</v>
      </c>
      <c r="G262" s="112">
        <v>0.5</v>
      </c>
      <c r="H262" s="106">
        <f>IF($D262&lt;&gt;"",VLOOKUP($D262,'SINAPI-MT ABRIL 2021'!$1:$1048576,4,0),"")</f>
        <v>17.010000000000002</v>
      </c>
      <c r="I262" s="107">
        <f t="shared" si="27"/>
        <v>8.5</v>
      </c>
    </row>
    <row r="263" spans="2:9" ht="14.25" customHeight="1" thickBot="1">
      <c r="B263" s="376" t="s">
        <v>789</v>
      </c>
      <c r="C263" s="153" t="s">
        <v>20</v>
      </c>
      <c r="D263" s="377">
        <v>10498</v>
      </c>
      <c r="E263" s="369" t="str">
        <f>IF($D263&lt;&gt;"",VLOOKUP($D263,'SINAPI-MT ABRIL 2021'!$A$1:G122353,2,0),"")</f>
        <v>MASSA PARA VIDRO</v>
      </c>
      <c r="F263" s="370" t="str">
        <f>IF($D263&lt;&gt;"",VLOOKUP($D263,'SINAPI-MT ABRIL 2021'!$1:$1048576,3,0),"")</f>
        <v xml:space="preserve">KG    </v>
      </c>
      <c r="G263" s="378">
        <v>1.5</v>
      </c>
      <c r="H263" s="379">
        <f>IF($D263&lt;&gt;"",VLOOKUP($D263,'SINAPI-MT ABRIL 2021'!$1:$1048576,4,0),"")</f>
        <v>9.33</v>
      </c>
      <c r="I263" s="372">
        <f t="shared" si="27"/>
        <v>13.99</v>
      </c>
    </row>
    <row r="264" spans="2:9" ht="25.5" customHeight="1" thickBot="1">
      <c r="B264" s="540" t="s">
        <v>68</v>
      </c>
      <c r="C264" s="541"/>
      <c r="D264" s="541"/>
      <c r="E264" s="542" t="s">
        <v>69</v>
      </c>
      <c r="F264" s="553" t="s">
        <v>992</v>
      </c>
      <c r="G264" s="544"/>
      <c r="H264" s="545"/>
      <c r="I264" s="546">
        <f>TRUNC(SUM(I265:I271),2)</f>
        <v>754.54</v>
      </c>
    </row>
    <row r="265" spans="2:9">
      <c r="B265" s="494" t="s">
        <v>783</v>
      </c>
      <c r="C265" s="495" t="s">
        <v>20</v>
      </c>
      <c r="D265" s="495">
        <v>88309</v>
      </c>
      <c r="E265" s="497" t="str">
        <f>IF($D265&lt;&gt;"",VLOOKUP($D265,'SINAPI-MT ABRIL 2021'!$A$1:G122355,2,0),"")</f>
        <v>PEDREIRO COM ENCARGOS COMPLEMENTARES</v>
      </c>
      <c r="F265" s="498" t="str">
        <f>IF($D265&lt;&gt;"",VLOOKUP($D265,'SINAPI-MT ABRIL 2021'!$1:$1048576,3,0),"")</f>
        <v>H</v>
      </c>
      <c r="G265" s="499">
        <v>3</v>
      </c>
      <c r="H265" s="500">
        <f>IF($D265&lt;&gt;"",VLOOKUP($D265,'SINAPI-MT ABRIL 2021'!$1:$1048576,4,0),"")</f>
        <v>17.670000000000002</v>
      </c>
      <c r="I265" s="501">
        <f t="shared" ref="I265:I271" si="28">TRUNC(G265*H265,2)</f>
        <v>53.01</v>
      </c>
    </row>
    <row r="266" spans="2:9">
      <c r="B266" s="102" t="s">
        <v>783</v>
      </c>
      <c r="C266" s="103" t="s">
        <v>20</v>
      </c>
      <c r="D266" s="103">
        <v>88316</v>
      </c>
      <c r="E266" s="116" t="str">
        <f>IF($D266&lt;&gt;"",VLOOKUP($D266,'SINAPI-MT ABRIL 2021'!$A$1:G122356,2,0),"")</f>
        <v>SERVENTE COM ENCARGOS COMPLEMENTARES</v>
      </c>
      <c r="F266" s="117" t="str">
        <f>IF($D266&lt;&gt;"",VLOOKUP($D266,'SINAPI-MT ABRIL 2021'!$1:$1048576,3,0),"")</f>
        <v>H</v>
      </c>
      <c r="G266" s="105">
        <v>3</v>
      </c>
      <c r="H266" s="106">
        <f>IF($D266&lt;&gt;"",VLOOKUP($D266,'SINAPI-MT ABRIL 2021'!$1:$1048576,4,0),"")</f>
        <v>14.02</v>
      </c>
      <c r="I266" s="107">
        <f t="shared" si="28"/>
        <v>42.06</v>
      </c>
    </row>
    <row r="267" spans="2:9" ht="38.25">
      <c r="B267" s="102" t="s">
        <v>783</v>
      </c>
      <c r="C267" s="103" t="s">
        <v>20</v>
      </c>
      <c r="D267" s="103">
        <v>88627</v>
      </c>
      <c r="E267" s="116" t="str">
        <f>IF($D267&lt;&gt;"",VLOOKUP($D267,'SINAPI-MT ABRIL 2021'!$A$1:G122357,2,0),"")</f>
        <v>ARGAMASSA TRAÇO 1:0,5:4,5 (EM VOLUME DE CIMENTO, CAL E AREIA MÉDIA ÚMIDA) PARA ASSENTAMENTO DE ALVENARIA, PREPARO MANUAL. AF_08/2019</v>
      </c>
      <c r="F267" s="117" t="str">
        <f>IF($D267&lt;&gt;"",VLOOKUP($D267,'SINAPI-MT ABRIL 2021'!$1:$1048576,3,0),"")</f>
        <v>M3</v>
      </c>
      <c r="G267" s="105">
        <v>6.0000000000000001E-3</v>
      </c>
      <c r="H267" s="106">
        <f>IF($D267&lt;&gt;"",VLOOKUP($D267,'SINAPI-MT ABRIL 2021'!$1:$1048576,4,0),"")</f>
        <v>467.27</v>
      </c>
      <c r="I267" s="107">
        <f t="shared" si="28"/>
        <v>2.8</v>
      </c>
    </row>
    <row r="268" spans="2:9" ht="51">
      <c r="B268" s="102" t="s">
        <v>783</v>
      </c>
      <c r="C268" s="103" t="s">
        <v>20</v>
      </c>
      <c r="D268" s="103">
        <v>94570</v>
      </c>
      <c r="E268" s="116" t="str">
        <f>IF($D268&lt;&gt;"",VLOOKUP($D268,'SINAPI-MT ABRIL 2021'!$A$1:G122358,2,0),"")</f>
        <v>JANELA DE ALUMÍNIO DE CORRER COM 2 FOLHAS PARA VIDROS, COM VIDROS, BATENTE, ACABAMENTO COM ACETATO OU BRILHANTE E FERRAGENS. EXCLUSIVE ALIZAR E CONTRAMARCO. FORNECIMENTO E INSTALAÇÃO. AF_12/2019</v>
      </c>
      <c r="F268" s="117" t="str">
        <f>IF($D268&lt;&gt;"",VLOOKUP($D268,'SINAPI-MT ABRIL 2021'!$1:$1048576,3,0),"")</f>
        <v>M2</v>
      </c>
      <c r="G268" s="105">
        <v>1</v>
      </c>
      <c r="H268" s="106">
        <f>IF($D268&lt;&gt;"",VLOOKUP($D268,'SINAPI-MT ABRIL 2021'!$1:$1048576,4,0),"")</f>
        <v>528.91999999999996</v>
      </c>
      <c r="I268" s="107">
        <f t="shared" si="28"/>
        <v>528.91999999999996</v>
      </c>
    </row>
    <row r="269" spans="2:9" ht="44.25" customHeight="1">
      <c r="B269" s="102" t="s">
        <v>789</v>
      </c>
      <c r="C269" s="103" t="s">
        <v>20</v>
      </c>
      <c r="D269" s="103">
        <v>36888</v>
      </c>
      <c r="E269" s="116" t="str">
        <f>IF($D269&lt;&gt;"",VLOOKUP($D269,'SINAPI-MT ABRIL 2021'!$A$1:G122359,2,0),"")</f>
        <v>GUARNICAO/MOLDURA DE ACABAMENTO PARA ESQUADRIA DE ALUMINIO ANODIZADO NATURAL, PARA 1 FACE</v>
      </c>
      <c r="F269" s="117" t="str">
        <f>IF($D269&lt;&gt;"",VLOOKUP($D269,'SINAPI-MT ABRIL 2021'!$1:$1048576,3,0),"")</f>
        <v xml:space="preserve">M     </v>
      </c>
      <c r="G269" s="105">
        <f>(0.1+1.25+1.25)*2</f>
        <v>5.2</v>
      </c>
      <c r="H269" s="106">
        <f>IF($D269&lt;&gt;"",VLOOKUP($D269,'SINAPI-MT ABRIL 2021'!$1:$1048576,4,0),"")</f>
        <v>15.35</v>
      </c>
      <c r="I269" s="107">
        <f t="shared" si="28"/>
        <v>79.819999999999993</v>
      </c>
    </row>
    <row r="270" spans="2:9">
      <c r="B270" s="102" t="s">
        <v>789</v>
      </c>
      <c r="C270" s="103" t="s">
        <v>20</v>
      </c>
      <c r="D270" s="103">
        <v>5093</v>
      </c>
      <c r="E270" s="116" t="str">
        <f>IF($D270&lt;&gt;"",VLOOKUP($D270,'SINAPI-MT ABRIL 2021'!$A$1:G122360,2,0),"")</f>
        <v>LEVANTADOR DE JANELA GUILHOTINA, EM LATAO CROMADO</v>
      </c>
      <c r="F270" s="117" t="str">
        <f>IF($D270&lt;&gt;"",VLOOKUP($D270,'SINAPI-MT ABRIL 2021'!$1:$1048576,3,0),"")</f>
        <v xml:space="preserve">PAR   </v>
      </c>
      <c r="G270" s="105">
        <v>1</v>
      </c>
      <c r="H270" s="106">
        <f>IF($D270&lt;&gt;"",VLOOKUP($D270,'SINAPI-MT ABRIL 2021'!$1:$1048576,4,0),"")</f>
        <v>18.649999999999999</v>
      </c>
      <c r="I270" s="107">
        <f t="shared" si="28"/>
        <v>18.649999999999999</v>
      </c>
    </row>
    <row r="271" spans="2:9" ht="15" thickBot="1">
      <c r="B271" s="355" t="s">
        <v>789</v>
      </c>
      <c r="C271" s="356" t="s">
        <v>20</v>
      </c>
      <c r="D271" s="356">
        <v>38167</v>
      </c>
      <c r="E271" s="369" t="str">
        <f>IF($D271&lt;&gt;"",VLOOKUP($D271,'SINAPI-MT ABRIL 2021'!$A$1:G122361,2,0),"")</f>
        <v>BORBOLETA PARA JANELA TIPO GUILHOTINA, EM ZAMAC CROMADO</v>
      </c>
      <c r="F271" s="370" t="str">
        <f>IF($D271&lt;&gt;"",VLOOKUP($D271,'SINAPI-MT ABRIL 2021'!$1:$1048576,3,0),"")</f>
        <v xml:space="preserve">PAR   </v>
      </c>
      <c r="G271" s="360">
        <v>1</v>
      </c>
      <c r="H271" s="379">
        <f>IF($D271&lt;&gt;"",VLOOKUP($D271,'SINAPI-MT ABRIL 2021'!$1:$1048576,4,0),"")</f>
        <v>29.28</v>
      </c>
      <c r="I271" s="372">
        <f t="shared" si="28"/>
        <v>29.28</v>
      </c>
    </row>
    <row r="272" spans="2:9" ht="25.5" customHeight="1" thickBot="1">
      <c r="B272" s="540" t="s">
        <v>70</v>
      </c>
      <c r="C272" s="541"/>
      <c r="D272" s="541"/>
      <c r="E272" s="542" t="s">
        <v>71</v>
      </c>
      <c r="F272" s="553" t="s">
        <v>992</v>
      </c>
      <c r="G272" s="544"/>
      <c r="H272" s="545"/>
      <c r="I272" s="546">
        <f>TRUNC(SUM(I273:I280),2)</f>
        <v>1047.93</v>
      </c>
    </row>
    <row r="273" spans="2:9">
      <c r="B273" s="494" t="s">
        <v>783</v>
      </c>
      <c r="C273" s="495" t="s">
        <v>20</v>
      </c>
      <c r="D273" s="495">
        <v>88309</v>
      </c>
      <c r="E273" s="497" t="str">
        <f>IF($D273&lt;&gt;"",VLOOKUP($D273,'SINAPI-MT ABRIL 2021'!$A$1:G122363,2,0),"")</f>
        <v>PEDREIRO COM ENCARGOS COMPLEMENTARES</v>
      </c>
      <c r="F273" s="498" t="str">
        <f>IF($D273&lt;&gt;"",VLOOKUP($D273,'SINAPI-MT ABRIL 2021'!$1:$1048576,3,0),"")</f>
        <v>H</v>
      </c>
      <c r="G273" s="499">
        <v>0.77</v>
      </c>
      <c r="H273" s="500">
        <f>IF($D273&lt;&gt;"",VLOOKUP($D273,'SINAPI-MT ABRIL 2021'!$1:$1048576,4,0),"")</f>
        <v>17.670000000000002</v>
      </c>
      <c r="I273" s="501">
        <f t="shared" ref="I273:I280" si="29">TRUNC(G273*H273,2)</f>
        <v>13.6</v>
      </c>
    </row>
    <row r="274" spans="2:9">
      <c r="B274" s="102" t="s">
        <v>783</v>
      </c>
      <c r="C274" s="103" t="s">
        <v>20</v>
      </c>
      <c r="D274" s="103">
        <v>88316</v>
      </c>
      <c r="E274" s="116" t="str">
        <f>IF($D274&lt;&gt;"",VLOOKUP($D274,'SINAPI-MT ABRIL 2021'!$A$1:G122364,2,0),"")</f>
        <v>SERVENTE COM ENCARGOS COMPLEMENTARES</v>
      </c>
      <c r="F274" s="117" t="str">
        <f>IF($D274&lt;&gt;"",VLOOKUP($D274,'SINAPI-MT ABRIL 2021'!$1:$1048576,3,0),"")</f>
        <v>H</v>
      </c>
      <c r="G274" s="105">
        <v>0.38</v>
      </c>
      <c r="H274" s="106">
        <f>IF($D274&lt;&gt;"",VLOOKUP($D274,'SINAPI-MT ABRIL 2021'!$1:$1048576,4,0),"")</f>
        <v>14.02</v>
      </c>
      <c r="I274" s="107">
        <f t="shared" si="29"/>
        <v>5.32</v>
      </c>
    </row>
    <row r="275" spans="2:9" ht="38.25">
      <c r="B275" s="102" t="s">
        <v>783</v>
      </c>
      <c r="C275" s="103" t="s">
        <v>20</v>
      </c>
      <c r="D275" s="103">
        <v>88627</v>
      </c>
      <c r="E275" s="116" t="str">
        <f>IF($D275&lt;&gt;"",VLOOKUP($D275,'SINAPI-MT ABRIL 2021'!$A$1:G122365,2,0),"")</f>
        <v>ARGAMASSA TRAÇO 1:0,5:4,5 (EM VOLUME DE CIMENTO, CAL E AREIA MÉDIA ÚMIDA) PARA ASSENTAMENTO DE ALVENARIA, PREPARO MANUAL. AF_08/2019</v>
      </c>
      <c r="F275" s="117" t="str">
        <f>IF($D275&lt;&gt;"",VLOOKUP($D275,'SINAPI-MT ABRIL 2021'!$1:$1048576,3,0),"")</f>
        <v>M3</v>
      </c>
      <c r="G275" s="105">
        <v>6.0000000000000001E-3</v>
      </c>
      <c r="H275" s="106">
        <f>IF($D275&lt;&gt;"",VLOOKUP($D275,'SINAPI-MT ABRIL 2021'!$1:$1048576,4,0),"")</f>
        <v>467.27</v>
      </c>
      <c r="I275" s="107">
        <f t="shared" si="29"/>
        <v>2.8</v>
      </c>
    </row>
    <row r="276" spans="2:9" ht="51">
      <c r="B276" s="102" t="s">
        <v>783</v>
      </c>
      <c r="C276" s="103" t="s">
        <v>20</v>
      </c>
      <c r="D276" s="103">
        <v>94570</v>
      </c>
      <c r="E276" s="116" t="str">
        <f>IF($D276&lt;&gt;"",VLOOKUP($D276,'SINAPI-MT ABRIL 2021'!$A$1:G122366,2,0),"")</f>
        <v>JANELA DE ALUMÍNIO DE CORRER COM 2 FOLHAS PARA VIDROS, COM VIDROS, BATENTE, ACABAMENTO COM ACETATO OU BRILHANTE E FERRAGENS. EXCLUSIVE ALIZAR E CONTRAMARCO. FORNECIMENTO E INSTALAÇÃO. AF_12/2019</v>
      </c>
      <c r="F276" s="117" t="str">
        <f>IF($D276&lt;&gt;"",VLOOKUP($D276,'SINAPI-MT ABRIL 2021'!$1:$1048576,3,0),"")</f>
        <v>M2</v>
      </c>
      <c r="G276" s="105">
        <f>1.1*1.45</f>
        <v>1.595</v>
      </c>
      <c r="H276" s="106">
        <f>IF($D276&lt;&gt;"",VLOOKUP($D276,'SINAPI-MT ABRIL 2021'!$1:$1048576,4,0),"")</f>
        <v>528.91999999999996</v>
      </c>
      <c r="I276" s="107">
        <f t="shared" si="29"/>
        <v>843.62</v>
      </c>
    </row>
    <row r="277" spans="2:9" ht="25.5">
      <c r="B277" s="102" t="s">
        <v>789</v>
      </c>
      <c r="C277" s="103" t="s">
        <v>20</v>
      </c>
      <c r="D277" s="103">
        <v>36888</v>
      </c>
      <c r="E277" s="116" t="str">
        <f>IF($D277&lt;&gt;"",VLOOKUP($D277,'SINAPI-MT ABRIL 2021'!$A$1:G122367,2,0),"")</f>
        <v>GUARNICAO/MOLDURA DE ACABAMENTO PARA ESQUADRIA DE ALUMINIO ANODIZADO NATURAL, PARA 1 FACE</v>
      </c>
      <c r="F277" s="117" t="str">
        <f>IF($D277&lt;&gt;"",VLOOKUP($D277,'SINAPI-MT ABRIL 2021'!$1:$1048576,3,0),"")</f>
        <v xml:space="preserve">M     </v>
      </c>
      <c r="G277" s="105">
        <v>8</v>
      </c>
      <c r="H277" s="106">
        <f>IF($D277&lt;&gt;"",VLOOKUP($D277,'SINAPI-MT ABRIL 2021'!$1:$1048576,4,0),"")</f>
        <v>15.35</v>
      </c>
      <c r="I277" s="107">
        <f t="shared" si="29"/>
        <v>122.8</v>
      </c>
    </row>
    <row r="278" spans="2:9" ht="31.5" customHeight="1">
      <c r="B278" s="102" t="s">
        <v>789</v>
      </c>
      <c r="C278" s="103" t="s">
        <v>20</v>
      </c>
      <c r="D278" s="103">
        <v>36887</v>
      </c>
      <c r="E278" s="116" t="str">
        <f>IF($D278&lt;&gt;"",VLOOKUP($D278,'SINAPI-MT ABRIL 2021'!$A$1:G122368,2,0),"")</f>
        <v>TELA DE FIBRA DE VIDRO, ACABAMENTO ANTI-ALCALINO, MALHA 10 X 10 MM</v>
      </c>
      <c r="F278" s="117" t="str">
        <f>IF($D278&lt;&gt;"",VLOOKUP($D278,'SINAPI-MT ABRIL 2021'!$1:$1048576,3,0),"")</f>
        <v xml:space="preserve">M2    </v>
      </c>
      <c r="G278" s="105">
        <v>0.85</v>
      </c>
      <c r="H278" s="106">
        <f>IF($D278&lt;&gt;"",VLOOKUP($D278,'SINAPI-MT ABRIL 2021'!$1:$1048576,4,0),"")</f>
        <v>13.96</v>
      </c>
      <c r="I278" s="107">
        <f t="shared" si="29"/>
        <v>11.86</v>
      </c>
    </row>
    <row r="279" spans="2:9" ht="21.75" customHeight="1">
      <c r="B279" s="102" t="s">
        <v>789</v>
      </c>
      <c r="C279" s="103" t="s">
        <v>20</v>
      </c>
      <c r="D279" s="103">
        <v>5093</v>
      </c>
      <c r="E279" s="116" t="str">
        <f>IF($D279&lt;&gt;"",VLOOKUP($D279,'SINAPI-MT ABRIL 2021'!$A$1:G122369,2,0),"")</f>
        <v>LEVANTADOR DE JANELA GUILHOTINA, EM LATAO CROMADO</v>
      </c>
      <c r="F279" s="117" t="str">
        <f>IF($D279&lt;&gt;"",VLOOKUP($D279,'SINAPI-MT ABRIL 2021'!$1:$1048576,3,0),"")</f>
        <v xml:space="preserve">PAR   </v>
      </c>
      <c r="G279" s="105">
        <v>1</v>
      </c>
      <c r="H279" s="106">
        <f>IF($D279&lt;&gt;"",VLOOKUP($D279,'SINAPI-MT ABRIL 2021'!$1:$1048576,4,0),"")</f>
        <v>18.649999999999999</v>
      </c>
      <c r="I279" s="107">
        <f t="shared" si="29"/>
        <v>18.649999999999999</v>
      </c>
    </row>
    <row r="280" spans="2:9" ht="24.75" customHeight="1">
      <c r="B280" s="102" t="s">
        <v>789</v>
      </c>
      <c r="C280" s="103" t="s">
        <v>20</v>
      </c>
      <c r="D280" s="103">
        <v>38167</v>
      </c>
      <c r="E280" s="116" t="str">
        <f>IF($D280&lt;&gt;"",VLOOKUP($D280,'SINAPI-MT ABRIL 2021'!$A$1:G122370,2,0),"")</f>
        <v>BORBOLETA PARA JANELA TIPO GUILHOTINA, EM ZAMAC CROMADO</v>
      </c>
      <c r="F280" s="117" t="str">
        <f>IF($D280&lt;&gt;"",VLOOKUP($D280,'SINAPI-MT ABRIL 2021'!$1:$1048576,3,0),"")</f>
        <v xml:space="preserve">PAR   </v>
      </c>
      <c r="G280" s="105">
        <v>1</v>
      </c>
      <c r="H280" s="106">
        <f>IF($D280&lt;&gt;"",VLOOKUP($D280,'SINAPI-MT ABRIL 2021'!$1:$1048576,4,0),"")</f>
        <v>29.28</v>
      </c>
      <c r="I280" s="107">
        <f t="shared" si="29"/>
        <v>29.28</v>
      </c>
    </row>
    <row r="281" spans="2:9" ht="14.25" customHeight="1" thickBot="1">
      <c r="B281" s="363"/>
      <c r="C281" s="364"/>
      <c r="D281" s="365"/>
      <c r="E281" s="365"/>
      <c r="F281" s="364"/>
      <c r="G281" s="366"/>
      <c r="H281" s="367"/>
      <c r="I281" s="368"/>
    </row>
    <row r="282" spans="2:9" ht="34.5" customHeight="1" thickBot="1">
      <c r="B282" s="540" t="s">
        <v>72</v>
      </c>
      <c r="C282" s="541"/>
      <c r="D282" s="541"/>
      <c r="E282" s="542" t="s">
        <v>73</v>
      </c>
      <c r="F282" s="553" t="s">
        <v>992</v>
      </c>
      <c r="G282" s="544"/>
      <c r="H282" s="545"/>
      <c r="I282" s="546">
        <f>TRUNC(SUM(I283:I288),2)</f>
        <v>719.47</v>
      </c>
    </row>
    <row r="283" spans="2:9">
      <c r="B283" s="494" t="s">
        <v>783</v>
      </c>
      <c r="C283" s="495" t="s">
        <v>20</v>
      </c>
      <c r="D283" s="495">
        <v>88309</v>
      </c>
      <c r="E283" s="497" t="str">
        <f>IF($D283&lt;&gt;"",VLOOKUP($D283,'SINAPI-MT ABRIL 2021'!$A$1:G122373,2,0),"")</f>
        <v>PEDREIRO COM ENCARGOS COMPLEMENTARES</v>
      </c>
      <c r="F283" s="498" t="str">
        <f>IF($D283&lt;&gt;"",VLOOKUP($D283,'SINAPI-MT ABRIL 2021'!$1:$1048576,3,0),"")</f>
        <v>H</v>
      </c>
      <c r="G283" s="499">
        <v>0.77</v>
      </c>
      <c r="H283" s="500">
        <f>IF($D283&lt;&gt;"",VLOOKUP($D283,'SINAPI-MT ABRIL 2021'!$1:$1048576,4,0),"")</f>
        <v>17.670000000000002</v>
      </c>
      <c r="I283" s="501">
        <f t="shared" ref="I283:I288" si="30">TRUNC(G283*H283,2)</f>
        <v>13.6</v>
      </c>
    </row>
    <row r="284" spans="2:9">
      <c r="B284" s="102" t="s">
        <v>783</v>
      </c>
      <c r="C284" s="103" t="s">
        <v>20</v>
      </c>
      <c r="D284" s="103">
        <v>88310</v>
      </c>
      <c r="E284" s="116" t="str">
        <f>IF($D284&lt;&gt;"",VLOOKUP($D284,'SINAPI-MT ABRIL 2021'!$A$1:G122374,2,0),"")</f>
        <v>PINTOR COM ENCARGOS COMPLEMENTARES</v>
      </c>
      <c r="F284" s="117" t="str">
        <f>IF($D284&lt;&gt;"",VLOOKUP($D284,'SINAPI-MT ABRIL 2021'!$1:$1048576,3,0),"")</f>
        <v>H</v>
      </c>
      <c r="G284" s="105">
        <v>0.38</v>
      </c>
      <c r="H284" s="106">
        <f>IF($D284&lt;&gt;"",VLOOKUP($D284,'SINAPI-MT ABRIL 2021'!$1:$1048576,4,0),"")</f>
        <v>18.68</v>
      </c>
      <c r="I284" s="107">
        <f t="shared" si="30"/>
        <v>7.09</v>
      </c>
    </row>
    <row r="285" spans="2:9" ht="38.25">
      <c r="B285" s="102" t="s">
        <v>789</v>
      </c>
      <c r="C285" s="103" t="s">
        <v>20</v>
      </c>
      <c r="D285" s="103">
        <v>4377</v>
      </c>
      <c r="E285" s="116" t="str">
        <f>IF($D285&lt;&gt;"",VLOOKUP($D285,'SINAPI-MT ABRIL 2021'!$A$1:G122375,2,0),"")</f>
        <v>PARAFUSO DE ACO ZINCADO COM ROSCA SOBERBA, CABECA CHATA E FENDA SIMPLES, DIAMETRO 4,2 MM, COMPRIMENTO * 32 * MM</v>
      </c>
      <c r="F285" s="117" t="str">
        <f>IF($D285&lt;&gt;"",VLOOKUP($D285,'SINAPI-MT ABRIL 2021'!$1:$1048576,3,0),"")</f>
        <v xml:space="preserve">UN    </v>
      </c>
      <c r="G285" s="105">
        <v>17.41</v>
      </c>
      <c r="H285" s="106">
        <f>IF($D285&lt;&gt;"",VLOOKUP($D285,'SINAPI-MT ABRIL 2021'!$1:$1048576,4,0),"")</f>
        <v>0.09</v>
      </c>
      <c r="I285" s="107">
        <f t="shared" si="30"/>
        <v>1.56</v>
      </c>
    </row>
    <row r="286" spans="2:9">
      <c r="B286" s="102" t="s">
        <v>789</v>
      </c>
      <c r="C286" s="103" t="s">
        <v>20</v>
      </c>
      <c r="D286" s="103">
        <v>39961</v>
      </c>
      <c r="E286" s="116" t="str">
        <f>IF($D286&lt;&gt;"",VLOOKUP($D286,'SINAPI-MT ABRIL 2021'!$A$1:G122376,2,0),"")</f>
        <v>SILICONE ACETICO USO GERAL INCOLOR 280 G</v>
      </c>
      <c r="F286" s="117" t="str">
        <f>IF($D286&lt;&gt;"",VLOOKUP($D286,'SINAPI-MT ABRIL 2021'!$1:$1048576,3,0),"")</f>
        <v xml:space="preserve">UN    </v>
      </c>
      <c r="G286" s="105">
        <v>0.42399999999999999</v>
      </c>
      <c r="H286" s="106">
        <f>IF($D286&lt;&gt;"",VLOOKUP($D286,'SINAPI-MT ABRIL 2021'!$1:$1048576,4,0),"")</f>
        <v>17.3</v>
      </c>
      <c r="I286" s="107">
        <f t="shared" si="30"/>
        <v>7.33</v>
      </c>
    </row>
    <row r="287" spans="2:9" ht="25.5">
      <c r="B287" s="102" t="s">
        <v>789</v>
      </c>
      <c r="C287" s="103" t="s">
        <v>20</v>
      </c>
      <c r="D287" s="103">
        <v>10496</v>
      </c>
      <c r="E287" s="116" t="str">
        <f>IF($D287&lt;&gt;"",VLOOKUP($D287,'SINAPI-MT ABRIL 2021'!$A$1:G122377,2,0),"")</f>
        <v>VIDRO COMUM LAMINADO, LISO, INCOLOR, DUPLO, ESPESSURA TOTAL 6 MM (CADA CAMADA E= 3 MM) - COLOCADO</v>
      </c>
      <c r="F287" s="117" t="str">
        <f>IF($D287&lt;&gt;"",VLOOKUP($D287,'SINAPI-MT ABRIL 2021'!$1:$1048576,3,0),"")</f>
        <v xml:space="preserve">M2    </v>
      </c>
      <c r="G287" s="105">
        <v>1</v>
      </c>
      <c r="H287" s="106">
        <f>IF($D287&lt;&gt;"",VLOOKUP($D287,'SINAPI-MT ABRIL 2021'!$1:$1048576,4,0),"")</f>
        <v>611.61</v>
      </c>
      <c r="I287" s="107">
        <f t="shared" si="30"/>
        <v>611.61</v>
      </c>
    </row>
    <row r="288" spans="2:9" ht="25.5">
      <c r="B288" s="102" t="s">
        <v>789</v>
      </c>
      <c r="C288" s="103" t="s">
        <v>20</v>
      </c>
      <c r="D288" s="103">
        <v>36888</v>
      </c>
      <c r="E288" s="116" t="str">
        <f>IF($D288&lt;&gt;"",VLOOKUP($D288,'SINAPI-MT ABRIL 2021'!$A$1:G122378,2,0),"")</f>
        <v>GUARNICAO/MOLDURA DE ACABAMENTO PARA ESQUADRIA DE ALUMINIO ANODIZADO NATURAL, PARA 1 FACE</v>
      </c>
      <c r="F288" s="117" t="str">
        <f>IF($D288&lt;&gt;"",VLOOKUP($D288,'SINAPI-MT ABRIL 2021'!$1:$1048576,3,0),"")</f>
        <v xml:space="preserve">M     </v>
      </c>
      <c r="G288" s="105">
        <f>(1.4+1.15)*2</f>
        <v>5.0999999999999996</v>
      </c>
      <c r="H288" s="106">
        <f>IF($D288&lt;&gt;"",VLOOKUP($D288,'SINAPI-MT ABRIL 2021'!$1:$1048576,4,0),"")</f>
        <v>15.35</v>
      </c>
      <c r="I288" s="107">
        <f t="shared" si="30"/>
        <v>78.28</v>
      </c>
    </row>
    <row r="289" spans="2:9" ht="14.25" customHeight="1" thickBot="1">
      <c r="B289" s="380"/>
      <c r="C289" s="381"/>
      <c r="D289" s="382"/>
      <c r="E289" s="382"/>
      <c r="F289" s="381"/>
      <c r="G289" s="366"/>
      <c r="H289" s="383"/>
      <c r="I289" s="384"/>
    </row>
    <row r="290" spans="2:9" ht="25.5" customHeight="1" thickBot="1">
      <c r="B290" s="540" t="s">
        <v>74</v>
      </c>
      <c r="C290" s="541"/>
      <c r="D290" s="541"/>
      <c r="E290" s="542" t="s">
        <v>75</v>
      </c>
      <c r="F290" s="553" t="s">
        <v>992</v>
      </c>
      <c r="G290" s="544"/>
      <c r="H290" s="545"/>
      <c r="I290" s="546">
        <f>TRUNC(SUM(I291:I298),2)</f>
        <v>1289.04</v>
      </c>
    </row>
    <row r="291" spans="2:9">
      <c r="B291" s="494" t="s">
        <v>783</v>
      </c>
      <c r="C291" s="495" t="s">
        <v>20</v>
      </c>
      <c r="D291" s="495">
        <v>88309</v>
      </c>
      <c r="E291" s="497" t="str">
        <f>IF($D291&lt;&gt;"",VLOOKUP($D291,'SINAPI-MT ABRIL 2021'!$A$1:G122381,2,0),"")</f>
        <v>PEDREIRO COM ENCARGOS COMPLEMENTARES</v>
      </c>
      <c r="F291" s="498" t="str">
        <f>IF($D291&lt;&gt;"",VLOOKUP($D291,'SINAPI-MT ABRIL 2021'!$1:$1048576,3,0),"")</f>
        <v>H</v>
      </c>
      <c r="G291" s="499">
        <v>0.77</v>
      </c>
      <c r="H291" s="500">
        <f>IF($D291&lt;&gt;"",VLOOKUP($D291,'SINAPI-MT ABRIL 2021'!$1:$1048576,4,0),"")</f>
        <v>17.670000000000002</v>
      </c>
      <c r="I291" s="501">
        <f t="shared" ref="I291:I298" si="31">TRUNC(G291*H291,2)</f>
        <v>13.6</v>
      </c>
    </row>
    <row r="292" spans="2:9">
      <c r="B292" s="102" t="s">
        <v>783</v>
      </c>
      <c r="C292" s="103" t="s">
        <v>20</v>
      </c>
      <c r="D292" s="103">
        <v>88316</v>
      </c>
      <c r="E292" s="116" t="str">
        <f>IF($D292&lt;&gt;"",VLOOKUP($D292,'SINAPI-MT ABRIL 2021'!$A$1:G122382,2,0),"")</f>
        <v>SERVENTE COM ENCARGOS COMPLEMENTARES</v>
      </c>
      <c r="F292" s="117" t="str">
        <f>IF($D292&lt;&gt;"",VLOOKUP($D292,'SINAPI-MT ABRIL 2021'!$1:$1048576,3,0),"")</f>
        <v>H</v>
      </c>
      <c r="G292" s="105">
        <v>0.38</v>
      </c>
      <c r="H292" s="106">
        <f>IF($D292&lt;&gt;"",VLOOKUP($D292,'SINAPI-MT ABRIL 2021'!$1:$1048576,4,0),"")</f>
        <v>14.02</v>
      </c>
      <c r="I292" s="107">
        <f t="shared" si="31"/>
        <v>5.32</v>
      </c>
    </row>
    <row r="293" spans="2:9" ht="38.25">
      <c r="B293" s="102" t="s">
        <v>783</v>
      </c>
      <c r="C293" s="103" t="s">
        <v>20</v>
      </c>
      <c r="D293" s="103">
        <v>88627</v>
      </c>
      <c r="E293" s="116" t="str">
        <f>IF($D293&lt;&gt;"",VLOOKUP($D293,'SINAPI-MT ABRIL 2021'!$A$1:G122383,2,0),"")</f>
        <v>ARGAMASSA TRAÇO 1:0,5:4,5 (EM VOLUME DE CIMENTO, CAL E AREIA MÉDIA ÚMIDA) PARA ASSENTAMENTO DE ALVENARIA, PREPARO MANUAL. AF_08/2019</v>
      </c>
      <c r="F293" s="117" t="str">
        <f>IF($D293&lt;&gt;"",VLOOKUP($D293,'SINAPI-MT ABRIL 2021'!$1:$1048576,3,0),"")</f>
        <v>M3</v>
      </c>
      <c r="G293" s="105">
        <v>6.0000000000000001E-3</v>
      </c>
      <c r="H293" s="106">
        <f>IF($D293&lt;&gt;"",VLOOKUP($D293,'SINAPI-MT ABRIL 2021'!$1:$1048576,4,0),"")</f>
        <v>467.27</v>
      </c>
      <c r="I293" s="107">
        <f t="shared" si="31"/>
        <v>2.8</v>
      </c>
    </row>
    <row r="294" spans="2:9" ht="51">
      <c r="B294" s="102" t="s">
        <v>783</v>
      </c>
      <c r="C294" s="103" t="s">
        <v>20</v>
      </c>
      <c r="D294" s="103">
        <v>94570</v>
      </c>
      <c r="E294" s="116" t="str">
        <f>IF($D294&lt;&gt;"",VLOOKUP($D294,'SINAPI-MT ABRIL 2021'!$A$1:G122384,2,0),"")</f>
        <v>JANELA DE ALUMÍNIO DE CORRER COM 2 FOLHAS PARA VIDROS, COM VIDROS, BATENTE, ACABAMENTO COM ACETATO OU BRILHANTE E FERRAGENS. EXCLUSIVE ALIZAR E CONTRAMARCO. FORNECIMENTO E INSTALAÇÃO. AF_12/2019</v>
      </c>
      <c r="F294" s="117" t="str">
        <f>IF($D294&lt;&gt;"",VLOOKUP($D294,'SINAPI-MT ABRIL 2021'!$1:$1048576,3,0),"")</f>
        <v>M2</v>
      </c>
      <c r="G294" s="105">
        <f>1.4*1.45</f>
        <v>2.0299999999999998</v>
      </c>
      <c r="H294" s="106">
        <f>IF($D294&lt;&gt;"",VLOOKUP($D294,'SINAPI-MT ABRIL 2021'!$1:$1048576,4,0),"")</f>
        <v>528.91999999999996</v>
      </c>
      <c r="I294" s="107">
        <f t="shared" si="31"/>
        <v>1073.7</v>
      </c>
    </row>
    <row r="295" spans="2:9" ht="25.5">
      <c r="B295" s="102" t="s">
        <v>789</v>
      </c>
      <c r="C295" s="103" t="s">
        <v>20</v>
      </c>
      <c r="D295" s="103">
        <v>36888</v>
      </c>
      <c r="E295" s="116" t="str">
        <f>IF($D295&lt;&gt;"",VLOOKUP($D295,'SINAPI-MT ABRIL 2021'!$A$1:G122385,2,0),"")</f>
        <v>GUARNICAO/MOLDURA DE ACABAMENTO PARA ESQUADRIA DE ALUMINIO ANODIZADO NATURAL, PARA 1 FACE</v>
      </c>
      <c r="F295" s="117" t="str">
        <f>IF($D295&lt;&gt;"",VLOOKUP($D295,'SINAPI-MT ABRIL 2021'!$1:$1048576,3,0),"")</f>
        <v xml:space="preserve">M     </v>
      </c>
      <c r="G295" s="105">
        <f>(1.4+1.45+1.45)*2</f>
        <v>8.6</v>
      </c>
      <c r="H295" s="106">
        <f>IF($D295&lt;&gt;"",VLOOKUP($D295,'SINAPI-MT ABRIL 2021'!$1:$1048576,4,0),"")</f>
        <v>15.35</v>
      </c>
      <c r="I295" s="107">
        <f t="shared" si="31"/>
        <v>132.01</v>
      </c>
    </row>
    <row r="296" spans="2:9" ht="25.5">
      <c r="B296" s="102" t="s">
        <v>789</v>
      </c>
      <c r="C296" s="103" t="s">
        <v>20</v>
      </c>
      <c r="D296" s="103">
        <v>36887</v>
      </c>
      <c r="E296" s="116" t="str">
        <f>IF($D296&lt;&gt;"",VLOOKUP($D296,'SINAPI-MT ABRIL 2021'!$A$1:G122386,2,0),"")</f>
        <v>TELA DE FIBRA DE VIDRO, ACABAMENTO ANTI-ALCALINO, MALHA 10 X 10 MM</v>
      </c>
      <c r="F296" s="117" t="str">
        <f>IF($D296&lt;&gt;"",VLOOKUP($D296,'SINAPI-MT ABRIL 2021'!$1:$1048576,3,0),"")</f>
        <v xml:space="preserve">M2    </v>
      </c>
      <c r="G296" s="105">
        <f>0.7*1.4</f>
        <v>0.97999999999999987</v>
      </c>
      <c r="H296" s="106">
        <f>IF($D296&lt;&gt;"",VLOOKUP($D296,'SINAPI-MT ABRIL 2021'!$1:$1048576,4,0),"")</f>
        <v>13.96</v>
      </c>
      <c r="I296" s="107">
        <f t="shared" si="31"/>
        <v>13.68</v>
      </c>
    </row>
    <row r="297" spans="2:9">
      <c r="B297" s="102" t="s">
        <v>789</v>
      </c>
      <c r="C297" s="103" t="s">
        <v>20</v>
      </c>
      <c r="D297" s="103">
        <v>5093</v>
      </c>
      <c r="E297" s="116" t="str">
        <f>IF($D297&lt;&gt;"",VLOOKUP($D297,'SINAPI-MT ABRIL 2021'!$A$1:G122387,2,0),"")</f>
        <v>LEVANTADOR DE JANELA GUILHOTINA, EM LATAO CROMADO</v>
      </c>
      <c r="F297" s="117" t="str">
        <f>IF($D297&lt;&gt;"",VLOOKUP($D297,'SINAPI-MT ABRIL 2021'!$1:$1048576,3,0),"")</f>
        <v xml:space="preserve">PAR   </v>
      </c>
      <c r="G297" s="105">
        <v>1</v>
      </c>
      <c r="H297" s="106">
        <f>IF($D297&lt;&gt;"",VLOOKUP($D297,'SINAPI-MT ABRIL 2021'!$1:$1048576,4,0),"")</f>
        <v>18.649999999999999</v>
      </c>
      <c r="I297" s="107">
        <f t="shared" si="31"/>
        <v>18.649999999999999</v>
      </c>
    </row>
    <row r="298" spans="2:9">
      <c r="B298" s="102" t="s">
        <v>789</v>
      </c>
      <c r="C298" s="103" t="s">
        <v>20</v>
      </c>
      <c r="D298" s="103">
        <v>38167</v>
      </c>
      <c r="E298" s="116" t="str">
        <f>IF($D298&lt;&gt;"",VLOOKUP($D298,'SINAPI-MT ABRIL 2021'!$A$1:G122388,2,0),"")</f>
        <v>BORBOLETA PARA JANELA TIPO GUILHOTINA, EM ZAMAC CROMADO</v>
      </c>
      <c r="F298" s="117" t="str">
        <f>IF($D298&lt;&gt;"",VLOOKUP($D298,'SINAPI-MT ABRIL 2021'!$1:$1048576,3,0),"")</f>
        <v xml:space="preserve">PAR   </v>
      </c>
      <c r="G298" s="105">
        <v>1</v>
      </c>
      <c r="H298" s="106">
        <f>IF($D298&lt;&gt;"",VLOOKUP($D298,'SINAPI-MT ABRIL 2021'!$1:$1048576,4,0),"")</f>
        <v>29.28</v>
      </c>
      <c r="I298" s="107">
        <f t="shared" si="31"/>
        <v>29.28</v>
      </c>
    </row>
    <row r="299" spans="2:9" ht="14.25" customHeight="1" thickBot="1">
      <c r="B299" s="380"/>
      <c r="C299" s="381"/>
      <c r="D299" s="382"/>
      <c r="E299" s="382"/>
      <c r="F299" s="381"/>
      <c r="G299" s="366"/>
      <c r="H299" s="383"/>
      <c r="I299" s="384"/>
    </row>
    <row r="300" spans="2:9" ht="25.5" customHeight="1" thickBot="1">
      <c r="B300" s="540" t="s">
        <v>76</v>
      </c>
      <c r="C300" s="541"/>
      <c r="D300" s="541"/>
      <c r="E300" s="542" t="s">
        <v>77</v>
      </c>
      <c r="F300" s="553" t="s">
        <v>992</v>
      </c>
      <c r="G300" s="544"/>
      <c r="H300" s="545"/>
      <c r="I300" s="546">
        <f>TRUNC(SUM(I301:I304),2)</f>
        <v>684.22</v>
      </c>
    </row>
    <row r="301" spans="2:9">
      <c r="B301" s="494" t="s">
        <v>783</v>
      </c>
      <c r="C301" s="495" t="s">
        <v>20</v>
      </c>
      <c r="D301" s="495">
        <v>88309</v>
      </c>
      <c r="E301" s="497" t="str">
        <f>IF($D301&lt;&gt;"",VLOOKUP($D301,'SINAPI-MT ABRIL 2021'!$A$1:G122391,2,0),"")</f>
        <v>PEDREIRO COM ENCARGOS COMPLEMENTARES</v>
      </c>
      <c r="F301" s="498" t="str">
        <f>IF($D301&lt;&gt;"",VLOOKUP($D301,'SINAPI-MT ABRIL 2021'!$1:$1048576,3,0),"")</f>
        <v>H</v>
      </c>
      <c r="G301" s="499">
        <v>0.77</v>
      </c>
      <c r="H301" s="500">
        <f>IF($D301&lt;&gt;"",VLOOKUP($D301,'SINAPI-MT ABRIL 2021'!$1:$1048576,4,0),"")</f>
        <v>17.670000000000002</v>
      </c>
      <c r="I301" s="501">
        <f t="shared" ref="I301:I304" si="32">TRUNC(G301*H301,2)</f>
        <v>13.6</v>
      </c>
    </row>
    <row r="302" spans="2:9">
      <c r="B302" s="102" t="s">
        <v>783</v>
      </c>
      <c r="C302" s="103" t="s">
        <v>20</v>
      </c>
      <c r="D302" s="103">
        <v>88316</v>
      </c>
      <c r="E302" s="116" t="str">
        <f>IF($D302&lt;&gt;"",VLOOKUP($D302,'SINAPI-MT ABRIL 2021'!$A$1:G122392,2,0),"")</f>
        <v>SERVENTE COM ENCARGOS COMPLEMENTARES</v>
      </c>
      <c r="F302" s="117" t="str">
        <f>IF($D302&lt;&gt;"",VLOOKUP($D302,'SINAPI-MT ABRIL 2021'!$1:$1048576,3,0),"")</f>
        <v>H</v>
      </c>
      <c r="G302" s="105">
        <v>0.38</v>
      </c>
      <c r="H302" s="106">
        <f>IF($D302&lt;&gt;"",VLOOKUP($D302,'SINAPI-MT ABRIL 2021'!$1:$1048576,4,0),"")</f>
        <v>14.02</v>
      </c>
      <c r="I302" s="107">
        <f t="shared" si="32"/>
        <v>5.32</v>
      </c>
    </row>
    <row r="303" spans="2:9" ht="45.75" customHeight="1">
      <c r="B303" s="102" t="s">
        <v>783</v>
      </c>
      <c r="C303" s="103" t="s">
        <v>20</v>
      </c>
      <c r="D303" s="103">
        <v>100674</v>
      </c>
      <c r="E303" s="116" t="str">
        <f>IF($D303&lt;&gt;"",VLOOKUP($D303,'SINAPI-MT ABRIL 2021'!$A$1:G122393,2,0),"")</f>
        <v>JANELA FIXA DE ALUMÍNIO PARA VIDRO, COM VIDRO, BATENTE E FERRAGENS. EXCLUSIVE ACABAMENTO, ALIZAR E CONTRAMARCO. FORNECIMENTO E INSTALAÇÃO. AF_12/2019</v>
      </c>
      <c r="F303" s="117" t="str">
        <f>IF($D303&lt;&gt;"",VLOOKUP($D303,'SINAPI-MT ABRIL 2021'!$1:$1048576,3,0),"")</f>
        <v>M2</v>
      </c>
      <c r="G303" s="105">
        <v>1</v>
      </c>
      <c r="H303" s="106">
        <f>IF($D303&lt;&gt;"",VLOOKUP($D303,'SINAPI-MT ABRIL 2021'!$1:$1048576,4,0),"")</f>
        <v>551.71</v>
      </c>
      <c r="I303" s="107">
        <f t="shared" si="32"/>
        <v>551.71</v>
      </c>
    </row>
    <row r="304" spans="2:9" ht="25.5">
      <c r="B304" s="102" t="s">
        <v>789</v>
      </c>
      <c r="C304" s="103" t="s">
        <v>20</v>
      </c>
      <c r="D304" s="103">
        <v>36888</v>
      </c>
      <c r="E304" s="116" t="str">
        <f>IF($D304&lt;&gt;"",VLOOKUP($D304,'SINAPI-MT ABRIL 2021'!$A$1:G122394,2,0),"")</f>
        <v>GUARNICAO/MOLDURA DE ACABAMENTO PARA ESQUADRIA DE ALUMINIO ANODIZADO NATURAL, PARA 1 FACE</v>
      </c>
      <c r="F304" s="117" t="str">
        <f>IF($D304&lt;&gt;"",VLOOKUP($D304,'SINAPI-MT ABRIL 2021'!$1:$1048576,3,0),"")</f>
        <v xml:space="preserve">M     </v>
      </c>
      <c r="G304" s="105">
        <v>7.4</v>
      </c>
      <c r="H304" s="106">
        <f>IF($D304&lt;&gt;"",VLOOKUP($D304,'SINAPI-MT ABRIL 2021'!$1:$1048576,4,0),"")</f>
        <v>15.35</v>
      </c>
      <c r="I304" s="107">
        <f t="shared" si="32"/>
        <v>113.59</v>
      </c>
    </row>
    <row r="305" spans="2:9" ht="14.25" customHeight="1" thickBot="1">
      <c r="B305" s="363"/>
      <c r="C305" s="364"/>
      <c r="D305" s="365"/>
      <c r="E305" s="365"/>
      <c r="F305" s="364"/>
      <c r="G305" s="366"/>
      <c r="H305" s="367"/>
      <c r="I305" s="368"/>
    </row>
    <row r="306" spans="2:9" ht="25.5" customHeight="1" thickBot="1">
      <c r="B306" s="540" t="s">
        <v>78</v>
      </c>
      <c r="C306" s="541"/>
      <c r="D306" s="541"/>
      <c r="E306" s="542" t="s">
        <v>79</v>
      </c>
      <c r="F306" s="553" t="s">
        <v>992</v>
      </c>
      <c r="G306" s="544"/>
      <c r="H306" s="545"/>
      <c r="I306" s="546">
        <f>TRUNC(SUM(I307:I310),2)</f>
        <v>954.93</v>
      </c>
    </row>
    <row r="307" spans="2:9">
      <c r="B307" s="494" t="s">
        <v>783</v>
      </c>
      <c r="C307" s="495" t="s">
        <v>20</v>
      </c>
      <c r="D307" s="495">
        <v>88309</v>
      </c>
      <c r="E307" s="497" t="str">
        <f>IF($D307&lt;&gt;"",VLOOKUP($D307,'SINAPI-MT ABRIL 2021'!$A$1:G122397,2,0),"")</f>
        <v>PEDREIRO COM ENCARGOS COMPLEMENTARES</v>
      </c>
      <c r="F307" s="498" t="str">
        <f>IF($D307&lt;&gt;"",VLOOKUP($D307,'SINAPI-MT ABRIL 2021'!$1:$1048576,3,0),"")</f>
        <v>H</v>
      </c>
      <c r="G307" s="499">
        <v>0.91</v>
      </c>
      <c r="H307" s="500">
        <f>IF($D307&lt;&gt;"",VLOOKUP($D307,'SINAPI-MT ABRIL 2021'!$1:$1048576,4,0),"")</f>
        <v>17.670000000000002</v>
      </c>
      <c r="I307" s="501">
        <f t="shared" ref="I307:I310" si="33">TRUNC(G307*H307,2)</f>
        <v>16.07</v>
      </c>
    </row>
    <row r="308" spans="2:9">
      <c r="B308" s="102" t="s">
        <v>783</v>
      </c>
      <c r="C308" s="103" t="s">
        <v>20</v>
      </c>
      <c r="D308" s="103">
        <v>88316</v>
      </c>
      <c r="E308" s="116" t="str">
        <f>IF($D308&lt;&gt;"",VLOOKUP($D308,'SINAPI-MT ABRIL 2021'!$A$1:G122398,2,0),"")</f>
        <v>SERVENTE COM ENCARGOS COMPLEMENTARES</v>
      </c>
      <c r="F308" s="117" t="str">
        <f>IF($D308&lt;&gt;"",VLOOKUP($D308,'SINAPI-MT ABRIL 2021'!$1:$1048576,3,0),"")</f>
        <v>H</v>
      </c>
      <c r="G308" s="105">
        <v>0.78</v>
      </c>
      <c r="H308" s="106">
        <f>IF($D308&lt;&gt;"",VLOOKUP($D308,'SINAPI-MT ABRIL 2021'!$1:$1048576,4,0),"")</f>
        <v>14.02</v>
      </c>
      <c r="I308" s="107">
        <f t="shared" si="33"/>
        <v>10.93</v>
      </c>
    </row>
    <row r="309" spans="2:9" ht="38.25">
      <c r="B309" s="102" t="s">
        <v>783</v>
      </c>
      <c r="C309" s="103" t="s">
        <v>20</v>
      </c>
      <c r="D309" s="103">
        <v>94569</v>
      </c>
      <c r="E309" s="116" t="str">
        <f>IF($D309&lt;&gt;"",VLOOKUP($D309,'SINAPI-MT ABRIL 2021'!$A$1:G122399,2,0),"")</f>
        <v>JANELA DE ALUMÍNIO TIPO MAXIM-AR, COM VIDROS, BATENTE E FERRAGENS. EXCLUSIVE ALIZAR, ACABAMENTO E CONTRAMARCO. FORNECIMENTO E INSTALAÇÃO. AF_12/2019</v>
      </c>
      <c r="F309" s="117" t="str">
        <f>IF($D309&lt;&gt;"",VLOOKUP($D309,'SINAPI-MT ABRIL 2021'!$1:$1048576,3,0),"")</f>
        <v>M2</v>
      </c>
      <c r="G309" s="105">
        <v>1</v>
      </c>
      <c r="H309" s="106">
        <f>IF($D309&lt;&gt;"",VLOOKUP($D309,'SINAPI-MT ABRIL 2021'!$1:$1048576,4,0),"")</f>
        <v>805.13</v>
      </c>
      <c r="I309" s="107">
        <f t="shared" si="33"/>
        <v>805.13</v>
      </c>
    </row>
    <row r="310" spans="2:9" ht="30" customHeight="1">
      <c r="B310" s="102" t="s">
        <v>789</v>
      </c>
      <c r="C310" s="103" t="s">
        <v>20</v>
      </c>
      <c r="D310" s="103">
        <v>36888</v>
      </c>
      <c r="E310" s="116" t="str">
        <f>IF($D310&lt;&gt;"",VLOOKUP($D310,'SINAPI-MT ABRIL 2021'!$A$1:G122400,2,0),"")</f>
        <v>GUARNICAO/MOLDURA DE ACABAMENTO PARA ESQUADRIA DE ALUMINIO ANODIZADO NATURAL, PARA 1 FACE</v>
      </c>
      <c r="F310" s="117" t="str">
        <f>IF($D310&lt;&gt;"",VLOOKUP($D310,'SINAPI-MT ABRIL 2021'!$1:$1048576,3,0),"")</f>
        <v xml:space="preserve">M     </v>
      </c>
      <c r="G310" s="105">
        <v>8</v>
      </c>
      <c r="H310" s="106">
        <f>IF($D310&lt;&gt;"",VLOOKUP($D310,'SINAPI-MT ABRIL 2021'!$1:$1048576,4,0),"")</f>
        <v>15.35</v>
      </c>
      <c r="I310" s="107">
        <f t="shared" si="33"/>
        <v>122.8</v>
      </c>
    </row>
    <row r="311" spans="2:9" ht="14.25" customHeight="1" thickBot="1">
      <c r="B311" s="363"/>
      <c r="C311" s="364"/>
      <c r="D311" s="365"/>
      <c r="E311" s="365"/>
      <c r="F311" s="364"/>
      <c r="G311" s="366"/>
      <c r="H311" s="367"/>
      <c r="I311" s="368"/>
    </row>
    <row r="312" spans="2:9" ht="45" customHeight="1" thickBot="1">
      <c r="B312" s="540" t="s">
        <v>80</v>
      </c>
      <c r="C312" s="541"/>
      <c r="D312" s="541"/>
      <c r="E312" s="542" t="s">
        <v>81</v>
      </c>
      <c r="F312" s="553" t="s">
        <v>992</v>
      </c>
      <c r="G312" s="544"/>
      <c r="H312" s="545"/>
      <c r="I312" s="546">
        <f>TRUNC(SUM(I313:I317),2)</f>
        <v>923.17</v>
      </c>
    </row>
    <row r="313" spans="2:9">
      <c r="B313" s="494" t="s">
        <v>783</v>
      </c>
      <c r="C313" s="495" t="s">
        <v>20</v>
      </c>
      <c r="D313" s="495">
        <v>88309</v>
      </c>
      <c r="E313" s="497" t="str">
        <f>IF($D313&lt;&gt;"",VLOOKUP($D313,'SINAPI-MT ABRIL 2021'!$A$1:G122403,2,0),"")</f>
        <v>PEDREIRO COM ENCARGOS COMPLEMENTARES</v>
      </c>
      <c r="F313" s="498" t="str">
        <f>IF($D313&lt;&gt;"",VLOOKUP($D313,'SINAPI-MT ABRIL 2021'!$1:$1048576,3,0),"")</f>
        <v>H</v>
      </c>
      <c r="G313" s="499">
        <v>1</v>
      </c>
      <c r="H313" s="500">
        <f>IF($D313&lt;&gt;"",VLOOKUP($D313,'SINAPI-MT ABRIL 2021'!$1:$1048576,4,0),"")</f>
        <v>17.670000000000002</v>
      </c>
      <c r="I313" s="501">
        <f t="shared" ref="I313:I317" si="34">TRUNC(G313*H313,2)</f>
        <v>17.670000000000002</v>
      </c>
    </row>
    <row r="314" spans="2:9">
      <c r="B314" s="102" t="s">
        <v>783</v>
      </c>
      <c r="C314" s="103" t="s">
        <v>20</v>
      </c>
      <c r="D314" s="103">
        <v>88316</v>
      </c>
      <c r="E314" s="116" t="str">
        <f>IF($D314&lt;&gt;"",VLOOKUP($D314,'SINAPI-MT ABRIL 2021'!$A$1:G122404,2,0),"")</f>
        <v>SERVENTE COM ENCARGOS COMPLEMENTARES</v>
      </c>
      <c r="F314" s="117" t="str">
        <f>IF($D314&lt;&gt;"",VLOOKUP($D314,'SINAPI-MT ABRIL 2021'!$1:$1048576,3,0),"")</f>
        <v>H</v>
      </c>
      <c r="G314" s="105">
        <v>0.8</v>
      </c>
      <c r="H314" s="106">
        <f>IF($D314&lt;&gt;"",VLOOKUP($D314,'SINAPI-MT ABRIL 2021'!$1:$1048576,4,0),"")</f>
        <v>14.02</v>
      </c>
      <c r="I314" s="107">
        <f t="shared" si="34"/>
        <v>11.21</v>
      </c>
    </row>
    <row r="315" spans="2:9" ht="38.25">
      <c r="B315" s="102" t="s">
        <v>783</v>
      </c>
      <c r="C315" s="103" t="s">
        <v>20</v>
      </c>
      <c r="D315" s="103">
        <v>94569</v>
      </c>
      <c r="E315" s="116" t="str">
        <f>IF($D315&lt;&gt;"",VLOOKUP($D315,'SINAPI-MT ABRIL 2021'!$A$1:G122405,2,0),"")</f>
        <v>JANELA DE ALUMÍNIO TIPO MAXIM-AR, COM VIDROS, BATENTE E FERRAGENS. EXCLUSIVE ALIZAR, ACABAMENTO E CONTRAMARCO. FORNECIMENTO E INSTALAÇÃO. AF_12/2019</v>
      </c>
      <c r="F315" s="117" t="str">
        <f>IF($D315&lt;&gt;"",VLOOKUP($D315,'SINAPI-MT ABRIL 2021'!$1:$1048576,3,0),"")</f>
        <v>M2</v>
      </c>
      <c r="G315" s="105">
        <v>0.625</v>
      </c>
      <c r="H315" s="106">
        <f>IF($D315&lt;&gt;"",VLOOKUP($D315,'SINAPI-MT ABRIL 2021'!$1:$1048576,4,0),"")</f>
        <v>805.13</v>
      </c>
      <c r="I315" s="107">
        <f t="shared" si="34"/>
        <v>503.2</v>
      </c>
    </row>
    <row r="316" spans="2:9" ht="48.75" customHeight="1">
      <c r="B316" s="102" t="s">
        <v>783</v>
      </c>
      <c r="C316" s="103" t="s">
        <v>20</v>
      </c>
      <c r="D316" s="103">
        <v>100674</v>
      </c>
      <c r="E316" s="116" t="str">
        <f>IF($D316&lt;&gt;"",VLOOKUP($D316,'SINAPI-MT ABRIL 2021'!$A$1:G122406,2,0),"")</f>
        <v>JANELA FIXA DE ALUMÍNIO PARA VIDRO, COM VIDRO, BATENTE E FERRAGENS. EXCLUSIVE ACABAMENTO, ALIZAR E CONTRAMARCO. FORNECIMENTO E INSTALAÇÃO. AF_12/2019</v>
      </c>
      <c r="F316" s="117" t="str">
        <f>IF($D316&lt;&gt;"",VLOOKUP($D316,'SINAPI-MT ABRIL 2021'!$1:$1048576,3,0),"")</f>
        <v>M2</v>
      </c>
      <c r="G316" s="105">
        <v>0.375</v>
      </c>
      <c r="H316" s="106">
        <f>IF($D316&lt;&gt;"",VLOOKUP($D316,'SINAPI-MT ABRIL 2021'!$1:$1048576,4,0),"")</f>
        <v>551.71</v>
      </c>
      <c r="I316" s="107">
        <f t="shared" si="34"/>
        <v>206.89</v>
      </c>
    </row>
    <row r="317" spans="2:9" ht="25.5">
      <c r="B317" s="102" t="s">
        <v>789</v>
      </c>
      <c r="C317" s="103" t="s">
        <v>20</v>
      </c>
      <c r="D317" s="103">
        <v>36888</v>
      </c>
      <c r="E317" s="116" t="str">
        <f>IF($D317&lt;&gt;"",VLOOKUP($D317,'SINAPI-MT ABRIL 2021'!$A$1:G122407,2,0),"")</f>
        <v>GUARNICAO/MOLDURA DE ACABAMENTO PARA ESQUADRIA DE ALUMINIO ANODIZADO NATURAL, PARA 1 FACE</v>
      </c>
      <c r="F317" s="117" t="str">
        <f>IF($D317&lt;&gt;"",VLOOKUP($D317,'SINAPI-MT ABRIL 2021'!$1:$1048576,3,0),"")</f>
        <v xml:space="preserve">M     </v>
      </c>
      <c r="G317" s="105">
        <v>12</v>
      </c>
      <c r="H317" s="106">
        <f>IF($D317&lt;&gt;"",VLOOKUP($D317,'SINAPI-MT ABRIL 2021'!$1:$1048576,4,0),"")</f>
        <v>15.35</v>
      </c>
      <c r="I317" s="107">
        <f t="shared" si="34"/>
        <v>184.2</v>
      </c>
    </row>
    <row r="318" spans="2:9" ht="14.25" customHeight="1" thickBot="1">
      <c r="B318" s="363"/>
      <c r="C318" s="364"/>
      <c r="D318" s="365"/>
      <c r="E318" s="365"/>
      <c r="F318" s="364"/>
      <c r="G318" s="366"/>
      <c r="H318" s="367"/>
      <c r="I318" s="368"/>
    </row>
    <row r="319" spans="2:9" ht="25.5" customHeight="1" thickBot="1">
      <c r="B319" s="540" t="s">
        <v>82</v>
      </c>
      <c r="C319" s="541"/>
      <c r="D319" s="541"/>
      <c r="E319" s="542" t="s">
        <v>83</v>
      </c>
      <c r="F319" s="553" t="s">
        <v>992</v>
      </c>
      <c r="G319" s="544"/>
      <c r="H319" s="545"/>
      <c r="I319" s="546">
        <f>TRUNC(SUM(I320:I323),2)</f>
        <v>954.93</v>
      </c>
    </row>
    <row r="320" spans="2:9">
      <c r="B320" s="494" t="s">
        <v>783</v>
      </c>
      <c r="C320" s="495" t="s">
        <v>20</v>
      </c>
      <c r="D320" s="495">
        <v>88309</v>
      </c>
      <c r="E320" s="497" t="str">
        <f>IF($D320&lt;&gt;"",VLOOKUP($D320,'SINAPI-MT ABRIL 2021'!$A$1:G122410,2,0),"")</f>
        <v>PEDREIRO COM ENCARGOS COMPLEMENTARES</v>
      </c>
      <c r="F320" s="498" t="str">
        <f>IF($D320&lt;&gt;"",VLOOKUP($D320,'SINAPI-MT ABRIL 2021'!$1:$1048576,3,0),"")</f>
        <v>H</v>
      </c>
      <c r="G320" s="499">
        <v>0.91</v>
      </c>
      <c r="H320" s="500">
        <f>IF($D320&lt;&gt;"",VLOOKUP($D320,'SINAPI-MT ABRIL 2021'!$1:$1048576,4,0),"")</f>
        <v>17.670000000000002</v>
      </c>
      <c r="I320" s="501">
        <f t="shared" ref="I320:I323" si="35">TRUNC(G320*H320,2)</f>
        <v>16.07</v>
      </c>
    </row>
    <row r="321" spans="2:9">
      <c r="B321" s="102" t="s">
        <v>783</v>
      </c>
      <c r="C321" s="103" t="s">
        <v>20</v>
      </c>
      <c r="D321" s="103">
        <v>88316</v>
      </c>
      <c r="E321" s="116" t="str">
        <f>IF($D321&lt;&gt;"",VLOOKUP($D321,'SINAPI-MT ABRIL 2021'!$A$1:G122411,2,0),"")</f>
        <v>SERVENTE COM ENCARGOS COMPLEMENTARES</v>
      </c>
      <c r="F321" s="117" t="str">
        <f>IF($D321&lt;&gt;"",VLOOKUP($D321,'SINAPI-MT ABRIL 2021'!$1:$1048576,3,0),"")</f>
        <v>H</v>
      </c>
      <c r="G321" s="105">
        <v>0.78</v>
      </c>
      <c r="H321" s="106">
        <f>IF($D321&lt;&gt;"",VLOOKUP($D321,'SINAPI-MT ABRIL 2021'!$1:$1048576,4,0),"")</f>
        <v>14.02</v>
      </c>
      <c r="I321" s="107">
        <f t="shared" si="35"/>
        <v>10.93</v>
      </c>
    </row>
    <row r="322" spans="2:9" ht="38.25">
      <c r="B322" s="102" t="s">
        <v>783</v>
      </c>
      <c r="C322" s="103" t="s">
        <v>20</v>
      </c>
      <c r="D322" s="103">
        <v>94569</v>
      </c>
      <c r="E322" s="116" t="str">
        <f>IF($D322&lt;&gt;"",VLOOKUP($D322,'SINAPI-MT ABRIL 2021'!$A$1:G122412,2,0),"")</f>
        <v>JANELA DE ALUMÍNIO TIPO MAXIM-AR, COM VIDROS, BATENTE E FERRAGENS. EXCLUSIVE ALIZAR, ACABAMENTO E CONTRAMARCO. FORNECIMENTO E INSTALAÇÃO. AF_12/2019</v>
      </c>
      <c r="F322" s="117" t="str">
        <f>IF($D322&lt;&gt;"",VLOOKUP($D322,'SINAPI-MT ABRIL 2021'!$1:$1048576,3,0),"")</f>
        <v>M2</v>
      </c>
      <c r="G322" s="105">
        <v>1</v>
      </c>
      <c r="H322" s="106">
        <f>IF($D322&lt;&gt;"",VLOOKUP($D322,'SINAPI-MT ABRIL 2021'!$1:$1048576,4,0),"")</f>
        <v>805.13</v>
      </c>
      <c r="I322" s="107">
        <f t="shared" si="35"/>
        <v>805.13</v>
      </c>
    </row>
    <row r="323" spans="2:9" ht="25.5">
      <c r="B323" s="102" t="s">
        <v>789</v>
      </c>
      <c r="C323" s="103" t="s">
        <v>20</v>
      </c>
      <c r="D323" s="103">
        <v>36888</v>
      </c>
      <c r="E323" s="116" t="str">
        <f>IF($D323&lt;&gt;"",VLOOKUP($D323,'SINAPI-MT ABRIL 2021'!$A$1:G122413,2,0),"")</f>
        <v>GUARNICAO/MOLDURA DE ACABAMENTO PARA ESQUADRIA DE ALUMINIO ANODIZADO NATURAL, PARA 1 FACE</v>
      </c>
      <c r="F323" s="117" t="str">
        <f>IF($D323&lt;&gt;"",VLOOKUP($D323,'SINAPI-MT ABRIL 2021'!$1:$1048576,3,0),"")</f>
        <v xml:space="preserve">M     </v>
      </c>
      <c r="G323" s="105">
        <v>8</v>
      </c>
      <c r="H323" s="106">
        <f>IF($D323&lt;&gt;"",VLOOKUP($D323,'SINAPI-MT ABRIL 2021'!$1:$1048576,4,0),"")</f>
        <v>15.35</v>
      </c>
      <c r="I323" s="107">
        <f t="shared" si="35"/>
        <v>122.8</v>
      </c>
    </row>
    <row r="324" spans="2:9" ht="14.25" customHeight="1" thickBot="1">
      <c r="B324" s="363"/>
      <c r="C324" s="364"/>
      <c r="D324" s="365"/>
      <c r="E324" s="365"/>
      <c r="F324" s="364"/>
      <c r="G324" s="366"/>
      <c r="H324" s="367"/>
      <c r="I324" s="368"/>
    </row>
    <row r="325" spans="2:9" ht="25.5" customHeight="1" thickBot="1">
      <c r="B325" s="540" t="s">
        <v>84</v>
      </c>
      <c r="C325" s="541"/>
      <c r="D325" s="541"/>
      <c r="E325" s="542" t="s">
        <v>85</v>
      </c>
      <c r="F325" s="553" t="s">
        <v>992</v>
      </c>
      <c r="G325" s="544"/>
      <c r="H325" s="545"/>
      <c r="I325" s="546">
        <f>TRUNC(SUM(I326:I329),2)</f>
        <v>954.93</v>
      </c>
    </row>
    <row r="326" spans="2:9">
      <c r="B326" s="494" t="s">
        <v>783</v>
      </c>
      <c r="C326" s="495" t="s">
        <v>20</v>
      </c>
      <c r="D326" s="495">
        <v>88309</v>
      </c>
      <c r="E326" s="497" t="str">
        <f>IF($D326&lt;&gt;"",VLOOKUP($D326,'SINAPI-MT ABRIL 2021'!$A$1:G122416,2,0),"")</f>
        <v>PEDREIRO COM ENCARGOS COMPLEMENTARES</v>
      </c>
      <c r="F326" s="498" t="str">
        <f>IF($D326&lt;&gt;"",VLOOKUP($D326,'SINAPI-MT ABRIL 2021'!$1:$1048576,3,0),"")</f>
        <v>H</v>
      </c>
      <c r="G326" s="499">
        <v>0.91</v>
      </c>
      <c r="H326" s="500">
        <f>IF($D326&lt;&gt;"",VLOOKUP($D326,'SINAPI-MT ABRIL 2021'!$1:$1048576,4,0),"")</f>
        <v>17.670000000000002</v>
      </c>
      <c r="I326" s="501">
        <f t="shared" ref="I326:I329" si="36">TRUNC(G326*H326,2)</f>
        <v>16.07</v>
      </c>
    </row>
    <row r="327" spans="2:9">
      <c r="B327" s="102" t="s">
        <v>783</v>
      </c>
      <c r="C327" s="103" t="s">
        <v>20</v>
      </c>
      <c r="D327" s="103">
        <v>88316</v>
      </c>
      <c r="E327" s="116" t="str">
        <f>IF($D327&lt;&gt;"",VLOOKUP($D327,'SINAPI-MT ABRIL 2021'!$A$1:G122417,2,0),"")</f>
        <v>SERVENTE COM ENCARGOS COMPLEMENTARES</v>
      </c>
      <c r="F327" s="117" t="str">
        <f>IF($D327&lt;&gt;"",VLOOKUP($D327,'SINAPI-MT ABRIL 2021'!$1:$1048576,3,0),"")</f>
        <v>H</v>
      </c>
      <c r="G327" s="105">
        <v>0.78</v>
      </c>
      <c r="H327" s="106">
        <f>IF($D327&lt;&gt;"",VLOOKUP($D327,'SINAPI-MT ABRIL 2021'!$1:$1048576,4,0),"")</f>
        <v>14.02</v>
      </c>
      <c r="I327" s="107">
        <f t="shared" si="36"/>
        <v>10.93</v>
      </c>
    </row>
    <row r="328" spans="2:9" ht="38.25">
      <c r="B328" s="102" t="s">
        <v>783</v>
      </c>
      <c r="C328" s="103" t="s">
        <v>20</v>
      </c>
      <c r="D328" s="103">
        <v>94569</v>
      </c>
      <c r="E328" s="116" t="str">
        <f>IF($D328&lt;&gt;"",VLOOKUP($D328,'SINAPI-MT ABRIL 2021'!$A$1:G122418,2,0),"")</f>
        <v>JANELA DE ALUMÍNIO TIPO MAXIM-AR, COM VIDROS, BATENTE E FERRAGENS. EXCLUSIVE ALIZAR, ACABAMENTO E CONTRAMARCO. FORNECIMENTO E INSTALAÇÃO. AF_12/2019</v>
      </c>
      <c r="F328" s="117" t="str">
        <f>IF($D328&lt;&gt;"",VLOOKUP($D328,'SINAPI-MT ABRIL 2021'!$1:$1048576,3,0),"")</f>
        <v>M2</v>
      </c>
      <c r="G328" s="105">
        <v>1</v>
      </c>
      <c r="H328" s="106">
        <f>IF($D328&lt;&gt;"",VLOOKUP($D328,'SINAPI-MT ABRIL 2021'!$1:$1048576,4,0),"")</f>
        <v>805.13</v>
      </c>
      <c r="I328" s="107">
        <f t="shared" si="36"/>
        <v>805.13</v>
      </c>
    </row>
    <row r="329" spans="2:9" ht="25.5">
      <c r="B329" s="102" t="s">
        <v>789</v>
      </c>
      <c r="C329" s="103" t="s">
        <v>20</v>
      </c>
      <c r="D329" s="103">
        <v>36888</v>
      </c>
      <c r="E329" s="116" t="str">
        <f>IF($D329&lt;&gt;"",VLOOKUP($D329,'SINAPI-MT ABRIL 2021'!$A$1:G122419,2,0),"")</f>
        <v>GUARNICAO/MOLDURA DE ACABAMENTO PARA ESQUADRIA DE ALUMINIO ANODIZADO NATURAL, PARA 1 FACE</v>
      </c>
      <c r="F329" s="117" t="str">
        <f>IF($D329&lt;&gt;"",VLOOKUP($D329,'SINAPI-MT ABRIL 2021'!$1:$1048576,3,0),"")</f>
        <v xml:space="preserve">M     </v>
      </c>
      <c r="G329" s="105">
        <v>8</v>
      </c>
      <c r="H329" s="106">
        <f>IF($D329&lt;&gt;"",VLOOKUP($D329,'SINAPI-MT ABRIL 2021'!$1:$1048576,4,0),"")</f>
        <v>15.35</v>
      </c>
      <c r="I329" s="107">
        <f t="shared" si="36"/>
        <v>122.8</v>
      </c>
    </row>
    <row r="330" spans="2:9" ht="14.25" customHeight="1" thickBot="1">
      <c r="B330" s="363"/>
      <c r="C330" s="364"/>
      <c r="D330" s="365"/>
      <c r="E330" s="365"/>
      <c r="F330" s="364"/>
      <c r="G330" s="366"/>
      <c r="H330" s="367"/>
      <c r="I330" s="368"/>
    </row>
    <row r="331" spans="2:9" ht="25.5" customHeight="1" thickBot="1">
      <c r="B331" s="540" t="s">
        <v>86</v>
      </c>
      <c r="C331" s="541"/>
      <c r="D331" s="541"/>
      <c r="E331" s="542" t="s">
        <v>87</v>
      </c>
      <c r="F331" s="553" t="s">
        <v>992</v>
      </c>
      <c r="G331" s="544"/>
      <c r="H331" s="545"/>
      <c r="I331" s="546">
        <f>TRUNC(SUM(I332:I335),2)</f>
        <v>954.93</v>
      </c>
    </row>
    <row r="332" spans="2:9">
      <c r="B332" s="494" t="s">
        <v>783</v>
      </c>
      <c r="C332" s="495" t="s">
        <v>20</v>
      </c>
      <c r="D332" s="495">
        <v>88309</v>
      </c>
      <c r="E332" s="497" t="str">
        <f>IF($D332&lt;&gt;"",VLOOKUP($D332,'SINAPI-MT ABRIL 2021'!$A$1:G122422,2,0),"")</f>
        <v>PEDREIRO COM ENCARGOS COMPLEMENTARES</v>
      </c>
      <c r="F332" s="498" t="str">
        <f>IF($D332&lt;&gt;"",VLOOKUP($D332,'SINAPI-MT ABRIL 2021'!$1:$1048576,3,0),"")</f>
        <v>H</v>
      </c>
      <c r="G332" s="499">
        <v>0.91</v>
      </c>
      <c r="H332" s="500">
        <f>IF($D332&lt;&gt;"",VLOOKUP($D332,'SINAPI-MT ABRIL 2021'!$1:$1048576,4,0),"")</f>
        <v>17.670000000000002</v>
      </c>
      <c r="I332" s="501">
        <f t="shared" ref="I332:I335" si="37">TRUNC(G332*H332,2)</f>
        <v>16.07</v>
      </c>
    </row>
    <row r="333" spans="2:9">
      <c r="B333" s="102" t="s">
        <v>783</v>
      </c>
      <c r="C333" s="103" t="s">
        <v>20</v>
      </c>
      <c r="D333" s="103">
        <v>88316</v>
      </c>
      <c r="E333" s="116" t="str">
        <f>IF($D333&lt;&gt;"",VLOOKUP($D333,'SINAPI-MT ABRIL 2021'!$A$1:G122423,2,0),"")</f>
        <v>SERVENTE COM ENCARGOS COMPLEMENTARES</v>
      </c>
      <c r="F333" s="117" t="str">
        <f>IF($D333&lt;&gt;"",VLOOKUP($D333,'SINAPI-MT ABRIL 2021'!$1:$1048576,3,0),"")</f>
        <v>H</v>
      </c>
      <c r="G333" s="105">
        <v>0.78</v>
      </c>
      <c r="H333" s="106">
        <f>IF($D333&lt;&gt;"",VLOOKUP($D333,'SINAPI-MT ABRIL 2021'!$1:$1048576,4,0),"")</f>
        <v>14.02</v>
      </c>
      <c r="I333" s="107">
        <f t="shared" si="37"/>
        <v>10.93</v>
      </c>
    </row>
    <row r="334" spans="2:9" ht="38.25">
      <c r="B334" s="102" t="s">
        <v>783</v>
      </c>
      <c r="C334" s="103" t="s">
        <v>20</v>
      </c>
      <c r="D334" s="103">
        <v>94569</v>
      </c>
      <c r="E334" s="116" t="str">
        <f>IF($D334&lt;&gt;"",VLOOKUP($D334,'SINAPI-MT ABRIL 2021'!$A$1:G122424,2,0),"")</f>
        <v>JANELA DE ALUMÍNIO TIPO MAXIM-AR, COM VIDROS, BATENTE E FERRAGENS. EXCLUSIVE ALIZAR, ACABAMENTO E CONTRAMARCO. FORNECIMENTO E INSTALAÇÃO. AF_12/2019</v>
      </c>
      <c r="F334" s="117" t="str">
        <f>IF($D334&lt;&gt;"",VLOOKUP($D334,'SINAPI-MT ABRIL 2021'!$1:$1048576,3,0),"")</f>
        <v>M2</v>
      </c>
      <c r="G334" s="105">
        <v>1</v>
      </c>
      <c r="H334" s="106">
        <f>IF($D334&lt;&gt;"",VLOOKUP($D334,'SINAPI-MT ABRIL 2021'!$1:$1048576,4,0),"")</f>
        <v>805.13</v>
      </c>
      <c r="I334" s="107">
        <f t="shared" si="37"/>
        <v>805.13</v>
      </c>
    </row>
    <row r="335" spans="2:9" ht="25.5">
      <c r="B335" s="102" t="s">
        <v>789</v>
      </c>
      <c r="C335" s="103" t="s">
        <v>20</v>
      </c>
      <c r="D335" s="103">
        <v>36888</v>
      </c>
      <c r="E335" s="116" t="str">
        <f>IF($D335&lt;&gt;"",VLOOKUP($D335,'SINAPI-MT ABRIL 2021'!$A$1:G122425,2,0),"")</f>
        <v>GUARNICAO/MOLDURA DE ACABAMENTO PARA ESQUADRIA DE ALUMINIO ANODIZADO NATURAL, PARA 1 FACE</v>
      </c>
      <c r="F335" s="117" t="str">
        <f>IF($D335&lt;&gt;"",VLOOKUP($D335,'SINAPI-MT ABRIL 2021'!$1:$1048576,3,0),"")</f>
        <v xml:space="preserve">M     </v>
      </c>
      <c r="G335" s="105">
        <v>8</v>
      </c>
      <c r="H335" s="106">
        <f>IF($D335&lt;&gt;"",VLOOKUP($D335,'SINAPI-MT ABRIL 2021'!$1:$1048576,4,0),"")</f>
        <v>15.35</v>
      </c>
      <c r="I335" s="107">
        <f t="shared" si="37"/>
        <v>122.8</v>
      </c>
    </row>
    <row r="336" spans="2:9" ht="14.25" customHeight="1" thickBot="1">
      <c r="B336" s="363"/>
      <c r="C336" s="364"/>
      <c r="D336" s="365"/>
      <c r="E336" s="365"/>
      <c r="F336" s="364"/>
      <c r="G336" s="366"/>
      <c r="H336" s="367"/>
      <c r="I336" s="368"/>
    </row>
    <row r="337" spans="2:9" ht="25.5" customHeight="1" thickBot="1">
      <c r="B337" s="540" t="s">
        <v>88</v>
      </c>
      <c r="C337" s="541"/>
      <c r="D337" s="541"/>
      <c r="E337" s="542" t="s">
        <v>89</v>
      </c>
      <c r="F337" s="553" t="s">
        <v>992</v>
      </c>
      <c r="G337" s="544"/>
      <c r="H337" s="545"/>
      <c r="I337" s="546">
        <f>TRUNC(SUM(I338:I342),2)</f>
        <v>923.17</v>
      </c>
    </row>
    <row r="338" spans="2:9">
      <c r="B338" s="494" t="s">
        <v>783</v>
      </c>
      <c r="C338" s="495" t="s">
        <v>20</v>
      </c>
      <c r="D338" s="495">
        <v>88309</v>
      </c>
      <c r="E338" s="497" t="str">
        <f>IF($D338&lt;&gt;"",VLOOKUP($D338,'SINAPI-MT ABRIL 2021'!$A$1:G122428,2,0),"")</f>
        <v>PEDREIRO COM ENCARGOS COMPLEMENTARES</v>
      </c>
      <c r="F338" s="498" t="str">
        <f>IF($D338&lt;&gt;"",VLOOKUP($D338,'SINAPI-MT ABRIL 2021'!$1:$1048576,3,0),"")</f>
        <v>H</v>
      </c>
      <c r="G338" s="499">
        <v>1</v>
      </c>
      <c r="H338" s="500">
        <f>IF($D338&lt;&gt;"",VLOOKUP($D338,'SINAPI-MT ABRIL 2021'!$1:$1048576,4,0),"")</f>
        <v>17.670000000000002</v>
      </c>
      <c r="I338" s="501">
        <f t="shared" ref="I338:I342" si="38">TRUNC(G338*H338,2)</f>
        <v>17.670000000000002</v>
      </c>
    </row>
    <row r="339" spans="2:9">
      <c r="B339" s="102" t="s">
        <v>783</v>
      </c>
      <c r="C339" s="103" t="s">
        <v>20</v>
      </c>
      <c r="D339" s="103">
        <v>88316</v>
      </c>
      <c r="E339" s="116" t="str">
        <f>IF($D339&lt;&gt;"",VLOOKUP($D339,'SINAPI-MT ABRIL 2021'!$A$1:G122429,2,0),"")</f>
        <v>SERVENTE COM ENCARGOS COMPLEMENTARES</v>
      </c>
      <c r="F339" s="117" t="str">
        <f>IF($D339&lt;&gt;"",VLOOKUP($D339,'SINAPI-MT ABRIL 2021'!$1:$1048576,3,0),"")</f>
        <v>H</v>
      </c>
      <c r="G339" s="105">
        <v>0.8</v>
      </c>
      <c r="H339" s="106">
        <f>IF($D339&lt;&gt;"",VLOOKUP($D339,'SINAPI-MT ABRIL 2021'!$1:$1048576,4,0),"")</f>
        <v>14.02</v>
      </c>
      <c r="I339" s="107">
        <f t="shared" si="38"/>
        <v>11.21</v>
      </c>
    </row>
    <row r="340" spans="2:9" ht="38.25">
      <c r="B340" s="102" t="s">
        <v>783</v>
      </c>
      <c r="C340" s="103" t="s">
        <v>20</v>
      </c>
      <c r="D340" s="103">
        <v>94569</v>
      </c>
      <c r="E340" s="116" t="str">
        <f>IF($D340&lt;&gt;"",VLOOKUP($D340,'SINAPI-MT ABRIL 2021'!$A$1:G122430,2,0),"")</f>
        <v>JANELA DE ALUMÍNIO TIPO MAXIM-AR, COM VIDROS, BATENTE E FERRAGENS. EXCLUSIVE ALIZAR, ACABAMENTO E CONTRAMARCO. FORNECIMENTO E INSTALAÇÃO. AF_12/2019</v>
      </c>
      <c r="F340" s="117" t="str">
        <f>IF($D340&lt;&gt;"",VLOOKUP($D340,'SINAPI-MT ABRIL 2021'!$1:$1048576,3,0),"")</f>
        <v>M2</v>
      </c>
      <c r="G340" s="105">
        <v>0.625</v>
      </c>
      <c r="H340" s="106">
        <f>IF($D340&lt;&gt;"",VLOOKUP($D340,'SINAPI-MT ABRIL 2021'!$1:$1048576,4,0),"")</f>
        <v>805.13</v>
      </c>
      <c r="I340" s="107">
        <f t="shared" si="38"/>
        <v>503.2</v>
      </c>
    </row>
    <row r="341" spans="2:9" ht="38.25">
      <c r="B341" s="102" t="s">
        <v>783</v>
      </c>
      <c r="C341" s="103" t="s">
        <v>20</v>
      </c>
      <c r="D341" s="103">
        <v>100674</v>
      </c>
      <c r="E341" s="116" t="str">
        <f>IF($D341&lt;&gt;"",VLOOKUP($D341,'SINAPI-MT ABRIL 2021'!$A$1:G122431,2,0),"")</f>
        <v>JANELA FIXA DE ALUMÍNIO PARA VIDRO, COM VIDRO, BATENTE E FERRAGENS. EXCLUSIVE ACABAMENTO, ALIZAR E CONTRAMARCO. FORNECIMENTO E INSTALAÇÃO. AF_12/2019</v>
      </c>
      <c r="F341" s="117" t="str">
        <f>IF($D341&lt;&gt;"",VLOOKUP($D341,'SINAPI-MT ABRIL 2021'!$1:$1048576,3,0),"")</f>
        <v>M2</v>
      </c>
      <c r="G341" s="105">
        <v>0.375</v>
      </c>
      <c r="H341" s="106">
        <f>IF($D341&lt;&gt;"",VLOOKUP($D341,'SINAPI-MT ABRIL 2021'!$1:$1048576,4,0),"")</f>
        <v>551.71</v>
      </c>
      <c r="I341" s="107">
        <f t="shared" si="38"/>
        <v>206.89</v>
      </c>
    </row>
    <row r="342" spans="2:9" ht="25.5">
      <c r="B342" s="102" t="s">
        <v>789</v>
      </c>
      <c r="C342" s="103" t="s">
        <v>20</v>
      </c>
      <c r="D342" s="103">
        <v>36888</v>
      </c>
      <c r="E342" s="116" t="str">
        <f>IF($D342&lt;&gt;"",VLOOKUP($D342,'SINAPI-MT ABRIL 2021'!$A$1:G122432,2,0),"")</f>
        <v>GUARNICAO/MOLDURA DE ACABAMENTO PARA ESQUADRIA DE ALUMINIO ANODIZADO NATURAL, PARA 1 FACE</v>
      </c>
      <c r="F342" s="117" t="str">
        <f>IF($D342&lt;&gt;"",VLOOKUP($D342,'SINAPI-MT ABRIL 2021'!$1:$1048576,3,0),"")</f>
        <v xml:space="preserve">M     </v>
      </c>
      <c r="G342" s="105">
        <v>12</v>
      </c>
      <c r="H342" s="106">
        <f>IF($D342&lt;&gt;"",VLOOKUP($D342,'SINAPI-MT ABRIL 2021'!$1:$1048576,4,0),"")</f>
        <v>15.35</v>
      </c>
      <c r="I342" s="107">
        <f t="shared" si="38"/>
        <v>184.2</v>
      </c>
    </row>
    <row r="343" spans="2:9" ht="14.25" customHeight="1" thickBot="1">
      <c r="B343" s="363"/>
      <c r="C343" s="364"/>
      <c r="D343" s="365"/>
      <c r="E343" s="365"/>
      <c r="F343" s="364"/>
      <c r="G343" s="366"/>
      <c r="H343" s="367"/>
      <c r="I343" s="368"/>
    </row>
    <row r="344" spans="2:9" ht="25.5" customHeight="1" thickBot="1">
      <c r="B344" s="540" t="s">
        <v>90</v>
      </c>
      <c r="C344" s="541"/>
      <c r="D344" s="541"/>
      <c r="E344" s="542" t="s">
        <v>91</v>
      </c>
      <c r="F344" s="553" t="s">
        <v>992</v>
      </c>
      <c r="G344" s="544"/>
      <c r="H344" s="545"/>
      <c r="I344" s="546">
        <f>TRUNC(SUM(I345:I348),2)</f>
        <v>954.93</v>
      </c>
    </row>
    <row r="345" spans="2:9">
      <c r="B345" s="494" t="s">
        <v>783</v>
      </c>
      <c r="C345" s="495" t="s">
        <v>20</v>
      </c>
      <c r="D345" s="495">
        <v>88309</v>
      </c>
      <c r="E345" s="497" t="str">
        <f>IF($D345&lt;&gt;"",VLOOKUP($D345,'SINAPI-MT ABRIL 2021'!$A$1:G122435,2,0),"")</f>
        <v>PEDREIRO COM ENCARGOS COMPLEMENTARES</v>
      </c>
      <c r="F345" s="498" t="str">
        <f>IF($D345&lt;&gt;"",VLOOKUP($D345,'SINAPI-MT ABRIL 2021'!$1:$1048576,3,0),"")</f>
        <v>H</v>
      </c>
      <c r="G345" s="499">
        <v>0.91</v>
      </c>
      <c r="H345" s="500">
        <f>IF($D345&lt;&gt;"",VLOOKUP($D345,'SINAPI-MT ABRIL 2021'!$1:$1048576,4,0),"")</f>
        <v>17.670000000000002</v>
      </c>
      <c r="I345" s="501">
        <f t="shared" ref="I345:I348" si="39">TRUNC(G345*H345,2)</f>
        <v>16.07</v>
      </c>
    </row>
    <row r="346" spans="2:9" ht="25.5" customHeight="1">
      <c r="B346" s="102" t="s">
        <v>783</v>
      </c>
      <c r="C346" s="103" t="s">
        <v>20</v>
      </c>
      <c r="D346" s="103">
        <v>88316</v>
      </c>
      <c r="E346" s="116" t="str">
        <f>IF($D346&lt;&gt;"",VLOOKUP($D346,'SINAPI-MT ABRIL 2021'!$A$1:G122436,2,0),"")</f>
        <v>SERVENTE COM ENCARGOS COMPLEMENTARES</v>
      </c>
      <c r="F346" s="117" t="str">
        <f>IF($D346&lt;&gt;"",VLOOKUP($D346,'SINAPI-MT ABRIL 2021'!$1:$1048576,3,0),"")</f>
        <v>H</v>
      </c>
      <c r="G346" s="105">
        <v>0.78</v>
      </c>
      <c r="H346" s="106">
        <f>IF($D346&lt;&gt;"",VLOOKUP($D346,'SINAPI-MT ABRIL 2021'!$1:$1048576,4,0),"")</f>
        <v>14.02</v>
      </c>
      <c r="I346" s="107">
        <f t="shared" si="39"/>
        <v>10.93</v>
      </c>
    </row>
    <row r="347" spans="2:9" ht="36" customHeight="1">
      <c r="B347" s="102" t="s">
        <v>783</v>
      </c>
      <c r="C347" s="103" t="s">
        <v>20</v>
      </c>
      <c r="D347" s="103">
        <v>94569</v>
      </c>
      <c r="E347" s="116" t="str">
        <f>IF($D347&lt;&gt;"",VLOOKUP($D347,'SINAPI-MT ABRIL 2021'!$A$1:G122437,2,0),"")</f>
        <v>JANELA DE ALUMÍNIO TIPO MAXIM-AR, COM VIDROS, BATENTE E FERRAGENS. EXCLUSIVE ALIZAR, ACABAMENTO E CONTRAMARCO. FORNECIMENTO E INSTALAÇÃO. AF_12/2019</v>
      </c>
      <c r="F347" s="117" t="str">
        <f>IF($D347&lt;&gt;"",VLOOKUP($D347,'SINAPI-MT ABRIL 2021'!$1:$1048576,3,0),"")</f>
        <v>M2</v>
      </c>
      <c r="G347" s="105">
        <v>1</v>
      </c>
      <c r="H347" s="106">
        <f>IF($D347&lt;&gt;"",VLOOKUP($D347,'SINAPI-MT ABRIL 2021'!$1:$1048576,4,0),"")</f>
        <v>805.13</v>
      </c>
      <c r="I347" s="107">
        <f t="shared" si="39"/>
        <v>805.13</v>
      </c>
    </row>
    <row r="348" spans="2:9" ht="25.5">
      <c r="B348" s="102" t="s">
        <v>789</v>
      </c>
      <c r="C348" s="103" t="s">
        <v>20</v>
      </c>
      <c r="D348" s="103">
        <v>36888</v>
      </c>
      <c r="E348" s="116" t="str">
        <f>IF($D348&lt;&gt;"",VLOOKUP($D348,'SINAPI-MT ABRIL 2021'!$A$1:G122438,2,0),"")</f>
        <v>GUARNICAO/MOLDURA DE ACABAMENTO PARA ESQUADRIA DE ALUMINIO ANODIZADO NATURAL, PARA 1 FACE</v>
      </c>
      <c r="F348" s="117" t="str">
        <f>IF($D348&lt;&gt;"",VLOOKUP($D348,'SINAPI-MT ABRIL 2021'!$1:$1048576,3,0),"")</f>
        <v xml:space="preserve">M     </v>
      </c>
      <c r="G348" s="105">
        <v>8</v>
      </c>
      <c r="H348" s="106">
        <f>IF($D348&lt;&gt;"",VLOOKUP($D348,'SINAPI-MT ABRIL 2021'!$1:$1048576,4,0),"")</f>
        <v>15.35</v>
      </c>
      <c r="I348" s="107">
        <f t="shared" si="39"/>
        <v>122.8</v>
      </c>
    </row>
    <row r="349" spans="2:9" ht="14.25" customHeight="1" thickBot="1">
      <c r="B349" s="363"/>
      <c r="C349" s="364"/>
      <c r="D349" s="365"/>
      <c r="E349" s="365"/>
      <c r="F349" s="364"/>
      <c r="G349" s="366"/>
      <c r="H349" s="367"/>
      <c r="I349" s="368"/>
    </row>
    <row r="350" spans="2:9" ht="25.5" customHeight="1" thickBot="1">
      <c r="B350" s="540" t="s">
        <v>92</v>
      </c>
      <c r="C350" s="541"/>
      <c r="D350" s="541"/>
      <c r="E350" s="542" t="s">
        <v>93</v>
      </c>
      <c r="F350" s="553" t="s">
        <v>992</v>
      </c>
      <c r="G350" s="544"/>
      <c r="H350" s="545"/>
      <c r="I350" s="546">
        <f>TRUNC(SUM(I351:I354),2)</f>
        <v>954.93</v>
      </c>
    </row>
    <row r="351" spans="2:9">
      <c r="B351" s="494" t="s">
        <v>783</v>
      </c>
      <c r="C351" s="495" t="s">
        <v>20</v>
      </c>
      <c r="D351" s="495">
        <v>88309</v>
      </c>
      <c r="E351" s="497" t="str">
        <f>IF($D351&lt;&gt;"",VLOOKUP($D351,'SINAPI-MT ABRIL 2021'!$A$1:G122441,2,0),"")</f>
        <v>PEDREIRO COM ENCARGOS COMPLEMENTARES</v>
      </c>
      <c r="F351" s="498" t="str">
        <f>IF($D351&lt;&gt;"",VLOOKUP($D351,'SINAPI-MT ABRIL 2021'!$1:$1048576,3,0),"")</f>
        <v>H</v>
      </c>
      <c r="G351" s="499">
        <v>0.91</v>
      </c>
      <c r="H351" s="500">
        <f>IF($D351&lt;&gt;"",VLOOKUP($D351,'SINAPI-MT ABRIL 2021'!$1:$1048576,4,0),"")</f>
        <v>17.670000000000002</v>
      </c>
      <c r="I351" s="501">
        <f t="shared" ref="I351:I354" si="40">TRUNC(G351*H351,2)</f>
        <v>16.07</v>
      </c>
    </row>
    <row r="352" spans="2:9">
      <c r="B352" s="102" t="s">
        <v>783</v>
      </c>
      <c r="C352" s="103" t="s">
        <v>20</v>
      </c>
      <c r="D352" s="103">
        <v>88316</v>
      </c>
      <c r="E352" s="116" t="str">
        <f>IF($D352&lt;&gt;"",VLOOKUP($D352,'SINAPI-MT ABRIL 2021'!$A$1:G122442,2,0),"")</f>
        <v>SERVENTE COM ENCARGOS COMPLEMENTARES</v>
      </c>
      <c r="F352" s="117" t="str">
        <f>IF($D352&lt;&gt;"",VLOOKUP($D352,'SINAPI-MT ABRIL 2021'!$1:$1048576,3,0),"")</f>
        <v>H</v>
      </c>
      <c r="G352" s="105">
        <v>0.78</v>
      </c>
      <c r="H352" s="106">
        <f>IF($D352&lt;&gt;"",VLOOKUP($D352,'SINAPI-MT ABRIL 2021'!$1:$1048576,4,0),"")</f>
        <v>14.02</v>
      </c>
      <c r="I352" s="107">
        <f t="shared" si="40"/>
        <v>10.93</v>
      </c>
    </row>
    <row r="353" spans="2:9" ht="38.25">
      <c r="B353" s="102" t="s">
        <v>783</v>
      </c>
      <c r="C353" s="103" t="s">
        <v>20</v>
      </c>
      <c r="D353" s="103">
        <v>94569</v>
      </c>
      <c r="E353" s="116" t="str">
        <f>IF($D353&lt;&gt;"",VLOOKUP($D353,'SINAPI-MT ABRIL 2021'!$A$1:G122443,2,0),"")</f>
        <v>JANELA DE ALUMÍNIO TIPO MAXIM-AR, COM VIDROS, BATENTE E FERRAGENS. EXCLUSIVE ALIZAR, ACABAMENTO E CONTRAMARCO. FORNECIMENTO E INSTALAÇÃO. AF_12/2019</v>
      </c>
      <c r="F353" s="117" t="str">
        <f>IF($D353&lt;&gt;"",VLOOKUP($D353,'SINAPI-MT ABRIL 2021'!$1:$1048576,3,0),"")</f>
        <v>M2</v>
      </c>
      <c r="G353" s="105">
        <v>1</v>
      </c>
      <c r="H353" s="106">
        <f>IF($D353&lt;&gt;"",VLOOKUP($D353,'SINAPI-MT ABRIL 2021'!$1:$1048576,4,0),"")</f>
        <v>805.13</v>
      </c>
      <c r="I353" s="107">
        <f t="shared" si="40"/>
        <v>805.13</v>
      </c>
    </row>
    <row r="354" spans="2:9" ht="25.5">
      <c r="B354" s="102" t="s">
        <v>789</v>
      </c>
      <c r="C354" s="103" t="s">
        <v>20</v>
      </c>
      <c r="D354" s="103">
        <v>36888</v>
      </c>
      <c r="E354" s="116" t="str">
        <f>IF($D354&lt;&gt;"",VLOOKUP($D354,'SINAPI-MT ABRIL 2021'!$A$1:G122444,2,0),"")</f>
        <v>GUARNICAO/MOLDURA DE ACABAMENTO PARA ESQUADRIA DE ALUMINIO ANODIZADO NATURAL, PARA 1 FACE</v>
      </c>
      <c r="F354" s="117" t="str">
        <f>IF($D354&lt;&gt;"",VLOOKUP($D354,'SINAPI-MT ABRIL 2021'!$1:$1048576,3,0),"")</f>
        <v xml:space="preserve">M     </v>
      </c>
      <c r="G354" s="105">
        <v>8</v>
      </c>
      <c r="H354" s="106">
        <f>IF($D354&lt;&gt;"",VLOOKUP($D354,'SINAPI-MT ABRIL 2021'!$1:$1048576,4,0),"")</f>
        <v>15.35</v>
      </c>
      <c r="I354" s="107">
        <f t="shared" si="40"/>
        <v>122.8</v>
      </c>
    </row>
    <row r="355" spans="2:9" ht="14.25" customHeight="1" thickBot="1">
      <c r="B355" s="363"/>
      <c r="C355" s="364"/>
      <c r="D355" s="365"/>
      <c r="E355" s="365"/>
      <c r="F355" s="364"/>
      <c r="G355" s="366"/>
      <c r="H355" s="367"/>
      <c r="I355" s="368"/>
    </row>
    <row r="356" spans="2:9" ht="25.5" customHeight="1" thickBot="1">
      <c r="B356" s="540" t="s">
        <v>94</v>
      </c>
      <c r="C356" s="541"/>
      <c r="D356" s="541"/>
      <c r="E356" s="542" t="s">
        <v>95</v>
      </c>
      <c r="F356" s="553" t="s">
        <v>992</v>
      </c>
      <c r="G356" s="544"/>
      <c r="H356" s="545"/>
      <c r="I356" s="546">
        <f>TRUNC(SUM(I357:I360),2)</f>
        <v>954.93</v>
      </c>
    </row>
    <row r="357" spans="2:9">
      <c r="B357" s="494" t="s">
        <v>783</v>
      </c>
      <c r="C357" s="495" t="s">
        <v>20</v>
      </c>
      <c r="D357" s="495">
        <v>88309</v>
      </c>
      <c r="E357" s="497" t="str">
        <f>IF($D357&lt;&gt;"",VLOOKUP($D357,'SINAPI-MT ABRIL 2021'!$A$1:G122447,2,0),"")</f>
        <v>PEDREIRO COM ENCARGOS COMPLEMENTARES</v>
      </c>
      <c r="F357" s="498" t="str">
        <f>IF($D357&lt;&gt;"",VLOOKUP($D357,'SINAPI-MT ABRIL 2021'!$1:$1048576,3,0),"")</f>
        <v>H</v>
      </c>
      <c r="G357" s="499">
        <v>0.91</v>
      </c>
      <c r="H357" s="500">
        <f>IF($D357&lt;&gt;"",VLOOKUP($D357,'SINAPI-MT ABRIL 2021'!$1:$1048576,4,0),"")</f>
        <v>17.670000000000002</v>
      </c>
      <c r="I357" s="501">
        <f t="shared" ref="I357:I360" si="41">TRUNC(G357*H357,2)</f>
        <v>16.07</v>
      </c>
    </row>
    <row r="358" spans="2:9">
      <c r="B358" s="102" t="s">
        <v>783</v>
      </c>
      <c r="C358" s="103" t="s">
        <v>20</v>
      </c>
      <c r="D358" s="103">
        <v>88316</v>
      </c>
      <c r="E358" s="116" t="str">
        <f>IF($D358&lt;&gt;"",VLOOKUP($D358,'SINAPI-MT ABRIL 2021'!$A$1:G122448,2,0),"")</f>
        <v>SERVENTE COM ENCARGOS COMPLEMENTARES</v>
      </c>
      <c r="F358" s="117" t="str">
        <f>IF($D358&lt;&gt;"",VLOOKUP($D358,'SINAPI-MT ABRIL 2021'!$1:$1048576,3,0),"")</f>
        <v>H</v>
      </c>
      <c r="G358" s="105">
        <v>0.78</v>
      </c>
      <c r="H358" s="106">
        <f>IF($D358&lt;&gt;"",VLOOKUP($D358,'SINAPI-MT ABRIL 2021'!$1:$1048576,4,0),"")</f>
        <v>14.02</v>
      </c>
      <c r="I358" s="107">
        <f t="shared" si="41"/>
        <v>10.93</v>
      </c>
    </row>
    <row r="359" spans="2:9" ht="38.25">
      <c r="B359" s="102" t="s">
        <v>783</v>
      </c>
      <c r="C359" s="103" t="s">
        <v>20</v>
      </c>
      <c r="D359" s="103">
        <v>94569</v>
      </c>
      <c r="E359" s="116" t="str">
        <f>IF($D359&lt;&gt;"",VLOOKUP($D359,'SINAPI-MT ABRIL 2021'!$A$1:G122449,2,0),"")</f>
        <v>JANELA DE ALUMÍNIO TIPO MAXIM-AR, COM VIDROS, BATENTE E FERRAGENS. EXCLUSIVE ALIZAR, ACABAMENTO E CONTRAMARCO. FORNECIMENTO E INSTALAÇÃO. AF_12/2019</v>
      </c>
      <c r="F359" s="117" t="str">
        <f>IF($D359&lt;&gt;"",VLOOKUP($D359,'SINAPI-MT ABRIL 2021'!$1:$1048576,3,0),"")</f>
        <v>M2</v>
      </c>
      <c r="G359" s="105">
        <v>1</v>
      </c>
      <c r="H359" s="106">
        <f>IF($D359&lt;&gt;"",VLOOKUP($D359,'SINAPI-MT ABRIL 2021'!$1:$1048576,4,0),"")</f>
        <v>805.13</v>
      </c>
      <c r="I359" s="107">
        <f t="shared" si="41"/>
        <v>805.13</v>
      </c>
    </row>
    <row r="360" spans="2:9" ht="25.5">
      <c r="B360" s="102" t="s">
        <v>789</v>
      </c>
      <c r="C360" s="103" t="s">
        <v>20</v>
      </c>
      <c r="D360" s="103">
        <v>36888</v>
      </c>
      <c r="E360" s="116" t="str">
        <f>IF($D360&lt;&gt;"",VLOOKUP($D360,'SINAPI-MT ABRIL 2021'!$A$1:G122450,2,0),"")</f>
        <v>GUARNICAO/MOLDURA DE ACABAMENTO PARA ESQUADRIA DE ALUMINIO ANODIZADO NATURAL, PARA 1 FACE</v>
      </c>
      <c r="F360" s="117" t="str">
        <f>IF($D360&lt;&gt;"",VLOOKUP($D360,'SINAPI-MT ABRIL 2021'!$1:$1048576,3,0),"")</f>
        <v xml:space="preserve">M     </v>
      </c>
      <c r="G360" s="105">
        <v>8</v>
      </c>
      <c r="H360" s="106">
        <f>IF($D360&lt;&gt;"",VLOOKUP($D360,'SINAPI-MT ABRIL 2021'!$1:$1048576,4,0),"")</f>
        <v>15.35</v>
      </c>
      <c r="I360" s="107">
        <f t="shared" si="41"/>
        <v>122.8</v>
      </c>
    </row>
    <row r="361" spans="2:9" ht="14.25" customHeight="1" thickBot="1">
      <c r="B361" s="363"/>
      <c r="C361" s="364"/>
      <c r="D361" s="365"/>
      <c r="E361" s="365"/>
      <c r="F361" s="364"/>
      <c r="G361" s="366"/>
      <c r="H361" s="367"/>
      <c r="I361" s="368"/>
    </row>
    <row r="362" spans="2:9" ht="25.5" customHeight="1" thickBot="1">
      <c r="B362" s="540" t="s">
        <v>96</v>
      </c>
      <c r="C362" s="541"/>
      <c r="D362" s="541"/>
      <c r="E362" s="542" t="s">
        <v>97</v>
      </c>
      <c r="F362" s="553" t="s">
        <v>992</v>
      </c>
      <c r="G362" s="544"/>
      <c r="H362" s="545"/>
      <c r="I362" s="546">
        <f>TRUNC(SUM(I363:I366),2)</f>
        <v>954.93</v>
      </c>
    </row>
    <row r="363" spans="2:9">
      <c r="B363" s="494" t="s">
        <v>783</v>
      </c>
      <c r="C363" s="495" t="s">
        <v>20</v>
      </c>
      <c r="D363" s="495">
        <v>88309</v>
      </c>
      <c r="E363" s="497" t="str">
        <f>IF($D363&lt;&gt;"",VLOOKUP($D363,'SINAPI-MT ABRIL 2021'!$A$1:G122453,2,0),"")</f>
        <v>PEDREIRO COM ENCARGOS COMPLEMENTARES</v>
      </c>
      <c r="F363" s="498" t="str">
        <f>IF($D363&lt;&gt;"",VLOOKUP($D363,'SINAPI-MT ABRIL 2021'!$1:$1048576,3,0),"")</f>
        <v>H</v>
      </c>
      <c r="G363" s="499">
        <v>0.91</v>
      </c>
      <c r="H363" s="500">
        <f>IF($D363&lt;&gt;"",VLOOKUP($D363,'SINAPI-MT ABRIL 2021'!$1:$1048576,4,0),"")</f>
        <v>17.670000000000002</v>
      </c>
      <c r="I363" s="501">
        <f t="shared" ref="I363:I366" si="42">TRUNC(G363*H363,2)</f>
        <v>16.07</v>
      </c>
    </row>
    <row r="364" spans="2:9">
      <c r="B364" s="102" t="s">
        <v>783</v>
      </c>
      <c r="C364" s="103" t="s">
        <v>20</v>
      </c>
      <c r="D364" s="103">
        <v>88316</v>
      </c>
      <c r="E364" s="116" t="str">
        <f>IF($D364&lt;&gt;"",VLOOKUP($D364,'SINAPI-MT ABRIL 2021'!$A$1:G122454,2,0),"")</f>
        <v>SERVENTE COM ENCARGOS COMPLEMENTARES</v>
      </c>
      <c r="F364" s="117" t="str">
        <f>IF($D364&lt;&gt;"",VLOOKUP($D364,'SINAPI-MT ABRIL 2021'!$1:$1048576,3,0),"")</f>
        <v>H</v>
      </c>
      <c r="G364" s="105">
        <v>0.78</v>
      </c>
      <c r="H364" s="106">
        <f>IF($D364&lt;&gt;"",VLOOKUP($D364,'SINAPI-MT ABRIL 2021'!$1:$1048576,4,0),"")</f>
        <v>14.02</v>
      </c>
      <c r="I364" s="107">
        <f t="shared" si="42"/>
        <v>10.93</v>
      </c>
    </row>
    <row r="365" spans="2:9" ht="38.25">
      <c r="B365" s="102" t="s">
        <v>783</v>
      </c>
      <c r="C365" s="103" t="s">
        <v>20</v>
      </c>
      <c r="D365" s="103">
        <v>94569</v>
      </c>
      <c r="E365" s="116" t="str">
        <f>IF($D365&lt;&gt;"",VLOOKUP($D365,'SINAPI-MT ABRIL 2021'!$A$1:G122455,2,0),"")</f>
        <v>JANELA DE ALUMÍNIO TIPO MAXIM-AR, COM VIDROS, BATENTE E FERRAGENS. EXCLUSIVE ALIZAR, ACABAMENTO E CONTRAMARCO. FORNECIMENTO E INSTALAÇÃO. AF_12/2019</v>
      </c>
      <c r="F365" s="117" t="str">
        <f>IF($D365&lt;&gt;"",VLOOKUP($D365,'SINAPI-MT ABRIL 2021'!$1:$1048576,3,0),"")</f>
        <v>M2</v>
      </c>
      <c r="G365" s="105">
        <v>1</v>
      </c>
      <c r="H365" s="106">
        <f>IF($D365&lt;&gt;"",VLOOKUP($D365,'SINAPI-MT ABRIL 2021'!$1:$1048576,4,0),"")</f>
        <v>805.13</v>
      </c>
      <c r="I365" s="107">
        <f t="shared" si="42"/>
        <v>805.13</v>
      </c>
    </row>
    <row r="366" spans="2:9" ht="25.5">
      <c r="B366" s="102" t="s">
        <v>789</v>
      </c>
      <c r="C366" s="103" t="s">
        <v>20</v>
      </c>
      <c r="D366" s="103">
        <v>36888</v>
      </c>
      <c r="E366" s="116" t="str">
        <f>IF($D366&lt;&gt;"",VLOOKUP($D366,'SINAPI-MT ABRIL 2021'!$A$1:G122456,2,0),"")</f>
        <v>GUARNICAO/MOLDURA DE ACABAMENTO PARA ESQUADRIA DE ALUMINIO ANODIZADO NATURAL, PARA 1 FACE</v>
      </c>
      <c r="F366" s="117" t="str">
        <f>IF($D366&lt;&gt;"",VLOOKUP($D366,'SINAPI-MT ABRIL 2021'!$1:$1048576,3,0),"")</f>
        <v xml:space="preserve">M     </v>
      </c>
      <c r="G366" s="105">
        <v>8</v>
      </c>
      <c r="H366" s="106">
        <f>IF($D366&lt;&gt;"",VLOOKUP($D366,'SINAPI-MT ABRIL 2021'!$1:$1048576,4,0),"")</f>
        <v>15.35</v>
      </c>
      <c r="I366" s="107">
        <f t="shared" si="42"/>
        <v>122.8</v>
      </c>
    </row>
    <row r="367" spans="2:9" ht="14.25" customHeight="1" thickBot="1">
      <c r="B367" s="363"/>
      <c r="C367" s="364"/>
      <c r="D367" s="365"/>
      <c r="E367" s="365"/>
      <c r="F367" s="364"/>
      <c r="G367" s="366"/>
      <c r="H367" s="367"/>
      <c r="I367" s="368"/>
    </row>
    <row r="368" spans="2:9" ht="15" customHeight="1" thickBot="1">
      <c r="B368" s="540" t="s">
        <v>771</v>
      </c>
      <c r="C368" s="541"/>
      <c r="D368" s="541"/>
      <c r="E368" s="542" t="s">
        <v>436</v>
      </c>
      <c r="F368" s="553" t="s">
        <v>992</v>
      </c>
      <c r="G368" s="544"/>
      <c r="H368" s="545"/>
      <c r="I368" s="546">
        <f>TRUNC(SUM(I369:I371),2)</f>
        <v>338.7</v>
      </c>
    </row>
    <row r="369" spans="2:9">
      <c r="B369" s="502" t="s">
        <v>783</v>
      </c>
      <c r="C369" s="503" t="s">
        <v>20</v>
      </c>
      <c r="D369" s="505">
        <v>88309</v>
      </c>
      <c r="E369" s="497" t="str">
        <f>IF($D369&lt;&gt;"",VLOOKUP($D369,'SINAPI-MT ABRIL 2021'!$A$1:G122459,2,0),"")</f>
        <v>PEDREIRO COM ENCARGOS COMPLEMENTARES</v>
      </c>
      <c r="F369" s="498" t="str">
        <f>IF($D369&lt;&gt;"",VLOOKUP($D369,'SINAPI-MT ABRIL 2021'!$1:$1048576,3,0),"")</f>
        <v>H</v>
      </c>
      <c r="G369" s="508">
        <v>1</v>
      </c>
      <c r="H369" s="500">
        <f>IF($D369&lt;&gt;"",VLOOKUP($D369,'SINAPI-MT ABRIL 2021'!$1:$1048576,4,0),"")</f>
        <v>17.670000000000002</v>
      </c>
      <c r="I369" s="501">
        <f t="shared" ref="I369:I370" si="43">TRUNC(G369*H369,2)</f>
        <v>17.670000000000002</v>
      </c>
    </row>
    <row r="370" spans="2:9">
      <c r="B370" s="149" t="s">
        <v>783</v>
      </c>
      <c r="C370" s="246" t="s">
        <v>20</v>
      </c>
      <c r="D370" s="109">
        <v>88316</v>
      </c>
      <c r="E370" s="116" t="str">
        <f>IF($D370&lt;&gt;"",VLOOKUP($D370,'SINAPI-MT ABRIL 2021'!$A$1:G122460,2,0),"")</f>
        <v>SERVENTE COM ENCARGOS COMPLEMENTARES</v>
      </c>
      <c r="F370" s="117" t="str">
        <f>IF($D370&lt;&gt;"",VLOOKUP($D370,'SINAPI-MT ABRIL 2021'!$1:$1048576,3,0),"")</f>
        <v>H</v>
      </c>
      <c r="G370" s="112">
        <v>1.5</v>
      </c>
      <c r="H370" s="106">
        <f>IF($D370&lt;&gt;"",VLOOKUP($D370,'SINAPI-MT ABRIL 2021'!$1:$1048576,4,0),"")</f>
        <v>14.02</v>
      </c>
      <c r="I370" s="107">
        <f t="shared" si="43"/>
        <v>21.03</v>
      </c>
    </row>
    <row r="371" spans="2:9" ht="25.5" customHeight="1" thickBot="1">
      <c r="B371" s="376" t="s">
        <v>789</v>
      </c>
      <c r="C371" s="153" t="s">
        <v>30</v>
      </c>
      <c r="D371" s="377"/>
      <c r="E371" s="373" t="s">
        <v>799</v>
      </c>
      <c r="F371" s="374" t="s">
        <v>2</v>
      </c>
      <c r="G371" s="378">
        <v>1</v>
      </c>
      <c r="H371" s="379">
        <v>300</v>
      </c>
      <c r="I371" s="372">
        <f>TRUNC(G371*H371,2)</f>
        <v>300</v>
      </c>
    </row>
    <row r="372" spans="2:9" ht="25.5" customHeight="1" thickBot="1">
      <c r="B372" s="540" t="s">
        <v>800</v>
      </c>
      <c r="C372" s="541"/>
      <c r="D372" s="541"/>
      <c r="E372" s="542" t="s">
        <v>439</v>
      </c>
      <c r="F372" s="553" t="s">
        <v>992</v>
      </c>
      <c r="G372" s="544"/>
      <c r="H372" s="545"/>
      <c r="I372" s="546">
        <f>TRUNC(SUM(I373:I373),2)</f>
        <v>295.49</v>
      </c>
    </row>
    <row r="373" spans="2:9" ht="26.25" thickBot="1">
      <c r="B373" s="509" t="s">
        <v>783</v>
      </c>
      <c r="C373" s="510" t="s">
        <v>20</v>
      </c>
      <c r="D373" s="510">
        <v>102179</v>
      </c>
      <c r="E373" s="511" t="str">
        <f>IF($D373&lt;&gt;"",VLOOKUP($D373,'SINAPI-MT ABRIL 2021'!$A$1:G122463,2,0),"")</f>
        <v>INSTALAÇÃO DE VIDRO TEMPERADO, E = 6 MM, ENCAIXADO EM PERFIL U. AF_01/2021_P</v>
      </c>
      <c r="F373" s="512" t="str">
        <f>IF($D373&lt;&gt;"",VLOOKUP($D373,'SINAPI-MT ABRIL 2021'!$1:$1048576,3,0),"")</f>
        <v>M2</v>
      </c>
      <c r="G373" s="513">
        <v>1</v>
      </c>
      <c r="H373" s="514">
        <f>IF($D373&lt;&gt;"",VLOOKUP($D373,'SINAPI-MT ABRIL 2021'!$1:$1048576,4,0),"")</f>
        <v>295.49</v>
      </c>
      <c r="I373" s="515">
        <f t="shared" ref="I373" si="44">TRUNC(G373*H373,2)</f>
        <v>295.49</v>
      </c>
    </row>
    <row r="374" spans="2:9" ht="25.5" customHeight="1" thickBot="1">
      <c r="B374" s="540" t="s">
        <v>995</v>
      </c>
      <c r="C374" s="541"/>
      <c r="D374" s="541"/>
      <c r="E374" s="542" t="s">
        <v>440</v>
      </c>
      <c r="F374" s="553" t="s">
        <v>992</v>
      </c>
      <c r="G374" s="544"/>
      <c r="H374" s="545"/>
      <c r="I374" s="546">
        <f>TRUNC(SUM(I375:I375),2)</f>
        <v>413.85</v>
      </c>
    </row>
    <row r="375" spans="2:9" ht="26.25" thickBot="1">
      <c r="B375" s="509" t="s">
        <v>783</v>
      </c>
      <c r="C375" s="510" t="s">
        <v>20</v>
      </c>
      <c r="D375" s="510">
        <v>102181</v>
      </c>
      <c r="E375" s="511" t="str">
        <f>IF($D375&lt;&gt;"",VLOOKUP($D375,'SINAPI-MT ABRIL 2021'!$A$1:G122465,2,0),"")</f>
        <v>INSTALAÇÃO DE VIDRO TEMPERADO, E = 10 MM, ENCAIXADO EM PERFIL U. AF_01/2021_P</v>
      </c>
      <c r="F375" s="512" t="str">
        <f>IF($D375&lt;&gt;"",VLOOKUP($D375,'SINAPI-MT ABRIL 2021'!$1:$1048576,3,0),"")</f>
        <v>M2</v>
      </c>
      <c r="G375" s="513">
        <v>1</v>
      </c>
      <c r="H375" s="514">
        <f>IF($D375&lt;&gt;"",VLOOKUP($D375,'SINAPI-MT ABRIL 2021'!$1:$1048576,4,0),"")</f>
        <v>413.85</v>
      </c>
      <c r="I375" s="515">
        <f t="shared" ref="I375" si="45">TRUNC(G375*H375,2)</f>
        <v>413.85</v>
      </c>
    </row>
    <row r="376" spans="2:9" ht="15" customHeight="1" thickBot="1">
      <c r="B376" s="540" t="s">
        <v>801</v>
      </c>
      <c r="C376" s="541"/>
      <c r="D376" s="541"/>
      <c r="E376" s="542" t="s">
        <v>441</v>
      </c>
      <c r="F376" s="553" t="s">
        <v>992</v>
      </c>
      <c r="G376" s="544"/>
      <c r="H376" s="545"/>
      <c r="I376" s="546">
        <f>TRUNC(SUM(I377:I380),2)</f>
        <v>473.48</v>
      </c>
    </row>
    <row r="377" spans="2:9" ht="14.25" customHeight="1">
      <c r="B377" s="494" t="s">
        <v>783</v>
      </c>
      <c r="C377" s="495" t="s">
        <v>20</v>
      </c>
      <c r="D377" s="495">
        <v>88316</v>
      </c>
      <c r="E377" s="497" t="str">
        <f>IF($D377&lt;&gt;"",VLOOKUP($D377,'SINAPI-MT ABRIL 2021'!$A$1:G122467,2,0),"")</f>
        <v>SERVENTE COM ENCARGOS COMPLEMENTARES</v>
      </c>
      <c r="F377" s="498" t="str">
        <f>IF($D377&lt;&gt;"",VLOOKUP($D377,'SINAPI-MT ABRIL 2021'!$1:$1048576,3,0),"")</f>
        <v>H</v>
      </c>
      <c r="G377" s="499">
        <v>0.4</v>
      </c>
      <c r="H377" s="500">
        <f>IF($D377&lt;&gt;"",VLOOKUP($D377,'SINAPI-MT ABRIL 2021'!$1:$1048576,4,0),"")</f>
        <v>14.02</v>
      </c>
      <c r="I377" s="501">
        <f t="shared" ref="I377:I380" si="46">TRUNC(G377*H377,2)</f>
        <v>5.6</v>
      </c>
    </row>
    <row r="378" spans="2:9" ht="14.25" customHeight="1">
      <c r="B378" s="102" t="s">
        <v>783</v>
      </c>
      <c r="C378" s="103" t="s">
        <v>20</v>
      </c>
      <c r="D378" s="103">
        <v>88325</v>
      </c>
      <c r="E378" s="116" t="str">
        <f>IF($D378&lt;&gt;"",VLOOKUP($D378,'SINAPI-MT ABRIL 2021'!$A$1:G122468,2,0),"")</f>
        <v>VIDRACEIRO COM ENCARGOS COMPLEMENTARES</v>
      </c>
      <c r="F378" s="117" t="str">
        <f>IF($D378&lt;&gt;"",VLOOKUP($D378,'SINAPI-MT ABRIL 2021'!$1:$1048576,3,0),"")</f>
        <v>H</v>
      </c>
      <c r="G378" s="105">
        <v>2</v>
      </c>
      <c r="H378" s="106">
        <f>IF($D378&lt;&gt;"",VLOOKUP($D378,'SINAPI-MT ABRIL 2021'!$1:$1048576,4,0),"")</f>
        <v>17.010000000000002</v>
      </c>
      <c r="I378" s="107">
        <f t="shared" si="46"/>
        <v>34.020000000000003</v>
      </c>
    </row>
    <row r="379" spans="2:9" ht="30" customHeight="1">
      <c r="B379" s="102" t="s">
        <v>789</v>
      </c>
      <c r="C379" s="103" t="s">
        <v>20</v>
      </c>
      <c r="D379" s="103">
        <v>442</v>
      </c>
      <c r="E379" s="116" t="str">
        <f>IF($D379&lt;&gt;"",VLOOKUP($D379,'SINAPI-MT ABRIL 2021'!$A$1:G122469,2,0),"")</f>
        <v>PARAFUSO FRANCES M16 EM ACO GALVANIZADO, COMPRIMENTO = 45 MM, DIAMETRO = 16 MM, CABECA ABAULADA</v>
      </c>
      <c r="F379" s="117" t="str">
        <f>IF($D379&lt;&gt;"",VLOOKUP($D379,'SINAPI-MT ABRIL 2021'!$1:$1048576,3,0),"")</f>
        <v xml:space="preserve">UN    </v>
      </c>
      <c r="G379" s="105">
        <v>4</v>
      </c>
      <c r="H379" s="106">
        <f>IF($D379&lt;&gt;"",VLOOKUP($D379,'SINAPI-MT ABRIL 2021'!$1:$1048576,4,0),"")</f>
        <v>3.27</v>
      </c>
      <c r="I379" s="107">
        <f t="shared" si="46"/>
        <v>13.08</v>
      </c>
    </row>
    <row r="380" spans="2:9" ht="21" customHeight="1">
      <c r="B380" s="102" t="s">
        <v>789</v>
      </c>
      <c r="C380" s="103" t="s">
        <v>20</v>
      </c>
      <c r="D380" s="103">
        <v>11186</v>
      </c>
      <c r="E380" s="116" t="str">
        <f>IF($D380&lt;&gt;"",VLOOKUP($D380,'SINAPI-MT ABRIL 2021'!$A$1:G122470,2,0),"")</f>
        <v>ESPELHO CRISTAL E = 4 MM</v>
      </c>
      <c r="F380" s="117" t="str">
        <f>IF($D380&lt;&gt;"",VLOOKUP($D380,'SINAPI-MT ABRIL 2021'!$1:$1048576,3,0),"")</f>
        <v xml:space="preserve">M2    </v>
      </c>
      <c r="G380" s="105">
        <v>1</v>
      </c>
      <c r="H380" s="106">
        <f>IF($D380&lt;&gt;"",VLOOKUP($D380,'SINAPI-MT ABRIL 2021'!$1:$1048576,4,0),"")</f>
        <v>420.78</v>
      </c>
      <c r="I380" s="107">
        <f t="shared" si="46"/>
        <v>420.78</v>
      </c>
    </row>
    <row r="381" spans="2:9" ht="14.25" customHeight="1" thickBot="1">
      <c r="B381" s="363"/>
      <c r="C381" s="364"/>
      <c r="D381" s="365"/>
      <c r="E381" s="365"/>
      <c r="F381" s="364"/>
      <c r="G381" s="366"/>
      <c r="H381" s="367"/>
      <c r="I381" s="368"/>
    </row>
    <row r="382" spans="2:9" ht="25.5" customHeight="1" thickBot="1">
      <c r="B382" s="540" t="s">
        <v>996</v>
      </c>
      <c r="C382" s="541"/>
      <c r="D382" s="541"/>
      <c r="E382" s="542" t="s">
        <v>98</v>
      </c>
      <c r="F382" s="553" t="s">
        <v>992</v>
      </c>
      <c r="G382" s="544"/>
      <c r="H382" s="545"/>
      <c r="I382" s="546">
        <f>TRUNC(SUM(I383:I390),2)</f>
        <v>326.33999999999997</v>
      </c>
    </row>
    <row r="383" spans="2:9" ht="38.25" customHeight="1">
      <c r="B383" s="494" t="s">
        <v>783</v>
      </c>
      <c r="C383" s="495" t="s">
        <v>20</v>
      </c>
      <c r="D383" s="495">
        <v>94963</v>
      </c>
      <c r="E383" s="497" t="str">
        <f>IF($D383&lt;&gt;"",VLOOKUP($D383,'SINAPI-MT ABRIL 2021'!$A$1:G122473,2,0),"")</f>
        <v>CONCRETO FCK = 15MPA, TRAÇO 1:3,4:3,5 (CIMENTO/ AREIA MÉDIA/ BRITA 1)  - PREPARO MECÂNICO COM BETONEIRA 400 L. AF_07/2016</v>
      </c>
      <c r="F383" s="498" t="str">
        <f>IF($D383&lt;&gt;"",VLOOKUP($D383,'SINAPI-MT ABRIL 2021'!$1:$1048576,3,0),"")</f>
        <v>M3</v>
      </c>
      <c r="G383" s="499">
        <v>1.7000000000000001E-2</v>
      </c>
      <c r="H383" s="500">
        <f>IF($D383&lt;&gt;"",VLOOKUP($D383,'SINAPI-MT ABRIL 2021'!$1:$1048576,4,0),"")</f>
        <v>320.82</v>
      </c>
      <c r="I383" s="501">
        <f t="shared" ref="I383:I390" si="47">TRUNC(G383*H383,2)</f>
        <v>5.45</v>
      </c>
    </row>
    <row r="384" spans="2:9" ht="38.25" customHeight="1">
      <c r="B384" s="102" t="s">
        <v>783</v>
      </c>
      <c r="C384" s="103" t="s">
        <v>20</v>
      </c>
      <c r="D384" s="103">
        <v>93358</v>
      </c>
      <c r="E384" s="116" t="str">
        <f>IF($D384&lt;&gt;"",VLOOKUP($D384,'SINAPI-MT ABRIL 2021'!$A$1:G122474,2,0),"")</f>
        <v>ESCAVAÇÃO MANUAL DE VALA COM PROFUNDIDADE MENOR OU IGUAL A 1,30 M. AF_02/2021</v>
      </c>
      <c r="F384" s="117" t="str">
        <f>IF($D384&lt;&gt;"",VLOOKUP($D384,'SINAPI-MT ABRIL 2021'!$1:$1048576,3,0),"")</f>
        <v>M3</v>
      </c>
      <c r="G384" s="105">
        <v>1.7000000000000001E-2</v>
      </c>
      <c r="H384" s="106">
        <f>IF($D384&lt;&gt;"",VLOOKUP($D384,'SINAPI-MT ABRIL 2021'!$1:$1048576,4,0),"")</f>
        <v>55.46</v>
      </c>
      <c r="I384" s="107">
        <f t="shared" si="47"/>
        <v>0.94</v>
      </c>
    </row>
    <row r="385" spans="2:10" ht="38.25" customHeight="1">
      <c r="B385" s="102" t="s">
        <v>783</v>
      </c>
      <c r="C385" s="103" t="s">
        <v>20</v>
      </c>
      <c r="D385" s="103">
        <v>100751</v>
      </c>
      <c r="E385" s="116" t="str">
        <f>IF($D385&lt;&gt;"",VLOOKUP($D385,'SINAPI-MT ABRIL 2021'!$A$1:G122475,2,0),"")</f>
        <v>PINTURA COM TINTA EPOXÍDICA DE ACABAMENTO PULVERIZADA SOBRE PERFIL METÁLICO EXECUTADO EM FÁBRICA (02 DEMÃOS). AF_01/2020</v>
      </c>
      <c r="F385" s="117" t="str">
        <f>IF($D385&lt;&gt;"",VLOOKUP($D385,'SINAPI-MT ABRIL 2021'!$1:$1048576,3,0),"")</f>
        <v>M2</v>
      </c>
      <c r="G385" s="105">
        <v>2.5</v>
      </c>
      <c r="H385" s="106">
        <f>IF($D385&lt;&gt;"",VLOOKUP($D385,'SINAPI-MT ABRIL 2021'!$1:$1048576,4,0),"")</f>
        <v>26.87</v>
      </c>
      <c r="I385" s="107">
        <f t="shared" si="47"/>
        <v>67.17</v>
      </c>
    </row>
    <row r="386" spans="2:10">
      <c r="B386" s="102" t="s">
        <v>783</v>
      </c>
      <c r="C386" s="103" t="s">
        <v>20</v>
      </c>
      <c r="D386" s="103">
        <v>88309</v>
      </c>
      <c r="E386" s="116" t="str">
        <f>IF($D386&lt;&gt;"",VLOOKUP($D386,'SINAPI-MT ABRIL 2021'!$A$1:G122476,2,0),"")</f>
        <v>PEDREIRO COM ENCARGOS COMPLEMENTARES</v>
      </c>
      <c r="F386" s="117" t="str">
        <f>IF($D386&lt;&gt;"",VLOOKUP($D386,'SINAPI-MT ABRIL 2021'!$1:$1048576,3,0),"")</f>
        <v>H</v>
      </c>
      <c r="G386" s="105">
        <v>1</v>
      </c>
      <c r="H386" s="106">
        <f>IF($D386&lt;&gt;"",VLOOKUP($D386,'SINAPI-MT ABRIL 2021'!$1:$1048576,4,0),"")</f>
        <v>17.670000000000002</v>
      </c>
      <c r="I386" s="107">
        <f t="shared" si="47"/>
        <v>17.670000000000002</v>
      </c>
    </row>
    <row r="387" spans="2:10">
      <c r="B387" s="102" t="s">
        <v>783</v>
      </c>
      <c r="C387" s="103" t="s">
        <v>20</v>
      </c>
      <c r="D387" s="103">
        <v>88315</v>
      </c>
      <c r="E387" s="116" t="str">
        <f>IF($D387&lt;&gt;"",VLOOKUP($D387,'SINAPI-MT ABRIL 2021'!$A$1:G122477,2,0),"")</f>
        <v>SERRALHEIRO COM ENCARGOS COMPLEMENTARES</v>
      </c>
      <c r="F387" s="117" t="str">
        <f>IF($D387&lt;&gt;"",VLOOKUP($D387,'SINAPI-MT ABRIL 2021'!$1:$1048576,3,0),"")</f>
        <v>H</v>
      </c>
      <c r="G387" s="105">
        <v>1</v>
      </c>
      <c r="H387" s="106">
        <f>IF($D387&lt;&gt;"",VLOOKUP($D387,'SINAPI-MT ABRIL 2021'!$1:$1048576,4,0),"")</f>
        <v>17.579999999999998</v>
      </c>
      <c r="I387" s="107">
        <f t="shared" si="47"/>
        <v>17.579999999999998</v>
      </c>
    </row>
    <row r="388" spans="2:10">
      <c r="B388" s="102" t="s">
        <v>783</v>
      </c>
      <c r="C388" s="103" t="s">
        <v>20</v>
      </c>
      <c r="D388" s="103">
        <v>88316</v>
      </c>
      <c r="E388" s="116" t="str">
        <f>IF($D388&lt;&gt;"",VLOOKUP($D388,'SINAPI-MT ABRIL 2021'!$A$1:G122478,2,0),"")</f>
        <v>SERVENTE COM ENCARGOS COMPLEMENTARES</v>
      </c>
      <c r="F388" s="117" t="str">
        <f>IF($D388&lt;&gt;"",VLOOKUP($D388,'SINAPI-MT ABRIL 2021'!$1:$1048576,3,0),"")</f>
        <v>H</v>
      </c>
      <c r="G388" s="105">
        <v>1</v>
      </c>
      <c r="H388" s="106">
        <f>IF($D388&lt;&gt;"",VLOOKUP($D388,'SINAPI-MT ABRIL 2021'!$1:$1048576,4,0),"")</f>
        <v>14.02</v>
      </c>
      <c r="I388" s="107">
        <f t="shared" si="47"/>
        <v>14.02</v>
      </c>
    </row>
    <row r="389" spans="2:10" ht="38.25">
      <c r="B389" s="102" t="s">
        <v>789</v>
      </c>
      <c r="C389" s="103" t="s">
        <v>20</v>
      </c>
      <c r="D389" s="103">
        <v>10937</v>
      </c>
      <c r="E389" s="116" t="str">
        <f>IF($D389&lt;&gt;"",VLOOKUP($D389,'SINAPI-MT ABRIL 2021'!$A$1:G122479,2,0),"")</f>
        <v>TELA DE ARAME GALVANIZADA REVESTIDA EM PVC, QUADRANGULAR / LOSANGULAR, FIO 2,11 MM (14 BWG), BITOLA FINAL = *2,8* MM, MALHA *8 X 8* CM, H = 2 M</v>
      </c>
      <c r="F389" s="117" t="str">
        <f>IF($D389&lt;&gt;"",VLOOKUP($D389,'SINAPI-MT ABRIL 2021'!$1:$1048576,3,0),"")</f>
        <v xml:space="preserve">M2    </v>
      </c>
      <c r="G389" s="105">
        <v>1.05</v>
      </c>
      <c r="H389" s="106">
        <f>IF($D389&lt;&gt;"",VLOOKUP($D389,'SINAPI-MT ABRIL 2021'!$1:$1048576,4,0),"")</f>
        <v>24.41</v>
      </c>
      <c r="I389" s="107">
        <f t="shared" si="47"/>
        <v>25.63</v>
      </c>
    </row>
    <row r="390" spans="2:10" ht="25.5">
      <c r="B390" s="102" t="s">
        <v>789</v>
      </c>
      <c r="C390" s="103" t="s">
        <v>20</v>
      </c>
      <c r="D390" s="103">
        <v>21148</v>
      </c>
      <c r="E390" s="116" t="str">
        <f>IF($D390&lt;&gt;"",VLOOKUP($D390,'SINAPI-MT ABRIL 2021'!$A$1:G122480,2,0),"")</f>
        <v>TUBO ACO CARBONO SEM COSTURA 2", E= *3,91* MM, SCHEDULE 40, *5,43* KG/M</v>
      </c>
      <c r="F390" s="117" t="str">
        <f>IF($D390&lt;&gt;"",VLOOKUP($D390,'SINAPI-MT ABRIL 2021'!$1:$1048576,3,0),"")</f>
        <v xml:space="preserve">M     </v>
      </c>
      <c r="G390" s="105">
        <v>2</v>
      </c>
      <c r="H390" s="106">
        <f>IF($D390&lt;&gt;"",VLOOKUP($D390,'SINAPI-MT ABRIL 2021'!$1:$1048576,4,0),"")</f>
        <v>88.94</v>
      </c>
      <c r="I390" s="107">
        <f t="shared" si="47"/>
        <v>177.88</v>
      </c>
    </row>
    <row r="391" spans="2:10" ht="14.25" customHeight="1" thickBot="1">
      <c r="B391" s="363"/>
      <c r="C391" s="364"/>
      <c r="D391" s="365"/>
      <c r="E391" s="365"/>
      <c r="F391" s="364"/>
      <c r="G391" s="366"/>
      <c r="H391" s="367"/>
      <c r="I391" s="368"/>
    </row>
    <row r="392" spans="2:10" ht="25.5" customHeight="1" thickBot="1">
      <c r="B392" s="540" t="s">
        <v>997</v>
      </c>
      <c r="C392" s="541"/>
      <c r="D392" s="543"/>
      <c r="E392" s="542" t="s">
        <v>444</v>
      </c>
      <c r="F392" s="553" t="s">
        <v>992</v>
      </c>
      <c r="G392" s="544"/>
      <c r="H392" s="545"/>
      <c r="I392" s="546">
        <f>TRUNC(SUM(I393:I398),2)</f>
        <v>481.98</v>
      </c>
    </row>
    <row r="393" spans="2:10">
      <c r="B393" s="502" t="s">
        <v>783</v>
      </c>
      <c r="C393" s="503" t="s">
        <v>20</v>
      </c>
      <c r="D393" s="505">
        <v>88309</v>
      </c>
      <c r="E393" s="497" t="str">
        <f>IF($D393&lt;&gt;"",VLOOKUP($D393,'SINAPI-MT ABRIL 2021'!$A$1:G122483,2,0),"")</f>
        <v>PEDREIRO COM ENCARGOS COMPLEMENTARES</v>
      </c>
      <c r="F393" s="498" t="str">
        <f>IF($D393&lt;&gt;"",VLOOKUP($D393,'SINAPI-MT ABRIL 2021'!$1:$1048576,3,0),"")</f>
        <v>H</v>
      </c>
      <c r="G393" s="508">
        <v>0.7</v>
      </c>
      <c r="H393" s="500">
        <f>IF($D393&lt;&gt;"",VLOOKUP($D393,'SINAPI-MT ABRIL 2021'!$1:$1048576,4,0),"")</f>
        <v>17.670000000000002</v>
      </c>
      <c r="I393" s="501">
        <f t="shared" ref="I393:I398" si="48">TRUNC(G393*H393,2)</f>
        <v>12.36</v>
      </c>
    </row>
    <row r="394" spans="2:10">
      <c r="B394" s="149" t="s">
        <v>783</v>
      </c>
      <c r="C394" s="246" t="s">
        <v>20</v>
      </c>
      <c r="D394" s="109">
        <v>88316</v>
      </c>
      <c r="E394" s="116" t="str">
        <f>IF($D394&lt;&gt;"",VLOOKUP($D394,'SINAPI-MT ABRIL 2021'!$A$1:G122484,2,0),"")</f>
        <v>SERVENTE COM ENCARGOS COMPLEMENTARES</v>
      </c>
      <c r="F394" s="117" t="str">
        <f>IF($D394&lt;&gt;"",VLOOKUP($D394,'SINAPI-MT ABRIL 2021'!$1:$1048576,3,0),"")</f>
        <v>H</v>
      </c>
      <c r="G394" s="112">
        <v>0.9</v>
      </c>
      <c r="H394" s="106">
        <f>IF($D394&lt;&gt;"",VLOOKUP($D394,'SINAPI-MT ABRIL 2021'!$1:$1048576,4,0),"")</f>
        <v>14.02</v>
      </c>
      <c r="I394" s="107">
        <f t="shared" si="48"/>
        <v>12.61</v>
      </c>
    </row>
    <row r="395" spans="2:10" ht="51" customHeight="1">
      <c r="B395" s="149" t="s">
        <v>783</v>
      </c>
      <c r="C395" s="246" t="s">
        <v>20</v>
      </c>
      <c r="D395" s="103">
        <v>100757</v>
      </c>
      <c r="E395" s="116" t="str">
        <f>IF($D395&lt;&gt;"",VLOOKUP($D395,'SINAPI-MT ABRIL 2021'!$A$1:G122485,2,0),"")</f>
        <v>PINTURA COM TINTA ALQUÍDICA DE ACABAMENTO (ESMALTE SINTÉTICO ACETINADO) PULVERIZADA SOBRE SUPERFÍCIES METÁLICAS (EXCETO PERFIL) EXECUTADO EM OBRA (02 DEMÃOS). AF_01/2020</v>
      </c>
      <c r="F395" s="117" t="str">
        <f>IF($D395&lt;&gt;"",VLOOKUP($D395,'SINAPI-MT ABRIL 2021'!$1:$1048576,3,0),"")</f>
        <v>M2</v>
      </c>
      <c r="G395" s="112">
        <v>2</v>
      </c>
      <c r="H395" s="106">
        <f>IF($D395&lt;&gt;"",VLOOKUP($D395,'SINAPI-MT ABRIL 2021'!$1:$1048576,4,0),"")</f>
        <v>32.340000000000003</v>
      </c>
      <c r="I395" s="107">
        <f t="shared" si="48"/>
        <v>64.680000000000007</v>
      </c>
    </row>
    <row r="396" spans="2:10">
      <c r="B396" s="149" t="s">
        <v>789</v>
      </c>
      <c r="C396" s="246" t="s">
        <v>20</v>
      </c>
      <c r="D396" s="103">
        <v>88315</v>
      </c>
      <c r="E396" s="116" t="str">
        <f>IF($D396&lt;&gt;"",VLOOKUP($D396,'SINAPI-MT ABRIL 2021'!$A$1:G122486,2,0),"")</f>
        <v>SERRALHEIRO COM ENCARGOS COMPLEMENTARES</v>
      </c>
      <c r="F396" s="117" t="str">
        <f>IF($D396&lt;&gt;"",VLOOKUP($D396,'SINAPI-MT ABRIL 2021'!$1:$1048576,3,0),"")</f>
        <v>H</v>
      </c>
      <c r="G396" s="112">
        <v>1</v>
      </c>
      <c r="H396" s="106">
        <f>IF($D396&lt;&gt;"",VLOOKUP($D396,'SINAPI-MT ABRIL 2021'!$1:$1048576,4,0),"")</f>
        <v>17.579999999999998</v>
      </c>
      <c r="I396" s="107">
        <f t="shared" si="48"/>
        <v>17.579999999999998</v>
      </c>
    </row>
    <row r="397" spans="2:10" ht="25.5" customHeight="1">
      <c r="B397" s="149" t="s">
        <v>789</v>
      </c>
      <c r="C397" s="246" t="s">
        <v>20</v>
      </c>
      <c r="D397" s="109">
        <v>574</v>
      </c>
      <c r="E397" s="116" t="str">
        <f>IF($D397&lt;&gt;"",VLOOKUP($D397,'SINAPI-MT ABRIL 2021'!$A$1:G122487,2,0),"")</f>
        <v>CANTONEIRA (ABAS IGUAIS) EM FERRO GALVANIZADO, 38,1 MM X 3,17 MM (L X E), 3,48 KG/M</v>
      </c>
      <c r="F397" s="117" t="str">
        <f>IF($D397&lt;&gt;"",VLOOKUP($D397,'SINAPI-MT ABRIL 2021'!$1:$1048576,3,0),"")</f>
        <v xml:space="preserve">M     </v>
      </c>
      <c r="G397" s="112">
        <v>3.5</v>
      </c>
      <c r="H397" s="106">
        <f>IF($D397&lt;&gt;"",VLOOKUP($D397,'SINAPI-MT ABRIL 2021'!$1:$1048576,4,0),"")</f>
        <v>33.340000000000003</v>
      </c>
      <c r="I397" s="107">
        <f t="shared" si="48"/>
        <v>116.69</v>
      </c>
    </row>
    <row r="398" spans="2:10" ht="38.25" customHeight="1">
      <c r="B398" s="149" t="s">
        <v>789</v>
      </c>
      <c r="C398" s="246" t="s">
        <v>20</v>
      </c>
      <c r="D398" s="109">
        <v>43105</v>
      </c>
      <c r="E398" s="116" t="str">
        <f>IF($D398&lt;&gt;"",VLOOKUP($D398,'SINAPI-MT ABRIL 2021'!$A$1:G122488,2,0),"")</f>
        <v>CHAPA DE ACO CARBONO GALVANIZADA, PERFURADA (GRADE FUROS) E = 1,5 MM, DIAMETRO DO FURO = 9,52 MM (FUROS ALTERNADOS HORIZ.)</v>
      </c>
      <c r="F398" s="117" t="str">
        <f>IF($D398&lt;&gt;"",VLOOKUP($D398,'SINAPI-MT ABRIL 2021'!$1:$1048576,3,0),"")</f>
        <v xml:space="preserve">KG    </v>
      </c>
      <c r="G398" s="112">
        <v>6.9</v>
      </c>
      <c r="H398" s="106">
        <f>IF($D398&lt;&gt;"",VLOOKUP($D398,'SINAPI-MT ABRIL 2021'!$1:$1048576,4,0),"")</f>
        <v>37.4</v>
      </c>
      <c r="I398" s="107">
        <f t="shared" si="48"/>
        <v>258.06</v>
      </c>
    </row>
    <row r="399" spans="2:10" ht="14.25" customHeight="1" thickBot="1">
      <c r="B399" s="380"/>
      <c r="C399" s="381"/>
      <c r="D399" s="382"/>
      <c r="E399" s="382"/>
      <c r="F399" s="381"/>
      <c r="G399" s="366"/>
      <c r="H399" s="383"/>
      <c r="I399" s="384"/>
    </row>
    <row r="400" spans="2:10" ht="38.25" customHeight="1" thickBot="1">
      <c r="B400" s="540" t="s">
        <v>998</v>
      </c>
      <c r="C400" s="541"/>
      <c r="D400" s="543"/>
      <c r="E400" s="542" t="s">
        <v>445</v>
      </c>
      <c r="F400" s="553" t="s">
        <v>992</v>
      </c>
      <c r="G400" s="544"/>
      <c r="H400" s="545"/>
      <c r="I400" s="546">
        <f>TRUNC(SUM(I401:I405),2)</f>
        <v>530.17999999999995</v>
      </c>
      <c r="J400" s="172"/>
    </row>
    <row r="401" spans="2:9">
      <c r="B401" s="502" t="s">
        <v>783</v>
      </c>
      <c r="C401" s="503" t="s">
        <v>20</v>
      </c>
      <c r="D401" s="505">
        <v>88315</v>
      </c>
      <c r="E401" s="497" t="str">
        <f>IF($D401&lt;&gt;"",VLOOKUP($D401,'SINAPI-MT ABRIL 2021'!$A$1:G122491,2,0),"")</f>
        <v>SERRALHEIRO COM ENCARGOS COMPLEMENTARES</v>
      </c>
      <c r="F401" s="498" t="str">
        <f>IF($D401&lt;&gt;"",VLOOKUP($D401,'SINAPI-MT ABRIL 2021'!$1:$1048576,3,0),"")</f>
        <v>H</v>
      </c>
      <c r="G401" s="508">
        <v>0.7</v>
      </c>
      <c r="H401" s="500">
        <f>IF($D401&lt;&gt;"",VLOOKUP($D401,'SINAPI-MT ABRIL 2021'!$1:$1048576,4,0),"")</f>
        <v>17.579999999999998</v>
      </c>
      <c r="I401" s="501">
        <f t="shared" ref="I401:I403" si="49">TRUNC(G401*H401,2)</f>
        <v>12.3</v>
      </c>
    </row>
    <row r="402" spans="2:9">
      <c r="B402" s="149" t="s">
        <v>783</v>
      </c>
      <c r="C402" s="246" t="s">
        <v>20</v>
      </c>
      <c r="D402" s="109">
        <v>88316</v>
      </c>
      <c r="E402" s="116" t="str">
        <f>IF($D402&lt;&gt;"",VLOOKUP($D402,'SINAPI-MT ABRIL 2021'!$A$1:G122492,2,0),"")</f>
        <v>SERVENTE COM ENCARGOS COMPLEMENTARES</v>
      </c>
      <c r="F402" s="117" t="str">
        <f>IF($D402&lt;&gt;"",VLOOKUP($D402,'SINAPI-MT ABRIL 2021'!$1:$1048576,3,0),"")</f>
        <v>H</v>
      </c>
      <c r="G402" s="112">
        <v>0.7</v>
      </c>
      <c r="H402" s="106">
        <f>IF($D402&lt;&gt;"",VLOOKUP($D402,'SINAPI-MT ABRIL 2021'!$1:$1048576,4,0),"")</f>
        <v>14.02</v>
      </c>
      <c r="I402" s="107">
        <f t="shared" si="49"/>
        <v>9.81</v>
      </c>
    </row>
    <row r="403" spans="2:9" ht="51">
      <c r="B403" s="149" t="s">
        <v>783</v>
      </c>
      <c r="C403" s="246" t="s">
        <v>20</v>
      </c>
      <c r="D403" s="103">
        <v>100757</v>
      </c>
      <c r="E403" s="116" t="str">
        <f>IF($D403&lt;&gt;"",VLOOKUP($D403,'SINAPI-MT ABRIL 2021'!$A$1:G122493,2,0),"")</f>
        <v>PINTURA COM TINTA ALQUÍDICA DE ACABAMENTO (ESMALTE SINTÉTICO ACETINADO) PULVERIZADA SOBRE SUPERFÍCIES METÁLICAS (EXCETO PERFIL) EXECUTADO EM OBRA (02 DEMÃOS). AF_01/2020</v>
      </c>
      <c r="F403" s="117" t="str">
        <f>IF($D403&lt;&gt;"",VLOOKUP($D403,'SINAPI-MT ABRIL 2021'!$1:$1048576,3,0),"")</f>
        <v>M2</v>
      </c>
      <c r="G403" s="112">
        <f>1*2.5</f>
        <v>2.5</v>
      </c>
      <c r="H403" s="106">
        <f>IF($D403&lt;&gt;"",VLOOKUP($D403,'SINAPI-MT ABRIL 2021'!$1:$1048576,4,0),"")</f>
        <v>32.340000000000003</v>
      </c>
      <c r="I403" s="107">
        <f t="shared" si="49"/>
        <v>80.849999999999994</v>
      </c>
    </row>
    <row r="404" spans="2:9" ht="14.25" customHeight="1">
      <c r="B404" s="149" t="s">
        <v>789</v>
      </c>
      <c r="C404" s="246" t="s">
        <v>30</v>
      </c>
      <c r="D404" s="109"/>
      <c r="E404" s="116" t="s">
        <v>802</v>
      </c>
      <c r="F404" s="117" t="s">
        <v>803</v>
      </c>
      <c r="G404" s="112">
        <v>3.5</v>
      </c>
      <c r="H404" s="106">
        <f>290/6</f>
        <v>48.333333333333336</v>
      </c>
      <c r="I404" s="107">
        <f>TRUNC(G404*H404,2)</f>
        <v>169.16</v>
      </c>
    </row>
    <row r="405" spans="2:9" ht="38.25">
      <c r="B405" s="149" t="s">
        <v>789</v>
      </c>
      <c r="C405" s="246" t="s">
        <v>20</v>
      </c>
      <c r="D405" s="109">
        <v>43105</v>
      </c>
      <c r="E405" s="116" t="str">
        <f>IF($D405&lt;&gt;"",VLOOKUP($D405,'SINAPI-MT ABRIL 2021'!$A$1:G122495,2,0),"")</f>
        <v>CHAPA DE ACO CARBONO GALVANIZADA, PERFURADA (GRADE FUROS) E = 1,5 MM, DIAMETRO DO FURO = 9,52 MM (FUROS ALTERNADOS HORIZ.)</v>
      </c>
      <c r="F405" s="117" t="str">
        <f>IF($D405&lt;&gt;"",VLOOKUP($D405,'SINAPI-MT ABRIL 2021'!$1:$1048576,3,0),"")</f>
        <v xml:space="preserve">KG    </v>
      </c>
      <c r="G405" s="112">
        <v>6.9</v>
      </c>
      <c r="H405" s="106">
        <f>IF($D405&lt;&gt;"",VLOOKUP($D405,'SINAPI-MT ABRIL 2021'!$1:$1048576,4,0),"")</f>
        <v>37.4</v>
      </c>
      <c r="I405" s="107">
        <f t="shared" ref="I405" si="50">TRUNC(G405*H405,2)</f>
        <v>258.06</v>
      </c>
    </row>
    <row r="406" spans="2:9" ht="14.25" customHeight="1" thickBot="1">
      <c r="B406" s="152"/>
      <c r="C406" s="153"/>
      <c r="D406" s="154"/>
      <c r="E406" s="155"/>
      <c r="F406" s="153"/>
      <c r="G406" s="156"/>
      <c r="H406" s="157"/>
      <c r="I406" s="158"/>
    </row>
    <row r="407" spans="2:9" ht="25.5" customHeight="1" thickBot="1">
      <c r="B407" s="540" t="s">
        <v>999</v>
      </c>
      <c r="C407" s="541"/>
      <c r="D407" s="543"/>
      <c r="E407" s="542" t="s">
        <v>99</v>
      </c>
      <c r="F407" s="553" t="s">
        <v>992</v>
      </c>
      <c r="G407" s="544"/>
      <c r="H407" s="545"/>
      <c r="I407" s="546">
        <f>TRUNC(SUM(I408:I415),2)</f>
        <v>326.33999999999997</v>
      </c>
    </row>
    <row r="408" spans="2:9" ht="25.5">
      <c r="B408" s="502" t="s">
        <v>783</v>
      </c>
      <c r="C408" s="503" t="s">
        <v>20</v>
      </c>
      <c r="D408" s="495">
        <v>94963</v>
      </c>
      <c r="E408" s="497" t="str">
        <f>IF($D408&lt;&gt;"",VLOOKUP($D408,'SINAPI-MT ABRIL 2021'!$A$1:G122498,2,0),"")</f>
        <v>CONCRETO FCK = 15MPA, TRAÇO 1:3,4:3,5 (CIMENTO/ AREIA MÉDIA/ BRITA 1)  - PREPARO MECÂNICO COM BETONEIRA 400 L. AF_07/2016</v>
      </c>
      <c r="F408" s="498" t="str">
        <f>IF($D408&lt;&gt;"",VLOOKUP($D408,'SINAPI-MT ABRIL 2021'!$1:$1048576,3,0),"")</f>
        <v>M3</v>
      </c>
      <c r="G408" s="499">
        <v>1.7000000000000001E-2</v>
      </c>
      <c r="H408" s="500">
        <f>IF($D408&lt;&gt;"",VLOOKUP($D408,'SINAPI-MT ABRIL 2021'!$1:$1048576,4,0),"")</f>
        <v>320.82</v>
      </c>
      <c r="I408" s="501">
        <f t="shared" ref="I408:I415" si="51">TRUNC(G408*H408,2)</f>
        <v>5.45</v>
      </c>
    </row>
    <row r="409" spans="2:9" ht="25.5">
      <c r="B409" s="149" t="s">
        <v>783</v>
      </c>
      <c r="C409" s="246" t="s">
        <v>20</v>
      </c>
      <c r="D409" s="103">
        <v>93358</v>
      </c>
      <c r="E409" s="116" t="str">
        <f>IF($D409&lt;&gt;"",VLOOKUP($D409,'SINAPI-MT ABRIL 2021'!$A$1:G122499,2,0),"")</f>
        <v>ESCAVAÇÃO MANUAL DE VALA COM PROFUNDIDADE MENOR OU IGUAL A 1,30 M. AF_02/2021</v>
      </c>
      <c r="F409" s="117" t="str">
        <f>IF($D409&lt;&gt;"",VLOOKUP($D409,'SINAPI-MT ABRIL 2021'!$1:$1048576,3,0),"")</f>
        <v>M3</v>
      </c>
      <c r="G409" s="105">
        <v>1.7000000000000001E-2</v>
      </c>
      <c r="H409" s="106">
        <f>IF($D409&lt;&gt;"",VLOOKUP($D409,'SINAPI-MT ABRIL 2021'!$1:$1048576,4,0),"")</f>
        <v>55.46</v>
      </c>
      <c r="I409" s="107">
        <f t="shared" si="51"/>
        <v>0.94</v>
      </c>
    </row>
    <row r="410" spans="2:9" ht="38.25">
      <c r="B410" s="149" t="s">
        <v>783</v>
      </c>
      <c r="C410" s="246" t="s">
        <v>20</v>
      </c>
      <c r="D410" s="103">
        <v>100751</v>
      </c>
      <c r="E410" s="116" t="str">
        <f>IF($D410&lt;&gt;"",VLOOKUP($D410,'SINAPI-MT ABRIL 2021'!$A$1:G122500,2,0),"")</f>
        <v>PINTURA COM TINTA EPOXÍDICA DE ACABAMENTO PULVERIZADA SOBRE PERFIL METÁLICO EXECUTADO EM FÁBRICA (02 DEMÃOS). AF_01/2020</v>
      </c>
      <c r="F410" s="117" t="str">
        <f>IF($D410&lt;&gt;"",VLOOKUP($D410,'SINAPI-MT ABRIL 2021'!$1:$1048576,3,0),"")</f>
        <v>M2</v>
      </c>
      <c r="G410" s="105">
        <v>2.5</v>
      </c>
      <c r="H410" s="106">
        <f>IF($D410&lt;&gt;"",VLOOKUP($D410,'SINAPI-MT ABRIL 2021'!$1:$1048576,4,0),"")</f>
        <v>26.87</v>
      </c>
      <c r="I410" s="107">
        <f t="shared" si="51"/>
        <v>67.17</v>
      </c>
    </row>
    <row r="411" spans="2:9">
      <c r="B411" s="149" t="s">
        <v>783</v>
      </c>
      <c r="C411" s="246" t="s">
        <v>20</v>
      </c>
      <c r="D411" s="103">
        <v>88309</v>
      </c>
      <c r="E411" s="116" t="str">
        <f>IF($D411&lt;&gt;"",VLOOKUP($D411,'SINAPI-MT ABRIL 2021'!$A$1:G122501,2,0),"")</f>
        <v>PEDREIRO COM ENCARGOS COMPLEMENTARES</v>
      </c>
      <c r="F411" s="117" t="str">
        <f>IF($D411&lt;&gt;"",VLOOKUP($D411,'SINAPI-MT ABRIL 2021'!$1:$1048576,3,0),"")</f>
        <v>H</v>
      </c>
      <c r="G411" s="105">
        <v>1</v>
      </c>
      <c r="H411" s="106">
        <f>IF($D411&lt;&gt;"",VLOOKUP($D411,'SINAPI-MT ABRIL 2021'!$1:$1048576,4,0),"")</f>
        <v>17.670000000000002</v>
      </c>
      <c r="I411" s="107">
        <f t="shared" si="51"/>
        <v>17.670000000000002</v>
      </c>
    </row>
    <row r="412" spans="2:9">
      <c r="B412" s="149" t="s">
        <v>783</v>
      </c>
      <c r="C412" s="246" t="s">
        <v>20</v>
      </c>
      <c r="D412" s="103">
        <v>88315</v>
      </c>
      <c r="E412" s="116" t="str">
        <f>IF($D412&lt;&gt;"",VLOOKUP($D412,'SINAPI-MT ABRIL 2021'!$A$1:G122502,2,0),"")</f>
        <v>SERRALHEIRO COM ENCARGOS COMPLEMENTARES</v>
      </c>
      <c r="F412" s="117" t="str">
        <f>IF($D412&lt;&gt;"",VLOOKUP($D412,'SINAPI-MT ABRIL 2021'!$1:$1048576,3,0),"")</f>
        <v>H</v>
      </c>
      <c r="G412" s="105">
        <v>1</v>
      </c>
      <c r="H412" s="106">
        <f>IF($D412&lt;&gt;"",VLOOKUP($D412,'SINAPI-MT ABRIL 2021'!$1:$1048576,4,0),"")</f>
        <v>17.579999999999998</v>
      </c>
      <c r="I412" s="107">
        <f t="shared" si="51"/>
        <v>17.579999999999998</v>
      </c>
    </row>
    <row r="413" spans="2:9">
      <c r="B413" s="149" t="s">
        <v>783</v>
      </c>
      <c r="C413" s="246" t="s">
        <v>20</v>
      </c>
      <c r="D413" s="103">
        <v>88316</v>
      </c>
      <c r="E413" s="116" t="str">
        <f>IF($D413&lt;&gt;"",VLOOKUP($D413,'SINAPI-MT ABRIL 2021'!$A$1:G122503,2,0),"")</f>
        <v>SERVENTE COM ENCARGOS COMPLEMENTARES</v>
      </c>
      <c r="F413" s="117" t="str">
        <f>IF($D413&lt;&gt;"",VLOOKUP($D413,'SINAPI-MT ABRIL 2021'!$1:$1048576,3,0),"")</f>
        <v>H</v>
      </c>
      <c r="G413" s="105">
        <v>1</v>
      </c>
      <c r="H413" s="106">
        <f>IF($D413&lt;&gt;"",VLOOKUP($D413,'SINAPI-MT ABRIL 2021'!$1:$1048576,4,0),"")</f>
        <v>14.02</v>
      </c>
      <c r="I413" s="107">
        <f t="shared" si="51"/>
        <v>14.02</v>
      </c>
    </row>
    <row r="414" spans="2:9" ht="38.25">
      <c r="B414" s="149" t="s">
        <v>783</v>
      </c>
      <c r="C414" s="246" t="s">
        <v>20</v>
      </c>
      <c r="D414" s="103">
        <v>10937</v>
      </c>
      <c r="E414" s="116" t="str">
        <f>IF($D414&lt;&gt;"",VLOOKUP($D414,'SINAPI-MT ABRIL 2021'!$A$1:G122504,2,0),"")</f>
        <v>TELA DE ARAME GALVANIZADA REVESTIDA EM PVC, QUADRANGULAR / LOSANGULAR, FIO 2,11 MM (14 BWG), BITOLA FINAL = *2,8* MM, MALHA *8 X 8* CM, H = 2 M</v>
      </c>
      <c r="F414" s="117" t="str">
        <f>IF($D414&lt;&gt;"",VLOOKUP($D414,'SINAPI-MT ABRIL 2021'!$1:$1048576,3,0),"")</f>
        <v xml:space="preserve">M2    </v>
      </c>
      <c r="G414" s="105">
        <v>1.05</v>
      </c>
      <c r="H414" s="106">
        <f>IF($D414&lt;&gt;"",VLOOKUP($D414,'SINAPI-MT ABRIL 2021'!$1:$1048576,4,0),"")</f>
        <v>24.41</v>
      </c>
      <c r="I414" s="107">
        <f t="shared" si="51"/>
        <v>25.63</v>
      </c>
    </row>
    <row r="415" spans="2:9" ht="25.5">
      <c r="B415" s="149" t="s">
        <v>783</v>
      </c>
      <c r="C415" s="246" t="s">
        <v>20</v>
      </c>
      <c r="D415" s="103">
        <v>21148</v>
      </c>
      <c r="E415" s="116" t="str">
        <f>IF($D415&lt;&gt;"",VLOOKUP($D415,'SINAPI-MT ABRIL 2021'!$A$1:G122505,2,0),"")</f>
        <v>TUBO ACO CARBONO SEM COSTURA 2", E= *3,91* MM, SCHEDULE 40, *5,43* KG/M</v>
      </c>
      <c r="F415" s="117" t="str">
        <f>IF($D415&lt;&gt;"",VLOOKUP($D415,'SINAPI-MT ABRIL 2021'!$1:$1048576,3,0),"")</f>
        <v xml:space="preserve">M     </v>
      </c>
      <c r="G415" s="105">
        <v>2</v>
      </c>
      <c r="H415" s="106">
        <f>IF($D415&lt;&gt;"",VLOOKUP($D415,'SINAPI-MT ABRIL 2021'!$1:$1048576,4,0),"")</f>
        <v>88.94</v>
      </c>
      <c r="I415" s="107">
        <f t="shared" si="51"/>
        <v>177.88</v>
      </c>
    </row>
    <row r="416" spans="2:9" ht="14.25" customHeight="1">
      <c r="B416" s="159"/>
      <c r="C416" s="246"/>
      <c r="D416" s="150"/>
      <c r="E416" s="151"/>
      <c r="F416" s="246"/>
      <c r="G416" s="248"/>
      <c r="H416" s="100"/>
      <c r="I416" s="101"/>
    </row>
    <row r="417" spans="2:9" ht="18" customHeight="1">
      <c r="B417" s="166" t="s">
        <v>804</v>
      </c>
      <c r="C417" s="167"/>
      <c r="D417" s="167"/>
      <c r="E417" s="167"/>
      <c r="F417" s="167"/>
      <c r="G417" s="168"/>
      <c r="H417" s="169"/>
      <c r="I417" s="170"/>
    </row>
    <row r="418" spans="2:9" ht="14.25" customHeight="1" thickBot="1">
      <c r="B418" s="152"/>
      <c r="C418" s="153"/>
      <c r="D418" s="154"/>
      <c r="E418" s="155"/>
      <c r="F418" s="153"/>
      <c r="G418" s="156"/>
      <c r="H418" s="157"/>
      <c r="I418" s="158"/>
    </row>
    <row r="419" spans="2:9" ht="30" customHeight="1" thickBot="1">
      <c r="B419" s="540" t="s">
        <v>805</v>
      </c>
      <c r="C419" s="541"/>
      <c r="D419" s="541"/>
      <c r="E419" s="556" t="s">
        <v>101</v>
      </c>
      <c r="F419" s="543" t="s">
        <v>397</v>
      </c>
      <c r="G419" s="544"/>
      <c r="H419" s="545"/>
      <c r="I419" s="546">
        <f>TRUNC(SUM(I420:I428),2)</f>
        <v>50.42</v>
      </c>
    </row>
    <row r="420" spans="2:9">
      <c r="B420" s="494" t="s">
        <v>786</v>
      </c>
      <c r="C420" s="495" t="s">
        <v>20</v>
      </c>
      <c r="D420" s="495">
        <v>88316</v>
      </c>
      <c r="E420" s="497" t="str">
        <f>IF($D420&lt;&gt;"",VLOOKUP($D420,'SINAPI-MT ABRIL 2021'!$A$1:G122510,2,0),"")</f>
        <v>SERVENTE COM ENCARGOS COMPLEMENTARES</v>
      </c>
      <c r="F420" s="498" t="str">
        <f>IF($D420&lt;&gt;"",VLOOKUP($D420,'SINAPI-MT ABRIL 2021'!$1:$1048576,3,0),"")</f>
        <v>H</v>
      </c>
      <c r="G420" s="499">
        <v>0.20699999999999999</v>
      </c>
      <c r="H420" s="500">
        <f>IF($D420&lt;&gt;"",VLOOKUP($D420,'SINAPI-MT ABRIL 2021'!$1:$1048576,4,0),"")</f>
        <v>14.02</v>
      </c>
      <c r="I420" s="501">
        <f t="shared" ref="I420:I428" si="52">TRUNC(G420*H420,2)</f>
        <v>2.9</v>
      </c>
    </row>
    <row r="421" spans="2:9">
      <c r="B421" s="102" t="s">
        <v>786</v>
      </c>
      <c r="C421" s="103" t="s">
        <v>20</v>
      </c>
      <c r="D421" s="103">
        <v>88323</v>
      </c>
      <c r="E421" s="116" t="str">
        <f>IF($D421&lt;&gt;"",VLOOKUP($D421,'SINAPI-MT ABRIL 2021'!$A$1:G122511,2,0),"")</f>
        <v>TELHADISTA COM ENCARGOS COMPLEMENTARES</v>
      </c>
      <c r="F421" s="117" t="str">
        <f>IF($D421&lt;&gt;"",VLOOKUP($D421,'SINAPI-MT ABRIL 2021'!$1:$1048576,3,0),"")</f>
        <v>H</v>
      </c>
      <c r="G421" s="105">
        <v>0.112</v>
      </c>
      <c r="H421" s="106">
        <f>IF($D421&lt;&gt;"",VLOOKUP($D421,'SINAPI-MT ABRIL 2021'!$1:$1048576,4,0),"")</f>
        <v>18.739999999999998</v>
      </c>
      <c r="I421" s="107">
        <f t="shared" si="52"/>
        <v>2.09</v>
      </c>
    </row>
    <row r="422" spans="2:9" ht="25.5">
      <c r="B422" s="102" t="s">
        <v>786</v>
      </c>
      <c r="C422" s="103" t="s">
        <v>20</v>
      </c>
      <c r="D422" s="103">
        <v>93281</v>
      </c>
      <c r="E422" s="116" t="str">
        <f>IF($D422&lt;&gt;"",VLOOKUP($D422,'SINAPI-MT ABRIL 2021'!$A$1:G122512,2,0),"")</f>
        <v>GUINCHO ELÉTRICO DE COLUNA, CAPACIDADE 400 KG, COM MOTO FREIO, MOTOR TRIFÁSICO DE 1,25 CV - CHP DIURNO. AF_03/2016</v>
      </c>
      <c r="F422" s="117" t="str">
        <f>IF($D422&lt;&gt;"",VLOOKUP($D422,'SINAPI-MT ABRIL 2021'!$1:$1048576,3,0),"")</f>
        <v>CHP</v>
      </c>
      <c r="G422" s="105">
        <v>0.13200000000000001</v>
      </c>
      <c r="H422" s="106">
        <f>IF($D422&lt;&gt;"",VLOOKUP($D422,'SINAPI-MT ABRIL 2021'!$1:$1048576,4,0),"")</f>
        <v>14.15</v>
      </c>
      <c r="I422" s="107">
        <f t="shared" si="52"/>
        <v>1.86</v>
      </c>
    </row>
    <row r="423" spans="2:9" ht="25.5">
      <c r="B423" s="102" t="s">
        <v>786</v>
      </c>
      <c r="C423" s="103" t="s">
        <v>20</v>
      </c>
      <c r="D423" s="103">
        <v>93282</v>
      </c>
      <c r="E423" s="116" t="str">
        <f>IF($D423&lt;&gt;"",VLOOKUP($D423,'SINAPI-MT ABRIL 2021'!$A$1:G122513,2,0),"")</f>
        <v>GUINCHO ELÉTRICO DE COLUNA, CAPACIDADE 400 KG, COM MOTO FREIO, MOTOR TRIFÁSICO DE 1,25 CV - CHI DIURNO. AF_03/2016</v>
      </c>
      <c r="F423" s="117" t="str">
        <f>IF($D423&lt;&gt;"",VLOOKUP($D423,'SINAPI-MT ABRIL 2021'!$1:$1048576,3,0),"")</f>
        <v>CHI</v>
      </c>
      <c r="G423" s="105">
        <v>1.83E-2</v>
      </c>
      <c r="H423" s="106">
        <f>IF($D423&lt;&gt;"",VLOOKUP($D423,'SINAPI-MT ABRIL 2021'!$1:$1048576,4,0),"")</f>
        <v>13.21</v>
      </c>
      <c r="I423" s="107">
        <f t="shared" si="52"/>
        <v>0.24</v>
      </c>
    </row>
    <row r="424" spans="2:9" ht="25.5">
      <c r="B424" s="102" t="s">
        <v>789</v>
      </c>
      <c r="C424" s="103" t="s">
        <v>20</v>
      </c>
      <c r="D424" s="103">
        <v>142</v>
      </c>
      <c r="E424" s="116" t="str">
        <f>IF($D424&lt;&gt;"",VLOOKUP($D424,'SINAPI-MT ABRIL 2021'!$A$1:G122514,2,0),"")</f>
        <v>SELANTE ELASTICO MONOCOMPONENTE A BASE DE POLIURETANO (PU) PARA JUNTAS DIVERSAS</v>
      </c>
      <c r="F424" s="117" t="str">
        <f>IF($D424&lt;&gt;"",VLOOKUP($D424,'SINAPI-MT ABRIL 2021'!$1:$1048576,3,0),"")</f>
        <v xml:space="preserve">310ML </v>
      </c>
      <c r="G424" s="105">
        <v>0.19800000000000001</v>
      </c>
      <c r="H424" s="106">
        <f>IF($D424&lt;&gt;"",VLOOKUP($D424,'SINAPI-MT ABRIL 2021'!$1:$1048576,4,0),"")</f>
        <v>26.18</v>
      </c>
      <c r="I424" s="107">
        <f t="shared" si="52"/>
        <v>5.18</v>
      </c>
    </row>
    <row r="425" spans="2:9">
      <c r="B425" s="102" t="s">
        <v>789</v>
      </c>
      <c r="C425" s="103" t="s">
        <v>20</v>
      </c>
      <c r="D425" s="103">
        <v>5061</v>
      </c>
      <c r="E425" s="116" t="str">
        <f>IF($D425&lt;&gt;"",VLOOKUP($D425,'SINAPI-MT ABRIL 2021'!$A$1:G122515,2,0),"")</f>
        <v>PREGO DE ACO POLIDO COM CABECA 18 X 27 (2 1/2 X 10)</v>
      </c>
      <c r="F425" s="117" t="str">
        <f>IF($D425&lt;&gt;"",VLOOKUP($D425,'SINAPI-MT ABRIL 2021'!$1:$1048576,3,0),"")</f>
        <v xml:space="preserve">KG    </v>
      </c>
      <c r="G425" s="105">
        <v>6.0000000000000001E-3</v>
      </c>
      <c r="H425" s="106">
        <f>IF($D425&lt;&gt;"",VLOOKUP($D425,'SINAPI-MT ABRIL 2021'!$1:$1048576,4,0),"")</f>
        <v>14.2</v>
      </c>
      <c r="I425" s="107">
        <f t="shared" si="52"/>
        <v>0.08</v>
      </c>
    </row>
    <row r="426" spans="2:9" ht="25.5">
      <c r="B426" s="102" t="s">
        <v>789</v>
      </c>
      <c r="C426" s="103" t="s">
        <v>20</v>
      </c>
      <c r="D426" s="103">
        <v>5104</v>
      </c>
      <c r="E426" s="116" t="str">
        <f>IF($D426&lt;&gt;"",VLOOKUP($D426,'SINAPI-MT ABRIL 2021'!$A$1:G122516,2,0),"")</f>
        <v>REBITE DE ALUMINIO VAZADO DE REPUXO, 3,2 X 8 MM (1KG = 1025 UNIDADES)</v>
      </c>
      <c r="F426" s="117" t="str">
        <f>IF($D426&lt;&gt;"",VLOOKUP($D426,'SINAPI-MT ABRIL 2021'!$1:$1048576,3,0),"")</f>
        <v xml:space="preserve">KG    </v>
      </c>
      <c r="G426" s="105">
        <v>0.1</v>
      </c>
      <c r="H426" s="106">
        <f>IF($D426&lt;&gt;"",VLOOKUP($D426,'SINAPI-MT ABRIL 2021'!$1:$1048576,4,0),"")</f>
        <v>62</v>
      </c>
      <c r="I426" s="107">
        <f t="shared" si="52"/>
        <v>6.2</v>
      </c>
    </row>
    <row r="427" spans="2:9">
      <c r="B427" s="102" t="s">
        <v>789</v>
      </c>
      <c r="C427" s="103" t="s">
        <v>20</v>
      </c>
      <c r="D427" s="103">
        <v>13388</v>
      </c>
      <c r="E427" s="116" t="str">
        <f>IF($D427&lt;&gt;"",VLOOKUP($D427,'SINAPI-MT ABRIL 2021'!$A$1:G122517,2,0),"")</f>
        <v>SOLDA EM BARRA DE ESTANHO-CHUMBO 50/50</v>
      </c>
      <c r="F427" s="117" t="str">
        <f>IF($D427&lt;&gt;"",VLOOKUP($D427,'SINAPI-MT ABRIL 2021'!$1:$1048576,3,0),"")</f>
        <v xml:space="preserve">KG    </v>
      </c>
      <c r="G427" s="105">
        <v>4.4999999999999998E-2</v>
      </c>
      <c r="H427" s="106">
        <f>IF($D427&lt;&gt;"",VLOOKUP($D427,'SINAPI-MT ABRIL 2021'!$1:$1048576,4,0),"")</f>
        <v>82.73</v>
      </c>
      <c r="I427" s="107">
        <f t="shared" si="52"/>
        <v>3.72</v>
      </c>
    </row>
    <row r="428" spans="2:9" ht="26.25" thickBot="1">
      <c r="B428" s="355" t="s">
        <v>789</v>
      </c>
      <c r="C428" s="356" t="s">
        <v>20</v>
      </c>
      <c r="D428" s="356">
        <v>40873</v>
      </c>
      <c r="E428" s="369" t="str">
        <f>IF($D428&lt;&gt;"",VLOOKUP($D428,'SINAPI-MT ABRIL 2021'!$A$1:G122518,2,0),"")</f>
        <v>RUFO INTERNO/EXTERNO DE CHAPA DE ACO GALVANIZADA NUM 24, CORTE 25 CM</v>
      </c>
      <c r="F428" s="370" t="str">
        <f>IF($D428&lt;&gt;"",VLOOKUP($D428,'SINAPI-MT ABRIL 2021'!$1:$1048576,3,0),"")</f>
        <v xml:space="preserve">M     </v>
      </c>
      <c r="G428" s="360">
        <v>1.05</v>
      </c>
      <c r="H428" s="379">
        <f>IF($D428&lt;&gt;"",VLOOKUP($D428,'SINAPI-MT ABRIL 2021'!$1:$1048576,4,0),"")</f>
        <v>26.81</v>
      </c>
      <c r="I428" s="372">
        <f t="shared" si="52"/>
        <v>28.15</v>
      </c>
    </row>
    <row r="429" spans="2:9" ht="26.25" customHeight="1" thickBot="1">
      <c r="B429" s="540" t="s">
        <v>806</v>
      </c>
      <c r="C429" s="541"/>
      <c r="D429" s="541"/>
      <c r="E429" s="556" t="s">
        <v>446</v>
      </c>
      <c r="F429" s="543" t="s">
        <v>397</v>
      </c>
      <c r="G429" s="544"/>
      <c r="H429" s="545"/>
      <c r="I429" s="546">
        <f>TRUNC(SUM(I430:I438),2)</f>
        <v>47.33</v>
      </c>
    </row>
    <row r="430" spans="2:9" ht="24" customHeight="1">
      <c r="B430" s="494" t="s">
        <v>786</v>
      </c>
      <c r="C430" s="495" t="s">
        <v>20</v>
      </c>
      <c r="D430" s="495">
        <v>1346</v>
      </c>
      <c r="E430" s="497" t="str">
        <f>IF($D430&lt;&gt;"",VLOOKUP($D430,'SINAPI-MT ABRIL 2021'!$A$1:G122520,2,0),"")</f>
        <v>CHAPA DE MADEIRA COMPENSADA PLASTIFICADA PARA FORMA DE CONCRETO, DE 2,20 x 1,10 M, E = 10 MM</v>
      </c>
      <c r="F430" s="498" t="str">
        <f>IF($D430&lt;&gt;"",VLOOKUP($D430,'SINAPI-MT ABRIL 2021'!$1:$1048576,3,0),"")</f>
        <v xml:space="preserve">M2    </v>
      </c>
      <c r="G430" s="499">
        <v>0.3</v>
      </c>
      <c r="H430" s="500">
        <f>IF($D430&lt;&gt;"",VLOOKUP($D430,'SINAPI-MT ABRIL 2021'!$1:$1048576,4,0),"")</f>
        <v>26.59</v>
      </c>
      <c r="I430" s="501">
        <f t="shared" ref="I430:I438" si="53">TRUNC(G430*H430,2)</f>
        <v>7.97</v>
      </c>
    </row>
    <row r="431" spans="2:9" ht="24" customHeight="1">
      <c r="B431" s="102" t="s">
        <v>786</v>
      </c>
      <c r="C431" s="103" t="s">
        <v>20</v>
      </c>
      <c r="D431" s="103">
        <v>5075</v>
      </c>
      <c r="E431" s="116" t="str">
        <f>IF($D431&lt;&gt;"",VLOOKUP($D431,'SINAPI-MT ABRIL 2021'!$A$1:G122521,2,0),"")</f>
        <v>PREGO DE ACO POLIDO COM CABECA 18 X 30 (2 3/4 X 10)</v>
      </c>
      <c r="F431" s="117" t="str">
        <f>IF($D431&lt;&gt;"",VLOOKUP($D431,'SINAPI-MT ABRIL 2021'!$1:$1048576,3,0),"")</f>
        <v xml:space="preserve">KG    </v>
      </c>
      <c r="G431" s="105">
        <v>0.02</v>
      </c>
      <c r="H431" s="106">
        <f>IF($D431&lt;&gt;"",VLOOKUP($D431,'SINAPI-MT ABRIL 2021'!$1:$1048576,4,0),"")</f>
        <v>14.44</v>
      </c>
      <c r="I431" s="107">
        <f t="shared" si="53"/>
        <v>0.28000000000000003</v>
      </c>
    </row>
    <row r="432" spans="2:9" ht="36.75" customHeight="1">
      <c r="B432" s="102" t="s">
        <v>786</v>
      </c>
      <c r="C432" s="103" t="s">
        <v>20</v>
      </c>
      <c r="D432" s="103">
        <v>6189</v>
      </c>
      <c r="E432" s="116" t="str">
        <f>IF($D432&lt;&gt;"",VLOOKUP($D432,'SINAPI-MT ABRIL 2021'!$A$1:G122522,2,0),"")</f>
        <v>TABUA NAO APARELHADA *2,5 X 30* CM, EM MACARANDUBA, ANGELIM OU EQUIVALENTE DA REGIAO - BRUTA</v>
      </c>
      <c r="F432" s="117" t="str">
        <f>IF($D432&lt;&gt;"",VLOOKUP($D432,'SINAPI-MT ABRIL 2021'!$1:$1048576,3,0),"")</f>
        <v xml:space="preserve">M     </v>
      </c>
      <c r="G432" s="105">
        <v>1</v>
      </c>
      <c r="H432" s="106">
        <f>IF($D432&lt;&gt;"",VLOOKUP($D432,'SINAPI-MT ABRIL 2021'!$1:$1048576,4,0),"")</f>
        <v>12.58</v>
      </c>
      <c r="I432" s="107">
        <f t="shared" si="53"/>
        <v>12.58</v>
      </c>
    </row>
    <row r="433" spans="2:9" ht="24" customHeight="1">
      <c r="B433" s="102" t="s">
        <v>786</v>
      </c>
      <c r="C433" s="103" t="s">
        <v>20</v>
      </c>
      <c r="D433" s="103">
        <v>10567</v>
      </c>
      <c r="E433" s="116" t="str">
        <f>IF($D433&lt;&gt;"",VLOOKUP($D433,'SINAPI-MT ABRIL 2021'!$A$1:G122523,2,0),"")</f>
        <v>TABUA *2,5 X 23* CM EM PINUS, MISTA OU EQUIVALENTE DA REGIAO - BRUTA</v>
      </c>
      <c r="F433" s="117" t="str">
        <f>IF($D433&lt;&gt;"",VLOOKUP($D433,'SINAPI-MT ABRIL 2021'!$1:$1048576,3,0),"")</f>
        <v xml:space="preserve">M     </v>
      </c>
      <c r="G433" s="105">
        <v>1</v>
      </c>
      <c r="H433" s="106">
        <f>IF($D433&lt;&gt;"",VLOOKUP($D433,'SINAPI-MT ABRIL 2021'!$1:$1048576,4,0),"")</f>
        <v>8.18</v>
      </c>
      <c r="I433" s="107">
        <f t="shared" si="53"/>
        <v>8.18</v>
      </c>
    </row>
    <row r="434" spans="2:9" ht="24" customHeight="1">
      <c r="B434" s="102" t="s">
        <v>789</v>
      </c>
      <c r="C434" s="103" t="s">
        <v>20</v>
      </c>
      <c r="D434" s="103">
        <v>43132</v>
      </c>
      <c r="E434" s="116" t="str">
        <f>IF($D434&lt;&gt;"",VLOOKUP($D434,'SINAPI-MT ABRIL 2021'!$A$1:G122524,2,0),"")</f>
        <v>ARAME RECOZIDO 16 BWG, D = 1,65 MM (0,016 KG/M) OU 18 BWG, D = 1,25 MM (0,01 KG/M)</v>
      </c>
      <c r="F434" s="117" t="str">
        <f>IF($D434&lt;&gt;"",VLOOKUP($D434,'SINAPI-MT ABRIL 2021'!$1:$1048576,3,0),"")</f>
        <v xml:space="preserve">KG    </v>
      </c>
      <c r="G434" s="105">
        <v>1.0999999999999999E-2</v>
      </c>
      <c r="H434" s="106">
        <f>IF($D434&lt;&gt;"",VLOOKUP($D434,'SINAPI-MT ABRIL 2021'!$1:$1048576,4,0),"")</f>
        <v>18.7</v>
      </c>
      <c r="I434" s="107">
        <f t="shared" si="53"/>
        <v>0.2</v>
      </c>
    </row>
    <row r="435" spans="2:9" ht="24" customHeight="1">
      <c r="B435" s="102" t="s">
        <v>789</v>
      </c>
      <c r="C435" s="103" t="s">
        <v>20</v>
      </c>
      <c r="D435" s="103">
        <v>88262</v>
      </c>
      <c r="E435" s="116" t="str">
        <f>IF($D435&lt;&gt;"",VLOOKUP($D435,'SINAPI-MT ABRIL 2021'!$A$1:G122525,2,0),"")</f>
        <v>CARPINTEIRO DE FORMAS COM ENCARGOS COMPLEMENTARES</v>
      </c>
      <c r="F435" s="117" t="str">
        <f>IF($D435&lt;&gt;"",VLOOKUP($D435,'SINAPI-MT ABRIL 2021'!$1:$1048576,3,0),"")</f>
        <v>H</v>
      </c>
      <c r="G435" s="105">
        <v>0.13</v>
      </c>
      <c r="H435" s="106">
        <f>IF($D435&lt;&gt;"",VLOOKUP($D435,'SINAPI-MT ABRIL 2021'!$1:$1048576,4,0),"")</f>
        <v>17.48</v>
      </c>
      <c r="I435" s="107">
        <f t="shared" si="53"/>
        <v>2.27</v>
      </c>
    </row>
    <row r="436" spans="2:9" ht="24" customHeight="1">
      <c r="B436" s="102" t="s">
        <v>789</v>
      </c>
      <c r="C436" s="103" t="s">
        <v>20</v>
      </c>
      <c r="D436" s="103">
        <v>88309</v>
      </c>
      <c r="E436" s="116" t="str">
        <f>IF($D436&lt;&gt;"",VLOOKUP($D436,'SINAPI-MT ABRIL 2021'!$A$1:G122526,2,0),"")</f>
        <v>PEDREIRO COM ENCARGOS COMPLEMENTARES</v>
      </c>
      <c r="F436" s="117" t="str">
        <f>IF($D436&lt;&gt;"",VLOOKUP($D436,'SINAPI-MT ABRIL 2021'!$1:$1048576,3,0),"")</f>
        <v>H</v>
      </c>
      <c r="G436" s="105">
        <v>0.2</v>
      </c>
      <c r="H436" s="106">
        <f>IF($D436&lt;&gt;"",VLOOKUP($D436,'SINAPI-MT ABRIL 2021'!$1:$1048576,4,0),"")</f>
        <v>17.670000000000002</v>
      </c>
      <c r="I436" s="107">
        <f t="shared" si="53"/>
        <v>3.53</v>
      </c>
    </row>
    <row r="437" spans="2:9" ht="24" customHeight="1">
      <c r="B437" s="102" t="s">
        <v>789</v>
      </c>
      <c r="C437" s="103" t="s">
        <v>20</v>
      </c>
      <c r="D437" s="103">
        <v>88316</v>
      </c>
      <c r="E437" s="116" t="str">
        <f>IF($D437&lt;&gt;"",VLOOKUP($D437,'SINAPI-MT ABRIL 2021'!$A$1:G122527,2,0),"")</f>
        <v>SERVENTE COM ENCARGOS COMPLEMENTARES</v>
      </c>
      <c r="F437" s="117" t="str">
        <f>IF($D437&lt;&gt;"",VLOOKUP($D437,'SINAPI-MT ABRIL 2021'!$1:$1048576,3,0),"")</f>
        <v>H</v>
      </c>
      <c r="G437" s="105">
        <v>0.2</v>
      </c>
      <c r="H437" s="106">
        <f>IF($D437&lt;&gt;"",VLOOKUP($D437,'SINAPI-MT ABRIL 2021'!$1:$1048576,4,0),"")</f>
        <v>14.02</v>
      </c>
      <c r="I437" s="107">
        <f t="shared" si="53"/>
        <v>2.8</v>
      </c>
    </row>
    <row r="438" spans="2:9" ht="24" customHeight="1">
      <c r="B438" s="102" t="s">
        <v>789</v>
      </c>
      <c r="C438" s="103" t="s">
        <v>20</v>
      </c>
      <c r="D438" s="103">
        <v>94969</v>
      </c>
      <c r="E438" s="116" t="str">
        <f>IF($D438&lt;&gt;"",VLOOKUP($D438,'SINAPI-MT ABRIL 2021'!$A$1:G122528,2,0),"")</f>
        <v>CONCRETO FCK = 15MPA, TRAÇO 1:3,4:3,5 (CIMENTO/ AREIA MÉDIA/ BRITA 1)  - PREPARO MECÂNICO COM BETONEIRA 600 L. AF_07/2016</v>
      </c>
      <c r="F438" s="117" t="str">
        <f>IF($D438&lt;&gt;"",VLOOKUP($D438,'SINAPI-MT ABRIL 2021'!$1:$1048576,3,0),"")</f>
        <v>M3</v>
      </c>
      <c r="G438" s="105">
        <v>0.03</v>
      </c>
      <c r="H438" s="106">
        <f>IF($D438&lt;&gt;"",VLOOKUP($D438,'SINAPI-MT ABRIL 2021'!$1:$1048576,4,0),"")</f>
        <v>317.35000000000002</v>
      </c>
      <c r="I438" s="107">
        <f t="shared" si="53"/>
        <v>9.52</v>
      </c>
    </row>
    <row r="439" spans="2:9" ht="14.25" customHeight="1">
      <c r="B439" s="159"/>
      <c r="C439" s="246"/>
      <c r="D439" s="150"/>
      <c r="E439" s="151"/>
      <c r="F439" s="246"/>
      <c r="G439" s="248"/>
      <c r="H439" s="100"/>
      <c r="I439" s="101"/>
    </row>
    <row r="440" spans="2:9" ht="18" customHeight="1">
      <c r="B440" s="166" t="s">
        <v>102</v>
      </c>
      <c r="C440" s="167"/>
      <c r="D440" s="167"/>
      <c r="E440" s="167"/>
      <c r="F440" s="167"/>
      <c r="G440" s="168"/>
      <c r="H440" s="167"/>
      <c r="I440" s="170"/>
    </row>
    <row r="441" spans="2:9" ht="14.25" customHeight="1" thickBot="1">
      <c r="B441" s="363"/>
      <c r="C441" s="364"/>
      <c r="D441" s="365"/>
      <c r="E441" s="365"/>
      <c r="F441" s="364"/>
      <c r="G441" s="366"/>
      <c r="H441" s="367"/>
      <c r="I441" s="368"/>
    </row>
    <row r="442" spans="2:9" ht="25.5" customHeight="1" thickBot="1">
      <c r="B442" s="540" t="s">
        <v>104</v>
      </c>
      <c r="C442" s="541"/>
      <c r="D442" s="541"/>
      <c r="E442" s="542" t="s">
        <v>105</v>
      </c>
      <c r="F442" s="553" t="s">
        <v>992</v>
      </c>
      <c r="G442" s="544"/>
      <c r="H442" s="545"/>
      <c r="I442" s="546">
        <f>TRUNC(SUM(I443:I446),2)</f>
        <v>39.6</v>
      </c>
    </row>
    <row r="443" spans="2:9" ht="51">
      <c r="B443" s="494" t="s">
        <v>783</v>
      </c>
      <c r="C443" s="495" t="s">
        <v>20</v>
      </c>
      <c r="D443" s="495">
        <v>88715</v>
      </c>
      <c r="E443" s="497" t="str">
        <f>IF($D443&lt;&gt;"",VLOOKUP($D443,'SINAPI-MT ABRIL 2021'!$A$1:G122533,2,0),"")</f>
        <v>ARGAMASSA TRAÇO 1:2:9 (EM VOLUME DE CIMENTO, CAL E AREIA MÉDIA ÚMIDA) PARA EMBOÇO/MASSA ÚNICA/ASSENTAMENTO DE ALVENARIA DE VEDAÇÃO, PREPARO MECÂNICO COM BETONEIRA 400 L. AF_08/2019</v>
      </c>
      <c r="F443" s="498" t="str">
        <f>IF($D443&lt;&gt;"",VLOOKUP($D443,'SINAPI-MT ABRIL 2021'!$1:$1048576,3,0),"")</f>
        <v>M3</v>
      </c>
      <c r="G443" s="499">
        <v>3.1399999999999997E-2</v>
      </c>
      <c r="H443" s="500">
        <f>IF($D443&lt;&gt;"",VLOOKUP($D443,'SINAPI-MT ABRIL 2021'!$1:$1048576,4,0),"")</f>
        <v>371.46</v>
      </c>
      <c r="I443" s="501">
        <f t="shared" ref="I443:I446" si="54">TRUNC(G443*H443,2)</f>
        <v>11.66</v>
      </c>
    </row>
    <row r="444" spans="2:9">
      <c r="B444" s="102" t="s">
        <v>783</v>
      </c>
      <c r="C444" s="103" t="s">
        <v>20</v>
      </c>
      <c r="D444" s="103">
        <v>88309</v>
      </c>
      <c r="E444" s="116" t="str">
        <f>IF($D444&lt;&gt;"",VLOOKUP($D444,'SINAPI-MT ABRIL 2021'!$A$1:G122534,2,0),"")</f>
        <v>PEDREIRO COM ENCARGOS COMPLEMENTARES</v>
      </c>
      <c r="F444" s="117" t="str">
        <f>IF($D444&lt;&gt;"",VLOOKUP($D444,'SINAPI-MT ABRIL 2021'!$1:$1048576,3,0),"")</f>
        <v>H</v>
      </c>
      <c r="G444" s="105">
        <v>0.78</v>
      </c>
      <c r="H444" s="106">
        <f>IF($D444&lt;&gt;"",VLOOKUP($D444,'SINAPI-MT ABRIL 2021'!$1:$1048576,4,0),"")</f>
        <v>17.670000000000002</v>
      </c>
      <c r="I444" s="107">
        <f t="shared" si="54"/>
        <v>13.78</v>
      </c>
    </row>
    <row r="445" spans="2:9">
      <c r="B445" s="102" t="s">
        <v>783</v>
      </c>
      <c r="C445" s="103" t="s">
        <v>20</v>
      </c>
      <c r="D445" s="103">
        <v>88316</v>
      </c>
      <c r="E445" s="116" t="str">
        <f>IF($D445&lt;&gt;"",VLOOKUP($D445,'SINAPI-MT ABRIL 2021'!$A$1:G122535,2,0),"")</f>
        <v>SERVENTE COM ENCARGOS COMPLEMENTARES</v>
      </c>
      <c r="F445" s="117" t="str">
        <f>IF($D445&lt;&gt;"",VLOOKUP($D445,'SINAPI-MT ABRIL 2021'!$1:$1048576,3,0),"")</f>
        <v>H</v>
      </c>
      <c r="G445" s="105">
        <v>0.78</v>
      </c>
      <c r="H445" s="106">
        <f>IF($D445&lt;&gt;"",VLOOKUP($D445,'SINAPI-MT ABRIL 2021'!$1:$1048576,4,0),"")</f>
        <v>14.02</v>
      </c>
      <c r="I445" s="107">
        <f t="shared" si="54"/>
        <v>10.93</v>
      </c>
    </row>
    <row r="446" spans="2:9" ht="25.5">
      <c r="B446" s="102" t="s">
        <v>789</v>
      </c>
      <c r="C446" s="103" t="s">
        <v>20</v>
      </c>
      <c r="D446" s="103">
        <v>37411</v>
      </c>
      <c r="E446" s="116" t="str">
        <f>IF($D446&lt;&gt;"",VLOOKUP($D446,'SINAPI-MT ABRIL 2021'!$A$1:G122536,2,0),"")</f>
        <v>TELA DE ACO SOLDADA GALVANIZADA/ZINCADA PARA ALVENARIA, FIO D = *1,24 MM, MALHA 25 X 25 MM</v>
      </c>
      <c r="F446" s="117" t="str">
        <f>IF($D446&lt;&gt;"",VLOOKUP($D446,'SINAPI-MT ABRIL 2021'!$1:$1048576,3,0),"")</f>
        <v xml:space="preserve">M2    </v>
      </c>
      <c r="G446" s="105">
        <v>0.14000000000000001</v>
      </c>
      <c r="H446" s="106">
        <f>IF($D446&lt;&gt;"",VLOOKUP($D446,'SINAPI-MT ABRIL 2021'!$1:$1048576,4,0),"")</f>
        <v>23.1</v>
      </c>
      <c r="I446" s="107">
        <f t="shared" si="54"/>
        <v>3.23</v>
      </c>
    </row>
    <row r="447" spans="2:9" ht="14.25" customHeight="1" thickBot="1">
      <c r="B447" s="363"/>
      <c r="C447" s="364"/>
      <c r="D447" s="365"/>
      <c r="E447" s="365"/>
      <c r="F447" s="364"/>
      <c r="G447" s="366"/>
      <c r="H447" s="367"/>
      <c r="I447" s="368"/>
    </row>
    <row r="448" spans="2:9" ht="25.5" customHeight="1" thickBot="1">
      <c r="B448" s="540" t="s">
        <v>107</v>
      </c>
      <c r="C448" s="541"/>
      <c r="D448" s="541"/>
      <c r="E448" s="542" t="s">
        <v>108</v>
      </c>
      <c r="F448" s="553" t="s">
        <v>992</v>
      </c>
      <c r="G448" s="544"/>
      <c r="H448" s="545"/>
      <c r="I448" s="546">
        <f>TRUNC(SUM(I449:I451),2)</f>
        <v>13.42</v>
      </c>
    </row>
    <row r="449" spans="2:9" ht="38.25">
      <c r="B449" s="494" t="s">
        <v>783</v>
      </c>
      <c r="C449" s="495" t="s">
        <v>20</v>
      </c>
      <c r="D449" s="495">
        <v>100488</v>
      </c>
      <c r="E449" s="497" t="str">
        <f>IF($D449&lt;&gt;"",VLOOKUP($D449,'SINAPI-MT ABRIL 2021'!$A$1:G122539,2,0),"")</f>
        <v>ARGAMASSA TRAÇO 1:0,5:4,5 (EM VOLUME DE CIMENTO, CAL E AREIA MÉDIA ÚMIDA), PREPARO MECÂNICO COM BETONEIRA 600 L. AF_08/2019</v>
      </c>
      <c r="F449" s="498" t="str">
        <f>IF($D449&lt;&gt;"",VLOOKUP($D449,'SINAPI-MT ABRIL 2021'!$1:$1048576,3,0),"")</f>
        <v>M3</v>
      </c>
      <c r="G449" s="499">
        <v>0.01</v>
      </c>
      <c r="H449" s="500">
        <f>IF($D449&lt;&gt;"",VLOOKUP($D449,'SINAPI-MT ABRIL 2021'!$1:$1048576,4,0),"")</f>
        <v>392.99</v>
      </c>
      <c r="I449" s="501">
        <f t="shared" ref="I449:I451" si="55">TRUNC(G449*H449,2)</f>
        <v>3.92</v>
      </c>
    </row>
    <row r="450" spans="2:9">
      <c r="B450" s="102" t="s">
        <v>783</v>
      </c>
      <c r="C450" s="103" t="s">
        <v>20</v>
      </c>
      <c r="D450" s="103">
        <v>88316</v>
      </c>
      <c r="E450" s="116" t="str">
        <f>IF($D450&lt;&gt;"",VLOOKUP($D450,'SINAPI-MT ABRIL 2021'!$A$1:G122540,2,0),"")</f>
        <v>SERVENTE COM ENCARGOS COMPLEMENTARES</v>
      </c>
      <c r="F450" s="117" t="str">
        <f>IF($D450&lt;&gt;"",VLOOKUP($D450,'SINAPI-MT ABRIL 2021'!$1:$1048576,3,0),"")</f>
        <v>H</v>
      </c>
      <c r="G450" s="105">
        <v>0.3</v>
      </c>
      <c r="H450" s="106">
        <f>IF($D450&lt;&gt;"",VLOOKUP($D450,'SINAPI-MT ABRIL 2021'!$1:$1048576,4,0),"")</f>
        <v>14.02</v>
      </c>
      <c r="I450" s="107">
        <f t="shared" si="55"/>
        <v>4.2</v>
      </c>
    </row>
    <row r="451" spans="2:9">
      <c r="B451" s="102" t="s">
        <v>783</v>
      </c>
      <c r="C451" s="103" t="s">
        <v>20</v>
      </c>
      <c r="D451" s="103">
        <v>88309</v>
      </c>
      <c r="E451" s="116" t="str">
        <f>IF($D451&lt;&gt;"",VLOOKUP($D451,'SINAPI-MT ABRIL 2021'!$A$1:G122541,2,0),"")</f>
        <v>PEDREIRO COM ENCARGOS COMPLEMENTARES</v>
      </c>
      <c r="F451" s="117" t="str">
        <f>IF($D451&lt;&gt;"",VLOOKUP($D451,'SINAPI-MT ABRIL 2021'!$1:$1048576,3,0),"")</f>
        <v>H</v>
      </c>
      <c r="G451" s="105">
        <v>0.3</v>
      </c>
      <c r="H451" s="106">
        <f>IF($D451&lt;&gt;"",VLOOKUP($D451,'SINAPI-MT ABRIL 2021'!$1:$1048576,4,0),"")</f>
        <v>17.670000000000002</v>
      </c>
      <c r="I451" s="107">
        <f t="shared" si="55"/>
        <v>5.3</v>
      </c>
    </row>
    <row r="452" spans="2:9" ht="14.25" customHeight="1" thickBot="1">
      <c r="B452" s="363"/>
      <c r="C452" s="364"/>
      <c r="D452" s="365"/>
      <c r="E452" s="365"/>
      <c r="F452" s="364"/>
      <c r="G452" s="366"/>
      <c r="H452" s="367"/>
      <c r="I452" s="368"/>
    </row>
    <row r="453" spans="2:9" ht="37.5" customHeight="1" thickBot="1">
      <c r="B453" s="540" t="s">
        <v>109</v>
      </c>
      <c r="C453" s="541"/>
      <c r="D453" s="541"/>
      <c r="E453" s="542" t="s">
        <v>452</v>
      </c>
      <c r="F453" s="553" t="s">
        <v>992</v>
      </c>
      <c r="G453" s="544"/>
      <c r="H453" s="545"/>
      <c r="I453" s="546">
        <f>TRUNC(SUM(I454:I458),2)</f>
        <v>91.95</v>
      </c>
    </row>
    <row r="454" spans="2:9">
      <c r="B454" s="516" t="s">
        <v>786</v>
      </c>
      <c r="C454" s="517" t="s">
        <v>20</v>
      </c>
      <c r="D454" s="517">
        <v>88256</v>
      </c>
      <c r="E454" s="497" t="str">
        <f>IF($D454&lt;&gt;"",VLOOKUP($D454,'SINAPI-MT ABRIL 2021'!$A$1:G122544,2,0),"")</f>
        <v>AZULEJISTA OU LADRILHISTA COM ENCARGOS COMPLEMENTARES</v>
      </c>
      <c r="F454" s="498" t="str">
        <f>IF($D454&lt;&gt;"",VLOOKUP($D454,'SINAPI-MT ABRIL 2021'!$1:$1048576,3,0),"")</f>
        <v>H</v>
      </c>
      <c r="G454" s="499">
        <v>0.97</v>
      </c>
      <c r="H454" s="500">
        <f>IF($D454&lt;&gt;"",VLOOKUP($D454,'SINAPI-MT ABRIL 2021'!$1:$1048576,4,0),"")</f>
        <v>17.61</v>
      </c>
      <c r="I454" s="501">
        <f t="shared" ref="I454:I458" si="56">TRUNC(G454*H454,2)</f>
        <v>17.079999999999998</v>
      </c>
    </row>
    <row r="455" spans="2:9">
      <c r="B455" s="118" t="s">
        <v>786</v>
      </c>
      <c r="C455" s="119" t="s">
        <v>20</v>
      </c>
      <c r="D455" s="119">
        <v>88316</v>
      </c>
      <c r="E455" s="116" t="str">
        <f>IF($D455&lt;&gt;"",VLOOKUP($D455,'SINAPI-MT ABRIL 2021'!$A$1:G122545,2,0),"")</f>
        <v>SERVENTE COM ENCARGOS COMPLEMENTARES</v>
      </c>
      <c r="F455" s="117" t="str">
        <f>IF($D455&lt;&gt;"",VLOOKUP($D455,'SINAPI-MT ABRIL 2021'!$1:$1048576,3,0),"")</f>
        <v>H</v>
      </c>
      <c r="G455" s="105">
        <v>0.48</v>
      </c>
      <c r="H455" s="106">
        <f>IF($D455&lt;&gt;"",VLOOKUP($D455,'SINAPI-MT ABRIL 2021'!$1:$1048576,4,0),"")</f>
        <v>14.02</v>
      </c>
      <c r="I455" s="107">
        <f t="shared" si="56"/>
        <v>6.72</v>
      </c>
    </row>
    <row r="456" spans="2:9" ht="37.5" customHeight="1">
      <c r="B456" s="118" t="s">
        <v>789</v>
      </c>
      <c r="C456" s="119" t="s">
        <v>20</v>
      </c>
      <c r="D456" s="103">
        <v>1292</v>
      </c>
      <c r="E456" s="116" t="str">
        <f>IF($D456&lt;&gt;"",VLOOKUP($D456,'SINAPI-MT ABRIL 2021'!$A$1:G122546,2,0),"")</f>
        <v>PISO EM CERAMICA ESMALTADA EXTRA, PEI MAIOR OU IGUAL A 4, FORMATO MAIOR QUE 2025 CM2</v>
      </c>
      <c r="F456" s="117" t="str">
        <f>IF($D456&lt;&gt;"",VLOOKUP($D456,'SINAPI-MT ABRIL 2021'!$1:$1048576,3,0),"")</f>
        <v xml:space="preserve">M2    </v>
      </c>
      <c r="G456" s="105">
        <v>1.0900000000000001</v>
      </c>
      <c r="H456" s="106">
        <f>IF($D456&lt;&gt;"",VLOOKUP($D456,'SINAPI-MT ABRIL 2021'!$1:$1048576,4,0),"")</f>
        <v>44.42</v>
      </c>
      <c r="I456" s="107">
        <f t="shared" si="56"/>
        <v>48.41</v>
      </c>
    </row>
    <row r="457" spans="2:9">
      <c r="B457" s="118" t="s">
        <v>789</v>
      </c>
      <c r="C457" s="119" t="s">
        <v>20</v>
      </c>
      <c r="D457" s="103">
        <v>1381</v>
      </c>
      <c r="E457" s="116" t="str">
        <f>IF($D457&lt;&gt;"",VLOOKUP($D457,'SINAPI-MT ABRIL 2021'!$A$1:G122547,2,0),"")</f>
        <v>ARGAMASSA COLANTE AC I PARA CERAMICAS</v>
      </c>
      <c r="F457" s="117" t="str">
        <f>IF($D457&lt;&gt;"",VLOOKUP($D457,'SINAPI-MT ABRIL 2021'!$1:$1048576,3,0),"")</f>
        <v xml:space="preserve">KG    </v>
      </c>
      <c r="G457" s="105">
        <v>6.14</v>
      </c>
      <c r="H457" s="106">
        <f>IF($D457&lt;&gt;"",VLOOKUP($D457,'SINAPI-MT ABRIL 2021'!$1:$1048576,4,0),"")</f>
        <v>0.8</v>
      </c>
      <c r="I457" s="107">
        <f t="shared" si="56"/>
        <v>4.91</v>
      </c>
    </row>
    <row r="458" spans="2:9">
      <c r="B458" s="118" t="s">
        <v>789</v>
      </c>
      <c r="C458" s="119" t="s">
        <v>20</v>
      </c>
      <c r="D458" s="103">
        <v>37329</v>
      </c>
      <c r="E458" s="116" t="str">
        <f>IF($D458&lt;&gt;"",VLOOKUP($D458,'SINAPI-MT ABRIL 2021'!$A$1:G122548,2,0),"")</f>
        <v>REJUNTE EPOXI, QUALQUER COR</v>
      </c>
      <c r="F458" s="117" t="str">
        <f>IF($D458&lt;&gt;"",VLOOKUP($D458,'SINAPI-MT ABRIL 2021'!$1:$1048576,3,0),"")</f>
        <v xml:space="preserve">KG    </v>
      </c>
      <c r="G458" s="105">
        <v>0.15</v>
      </c>
      <c r="H458" s="106">
        <f>IF($D458&lt;&gt;"",VLOOKUP($D458,'SINAPI-MT ABRIL 2021'!$1:$1048576,4,0),"")</f>
        <v>98.93</v>
      </c>
      <c r="I458" s="107">
        <f t="shared" si="56"/>
        <v>14.83</v>
      </c>
    </row>
    <row r="459" spans="2:9" ht="14.25" customHeight="1" thickBot="1">
      <c r="B459" s="152"/>
      <c r="C459" s="153"/>
      <c r="D459" s="154"/>
      <c r="E459" s="155"/>
      <c r="F459" s="153"/>
      <c r="G459" s="156"/>
      <c r="H459" s="157"/>
      <c r="I459" s="158"/>
    </row>
    <row r="460" spans="2:9" ht="32.25" customHeight="1" thickBot="1">
      <c r="B460" s="540" t="s">
        <v>807</v>
      </c>
      <c r="C460" s="541"/>
      <c r="D460" s="541"/>
      <c r="E460" s="542" t="s">
        <v>454</v>
      </c>
      <c r="F460" s="553" t="s">
        <v>992</v>
      </c>
      <c r="G460" s="544"/>
      <c r="H460" s="545"/>
      <c r="I460" s="546">
        <f>TRUNC(SUM(I461:I465),2)</f>
        <v>154.65</v>
      </c>
    </row>
    <row r="461" spans="2:9">
      <c r="B461" s="516" t="s">
        <v>786</v>
      </c>
      <c r="C461" s="517" t="s">
        <v>20</v>
      </c>
      <c r="D461" s="517">
        <v>88256</v>
      </c>
      <c r="E461" s="497" t="str">
        <f>IF($D461&lt;&gt;"",VLOOKUP($D461,'SINAPI-MT ABRIL 2021'!$A$1:G122551,2,0),"")</f>
        <v>AZULEJISTA OU LADRILHISTA COM ENCARGOS COMPLEMENTARES</v>
      </c>
      <c r="F461" s="498" t="str">
        <f>IF($D461&lt;&gt;"",VLOOKUP($D461,'SINAPI-MT ABRIL 2021'!$1:$1048576,3,0),"")</f>
        <v>H</v>
      </c>
      <c r="G461" s="499">
        <v>0.38</v>
      </c>
      <c r="H461" s="500">
        <f>IF($D461&lt;&gt;"",VLOOKUP($D461,'SINAPI-MT ABRIL 2021'!$1:$1048576,4,0),"")</f>
        <v>17.61</v>
      </c>
      <c r="I461" s="501">
        <f t="shared" ref="I461:I462" si="57">TRUNC(G461*H461,2)</f>
        <v>6.69</v>
      </c>
    </row>
    <row r="462" spans="2:9">
      <c r="B462" s="118" t="s">
        <v>786</v>
      </c>
      <c r="C462" s="119" t="s">
        <v>20</v>
      </c>
      <c r="D462" s="119">
        <v>88316</v>
      </c>
      <c r="E462" s="116" t="str">
        <f>IF($D462&lt;&gt;"",VLOOKUP($D462,'SINAPI-MT ABRIL 2021'!$A$1:G122552,2,0),"")</f>
        <v>SERVENTE COM ENCARGOS COMPLEMENTARES</v>
      </c>
      <c r="F462" s="117" t="str">
        <f>IF($D462&lt;&gt;"",VLOOKUP($D462,'SINAPI-MT ABRIL 2021'!$1:$1048576,3,0),"")</f>
        <v>H</v>
      </c>
      <c r="G462" s="105">
        <v>0.21</v>
      </c>
      <c r="H462" s="106">
        <f>IF($D462&lt;&gt;"",VLOOKUP($D462,'SINAPI-MT ABRIL 2021'!$1:$1048576,4,0),"")</f>
        <v>14.02</v>
      </c>
      <c r="I462" s="107">
        <f t="shared" si="57"/>
        <v>2.94</v>
      </c>
    </row>
    <row r="463" spans="2:9" ht="36" customHeight="1">
      <c r="B463" s="149" t="s">
        <v>789</v>
      </c>
      <c r="C463" s="103" t="s">
        <v>30</v>
      </c>
      <c r="D463" s="103"/>
      <c r="E463" s="116" t="s">
        <v>1000</v>
      </c>
      <c r="F463" s="117" t="s">
        <v>2</v>
      </c>
      <c r="G463" s="216">
        <v>1.33</v>
      </c>
      <c r="H463" s="106">
        <v>66.25</v>
      </c>
      <c r="I463" s="107">
        <f>TRUNC(G463*H463,2)</f>
        <v>88.11</v>
      </c>
    </row>
    <row r="464" spans="2:9">
      <c r="B464" s="118" t="s">
        <v>789</v>
      </c>
      <c r="C464" s="119" t="s">
        <v>20</v>
      </c>
      <c r="D464" s="119">
        <v>37596</v>
      </c>
      <c r="E464" s="116" t="str">
        <f>IF($D464&lt;&gt;"",VLOOKUP($D464,'SINAPI-MT ABRIL 2021'!$A$1:G122554,2,0),"")</f>
        <v>ARGAMASSA COLANTE TIPO AC III E</v>
      </c>
      <c r="F464" s="117" t="str">
        <f>IF($D464&lt;&gt;"",VLOOKUP($D464,'SINAPI-MT ABRIL 2021'!$1:$1048576,3,0),"")</f>
        <v xml:space="preserve">KG    </v>
      </c>
      <c r="G464" s="105">
        <v>6.15</v>
      </c>
      <c r="H464" s="106">
        <f>IF($D464&lt;&gt;"",VLOOKUP($D464,'SINAPI-MT ABRIL 2021'!$1:$1048576,4,0),"")</f>
        <v>2.82</v>
      </c>
      <c r="I464" s="107">
        <f t="shared" ref="I464:I465" si="58">TRUNC(G464*H464,2)</f>
        <v>17.34</v>
      </c>
    </row>
    <row r="465" spans="2:9">
      <c r="B465" s="118" t="s">
        <v>789</v>
      </c>
      <c r="C465" s="119" t="s">
        <v>20</v>
      </c>
      <c r="D465" s="119">
        <v>37329</v>
      </c>
      <c r="E465" s="116" t="str">
        <f>IF($D465&lt;&gt;"",VLOOKUP($D465,'SINAPI-MT ABRIL 2021'!$A$1:G122555,2,0),"")</f>
        <v>REJUNTE EPOXI, QUALQUER COR</v>
      </c>
      <c r="F465" s="117" t="str">
        <f>IF($D465&lt;&gt;"",VLOOKUP($D465,'SINAPI-MT ABRIL 2021'!$1:$1048576,3,0),"")</f>
        <v xml:space="preserve">KG    </v>
      </c>
      <c r="G465" s="105">
        <v>0.4</v>
      </c>
      <c r="H465" s="106">
        <f>IF($D465&lt;&gt;"",VLOOKUP($D465,'SINAPI-MT ABRIL 2021'!$1:$1048576,4,0),"")</f>
        <v>98.93</v>
      </c>
      <c r="I465" s="107">
        <f t="shared" si="58"/>
        <v>39.57</v>
      </c>
    </row>
    <row r="466" spans="2:9" ht="14.25" customHeight="1" thickBot="1">
      <c r="B466" s="152"/>
      <c r="C466" s="153"/>
      <c r="D466" s="154"/>
      <c r="E466" s="155"/>
      <c r="F466" s="153"/>
      <c r="G466" s="156"/>
      <c r="H466" s="157"/>
      <c r="I466" s="158"/>
    </row>
    <row r="467" spans="2:9" ht="24.75" customHeight="1" thickBot="1">
      <c r="B467" s="540" t="s">
        <v>808</v>
      </c>
      <c r="C467" s="541"/>
      <c r="D467" s="541"/>
      <c r="E467" s="542" t="s">
        <v>455</v>
      </c>
      <c r="F467" s="553" t="s">
        <v>992</v>
      </c>
      <c r="G467" s="544"/>
      <c r="H467" s="545"/>
      <c r="I467" s="546">
        <f>TRUNC(SUM(I468:I472),2)</f>
        <v>154.65</v>
      </c>
    </row>
    <row r="468" spans="2:9">
      <c r="B468" s="516" t="s">
        <v>786</v>
      </c>
      <c r="C468" s="517" t="s">
        <v>20</v>
      </c>
      <c r="D468" s="517">
        <v>88256</v>
      </c>
      <c r="E468" s="497" t="str">
        <f>IF($D468&lt;&gt;"",VLOOKUP($D468,'SINAPI-MT ABRIL 2021'!$A$1:G122558,2,0),"")</f>
        <v>AZULEJISTA OU LADRILHISTA COM ENCARGOS COMPLEMENTARES</v>
      </c>
      <c r="F468" s="498" t="str">
        <f>IF($D468&lt;&gt;"",VLOOKUP($D468,'SINAPI-MT ABRIL 2021'!$1:$1048576,3,0),"")</f>
        <v>H</v>
      </c>
      <c r="G468" s="499">
        <v>0.38</v>
      </c>
      <c r="H468" s="500">
        <f>IF($D468&lt;&gt;"",VLOOKUP($D468,'SINAPI-MT ABRIL 2021'!$1:$1048576,4,0),"")</f>
        <v>17.61</v>
      </c>
      <c r="I468" s="501">
        <f t="shared" ref="I468:I469" si="59">TRUNC(G468*H468,2)</f>
        <v>6.69</v>
      </c>
    </row>
    <row r="469" spans="2:9">
      <c r="B469" s="118" t="s">
        <v>786</v>
      </c>
      <c r="C469" s="119" t="s">
        <v>20</v>
      </c>
      <c r="D469" s="119">
        <v>88316</v>
      </c>
      <c r="E469" s="116" t="str">
        <f>IF($D469&lt;&gt;"",VLOOKUP($D469,'SINAPI-MT ABRIL 2021'!$A$1:G122559,2,0),"")</f>
        <v>SERVENTE COM ENCARGOS COMPLEMENTARES</v>
      </c>
      <c r="F469" s="117" t="str">
        <f>IF($D469&lt;&gt;"",VLOOKUP($D469,'SINAPI-MT ABRIL 2021'!$1:$1048576,3,0),"")</f>
        <v>H</v>
      </c>
      <c r="G469" s="105">
        <v>0.21</v>
      </c>
      <c r="H469" s="106">
        <f>IF($D469&lt;&gt;"",VLOOKUP($D469,'SINAPI-MT ABRIL 2021'!$1:$1048576,4,0),"")</f>
        <v>14.02</v>
      </c>
      <c r="I469" s="107">
        <f t="shared" si="59"/>
        <v>2.94</v>
      </c>
    </row>
    <row r="470" spans="2:9" ht="25.5" customHeight="1">
      <c r="B470" s="149" t="s">
        <v>789</v>
      </c>
      <c r="C470" s="103" t="s">
        <v>30</v>
      </c>
      <c r="D470" s="103"/>
      <c r="E470" s="116" t="s">
        <v>1000</v>
      </c>
      <c r="F470" s="117" t="s">
        <v>2</v>
      </c>
      <c r="G470" s="216">
        <v>1.33</v>
      </c>
      <c r="H470" s="106">
        <v>66.25</v>
      </c>
      <c r="I470" s="107">
        <f>TRUNC(G470*H470,2)</f>
        <v>88.11</v>
      </c>
    </row>
    <row r="471" spans="2:9">
      <c r="B471" s="118" t="s">
        <v>789</v>
      </c>
      <c r="C471" s="119" t="s">
        <v>20</v>
      </c>
      <c r="D471" s="119">
        <v>37596</v>
      </c>
      <c r="E471" s="116" t="str">
        <f>IF($D471&lt;&gt;"",VLOOKUP($D471,'SINAPI-MT ABRIL 2021'!$A$1:G122561,2,0),"")</f>
        <v>ARGAMASSA COLANTE TIPO AC III E</v>
      </c>
      <c r="F471" s="117" t="str">
        <f>IF($D471&lt;&gt;"",VLOOKUP($D471,'SINAPI-MT ABRIL 2021'!$1:$1048576,3,0),"")</f>
        <v xml:space="preserve">KG    </v>
      </c>
      <c r="G471" s="105">
        <v>6.15</v>
      </c>
      <c r="H471" s="106">
        <f>IF($D471&lt;&gt;"",VLOOKUP($D471,'SINAPI-MT ABRIL 2021'!$1:$1048576,4,0),"")</f>
        <v>2.82</v>
      </c>
      <c r="I471" s="107">
        <f t="shared" ref="I471:I472" si="60">TRUNC(G471*H471,2)</f>
        <v>17.34</v>
      </c>
    </row>
    <row r="472" spans="2:9">
      <c r="B472" s="118" t="s">
        <v>789</v>
      </c>
      <c r="C472" s="119" t="s">
        <v>20</v>
      </c>
      <c r="D472" s="119">
        <v>37329</v>
      </c>
      <c r="E472" s="116" t="str">
        <f>IF($D472&lt;&gt;"",VLOOKUP($D472,'SINAPI-MT ABRIL 2021'!$A$1:G122562,2,0),"")</f>
        <v>REJUNTE EPOXI, QUALQUER COR</v>
      </c>
      <c r="F472" s="117" t="str">
        <f>IF($D472&lt;&gt;"",VLOOKUP($D472,'SINAPI-MT ABRIL 2021'!$1:$1048576,3,0),"")</f>
        <v xml:space="preserve">KG    </v>
      </c>
      <c r="G472" s="105">
        <v>0.4</v>
      </c>
      <c r="H472" s="106">
        <f>IF($D472&lt;&gt;"",VLOOKUP($D472,'SINAPI-MT ABRIL 2021'!$1:$1048576,4,0),"")</f>
        <v>98.93</v>
      </c>
      <c r="I472" s="107">
        <f t="shared" si="60"/>
        <v>39.57</v>
      </c>
    </row>
    <row r="473" spans="2:9" ht="14.25" customHeight="1" thickBot="1">
      <c r="B473" s="152"/>
      <c r="C473" s="153"/>
      <c r="D473" s="154"/>
      <c r="E473" s="155"/>
      <c r="F473" s="153"/>
      <c r="G473" s="156"/>
      <c r="H473" s="157"/>
      <c r="I473" s="158"/>
    </row>
    <row r="474" spans="2:9" ht="26.25" customHeight="1" thickBot="1">
      <c r="B474" s="540" t="s">
        <v>809</v>
      </c>
      <c r="C474" s="541"/>
      <c r="D474" s="541"/>
      <c r="E474" s="542" t="s">
        <v>456</v>
      </c>
      <c r="F474" s="553" t="s">
        <v>992</v>
      </c>
      <c r="G474" s="544"/>
      <c r="H474" s="545"/>
      <c r="I474" s="546">
        <f>TRUNC(SUM(I475:I479),2)</f>
        <v>154.65</v>
      </c>
    </row>
    <row r="475" spans="2:9" ht="14.25" customHeight="1">
      <c r="B475" s="516" t="s">
        <v>786</v>
      </c>
      <c r="C475" s="517" t="s">
        <v>20</v>
      </c>
      <c r="D475" s="517">
        <v>88256</v>
      </c>
      <c r="E475" s="497" t="str">
        <f>IF($D475&lt;&gt;"",VLOOKUP($D475,'SINAPI-MT ABRIL 2021'!$A$1:G122565,2,0),"")</f>
        <v>AZULEJISTA OU LADRILHISTA COM ENCARGOS COMPLEMENTARES</v>
      </c>
      <c r="F475" s="498" t="str">
        <f>IF($D475&lt;&gt;"",VLOOKUP($D475,'SINAPI-MT ABRIL 2021'!$1:$1048576,3,0),"")</f>
        <v>H</v>
      </c>
      <c r="G475" s="499">
        <v>0.38</v>
      </c>
      <c r="H475" s="500">
        <f>IF($D475&lt;&gt;"",VLOOKUP($D475,'SINAPI-MT ABRIL 2021'!$1:$1048576,4,0),"")</f>
        <v>17.61</v>
      </c>
      <c r="I475" s="501">
        <f t="shared" ref="I475:I476" si="61">TRUNC(G475*H475,2)</f>
        <v>6.69</v>
      </c>
    </row>
    <row r="476" spans="2:9" ht="14.25" customHeight="1">
      <c r="B476" s="118" t="s">
        <v>786</v>
      </c>
      <c r="C476" s="119" t="s">
        <v>20</v>
      </c>
      <c r="D476" s="119">
        <v>88316</v>
      </c>
      <c r="E476" s="116" t="str">
        <f>IF($D476&lt;&gt;"",VLOOKUP($D476,'SINAPI-MT ABRIL 2021'!$A$1:G122566,2,0),"")</f>
        <v>SERVENTE COM ENCARGOS COMPLEMENTARES</v>
      </c>
      <c r="F476" s="117" t="str">
        <f>IF($D476&lt;&gt;"",VLOOKUP($D476,'SINAPI-MT ABRIL 2021'!$1:$1048576,3,0),"")</f>
        <v>H</v>
      </c>
      <c r="G476" s="105">
        <v>0.21</v>
      </c>
      <c r="H476" s="106">
        <f>IF($D476&lt;&gt;"",VLOOKUP($D476,'SINAPI-MT ABRIL 2021'!$1:$1048576,4,0),"")</f>
        <v>14.02</v>
      </c>
      <c r="I476" s="107">
        <f t="shared" si="61"/>
        <v>2.94</v>
      </c>
    </row>
    <row r="477" spans="2:9" ht="25.5" customHeight="1">
      <c r="B477" s="149" t="s">
        <v>789</v>
      </c>
      <c r="C477" s="103" t="s">
        <v>30</v>
      </c>
      <c r="D477" s="103"/>
      <c r="E477" s="116" t="s">
        <v>1000</v>
      </c>
      <c r="F477" s="117" t="s">
        <v>2</v>
      </c>
      <c r="G477" s="216">
        <v>1.33</v>
      </c>
      <c r="H477" s="106">
        <v>66.25</v>
      </c>
      <c r="I477" s="107">
        <f>TRUNC(G477*H477,2)</f>
        <v>88.11</v>
      </c>
    </row>
    <row r="478" spans="2:9" ht="14.25" customHeight="1">
      <c r="B478" s="118" t="s">
        <v>789</v>
      </c>
      <c r="C478" s="119" t="s">
        <v>20</v>
      </c>
      <c r="D478" s="119">
        <v>37596</v>
      </c>
      <c r="E478" s="116" t="str">
        <f>IF($D478&lt;&gt;"",VLOOKUP($D478,'SINAPI-MT ABRIL 2021'!$A$1:G122568,2,0),"")</f>
        <v>ARGAMASSA COLANTE TIPO AC III E</v>
      </c>
      <c r="F478" s="117" t="str">
        <f>IF($D478&lt;&gt;"",VLOOKUP($D478,'SINAPI-MT ABRIL 2021'!$1:$1048576,3,0),"")</f>
        <v xml:space="preserve">KG    </v>
      </c>
      <c r="G478" s="105">
        <v>6.15</v>
      </c>
      <c r="H478" s="106">
        <f>IF($D478&lt;&gt;"",VLOOKUP($D478,'SINAPI-MT ABRIL 2021'!$1:$1048576,4,0),"")</f>
        <v>2.82</v>
      </c>
      <c r="I478" s="107">
        <f t="shared" ref="I478:I479" si="62">TRUNC(G478*H478,2)</f>
        <v>17.34</v>
      </c>
    </row>
    <row r="479" spans="2:9" ht="14.25" customHeight="1">
      <c r="B479" s="118" t="s">
        <v>789</v>
      </c>
      <c r="C479" s="119" t="s">
        <v>20</v>
      </c>
      <c r="D479" s="119">
        <v>37329</v>
      </c>
      <c r="E479" s="116" t="str">
        <f>IF($D479&lt;&gt;"",VLOOKUP($D479,'SINAPI-MT ABRIL 2021'!$A$1:G122569,2,0),"")</f>
        <v>REJUNTE EPOXI, QUALQUER COR</v>
      </c>
      <c r="F479" s="117" t="str">
        <f>IF($D479&lt;&gt;"",VLOOKUP($D479,'SINAPI-MT ABRIL 2021'!$1:$1048576,3,0),"")</f>
        <v xml:space="preserve">KG    </v>
      </c>
      <c r="G479" s="105">
        <v>0.4</v>
      </c>
      <c r="H479" s="106">
        <f>IF($D479&lt;&gt;"",VLOOKUP($D479,'SINAPI-MT ABRIL 2021'!$1:$1048576,4,0),"")</f>
        <v>98.93</v>
      </c>
      <c r="I479" s="107">
        <f t="shared" si="62"/>
        <v>39.57</v>
      </c>
    </row>
    <row r="480" spans="2:9" ht="14.25" customHeight="1" thickBot="1">
      <c r="B480" s="152"/>
      <c r="C480" s="153"/>
      <c r="D480" s="154"/>
      <c r="E480" s="155"/>
      <c r="F480" s="153"/>
      <c r="G480" s="156"/>
      <c r="H480" s="157"/>
      <c r="I480" s="158"/>
    </row>
    <row r="481" spans="2:9" ht="27.75" customHeight="1" thickBot="1">
      <c r="B481" s="540" t="s">
        <v>810</v>
      </c>
      <c r="C481" s="541"/>
      <c r="D481" s="541"/>
      <c r="E481" s="542" t="s">
        <v>457</v>
      </c>
      <c r="F481" s="553" t="s">
        <v>992</v>
      </c>
      <c r="G481" s="544"/>
      <c r="H481" s="545"/>
      <c r="I481" s="546">
        <f>TRUNC(SUM(I482:I486),2)</f>
        <v>154.65</v>
      </c>
    </row>
    <row r="482" spans="2:9" ht="14.25" customHeight="1">
      <c r="B482" s="516" t="s">
        <v>786</v>
      </c>
      <c r="C482" s="517" t="s">
        <v>20</v>
      </c>
      <c r="D482" s="517">
        <v>88256</v>
      </c>
      <c r="E482" s="497" t="str">
        <f>IF($D482&lt;&gt;"",VLOOKUP($D482,'SINAPI-MT ABRIL 2021'!$A$1:G122572,2,0),"")</f>
        <v>AZULEJISTA OU LADRILHISTA COM ENCARGOS COMPLEMENTARES</v>
      </c>
      <c r="F482" s="498" t="str">
        <f>IF($D482&lt;&gt;"",VLOOKUP($D482,'SINAPI-MT ABRIL 2021'!$1:$1048576,3,0),"")</f>
        <v>H</v>
      </c>
      <c r="G482" s="499">
        <v>0.38</v>
      </c>
      <c r="H482" s="500">
        <f>IF($D482&lt;&gt;"",VLOOKUP($D482,'SINAPI-MT ABRIL 2021'!$1:$1048576,4,0),"")</f>
        <v>17.61</v>
      </c>
      <c r="I482" s="501">
        <f t="shared" ref="I482:I483" si="63">TRUNC(G482*H482,2)</f>
        <v>6.69</v>
      </c>
    </row>
    <row r="483" spans="2:9" ht="14.25" customHeight="1">
      <c r="B483" s="118" t="s">
        <v>786</v>
      </c>
      <c r="C483" s="119" t="s">
        <v>20</v>
      </c>
      <c r="D483" s="119">
        <v>88316</v>
      </c>
      <c r="E483" s="116" t="str">
        <f>IF($D483&lt;&gt;"",VLOOKUP($D483,'SINAPI-MT ABRIL 2021'!$A$1:G122573,2,0),"")</f>
        <v>SERVENTE COM ENCARGOS COMPLEMENTARES</v>
      </c>
      <c r="F483" s="117" t="str">
        <f>IF($D483&lt;&gt;"",VLOOKUP($D483,'SINAPI-MT ABRIL 2021'!$1:$1048576,3,0),"")</f>
        <v>H</v>
      </c>
      <c r="G483" s="105">
        <v>0.21</v>
      </c>
      <c r="H483" s="106">
        <f>IF($D483&lt;&gt;"",VLOOKUP($D483,'SINAPI-MT ABRIL 2021'!$1:$1048576,4,0),"")</f>
        <v>14.02</v>
      </c>
      <c r="I483" s="107">
        <f t="shared" si="63"/>
        <v>2.94</v>
      </c>
    </row>
    <row r="484" spans="2:9" ht="29.25" customHeight="1">
      <c r="B484" s="149" t="s">
        <v>789</v>
      </c>
      <c r="C484" s="103" t="s">
        <v>30</v>
      </c>
      <c r="D484" s="103"/>
      <c r="E484" s="116" t="s">
        <v>1000</v>
      </c>
      <c r="F484" s="117" t="s">
        <v>2</v>
      </c>
      <c r="G484" s="216">
        <v>1.33</v>
      </c>
      <c r="H484" s="106">
        <v>66.25</v>
      </c>
      <c r="I484" s="107">
        <f>TRUNC(G484*H484,2)</f>
        <v>88.11</v>
      </c>
    </row>
    <row r="485" spans="2:9" ht="14.25" customHeight="1">
      <c r="B485" s="118" t="s">
        <v>789</v>
      </c>
      <c r="C485" s="119" t="s">
        <v>20</v>
      </c>
      <c r="D485" s="119">
        <v>37596</v>
      </c>
      <c r="E485" s="116" t="str">
        <f>IF($D485&lt;&gt;"",VLOOKUP($D485,'SINAPI-MT ABRIL 2021'!$A$1:G122575,2,0),"")</f>
        <v>ARGAMASSA COLANTE TIPO AC III E</v>
      </c>
      <c r="F485" s="117" t="str">
        <f>IF($D485&lt;&gt;"",VLOOKUP($D485,'SINAPI-MT ABRIL 2021'!$1:$1048576,3,0),"")</f>
        <v xml:space="preserve">KG    </v>
      </c>
      <c r="G485" s="105">
        <v>6.15</v>
      </c>
      <c r="H485" s="106">
        <f>IF($D485&lt;&gt;"",VLOOKUP($D485,'SINAPI-MT ABRIL 2021'!$1:$1048576,4,0),"")</f>
        <v>2.82</v>
      </c>
      <c r="I485" s="107">
        <f t="shared" ref="I485:I486" si="64">TRUNC(G485*H485,2)</f>
        <v>17.34</v>
      </c>
    </row>
    <row r="486" spans="2:9" ht="14.25" customHeight="1">
      <c r="B486" s="118" t="s">
        <v>789</v>
      </c>
      <c r="C486" s="119" t="s">
        <v>20</v>
      </c>
      <c r="D486" s="119">
        <v>37329</v>
      </c>
      <c r="E486" s="116" t="str">
        <f>IF($D486&lt;&gt;"",VLOOKUP($D486,'SINAPI-MT ABRIL 2021'!$A$1:G122576,2,0),"")</f>
        <v>REJUNTE EPOXI, QUALQUER COR</v>
      </c>
      <c r="F486" s="117" t="str">
        <f>IF($D486&lt;&gt;"",VLOOKUP($D486,'SINAPI-MT ABRIL 2021'!$1:$1048576,3,0),"")</f>
        <v xml:space="preserve">KG    </v>
      </c>
      <c r="G486" s="105">
        <v>0.4</v>
      </c>
      <c r="H486" s="106">
        <f>IF($D486&lt;&gt;"",VLOOKUP($D486,'SINAPI-MT ABRIL 2021'!$1:$1048576,4,0),"")</f>
        <v>98.93</v>
      </c>
      <c r="I486" s="107">
        <f t="shared" si="64"/>
        <v>39.57</v>
      </c>
    </row>
    <row r="487" spans="2:9" ht="14.25" customHeight="1" thickBot="1">
      <c r="B487" s="152"/>
      <c r="C487" s="153"/>
      <c r="D487" s="154"/>
      <c r="E487" s="155"/>
      <c r="F487" s="153"/>
      <c r="G487" s="156"/>
      <c r="H487" s="157"/>
      <c r="I487" s="158"/>
    </row>
    <row r="488" spans="2:9" ht="15" customHeight="1" thickBot="1">
      <c r="B488" s="540" t="s">
        <v>811</v>
      </c>
      <c r="C488" s="541"/>
      <c r="D488" s="541"/>
      <c r="E488" s="542" t="s">
        <v>458</v>
      </c>
      <c r="F488" s="543" t="s">
        <v>397</v>
      </c>
      <c r="G488" s="544"/>
      <c r="H488" s="545"/>
      <c r="I488" s="546">
        <f>TRUNC(SUM(I489:I493),2)</f>
        <v>51.73</v>
      </c>
    </row>
    <row r="489" spans="2:9">
      <c r="B489" s="494" t="s">
        <v>783</v>
      </c>
      <c r="C489" s="495" t="s">
        <v>20</v>
      </c>
      <c r="D489" s="495">
        <v>88316</v>
      </c>
      <c r="E489" s="497" t="str">
        <f>IF($D489&lt;&gt;"",VLOOKUP($D489,'SINAPI-MT ABRIL 2021'!$A$1:G122579,2,0),"")</f>
        <v>SERVENTE COM ENCARGOS COMPLEMENTARES</v>
      </c>
      <c r="F489" s="498" t="str">
        <f>IF($D489&lt;&gt;"",VLOOKUP($D489,'SINAPI-MT ABRIL 2021'!$1:$1048576,3,0),"")</f>
        <v>H</v>
      </c>
      <c r="G489" s="499">
        <v>0.35</v>
      </c>
      <c r="H489" s="500">
        <f>IF($D489&lt;&gt;"",VLOOKUP($D489,'SINAPI-MT ABRIL 2021'!$1:$1048576,4,0),"")</f>
        <v>14.02</v>
      </c>
      <c r="I489" s="501">
        <f t="shared" ref="I489:I490" si="65">TRUNC(G489*H489,2)</f>
        <v>4.9000000000000004</v>
      </c>
    </row>
    <row r="490" spans="2:9">
      <c r="B490" s="102" t="s">
        <v>783</v>
      </c>
      <c r="C490" s="103" t="s">
        <v>20</v>
      </c>
      <c r="D490" s="103">
        <v>88320</v>
      </c>
      <c r="E490" s="116" t="str">
        <f>IF($D490&lt;&gt;"",VLOOKUP($D490,'SINAPI-MT ABRIL 2021'!$A$1:G122580,2,0),"")</f>
        <v>TAQUEADOR OU TAQUEIRO COM ENCARGOS COMPLEMENTARES</v>
      </c>
      <c r="F490" s="117" t="str">
        <f>IF($D490&lt;&gt;"",VLOOKUP($D490,'SINAPI-MT ABRIL 2021'!$1:$1048576,3,0),"")</f>
        <v>H</v>
      </c>
      <c r="G490" s="105">
        <v>0.35</v>
      </c>
      <c r="H490" s="106">
        <f>IF($D490&lt;&gt;"",VLOOKUP($D490,'SINAPI-MT ABRIL 2021'!$1:$1048576,4,0),"")</f>
        <v>20.59</v>
      </c>
      <c r="I490" s="107">
        <f t="shared" si="65"/>
        <v>7.2</v>
      </c>
    </row>
    <row r="491" spans="2:9" ht="14.25" customHeight="1">
      <c r="B491" s="149" t="s">
        <v>789</v>
      </c>
      <c r="C491" s="103" t="s">
        <v>30</v>
      </c>
      <c r="D491" s="103"/>
      <c r="E491" s="116" t="s">
        <v>812</v>
      </c>
      <c r="F491" s="117" t="s">
        <v>0</v>
      </c>
      <c r="G491" s="105">
        <v>1.1000000000000001</v>
      </c>
      <c r="H491" s="106">
        <v>35</v>
      </c>
      <c r="I491" s="107">
        <f t="shared" ref="I491:I493" si="66">TRUNC(G491*H491,2)</f>
        <v>38.5</v>
      </c>
    </row>
    <row r="492" spans="2:9" ht="38.25">
      <c r="B492" s="102" t="s">
        <v>789</v>
      </c>
      <c r="C492" s="103" t="s">
        <v>20</v>
      </c>
      <c r="D492" s="103">
        <v>7568</v>
      </c>
      <c r="E492" s="116" t="str">
        <f>IF($D492&lt;&gt;"",VLOOKUP($D492,'SINAPI-MT ABRIL 2021'!$A$1:G122582,2,0),"")</f>
        <v>BUCHA DE NYLON SEM ABA S10, COM PARAFUSO DE 6,10 X 65 MM EM ACO ZINCADO COM ROSCA SOBERBA, CABECA CHATA E FENDA PHILLIPS</v>
      </c>
      <c r="F492" s="117" t="str">
        <f>IF($D492&lt;&gt;"",VLOOKUP($D492,'SINAPI-MT ABRIL 2021'!$1:$1048576,3,0),"")</f>
        <v xml:space="preserve">UN    </v>
      </c>
      <c r="G492" s="105">
        <v>1.1599999999999999</v>
      </c>
      <c r="H492" s="106">
        <f>IF($D492&lt;&gt;"",VLOOKUP($D492,'SINAPI-MT ABRIL 2021'!$1:$1048576,4,0),"")</f>
        <v>0.67</v>
      </c>
      <c r="I492" s="107">
        <f t="shared" si="66"/>
        <v>0.77</v>
      </c>
    </row>
    <row r="493" spans="2:9">
      <c r="B493" s="102" t="s">
        <v>789</v>
      </c>
      <c r="C493" s="103" t="s">
        <v>20</v>
      </c>
      <c r="D493" s="103">
        <v>11849</v>
      </c>
      <c r="E493" s="116" t="str">
        <f>IF($D493&lt;&gt;"",VLOOKUP($D493,'SINAPI-MT ABRIL 2021'!$A$1:G122583,2,0),"")</f>
        <v>COLA BRANCA BASE PVA</v>
      </c>
      <c r="F493" s="117" t="str">
        <f>IF($D493&lt;&gt;"",VLOOKUP($D493,'SINAPI-MT ABRIL 2021'!$1:$1048576,3,0),"")</f>
        <v xml:space="preserve">L     </v>
      </c>
      <c r="G493" s="105">
        <v>0.04</v>
      </c>
      <c r="H493" s="106">
        <f>IF($D493&lt;&gt;"",VLOOKUP($D493,'SINAPI-MT ABRIL 2021'!$1:$1048576,4,0),"")</f>
        <v>9.1999999999999993</v>
      </c>
      <c r="I493" s="107">
        <f t="shared" si="66"/>
        <v>0.36</v>
      </c>
    </row>
    <row r="494" spans="2:9" ht="14.25" customHeight="1" thickBot="1">
      <c r="B494" s="152"/>
      <c r="C494" s="153"/>
      <c r="D494" s="154"/>
      <c r="E494" s="155"/>
      <c r="F494" s="153"/>
      <c r="G494" s="156"/>
      <c r="H494" s="157"/>
      <c r="I494" s="158"/>
    </row>
    <row r="495" spans="2:9" ht="37.5" customHeight="1" thickBot="1">
      <c r="B495" s="540" t="s">
        <v>1001</v>
      </c>
      <c r="C495" s="541"/>
      <c r="D495" s="541"/>
      <c r="E495" s="542" t="s">
        <v>110</v>
      </c>
      <c r="F495" s="553" t="s">
        <v>992</v>
      </c>
      <c r="G495" s="544"/>
      <c r="H495" s="545"/>
      <c r="I495" s="546">
        <f>TRUNC(SUM(I496:I496),2)</f>
        <v>58.5</v>
      </c>
    </row>
    <row r="496" spans="2:9" ht="25.5">
      <c r="B496" s="516" t="s">
        <v>786</v>
      </c>
      <c r="C496" s="517" t="s">
        <v>20</v>
      </c>
      <c r="D496" s="517">
        <v>96114</v>
      </c>
      <c r="E496" s="497" t="str">
        <f>IF($D496&lt;&gt;"",VLOOKUP($D496,'SINAPI-MT ABRIL 2021'!$A$1:G122586,2,0),"")</f>
        <v>FORRO EM DRYWALL, PARA AMBIENTES COMERCIAIS, INCLUSIVE ESTRUTURA DE FIXAÇÃO. AF_05/2017_P</v>
      </c>
      <c r="F496" s="498" t="str">
        <f>IF($D496&lt;&gt;"",VLOOKUP($D496,'SINAPI-MT ABRIL 2021'!$1:$1048576,3,0),"")</f>
        <v>M2</v>
      </c>
      <c r="G496" s="499">
        <v>1</v>
      </c>
      <c r="H496" s="500">
        <f>IF($D496&lt;&gt;"",VLOOKUP($D496,'SINAPI-MT ABRIL 2021'!$1:$1048576,4,0),"")</f>
        <v>58.5</v>
      </c>
      <c r="I496" s="501">
        <f t="shared" ref="I496" si="67">TRUNC(G496*H496,2)</f>
        <v>58.5</v>
      </c>
    </row>
    <row r="497" spans="2:9" ht="14.25" customHeight="1" thickBot="1">
      <c r="B497" s="152"/>
      <c r="C497" s="153"/>
      <c r="D497" s="154"/>
      <c r="E497" s="155"/>
      <c r="F497" s="153"/>
      <c r="G497" s="156"/>
      <c r="H497" s="157"/>
      <c r="I497" s="158"/>
    </row>
    <row r="498" spans="2:9" ht="25.5" customHeight="1" thickBot="1">
      <c r="B498" s="540" t="s">
        <v>1002</v>
      </c>
      <c r="C498" s="541"/>
      <c r="D498" s="541"/>
      <c r="E498" s="542" t="s">
        <v>459</v>
      </c>
      <c r="F498" s="553" t="s">
        <v>992</v>
      </c>
      <c r="G498" s="544"/>
      <c r="H498" s="545"/>
      <c r="I498" s="546">
        <f>TRUNC(SUM(I499:I501),2)</f>
        <v>126.36</v>
      </c>
    </row>
    <row r="499" spans="2:9" ht="25.5">
      <c r="B499" s="502" t="s">
        <v>783</v>
      </c>
      <c r="C499" s="503" t="s">
        <v>20</v>
      </c>
      <c r="D499" s="505">
        <v>88278</v>
      </c>
      <c r="E499" s="497" t="str">
        <f>IF($D499&lt;&gt;"",VLOOKUP($D499,'SINAPI-MT ABRIL 2021'!$A$1:G122589,2,0),"")</f>
        <v>MONTADOR DE ESTRUTURA METÁLICA COM ENCARGOS COMPLEMENTARES</v>
      </c>
      <c r="F499" s="498" t="str">
        <f>IF($D499&lt;&gt;"",VLOOKUP($D499,'SINAPI-MT ABRIL 2021'!$1:$1048576,3,0),"")</f>
        <v>H</v>
      </c>
      <c r="G499" s="508">
        <v>0.37</v>
      </c>
      <c r="H499" s="500">
        <f>IF($D499&lt;&gt;"",VLOOKUP($D499,'SINAPI-MT ABRIL 2021'!$1:$1048576,4,0),"")</f>
        <v>12.66</v>
      </c>
      <c r="I499" s="501">
        <f t="shared" ref="I499:I501" si="68">TRUNC(G499*H499,2)</f>
        <v>4.68</v>
      </c>
    </row>
    <row r="500" spans="2:9">
      <c r="B500" s="149" t="s">
        <v>783</v>
      </c>
      <c r="C500" s="246" t="s">
        <v>20</v>
      </c>
      <c r="D500" s="109">
        <v>88316</v>
      </c>
      <c r="E500" s="116" t="str">
        <f>IF($D500&lt;&gt;"",VLOOKUP($D500,'SINAPI-MT ABRIL 2021'!$A$1:G122590,2,0),"")</f>
        <v>SERVENTE COM ENCARGOS COMPLEMENTARES</v>
      </c>
      <c r="F500" s="117" t="str">
        <f>IF($D500&lt;&gt;"",VLOOKUP($D500,'SINAPI-MT ABRIL 2021'!$1:$1048576,3,0),"")</f>
        <v>H</v>
      </c>
      <c r="G500" s="112">
        <v>0.37</v>
      </c>
      <c r="H500" s="106">
        <f>IF($D500&lt;&gt;"",VLOOKUP($D500,'SINAPI-MT ABRIL 2021'!$1:$1048576,4,0),"")</f>
        <v>14.02</v>
      </c>
      <c r="I500" s="107">
        <f t="shared" si="68"/>
        <v>5.18</v>
      </c>
    </row>
    <row r="501" spans="2:9" ht="38.25">
      <c r="B501" s="149" t="s">
        <v>789</v>
      </c>
      <c r="C501" s="246" t="s">
        <v>20</v>
      </c>
      <c r="D501" s="109">
        <v>39512</v>
      </c>
      <c r="E501" s="116" t="str">
        <f>IF($D501&lt;&gt;"",VLOOKUP($D501,'SINAPI-MT ABRIL 2021'!$A$1:G122591,2,0),"")</f>
        <v>FORRO DE FIBRA MINERAL EM PLACAS DE 1250 X 625 MM, E = 15 MM, BORDA RETA, COM PINTURA ANTIMOFO, APOIADO EM PERFIL DE ACO GALVANIZADO COM 24 MM DE BASE - INSTALADO</v>
      </c>
      <c r="F501" s="117" t="str">
        <f>IF($D501&lt;&gt;"",VLOOKUP($D501,'SINAPI-MT ABRIL 2021'!$1:$1048576,3,0),"")</f>
        <v xml:space="preserve">M2    </v>
      </c>
      <c r="G501" s="112">
        <v>1.05</v>
      </c>
      <c r="H501" s="106">
        <f>IF($D501&lt;&gt;"",VLOOKUP($D501,'SINAPI-MT ABRIL 2021'!$1:$1048576,4,0),"")</f>
        <v>110.96</v>
      </c>
      <c r="I501" s="107">
        <f t="shared" si="68"/>
        <v>116.5</v>
      </c>
    </row>
    <row r="502" spans="2:9" ht="14.25" customHeight="1">
      <c r="B502" s="159"/>
      <c r="C502" s="246"/>
      <c r="D502" s="150"/>
      <c r="E502" s="151"/>
      <c r="F502" s="246"/>
      <c r="G502" s="248"/>
      <c r="H502" s="100"/>
      <c r="I502" s="101"/>
    </row>
    <row r="503" spans="2:9" ht="18" customHeight="1">
      <c r="B503" s="166" t="s">
        <v>111</v>
      </c>
      <c r="C503" s="167"/>
      <c r="D503" s="167"/>
      <c r="E503" s="167"/>
      <c r="F503" s="167"/>
      <c r="G503" s="168"/>
      <c r="H503" s="167"/>
      <c r="I503" s="170"/>
    </row>
    <row r="504" spans="2:9" ht="14.25" customHeight="1" thickBot="1">
      <c r="B504" s="363"/>
      <c r="C504" s="364"/>
      <c r="D504" s="365"/>
      <c r="E504" s="365"/>
      <c r="F504" s="364"/>
      <c r="G504" s="366"/>
      <c r="H504" s="367"/>
      <c r="I504" s="368"/>
    </row>
    <row r="505" spans="2:9" ht="15" customHeight="1" thickBot="1">
      <c r="B505" s="540" t="s">
        <v>113</v>
      </c>
      <c r="C505" s="541"/>
      <c r="D505" s="541"/>
      <c r="E505" s="542" t="s">
        <v>114</v>
      </c>
      <c r="F505" s="553" t="s">
        <v>992</v>
      </c>
      <c r="G505" s="544"/>
      <c r="H505" s="545"/>
      <c r="I505" s="546">
        <f>TRUNC(SUM(I506:I506),2)</f>
        <v>136.52000000000001</v>
      </c>
    </row>
    <row r="506" spans="2:9" ht="47.25" customHeight="1">
      <c r="B506" s="494" t="s">
        <v>783</v>
      </c>
      <c r="C506" s="495" t="s">
        <v>20</v>
      </c>
      <c r="D506" s="495">
        <v>87694</v>
      </c>
      <c r="E506" s="497" t="str">
        <f>IF($D506&lt;&gt;"",VLOOKUP($D506,'SINAPI-MT ABRIL 2021'!$A$1:G122596,2,0),"")</f>
        <v>CONTRAPISO EM ARGAMASSA PRONTA, PREPARO MANUAL, APLICADO EM ÁREAS SECAS SOBRE LAJE, NÃO ADERIDO, ESPESSURA 5CM. AF_06/2014</v>
      </c>
      <c r="F506" s="498" t="str">
        <f>IF($D506&lt;&gt;"",VLOOKUP($D506,'SINAPI-MT ABRIL 2021'!$1:$1048576,3,0),"")</f>
        <v>M2</v>
      </c>
      <c r="G506" s="499">
        <v>1</v>
      </c>
      <c r="H506" s="500">
        <f>IF($D506&lt;&gt;"",VLOOKUP($D506,'SINAPI-MT ABRIL 2021'!$1:$1048576,4,0),"")</f>
        <v>136.52000000000001</v>
      </c>
      <c r="I506" s="501">
        <f t="shared" ref="I506" si="69">TRUNC(G506*H506,2)</f>
        <v>136.52000000000001</v>
      </c>
    </row>
    <row r="507" spans="2:9" ht="14.25" customHeight="1" thickBot="1">
      <c r="B507" s="363"/>
      <c r="C507" s="364"/>
      <c r="D507" s="365"/>
      <c r="E507" s="365"/>
      <c r="F507" s="364"/>
      <c r="G507" s="366"/>
      <c r="H507" s="367"/>
      <c r="I507" s="368"/>
    </row>
    <row r="508" spans="2:9" ht="15" customHeight="1" thickBot="1">
      <c r="B508" s="540" t="s">
        <v>116</v>
      </c>
      <c r="C508" s="541"/>
      <c r="D508" s="541"/>
      <c r="E508" s="542" t="s">
        <v>117</v>
      </c>
      <c r="F508" s="553" t="s">
        <v>992</v>
      </c>
      <c r="G508" s="544"/>
      <c r="H508" s="545"/>
      <c r="I508" s="546">
        <f>TRUNC(SUM(I509:I509),2)</f>
        <v>86.11</v>
      </c>
    </row>
    <row r="509" spans="2:9" ht="38.25">
      <c r="B509" s="494" t="s">
        <v>783</v>
      </c>
      <c r="C509" s="495" t="s">
        <v>20</v>
      </c>
      <c r="D509" s="495">
        <v>87739</v>
      </c>
      <c r="E509" s="497" t="str">
        <f>IF($D509&lt;&gt;"",VLOOKUP($D509,'SINAPI-MT ABRIL 2021'!$A$1:G122599,2,0),"")</f>
        <v>CONTRAPISO EM ARGAMASSA PRONTA, PREPARO MANUAL, APLICADO EM ÁREAS MOLHADAS SOBRE LAJE, ADERIDO, ESPESSURA 2CM. AF_06/2014</v>
      </c>
      <c r="F509" s="498" t="str">
        <f>IF($D509&lt;&gt;"",VLOOKUP($D509,'SINAPI-MT ABRIL 2021'!$1:$1048576,3,0),"")</f>
        <v>M2</v>
      </c>
      <c r="G509" s="499">
        <v>1</v>
      </c>
      <c r="H509" s="500">
        <f>IF($D509&lt;&gt;"",VLOOKUP($D509,'SINAPI-MT ABRIL 2021'!$1:$1048576,4,0),"")</f>
        <v>86.11</v>
      </c>
      <c r="I509" s="501">
        <f t="shared" ref="I509" si="70">TRUNC(G509*H509,2)</f>
        <v>86.11</v>
      </c>
    </row>
    <row r="510" spans="2:9" ht="14.25" customHeight="1" thickBot="1">
      <c r="B510" s="363"/>
      <c r="C510" s="364"/>
      <c r="D510" s="365"/>
      <c r="E510" s="365"/>
      <c r="F510" s="364"/>
      <c r="G510" s="366"/>
      <c r="H510" s="367"/>
      <c r="I510" s="368"/>
    </row>
    <row r="511" spans="2:9" ht="25.5" customHeight="1" thickBot="1">
      <c r="B511" s="540" t="s">
        <v>119</v>
      </c>
      <c r="C511" s="541"/>
      <c r="D511" s="541"/>
      <c r="E511" s="542" t="s">
        <v>120</v>
      </c>
      <c r="F511" s="553" t="s">
        <v>992</v>
      </c>
      <c r="G511" s="544"/>
      <c r="H511" s="545"/>
      <c r="I511" s="546">
        <f>TRUNC(SUM(I512:I514),2)</f>
        <v>53.75</v>
      </c>
    </row>
    <row r="512" spans="2:9" ht="25.5">
      <c r="B512" s="494" t="s">
        <v>783</v>
      </c>
      <c r="C512" s="495" t="s">
        <v>20</v>
      </c>
      <c r="D512" s="495">
        <v>88470</v>
      </c>
      <c r="E512" s="497" t="str">
        <f>IF($D512&lt;&gt;"",VLOOKUP($D512,'SINAPI-MT ABRIL 2021'!$A$1:G122602,2,0),"")</f>
        <v>CONTRAPISO AUTONIVELANTE, APLICADO SOBRE LAJE, NÃO ADERIDO, ESPESSURA 3CM. AF_06/2014</v>
      </c>
      <c r="F512" s="498" t="str">
        <f>IF($D512&lt;&gt;"",VLOOKUP($D512,'SINAPI-MT ABRIL 2021'!$1:$1048576,3,0),"")</f>
        <v>M2</v>
      </c>
      <c r="G512" s="499">
        <v>1</v>
      </c>
      <c r="H512" s="500">
        <f>IF($D512&lt;&gt;"",VLOOKUP($D512,'SINAPI-MT ABRIL 2021'!$1:$1048576,4,0),"")</f>
        <v>23.86</v>
      </c>
      <c r="I512" s="501">
        <f t="shared" ref="I512:I514" si="71">TRUNC(G512*H512,2)</f>
        <v>23.86</v>
      </c>
    </row>
    <row r="513" spans="2:9" ht="25.5">
      <c r="B513" s="102" t="s">
        <v>783</v>
      </c>
      <c r="C513" s="103" t="s">
        <v>20</v>
      </c>
      <c r="D513" s="103">
        <v>97114</v>
      </c>
      <c r="E513" s="116" t="str">
        <f>IF($D513&lt;&gt;"",VLOOKUP($D513,'SINAPI-MT ABRIL 2021'!$A$1:G122603,2,0),"")</f>
        <v>EXECUÇÃO DE JUNTAS DE CONTRAÇÃO PARA PAVIMENTOS DE CONCRETO. AF_11/2017</v>
      </c>
      <c r="F513" s="117" t="str">
        <f>IF($D513&lt;&gt;"",VLOOKUP($D513,'SINAPI-MT ABRIL 2021'!$1:$1048576,3,0),"")</f>
        <v>M</v>
      </c>
      <c r="G513" s="105">
        <v>4</v>
      </c>
      <c r="H513" s="106">
        <f>IF($D513&lt;&gt;"",VLOOKUP($D513,'SINAPI-MT ABRIL 2021'!$1:$1048576,4,0),"")</f>
        <v>0.35</v>
      </c>
      <c r="I513" s="107">
        <f t="shared" si="71"/>
        <v>1.4</v>
      </c>
    </row>
    <row r="514" spans="2:9" ht="25.5">
      <c r="B514" s="102" t="s">
        <v>783</v>
      </c>
      <c r="C514" s="103" t="s">
        <v>20</v>
      </c>
      <c r="D514" s="103">
        <v>97097</v>
      </c>
      <c r="E514" s="116" t="str">
        <f>IF($D514&lt;&gt;"",VLOOKUP($D514,'SINAPI-MT ABRIL 2021'!$A$1:G122604,2,0),"")</f>
        <v>ACABAMENTO POLIDO PARA PISO DE CONCRETO ARMADO DE ALTA RESISTÊNCIA. AF_09/2017</v>
      </c>
      <c r="F514" s="117" t="str">
        <f>IF($D514&lt;&gt;"",VLOOKUP($D514,'SINAPI-MT ABRIL 2021'!$1:$1048576,3,0),"")</f>
        <v>M2</v>
      </c>
      <c r="G514" s="105">
        <v>1</v>
      </c>
      <c r="H514" s="106">
        <f>IF($D514&lt;&gt;"",VLOOKUP($D514,'SINAPI-MT ABRIL 2021'!$1:$1048576,4,0),"")</f>
        <v>28.49</v>
      </c>
      <c r="I514" s="107">
        <f t="shared" si="71"/>
        <v>28.49</v>
      </c>
    </row>
    <row r="515" spans="2:9" ht="14.25" customHeight="1" thickBot="1">
      <c r="B515" s="363"/>
      <c r="C515" s="364"/>
      <c r="D515" s="365"/>
      <c r="E515" s="365"/>
      <c r="F515" s="364"/>
      <c r="G515" s="366"/>
      <c r="H515" s="367"/>
      <c r="I515" s="368"/>
    </row>
    <row r="516" spans="2:9" ht="25.5" customHeight="1" thickBot="1">
      <c r="B516" s="540" t="s">
        <v>122</v>
      </c>
      <c r="C516" s="541"/>
      <c r="D516" s="541"/>
      <c r="E516" s="542" t="s">
        <v>465</v>
      </c>
      <c r="F516" s="553" t="s">
        <v>992</v>
      </c>
      <c r="G516" s="544"/>
      <c r="H516" s="545"/>
      <c r="I516" s="546">
        <f>TRUNC(SUM(I517:I521),2)</f>
        <v>54.12</v>
      </c>
    </row>
    <row r="517" spans="2:9" ht="45.75" customHeight="1">
      <c r="B517" s="516" t="s">
        <v>786</v>
      </c>
      <c r="C517" s="517" t="s">
        <v>20</v>
      </c>
      <c r="D517" s="517">
        <v>88256</v>
      </c>
      <c r="E517" s="497" t="str">
        <f>IF($D517&lt;&gt;"",VLOOKUP($D517,'SINAPI-MT ABRIL 2021'!$A$1:G122607,2,0),"")</f>
        <v>AZULEJISTA OU LADRILHISTA COM ENCARGOS COMPLEMENTARES</v>
      </c>
      <c r="F517" s="498" t="str">
        <f>IF($D517&lt;&gt;"",VLOOKUP($D517,'SINAPI-MT ABRIL 2021'!$1:$1048576,3,0),"")</f>
        <v>H</v>
      </c>
      <c r="G517" s="499">
        <v>0.26</v>
      </c>
      <c r="H517" s="500">
        <f>IF($D517&lt;&gt;"",VLOOKUP($D517,'SINAPI-MT ABRIL 2021'!$1:$1048576,4,0),"")</f>
        <v>17.61</v>
      </c>
      <c r="I517" s="501">
        <f t="shared" ref="I517:I521" si="72">TRUNC(G517*H517,2)</f>
        <v>4.57</v>
      </c>
    </row>
    <row r="518" spans="2:9" ht="14.25" customHeight="1">
      <c r="B518" s="118" t="s">
        <v>786</v>
      </c>
      <c r="C518" s="119" t="s">
        <v>20</v>
      </c>
      <c r="D518" s="119">
        <v>88316</v>
      </c>
      <c r="E518" s="116" t="str">
        <f>IF($D518&lt;&gt;"",VLOOKUP($D518,'SINAPI-MT ABRIL 2021'!$A$1:G122608,2,0),"")</f>
        <v>SERVENTE COM ENCARGOS COMPLEMENTARES</v>
      </c>
      <c r="F518" s="117" t="str">
        <f>IF($D518&lt;&gt;"",VLOOKUP($D518,'SINAPI-MT ABRIL 2021'!$1:$1048576,3,0),"")</f>
        <v>H</v>
      </c>
      <c r="G518" s="105">
        <v>0.15</v>
      </c>
      <c r="H518" s="106">
        <f>IF($D518&lt;&gt;"",VLOOKUP($D518,'SINAPI-MT ABRIL 2021'!$1:$1048576,4,0),"")</f>
        <v>14.02</v>
      </c>
      <c r="I518" s="107">
        <f t="shared" si="72"/>
        <v>2.1</v>
      </c>
    </row>
    <row r="519" spans="2:9" ht="32.25" customHeight="1">
      <c r="B519" s="118" t="s">
        <v>789</v>
      </c>
      <c r="C519" s="119" t="s">
        <v>20</v>
      </c>
      <c r="D519" s="103">
        <v>1287</v>
      </c>
      <c r="E519" s="116" t="str">
        <f>IF($D519&lt;&gt;"",VLOOKUP($D519,'SINAPI-MT ABRIL 2021'!$A$1:G122609,2,0),"")</f>
        <v>PISO EM CERAMICA ESMALTADA EXTRA, PEI MAIOR OU IGUAL A 4, FORMATO MENOR OU IGUAL A 2025 CM2</v>
      </c>
      <c r="F519" s="117" t="str">
        <f>IF($D519&lt;&gt;"",VLOOKUP($D519,'SINAPI-MT ABRIL 2021'!$1:$1048576,3,0),"")</f>
        <v xml:space="preserve">M2    </v>
      </c>
      <c r="G519" s="105">
        <v>1.0900000000000001</v>
      </c>
      <c r="H519" s="106">
        <f>IF($D519&lt;&gt;"",VLOOKUP($D519,'SINAPI-MT ABRIL 2021'!$1:$1048576,4,0),"")</f>
        <v>21.79</v>
      </c>
      <c r="I519" s="107">
        <f t="shared" si="72"/>
        <v>23.75</v>
      </c>
    </row>
    <row r="520" spans="2:9" ht="14.25" customHeight="1">
      <c r="B520" s="118" t="s">
        <v>789</v>
      </c>
      <c r="C520" s="119" t="s">
        <v>20</v>
      </c>
      <c r="D520" s="103">
        <v>1381</v>
      </c>
      <c r="E520" s="116" t="str">
        <f>IF($D520&lt;&gt;"",VLOOKUP($D520,'SINAPI-MT ABRIL 2021'!$A$1:G122610,2,0),"")</f>
        <v>ARGAMASSA COLANTE AC I PARA CERAMICAS</v>
      </c>
      <c r="F520" s="117" t="str">
        <f>IF($D520&lt;&gt;"",VLOOKUP($D520,'SINAPI-MT ABRIL 2021'!$1:$1048576,3,0),"")</f>
        <v xml:space="preserve">KG    </v>
      </c>
      <c r="G520" s="105">
        <v>6.14</v>
      </c>
      <c r="H520" s="106">
        <f>IF($D520&lt;&gt;"",VLOOKUP($D520,'SINAPI-MT ABRIL 2021'!$1:$1048576,4,0),"")</f>
        <v>0.8</v>
      </c>
      <c r="I520" s="107">
        <f t="shared" si="72"/>
        <v>4.91</v>
      </c>
    </row>
    <row r="521" spans="2:9" ht="14.25" customHeight="1">
      <c r="B521" s="118" t="s">
        <v>789</v>
      </c>
      <c r="C521" s="119" t="s">
        <v>20</v>
      </c>
      <c r="D521" s="103">
        <v>37329</v>
      </c>
      <c r="E521" s="116" t="str">
        <f>IF($D521&lt;&gt;"",VLOOKUP($D521,'SINAPI-MT ABRIL 2021'!$A$1:G122611,2,0),"")</f>
        <v>REJUNTE EPOXI, QUALQUER COR</v>
      </c>
      <c r="F521" s="117" t="str">
        <f>IF($D521&lt;&gt;"",VLOOKUP($D521,'SINAPI-MT ABRIL 2021'!$1:$1048576,3,0),"")</f>
        <v xml:space="preserve">KG    </v>
      </c>
      <c r="G521" s="105">
        <v>0.19</v>
      </c>
      <c r="H521" s="106">
        <f>IF($D521&lt;&gt;"",VLOOKUP($D521,'SINAPI-MT ABRIL 2021'!$1:$1048576,4,0),"")</f>
        <v>98.93</v>
      </c>
      <c r="I521" s="107">
        <f t="shared" si="72"/>
        <v>18.79</v>
      </c>
    </row>
    <row r="522" spans="2:9" ht="14.25" customHeight="1" thickBot="1">
      <c r="B522" s="363"/>
      <c r="C522" s="364"/>
      <c r="D522" s="365"/>
      <c r="E522" s="365"/>
      <c r="F522" s="364"/>
      <c r="G522" s="366"/>
      <c r="H522" s="367"/>
      <c r="I522" s="368"/>
    </row>
    <row r="523" spans="2:9" ht="25.5" customHeight="1" thickBot="1">
      <c r="B523" s="540" t="s">
        <v>125</v>
      </c>
      <c r="C523" s="541"/>
      <c r="D523" s="541"/>
      <c r="E523" s="542" t="s">
        <v>123</v>
      </c>
      <c r="F523" s="553" t="s">
        <v>992</v>
      </c>
      <c r="G523" s="544"/>
      <c r="H523" s="545"/>
      <c r="I523" s="546">
        <f>TRUNC(SUM(I524:I528),2)</f>
        <v>91.62</v>
      </c>
    </row>
    <row r="524" spans="2:9">
      <c r="B524" s="494" t="s">
        <v>783</v>
      </c>
      <c r="C524" s="495" t="s">
        <v>20</v>
      </c>
      <c r="D524" s="495">
        <v>88256</v>
      </c>
      <c r="E524" s="497" t="str">
        <f>IF($D524&lt;&gt;"",VLOOKUP($D524,'SINAPI-MT ABRIL 2021'!$A$1:G122614,2,0),"")</f>
        <v>AZULEJISTA OU LADRILHISTA COM ENCARGOS COMPLEMENTARES</v>
      </c>
      <c r="F524" s="498" t="str">
        <f>IF($D524&lt;&gt;"",VLOOKUP($D524,'SINAPI-MT ABRIL 2021'!$1:$1048576,3,0),"")</f>
        <v>H</v>
      </c>
      <c r="G524" s="499">
        <v>0.93</v>
      </c>
      <c r="H524" s="500">
        <f>IF($D524&lt;&gt;"",VLOOKUP($D524,'SINAPI-MT ABRIL 2021'!$1:$1048576,4,0),"")</f>
        <v>17.61</v>
      </c>
      <c r="I524" s="501">
        <f t="shared" ref="I524:I528" si="73">TRUNC(G524*H524,2)</f>
        <v>16.37</v>
      </c>
    </row>
    <row r="525" spans="2:9">
      <c r="B525" s="102" t="s">
        <v>783</v>
      </c>
      <c r="C525" s="103" t="s">
        <v>20</v>
      </c>
      <c r="D525" s="103">
        <v>88316</v>
      </c>
      <c r="E525" s="116" t="str">
        <f>IF($D525&lt;&gt;"",VLOOKUP($D525,'SINAPI-MT ABRIL 2021'!$A$1:G122615,2,0),"")</f>
        <v>SERVENTE COM ENCARGOS COMPLEMENTARES</v>
      </c>
      <c r="F525" s="117" t="str">
        <f>IF($D525&lt;&gt;"",VLOOKUP($D525,'SINAPI-MT ABRIL 2021'!$1:$1048576,3,0),"")</f>
        <v>H</v>
      </c>
      <c r="G525" s="105">
        <v>0.34</v>
      </c>
      <c r="H525" s="106">
        <f>IF($D525&lt;&gt;"",VLOOKUP($D525,'SINAPI-MT ABRIL 2021'!$1:$1048576,4,0),"")</f>
        <v>14.02</v>
      </c>
      <c r="I525" s="107">
        <f t="shared" si="73"/>
        <v>4.76</v>
      </c>
    </row>
    <row r="526" spans="2:9" ht="25.5">
      <c r="B526" s="102" t="s">
        <v>789</v>
      </c>
      <c r="C526" s="103" t="s">
        <v>20</v>
      </c>
      <c r="D526" s="103">
        <v>1292</v>
      </c>
      <c r="E526" s="116" t="str">
        <f>IF($D526&lt;&gt;"",VLOOKUP($D526,'SINAPI-MT ABRIL 2021'!$A$1:G122616,2,0),"")</f>
        <v>PISO EM CERAMICA ESMALTADA EXTRA, PEI MAIOR OU IGUAL A 4, FORMATO MAIOR QUE 2025 CM2</v>
      </c>
      <c r="F526" s="117" t="str">
        <f>IF($D526&lt;&gt;"",VLOOKUP($D526,'SINAPI-MT ABRIL 2021'!$1:$1048576,3,0),"")</f>
        <v xml:space="preserve">M2    </v>
      </c>
      <c r="G526" s="105">
        <v>1.1200000000000001</v>
      </c>
      <c r="H526" s="106">
        <f>IF($D526&lt;&gt;"",VLOOKUP($D526,'SINAPI-MT ABRIL 2021'!$1:$1048576,4,0),"")</f>
        <v>44.42</v>
      </c>
      <c r="I526" s="107">
        <f t="shared" si="73"/>
        <v>49.75</v>
      </c>
    </row>
    <row r="527" spans="2:9">
      <c r="B527" s="102" t="s">
        <v>789</v>
      </c>
      <c r="C527" s="103" t="s">
        <v>20</v>
      </c>
      <c r="D527" s="103">
        <v>1381</v>
      </c>
      <c r="E527" s="116" t="str">
        <f>IF($D527&lt;&gt;"",VLOOKUP($D527,'SINAPI-MT ABRIL 2021'!$A$1:G122617,2,0),"")</f>
        <v>ARGAMASSA COLANTE AC I PARA CERAMICAS</v>
      </c>
      <c r="F527" s="117" t="str">
        <f>IF($D527&lt;&gt;"",VLOOKUP($D527,'SINAPI-MT ABRIL 2021'!$1:$1048576,3,0),"")</f>
        <v xml:space="preserve">KG    </v>
      </c>
      <c r="G527" s="105">
        <v>8.6199999999999992</v>
      </c>
      <c r="H527" s="106">
        <f>IF($D527&lt;&gt;"",VLOOKUP($D527,'SINAPI-MT ABRIL 2021'!$1:$1048576,4,0),"")</f>
        <v>0.8</v>
      </c>
      <c r="I527" s="107">
        <f t="shared" si="73"/>
        <v>6.89</v>
      </c>
    </row>
    <row r="528" spans="2:9">
      <c r="B528" s="102" t="s">
        <v>789</v>
      </c>
      <c r="C528" s="103" t="s">
        <v>20</v>
      </c>
      <c r="D528" s="103">
        <v>37329</v>
      </c>
      <c r="E528" s="116" t="str">
        <f>IF($D528&lt;&gt;"",VLOOKUP($D528,'SINAPI-MT ABRIL 2021'!$A$1:G122618,2,0),"")</f>
        <v>REJUNTE EPOXI, QUALQUER COR</v>
      </c>
      <c r="F528" s="117" t="str">
        <f>IF($D528&lt;&gt;"",VLOOKUP($D528,'SINAPI-MT ABRIL 2021'!$1:$1048576,3,0),"")</f>
        <v xml:space="preserve">KG    </v>
      </c>
      <c r="G528" s="105">
        <v>0.14000000000000001</v>
      </c>
      <c r="H528" s="106">
        <f>IF($D528&lt;&gt;"",VLOOKUP($D528,'SINAPI-MT ABRIL 2021'!$1:$1048576,4,0),"")</f>
        <v>98.93</v>
      </c>
      <c r="I528" s="107">
        <f t="shared" si="73"/>
        <v>13.85</v>
      </c>
    </row>
    <row r="529" spans="2:9" ht="14.25" customHeight="1" thickBot="1">
      <c r="B529" s="355"/>
      <c r="C529" s="356"/>
      <c r="D529" s="356"/>
      <c r="E529" s="369"/>
      <c r="F529" s="370"/>
      <c r="G529" s="360"/>
      <c r="H529" s="379"/>
      <c r="I529" s="372"/>
    </row>
    <row r="530" spans="2:9" ht="15" customHeight="1" thickBot="1">
      <c r="B530" s="540" t="s">
        <v>128</v>
      </c>
      <c r="C530" s="541"/>
      <c r="D530" s="541"/>
      <c r="E530" s="542" t="s">
        <v>126</v>
      </c>
      <c r="F530" s="553" t="s">
        <v>992</v>
      </c>
      <c r="G530" s="544"/>
      <c r="H530" s="545"/>
      <c r="I530" s="546">
        <f>TRUNC(SUM(I531:I534),2)</f>
        <v>112.85</v>
      </c>
    </row>
    <row r="531" spans="2:9">
      <c r="B531" s="494" t="s">
        <v>783</v>
      </c>
      <c r="C531" s="495" t="s">
        <v>20</v>
      </c>
      <c r="D531" s="495">
        <v>88256</v>
      </c>
      <c r="E531" s="497" t="str">
        <f>IF($D531&lt;&gt;"",VLOOKUP($D531,'SINAPI-MT ABRIL 2021'!$A$1:G122621,2,0),"")</f>
        <v>AZULEJISTA OU LADRILHISTA COM ENCARGOS COMPLEMENTARES</v>
      </c>
      <c r="F531" s="498" t="str">
        <f>IF($D531&lt;&gt;"",VLOOKUP($D531,'SINAPI-MT ABRIL 2021'!$1:$1048576,3,0),"")</f>
        <v>H</v>
      </c>
      <c r="G531" s="499">
        <v>0.88</v>
      </c>
      <c r="H531" s="500">
        <f>IF($D531&lt;&gt;"",VLOOKUP($D531,'SINAPI-MT ABRIL 2021'!$1:$1048576,4,0),"")</f>
        <v>17.61</v>
      </c>
      <c r="I531" s="501">
        <f t="shared" ref="I531:I534" si="74">TRUNC(G531*H531,2)</f>
        <v>15.49</v>
      </c>
    </row>
    <row r="532" spans="2:9">
      <c r="B532" s="102" t="s">
        <v>783</v>
      </c>
      <c r="C532" s="103" t="s">
        <v>20</v>
      </c>
      <c r="D532" s="103">
        <v>88316</v>
      </c>
      <c r="E532" s="116" t="str">
        <f>IF($D532&lt;&gt;"",VLOOKUP($D532,'SINAPI-MT ABRIL 2021'!$A$1:G122622,2,0),"")</f>
        <v>SERVENTE COM ENCARGOS COMPLEMENTARES</v>
      </c>
      <c r="F532" s="117" t="str">
        <f>IF($D532&lt;&gt;"",VLOOKUP($D532,'SINAPI-MT ABRIL 2021'!$1:$1048576,3,0),"")</f>
        <v>H</v>
      </c>
      <c r="G532" s="105">
        <v>0.42</v>
      </c>
      <c r="H532" s="106">
        <f>IF($D532&lt;&gt;"",VLOOKUP($D532,'SINAPI-MT ABRIL 2021'!$1:$1048576,4,0),"")</f>
        <v>14.02</v>
      </c>
      <c r="I532" s="107">
        <f t="shared" si="74"/>
        <v>5.88</v>
      </c>
    </row>
    <row r="533" spans="2:9" ht="25.5">
      <c r="B533" s="102" t="s">
        <v>789</v>
      </c>
      <c r="C533" s="103" t="s">
        <v>20</v>
      </c>
      <c r="D533" s="103">
        <v>4790</v>
      </c>
      <c r="E533" s="116" t="str">
        <f>IF($D533&lt;&gt;"",VLOOKUP($D533,'SINAPI-MT ABRIL 2021'!$A$1:G122623,2,0),"")</f>
        <v>PLACA VINILICA SEMIFLEXIVEL PARA REVESTIMENTO DE PISOS E PAREDES, E = 2 MM (SEM COLOCACAO)</v>
      </c>
      <c r="F533" s="117" t="str">
        <f>IF($D533&lt;&gt;"",VLOOKUP($D533,'SINAPI-MT ABRIL 2021'!$1:$1048576,3,0),"")</f>
        <v xml:space="preserve">M2    </v>
      </c>
      <c r="G533" s="105">
        <v>1.07</v>
      </c>
      <c r="H533" s="106">
        <f>IF($D533&lt;&gt;"",VLOOKUP($D533,'SINAPI-MT ABRIL 2021'!$1:$1048576,4,0),"")</f>
        <v>83.25</v>
      </c>
      <c r="I533" s="107">
        <f t="shared" si="74"/>
        <v>89.07</v>
      </c>
    </row>
    <row r="534" spans="2:9">
      <c r="B534" s="102" t="s">
        <v>789</v>
      </c>
      <c r="C534" s="103" t="s">
        <v>20</v>
      </c>
      <c r="D534" s="103">
        <v>4791</v>
      </c>
      <c r="E534" s="116" t="str">
        <f>IF($D534&lt;&gt;"",VLOOKUP($D534,'SINAPI-MT ABRIL 2021'!$A$1:G122624,2,0),"")</f>
        <v>ADESIVO ACRILICO/COLA DE CONTATO</v>
      </c>
      <c r="F534" s="117" t="str">
        <f>IF($D534&lt;&gt;"",VLOOKUP($D534,'SINAPI-MT ABRIL 2021'!$1:$1048576,3,0),"")</f>
        <v xml:space="preserve">KG    </v>
      </c>
      <c r="G534" s="105">
        <v>0.18</v>
      </c>
      <c r="H534" s="106">
        <f>IF($D534&lt;&gt;"",VLOOKUP($D534,'SINAPI-MT ABRIL 2021'!$1:$1048576,4,0),"")</f>
        <v>13.39</v>
      </c>
      <c r="I534" s="107">
        <f t="shared" si="74"/>
        <v>2.41</v>
      </c>
    </row>
    <row r="535" spans="2:9" ht="14.25" customHeight="1" thickBot="1">
      <c r="B535" s="363"/>
      <c r="C535" s="364"/>
      <c r="D535" s="365"/>
      <c r="E535" s="365"/>
      <c r="F535" s="364"/>
      <c r="G535" s="366"/>
      <c r="H535" s="367"/>
      <c r="I535" s="368"/>
    </row>
    <row r="536" spans="2:9" ht="25.5" customHeight="1" thickBot="1">
      <c r="B536" s="540" t="s">
        <v>131</v>
      </c>
      <c r="C536" s="541"/>
      <c r="D536" s="541"/>
      <c r="E536" s="542" t="s">
        <v>129</v>
      </c>
      <c r="F536" s="553" t="s">
        <v>992</v>
      </c>
      <c r="G536" s="544"/>
      <c r="H536" s="545"/>
      <c r="I536" s="546">
        <f>TRUNC(SUM(I537:I537),2)</f>
        <v>135.77000000000001</v>
      </c>
    </row>
    <row r="537" spans="2:9" ht="25.5">
      <c r="B537" s="494" t="s">
        <v>783</v>
      </c>
      <c r="C537" s="495" t="s">
        <v>20</v>
      </c>
      <c r="D537" s="495">
        <v>101094</v>
      </c>
      <c r="E537" s="497" t="str">
        <f>IF($D537&lt;&gt;"",VLOOKUP($D537,'SINAPI-MT ABRIL 2021'!$A$1:G122627,2,0),"")</f>
        <v>PISO PODOTÁTIL, DIRECIONAL OU ALERTA, ASSENTADO SOBRE ARGAMASSA. AF_05/2020</v>
      </c>
      <c r="F537" s="498" t="str">
        <f>IF($D537&lt;&gt;"",VLOOKUP($D537,'SINAPI-MT ABRIL 2021'!$1:$1048576,3,0),"")</f>
        <v>M</v>
      </c>
      <c r="G537" s="499">
        <v>1</v>
      </c>
      <c r="H537" s="500">
        <f>IF($D537&lt;&gt;"",VLOOKUP($D537,'SINAPI-MT ABRIL 2021'!$1:$1048576,4,0),"")</f>
        <v>135.77000000000001</v>
      </c>
      <c r="I537" s="501">
        <f t="shared" ref="I537" si="75">TRUNC(G537*H537,2)</f>
        <v>135.77000000000001</v>
      </c>
    </row>
    <row r="538" spans="2:9" ht="14.25" customHeight="1" thickBot="1">
      <c r="B538" s="363"/>
      <c r="C538" s="364"/>
      <c r="D538" s="365"/>
      <c r="E538" s="365"/>
      <c r="F538" s="364"/>
      <c r="G538" s="366"/>
      <c r="H538" s="367"/>
      <c r="I538" s="368"/>
    </row>
    <row r="539" spans="2:9" ht="25.5" customHeight="1" thickBot="1">
      <c r="B539" s="540" t="s">
        <v>134</v>
      </c>
      <c r="C539" s="541"/>
      <c r="D539" s="541"/>
      <c r="E539" s="542" t="s">
        <v>132</v>
      </c>
      <c r="F539" s="553" t="s">
        <v>992</v>
      </c>
      <c r="G539" s="544"/>
      <c r="H539" s="545"/>
      <c r="I539" s="546">
        <f>TRUNC(SUM(I540:I540),2)</f>
        <v>135.77000000000001</v>
      </c>
    </row>
    <row r="540" spans="2:9" ht="25.5">
      <c r="B540" s="494" t="s">
        <v>783</v>
      </c>
      <c r="C540" s="495" t="s">
        <v>20</v>
      </c>
      <c r="D540" s="495">
        <v>101094</v>
      </c>
      <c r="E540" s="497" t="str">
        <f>IF($D540&lt;&gt;"",VLOOKUP($D540,'SINAPI-MT ABRIL 2021'!$A$1:G122630,2,0),"")</f>
        <v>PISO PODOTÁTIL, DIRECIONAL OU ALERTA, ASSENTADO SOBRE ARGAMASSA. AF_05/2020</v>
      </c>
      <c r="F540" s="498" t="str">
        <f>IF($D540&lt;&gt;"",VLOOKUP($D540,'SINAPI-MT ABRIL 2021'!$1:$1048576,3,0),"")</f>
        <v>M</v>
      </c>
      <c r="G540" s="499">
        <v>1</v>
      </c>
      <c r="H540" s="500">
        <f>IF($D540&lt;&gt;"",VLOOKUP($D540,'SINAPI-MT ABRIL 2021'!$1:$1048576,4,0),"")</f>
        <v>135.77000000000001</v>
      </c>
      <c r="I540" s="501">
        <f t="shared" ref="I540" si="76">TRUNC(G540*H540,2)</f>
        <v>135.77000000000001</v>
      </c>
    </row>
    <row r="541" spans="2:9" ht="14.25" customHeight="1" thickBot="1">
      <c r="B541" s="363"/>
      <c r="C541" s="364"/>
      <c r="D541" s="365"/>
      <c r="E541" s="365"/>
      <c r="F541" s="364"/>
      <c r="G541" s="366"/>
      <c r="H541" s="367"/>
      <c r="I541" s="368"/>
    </row>
    <row r="542" spans="2:9" ht="15" customHeight="1" thickBot="1">
      <c r="B542" s="540" t="s">
        <v>137</v>
      </c>
      <c r="C542" s="541"/>
      <c r="D542" s="541"/>
      <c r="E542" s="542" t="s">
        <v>135</v>
      </c>
      <c r="F542" s="553" t="s">
        <v>992</v>
      </c>
      <c r="G542" s="544"/>
      <c r="H542" s="545"/>
      <c r="I542" s="546">
        <f>TRUNC(SUM(I543:I546),2)</f>
        <v>28.11</v>
      </c>
    </row>
    <row r="543" spans="2:9">
      <c r="B543" s="494" t="s">
        <v>789</v>
      </c>
      <c r="C543" s="495" t="s">
        <v>20</v>
      </c>
      <c r="D543" s="495">
        <v>4791</v>
      </c>
      <c r="E543" s="497" t="str">
        <f>IF($D543&lt;&gt;"",VLOOKUP($D543,'SINAPI-MT ABRIL 2021'!$A$1:G122633,2,0),"")</f>
        <v>ADESIVO ACRILICO/COLA DE CONTATO</v>
      </c>
      <c r="F543" s="498" t="str">
        <f>IF($D543&lt;&gt;"",VLOOKUP($D543,'SINAPI-MT ABRIL 2021'!$1:$1048576,3,0),"")</f>
        <v xml:space="preserve">KG    </v>
      </c>
      <c r="G543" s="499">
        <v>7.0000000000000007E-2</v>
      </c>
      <c r="H543" s="500">
        <f>IF($D543&lt;&gt;"",VLOOKUP($D543,'SINAPI-MT ABRIL 2021'!$1:$1048576,4,0),"")</f>
        <v>13.39</v>
      </c>
      <c r="I543" s="501">
        <f t="shared" ref="I543:I546" si="77">TRUNC(G543*H543,2)</f>
        <v>0.93</v>
      </c>
    </row>
    <row r="544" spans="2:9">
      <c r="B544" s="102" t="s">
        <v>789</v>
      </c>
      <c r="C544" s="103" t="s">
        <v>20</v>
      </c>
      <c r="D544" s="103">
        <v>4804</v>
      </c>
      <c r="E544" s="116" t="str">
        <f>IF($D544&lt;&gt;"",VLOOKUP($D544,'SINAPI-MT ABRIL 2021'!$A$1:G122634,2,0),"")</f>
        <v>RODAPE PLANO PARA PISO VINILICO, H = 5 CM</v>
      </c>
      <c r="F544" s="117" t="str">
        <f>IF($D544&lt;&gt;"",VLOOKUP($D544,'SINAPI-MT ABRIL 2021'!$1:$1048576,3,0),"")</f>
        <v xml:space="preserve">M     </v>
      </c>
      <c r="G544" s="105">
        <v>1.05</v>
      </c>
      <c r="H544" s="106">
        <f>IF($D544&lt;&gt;"",VLOOKUP($D544,'SINAPI-MT ABRIL 2021'!$1:$1048576,4,0),"")</f>
        <v>20.21</v>
      </c>
      <c r="I544" s="107">
        <f t="shared" si="77"/>
        <v>21.22</v>
      </c>
    </row>
    <row r="545" spans="2:9">
      <c r="B545" s="102" t="s">
        <v>783</v>
      </c>
      <c r="C545" s="103" t="s">
        <v>20</v>
      </c>
      <c r="D545" s="103">
        <v>88309</v>
      </c>
      <c r="E545" s="116" t="str">
        <f>IF($D545&lt;&gt;"",VLOOKUP($D545,'SINAPI-MT ABRIL 2021'!$A$1:G122635,2,0),"")</f>
        <v>PEDREIRO COM ENCARGOS COMPLEMENTARES</v>
      </c>
      <c r="F545" s="117" t="str">
        <f>IF($D545&lt;&gt;"",VLOOKUP($D545,'SINAPI-MT ABRIL 2021'!$1:$1048576,3,0),"")</f>
        <v>H</v>
      </c>
      <c r="G545" s="105">
        <v>0.1</v>
      </c>
      <c r="H545" s="106">
        <f>IF($D545&lt;&gt;"",VLOOKUP($D545,'SINAPI-MT ABRIL 2021'!$1:$1048576,4,0),"")</f>
        <v>17.670000000000002</v>
      </c>
      <c r="I545" s="107">
        <f t="shared" si="77"/>
        <v>1.76</v>
      </c>
    </row>
    <row r="546" spans="2:9">
      <c r="B546" s="102" t="s">
        <v>783</v>
      </c>
      <c r="C546" s="103" t="s">
        <v>20</v>
      </c>
      <c r="D546" s="103">
        <v>88316</v>
      </c>
      <c r="E546" s="116" t="str">
        <f>IF($D546&lt;&gt;"",VLOOKUP($D546,'SINAPI-MT ABRIL 2021'!$A$1:G122636,2,0),"")</f>
        <v>SERVENTE COM ENCARGOS COMPLEMENTARES</v>
      </c>
      <c r="F546" s="117" t="str">
        <f>IF($D546&lt;&gt;"",VLOOKUP($D546,'SINAPI-MT ABRIL 2021'!$1:$1048576,3,0),"")</f>
        <v>H</v>
      </c>
      <c r="G546" s="105">
        <v>0.3</v>
      </c>
      <c r="H546" s="106">
        <f>IF($D546&lt;&gt;"",VLOOKUP($D546,'SINAPI-MT ABRIL 2021'!$1:$1048576,4,0),"")</f>
        <v>14.02</v>
      </c>
      <c r="I546" s="107">
        <f t="shared" si="77"/>
        <v>4.2</v>
      </c>
    </row>
    <row r="547" spans="2:9" ht="14.25" customHeight="1" thickBot="1">
      <c r="B547" s="363"/>
      <c r="C547" s="364"/>
      <c r="D547" s="365"/>
      <c r="E547" s="365"/>
      <c r="F547" s="364"/>
      <c r="G547" s="366"/>
      <c r="H547" s="367"/>
      <c r="I547" s="368"/>
    </row>
    <row r="548" spans="2:9" ht="15" customHeight="1" thickBot="1">
      <c r="B548" s="540" t="s">
        <v>140</v>
      </c>
      <c r="C548" s="541"/>
      <c r="D548" s="541"/>
      <c r="E548" s="542" t="s">
        <v>138</v>
      </c>
      <c r="F548" s="543" t="s">
        <v>397</v>
      </c>
      <c r="G548" s="544"/>
      <c r="H548" s="545"/>
      <c r="I548" s="546">
        <f>TRUNC(SUM(I549:I549),2)</f>
        <v>75.77</v>
      </c>
    </row>
    <row r="549" spans="2:9" ht="24" customHeight="1">
      <c r="B549" s="494" t="s">
        <v>783</v>
      </c>
      <c r="C549" s="495" t="s">
        <v>20</v>
      </c>
      <c r="D549" s="495">
        <v>98689</v>
      </c>
      <c r="E549" s="497" t="str">
        <f>IF($D549&lt;&gt;"",VLOOKUP($D549,'SINAPI-MT ABRIL 2021'!$A$1:G122639,2,0),"")</f>
        <v>SOLEIRA EM GRANITO, LARGURA 15 CM, ESPESSURA 2,0 CM. AF_09/2020</v>
      </c>
      <c r="F549" s="498" t="str">
        <f>IF($D549&lt;&gt;"",VLOOKUP($D549,'SINAPI-MT ABRIL 2021'!$1:$1048576,3,0),"")</f>
        <v>M</v>
      </c>
      <c r="G549" s="499">
        <v>1</v>
      </c>
      <c r="H549" s="500">
        <f>IF($D549&lt;&gt;"",VLOOKUP($D549,'SINAPI-MT ABRIL 2021'!$1:$1048576,4,0),"")</f>
        <v>75.77</v>
      </c>
      <c r="I549" s="501">
        <f t="shared" ref="I549" si="78">TRUNC(G549*H549,2)</f>
        <v>75.77</v>
      </c>
    </row>
    <row r="550" spans="2:9" ht="14.25" customHeight="1" thickBot="1">
      <c r="B550" s="363"/>
      <c r="C550" s="364"/>
      <c r="D550" s="365"/>
      <c r="E550" s="365"/>
      <c r="F550" s="364"/>
      <c r="G550" s="366"/>
      <c r="H550" s="367"/>
      <c r="I550" s="368"/>
    </row>
    <row r="551" spans="2:9" ht="15" customHeight="1" thickBot="1">
      <c r="B551" s="540" t="s">
        <v>143</v>
      </c>
      <c r="C551" s="541"/>
      <c r="D551" s="541"/>
      <c r="E551" s="542" t="s">
        <v>141</v>
      </c>
      <c r="F551" s="543" t="s">
        <v>397</v>
      </c>
      <c r="G551" s="544"/>
      <c r="H551" s="545"/>
      <c r="I551" s="546">
        <f>TRUNC(SUM(I552:I555),2)</f>
        <v>128.5</v>
      </c>
    </row>
    <row r="552" spans="2:9">
      <c r="B552" s="494" t="s">
        <v>783</v>
      </c>
      <c r="C552" s="495" t="s">
        <v>20</v>
      </c>
      <c r="D552" s="495">
        <v>88309</v>
      </c>
      <c r="E552" s="497" t="str">
        <f>IF($D552&lt;&gt;"",VLOOKUP($D552,'SINAPI-MT ABRIL 2021'!$A$1:G122642,2,0),"")</f>
        <v>PEDREIRO COM ENCARGOS COMPLEMENTARES</v>
      </c>
      <c r="F552" s="498" t="str">
        <f>IF($D552&lt;&gt;"",VLOOKUP($D552,'SINAPI-MT ABRIL 2021'!$1:$1048576,3,0),"")</f>
        <v>H</v>
      </c>
      <c r="G552" s="499">
        <v>0.6</v>
      </c>
      <c r="H552" s="500">
        <f>IF($D552&lt;&gt;"",VLOOKUP($D552,'SINAPI-MT ABRIL 2021'!$1:$1048576,4,0),"")</f>
        <v>17.670000000000002</v>
      </c>
      <c r="I552" s="501">
        <f t="shared" ref="I552:I554" si="79">TRUNC(G552*H552,2)</f>
        <v>10.6</v>
      </c>
    </row>
    <row r="553" spans="2:9">
      <c r="B553" s="102" t="s">
        <v>783</v>
      </c>
      <c r="C553" s="103" t="s">
        <v>20</v>
      </c>
      <c r="D553" s="103">
        <v>88316</v>
      </c>
      <c r="E553" s="116" t="str">
        <f>IF($D553&lt;&gt;"",VLOOKUP($D553,'SINAPI-MT ABRIL 2021'!$A$1:G122643,2,0),"")</f>
        <v>SERVENTE COM ENCARGOS COMPLEMENTARES</v>
      </c>
      <c r="F553" s="117" t="str">
        <f>IF($D553&lt;&gt;"",VLOOKUP($D553,'SINAPI-MT ABRIL 2021'!$1:$1048576,3,0),"")</f>
        <v>H</v>
      </c>
      <c r="G553" s="105">
        <v>0.35</v>
      </c>
      <c r="H553" s="106">
        <f>IF($D553&lt;&gt;"",VLOOKUP($D553,'SINAPI-MT ABRIL 2021'!$1:$1048576,4,0),"")</f>
        <v>14.02</v>
      </c>
      <c r="I553" s="107">
        <f t="shared" si="79"/>
        <v>4.9000000000000004</v>
      </c>
    </row>
    <row r="554" spans="2:9">
      <c r="B554" s="102" t="s">
        <v>789</v>
      </c>
      <c r="C554" s="103" t="s">
        <v>20</v>
      </c>
      <c r="D554" s="103">
        <v>37595</v>
      </c>
      <c r="E554" s="116" t="str">
        <f>IF($D554&lt;&gt;"",VLOOKUP($D554,'SINAPI-MT ABRIL 2021'!$A$1:G122644,2,0),"")</f>
        <v>ARGAMASSA COLANTE TIPO AC III</v>
      </c>
      <c r="F554" s="117" t="str">
        <f>IF($D554&lt;&gt;"",VLOOKUP($D554,'SINAPI-MT ABRIL 2021'!$1:$1048576,3,0),"")</f>
        <v xml:space="preserve">KG    </v>
      </c>
      <c r="G554" s="105">
        <v>1.22</v>
      </c>
      <c r="H554" s="106">
        <f>IF($D554&lt;&gt;"",VLOOKUP($D554,'SINAPI-MT ABRIL 2021'!$1:$1048576,4,0),"")</f>
        <v>2.46</v>
      </c>
      <c r="I554" s="107">
        <f t="shared" si="79"/>
        <v>3</v>
      </c>
    </row>
    <row r="555" spans="2:9" ht="14.25" customHeight="1">
      <c r="B555" s="149" t="s">
        <v>789</v>
      </c>
      <c r="C555" s="103" t="s">
        <v>30</v>
      </c>
      <c r="D555" s="103"/>
      <c r="E555" s="173" t="s">
        <v>813</v>
      </c>
      <c r="F555" s="114" t="s">
        <v>803</v>
      </c>
      <c r="G555" s="105">
        <v>1</v>
      </c>
      <c r="H555" s="106">
        <v>110</v>
      </c>
      <c r="I555" s="107">
        <f>TRUNC(G555*H555,2)</f>
        <v>110</v>
      </c>
    </row>
    <row r="556" spans="2:9" ht="14.25" customHeight="1" thickBot="1">
      <c r="B556" s="363"/>
      <c r="C556" s="364"/>
      <c r="D556" s="365"/>
      <c r="E556" s="365"/>
      <c r="F556" s="364"/>
      <c r="G556" s="366"/>
      <c r="H556" s="367"/>
      <c r="I556" s="368"/>
    </row>
    <row r="557" spans="2:9" ht="25.5" customHeight="1" thickBot="1">
      <c r="B557" s="540" t="s">
        <v>146</v>
      </c>
      <c r="C557" s="541"/>
      <c r="D557" s="541"/>
      <c r="E557" s="542" t="s">
        <v>144</v>
      </c>
      <c r="F557" s="553" t="s">
        <v>992</v>
      </c>
      <c r="G557" s="544"/>
      <c r="H557" s="545"/>
      <c r="I557" s="546">
        <f>TRUNC(SUM(I558:I567),2)</f>
        <v>35.700000000000003</v>
      </c>
    </row>
    <row r="558" spans="2:9">
      <c r="B558" s="494" t="s">
        <v>783</v>
      </c>
      <c r="C558" s="495" t="s">
        <v>20</v>
      </c>
      <c r="D558" s="495">
        <v>88262</v>
      </c>
      <c r="E558" s="497" t="str">
        <f>IF($D558&lt;&gt;"",VLOOKUP($D558,'SINAPI-MT ABRIL 2021'!$A$1:G122648,2,0),"")</f>
        <v>CARPINTEIRO DE FORMAS COM ENCARGOS COMPLEMENTARES</v>
      </c>
      <c r="F558" s="498" t="str">
        <f>IF($D558&lt;&gt;"",VLOOKUP($D558,'SINAPI-MT ABRIL 2021'!$1:$1048576,3,0),"")</f>
        <v>H</v>
      </c>
      <c r="G558" s="499">
        <v>0.1</v>
      </c>
      <c r="H558" s="500">
        <f>IF($D558&lt;&gt;"",VLOOKUP($D558,'SINAPI-MT ABRIL 2021'!$1:$1048576,4,0),"")</f>
        <v>17.48</v>
      </c>
      <c r="I558" s="501">
        <f t="shared" ref="I558:I567" si="80">TRUNC(G558*H558,2)</f>
        <v>1.74</v>
      </c>
    </row>
    <row r="559" spans="2:9">
      <c r="B559" s="102" t="s">
        <v>783</v>
      </c>
      <c r="C559" s="103" t="s">
        <v>20</v>
      </c>
      <c r="D559" s="103">
        <v>88309</v>
      </c>
      <c r="E559" s="116" t="str">
        <f>IF($D559&lt;&gt;"",VLOOKUP($D559,'SINAPI-MT ABRIL 2021'!$A$1:G122649,2,0),"")</f>
        <v>PEDREIRO COM ENCARGOS COMPLEMENTARES</v>
      </c>
      <c r="F559" s="117" t="str">
        <f>IF($D559&lt;&gt;"",VLOOKUP($D559,'SINAPI-MT ABRIL 2021'!$1:$1048576,3,0),"")</f>
        <v>H</v>
      </c>
      <c r="G559" s="105">
        <v>0.2</v>
      </c>
      <c r="H559" s="106">
        <f>IF($D559&lt;&gt;"",VLOOKUP($D559,'SINAPI-MT ABRIL 2021'!$1:$1048576,4,0),"")</f>
        <v>17.670000000000002</v>
      </c>
      <c r="I559" s="107">
        <f t="shared" si="80"/>
        <v>3.53</v>
      </c>
    </row>
    <row r="560" spans="2:9">
      <c r="B560" s="102" t="s">
        <v>783</v>
      </c>
      <c r="C560" s="103" t="s">
        <v>20</v>
      </c>
      <c r="D560" s="103">
        <v>88316</v>
      </c>
      <c r="E560" s="116" t="str">
        <f>IF($D560&lt;&gt;"",VLOOKUP($D560,'SINAPI-MT ABRIL 2021'!$A$1:G122650,2,0),"")</f>
        <v>SERVENTE COM ENCARGOS COMPLEMENTARES</v>
      </c>
      <c r="F560" s="117" t="str">
        <f>IF($D560&lt;&gt;"",VLOOKUP($D560,'SINAPI-MT ABRIL 2021'!$1:$1048576,3,0),"")</f>
        <v>H</v>
      </c>
      <c r="G560" s="105">
        <v>0.76</v>
      </c>
      <c r="H560" s="106">
        <f>IF($D560&lt;&gt;"",VLOOKUP($D560,'SINAPI-MT ABRIL 2021'!$1:$1048576,4,0),"")</f>
        <v>14.02</v>
      </c>
      <c r="I560" s="107">
        <f t="shared" si="80"/>
        <v>10.65</v>
      </c>
    </row>
    <row r="561" spans="2:9" ht="38.25">
      <c r="B561" s="102" t="s">
        <v>783</v>
      </c>
      <c r="C561" s="103" t="s">
        <v>20</v>
      </c>
      <c r="D561" s="103">
        <v>88830</v>
      </c>
      <c r="E561" s="116" t="str">
        <f>IF($D561&lt;&gt;"",VLOOKUP($D561,'SINAPI-MT ABRIL 2021'!$A$1:G122651,2,0),"")</f>
        <v>BETONEIRA CAPACIDADE NOMINAL DE 400 L, CAPACIDADE DE MISTURA 280 L, MOTOR ELÉTRICO TRIFÁSICO POTÊNCIA DE 2 CV, SEM CARREGADOR - CHP DIURNO. AF_10/2014</v>
      </c>
      <c r="F561" s="117" t="str">
        <f>IF($D561&lt;&gt;"",VLOOKUP($D561,'SINAPI-MT ABRIL 2021'!$1:$1048576,3,0),"")</f>
        <v>CHP</v>
      </c>
      <c r="G561" s="105">
        <v>0.05</v>
      </c>
      <c r="H561" s="106">
        <f>IF($D561&lt;&gt;"",VLOOKUP($D561,'SINAPI-MT ABRIL 2021'!$1:$1048576,4,0),"")</f>
        <v>1.56</v>
      </c>
      <c r="I561" s="107">
        <f t="shared" si="80"/>
        <v>7.0000000000000007E-2</v>
      </c>
    </row>
    <row r="562" spans="2:9" ht="38.25">
      <c r="B562" s="102" t="s">
        <v>783</v>
      </c>
      <c r="C562" s="103" t="s">
        <v>20</v>
      </c>
      <c r="D562" s="103">
        <v>88831</v>
      </c>
      <c r="E562" s="116" t="str">
        <f>IF($D562&lt;&gt;"",VLOOKUP($D562,'SINAPI-MT ABRIL 2021'!$A$1:G122652,2,0),"")</f>
        <v>BETONEIRA CAPACIDADE NOMINAL DE 400 L, CAPACIDADE DE MISTURA 280 L, MOTOR ELÉTRICO TRIFÁSICO POTÊNCIA DE 2 CV, SEM CARREGADOR - CHI DIURNO. AF_10/2014</v>
      </c>
      <c r="F562" s="117" t="str">
        <f>IF($D562&lt;&gt;"",VLOOKUP($D562,'SINAPI-MT ABRIL 2021'!$1:$1048576,3,0),"")</f>
        <v>CHI</v>
      </c>
      <c r="G562" s="105">
        <v>0.05</v>
      </c>
      <c r="H562" s="106">
        <f>IF($D562&lt;&gt;"",VLOOKUP($D562,'SINAPI-MT ABRIL 2021'!$1:$1048576,4,0),"")</f>
        <v>0.28999999999999998</v>
      </c>
      <c r="I562" s="107">
        <f t="shared" si="80"/>
        <v>0.01</v>
      </c>
    </row>
    <row r="563" spans="2:9" ht="25.5">
      <c r="B563" s="102" t="s">
        <v>789</v>
      </c>
      <c r="C563" s="103" t="s">
        <v>20</v>
      </c>
      <c r="D563" s="103">
        <v>370</v>
      </c>
      <c r="E563" s="116" t="str">
        <f>IF($D563&lt;&gt;"",VLOOKUP($D563,'SINAPI-MT ABRIL 2021'!$A$1:G122653,2,0),"")</f>
        <v>AREIA MEDIA - POSTO JAZIDA/FORNECEDOR (RETIRADO NA JAZIDA, SEM TRANSPORTE)</v>
      </c>
      <c r="F563" s="117" t="str">
        <f>IF($D563&lt;&gt;"",VLOOKUP($D563,'SINAPI-MT ABRIL 2021'!$1:$1048576,3,0),"")</f>
        <v xml:space="preserve">M3    </v>
      </c>
      <c r="G563" s="105">
        <v>4.3499999999999997E-2</v>
      </c>
      <c r="H563" s="106">
        <f>IF($D563&lt;&gt;"",VLOOKUP($D563,'SINAPI-MT ABRIL 2021'!$1:$1048576,4,0),"")</f>
        <v>74.17</v>
      </c>
      <c r="I563" s="107">
        <f t="shared" si="80"/>
        <v>3.22</v>
      </c>
    </row>
    <row r="564" spans="2:9">
      <c r="B564" s="102" t="s">
        <v>789</v>
      </c>
      <c r="C564" s="103" t="s">
        <v>20</v>
      </c>
      <c r="D564" s="103">
        <v>1379</v>
      </c>
      <c r="E564" s="116" t="str">
        <f>IF($D564&lt;&gt;"",VLOOKUP($D564,'SINAPI-MT ABRIL 2021'!$A$1:G122654,2,0),"")</f>
        <v>CIMENTO PORTLAND COMPOSTO CP II-32</v>
      </c>
      <c r="F564" s="117" t="str">
        <f>IF($D564&lt;&gt;"",VLOOKUP($D564,'SINAPI-MT ABRIL 2021'!$1:$1048576,3,0),"")</f>
        <v xml:space="preserve">KG    </v>
      </c>
      <c r="G564" s="105">
        <v>16.03</v>
      </c>
      <c r="H564" s="106">
        <f>IF($D564&lt;&gt;"",VLOOKUP($D564,'SINAPI-MT ABRIL 2021'!$1:$1048576,4,0),"")</f>
        <v>0.6</v>
      </c>
      <c r="I564" s="107">
        <f t="shared" si="80"/>
        <v>9.61</v>
      </c>
    </row>
    <row r="565" spans="2:9" ht="25.5">
      <c r="B565" s="102" t="s">
        <v>789</v>
      </c>
      <c r="C565" s="103" t="s">
        <v>20</v>
      </c>
      <c r="D565" s="103">
        <v>3673</v>
      </c>
      <c r="E565" s="116" t="str">
        <f>IF($D565&lt;&gt;"",VLOOKUP($D565,'SINAPI-MT ABRIL 2021'!$A$1:G122655,2,0),"")</f>
        <v>JUNTA PLASTICA DE DILATACAO PARA PISOS, COR CINZA, 27 X 3 MM (ALTURA X ESPESSURA)</v>
      </c>
      <c r="F565" s="117" t="str">
        <f>IF($D565&lt;&gt;"",VLOOKUP($D565,'SINAPI-MT ABRIL 2021'!$1:$1048576,3,0),"")</f>
        <v xml:space="preserve">M     </v>
      </c>
      <c r="G565" s="105">
        <v>2</v>
      </c>
      <c r="H565" s="106">
        <f>IF($D565&lt;&gt;"",VLOOKUP($D565,'SINAPI-MT ABRIL 2021'!$1:$1048576,4,0),"")</f>
        <v>1.24</v>
      </c>
      <c r="I565" s="107">
        <f t="shared" si="80"/>
        <v>2.48</v>
      </c>
    </row>
    <row r="566" spans="2:9" ht="25.5">
      <c r="B566" s="102" t="s">
        <v>789</v>
      </c>
      <c r="C566" s="103" t="s">
        <v>20</v>
      </c>
      <c r="D566" s="103">
        <v>4718</v>
      </c>
      <c r="E566" s="116" t="str">
        <f>IF($D566&lt;&gt;"",VLOOKUP($D566,'SINAPI-MT ABRIL 2021'!$A$1:G122656,2,0),"")</f>
        <v>PEDRA BRITADA N. 2 (19 A 38 MM) POSTO PEDREIRA/FORNECEDOR, SEM FRETE</v>
      </c>
      <c r="F566" s="117" t="str">
        <f>IF($D566&lt;&gt;"",VLOOKUP($D566,'SINAPI-MT ABRIL 2021'!$1:$1048576,3,0),"")</f>
        <v xml:space="preserve">M3    </v>
      </c>
      <c r="G566" s="105">
        <v>2.8500000000000001E-2</v>
      </c>
      <c r="H566" s="106">
        <f>IF($D566&lt;&gt;"",VLOOKUP($D566,'SINAPI-MT ABRIL 2021'!$1:$1048576,4,0),"")</f>
        <v>77.349999999999994</v>
      </c>
      <c r="I566" s="107">
        <f t="shared" si="80"/>
        <v>2.2000000000000002</v>
      </c>
    </row>
    <row r="567" spans="2:9" ht="25.5">
      <c r="B567" s="102" t="s">
        <v>789</v>
      </c>
      <c r="C567" s="103" t="s">
        <v>20</v>
      </c>
      <c r="D567" s="103">
        <v>4721</v>
      </c>
      <c r="E567" s="116" t="str">
        <f>IF($D567&lt;&gt;"",VLOOKUP($D567,'SINAPI-MT ABRIL 2021'!$A$1:G122657,2,0),"")</f>
        <v>PEDRA BRITADA N. 1 (9,5 a 19 MM) POSTO PEDREIRA/FORNECEDOR, SEM FRETE</v>
      </c>
      <c r="F567" s="117" t="str">
        <f>IF($D567&lt;&gt;"",VLOOKUP($D567,'SINAPI-MT ABRIL 2021'!$1:$1048576,3,0),"")</f>
        <v xml:space="preserve">M3    </v>
      </c>
      <c r="G567" s="105">
        <v>2.8500000000000001E-2</v>
      </c>
      <c r="H567" s="106">
        <f>IF($D567&lt;&gt;"",VLOOKUP($D567,'SINAPI-MT ABRIL 2021'!$1:$1048576,4,0),"")</f>
        <v>76.94</v>
      </c>
      <c r="I567" s="107">
        <f t="shared" si="80"/>
        <v>2.19</v>
      </c>
    </row>
    <row r="568" spans="2:9" ht="14.25" customHeight="1" thickBot="1">
      <c r="B568" s="363"/>
      <c r="C568" s="364"/>
      <c r="D568" s="365"/>
      <c r="E568" s="365"/>
      <c r="F568" s="364"/>
      <c r="G568" s="366"/>
      <c r="H568" s="367"/>
      <c r="I568" s="368"/>
    </row>
    <row r="569" spans="2:9" ht="15" customHeight="1" thickBot="1">
      <c r="B569" s="540" t="s">
        <v>149</v>
      </c>
      <c r="C569" s="541"/>
      <c r="D569" s="541"/>
      <c r="E569" s="542" t="s">
        <v>147</v>
      </c>
      <c r="F569" s="553" t="s">
        <v>992</v>
      </c>
      <c r="G569" s="544"/>
      <c r="H569" s="545"/>
      <c r="I569" s="546">
        <f>TRUNC(SUM(I570:I572),2)</f>
        <v>40.32</v>
      </c>
    </row>
    <row r="570" spans="2:9" ht="38.25">
      <c r="B570" s="494" t="s">
        <v>783</v>
      </c>
      <c r="C570" s="495" t="s">
        <v>20</v>
      </c>
      <c r="D570" s="495">
        <v>11146</v>
      </c>
      <c r="E570" s="497" t="str">
        <f>IF($D570&lt;&gt;"",VLOOKUP($D570,'SINAPI-MT ABRIL 2021'!$A$1:G122660,2,0),"")</f>
        <v>CONCRETO AUTOADENSAVEL (CAA) CLASSE DE RESISTENCIA C15, ESPALHAMENTO SF2, INCLUI SERVICO DE BOMBEAMENTO (NBR 15823)</v>
      </c>
      <c r="F570" s="498" t="str">
        <f>IF($D570&lt;&gt;"",VLOOKUP($D570,'SINAPI-MT ABRIL 2021'!$1:$1048576,3,0),"")</f>
        <v xml:space="preserve">M3    </v>
      </c>
      <c r="G570" s="499">
        <v>0.05</v>
      </c>
      <c r="H570" s="500">
        <f>IF($D570&lt;&gt;"",VLOOKUP($D570,'SINAPI-MT ABRIL 2021'!$1:$1048576,4,0),"")</f>
        <v>486.66</v>
      </c>
      <c r="I570" s="501">
        <f t="shared" ref="I570:I572" si="81">TRUNC(G570*H570,2)</f>
        <v>24.33</v>
      </c>
    </row>
    <row r="571" spans="2:9">
      <c r="B571" s="102" t="s">
        <v>783</v>
      </c>
      <c r="C571" s="103" t="s">
        <v>20</v>
      </c>
      <c r="D571" s="103">
        <v>88309</v>
      </c>
      <c r="E571" s="116" t="str">
        <f>IF($D571&lt;&gt;"",VLOOKUP($D571,'SINAPI-MT ABRIL 2021'!$A$1:G122661,2,0),"")</f>
        <v>PEDREIRO COM ENCARGOS COMPLEMENTARES</v>
      </c>
      <c r="F571" s="117" t="str">
        <f>IF($D571&lt;&gt;"",VLOOKUP($D571,'SINAPI-MT ABRIL 2021'!$1:$1048576,3,0),"")</f>
        <v>H</v>
      </c>
      <c r="G571" s="105">
        <v>0.35</v>
      </c>
      <c r="H571" s="106">
        <f>IF($D571&lt;&gt;"",VLOOKUP($D571,'SINAPI-MT ABRIL 2021'!$1:$1048576,4,0),"")</f>
        <v>17.670000000000002</v>
      </c>
      <c r="I571" s="107">
        <f t="shared" si="81"/>
        <v>6.18</v>
      </c>
    </row>
    <row r="572" spans="2:9">
      <c r="B572" s="102" t="s">
        <v>783</v>
      </c>
      <c r="C572" s="103" t="s">
        <v>20</v>
      </c>
      <c r="D572" s="103">
        <v>88316</v>
      </c>
      <c r="E572" s="116" t="str">
        <f>IF($D572&lt;&gt;"",VLOOKUP($D572,'SINAPI-MT ABRIL 2021'!$A$1:G122662,2,0),"")</f>
        <v>SERVENTE COM ENCARGOS COMPLEMENTARES</v>
      </c>
      <c r="F572" s="117" t="str">
        <f>IF($D572&lt;&gt;"",VLOOKUP($D572,'SINAPI-MT ABRIL 2021'!$1:$1048576,3,0),"")</f>
        <v>H</v>
      </c>
      <c r="G572" s="105">
        <v>0.7</v>
      </c>
      <c r="H572" s="106">
        <f>IF($D572&lt;&gt;"",VLOOKUP($D572,'SINAPI-MT ABRIL 2021'!$1:$1048576,4,0),"")</f>
        <v>14.02</v>
      </c>
      <c r="I572" s="107">
        <f t="shared" si="81"/>
        <v>9.81</v>
      </c>
    </row>
    <row r="573" spans="2:9" ht="14.25" customHeight="1" thickBot="1">
      <c r="B573" s="363"/>
      <c r="C573" s="364"/>
      <c r="D573" s="365"/>
      <c r="E573" s="365"/>
      <c r="F573" s="364"/>
      <c r="G573" s="366"/>
      <c r="H573" s="367"/>
      <c r="I573" s="368"/>
    </row>
    <row r="574" spans="2:9" ht="25.5" customHeight="1" thickBot="1">
      <c r="B574" s="540" t="s">
        <v>152</v>
      </c>
      <c r="C574" s="541"/>
      <c r="D574" s="541"/>
      <c r="E574" s="542" t="s">
        <v>150</v>
      </c>
      <c r="F574" s="553" t="s">
        <v>992</v>
      </c>
      <c r="G574" s="544"/>
      <c r="H574" s="545"/>
      <c r="I574" s="546">
        <f>TRUNC(SUM(I575:I575),2)</f>
        <v>60.67</v>
      </c>
    </row>
    <row r="575" spans="2:9" ht="38.25">
      <c r="B575" s="494" t="s">
        <v>783</v>
      </c>
      <c r="C575" s="495" t="s">
        <v>20</v>
      </c>
      <c r="D575" s="503">
        <v>93680</v>
      </c>
      <c r="E575" s="497" t="str">
        <f>IF($D575&lt;&gt;"",VLOOKUP($D575,'SINAPI-MT ABRIL 2021'!$A$1:G122665,2,0),"")</f>
        <v>EXECUÇÃO DE PÁTIO/ESTACIONAMENTO EM PISO INTERTRAVADO, COM BLOCO RETANGULAR COLORIDO DE 20 X 10 CM, ESPESSURA 6 CM. AF_12/2015</v>
      </c>
      <c r="F575" s="498" t="str">
        <f>IF($D575&lt;&gt;"",VLOOKUP($D575,'SINAPI-MT ABRIL 2021'!$1:$1048576,3,0),"")</f>
        <v>M2</v>
      </c>
      <c r="G575" s="518">
        <v>1</v>
      </c>
      <c r="H575" s="500">
        <f>IF($D575&lt;&gt;"",VLOOKUP($D575,'SINAPI-MT ABRIL 2021'!$1:$1048576,4,0),"")</f>
        <v>60.67</v>
      </c>
      <c r="I575" s="501">
        <f t="shared" ref="I575" si="82">TRUNC(G575*H575,2)</f>
        <v>60.67</v>
      </c>
    </row>
    <row r="576" spans="2:9" ht="14.25" customHeight="1" thickBot="1">
      <c r="B576" s="363"/>
      <c r="C576" s="364"/>
      <c r="D576" s="365"/>
      <c r="E576" s="365"/>
      <c r="F576" s="364"/>
      <c r="G576" s="366"/>
      <c r="H576" s="367"/>
      <c r="I576" s="368"/>
    </row>
    <row r="577" spans="2:9" ht="25.5" customHeight="1" thickBot="1">
      <c r="B577" s="540" t="s">
        <v>155</v>
      </c>
      <c r="C577" s="541"/>
      <c r="D577" s="541"/>
      <c r="E577" s="542" t="s">
        <v>153</v>
      </c>
      <c r="F577" s="553" t="s">
        <v>992</v>
      </c>
      <c r="G577" s="544"/>
      <c r="H577" s="545"/>
      <c r="I577" s="546">
        <f>TRUNC(SUM(I578:I583),2)</f>
        <v>78.72</v>
      </c>
    </row>
    <row r="578" spans="2:9">
      <c r="B578" s="494" t="s">
        <v>783</v>
      </c>
      <c r="C578" s="495" t="s">
        <v>20</v>
      </c>
      <c r="D578" s="495">
        <v>88256</v>
      </c>
      <c r="E578" s="497" t="str">
        <f>IF($D578&lt;&gt;"",VLOOKUP($D578,'SINAPI-MT ABRIL 2021'!$A$1:G122668,2,0),"")</f>
        <v>AZULEJISTA OU LADRILHISTA COM ENCARGOS COMPLEMENTARES</v>
      </c>
      <c r="F578" s="498" t="str">
        <f>IF($D578&lt;&gt;"",VLOOKUP($D578,'SINAPI-MT ABRIL 2021'!$1:$1048576,3,0),"")</f>
        <v>H</v>
      </c>
      <c r="G578" s="499">
        <v>1.6</v>
      </c>
      <c r="H578" s="500">
        <f>IF($D578&lt;&gt;"",VLOOKUP($D578,'SINAPI-MT ABRIL 2021'!$1:$1048576,4,0),"")</f>
        <v>17.61</v>
      </c>
      <c r="I578" s="501">
        <f t="shared" ref="I578:I582" si="83">TRUNC(G578*H578,2)</f>
        <v>28.17</v>
      </c>
    </row>
    <row r="579" spans="2:9">
      <c r="B579" s="102" t="s">
        <v>783</v>
      </c>
      <c r="C579" s="103" t="s">
        <v>20</v>
      </c>
      <c r="D579" s="103">
        <v>88316</v>
      </c>
      <c r="E579" s="116" t="str">
        <f>IF($D579&lt;&gt;"",VLOOKUP($D579,'SINAPI-MT ABRIL 2021'!$A$1:G122669,2,0),"")</f>
        <v>SERVENTE COM ENCARGOS COMPLEMENTARES</v>
      </c>
      <c r="F579" s="117" t="str">
        <f>IF($D579&lt;&gt;"",VLOOKUP($D579,'SINAPI-MT ABRIL 2021'!$1:$1048576,3,0),"")</f>
        <v>H</v>
      </c>
      <c r="G579" s="105">
        <v>1.25</v>
      </c>
      <c r="H579" s="106">
        <f>IF($D579&lt;&gt;"",VLOOKUP($D579,'SINAPI-MT ABRIL 2021'!$1:$1048576,4,0),"")</f>
        <v>14.02</v>
      </c>
      <c r="I579" s="107">
        <f t="shared" si="83"/>
        <v>17.52</v>
      </c>
    </row>
    <row r="580" spans="2:9" ht="25.5">
      <c r="B580" s="102" t="s">
        <v>789</v>
      </c>
      <c r="C580" s="103" t="s">
        <v>20</v>
      </c>
      <c r="D580" s="103">
        <v>370</v>
      </c>
      <c r="E580" s="116" t="str">
        <f>IF($D580&lt;&gt;"",VLOOKUP($D580,'SINAPI-MT ABRIL 2021'!$A$1:G122670,2,0),"")</f>
        <v>AREIA MEDIA - POSTO JAZIDA/FORNECEDOR (RETIRADO NA JAZIDA, SEM TRANSPORTE)</v>
      </c>
      <c r="F580" s="117" t="str">
        <f>IF($D580&lt;&gt;"",VLOOKUP($D580,'SINAPI-MT ABRIL 2021'!$1:$1048576,3,0),"")</f>
        <v xml:space="preserve">M3    </v>
      </c>
      <c r="G580" s="105">
        <v>1.8200000000000001E-2</v>
      </c>
      <c r="H580" s="106">
        <f>IF($D580&lt;&gt;"",VLOOKUP($D580,'SINAPI-MT ABRIL 2021'!$1:$1048576,4,0),"")</f>
        <v>74.17</v>
      </c>
      <c r="I580" s="107">
        <f t="shared" si="83"/>
        <v>1.34</v>
      </c>
    </row>
    <row r="581" spans="2:9">
      <c r="B581" s="102" t="s">
        <v>789</v>
      </c>
      <c r="C581" s="103" t="s">
        <v>20</v>
      </c>
      <c r="D581" s="103">
        <v>1106</v>
      </c>
      <c r="E581" s="116" t="str">
        <f>IF($D581&lt;&gt;"",VLOOKUP($D581,'SINAPI-MT ABRIL 2021'!$A$1:G122671,2,0),"")</f>
        <v>CAL HIDRATADA CH-I PARA ARGAMASSAS</v>
      </c>
      <c r="F581" s="117" t="str">
        <f>IF($D581&lt;&gt;"",VLOOKUP($D581,'SINAPI-MT ABRIL 2021'!$1:$1048576,3,0),"")</f>
        <v xml:space="preserve">KG    </v>
      </c>
      <c r="G581" s="105">
        <v>2.73</v>
      </c>
      <c r="H581" s="106">
        <f>IF($D581&lt;&gt;"",VLOOKUP($D581,'SINAPI-MT ABRIL 2021'!$1:$1048576,4,0),"")</f>
        <v>0.75</v>
      </c>
      <c r="I581" s="107">
        <f t="shared" si="83"/>
        <v>2.04</v>
      </c>
    </row>
    <row r="582" spans="2:9">
      <c r="B582" s="102" t="s">
        <v>789</v>
      </c>
      <c r="C582" s="103" t="s">
        <v>20</v>
      </c>
      <c r="D582" s="103">
        <v>1379</v>
      </c>
      <c r="E582" s="116" t="str">
        <f>IF($D582&lt;&gt;"",VLOOKUP($D582,'SINAPI-MT ABRIL 2021'!$A$1:G122672,2,0),"")</f>
        <v>CIMENTO PORTLAND COMPOSTO CP II-32</v>
      </c>
      <c r="F582" s="117" t="str">
        <f>IF($D582&lt;&gt;"",VLOOKUP($D582,'SINAPI-MT ABRIL 2021'!$1:$1048576,3,0),"")</f>
        <v xml:space="preserve">KG    </v>
      </c>
      <c r="G582" s="105">
        <v>2.8</v>
      </c>
      <c r="H582" s="106">
        <f>IF($D582&lt;&gt;"",VLOOKUP($D582,'SINAPI-MT ABRIL 2021'!$1:$1048576,4,0),"")</f>
        <v>0.6</v>
      </c>
      <c r="I582" s="107">
        <f t="shared" si="83"/>
        <v>1.68</v>
      </c>
    </row>
    <row r="583" spans="2:9" ht="14.25" customHeight="1">
      <c r="B583" s="149" t="s">
        <v>789</v>
      </c>
      <c r="C583" s="103" t="s">
        <v>30</v>
      </c>
      <c r="D583" s="103"/>
      <c r="E583" s="113" t="s">
        <v>814</v>
      </c>
      <c r="F583" s="114" t="s">
        <v>787</v>
      </c>
      <c r="G583" s="105">
        <v>1</v>
      </c>
      <c r="H583" s="106">
        <v>27.97</v>
      </c>
      <c r="I583" s="107">
        <f t="shared" ref="I583" si="84">TRUNC(G583*H583,2)</f>
        <v>27.97</v>
      </c>
    </row>
    <row r="584" spans="2:9" ht="14.25" customHeight="1" thickBot="1">
      <c r="B584" s="363"/>
      <c r="C584" s="364"/>
      <c r="D584" s="365"/>
      <c r="E584" s="365"/>
      <c r="F584" s="364"/>
      <c r="G584" s="366"/>
      <c r="H584" s="367"/>
      <c r="I584" s="368"/>
    </row>
    <row r="585" spans="2:9" ht="21" customHeight="1" thickBot="1">
      <c r="B585" s="540" t="s">
        <v>158</v>
      </c>
      <c r="C585" s="541"/>
      <c r="D585" s="541"/>
      <c r="E585" s="542" t="s">
        <v>156</v>
      </c>
      <c r="F585" s="553" t="s">
        <v>992</v>
      </c>
      <c r="G585" s="544"/>
      <c r="H585" s="545"/>
      <c r="I585" s="546">
        <f>TRUNC(SUM(I586:I591),2)</f>
        <v>78.72</v>
      </c>
    </row>
    <row r="586" spans="2:9">
      <c r="B586" s="494" t="s">
        <v>783</v>
      </c>
      <c r="C586" s="495" t="s">
        <v>20</v>
      </c>
      <c r="D586" s="495">
        <v>88256</v>
      </c>
      <c r="E586" s="497" t="str">
        <f>IF($D586&lt;&gt;"",VLOOKUP($D586,'SINAPI-MT ABRIL 2021'!$A$1:G122676,2,0),"")</f>
        <v>AZULEJISTA OU LADRILHISTA COM ENCARGOS COMPLEMENTARES</v>
      </c>
      <c r="F586" s="498" t="str">
        <f>IF($D586&lt;&gt;"",VLOOKUP($D586,'SINAPI-MT ABRIL 2021'!$1:$1048576,3,0),"")</f>
        <v>H</v>
      </c>
      <c r="G586" s="499">
        <v>1.6</v>
      </c>
      <c r="H586" s="500">
        <f>IF($D586&lt;&gt;"",VLOOKUP($D586,'SINAPI-MT ABRIL 2021'!$1:$1048576,4,0),"")</f>
        <v>17.61</v>
      </c>
      <c r="I586" s="501">
        <f t="shared" ref="I586:I590" si="85">TRUNC(G586*H586,2)</f>
        <v>28.17</v>
      </c>
    </row>
    <row r="587" spans="2:9">
      <c r="B587" s="102" t="s">
        <v>783</v>
      </c>
      <c r="C587" s="103" t="s">
        <v>20</v>
      </c>
      <c r="D587" s="103">
        <v>88316</v>
      </c>
      <c r="E587" s="116" t="str">
        <f>IF($D587&lt;&gt;"",VLOOKUP($D587,'SINAPI-MT ABRIL 2021'!$A$1:G122677,2,0),"")</f>
        <v>SERVENTE COM ENCARGOS COMPLEMENTARES</v>
      </c>
      <c r="F587" s="117" t="str">
        <f>IF($D587&lt;&gt;"",VLOOKUP($D587,'SINAPI-MT ABRIL 2021'!$1:$1048576,3,0),"")</f>
        <v>H</v>
      </c>
      <c r="G587" s="105">
        <v>1.25</v>
      </c>
      <c r="H587" s="106">
        <f>IF($D587&lt;&gt;"",VLOOKUP($D587,'SINAPI-MT ABRIL 2021'!$1:$1048576,4,0),"")</f>
        <v>14.02</v>
      </c>
      <c r="I587" s="107">
        <f t="shared" si="85"/>
        <v>17.52</v>
      </c>
    </row>
    <row r="588" spans="2:9" ht="38.25" customHeight="1">
      <c r="B588" s="102" t="s">
        <v>789</v>
      </c>
      <c r="C588" s="103" t="s">
        <v>20</v>
      </c>
      <c r="D588" s="103">
        <v>370</v>
      </c>
      <c r="E588" s="116" t="str">
        <f>IF($D588&lt;&gt;"",VLOOKUP($D588,'SINAPI-MT ABRIL 2021'!$A$1:G122678,2,0),"")</f>
        <v>AREIA MEDIA - POSTO JAZIDA/FORNECEDOR (RETIRADO NA JAZIDA, SEM TRANSPORTE)</v>
      </c>
      <c r="F588" s="117" t="str">
        <f>IF($D588&lt;&gt;"",VLOOKUP($D588,'SINAPI-MT ABRIL 2021'!$1:$1048576,3,0),"")</f>
        <v xml:space="preserve">M3    </v>
      </c>
      <c r="G588" s="105">
        <v>1.8200000000000001E-2</v>
      </c>
      <c r="H588" s="106">
        <f>IF($D588&lt;&gt;"",VLOOKUP($D588,'SINAPI-MT ABRIL 2021'!$1:$1048576,4,0),"")</f>
        <v>74.17</v>
      </c>
      <c r="I588" s="107">
        <f t="shared" si="85"/>
        <v>1.34</v>
      </c>
    </row>
    <row r="589" spans="2:9">
      <c r="B589" s="102" t="s">
        <v>789</v>
      </c>
      <c r="C589" s="103" t="s">
        <v>20</v>
      </c>
      <c r="D589" s="103">
        <v>1106</v>
      </c>
      <c r="E589" s="116" t="str">
        <f>IF($D589&lt;&gt;"",VLOOKUP($D589,'SINAPI-MT ABRIL 2021'!$A$1:G122679,2,0),"")</f>
        <v>CAL HIDRATADA CH-I PARA ARGAMASSAS</v>
      </c>
      <c r="F589" s="117" t="str">
        <f>IF($D589&lt;&gt;"",VLOOKUP($D589,'SINAPI-MT ABRIL 2021'!$1:$1048576,3,0),"")</f>
        <v xml:space="preserve">KG    </v>
      </c>
      <c r="G589" s="105">
        <v>2.73</v>
      </c>
      <c r="H589" s="106">
        <f>IF($D589&lt;&gt;"",VLOOKUP($D589,'SINAPI-MT ABRIL 2021'!$1:$1048576,4,0),"")</f>
        <v>0.75</v>
      </c>
      <c r="I589" s="107">
        <f t="shared" si="85"/>
        <v>2.04</v>
      </c>
    </row>
    <row r="590" spans="2:9">
      <c r="B590" s="102" t="s">
        <v>789</v>
      </c>
      <c r="C590" s="103" t="s">
        <v>20</v>
      </c>
      <c r="D590" s="103">
        <v>1379</v>
      </c>
      <c r="E590" s="116" t="str">
        <f>IF($D590&lt;&gt;"",VLOOKUP($D590,'SINAPI-MT ABRIL 2021'!$A$1:G122680,2,0),"")</f>
        <v>CIMENTO PORTLAND COMPOSTO CP II-32</v>
      </c>
      <c r="F590" s="117" t="str">
        <f>IF($D590&lt;&gt;"",VLOOKUP($D590,'SINAPI-MT ABRIL 2021'!$1:$1048576,3,0),"")</f>
        <v xml:space="preserve">KG    </v>
      </c>
      <c r="G590" s="105">
        <v>2.8</v>
      </c>
      <c r="H590" s="106">
        <f>IF($D590&lt;&gt;"",VLOOKUP($D590,'SINAPI-MT ABRIL 2021'!$1:$1048576,4,0),"")</f>
        <v>0.6</v>
      </c>
      <c r="I590" s="107">
        <f t="shared" si="85"/>
        <v>1.68</v>
      </c>
    </row>
    <row r="591" spans="2:9" ht="14.25" customHeight="1">
      <c r="B591" s="149" t="s">
        <v>789</v>
      </c>
      <c r="C591" s="103" t="s">
        <v>30</v>
      </c>
      <c r="D591" s="103"/>
      <c r="E591" s="113" t="s">
        <v>814</v>
      </c>
      <c r="F591" s="120" t="s">
        <v>787</v>
      </c>
      <c r="G591" s="105">
        <v>1</v>
      </c>
      <c r="H591" s="121">
        <v>27.97</v>
      </c>
      <c r="I591" s="107">
        <f t="shared" ref="I591" si="86">TRUNC(G591*H591,2)</f>
        <v>27.97</v>
      </c>
    </row>
    <row r="592" spans="2:9" ht="14.25" customHeight="1" thickBot="1">
      <c r="B592" s="363"/>
      <c r="C592" s="364"/>
      <c r="D592" s="365"/>
      <c r="E592" s="365"/>
      <c r="F592" s="364"/>
      <c r="G592" s="366"/>
      <c r="H592" s="367"/>
      <c r="I592" s="368"/>
    </row>
    <row r="593" spans="2:9" ht="47.25" customHeight="1" thickBot="1">
      <c r="B593" s="540" t="s">
        <v>160</v>
      </c>
      <c r="C593" s="541"/>
      <c r="D593" s="541"/>
      <c r="E593" s="542" t="s">
        <v>1003</v>
      </c>
      <c r="F593" s="543" t="s">
        <v>1004</v>
      </c>
      <c r="G593" s="544"/>
      <c r="H593" s="545"/>
      <c r="I593" s="546">
        <f>TRUNC(SUM(I594),2)</f>
        <v>67.459999999999994</v>
      </c>
    </row>
    <row r="594" spans="2:9" ht="51">
      <c r="B594" s="494" t="s">
        <v>783</v>
      </c>
      <c r="C594" s="495" t="s">
        <v>20</v>
      </c>
      <c r="D594" s="503">
        <v>94270</v>
      </c>
      <c r="E594" s="497" t="str">
        <f>IF($D594&lt;&gt;"",VLOOKUP($D594,'SINAPI-MT ABRIL 2021'!$A$1:G122684,2,0),"")</f>
        <v>GUIA (MEIO-FIO) E SARJETA CONJUGADOS DE CONCRETO, MOLDADA IN LOCO  EM TRECHO CURVO COM EXTRUSORA, 60 CM BASE (15 CM BASE DA GUIA + 45 CM BASE DA SARJETA) X 26 CM ALTURA. AF_06/2016</v>
      </c>
      <c r="F594" s="498" t="str">
        <f>IF($D594&lt;&gt;"",VLOOKUP($D594,'SINAPI-MT ABRIL 2021'!$1:$1048576,3,0),"")</f>
        <v>M</v>
      </c>
      <c r="G594" s="499">
        <v>1</v>
      </c>
      <c r="H594" s="500">
        <f>IF($D594&lt;&gt;"",VLOOKUP($D594,'SINAPI-MT ABRIL 2021'!$1:$1048576,4,0),"")</f>
        <v>67.459999999999994</v>
      </c>
      <c r="I594" s="501">
        <f t="shared" ref="I594" si="87">TRUNC(G594*H594,2)</f>
        <v>67.459999999999994</v>
      </c>
    </row>
    <row r="595" spans="2:9" ht="14.25" customHeight="1" thickBot="1">
      <c r="B595" s="363"/>
      <c r="C595" s="364"/>
      <c r="D595" s="365"/>
      <c r="E595" s="365"/>
      <c r="F595" s="364"/>
      <c r="G595" s="366"/>
      <c r="H595" s="367"/>
      <c r="I595" s="368"/>
    </row>
    <row r="596" spans="2:9" ht="15" customHeight="1" thickBot="1">
      <c r="B596" s="540" t="s">
        <v>163</v>
      </c>
      <c r="C596" s="541"/>
      <c r="D596" s="541"/>
      <c r="E596" s="542" t="s">
        <v>161</v>
      </c>
      <c r="F596" s="543" t="s">
        <v>1004</v>
      </c>
      <c r="G596" s="544"/>
      <c r="H596" s="545"/>
      <c r="I596" s="546">
        <f>TRUNC(SUM(I597:I601),2)</f>
        <v>107.1</v>
      </c>
    </row>
    <row r="597" spans="2:9">
      <c r="B597" s="494" t="s">
        <v>783</v>
      </c>
      <c r="C597" s="495" t="s">
        <v>20</v>
      </c>
      <c r="D597" s="503">
        <v>88309</v>
      </c>
      <c r="E597" s="497" t="str">
        <f>IF($D597&lt;&gt;"",VLOOKUP($D597,'SINAPI-MT ABRIL 2021'!$A$1:G122687,2,0),"")</f>
        <v>PEDREIRO COM ENCARGOS COMPLEMENTARES</v>
      </c>
      <c r="F597" s="498" t="str">
        <f>IF($D597&lt;&gt;"",VLOOKUP($D597,'SINAPI-MT ABRIL 2021'!$1:$1048576,3,0),"")</f>
        <v>H</v>
      </c>
      <c r="G597" s="499">
        <v>1.03</v>
      </c>
      <c r="H597" s="500">
        <f>IF($D597&lt;&gt;"",VLOOKUP($D597,'SINAPI-MT ABRIL 2021'!$1:$1048576,4,0),"")</f>
        <v>17.670000000000002</v>
      </c>
      <c r="I597" s="501">
        <f t="shared" ref="I597:I601" si="88">TRUNC(G597*H597,2)</f>
        <v>18.2</v>
      </c>
    </row>
    <row r="598" spans="2:9">
      <c r="B598" s="102" t="s">
        <v>783</v>
      </c>
      <c r="C598" s="103" t="s">
        <v>20</v>
      </c>
      <c r="D598" s="246">
        <v>88316</v>
      </c>
      <c r="E598" s="116" t="str">
        <f>IF($D598&lt;&gt;"",VLOOKUP($D598,'SINAPI-MT ABRIL 2021'!$A$1:G122688,2,0),"")</f>
        <v>SERVENTE COM ENCARGOS COMPLEMENTARES</v>
      </c>
      <c r="F598" s="117" t="str">
        <f>IF($D598&lt;&gt;"",VLOOKUP($D598,'SINAPI-MT ABRIL 2021'!$1:$1048576,3,0),"")</f>
        <v>H</v>
      </c>
      <c r="G598" s="105">
        <v>0.34300000000000003</v>
      </c>
      <c r="H598" s="106">
        <f>IF($D598&lt;&gt;"",VLOOKUP($D598,'SINAPI-MT ABRIL 2021'!$1:$1048576,4,0),"")</f>
        <v>14.02</v>
      </c>
      <c r="I598" s="107">
        <f t="shared" si="88"/>
        <v>4.8</v>
      </c>
    </row>
    <row r="599" spans="2:9" ht="38.25">
      <c r="B599" s="102" t="s">
        <v>783</v>
      </c>
      <c r="C599" s="103" t="s">
        <v>20</v>
      </c>
      <c r="D599" s="246">
        <v>91277</v>
      </c>
      <c r="E599" s="116" t="str">
        <f>IF($D599&lt;&gt;"",VLOOKUP($D599,'SINAPI-MT ABRIL 2021'!$A$1:G122689,2,0),"")</f>
        <v>PLACA VIBRATÓRIA REVERSÍVEL COM MOTOR 4 TEMPOS A GASOLINA, FORÇA CENTRÍFUGA DE 25 KN (2500 KGF), POTÊNCIA 5,5 CV - CHP DIURNO. AF_08/2015</v>
      </c>
      <c r="F599" s="117" t="str">
        <f>IF($D599&lt;&gt;"",VLOOKUP($D599,'SINAPI-MT ABRIL 2021'!$1:$1048576,3,0),"")</f>
        <v>CHP</v>
      </c>
      <c r="G599" s="105">
        <v>3.2000000000000001E-2</v>
      </c>
      <c r="H599" s="106">
        <f>IF($D599&lt;&gt;"",VLOOKUP($D599,'SINAPI-MT ABRIL 2021'!$1:$1048576,4,0),"")</f>
        <v>8.7899999999999991</v>
      </c>
      <c r="I599" s="107">
        <f t="shared" si="88"/>
        <v>0.28000000000000003</v>
      </c>
    </row>
    <row r="600" spans="2:9" ht="38.25">
      <c r="B600" s="102" t="s">
        <v>783</v>
      </c>
      <c r="C600" s="103" t="s">
        <v>20</v>
      </c>
      <c r="D600" s="246">
        <v>91278</v>
      </c>
      <c r="E600" s="116" t="str">
        <f>IF($D600&lt;&gt;"",VLOOKUP($D600,'SINAPI-MT ABRIL 2021'!$A$1:G122690,2,0),"")</f>
        <v>PLACA VIBRATÓRIA REVERSÍVEL COM MOTOR 4 TEMPOS A GASOLINA, FORÇA CENTRÍFUGA DE 25 KN (2500 KGF), POTÊNCIA 5,5 CV - CHI DIURNO. AF_08/2015</v>
      </c>
      <c r="F600" s="117" t="str">
        <f>IF($D600&lt;&gt;"",VLOOKUP($D600,'SINAPI-MT ABRIL 2021'!$1:$1048576,3,0),"")</f>
        <v>CHI</v>
      </c>
      <c r="G600" s="105">
        <v>0.03</v>
      </c>
      <c r="H600" s="106">
        <f>IF($D600&lt;&gt;"",VLOOKUP($D600,'SINAPI-MT ABRIL 2021'!$1:$1048576,4,0),"")</f>
        <v>0.52</v>
      </c>
      <c r="I600" s="107">
        <f t="shared" si="88"/>
        <v>0.01</v>
      </c>
    </row>
    <row r="601" spans="2:9" ht="25.5">
      <c r="B601" s="102" t="s">
        <v>789</v>
      </c>
      <c r="C601" s="103" t="s">
        <v>20</v>
      </c>
      <c r="D601" s="246">
        <v>370</v>
      </c>
      <c r="E601" s="116" t="str">
        <f>IF($D601&lt;&gt;"",VLOOKUP($D601,'SINAPI-MT ABRIL 2021'!$A$1:G122691,2,0),"")</f>
        <v>AREIA MEDIA - POSTO JAZIDA/FORNECEDOR (RETIRADO NA JAZIDA, SEM TRANSPORTE)</v>
      </c>
      <c r="F601" s="117" t="str">
        <f>IF($D601&lt;&gt;"",VLOOKUP($D601,'SINAPI-MT ABRIL 2021'!$1:$1048576,3,0),"")</f>
        <v xml:space="preserve">M3    </v>
      </c>
      <c r="G601" s="105">
        <v>1.1299999999999999</v>
      </c>
      <c r="H601" s="106">
        <f>IF($D601&lt;&gt;"",VLOOKUP($D601,'SINAPI-MT ABRIL 2021'!$1:$1048576,4,0),"")</f>
        <v>74.17</v>
      </c>
      <c r="I601" s="107">
        <f t="shared" si="88"/>
        <v>83.81</v>
      </c>
    </row>
    <row r="602" spans="2:9" ht="14.25" customHeight="1" thickBot="1">
      <c r="B602" s="355"/>
      <c r="C602" s="356"/>
      <c r="D602" s="153"/>
      <c r="E602" s="369"/>
      <c r="F602" s="370"/>
      <c r="G602" s="360"/>
      <c r="H602" s="379"/>
      <c r="I602" s="372"/>
    </row>
    <row r="603" spans="2:9" ht="15" customHeight="1" thickBot="1">
      <c r="B603" s="540" t="s">
        <v>1005</v>
      </c>
      <c r="C603" s="541"/>
      <c r="D603" s="541"/>
      <c r="E603" s="542" t="s">
        <v>164</v>
      </c>
      <c r="F603" s="553" t="s">
        <v>992</v>
      </c>
      <c r="G603" s="544"/>
      <c r="H603" s="545"/>
      <c r="I603" s="546">
        <f>TRUNC(SUM(I604:I604),2)</f>
        <v>9.27</v>
      </c>
    </row>
    <row r="604" spans="2:9">
      <c r="B604" s="494" t="s">
        <v>783</v>
      </c>
      <c r="C604" s="495" t="s">
        <v>20</v>
      </c>
      <c r="D604" s="503">
        <v>98504</v>
      </c>
      <c r="E604" s="497" t="str">
        <f>IF($D604&lt;&gt;"",VLOOKUP($D604,'SINAPI-MT ABRIL 2021'!$A$1:G122694,2,0),"")</f>
        <v>PLANTIO DE GRAMA EM PLACAS. AF_05/2018</v>
      </c>
      <c r="F604" s="498" t="str">
        <f>IF($D604&lt;&gt;"",VLOOKUP($D604,'SINAPI-MT ABRIL 2021'!$1:$1048576,3,0),"")</f>
        <v>M2</v>
      </c>
      <c r="G604" s="518">
        <v>1</v>
      </c>
      <c r="H604" s="500">
        <f>IF($D604&lt;&gt;"",VLOOKUP($D604,'SINAPI-MT ABRIL 2021'!$1:$1048576,4,0),"")</f>
        <v>9.27</v>
      </c>
      <c r="I604" s="501">
        <f t="shared" ref="I604" si="89">TRUNC(G604*H604,2)</f>
        <v>9.27</v>
      </c>
    </row>
    <row r="605" spans="2:9" ht="14.25" customHeight="1">
      <c r="B605" s="159"/>
      <c r="C605" s="246"/>
      <c r="D605" s="150"/>
      <c r="E605" s="151"/>
      <c r="F605" s="246"/>
      <c r="G605" s="248"/>
      <c r="H605" s="100"/>
      <c r="I605" s="101"/>
    </row>
    <row r="606" spans="2:9" ht="18" customHeight="1">
      <c r="B606" s="166" t="s">
        <v>815</v>
      </c>
      <c r="C606" s="167"/>
      <c r="D606" s="167"/>
      <c r="E606" s="167"/>
      <c r="F606" s="167"/>
      <c r="G606" s="168"/>
      <c r="H606" s="167"/>
      <c r="I606" s="170"/>
    </row>
    <row r="607" spans="2:9" ht="14.25" customHeight="1" thickBot="1">
      <c r="B607" s="363"/>
      <c r="C607" s="364"/>
      <c r="D607" s="365"/>
      <c r="E607" s="365"/>
      <c r="F607" s="364"/>
      <c r="G607" s="366"/>
      <c r="H607" s="367"/>
      <c r="I607" s="368"/>
    </row>
    <row r="608" spans="2:9" ht="25.5" customHeight="1" thickBot="1">
      <c r="B608" s="540" t="s">
        <v>166</v>
      </c>
      <c r="C608" s="541"/>
      <c r="D608" s="541"/>
      <c r="E608" s="542" t="s">
        <v>167</v>
      </c>
      <c r="F608" s="553" t="s">
        <v>992</v>
      </c>
      <c r="G608" s="544"/>
      <c r="H608" s="545"/>
      <c r="I608" s="546">
        <f>TRUNC(SUM(I609:I609),2)</f>
        <v>20.04</v>
      </c>
    </row>
    <row r="609" spans="2:9" ht="25.5">
      <c r="B609" s="516" t="s">
        <v>783</v>
      </c>
      <c r="C609" s="517" t="s">
        <v>20</v>
      </c>
      <c r="D609" s="517">
        <v>96135</v>
      </c>
      <c r="E609" s="497" t="str">
        <f>IF($D609&lt;&gt;"",VLOOKUP($D609,'SINAPI-MT ABRIL 2021'!$A$1:G122699,2,0),"")</f>
        <v>APLICAÇÃO MANUAL DE MASSA ACRÍLICA EM PAREDES EXTERNAS DE CASAS, DUAS DEMÃOS. AF_05/2017</v>
      </c>
      <c r="F609" s="498" t="str">
        <f>IF($D609&lt;&gt;"",VLOOKUP($D609,'SINAPI-MT ABRIL 2021'!$1:$1048576,3,0),"")</f>
        <v>M2</v>
      </c>
      <c r="G609" s="499">
        <v>1</v>
      </c>
      <c r="H609" s="500">
        <f>IF($D609&lt;&gt;"",VLOOKUP($D609,'SINAPI-MT ABRIL 2021'!$1:$1048576,4,0),"")</f>
        <v>20.04</v>
      </c>
      <c r="I609" s="501">
        <f t="shared" ref="I609" si="90">TRUNC(G609*H609,2)</f>
        <v>20.04</v>
      </c>
    </row>
    <row r="610" spans="2:9" ht="14.25" customHeight="1" thickBot="1">
      <c r="B610" s="152"/>
      <c r="C610" s="153"/>
      <c r="D610" s="154"/>
      <c r="E610" s="155"/>
      <c r="F610" s="153"/>
      <c r="G610" s="156"/>
      <c r="H610" s="157"/>
      <c r="I610" s="158"/>
    </row>
    <row r="611" spans="2:9" ht="15" customHeight="1" thickBot="1">
      <c r="B611" s="540" t="s">
        <v>816</v>
      </c>
      <c r="C611" s="541"/>
      <c r="D611" s="541"/>
      <c r="E611" s="542" t="s">
        <v>471</v>
      </c>
      <c r="F611" s="553" t="s">
        <v>992</v>
      </c>
      <c r="G611" s="544"/>
      <c r="H611" s="545"/>
      <c r="I611" s="546">
        <f>TRUNC(SUM(I612:I612),2)</f>
        <v>12.78</v>
      </c>
    </row>
    <row r="612" spans="2:9" ht="25.5">
      <c r="B612" s="516" t="s">
        <v>783</v>
      </c>
      <c r="C612" s="517" t="s">
        <v>20</v>
      </c>
      <c r="D612" s="517">
        <v>88488</v>
      </c>
      <c r="E612" s="497" t="str">
        <f>IF($D612&lt;&gt;"",VLOOKUP($D612,'SINAPI-MT ABRIL 2021'!$A$1:G122702,2,0),"")</f>
        <v>APLICAÇÃO MANUAL DE PINTURA COM TINTA LÁTEX ACRÍLICA EM TETO, DUAS DEMÃOS. AF_06/2014</v>
      </c>
      <c r="F612" s="498" t="str">
        <f>IF($D612&lt;&gt;"",VLOOKUP($D612,'SINAPI-MT ABRIL 2021'!$1:$1048576,3,0),"")</f>
        <v>M2</v>
      </c>
      <c r="G612" s="499">
        <v>1</v>
      </c>
      <c r="H612" s="500">
        <f>IF($D612&lt;&gt;"",VLOOKUP($D612,'SINAPI-MT ABRIL 2021'!$1:$1048576,4,0),"")</f>
        <v>12.78</v>
      </c>
      <c r="I612" s="501">
        <f t="shared" ref="I612" si="91">TRUNC(G612*H612,2)</f>
        <v>12.78</v>
      </c>
    </row>
    <row r="613" spans="2:9" ht="14.25" customHeight="1" thickBot="1">
      <c r="B613" s="152"/>
      <c r="C613" s="153"/>
      <c r="D613" s="154"/>
      <c r="E613" s="155"/>
      <c r="F613" s="153"/>
      <c r="G613" s="156"/>
      <c r="H613" s="157"/>
      <c r="I613" s="158"/>
    </row>
    <row r="614" spans="2:9" ht="24" customHeight="1" thickBot="1">
      <c r="B614" s="540" t="s">
        <v>818</v>
      </c>
      <c r="C614" s="541"/>
      <c r="D614" s="541"/>
      <c r="E614" s="542" t="s">
        <v>819</v>
      </c>
      <c r="F614" s="553" t="s">
        <v>992</v>
      </c>
      <c r="G614" s="544"/>
      <c r="H614" s="545"/>
      <c r="I614" s="546">
        <f>TRUNC(SUM(I615:I616),2)</f>
        <v>28.7</v>
      </c>
    </row>
    <row r="615" spans="2:9" ht="25.5">
      <c r="B615" s="516" t="s">
        <v>783</v>
      </c>
      <c r="C615" s="517" t="s">
        <v>20</v>
      </c>
      <c r="D615" s="517">
        <v>102200</v>
      </c>
      <c r="E615" s="497" t="str">
        <f>IF($D615&lt;&gt;"",VLOOKUP($D615,'SINAPI-MT ABRIL 2021'!$A$1:G122705,2,0),"")</f>
        <v>APLICAÇÃO MASSA ALQUÍDICA PARA MADEIRA, PARA PINTURA COM TINTA DE ACABAMENTO (PIGMENTADA). AF_01/2021</v>
      </c>
      <c r="F615" s="498" t="str">
        <f>IF($D615&lt;&gt;"",VLOOKUP($D615,'SINAPI-MT ABRIL 2021'!$1:$1048576,3,0),"")</f>
        <v>M2</v>
      </c>
      <c r="G615" s="499">
        <v>1</v>
      </c>
      <c r="H615" s="500">
        <f>IF($D615&lt;&gt;"",VLOOKUP($D615,'SINAPI-MT ABRIL 2021'!$1:$1048576,4,0),"")</f>
        <v>13.13</v>
      </c>
      <c r="I615" s="501">
        <f t="shared" ref="I615:I616" si="92">TRUNC(G615*H615,2)</f>
        <v>13.13</v>
      </c>
    </row>
    <row r="616" spans="2:9" ht="25.5">
      <c r="B616" s="118" t="s">
        <v>783</v>
      </c>
      <c r="C616" s="119" t="s">
        <v>20</v>
      </c>
      <c r="D616" s="119">
        <v>102230</v>
      </c>
      <c r="E616" s="116" t="str">
        <f>IF($D616&lt;&gt;"",VLOOKUP($D616,'SINAPI-MT ABRIL 2021'!$A$1:G122706,2,0),"")</f>
        <v>PINTURA TINTA DE ACABAMENTO (PIGMENTADA) ESMALTE SINTÉTICO BRILHANTE EM MADEIRA, 3 DEMÃOS. AF_01/2021</v>
      </c>
      <c r="F616" s="117" t="str">
        <f>IF($D616&lt;&gt;"",VLOOKUP($D616,'SINAPI-MT ABRIL 2021'!$1:$1048576,3,0),"")</f>
        <v>M2</v>
      </c>
      <c r="G616" s="105">
        <v>1</v>
      </c>
      <c r="H616" s="106">
        <f>IF($D616&lt;&gt;"",VLOOKUP($D616,'SINAPI-MT ABRIL 2021'!$1:$1048576,4,0),"")</f>
        <v>15.57</v>
      </c>
      <c r="I616" s="107">
        <f t="shared" si="92"/>
        <v>15.57</v>
      </c>
    </row>
    <row r="617" spans="2:9" ht="14.25" customHeight="1" thickBot="1">
      <c r="B617" s="385"/>
      <c r="C617" s="386"/>
      <c r="D617" s="386"/>
      <c r="E617" s="369"/>
      <c r="F617" s="370"/>
      <c r="G617" s="360"/>
      <c r="H617" s="371"/>
      <c r="I617" s="372"/>
    </row>
    <row r="618" spans="2:9" ht="33.75" customHeight="1" thickBot="1">
      <c r="B618" s="540" t="s">
        <v>820</v>
      </c>
      <c r="C618" s="541"/>
      <c r="D618" s="541"/>
      <c r="E618" s="542" t="s">
        <v>472</v>
      </c>
      <c r="F618" s="553" t="s">
        <v>992</v>
      </c>
      <c r="G618" s="544"/>
      <c r="H618" s="545"/>
      <c r="I618" s="546">
        <f>TRUNC(SUM(I619:I620),2)</f>
        <v>28.7</v>
      </c>
    </row>
    <row r="619" spans="2:9" ht="25.5">
      <c r="B619" s="516" t="s">
        <v>783</v>
      </c>
      <c r="C619" s="517" t="s">
        <v>20</v>
      </c>
      <c r="D619" s="517">
        <v>102200</v>
      </c>
      <c r="E619" s="497" t="str">
        <f>IF($D619&lt;&gt;"",VLOOKUP($D619,'SINAPI-MT ABRIL 2021'!$A$1:G122709,2,0),"")</f>
        <v>APLICAÇÃO MASSA ALQUÍDICA PARA MADEIRA, PARA PINTURA COM TINTA DE ACABAMENTO (PIGMENTADA). AF_01/2021</v>
      </c>
      <c r="F619" s="498" t="str">
        <f>IF($D619&lt;&gt;"",VLOOKUP($D619,'SINAPI-MT ABRIL 2021'!$1:$1048576,3,0),"")</f>
        <v>M2</v>
      </c>
      <c r="G619" s="499">
        <v>1</v>
      </c>
      <c r="H619" s="500">
        <f>IF($D619&lt;&gt;"",VLOOKUP($D619,'SINAPI-MT ABRIL 2021'!$1:$1048576,4,0),"")</f>
        <v>13.13</v>
      </c>
      <c r="I619" s="501">
        <f t="shared" ref="I619:I620" si="93">TRUNC(G619*H619,2)</f>
        <v>13.13</v>
      </c>
    </row>
    <row r="620" spans="2:9" ht="25.5">
      <c r="B620" s="118" t="s">
        <v>783</v>
      </c>
      <c r="C620" s="119" t="s">
        <v>20</v>
      </c>
      <c r="D620" s="119">
        <v>102230</v>
      </c>
      <c r="E620" s="116" t="str">
        <f>IF($D620&lt;&gt;"",VLOOKUP($D620,'SINAPI-MT ABRIL 2021'!$A$1:G122710,2,0),"")</f>
        <v>PINTURA TINTA DE ACABAMENTO (PIGMENTADA) ESMALTE SINTÉTICO BRILHANTE EM MADEIRA, 3 DEMÃOS. AF_01/2021</v>
      </c>
      <c r="F620" s="117" t="str">
        <f>IF($D620&lt;&gt;"",VLOOKUP($D620,'SINAPI-MT ABRIL 2021'!$1:$1048576,3,0),"")</f>
        <v>M2</v>
      </c>
      <c r="G620" s="105">
        <v>1</v>
      </c>
      <c r="H620" s="106">
        <f>IF($D620&lt;&gt;"",VLOOKUP($D620,'SINAPI-MT ABRIL 2021'!$1:$1048576,4,0),"")</f>
        <v>15.57</v>
      </c>
      <c r="I620" s="107">
        <f t="shared" si="93"/>
        <v>15.57</v>
      </c>
    </row>
    <row r="621" spans="2:9" ht="14.25" customHeight="1" thickBot="1">
      <c r="B621" s="385"/>
      <c r="C621" s="386"/>
      <c r="D621" s="386"/>
      <c r="E621" s="369"/>
      <c r="F621" s="370"/>
      <c r="G621" s="360"/>
      <c r="H621" s="371"/>
      <c r="I621" s="372"/>
    </row>
    <row r="622" spans="2:9" ht="14.25" customHeight="1" thickBot="1">
      <c r="B622" s="540" t="s">
        <v>1006</v>
      </c>
      <c r="C622" s="541"/>
      <c r="D622" s="541"/>
      <c r="E622" s="542" t="s">
        <v>473</v>
      </c>
      <c r="F622" s="553" t="s">
        <v>992</v>
      </c>
      <c r="G622" s="544"/>
      <c r="H622" s="545"/>
      <c r="I622" s="546">
        <f>TRUNC(SUM(I623:I626),2)</f>
        <v>37.020000000000003</v>
      </c>
    </row>
    <row r="623" spans="2:9" ht="14.25" customHeight="1">
      <c r="B623" s="516" t="s">
        <v>783</v>
      </c>
      <c r="C623" s="517" t="s">
        <v>20</v>
      </c>
      <c r="D623" s="517">
        <v>88312</v>
      </c>
      <c r="E623" s="497" t="str">
        <f>IF($D623&lt;&gt;"",VLOOKUP($D623,'SINAPI-MT ABRIL 2021'!$A$1:G122713,2,0),"")</f>
        <v>PINTOR PARA TINTA EPÓXI COM ENCARGOS COMPLEMENTARES</v>
      </c>
      <c r="F623" s="498" t="str">
        <f>IF($D623&lt;&gt;"",VLOOKUP($D623,'SINAPI-MT ABRIL 2021'!$1:$1048576,3,0),"")</f>
        <v>H</v>
      </c>
      <c r="G623" s="499">
        <v>0.4</v>
      </c>
      <c r="H623" s="500">
        <f>IF($D623&lt;&gt;"",VLOOKUP($D623,'SINAPI-MT ABRIL 2021'!$1:$1048576,4,0),"")</f>
        <v>19.72</v>
      </c>
      <c r="I623" s="501">
        <f t="shared" ref="I623:I626" si="94">TRUNC(G623*H623,2)</f>
        <v>7.88</v>
      </c>
    </row>
    <row r="624" spans="2:9" ht="14.25" customHeight="1">
      <c r="B624" s="118" t="s">
        <v>783</v>
      </c>
      <c r="C624" s="119" t="s">
        <v>20</v>
      </c>
      <c r="D624" s="119">
        <v>88316</v>
      </c>
      <c r="E624" s="116" t="str">
        <f>IF($D624&lt;&gt;"",VLOOKUP($D624,'SINAPI-MT ABRIL 2021'!$A$1:G122714,2,0),"")</f>
        <v>SERVENTE COM ENCARGOS COMPLEMENTARES</v>
      </c>
      <c r="F624" s="117" t="str">
        <f>IF($D624&lt;&gt;"",VLOOKUP($D624,'SINAPI-MT ABRIL 2021'!$1:$1048576,3,0),"")</f>
        <v>H</v>
      </c>
      <c r="G624" s="105">
        <v>0.3</v>
      </c>
      <c r="H624" s="106">
        <f>IF($D624&lt;&gt;"",VLOOKUP($D624,'SINAPI-MT ABRIL 2021'!$1:$1048576,4,0),"")</f>
        <v>14.02</v>
      </c>
      <c r="I624" s="107">
        <f t="shared" si="94"/>
        <v>4.2</v>
      </c>
    </row>
    <row r="625" spans="2:9" ht="14.25" customHeight="1">
      <c r="B625" s="118" t="s">
        <v>789</v>
      </c>
      <c r="C625" s="119" t="s">
        <v>20</v>
      </c>
      <c r="D625" s="119">
        <v>5330</v>
      </c>
      <c r="E625" s="116" t="str">
        <f>IF($D625&lt;&gt;"",VLOOKUP($D625,'SINAPI-MT ABRIL 2021'!$A$1:G122715,2,0),"")</f>
        <v>DILUENTE EPOXI</v>
      </c>
      <c r="F625" s="117" t="str">
        <f>IF($D625&lt;&gt;"",VLOOKUP($D625,'SINAPI-MT ABRIL 2021'!$1:$1048576,3,0),"")</f>
        <v xml:space="preserve">L     </v>
      </c>
      <c r="G625" s="105">
        <v>0.05</v>
      </c>
      <c r="H625" s="106">
        <f>IF($D625&lt;&gt;"",VLOOKUP($D625,'SINAPI-MT ABRIL 2021'!$1:$1048576,4,0),"")</f>
        <v>35.49</v>
      </c>
      <c r="I625" s="107">
        <f t="shared" si="94"/>
        <v>1.77</v>
      </c>
    </row>
    <row r="626" spans="2:9" ht="14.25" customHeight="1">
      <c r="B626" s="118" t="s">
        <v>789</v>
      </c>
      <c r="C626" s="119" t="s">
        <v>20</v>
      </c>
      <c r="D626" s="119">
        <v>7304</v>
      </c>
      <c r="E626" s="116" t="str">
        <f>IF($D626&lt;&gt;"",VLOOKUP($D626,'SINAPI-MT ABRIL 2021'!$A$1:G122716,2,0),"")</f>
        <v>TINTA EPOXI BASE AGUA PREMIUM, BRANCA</v>
      </c>
      <c r="F626" s="117" t="str">
        <f>IF($D626&lt;&gt;"",VLOOKUP($D626,'SINAPI-MT ABRIL 2021'!$1:$1048576,3,0),"")</f>
        <v xml:space="preserve">L     </v>
      </c>
      <c r="G626" s="105">
        <v>0.45</v>
      </c>
      <c r="H626" s="106">
        <f>IF($D626&lt;&gt;"",VLOOKUP($D626,'SINAPI-MT ABRIL 2021'!$1:$1048576,4,0),"")</f>
        <v>51.51</v>
      </c>
      <c r="I626" s="107">
        <f t="shared" si="94"/>
        <v>23.17</v>
      </c>
    </row>
    <row r="627" spans="2:9" ht="14.25" customHeight="1">
      <c r="B627" s="118"/>
      <c r="C627" s="119"/>
      <c r="D627" s="119"/>
      <c r="E627" s="116"/>
      <c r="F627" s="117"/>
      <c r="G627" s="105"/>
      <c r="H627" s="111"/>
      <c r="I627" s="107"/>
    </row>
    <row r="628" spans="2:9" ht="18" customHeight="1">
      <c r="B628" s="166" t="s">
        <v>168</v>
      </c>
      <c r="C628" s="167"/>
      <c r="D628" s="167"/>
      <c r="E628" s="167"/>
      <c r="F628" s="167"/>
      <c r="G628" s="168"/>
      <c r="H628" s="167"/>
      <c r="I628" s="170"/>
    </row>
    <row r="629" spans="2:9" ht="14.25" customHeight="1">
      <c r="B629" s="160"/>
      <c r="C629" s="161"/>
      <c r="D629" s="162"/>
      <c r="E629" s="162"/>
      <c r="F629" s="161"/>
      <c r="G629" s="163"/>
      <c r="H629" s="164"/>
      <c r="I629" s="165"/>
    </row>
    <row r="630" spans="2:9" ht="14.25" customHeight="1" thickBot="1">
      <c r="B630" s="363"/>
      <c r="C630" s="364"/>
      <c r="D630" s="365"/>
      <c r="E630" s="365"/>
      <c r="F630" s="364"/>
      <c r="G630" s="366"/>
      <c r="H630" s="367"/>
      <c r="I630" s="368"/>
    </row>
    <row r="631" spans="2:9" ht="25.5" customHeight="1" thickBot="1">
      <c r="B631" s="540" t="s">
        <v>169</v>
      </c>
      <c r="C631" s="541"/>
      <c r="D631" s="541"/>
      <c r="E631" s="542" t="s">
        <v>170</v>
      </c>
      <c r="F631" s="543" t="s">
        <v>994</v>
      </c>
      <c r="G631" s="544"/>
      <c r="H631" s="545"/>
      <c r="I631" s="546">
        <f>TRUNC(SUM(I632),2)</f>
        <v>356.45</v>
      </c>
    </row>
    <row r="632" spans="2:9" ht="51">
      <c r="B632" s="494" t="s">
        <v>783</v>
      </c>
      <c r="C632" s="495" t="s">
        <v>20</v>
      </c>
      <c r="D632" s="503">
        <v>94715</v>
      </c>
      <c r="E632" s="497" t="str">
        <f>IF($D632&lt;&gt;"",VLOOKUP($D632,'SINAPI-MT ABRIL 2021'!$A$1:G122722,2,0),"")</f>
        <v>ADAPTADOR COM FLANGES LIVRES, PVC, SOLDÁVEL, DN 110 MM X 4 , INSTALADO EM RESERVAÇÃO DE ÁGUA DE EDIFICAÇÃO QUE POSSUA RESERVATÓRIO DE FIBRA/FIBROCIMENTO   FORNECIMENTO E INSTALAÇÃO. AF_06/2016</v>
      </c>
      <c r="F632" s="498" t="str">
        <f>IF($D632&lt;&gt;"",VLOOKUP($D632,'SINAPI-MT ABRIL 2021'!$1:$1048576,3,0),"")</f>
        <v>UN</v>
      </c>
      <c r="G632" s="499">
        <v>1</v>
      </c>
      <c r="H632" s="500">
        <f>IF($D632&lt;&gt;"",VLOOKUP($D632,'SINAPI-MT ABRIL 2021'!$1:$1048576,4,0),"")</f>
        <v>356.45</v>
      </c>
      <c r="I632" s="501">
        <f t="shared" ref="I632" si="95">TRUNC(G632*H632,2)</f>
        <v>356.45</v>
      </c>
    </row>
    <row r="633" spans="2:9" ht="14.25" customHeight="1" thickBot="1">
      <c r="B633" s="363"/>
      <c r="C633" s="364"/>
      <c r="D633" s="365"/>
      <c r="E633" s="365"/>
      <c r="F633" s="364"/>
      <c r="G633" s="366"/>
      <c r="H633" s="367"/>
      <c r="I633" s="368"/>
    </row>
    <row r="634" spans="2:9" ht="25.5" customHeight="1" thickBot="1">
      <c r="B634" s="540" t="s">
        <v>171</v>
      </c>
      <c r="C634" s="541"/>
      <c r="D634" s="541"/>
      <c r="E634" s="542" t="s">
        <v>172</v>
      </c>
      <c r="F634" s="543" t="s">
        <v>994</v>
      </c>
      <c r="G634" s="544"/>
      <c r="H634" s="545"/>
      <c r="I634" s="546">
        <f>TRUNC(SUM(I635),2)</f>
        <v>257.88</v>
      </c>
    </row>
    <row r="635" spans="2:9" ht="51">
      <c r="B635" s="494" t="s">
        <v>783</v>
      </c>
      <c r="C635" s="495" t="s">
        <v>20</v>
      </c>
      <c r="D635" s="503">
        <v>94714</v>
      </c>
      <c r="E635" s="497" t="str">
        <f>IF($D635&lt;&gt;"",VLOOKUP($D635,'SINAPI-MT ABRIL 2021'!$A$1:G122725,2,0),"")</f>
        <v>ADAPTADOR COM FLANGES LIVRES, PVC, SOLDÁVEL, DN 85 MM X 3 , INSTALADO EM RESERVAÇÃO DE ÁGUA DE EDIFICAÇÃO QUE POSSUA RESERVATÓRIO DE FIBRA/FIBROCIMENTO   FORNECIMENTO E INSTALAÇÃO. AF_06/2016</v>
      </c>
      <c r="F635" s="498" t="str">
        <f>IF($D635&lt;&gt;"",VLOOKUP($D635,'SINAPI-MT ABRIL 2021'!$1:$1048576,3,0),"")</f>
        <v>UN</v>
      </c>
      <c r="G635" s="499">
        <v>1</v>
      </c>
      <c r="H635" s="500">
        <f>IF($D635&lt;&gt;"",VLOOKUP($D635,'SINAPI-MT ABRIL 2021'!$1:$1048576,4,0),"")</f>
        <v>257.88</v>
      </c>
      <c r="I635" s="501">
        <f t="shared" ref="I635" si="96">TRUNC(G635*H635,2)</f>
        <v>257.88</v>
      </c>
    </row>
    <row r="636" spans="2:9" ht="14.25" customHeight="1" thickBot="1">
      <c r="B636" s="363"/>
      <c r="C636" s="364"/>
      <c r="D636" s="365"/>
      <c r="E636" s="365"/>
      <c r="F636" s="364"/>
      <c r="G636" s="366"/>
      <c r="H636" s="367"/>
      <c r="I636" s="368"/>
    </row>
    <row r="637" spans="2:9" ht="25.5" customHeight="1" thickBot="1">
      <c r="B637" s="540" t="s">
        <v>173</v>
      </c>
      <c r="C637" s="541"/>
      <c r="D637" s="541"/>
      <c r="E637" s="542" t="s">
        <v>174</v>
      </c>
      <c r="F637" s="543" t="s">
        <v>994</v>
      </c>
      <c r="G637" s="544"/>
      <c r="H637" s="545"/>
      <c r="I637" s="546">
        <f>TRUNC(SUM(I638),2)</f>
        <v>15.74</v>
      </c>
    </row>
    <row r="638" spans="2:9" ht="51">
      <c r="B638" s="494" t="s">
        <v>783</v>
      </c>
      <c r="C638" s="495" t="s">
        <v>20</v>
      </c>
      <c r="D638" s="503">
        <v>94783</v>
      </c>
      <c r="E638" s="497" t="str">
        <f>IF($D638&lt;&gt;"",VLOOKUP($D638,'SINAPI-MT ABRIL 2021'!$A$1:G122728,2,0),"")</f>
        <v>ADAPTADOR COM FLANGE E ANEL DE VEDAÇÃO, PVC, SOLDÁVEL, DN  20 MM X 1/2 , INSTALADO EM RESERVAÇÃO DE ÁGUA DE EDIFICAÇÃO QUE POSSUA RESERVATÓRIO DE FIBRA/FIBROCIMENTO   FORNECIMENTO E INSTALAÇÃO. AF_06/2016</v>
      </c>
      <c r="F638" s="498" t="str">
        <f>IF($D638&lt;&gt;"",VLOOKUP($D638,'SINAPI-MT ABRIL 2021'!$1:$1048576,3,0),"")</f>
        <v>UN</v>
      </c>
      <c r="G638" s="499">
        <v>1</v>
      </c>
      <c r="H638" s="500">
        <f>IF($D638&lt;&gt;"",VLOOKUP($D638,'SINAPI-MT ABRIL 2021'!$1:$1048576,4,0),"")</f>
        <v>15.74</v>
      </c>
      <c r="I638" s="501">
        <f t="shared" ref="I638" si="97">TRUNC(G638*H638,2)</f>
        <v>15.74</v>
      </c>
    </row>
    <row r="639" spans="2:9" ht="14.25" customHeight="1" thickBot="1">
      <c r="B639" s="363"/>
      <c r="C639" s="364"/>
      <c r="D639" s="365"/>
      <c r="E639" s="365"/>
      <c r="F639" s="364"/>
      <c r="G639" s="366"/>
      <c r="H639" s="367"/>
      <c r="I639" s="368"/>
    </row>
    <row r="640" spans="2:9" ht="25.5" customHeight="1" thickBot="1">
      <c r="B640" s="540" t="s">
        <v>175</v>
      </c>
      <c r="C640" s="541"/>
      <c r="D640" s="541"/>
      <c r="E640" s="542" t="s">
        <v>483</v>
      </c>
      <c r="F640" s="543" t="s">
        <v>994</v>
      </c>
      <c r="G640" s="544"/>
      <c r="H640" s="545"/>
      <c r="I640" s="546">
        <f>TRUNC(SUM(I641),2)</f>
        <v>67.72</v>
      </c>
    </row>
    <row r="641" spans="2:9" ht="57.75" customHeight="1">
      <c r="B641" s="494" t="s">
        <v>783</v>
      </c>
      <c r="C641" s="495" t="s">
        <v>20</v>
      </c>
      <c r="D641" s="503">
        <v>94670</v>
      </c>
      <c r="E641" s="497" t="str">
        <f>IF($D641&lt;&gt;"",VLOOKUP($D641,'SINAPI-MT ABRIL 2021'!$A$1:G122731,2,0),"")</f>
        <v>ADAPTADOR CURTO COM BOLSA E ROSCA PARA REGISTRO, PVC, SOLDÁVEL, DN 110 MM X 4 , INSTALADO EM RESERVAÇÃO DE ÁGUA DE EDIFICAÇÃO QUE POSSUA RESERVATÓRIO DE FIBRA/FIBROCIMENTO   FORNECIMENTO E INSTALAÇÃO. AF_06/2016</v>
      </c>
      <c r="F641" s="498" t="str">
        <f>IF($D641&lt;&gt;"",VLOOKUP($D641,'SINAPI-MT ABRIL 2021'!$1:$1048576,3,0),"")</f>
        <v>UN</v>
      </c>
      <c r="G641" s="499">
        <v>1</v>
      </c>
      <c r="H641" s="500">
        <f>IF($D641&lt;&gt;"",VLOOKUP($D641,'SINAPI-MT ABRIL 2021'!$1:$1048576,4,0),"")</f>
        <v>67.72</v>
      </c>
      <c r="I641" s="501">
        <f t="shared" ref="I641" si="98">TRUNC(G641*H641,2)</f>
        <v>67.72</v>
      </c>
    </row>
    <row r="642" spans="2:9" ht="14.25" customHeight="1" thickBot="1">
      <c r="B642" s="363"/>
      <c r="C642" s="364"/>
      <c r="D642" s="365"/>
      <c r="E642" s="365"/>
      <c r="F642" s="364"/>
      <c r="G642" s="366"/>
      <c r="H642" s="367"/>
      <c r="I642" s="368"/>
    </row>
    <row r="643" spans="2:9" ht="37.5" customHeight="1" thickBot="1">
      <c r="B643" s="540" t="s">
        <v>179</v>
      </c>
      <c r="C643" s="541"/>
      <c r="D643" s="541"/>
      <c r="E643" s="542" t="s">
        <v>484</v>
      </c>
      <c r="F643" s="543" t="s">
        <v>994</v>
      </c>
      <c r="G643" s="544"/>
      <c r="H643" s="545"/>
      <c r="I643" s="546">
        <f>TRUNC(SUM(I644),2)</f>
        <v>3.26</v>
      </c>
    </row>
    <row r="644" spans="2:9" ht="51" customHeight="1">
      <c r="B644" s="494" t="s">
        <v>783</v>
      </c>
      <c r="C644" s="495" t="s">
        <v>20</v>
      </c>
      <c r="D644" s="503">
        <v>89422</v>
      </c>
      <c r="E644" s="497" t="str">
        <f>IF($D644&lt;&gt;"",VLOOKUP($D644,'SINAPI-MT ABRIL 2021'!$A$1:G122734,2,0),"")</f>
        <v>ADAPTADOR CURTO COM BOLSA E ROSCA PARA REGISTRO, PVC, SOLDÁVEL, DN 20MM X 1/2, INSTALADO EM RAMAL DE DISTRIBUIÇÃO DE ÁGUA - FORNECIMENTO E INSTALAÇÃO. AF_12/2014</v>
      </c>
      <c r="F644" s="498" t="str">
        <f>IF($D644&lt;&gt;"",VLOOKUP($D644,'SINAPI-MT ABRIL 2021'!$1:$1048576,3,0),"")</f>
        <v>UN</v>
      </c>
      <c r="G644" s="499">
        <v>1</v>
      </c>
      <c r="H644" s="500">
        <f>IF($D644&lt;&gt;"",VLOOKUP($D644,'SINAPI-MT ABRIL 2021'!$1:$1048576,4,0),"")</f>
        <v>3.26</v>
      </c>
      <c r="I644" s="501">
        <f t="shared" ref="I644" si="99">TRUNC(G644*H644,2)</f>
        <v>3.26</v>
      </c>
    </row>
    <row r="645" spans="2:9" ht="14.25" customHeight="1" thickBot="1">
      <c r="B645" s="363"/>
      <c r="C645" s="364"/>
      <c r="D645" s="365"/>
      <c r="E645" s="365"/>
      <c r="F645" s="364"/>
      <c r="G645" s="366"/>
      <c r="H645" s="367"/>
      <c r="I645" s="368"/>
    </row>
    <row r="646" spans="2:9" ht="25.5" customHeight="1" thickBot="1">
      <c r="B646" s="540" t="s">
        <v>180</v>
      </c>
      <c r="C646" s="541"/>
      <c r="D646" s="541"/>
      <c r="E646" s="542" t="s">
        <v>176</v>
      </c>
      <c r="F646" s="543" t="s">
        <v>994</v>
      </c>
      <c r="G646" s="544"/>
      <c r="H646" s="545"/>
      <c r="I646" s="546">
        <f>TRUNC(SUM(I647),2)</f>
        <v>5.99</v>
      </c>
    </row>
    <row r="647" spans="2:9" ht="38.25" customHeight="1">
      <c r="B647" s="494" t="s">
        <v>783</v>
      </c>
      <c r="C647" s="495" t="s">
        <v>20</v>
      </c>
      <c r="D647" s="503">
        <v>89532</v>
      </c>
      <c r="E647" s="497" t="str">
        <f>IF($D647&lt;&gt;"",VLOOKUP($D647,'SINAPI-MT ABRIL 2021'!$A$1:G122737,2,0),"")</f>
        <v>LUVA DE REDUÇÃO, PVC, SOLDÁVEL, DN 32MM X 25MM, INSTALADO EM PRUMADA DE ÁGUA - FORNECIMENTO E INSTALAÇÃO. AF_12/2014</v>
      </c>
      <c r="F647" s="498" t="str">
        <f>IF($D647&lt;&gt;"",VLOOKUP($D647,'SINAPI-MT ABRIL 2021'!$1:$1048576,3,0),"")</f>
        <v>UN</v>
      </c>
      <c r="G647" s="499">
        <v>1</v>
      </c>
      <c r="H647" s="500">
        <f>IF($D647&lt;&gt;"",VLOOKUP($D647,'SINAPI-MT ABRIL 2021'!$1:$1048576,4,0),"")</f>
        <v>5.99</v>
      </c>
      <c r="I647" s="501">
        <f t="shared" ref="I647" si="100">TRUNC(G647*H647,2)</f>
        <v>5.99</v>
      </c>
    </row>
    <row r="648" spans="2:9" ht="14.25" customHeight="1" thickBot="1">
      <c r="B648" s="363"/>
      <c r="C648" s="364"/>
      <c r="D648" s="365"/>
      <c r="E648" s="365"/>
      <c r="F648" s="364"/>
      <c r="G648" s="366"/>
      <c r="H648" s="367"/>
      <c r="I648" s="368"/>
    </row>
    <row r="649" spans="2:9" ht="42" customHeight="1" thickBot="1">
      <c r="B649" s="540" t="s">
        <v>181</v>
      </c>
      <c r="C649" s="541"/>
      <c r="D649" s="541"/>
      <c r="E649" s="542" t="s">
        <v>821</v>
      </c>
      <c r="F649" s="543" t="s">
        <v>994</v>
      </c>
      <c r="G649" s="544"/>
      <c r="H649" s="545"/>
      <c r="I649" s="546">
        <f>TRUNC(SUM(I650:I650),2)</f>
        <v>18.07</v>
      </c>
    </row>
    <row r="650" spans="2:9" ht="25.5">
      <c r="B650" s="494" t="s">
        <v>783</v>
      </c>
      <c r="C650" s="495" t="s">
        <v>20</v>
      </c>
      <c r="D650" s="503">
        <v>89605</v>
      </c>
      <c r="E650" s="497" t="str">
        <f>IF($D650&lt;&gt;"",VLOOKUP($D650,'SINAPI-MT ABRIL 2021'!$A$1:G122740,2,0),"")</f>
        <v>LUVA DE REDUÇÃO, PVC, SOLDÁVEL, DN 60MM X 50MM, INSTALADO EM PRUMADA DE ÁGUA - FORNECIMENTO E INSTALAÇÃO. AF_12/2014</v>
      </c>
      <c r="F650" s="498" t="str">
        <f>IF($D650&lt;&gt;"",VLOOKUP($D650,'SINAPI-MT ABRIL 2021'!$1:$1048576,3,0),"")</f>
        <v>UN</v>
      </c>
      <c r="G650" s="499">
        <v>1</v>
      </c>
      <c r="H650" s="500">
        <f>IF($D650&lt;&gt;"",VLOOKUP($D650,'SINAPI-MT ABRIL 2021'!$1:$1048576,4,0),"")</f>
        <v>18.07</v>
      </c>
      <c r="I650" s="501">
        <f t="shared" ref="I650" si="101">TRUNC(G650*H650,2)</f>
        <v>18.07</v>
      </c>
    </row>
    <row r="651" spans="2:9" ht="14.25" customHeight="1" thickBot="1">
      <c r="B651" s="355"/>
      <c r="C651" s="356"/>
      <c r="D651" s="387"/>
      <c r="E651" s="373"/>
      <c r="F651" s="388"/>
      <c r="G651" s="360"/>
      <c r="H651" s="389"/>
      <c r="I651" s="372"/>
    </row>
    <row r="652" spans="2:9" ht="30.75" customHeight="1" thickBot="1">
      <c r="B652" s="540" t="s">
        <v>182</v>
      </c>
      <c r="C652" s="541"/>
      <c r="D652" s="541"/>
      <c r="E652" s="542" t="s">
        <v>823</v>
      </c>
      <c r="F652" s="543" t="s">
        <v>994</v>
      </c>
      <c r="G652" s="544"/>
      <c r="H652" s="545"/>
      <c r="I652" s="546">
        <f>TRUNC(SUM(I653:I658),2)</f>
        <v>21.46</v>
      </c>
    </row>
    <row r="653" spans="2:9" ht="30.75" customHeight="1">
      <c r="B653" s="494" t="s">
        <v>783</v>
      </c>
      <c r="C653" s="495" t="s">
        <v>20</v>
      </c>
      <c r="D653" s="495">
        <v>88248</v>
      </c>
      <c r="E653" s="497" t="str">
        <f>IF($D653&lt;&gt;"",VLOOKUP($D653,'SINAPI-MT ABRIL 2021'!$A$1:G122743,2,0),"")</f>
        <v>AUXILIAR DE ENCANADOR OU BOMBEIRO HIDRÁULICO COM ENCARGOS COMPLEMENTARES</v>
      </c>
      <c r="F653" s="498" t="str">
        <f>IF($D653&lt;&gt;"",VLOOKUP($D653,'SINAPI-MT ABRIL 2021'!$1:$1048576,3,0),"")</f>
        <v>H</v>
      </c>
      <c r="G653" s="499">
        <v>8.5000000000000006E-2</v>
      </c>
      <c r="H653" s="500">
        <f>IF($D653&lt;&gt;"",VLOOKUP($D653,'SINAPI-MT ABRIL 2021'!$1:$1048576,4,0),"")</f>
        <v>13.48</v>
      </c>
      <c r="I653" s="501">
        <f t="shared" ref="I653:I658" si="102">TRUNC(G653*H653,2)</f>
        <v>1.1399999999999999</v>
      </c>
    </row>
    <row r="654" spans="2:9" ht="25.5">
      <c r="B654" s="102" t="s">
        <v>783</v>
      </c>
      <c r="C654" s="103" t="s">
        <v>20</v>
      </c>
      <c r="D654" s="103">
        <v>88267</v>
      </c>
      <c r="E654" s="116" t="str">
        <f>IF($D654&lt;&gt;"",VLOOKUP($D654,'SINAPI-MT ABRIL 2021'!$A$1:G122744,2,0),"")</f>
        <v>ENCANADOR OU BOMBEIRO HIDRÁULICO COM ENCARGOS COMPLEMENTARES</v>
      </c>
      <c r="F654" s="117" t="str">
        <f>IF($D654&lt;&gt;"",VLOOKUP($D654,'SINAPI-MT ABRIL 2021'!$1:$1048576,3,0),"")</f>
        <v>H</v>
      </c>
      <c r="G654" s="105">
        <v>8.5000000000000006E-2</v>
      </c>
      <c r="H654" s="106">
        <f>IF($D654&lt;&gt;"",VLOOKUP($D654,'SINAPI-MT ABRIL 2021'!$1:$1048576,4,0),"")</f>
        <v>17.66</v>
      </c>
      <c r="I654" s="107">
        <f t="shared" si="102"/>
        <v>1.5</v>
      </c>
    </row>
    <row r="655" spans="2:9">
      <c r="B655" s="102" t="s">
        <v>789</v>
      </c>
      <c r="C655" s="103" t="s">
        <v>20</v>
      </c>
      <c r="D655" s="103">
        <v>20080</v>
      </c>
      <c r="E655" s="116" t="str">
        <f>IF($D655&lt;&gt;"",VLOOKUP($D655,'SINAPI-MT ABRIL 2021'!$A$1:G122745,2,0),"")</f>
        <v>ADESIVO PLASTICO PARA PVC, FRASCO COM 175 GR</v>
      </c>
      <c r="F655" s="117" t="str">
        <f>IF($D655&lt;&gt;"",VLOOKUP($D655,'SINAPI-MT ABRIL 2021'!$1:$1048576,3,0),"")</f>
        <v xml:space="preserve">UN    </v>
      </c>
      <c r="G655" s="105">
        <v>2.4E-2</v>
      </c>
      <c r="H655" s="106">
        <f>IF($D655&lt;&gt;"",VLOOKUP($D655,'SINAPI-MT ABRIL 2021'!$1:$1048576,4,0),"")</f>
        <v>25.77</v>
      </c>
      <c r="I655" s="107">
        <f t="shared" si="102"/>
        <v>0.61</v>
      </c>
    </row>
    <row r="656" spans="2:9" ht="25.5">
      <c r="B656" s="102" t="s">
        <v>789</v>
      </c>
      <c r="C656" s="103" t="s">
        <v>20</v>
      </c>
      <c r="D656" s="103">
        <v>823</v>
      </c>
      <c r="E656" s="116" t="str">
        <f>IF($D656&lt;&gt;"",VLOOKUP($D656,'SINAPI-MT ABRIL 2021'!$A$1:G122746,2,0),"")</f>
        <v>BUCHA DE REDUCAO DE PVC, SOLDAVEL, CURTA, COM 75 X 60 MM, PARA AGUA FRIA PREDIAL</v>
      </c>
      <c r="F656" s="117" t="str">
        <f>IF($D656&lt;&gt;"",VLOOKUP($D656,'SINAPI-MT ABRIL 2021'!$1:$1048576,3,0),"")</f>
        <v xml:space="preserve">UN    </v>
      </c>
      <c r="G656" s="105">
        <v>1</v>
      </c>
      <c r="H656" s="106">
        <f>IF($D656&lt;&gt;"",VLOOKUP($D656,'SINAPI-MT ABRIL 2021'!$1:$1048576,4,0),"")</f>
        <v>16.04</v>
      </c>
      <c r="I656" s="107">
        <f t="shared" si="102"/>
        <v>16.04</v>
      </c>
    </row>
    <row r="657" spans="2:9">
      <c r="B657" s="102" t="s">
        <v>789</v>
      </c>
      <c r="C657" s="103" t="s">
        <v>20</v>
      </c>
      <c r="D657" s="103">
        <v>20083</v>
      </c>
      <c r="E657" s="116" t="str">
        <f>IF($D657&lt;&gt;"",VLOOKUP($D657,'SINAPI-MT ABRIL 2021'!$A$1:G122747,2,0),"")</f>
        <v>SOLUCAO LIMPADORA PARA PVC, FRASCO COM 1000 CM3</v>
      </c>
      <c r="F657" s="117" t="str">
        <f>IF($D657&lt;&gt;"",VLOOKUP($D657,'SINAPI-MT ABRIL 2021'!$1:$1048576,3,0),"")</f>
        <v xml:space="preserve">UN    </v>
      </c>
      <c r="G657" s="105">
        <v>0.03</v>
      </c>
      <c r="H657" s="106">
        <f>IF($D657&lt;&gt;"",VLOOKUP($D657,'SINAPI-MT ABRIL 2021'!$1:$1048576,4,0),"")</f>
        <v>70.52</v>
      </c>
      <c r="I657" s="107">
        <f t="shared" si="102"/>
        <v>2.11</v>
      </c>
    </row>
    <row r="658" spans="2:9">
      <c r="B658" s="102" t="s">
        <v>789</v>
      </c>
      <c r="C658" s="103" t="s">
        <v>20</v>
      </c>
      <c r="D658" s="103">
        <v>38383</v>
      </c>
      <c r="E658" s="116" t="str">
        <f>IF($D658&lt;&gt;"",VLOOKUP($D658,'SINAPI-MT ABRIL 2021'!$A$1:G122748,2,0),"")</f>
        <v>LIXA D'AGUA EM FOLHA, GRAO 100</v>
      </c>
      <c r="F658" s="117" t="str">
        <f>IF($D658&lt;&gt;"",VLOOKUP($D658,'SINAPI-MT ABRIL 2021'!$1:$1048576,3,0),"")</f>
        <v xml:space="preserve">UN    </v>
      </c>
      <c r="G658" s="105">
        <v>2.8000000000000001E-2</v>
      </c>
      <c r="H658" s="106">
        <f>IF($D658&lt;&gt;"",VLOOKUP($D658,'SINAPI-MT ABRIL 2021'!$1:$1048576,4,0),"")</f>
        <v>2.19</v>
      </c>
      <c r="I658" s="107">
        <f t="shared" si="102"/>
        <v>0.06</v>
      </c>
    </row>
    <row r="659" spans="2:9" ht="14.25" customHeight="1" thickBot="1">
      <c r="B659" s="355"/>
      <c r="C659" s="356"/>
      <c r="D659" s="387"/>
      <c r="E659" s="373"/>
      <c r="F659" s="388"/>
      <c r="G659" s="360"/>
      <c r="H659" s="389"/>
      <c r="I659" s="372"/>
    </row>
    <row r="660" spans="2:9" ht="30.75" customHeight="1" thickBot="1">
      <c r="B660" s="540" t="s">
        <v>183</v>
      </c>
      <c r="C660" s="541"/>
      <c r="D660" s="541"/>
      <c r="E660" s="542" t="s">
        <v>824</v>
      </c>
      <c r="F660" s="543" t="s">
        <v>994</v>
      </c>
      <c r="G660" s="544"/>
      <c r="H660" s="545"/>
      <c r="I660" s="546">
        <f>TRUNC(SUM(I661:I666),2)</f>
        <v>23.14</v>
      </c>
    </row>
    <row r="661" spans="2:9" ht="25.5">
      <c r="B661" s="494" t="s">
        <v>783</v>
      </c>
      <c r="C661" s="495" t="s">
        <v>20</v>
      </c>
      <c r="D661" s="495">
        <v>88248</v>
      </c>
      <c r="E661" s="497" t="str">
        <f>IF($D661&lt;&gt;"",VLOOKUP($D661,'SINAPI-MT ABRIL 2021'!$A$1:G122751,2,0),"")</f>
        <v>AUXILIAR DE ENCANADOR OU BOMBEIRO HIDRÁULICO COM ENCARGOS COMPLEMENTARES</v>
      </c>
      <c r="F661" s="498" t="str">
        <f>IF($D661&lt;&gt;"",VLOOKUP($D661,'SINAPI-MT ABRIL 2021'!$1:$1048576,3,0),"")</f>
        <v>H</v>
      </c>
      <c r="G661" s="499">
        <v>0.2</v>
      </c>
      <c r="H661" s="500">
        <f>IF($D661&lt;&gt;"",VLOOKUP($D661,'SINAPI-MT ABRIL 2021'!$1:$1048576,4,0),"")</f>
        <v>13.48</v>
      </c>
      <c r="I661" s="501">
        <f t="shared" ref="I661:I666" si="103">TRUNC(G661*H661,2)</f>
        <v>2.69</v>
      </c>
    </row>
    <row r="662" spans="2:9" ht="25.5">
      <c r="B662" s="102" t="s">
        <v>783</v>
      </c>
      <c r="C662" s="103" t="s">
        <v>20</v>
      </c>
      <c r="D662" s="103">
        <v>88267</v>
      </c>
      <c r="E662" s="116" t="str">
        <f>IF($D662&lt;&gt;"",VLOOKUP($D662,'SINAPI-MT ABRIL 2021'!$A$1:G122752,2,0),"")</f>
        <v>ENCANADOR OU BOMBEIRO HIDRÁULICO COM ENCARGOS COMPLEMENTARES</v>
      </c>
      <c r="F662" s="117" t="str">
        <f>IF($D662&lt;&gt;"",VLOOKUP($D662,'SINAPI-MT ABRIL 2021'!$1:$1048576,3,0),"")</f>
        <v>H</v>
      </c>
      <c r="G662" s="105">
        <v>0.2</v>
      </c>
      <c r="H662" s="106">
        <f>IF($D662&lt;&gt;"",VLOOKUP($D662,'SINAPI-MT ABRIL 2021'!$1:$1048576,4,0),"")</f>
        <v>17.66</v>
      </c>
      <c r="I662" s="107">
        <f t="shared" si="103"/>
        <v>3.53</v>
      </c>
    </row>
    <row r="663" spans="2:9">
      <c r="B663" s="102" t="s">
        <v>789</v>
      </c>
      <c r="C663" s="103" t="s">
        <v>20</v>
      </c>
      <c r="D663" s="103">
        <v>20080</v>
      </c>
      <c r="E663" s="116" t="str">
        <f>IF($D663&lt;&gt;"",VLOOKUP($D663,'SINAPI-MT ABRIL 2021'!$A$1:G122753,2,0),"")</f>
        <v>ADESIVO PLASTICO PARA PVC, FRASCO COM 175 GR</v>
      </c>
      <c r="F663" s="117" t="str">
        <f>IF($D663&lt;&gt;"",VLOOKUP($D663,'SINAPI-MT ABRIL 2021'!$1:$1048576,3,0),"")</f>
        <v xml:space="preserve">UN    </v>
      </c>
      <c r="G663" s="105">
        <v>0.06</v>
      </c>
      <c r="H663" s="106">
        <f>IF($D663&lt;&gt;"",VLOOKUP($D663,'SINAPI-MT ABRIL 2021'!$1:$1048576,4,0),"")</f>
        <v>25.77</v>
      </c>
      <c r="I663" s="107">
        <f t="shared" si="103"/>
        <v>1.54</v>
      </c>
    </row>
    <row r="664" spans="2:9" ht="25.5">
      <c r="B664" s="102" t="s">
        <v>789</v>
      </c>
      <c r="C664" s="103" t="s">
        <v>20</v>
      </c>
      <c r="D664" s="103">
        <v>830</v>
      </c>
      <c r="E664" s="116" t="str">
        <f>IF($D664&lt;&gt;"",VLOOKUP($D664,'SINAPI-MT ABRIL 2021'!$A$1:G122754,2,0),"")</f>
        <v>BUCHA DE REDUCAO DE PVC, SOLDAVEL, CURTA, COM 85 X 75 MM, PARA AGUA FRIA PREDIAL</v>
      </c>
      <c r="F664" s="117" t="str">
        <f>IF($D664&lt;&gt;"",VLOOKUP($D664,'SINAPI-MT ABRIL 2021'!$1:$1048576,3,0),"")</f>
        <v xml:space="preserve">UN    </v>
      </c>
      <c r="G664" s="105">
        <v>1</v>
      </c>
      <c r="H664" s="106">
        <f>IF($D664&lt;&gt;"",VLOOKUP($D664,'SINAPI-MT ABRIL 2021'!$1:$1048576,4,0),"")</f>
        <v>13.21</v>
      </c>
      <c r="I664" s="107">
        <f t="shared" si="103"/>
        <v>13.21</v>
      </c>
    </row>
    <row r="665" spans="2:9">
      <c r="B665" s="102" t="s">
        <v>789</v>
      </c>
      <c r="C665" s="103" t="s">
        <v>20</v>
      </c>
      <c r="D665" s="103">
        <v>20083</v>
      </c>
      <c r="E665" s="116" t="str">
        <f>IF($D665&lt;&gt;"",VLOOKUP($D665,'SINAPI-MT ABRIL 2021'!$A$1:G122755,2,0),"")</f>
        <v>SOLUCAO LIMPADORA PARA PVC, FRASCO COM 1000 CM3</v>
      </c>
      <c r="F665" s="117" t="str">
        <f>IF($D665&lt;&gt;"",VLOOKUP($D665,'SINAPI-MT ABRIL 2021'!$1:$1048576,3,0),"")</f>
        <v xml:space="preserve">UN    </v>
      </c>
      <c r="G665" s="105">
        <v>0.03</v>
      </c>
      <c r="H665" s="106">
        <f>IF($D665&lt;&gt;"",VLOOKUP($D665,'SINAPI-MT ABRIL 2021'!$1:$1048576,4,0),"")</f>
        <v>70.52</v>
      </c>
      <c r="I665" s="107">
        <f t="shared" si="103"/>
        <v>2.11</v>
      </c>
    </row>
    <row r="666" spans="2:9">
      <c r="B666" s="102" t="s">
        <v>789</v>
      </c>
      <c r="C666" s="103" t="s">
        <v>20</v>
      </c>
      <c r="D666" s="103">
        <v>38383</v>
      </c>
      <c r="E666" s="116" t="str">
        <f>IF($D666&lt;&gt;"",VLOOKUP($D666,'SINAPI-MT ABRIL 2021'!$A$1:G122756,2,0),"")</f>
        <v>LIXA D'AGUA EM FOLHA, GRAO 100</v>
      </c>
      <c r="F666" s="117" t="str">
        <f>IF($D666&lt;&gt;"",VLOOKUP($D666,'SINAPI-MT ABRIL 2021'!$1:$1048576,3,0),"")</f>
        <v xml:space="preserve">UN    </v>
      </c>
      <c r="G666" s="105">
        <v>2.8000000000000001E-2</v>
      </c>
      <c r="H666" s="106">
        <f>IF($D666&lt;&gt;"",VLOOKUP($D666,'SINAPI-MT ABRIL 2021'!$1:$1048576,4,0),"")</f>
        <v>2.19</v>
      </c>
      <c r="I666" s="107">
        <f t="shared" si="103"/>
        <v>0.06</v>
      </c>
    </row>
    <row r="667" spans="2:9" ht="14.25" customHeight="1" thickBot="1">
      <c r="B667" s="355"/>
      <c r="C667" s="356"/>
      <c r="D667" s="387"/>
      <c r="E667" s="373"/>
      <c r="F667" s="388"/>
      <c r="G667" s="360"/>
      <c r="H667" s="389"/>
      <c r="I667" s="372"/>
    </row>
    <row r="668" spans="2:9" ht="33.75" customHeight="1" thickBot="1">
      <c r="B668" s="540" t="s">
        <v>184</v>
      </c>
      <c r="C668" s="541"/>
      <c r="D668" s="541"/>
      <c r="E668" s="542" t="s">
        <v>825</v>
      </c>
      <c r="F668" s="543" t="s">
        <v>994</v>
      </c>
      <c r="G668" s="544"/>
      <c r="H668" s="545"/>
      <c r="I668" s="546">
        <f>TRUNC(SUM(I669:I674),2)</f>
        <v>78.760000000000005</v>
      </c>
    </row>
    <row r="669" spans="2:9" ht="25.5">
      <c r="B669" s="494" t="s">
        <v>783</v>
      </c>
      <c r="C669" s="495" t="s">
        <v>20</v>
      </c>
      <c r="D669" s="495">
        <v>88248</v>
      </c>
      <c r="E669" s="497" t="str">
        <f>IF($D669&lt;&gt;"",VLOOKUP($D669,'SINAPI-MT ABRIL 2021'!$A$1:G122759,2,0),"")</f>
        <v>AUXILIAR DE ENCANADOR OU BOMBEIRO HIDRÁULICO COM ENCARGOS COMPLEMENTARES</v>
      </c>
      <c r="F669" s="498" t="str">
        <f>IF($D669&lt;&gt;"",VLOOKUP($D669,'SINAPI-MT ABRIL 2021'!$1:$1048576,3,0),"")</f>
        <v>H</v>
      </c>
      <c r="G669" s="499">
        <v>8.5000000000000006E-2</v>
      </c>
      <c r="H669" s="500">
        <f>IF($D669&lt;&gt;"",VLOOKUP($D669,'SINAPI-MT ABRIL 2021'!$1:$1048576,4,0),"")</f>
        <v>13.48</v>
      </c>
      <c r="I669" s="501">
        <f t="shared" ref="I669:I674" si="104">TRUNC(G669*H669,2)</f>
        <v>1.1399999999999999</v>
      </c>
    </row>
    <row r="670" spans="2:9" ht="25.5">
      <c r="B670" s="102" t="s">
        <v>783</v>
      </c>
      <c r="C670" s="103" t="s">
        <v>20</v>
      </c>
      <c r="D670" s="103">
        <v>88267</v>
      </c>
      <c r="E670" s="116" t="str">
        <f>IF($D670&lt;&gt;"",VLOOKUP($D670,'SINAPI-MT ABRIL 2021'!$A$1:G122760,2,0),"")</f>
        <v>ENCANADOR OU BOMBEIRO HIDRÁULICO COM ENCARGOS COMPLEMENTARES</v>
      </c>
      <c r="F670" s="117" t="str">
        <f>IF($D670&lt;&gt;"",VLOOKUP($D670,'SINAPI-MT ABRIL 2021'!$1:$1048576,3,0),"")</f>
        <v>H</v>
      </c>
      <c r="G670" s="105">
        <v>8.5000000000000006E-2</v>
      </c>
      <c r="H670" s="106">
        <f>IF($D670&lt;&gt;"",VLOOKUP($D670,'SINAPI-MT ABRIL 2021'!$1:$1048576,4,0),"")</f>
        <v>17.66</v>
      </c>
      <c r="I670" s="107">
        <f t="shared" si="104"/>
        <v>1.5</v>
      </c>
    </row>
    <row r="671" spans="2:9">
      <c r="B671" s="102" t="s">
        <v>789</v>
      </c>
      <c r="C671" s="103" t="s">
        <v>20</v>
      </c>
      <c r="D671" s="103">
        <v>20080</v>
      </c>
      <c r="E671" s="116" t="str">
        <f>IF($D671&lt;&gt;"",VLOOKUP($D671,'SINAPI-MT ABRIL 2021'!$A$1:G122761,2,0),"")</f>
        <v>ADESIVO PLASTICO PARA PVC, FRASCO COM 175 GR</v>
      </c>
      <c r="F671" s="117" t="str">
        <f>IF($D671&lt;&gt;"",VLOOKUP($D671,'SINAPI-MT ABRIL 2021'!$1:$1048576,3,0),"")</f>
        <v xml:space="preserve">UN    </v>
      </c>
      <c r="G671" s="105">
        <v>2.4E-2</v>
      </c>
      <c r="H671" s="106">
        <f>IF($D671&lt;&gt;"",VLOOKUP($D671,'SINAPI-MT ABRIL 2021'!$1:$1048576,4,0),"")</f>
        <v>25.77</v>
      </c>
      <c r="I671" s="107">
        <f t="shared" si="104"/>
        <v>0.61</v>
      </c>
    </row>
    <row r="672" spans="2:9" ht="25.5">
      <c r="B672" s="102" t="s">
        <v>789</v>
      </c>
      <c r="C672" s="103" t="s">
        <v>20</v>
      </c>
      <c r="D672" s="103">
        <v>831</v>
      </c>
      <c r="E672" s="116" t="str">
        <f>IF($D672&lt;&gt;"",VLOOKUP($D672,'SINAPI-MT ABRIL 2021'!$A$1:G122762,2,0),"")</f>
        <v>BUCHA DE REDUCAO DE PVC, SOLDAVEL, CURTA, COM 110 X 85 MM, PARA AGUA FRIA PREDIAL</v>
      </c>
      <c r="F672" s="117" t="str">
        <f>IF($D672&lt;&gt;"",VLOOKUP($D672,'SINAPI-MT ABRIL 2021'!$1:$1048576,3,0),"")</f>
        <v xml:space="preserve">UN    </v>
      </c>
      <c r="G672" s="105">
        <v>1</v>
      </c>
      <c r="H672" s="106">
        <f>IF($D672&lt;&gt;"",VLOOKUP($D672,'SINAPI-MT ABRIL 2021'!$1:$1048576,4,0),"")</f>
        <v>73.34</v>
      </c>
      <c r="I672" s="107">
        <f t="shared" si="104"/>
        <v>73.34</v>
      </c>
    </row>
    <row r="673" spans="2:9">
      <c r="B673" s="102" t="s">
        <v>789</v>
      </c>
      <c r="C673" s="103" t="s">
        <v>20</v>
      </c>
      <c r="D673" s="103">
        <v>20083</v>
      </c>
      <c r="E673" s="116" t="str">
        <f>IF($D673&lt;&gt;"",VLOOKUP($D673,'SINAPI-MT ABRIL 2021'!$A$1:G122763,2,0),"")</f>
        <v>SOLUCAO LIMPADORA PARA PVC, FRASCO COM 1000 CM3</v>
      </c>
      <c r="F673" s="117" t="str">
        <f>IF($D673&lt;&gt;"",VLOOKUP($D673,'SINAPI-MT ABRIL 2021'!$1:$1048576,3,0),"")</f>
        <v xml:space="preserve">UN    </v>
      </c>
      <c r="G673" s="105">
        <v>0.03</v>
      </c>
      <c r="H673" s="106">
        <f>IF($D673&lt;&gt;"",VLOOKUP($D673,'SINAPI-MT ABRIL 2021'!$1:$1048576,4,0),"")</f>
        <v>70.52</v>
      </c>
      <c r="I673" s="107">
        <f t="shared" si="104"/>
        <v>2.11</v>
      </c>
    </row>
    <row r="674" spans="2:9">
      <c r="B674" s="102" t="s">
        <v>789</v>
      </c>
      <c r="C674" s="103" t="s">
        <v>20</v>
      </c>
      <c r="D674" s="103">
        <v>38383</v>
      </c>
      <c r="E674" s="116" t="str">
        <f>IF($D674&lt;&gt;"",VLOOKUP($D674,'SINAPI-MT ABRIL 2021'!$A$1:G122764,2,0),"")</f>
        <v>LIXA D'AGUA EM FOLHA, GRAO 100</v>
      </c>
      <c r="F674" s="117" t="str">
        <f>IF($D674&lt;&gt;"",VLOOKUP($D674,'SINAPI-MT ABRIL 2021'!$1:$1048576,3,0),"")</f>
        <v xml:space="preserve">UN    </v>
      </c>
      <c r="G674" s="105">
        <v>2.8000000000000001E-2</v>
      </c>
      <c r="H674" s="106">
        <f>IF($D674&lt;&gt;"",VLOOKUP($D674,'SINAPI-MT ABRIL 2021'!$1:$1048576,4,0),"")</f>
        <v>2.19</v>
      </c>
      <c r="I674" s="107">
        <f t="shared" si="104"/>
        <v>0.06</v>
      </c>
    </row>
    <row r="675" spans="2:9" ht="14.25" customHeight="1" thickBot="1">
      <c r="B675" s="355"/>
      <c r="C675" s="356"/>
      <c r="D675" s="387"/>
      <c r="E675" s="373"/>
      <c r="F675" s="388"/>
      <c r="G675" s="360"/>
      <c r="H675" s="389"/>
      <c r="I675" s="372"/>
    </row>
    <row r="676" spans="2:9" ht="29.25" customHeight="1" thickBot="1">
      <c r="B676" s="540" t="s">
        <v>185</v>
      </c>
      <c r="C676" s="541"/>
      <c r="D676" s="541"/>
      <c r="E676" s="542" t="s">
        <v>1007</v>
      </c>
      <c r="F676" s="543" t="s">
        <v>994</v>
      </c>
      <c r="G676" s="544"/>
      <c r="H676" s="545"/>
      <c r="I676" s="546">
        <f>TRUNC(SUM(I677:I677),2)</f>
        <v>10.07</v>
      </c>
    </row>
    <row r="677" spans="2:9" ht="25.5">
      <c r="B677" s="494" t="s">
        <v>783</v>
      </c>
      <c r="C677" s="495" t="s">
        <v>20</v>
      </c>
      <c r="D677" s="495">
        <v>89579</v>
      </c>
      <c r="E677" s="497" t="str">
        <f>IF($D677&lt;&gt;"",VLOOKUP($D677,'SINAPI-MT ABRIL 2021'!$A$1:G122767,2,0),"")</f>
        <v>LUVA DE REDUÇÃO, PVC, SOLDÁVEL, DN 50MM X 25MM, INSTALADO EM PRUMADA DE ÁGUA   FORNECIMENTO E INSTALAÇÃO. AF_12/2014</v>
      </c>
      <c r="F677" s="498" t="str">
        <f>IF($D677&lt;&gt;"",VLOOKUP($D677,'SINAPI-MT ABRIL 2021'!$1:$1048576,3,0),"")</f>
        <v>UN</v>
      </c>
      <c r="G677" s="499">
        <v>1</v>
      </c>
      <c r="H677" s="500">
        <f>IF($D677&lt;&gt;"",VLOOKUP($D677,'SINAPI-MT ABRIL 2021'!$1:$1048576,4,0),"")</f>
        <v>10.07</v>
      </c>
      <c r="I677" s="501">
        <f t="shared" ref="I677" si="105">TRUNC(G677*H677,2)</f>
        <v>10.07</v>
      </c>
    </row>
    <row r="678" spans="2:9" ht="14.25" customHeight="1" thickBot="1">
      <c r="B678" s="355"/>
      <c r="C678" s="356"/>
      <c r="D678" s="387"/>
      <c r="E678" s="373"/>
      <c r="F678" s="388"/>
      <c r="G678" s="360"/>
      <c r="H678" s="389"/>
      <c r="I678" s="372"/>
    </row>
    <row r="679" spans="2:9" ht="39.75" customHeight="1" thickBot="1">
      <c r="B679" s="540" t="s">
        <v>186</v>
      </c>
      <c r="C679" s="541"/>
      <c r="D679" s="541"/>
      <c r="E679" s="542" t="s">
        <v>1008</v>
      </c>
      <c r="F679" s="543" t="s">
        <v>994</v>
      </c>
      <c r="G679" s="544"/>
      <c r="H679" s="545"/>
      <c r="I679" s="546">
        <f>TRUNC(SUM(I680:I685),2)</f>
        <v>10.64</v>
      </c>
    </row>
    <row r="680" spans="2:9" ht="25.5">
      <c r="B680" s="494" t="s">
        <v>783</v>
      </c>
      <c r="C680" s="495" t="s">
        <v>20</v>
      </c>
      <c r="D680" s="495">
        <v>88248</v>
      </c>
      <c r="E680" s="497" t="str">
        <f>IF($D680&lt;&gt;"",VLOOKUP($D680,'SINAPI-MT ABRIL 2021'!$A$1:G122770,2,0),"")</f>
        <v>AUXILIAR DE ENCANADOR OU BOMBEIRO HIDRÁULICO COM ENCARGOS COMPLEMENTARES</v>
      </c>
      <c r="F680" s="498" t="str">
        <f>IF($D680&lt;&gt;"",VLOOKUP($D680,'SINAPI-MT ABRIL 2021'!$1:$1048576,3,0),"")</f>
        <v>H</v>
      </c>
      <c r="G680" s="499">
        <v>7.1999999999999995E-2</v>
      </c>
      <c r="H680" s="500">
        <f>IF($D680&lt;&gt;"",VLOOKUP($D680,'SINAPI-MT ABRIL 2021'!$1:$1048576,4,0),"")</f>
        <v>13.48</v>
      </c>
      <c r="I680" s="501">
        <f t="shared" ref="I680:I685" si="106">TRUNC(G680*H680,2)</f>
        <v>0.97</v>
      </c>
    </row>
    <row r="681" spans="2:9" ht="25.5">
      <c r="B681" s="102" t="s">
        <v>783</v>
      </c>
      <c r="C681" s="103" t="s">
        <v>20</v>
      </c>
      <c r="D681" s="103">
        <v>88267</v>
      </c>
      <c r="E681" s="116" t="str">
        <f>IF($D681&lt;&gt;"",VLOOKUP($D681,'SINAPI-MT ABRIL 2021'!$A$1:G122771,2,0),"")</f>
        <v>ENCANADOR OU BOMBEIRO HIDRÁULICO COM ENCARGOS COMPLEMENTARES</v>
      </c>
      <c r="F681" s="117" t="str">
        <f>IF($D681&lt;&gt;"",VLOOKUP($D681,'SINAPI-MT ABRIL 2021'!$1:$1048576,3,0),"")</f>
        <v>H</v>
      </c>
      <c r="G681" s="105">
        <v>7.1999999999999995E-2</v>
      </c>
      <c r="H681" s="106">
        <f>IF($D681&lt;&gt;"",VLOOKUP($D681,'SINAPI-MT ABRIL 2021'!$1:$1048576,4,0),"")</f>
        <v>17.66</v>
      </c>
      <c r="I681" s="107">
        <f t="shared" si="106"/>
        <v>1.27</v>
      </c>
    </row>
    <row r="682" spans="2:9">
      <c r="B682" s="102" t="s">
        <v>789</v>
      </c>
      <c r="C682" s="103" t="s">
        <v>20</v>
      </c>
      <c r="D682" s="103">
        <v>20080</v>
      </c>
      <c r="E682" s="116" t="str">
        <f>IF($D682&lt;&gt;"",VLOOKUP($D682,'SINAPI-MT ABRIL 2021'!$A$1:G122772,2,0),"")</f>
        <v>ADESIVO PLASTICO PARA PVC, FRASCO COM 175 GR</v>
      </c>
      <c r="F682" s="117" t="str">
        <f>IF($D682&lt;&gt;"",VLOOKUP($D682,'SINAPI-MT ABRIL 2021'!$1:$1048576,3,0),"")</f>
        <v xml:space="preserve">UN    </v>
      </c>
      <c r="G682" s="105">
        <v>0.04</v>
      </c>
      <c r="H682" s="106">
        <f>IF($D682&lt;&gt;"",VLOOKUP($D682,'SINAPI-MT ABRIL 2021'!$1:$1048576,4,0),"")</f>
        <v>25.77</v>
      </c>
      <c r="I682" s="107">
        <f t="shared" si="106"/>
        <v>1.03</v>
      </c>
    </row>
    <row r="683" spans="2:9" ht="25.5">
      <c r="B683" s="102" t="s">
        <v>789</v>
      </c>
      <c r="C683" s="103" t="s">
        <v>20</v>
      </c>
      <c r="D683" s="103">
        <v>820</v>
      </c>
      <c r="E683" s="116" t="str">
        <f>IF($D683&lt;&gt;"",VLOOKUP($D683,'SINAPI-MT ABRIL 2021'!$A$1:G122773,2,0),"")</f>
        <v>BUCHA DE REDUCAO DE PVC, SOLDAVEL, LONGA, COM 50 X 32 MM, PARA AGUA FRIA PREDIAL</v>
      </c>
      <c r="F683" s="117" t="str">
        <f>IF($D683&lt;&gt;"",VLOOKUP($D683,'SINAPI-MT ABRIL 2021'!$1:$1048576,3,0),"")</f>
        <v xml:space="preserve">UN    </v>
      </c>
      <c r="G683" s="105">
        <v>1</v>
      </c>
      <c r="H683" s="106">
        <f>IF($D683&lt;&gt;"",VLOOKUP($D683,'SINAPI-MT ABRIL 2021'!$1:$1048576,4,0),"")</f>
        <v>5.2</v>
      </c>
      <c r="I683" s="107">
        <f t="shared" si="106"/>
        <v>5.2</v>
      </c>
    </row>
    <row r="684" spans="2:9">
      <c r="B684" s="102" t="s">
        <v>789</v>
      </c>
      <c r="C684" s="103" t="s">
        <v>20</v>
      </c>
      <c r="D684" s="103">
        <v>20083</v>
      </c>
      <c r="E684" s="116" t="str">
        <f>IF($D684&lt;&gt;"",VLOOKUP($D684,'SINAPI-MT ABRIL 2021'!$A$1:G122774,2,0),"")</f>
        <v>SOLUCAO LIMPADORA PARA PVC, FRASCO COM 1000 CM3</v>
      </c>
      <c r="F684" s="117" t="str">
        <f>IF($D684&lt;&gt;"",VLOOKUP($D684,'SINAPI-MT ABRIL 2021'!$1:$1048576,3,0),"")</f>
        <v xml:space="preserve">UN    </v>
      </c>
      <c r="G684" s="105">
        <v>0.03</v>
      </c>
      <c r="H684" s="106">
        <f>IF($D684&lt;&gt;"",VLOOKUP($D684,'SINAPI-MT ABRIL 2021'!$1:$1048576,4,0),"")</f>
        <v>70.52</v>
      </c>
      <c r="I684" s="107">
        <f t="shared" si="106"/>
        <v>2.11</v>
      </c>
    </row>
    <row r="685" spans="2:9">
      <c r="B685" s="102" t="s">
        <v>789</v>
      </c>
      <c r="C685" s="103" t="s">
        <v>20</v>
      </c>
      <c r="D685" s="103">
        <v>38383</v>
      </c>
      <c r="E685" s="116" t="str">
        <f>IF($D685&lt;&gt;"",VLOOKUP($D685,'SINAPI-MT ABRIL 2021'!$A$1:G122775,2,0),"")</f>
        <v>LIXA D'AGUA EM FOLHA, GRAO 100</v>
      </c>
      <c r="F685" s="117" t="str">
        <f>IF($D685&lt;&gt;"",VLOOKUP($D685,'SINAPI-MT ABRIL 2021'!$1:$1048576,3,0),"")</f>
        <v xml:space="preserve">UN    </v>
      </c>
      <c r="G685" s="105">
        <v>2.8000000000000001E-2</v>
      </c>
      <c r="H685" s="106">
        <f>IF($D685&lt;&gt;"",VLOOKUP($D685,'SINAPI-MT ABRIL 2021'!$1:$1048576,4,0),"")</f>
        <v>2.19</v>
      </c>
      <c r="I685" s="107">
        <f t="shared" si="106"/>
        <v>0.06</v>
      </c>
    </row>
    <row r="686" spans="2:9" ht="12.75" customHeight="1" thickBot="1">
      <c r="B686" s="363"/>
      <c r="C686" s="364"/>
      <c r="D686" s="364"/>
      <c r="E686" s="364"/>
      <c r="F686" s="364"/>
      <c r="G686" s="390"/>
      <c r="H686" s="364"/>
      <c r="I686" s="391"/>
    </row>
    <row r="687" spans="2:9" ht="27.75" customHeight="1" thickBot="1">
      <c r="B687" s="540" t="s">
        <v>188</v>
      </c>
      <c r="C687" s="541"/>
      <c r="D687" s="541"/>
      <c r="E687" s="542" t="s">
        <v>1009</v>
      </c>
      <c r="F687" s="543" t="s">
        <v>994</v>
      </c>
      <c r="G687" s="544"/>
      <c r="H687" s="545"/>
      <c r="I687" s="546">
        <f>TRUNC(SUM(I688:I693),2)</f>
        <v>14.29</v>
      </c>
    </row>
    <row r="688" spans="2:9" ht="25.5">
      <c r="B688" s="494" t="s">
        <v>783</v>
      </c>
      <c r="C688" s="495" t="s">
        <v>20</v>
      </c>
      <c r="D688" s="495">
        <v>88248</v>
      </c>
      <c r="E688" s="497" t="str">
        <f>IF($D688&lt;&gt;"",VLOOKUP($D688,'SINAPI-MT ABRIL 2021'!$A$1:G122778,2,0),"")</f>
        <v>AUXILIAR DE ENCANADOR OU BOMBEIRO HIDRÁULICO COM ENCARGOS COMPLEMENTARES</v>
      </c>
      <c r="F688" s="498" t="str">
        <f>IF($D688&lt;&gt;"",VLOOKUP($D688,'SINAPI-MT ABRIL 2021'!$1:$1048576,3,0),"")</f>
        <v>H</v>
      </c>
      <c r="G688" s="499">
        <v>7.1999999999999995E-2</v>
      </c>
      <c r="H688" s="500">
        <f>IF($D688&lt;&gt;"",VLOOKUP($D688,'SINAPI-MT ABRIL 2021'!$1:$1048576,4,0),"")</f>
        <v>13.48</v>
      </c>
      <c r="I688" s="501">
        <f t="shared" ref="I688:I693" si="107">TRUNC(G688*H688,2)</f>
        <v>0.97</v>
      </c>
    </row>
    <row r="689" spans="2:9" ht="25.5">
      <c r="B689" s="102" t="s">
        <v>783</v>
      </c>
      <c r="C689" s="103" t="s">
        <v>20</v>
      </c>
      <c r="D689" s="103">
        <v>88267</v>
      </c>
      <c r="E689" s="116" t="str">
        <f>IF($D689&lt;&gt;"",VLOOKUP($D689,'SINAPI-MT ABRIL 2021'!$A$1:G122779,2,0),"")</f>
        <v>ENCANADOR OU BOMBEIRO HIDRÁULICO COM ENCARGOS COMPLEMENTARES</v>
      </c>
      <c r="F689" s="117" t="str">
        <f>IF($D689&lt;&gt;"",VLOOKUP($D689,'SINAPI-MT ABRIL 2021'!$1:$1048576,3,0),"")</f>
        <v>H</v>
      </c>
      <c r="G689" s="105">
        <v>7.1999999999999995E-2</v>
      </c>
      <c r="H689" s="106">
        <f>IF($D689&lt;&gt;"",VLOOKUP($D689,'SINAPI-MT ABRIL 2021'!$1:$1048576,4,0),"")</f>
        <v>17.66</v>
      </c>
      <c r="I689" s="107">
        <f t="shared" si="107"/>
        <v>1.27</v>
      </c>
    </row>
    <row r="690" spans="2:9">
      <c r="B690" s="102" t="s">
        <v>789</v>
      </c>
      <c r="C690" s="103" t="s">
        <v>20</v>
      </c>
      <c r="D690" s="103">
        <v>20080</v>
      </c>
      <c r="E690" s="116" t="str">
        <f>IF($D690&lt;&gt;"",VLOOKUP($D690,'SINAPI-MT ABRIL 2021'!$A$1:G122780,2,0),"")</f>
        <v>ADESIVO PLASTICO PARA PVC, FRASCO COM 175 GR</v>
      </c>
      <c r="F690" s="117" t="str">
        <f>IF($D690&lt;&gt;"",VLOOKUP($D690,'SINAPI-MT ABRIL 2021'!$1:$1048576,3,0),"")</f>
        <v xml:space="preserve">UN    </v>
      </c>
      <c r="G690" s="105">
        <v>0.04</v>
      </c>
      <c r="H690" s="106">
        <f>IF($D690&lt;&gt;"",VLOOKUP($D690,'SINAPI-MT ABRIL 2021'!$1:$1048576,4,0),"")</f>
        <v>25.77</v>
      </c>
      <c r="I690" s="107">
        <f t="shared" si="107"/>
        <v>1.03</v>
      </c>
    </row>
    <row r="691" spans="2:9" ht="25.5">
      <c r="B691" s="102" t="s">
        <v>789</v>
      </c>
      <c r="C691" s="103" t="s">
        <v>20</v>
      </c>
      <c r="D691" s="103">
        <v>816</v>
      </c>
      <c r="E691" s="116" t="str">
        <f>IF($D691&lt;&gt;"",VLOOKUP($D691,'SINAPI-MT ABRIL 2021'!$A$1:G122781,2,0),"")</f>
        <v>BUCHA DE REDUCAO DE PVC, SOLDAVEL, LONGA, COM 60 X 25 MM, PARA AGUA FRIA PREDIAL</v>
      </c>
      <c r="F691" s="117" t="str">
        <f>IF($D691&lt;&gt;"",VLOOKUP($D691,'SINAPI-MT ABRIL 2021'!$1:$1048576,3,0),"")</f>
        <v xml:space="preserve">UN    </v>
      </c>
      <c r="G691" s="105">
        <v>1</v>
      </c>
      <c r="H691" s="106">
        <f>IF($D691&lt;&gt;"",VLOOKUP($D691,'SINAPI-MT ABRIL 2021'!$1:$1048576,4,0),"")</f>
        <v>8.85</v>
      </c>
      <c r="I691" s="107">
        <f t="shared" si="107"/>
        <v>8.85</v>
      </c>
    </row>
    <row r="692" spans="2:9">
      <c r="B692" s="102" t="s">
        <v>789</v>
      </c>
      <c r="C692" s="103" t="s">
        <v>20</v>
      </c>
      <c r="D692" s="103">
        <v>20083</v>
      </c>
      <c r="E692" s="116" t="str">
        <f>IF($D692&lt;&gt;"",VLOOKUP($D692,'SINAPI-MT ABRIL 2021'!$A$1:G122782,2,0),"")</f>
        <v>SOLUCAO LIMPADORA PARA PVC, FRASCO COM 1000 CM3</v>
      </c>
      <c r="F692" s="117" t="str">
        <f>IF($D692&lt;&gt;"",VLOOKUP($D692,'SINAPI-MT ABRIL 2021'!$1:$1048576,3,0),"")</f>
        <v xml:space="preserve">UN    </v>
      </c>
      <c r="G692" s="105">
        <v>0.03</v>
      </c>
      <c r="H692" s="106">
        <f>IF($D692&lt;&gt;"",VLOOKUP($D692,'SINAPI-MT ABRIL 2021'!$1:$1048576,4,0),"")</f>
        <v>70.52</v>
      </c>
      <c r="I692" s="107">
        <f t="shared" si="107"/>
        <v>2.11</v>
      </c>
    </row>
    <row r="693" spans="2:9" ht="25.5" customHeight="1">
      <c r="B693" s="102" t="s">
        <v>789</v>
      </c>
      <c r="C693" s="103" t="s">
        <v>20</v>
      </c>
      <c r="D693" s="103">
        <v>38383</v>
      </c>
      <c r="E693" s="116" t="str">
        <f>IF($D693&lt;&gt;"",VLOOKUP($D693,'SINAPI-MT ABRIL 2021'!$A$1:G122783,2,0),"")</f>
        <v>LIXA D'AGUA EM FOLHA, GRAO 100</v>
      </c>
      <c r="F693" s="117" t="str">
        <f>IF($D693&lt;&gt;"",VLOOKUP($D693,'SINAPI-MT ABRIL 2021'!$1:$1048576,3,0),"")</f>
        <v xml:space="preserve">UN    </v>
      </c>
      <c r="G693" s="105">
        <v>2.8000000000000001E-2</v>
      </c>
      <c r="H693" s="106">
        <f>IF($D693&lt;&gt;"",VLOOKUP($D693,'SINAPI-MT ABRIL 2021'!$1:$1048576,4,0),"")</f>
        <v>2.19</v>
      </c>
      <c r="I693" s="107">
        <f t="shared" si="107"/>
        <v>0.06</v>
      </c>
    </row>
    <row r="694" spans="2:9" ht="12.75" customHeight="1" thickBot="1">
      <c r="B694" s="363"/>
      <c r="C694" s="364"/>
      <c r="D694" s="364"/>
      <c r="E694" s="364"/>
      <c r="F694" s="364"/>
      <c r="G694" s="390"/>
      <c r="H694" s="364"/>
      <c r="I694" s="391"/>
    </row>
    <row r="695" spans="2:9" ht="42" customHeight="1" thickBot="1">
      <c r="B695" s="540" t="s">
        <v>190</v>
      </c>
      <c r="C695" s="541"/>
      <c r="D695" s="541"/>
      <c r="E695" s="542" t="s">
        <v>822</v>
      </c>
      <c r="F695" s="543" t="s">
        <v>994</v>
      </c>
      <c r="G695" s="544"/>
      <c r="H695" s="545"/>
      <c r="I695" s="546">
        <f>TRUNC(SUM(I696:I701),2)</f>
        <v>21.88</v>
      </c>
    </row>
    <row r="696" spans="2:9" ht="25.5">
      <c r="B696" s="494" t="s">
        <v>783</v>
      </c>
      <c r="C696" s="495" t="s">
        <v>20</v>
      </c>
      <c r="D696" s="495">
        <v>88248</v>
      </c>
      <c r="E696" s="497" t="str">
        <f>IF($D696&lt;&gt;"",VLOOKUP($D696,'SINAPI-MT ABRIL 2021'!$A$1:G122786,2,0),"")</f>
        <v>AUXILIAR DE ENCANADOR OU BOMBEIRO HIDRÁULICO COM ENCARGOS COMPLEMENTARES</v>
      </c>
      <c r="F696" s="498" t="str">
        <f>IF($D696&lt;&gt;"",VLOOKUP($D696,'SINAPI-MT ABRIL 2021'!$1:$1048576,3,0),"")</f>
        <v>H</v>
      </c>
      <c r="G696" s="499">
        <v>8.5000000000000006E-2</v>
      </c>
      <c r="H696" s="500">
        <f>IF($D696&lt;&gt;"",VLOOKUP($D696,'SINAPI-MT ABRIL 2021'!$1:$1048576,4,0),"")</f>
        <v>13.48</v>
      </c>
      <c r="I696" s="501">
        <f t="shared" ref="I696:I701" si="108">TRUNC(G696*H696,2)</f>
        <v>1.1399999999999999</v>
      </c>
    </row>
    <row r="697" spans="2:9" ht="25.5">
      <c r="B697" s="102" t="s">
        <v>783</v>
      </c>
      <c r="C697" s="103" t="s">
        <v>20</v>
      </c>
      <c r="D697" s="103">
        <v>88267</v>
      </c>
      <c r="E697" s="116" t="str">
        <f>IF($D697&lt;&gt;"",VLOOKUP($D697,'SINAPI-MT ABRIL 2021'!$A$1:G122787,2,0),"")</f>
        <v>ENCANADOR OU BOMBEIRO HIDRÁULICO COM ENCARGOS COMPLEMENTARES</v>
      </c>
      <c r="F697" s="117" t="str">
        <f>IF($D697&lt;&gt;"",VLOOKUP($D697,'SINAPI-MT ABRIL 2021'!$1:$1048576,3,0),"")</f>
        <v>H</v>
      </c>
      <c r="G697" s="105">
        <v>8.5000000000000006E-2</v>
      </c>
      <c r="H697" s="106">
        <f>IF($D697&lt;&gt;"",VLOOKUP($D697,'SINAPI-MT ABRIL 2021'!$1:$1048576,4,0),"")</f>
        <v>17.66</v>
      </c>
      <c r="I697" s="107">
        <f t="shared" si="108"/>
        <v>1.5</v>
      </c>
    </row>
    <row r="698" spans="2:9">
      <c r="B698" s="102" t="s">
        <v>789</v>
      </c>
      <c r="C698" s="103" t="s">
        <v>20</v>
      </c>
      <c r="D698" s="103">
        <v>20080</v>
      </c>
      <c r="E698" s="116" t="str">
        <f>IF($D698&lt;&gt;"",VLOOKUP($D698,'SINAPI-MT ABRIL 2021'!$A$1:G122788,2,0),"")</f>
        <v>ADESIVO PLASTICO PARA PVC, FRASCO COM 175 GR</v>
      </c>
      <c r="F698" s="117" t="str">
        <f>IF($D698&lt;&gt;"",VLOOKUP($D698,'SINAPI-MT ABRIL 2021'!$1:$1048576,3,0),"")</f>
        <v xml:space="preserve">UN    </v>
      </c>
      <c r="G698" s="105">
        <v>2.4E-2</v>
      </c>
      <c r="H698" s="106">
        <f>IF($D698&lt;&gt;"",VLOOKUP($D698,'SINAPI-MT ABRIL 2021'!$1:$1048576,4,0),"")</f>
        <v>25.77</v>
      </c>
      <c r="I698" s="107">
        <f t="shared" si="108"/>
        <v>0.61</v>
      </c>
    </row>
    <row r="699" spans="2:9" ht="25.5">
      <c r="B699" s="102" t="s">
        <v>789</v>
      </c>
      <c r="C699" s="103" t="s">
        <v>20</v>
      </c>
      <c r="D699" s="103">
        <v>821</v>
      </c>
      <c r="E699" s="116" t="str">
        <f>IF($D699&lt;&gt;"",VLOOKUP($D699,'SINAPI-MT ABRIL 2021'!$A$1:G122789,2,0),"")</f>
        <v>BUCHA DE REDUCAO DE PVC, SOLDAVEL, LONGA, COM 75 X 50 MM, PARA AGUA FRIA PREDIAL</v>
      </c>
      <c r="F699" s="117" t="str">
        <f>IF($D699&lt;&gt;"",VLOOKUP($D699,'SINAPI-MT ABRIL 2021'!$1:$1048576,3,0),"")</f>
        <v xml:space="preserve">UN    </v>
      </c>
      <c r="G699" s="105">
        <v>1</v>
      </c>
      <c r="H699" s="106">
        <f>IF($D699&lt;&gt;"",VLOOKUP($D699,'SINAPI-MT ABRIL 2021'!$1:$1048576,4,0),"")</f>
        <v>16.46</v>
      </c>
      <c r="I699" s="107">
        <f t="shared" si="108"/>
        <v>16.46</v>
      </c>
    </row>
    <row r="700" spans="2:9">
      <c r="B700" s="102" t="s">
        <v>789</v>
      </c>
      <c r="C700" s="103" t="s">
        <v>20</v>
      </c>
      <c r="D700" s="103">
        <v>20083</v>
      </c>
      <c r="E700" s="116" t="str">
        <f>IF($D700&lt;&gt;"",VLOOKUP($D700,'SINAPI-MT ABRIL 2021'!$A$1:G122790,2,0),"")</f>
        <v>SOLUCAO LIMPADORA PARA PVC, FRASCO COM 1000 CM3</v>
      </c>
      <c r="F700" s="117" t="str">
        <f>IF($D700&lt;&gt;"",VLOOKUP($D700,'SINAPI-MT ABRIL 2021'!$1:$1048576,3,0),"")</f>
        <v xml:space="preserve">UN    </v>
      </c>
      <c r="G700" s="105">
        <v>0.03</v>
      </c>
      <c r="H700" s="106">
        <f>IF($D700&lt;&gt;"",VLOOKUP($D700,'SINAPI-MT ABRIL 2021'!$1:$1048576,4,0),"")</f>
        <v>70.52</v>
      </c>
      <c r="I700" s="107">
        <f t="shared" si="108"/>
        <v>2.11</v>
      </c>
    </row>
    <row r="701" spans="2:9">
      <c r="B701" s="102" t="s">
        <v>789</v>
      </c>
      <c r="C701" s="103" t="s">
        <v>20</v>
      </c>
      <c r="D701" s="103">
        <v>38383</v>
      </c>
      <c r="E701" s="116" t="str">
        <f>IF($D701&lt;&gt;"",VLOOKUP($D701,'SINAPI-MT ABRIL 2021'!$A$1:G122791,2,0),"")</f>
        <v>LIXA D'AGUA EM FOLHA, GRAO 100</v>
      </c>
      <c r="F701" s="117" t="str">
        <f>IF($D701&lt;&gt;"",VLOOKUP($D701,'SINAPI-MT ABRIL 2021'!$1:$1048576,3,0),"")</f>
        <v xml:space="preserve">UN    </v>
      </c>
      <c r="G701" s="105">
        <v>2.8000000000000001E-2</v>
      </c>
      <c r="H701" s="106">
        <f>IF($D701&lt;&gt;"",VLOOKUP($D701,'SINAPI-MT ABRIL 2021'!$1:$1048576,4,0),"")</f>
        <v>2.19</v>
      </c>
      <c r="I701" s="107">
        <f t="shared" si="108"/>
        <v>0.06</v>
      </c>
    </row>
    <row r="702" spans="2:9" ht="14.25" customHeight="1" thickBot="1">
      <c r="B702" s="355"/>
      <c r="C702" s="356"/>
      <c r="D702" s="387"/>
      <c r="E702" s="373"/>
      <c r="F702" s="388"/>
      <c r="G702" s="360"/>
      <c r="H702" s="389"/>
      <c r="I702" s="372"/>
    </row>
    <row r="703" spans="2:9" ht="38.25" customHeight="1" thickBot="1">
      <c r="B703" s="540" t="s">
        <v>1010</v>
      </c>
      <c r="C703" s="541"/>
      <c r="D703" s="541"/>
      <c r="E703" s="542" t="s">
        <v>826</v>
      </c>
      <c r="F703" s="543" t="s">
        <v>994</v>
      </c>
      <c r="G703" s="544"/>
      <c r="H703" s="545"/>
      <c r="I703" s="546">
        <f>TRUNC(SUM(I704:I709),2)</f>
        <v>24.99</v>
      </c>
    </row>
    <row r="704" spans="2:9" ht="25.5">
      <c r="B704" s="494" t="s">
        <v>783</v>
      </c>
      <c r="C704" s="495" t="s">
        <v>20</v>
      </c>
      <c r="D704" s="495">
        <v>88248</v>
      </c>
      <c r="E704" s="497" t="str">
        <f>IF($D704&lt;&gt;"",VLOOKUP($D704,'SINAPI-MT ABRIL 2021'!$A$1:G122794,2,0),"")</f>
        <v>AUXILIAR DE ENCANADOR OU BOMBEIRO HIDRÁULICO COM ENCARGOS COMPLEMENTARES</v>
      </c>
      <c r="F704" s="498" t="str">
        <f>IF($D704&lt;&gt;"",VLOOKUP($D704,'SINAPI-MT ABRIL 2021'!$1:$1048576,3,0),"")</f>
        <v>H</v>
      </c>
      <c r="G704" s="499">
        <v>8.5000000000000006E-2</v>
      </c>
      <c r="H704" s="500">
        <f>IF($D704&lt;&gt;"",VLOOKUP($D704,'SINAPI-MT ABRIL 2021'!$1:$1048576,4,0),"")</f>
        <v>13.48</v>
      </c>
      <c r="I704" s="501">
        <f t="shared" ref="I704:I709" si="109">TRUNC(G704*H704,2)</f>
        <v>1.1399999999999999</v>
      </c>
    </row>
    <row r="705" spans="2:9" ht="25.5">
      <c r="B705" s="102" t="s">
        <v>783</v>
      </c>
      <c r="C705" s="103" t="s">
        <v>20</v>
      </c>
      <c r="D705" s="103">
        <v>88267</v>
      </c>
      <c r="E705" s="116" t="str">
        <f>IF($D705&lt;&gt;"",VLOOKUP($D705,'SINAPI-MT ABRIL 2021'!$A$1:G122795,2,0),"")</f>
        <v>ENCANADOR OU BOMBEIRO HIDRÁULICO COM ENCARGOS COMPLEMENTARES</v>
      </c>
      <c r="F705" s="117" t="str">
        <f>IF($D705&lt;&gt;"",VLOOKUP($D705,'SINAPI-MT ABRIL 2021'!$1:$1048576,3,0),"")</f>
        <v>H</v>
      </c>
      <c r="G705" s="105">
        <v>8.5000000000000006E-2</v>
      </c>
      <c r="H705" s="106">
        <f>IF($D705&lt;&gt;"",VLOOKUP($D705,'SINAPI-MT ABRIL 2021'!$1:$1048576,4,0),"")</f>
        <v>17.66</v>
      </c>
      <c r="I705" s="107">
        <f t="shared" si="109"/>
        <v>1.5</v>
      </c>
    </row>
    <row r="706" spans="2:9">
      <c r="B706" s="102" t="s">
        <v>789</v>
      </c>
      <c r="C706" s="103" t="s">
        <v>20</v>
      </c>
      <c r="D706" s="103">
        <v>20080</v>
      </c>
      <c r="E706" s="116" t="str">
        <f>IF($D706&lt;&gt;"",VLOOKUP($D706,'SINAPI-MT ABRIL 2021'!$A$1:G122796,2,0),"")</f>
        <v>ADESIVO PLASTICO PARA PVC, FRASCO COM 175 GR</v>
      </c>
      <c r="F706" s="117" t="str">
        <f>IF($D706&lt;&gt;"",VLOOKUP($D706,'SINAPI-MT ABRIL 2021'!$1:$1048576,3,0),"")</f>
        <v xml:space="preserve">UN    </v>
      </c>
      <c r="G706" s="105">
        <v>2.4E-2</v>
      </c>
      <c r="H706" s="106">
        <f>IF($D706&lt;&gt;"",VLOOKUP($D706,'SINAPI-MT ABRIL 2021'!$1:$1048576,4,0),"")</f>
        <v>25.77</v>
      </c>
      <c r="I706" s="107">
        <f t="shared" si="109"/>
        <v>0.61</v>
      </c>
    </row>
    <row r="707" spans="2:9" ht="25.5">
      <c r="B707" s="102" t="s">
        <v>789</v>
      </c>
      <c r="C707" s="103" t="s">
        <v>20</v>
      </c>
      <c r="D707" s="103">
        <v>817</v>
      </c>
      <c r="E707" s="116" t="str">
        <f>IF($D707&lt;&gt;"",VLOOKUP($D707,'SINAPI-MT ABRIL 2021'!$A$1:G122797,2,0),"")</f>
        <v>BUCHA DE REDUCAO DE PVC, SOLDAVEL, LONGA, COM 85 X 60 MM, PARA AGUA FRIA PREDIAL</v>
      </c>
      <c r="F707" s="117" t="str">
        <f>IF($D707&lt;&gt;"",VLOOKUP($D707,'SINAPI-MT ABRIL 2021'!$1:$1048576,3,0),"")</f>
        <v xml:space="preserve">UN    </v>
      </c>
      <c r="G707" s="105">
        <v>1</v>
      </c>
      <c r="H707" s="106">
        <f>IF($D707&lt;&gt;"",VLOOKUP($D707,'SINAPI-MT ABRIL 2021'!$1:$1048576,4,0),"")</f>
        <v>19.57</v>
      </c>
      <c r="I707" s="107">
        <f t="shared" si="109"/>
        <v>19.57</v>
      </c>
    </row>
    <row r="708" spans="2:9">
      <c r="B708" s="102" t="s">
        <v>789</v>
      </c>
      <c r="C708" s="103" t="s">
        <v>20</v>
      </c>
      <c r="D708" s="103">
        <v>20083</v>
      </c>
      <c r="E708" s="116" t="str">
        <f>IF($D708&lt;&gt;"",VLOOKUP($D708,'SINAPI-MT ABRIL 2021'!$A$1:G122798,2,0),"")</f>
        <v>SOLUCAO LIMPADORA PARA PVC, FRASCO COM 1000 CM3</v>
      </c>
      <c r="F708" s="117" t="str">
        <f>IF($D708&lt;&gt;"",VLOOKUP($D708,'SINAPI-MT ABRIL 2021'!$1:$1048576,3,0),"")</f>
        <v xml:space="preserve">UN    </v>
      </c>
      <c r="G708" s="105">
        <v>0.03</v>
      </c>
      <c r="H708" s="106">
        <f>IF($D708&lt;&gt;"",VLOOKUP($D708,'SINAPI-MT ABRIL 2021'!$1:$1048576,4,0),"")</f>
        <v>70.52</v>
      </c>
      <c r="I708" s="107">
        <f t="shared" si="109"/>
        <v>2.11</v>
      </c>
    </row>
    <row r="709" spans="2:9">
      <c r="B709" s="102" t="s">
        <v>789</v>
      </c>
      <c r="C709" s="103" t="s">
        <v>20</v>
      </c>
      <c r="D709" s="103">
        <v>38383</v>
      </c>
      <c r="E709" s="116" t="str">
        <f>IF($D709&lt;&gt;"",VLOOKUP($D709,'SINAPI-MT ABRIL 2021'!$A$1:G122799,2,0),"")</f>
        <v>LIXA D'AGUA EM FOLHA, GRAO 100</v>
      </c>
      <c r="F709" s="117" t="str">
        <f>IF($D709&lt;&gt;"",VLOOKUP($D709,'SINAPI-MT ABRIL 2021'!$1:$1048576,3,0),"")</f>
        <v xml:space="preserve">UN    </v>
      </c>
      <c r="G709" s="105">
        <v>2.8000000000000001E-2</v>
      </c>
      <c r="H709" s="106">
        <f>IF($D709&lt;&gt;"",VLOOKUP($D709,'SINAPI-MT ABRIL 2021'!$1:$1048576,4,0),"")</f>
        <v>2.19</v>
      </c>
      <c r="I709" s="107">
        <f t="shared" si="109"/>
        <v>0.06</v>
      </c>
    </row>
    <row r="710" spans="2:9" ht="14.25" customHeight="1" thickBot="1">
      <c r="B710" s="363"/>
      <c r="C710" s="364"/>
      <c r="D710" s="365"/>
      <c r="E710" s="365"/>
      <c r="F710" s="364"/>
      <c r="G710" s="366"/>
      <c r="H710" s="367"/>
      <c r="I710" s="368"/>
    </row>
    <row r="711" spans="2:9" ht="19.5" customHeight="1" thickBot="1">
      <c r="B711" s="540" t="s">
        <v>192</v>
      </c>
      <c r="C711" s="541"/>
      <c r="D711" s="541"/>
      <c r="E711" s="542" t="s">
        <v>501</v>
      </c>
      <c r="F711" s="543" t="s">
        <v>994</v>
      </c>
      <c r="G711" s="544"/>
      <c r="H711" s="545"/>
      <c r="I711" s="546">
        <f>TRUNC(SUM(I712),2)</f>
        <v>101.71</v>
      </c>
    </row>
    <row r="712" spans="2:9" ht="36.75" customHeight="1">
      <c r="B712" s="494" t="s">
        <v>783</v>
      </c>
      <c r="C712" s="495" t="s">
        <v>20</v>
      </c>
      <c r="D712" s="495">
        <v>89513</v>
      </c>
      <c r="E712" s="497" t="str">
        <f>IF($D712&lt;&gt;"",VLOOKUP($D712,'SINAPI-MT ABRIL 2021'!$A$1:G122802,2,0),"")</f>
        <v>JOELHO 90 GRAUS, PVC, SOLDÁVEL, DN 75MM, INSTALADO EM PRUMADA DE ÁGUA - FORNECIMENTO E INSTALAÇÃO. AF_12/2014</v>
      </c>
      <c r="F712" s="498" t="str">
        <f>IF($D712&lt;&gt;"",VLOOKUP($D712,'SINAPI-MT ABRIL 2021'!$1:$1048576,3,0),"")</f>
        <v>UN</v>
      </c>
      <c r="G712" s="499">
        <v>1</v>
      </c>
      <c r="H712" s="500">
        <f>IF($D712&lt;&gt;"",VLOOKUP($D712,'SINAPI-MT ABRIL 2021'!$1:$1048576,4,0),"")</f>
        <v>101.71</v>
      </c>
      <c r="I712" s="501">
        <f t="shared" ref="I712" si="110">TRUNC(G712*H712,2)</f>
        <v>101.71</v>
      </c>
    </row>
    <row r="713" spans="2:9" ht="14.25" customHeight="1" thickBot="1">
      <c r="B713" s="363"/>
      <c r="C713" s="364"/>
      <c r="D713" s="365"/>
      <c r="E713" s="365"/>
      <c r="F713" s="364"/>
      <c r="G713" s="366"/>
      <c r="H713" s="367"/>
      <c r="I713" s="368"/>
    </row>
    <row r="714" spans="2:9" ht="36" customHeight="1" thickBot="1">
      <c r="B714" s="540" t="s">
        <v>194</v>
      </c>
      <c r="C714" s="541"/>
      <c r="D714" s="541"/>
      <c r="E714" s="542" t="s">
        <v>504</v>
      </c>
      <c r="F714" s="543" t="s">
        <v>994</v>
      </c>
      <c r="G714" s="544"/>
      <c r="H714" s="545"/>
      <c r="I714" s="546">
        <f>TRUNC(SUM(I715:I720),2)</f>
        <v>10.050000000000001</v>
      </c>
    </row>
    <row r="715" spans="2:9" ht="25.5">
      <c r="B715" s="494" t="s">
        <v>783</v>
      </c>
      <c r="C715" s="495" t="s">
        <v>20</v>
      </c>
      <c r="D715" s="495">
        <v>88248</v>
      </c>
      <c r="E715" s="497" t="str">
        <f>IF($D715&lt;&gt;"",VLOOKUP($D715,'SINAPI-MT ABRIL 2021'!$A$1:G122805,2,0),"")</f>
        <v>AUXILIAR DE ENCANADOR OU BOMBEIRO HIDRÁULICO COM ENCARGOS COMPLEMENTARES</v>
      </c>
      <c r="F715" s="498" t="str">
        <f>IF($D715&lt;&gt;"",VLOOKUP($D715,'SINAPI-MT ABRIL 2021'!$1:$1048576,3,0),"")</f>
        <v>H</v>
      </c>
      <c r="G715" s="499">
        <v>0.15</v>
      </c>
      <c r="H715" s="500">
        <f>IF($D715&lt;&gt;"",VLOOKUP($D715,'SINAPI-MT ABRIL 2021'!$1:$1048576,4,0),"")</f>
        <v>13.48</v>
      </c>
      <c r="I715" s="501">
        <f t="shared" ref="I715:I720" si="111">TRUNC(G715*H715,2)</f>
        <v>2.02</v>
      </c>
    </row>
    <row r="716" spans="2:9" ht="25.5">
      <c r="B716" s="102" t="s">
        <v>783</v>
      </c>
      <c r="C716" s="103" t="s">
        <v>20</v>
      </c>
      <c r="D716" s="103">
        <v>88267</v>
      </c>
      <c r="E716" s="116" t="str">
        <f>IF($D716&lt;&gt;"",VLOOKUP($D716,'SINAPI-MT ABRIL 2021'!$A$1:G122806,2,0),"")</f>
        <v>ENCANADOR OU BOMBEIRO HIDRÁULICO COM ENCARGOS COMPLEMENTARES</v>
      </c>
      <c r="F716" s="117" t="str">
        <f>IF($D716&lt;&gt;"",VLOOKUP($D716,'SINAPI-MT ABRIL 2021'!$1:$1048576,3,0),"")</f>
        <v>H</v>
      </c>
      <c r="G716" s="105">
        <v>0.15</v>
      </c>
      <c r="H716" s="106">
        <f>IF($D716&lt;&gt;"",VLOOKUP($D716,'SINAPI-MT ABRIL 2021'!$1:$1048576,4,0),"")</f>
        <v>17.66</v>
      </c>
      <c r="I716" s="107">
        <f t="shared" si="111"/>
        <v>2.64</v>
      </c>
    </row>
    <row r="717" spans="2:9">
      <c r="B717" s="102" t="s">
        <v>789</v>
      </c>
      <c r="C717" s="103" t="s">
        <v>20</v>
      </c>
      <c r="D717" s="103">
        <v>122</v>
      </c>
      <c r="E717" s="116" t="str">
        <f>IF($D717&lt;&gt;"",VLOOKUP($D717,'SINAPI-MT ABRIL 2021'!$A$1:G122807,2,0),"")</f>
        <v>ADESIVO PLASTICO PARA PVC, FRASCO COM 850 GR</v>
      </c>
      <c r="F717" s="117" t="str">
        <f>IF($D717&lt;&gt;"",VLOOKUP($D717,'SINAPI-MT ABRIL 2021'!$1:$1048576,3,0),"")</f>
        <v xml:space="preserve">UN    </v>
      </c>
      <c r="G717" s="105">
        <v>0.01</v>
      </c>
      <c r="H717" s="106">
        <f>IF($D717&lt;&gt;"",VLOOKUP($D717,'SINAPI-MT ABRIL 2021'!$1:$1048576,4,0),"")</f>
        <v>81.209999999999994</v>
      </c>
      <c r="I717" s="107">
        <f t="shared" si="111"/>
        <v>0.81</v>
      </c>
    </row>
    <row r="718" spans="2:9" ht="25.5">
      <c r="B718" s="102" t="s">
        <v>789</v>
      </c>
      <c r="C718" s="103" t="s">
        <v>20</v>
      </c>
      <c r="D718" s="103">
        <v>3538</v>
      </c>
      <c r="E718" s="116" t="str">
        <f>IF($D718&lt;&gt;"",VLOOKUP($D718,'SINAPI-MT ABRIL 2021'!$A$1:G122808,2,0),"")</f>
        <v>JOELHO DE REDUCAO, PVC SOLDAVEL, 90 GRAUS,  32 MM X 25 MM, PARA AGUA FRIA PREDIAL</v>
      </c>
      <c r="F718" s="117" t="str">
        <f>IF($D718&lt;&gt;"",VLOOKUP($D718,'SINAPI-MT ABRIL 2021'!$1:$1048576,3,0),"")</f>
        <v xml:space="preserve">UN    </v>
      </c>
      <c r="G718" s="105">
        <v>1</v>
      </c>
      <c r="H718" s="106">
        <f>IF($D718&lt;&gt;"",VLOOKUP($D718,'SINAPI-MT ABRIL 2021'!$1:$1048576,4,0),"")</f>
        <v>3.86</v>
      </c>
      <c r="I718" s="107">
        <f t="shared" si="111"/>
        <v>3.86</v>
      </c>
    </row>
    <row r="719" spans="2:9">
      <c r="B719" s="102" t="s">
        <v>789</v>
      </c>
      <c r="C719" s="103" t="s">
        <v>20</v>
      </c>
      <c r="D719" s="103">
        <v>20083</v>
      </c>
      <c r="E719" s="116" t="str">
        <f>IF($D719&lt;&gt;"",VLOOKUP($D719,'SINAPI-MT ABRIL 2021'!$A$1:G122809,2,0),"")</f>
        <v>SOLUCAO LIMPADORA PARA PVC, FRASCO COM 1000 CM3</v>
      </c>
      <c r="F719" s="117" t="str">
        <f>IF($D719&lt;&gt;"",VLOOKUP($D719,'SINAPI-MT ABRIL 2021'!$1:$1048576,3,0),"")</f>
        <v xml:space="preserve">UN    </v>
      </c>
      <c r="G719" s="105">
        <v>0.01</v>
      </c>
      <c r="H719" s="106">
        <f>IF($D719&lt;&gt;"",VLOOKUP($D719,'SINAPI-MT ABRIL 2021'!$1:$1048576,4,0),"")</f>
        <v>70.52</v>
      </c>
      <c r="I719" s="107">
        <f t="shared" si="111"/>
        <v>0.7</v>
      </c>
    </row>
    <row r="720" spans="2:9">
      <c r="B720" s="102" t="s">
        <v>789</v>
      </c>
      <c r="C720" s="103" t="s">
        <v>20</v>
      </c>
      <c r="D720" s="103">
        <v>38383</v>
      </c>
      <c r="E720" s="116" t="str">
        <f>IF($D720&lt;&gt;"",VLOOKUP($D720,'SINAPI-MT ABRIL 2021'!$A$1:G122810,2,0),"")</f>
        <v>LIXA D'AGUA EM FOLHA, GRAO 100</v>
      </c>
      <c r="F720" s="117" t="str">
        <f>IF($D720&lt;&gt;"",VLOOKUP($D720,'SINAPI-MT ABRIL 2021'!$1:$1048576,3,0),"")</f>
        <v xml:space="preserve">UN    </v>
      </c>
      <c r="G720" s="105">
        <v>1.2999999999999999E-2</v>
      </c>
      <c r="H720" s="106">
        <f>IF($D720&lt;&gt;"",VLOOKUP($D720,'SINAPI-MT ABRIL 2021'!$1:$1048576,4,0),"")</f>
        <v>2.19</v>
      </c>
      <c r="I720" s="107">
        <f t="shared" si="111"/>
        <v>0.02</v>
      </c>
    </row>
    <row r="721" spans="2:9" ht="14.25" customHeight="1" thickBot="1">
      <c r="B721" s="363"/>
      <c r="C721" s="364"/>
      <c r="D721" s="365"/>
      <c r="E721" s="365"/>
      <c r="F721" s="364"/>
      <c r="G721" s="366"/>
      <c r="H721" s="367"/>
      <c r="I721" s="368"/>
    </row>
    <row r="722" spans="2:9" ht="39.75" customHeight="1" thickBot="1">
      <c r="B722" s="540" t="s">
        <v>196</v>
      </c>
      <c r="C722" s="541"/>
      <c r="D722" s="541"/>
      <c r="E722" s="542" t="s">
        <v>505</v>
      </c>
      <c r="F722" s="543" t="s">
        <v>994</v>
      </c>
      <c r="G722" s="544"/>
      <c r="H722" s="545"/>
      <c r="I722" s="546">
        <f>TRUNC(SUM(I723:I728),2)</f>
        <v>8.1300000000000008</v>
      </c>
    </row>
    <row r="723" spans="2:9" ht="25.5">
      <c r="B723" s="494" t="s">
        <v>783</v>
      </c>
      <c r="C723" s="495" t="s">
        <v>20</v>
      </c>
      <c r="D723" s="495">
        <v>88248</v>
      </c>
      <c r="E723" s="497" t="str">
        <f>IF($D723&lt;&gt;"",VLOOKUP($D723,'SINAPI-MT ABRIL 2021'!$A$1:G122813,2,0),"")</f>
        <v>AUXILIAR DE ENCANADOR OU BOMBEIRO HIDRÁULICO COM ENCARGOS COMPLEMENTARES</v>
      </c>
      <c r="F723" s="498" t="str">
        <f>IF($D723&lt;&gt;"",VLOOKUP($D723,'SINAPI-MT ABRIL 2021'!$1:$1048576,3,0),"")</f>
        <v>H</v>
      </c>
      <c r="G723" s="499">
        <v>0.15</v>
      </c>
      <c r="H723" s="500">
        <f>IF($D723&lt;&gt;"",VLOOKUP($D723,'SINAPI-MT ABRIL 2021'!$1:$1048576,4,0),"")</f>
        <v>13.48</v>
      </c>
      <c r="I723" s="501">
        <f t="shared" ref="I723:I728" si="112">TRUNC(G723*H723,2)</f>
        <v>2.02</v>
      </c>
    </row>
    <row r="724" spans="2:9" ht="25.5">
      <c r="B724" s="102" t="s">
        <v>783</v>
      </c>
      <c r="C724" s="103" t="s">
        <v>20</v>
      </c>
      <c r="D724" s="103">
        <v>88267</v>
      </c>
      <c r="E724" s="116" t="str">
        <f>IF($D724&lt;&gt;"",VLOOKUP($D724,'SINAPI-MT ABRIL 2021'!$A$1:G122814,2,0),"")</f>
        <v>ENCANADOR OU BOMBEIRO HIDRÁULICO COM ENCARGOS COMPLEMENTARES</v>
      </c>
      <c r="F724" s="117" t="str">
        <f>IF($D724&lt;&gt;"",VLOOKUP($D724,'SINAPI-MT ABRIL 2021'!$1:$1048576,3,0),"")</f>
        <v>H</v>
      </c>
      <c r="G724" s="105">
        <v>0.15</v>
      </c>
      <c r="H724" s="106">
        <f>IF($D724&lt;&gt;"",VLOOKUP($D724,'SINAPI-MT ABRIL 2021'!$1:$1048576,4,0),"")</f>
        <v>17.66</v>
      </c>
      <c r="I724" s="107">
        <f t="shared" si="112"/>
        <v>2.64</v>
      </c>
    </row>
    <row r="725" spans="2:9">
      <c r="B725" s="102" t="s">
        <v>789</v>
      </c>
      <c r="C725" s="103" t="s">
        <v>20</v>
      </c>
      <c r="D725" s="103">
        <v>122</v>
      </c>
      <c r="E725" s="116" t="str">
        <f>IF($D725&lt;&gt;"",VLOOKUP($D725,'SINAPI-MT ABRIL 2021'!$A$1:G122815,2,0),"")</f>
        <v>ADESIVO PLASTICO PARA PVC, FRASCO COM 850 GR</v>
      </c>
      <c r="F725" s="117" t="str">
        <f>IF($D725&lt;&gt;"",VLOOKUP($D725,'SINAPI-MT ABRIL 2021'!$1:$1048576,3,0),"")</f>
        <v xml:space="preserve">UN    </v>
      </c>
      <c r="G725" s="105">
        <v>0.01</v>
      </c>
      <c r="H725" s="106">
        <f>IF($D725&lt;&gt;"",VLOOKUP($D725,'SINAPI-MT ABRIL 2021'!$1:$1048576,4,0),"")</f>
        <v>81.209999999999994</v>
      </c>
      <c r="I725" s="107">
        <f t="shared" si="112"/>
        <v>0.81</v>
      </c>
    </row>
    <row r="726" spans="2:9" ht="25.5">
      <c r="B726" s="102" t="s">
        <v>789</v>
      </c>
      <c r="C726" s="103" t="s">
        <v>20</v>
      </c>
      <c r="D726" s="103">
        <v>3521</v>
      </c>
      <c r="E726" s="116" t="str">
        <f>IF($D726&lt;&gt;"",VLOOKUP($D726,'SINAPI-MT ABRIL 2021'!$A$1:G122816,2,0),"")</f>
        <v>JOELHO PVC,  SOLDAVEL COM ROSCA, 90 GRAUS, 20 MM X 1/2", PARA AGUA FRIA PREDIAL</v>
      </c>
      <c r="F726" s="117" t="str">
        <f>IF($D726&lt;&gt;"",VLOOKUP($D726,'SINAPI-MT ABRIL 2021'!$1:$1048576,3,0),"")</f>
        <v xml:space="preserve">UN    </v>
      </c>
      <c r="G726" s="105">
        <v>1</v>
      </c>
      <c r="H726" s="106">
        <f>IF($D726&lt;&gt;"",VLOOKUP($D726,'SINAPI-MT ABRIL 2021'!$1:$1048576,4,0),"")</f>
        <v>1.94</v>
      </c>
      <c r="I726" s="107">
        <f t="shared" si="112"/>
        <v>1.94</v>
      </c>
    </row>
    <row r="727" spans="2:9">
      <c r="B727" s="102" t="s">
        <v>789</v>
      </c>
      <c r="C727" s="103" t="s">
        <v>20</v>
      </c>
      <c r="D727" s="103">
        <v>20083</v>
      </c>
      <c r="E727" s="116" t="str">
        <f>IF($D727&lt;&gt;"",VLOOKUP($D727,'SINAPI-MT ABRIL 2021'!$A$1:G122817,2,0),"")</f>
        <v>SOLUCAO LIMPADORA PARA PVC, FRASCO COM 1000 CM3</v>
      </c>
      <c r="F727" s="117" t="str">
        <f>IF($D727&lt;&gt;"",VLOOKUP($D727,'SINAPI-MT ABRIL 2021'!$1:$1048576,3,0),"")</f>
        <v xml:space="preserve">UN    </v>
      </c>
      <c r="G727" s="105">
        <v>0.01</v>
      </c>
      <c r="H727" s="106">
        <f>IF($D727&lt;&gt;"",VLOOKUP($D727,'SINAPI-MT ABRIL 2021'!$1:$1048576,4,0),"")</f>
        <v>70.52</v>
      </c>
      <c r="I727" s="107">
        <f t="shared" si="112"/>
        <v>0.7</v>
      </c>
    </row>
    <row r="728" spans="2:9">
      <c r="B728" s="102" t="s">
        <v>789</v>
      </c>
      <c r="C728" s="103" t="s">
        <v>20</v>
      </c>
      <c r="D728" s="103">
        <v>38383</v>
      </c>
      <c r="E728" s="116" t="str">
        <f>IF($D728&lt;&gt;"",VLOOKUP($D728,'SINAPI-MT ABRIL 2021'!$A$1:G122818,2,0),"")</f>
        <v>LIXA D'AGUA EM FOLHA, GRAO 100</v>
      </c>
      <c r="F728" s="117" t="str">
        <f>IF($D728&lt;&gt;"",VLOOKUP($D728,'SINAPI-MT ABRIL 2021'!$1:$1048576,3,0),"")</f>
        <v xml:space="preserve">UN    </v>
      </c>
      <c r="G728" s="105">
        <v>1.2999999999999999E-2</v>
      </c>
      <c r="H728" s="106">
        <f>IF($D728&lt;&gt;"",VLOOKUP($D728,'SINAPI-MT ABRIL 2021'!$1:$1048576,4,0),"")</f>
        <v>2.19</v>
      </c>
      <c r="I728" s="107">
        <f t="shared" si="112"/>
        <v>0.02</v>
      </c>
    </row>
    <row r="729" spans="2:9" ht="14.25" customHeight="1" thickBot="1">
      <c r="B729" s="363"/>
      <c r="C729" s="364"/>
      <c r="D729" s="365"/>
      <c r="E729" s="365"/>
      <c r="F729" s="364"/>
      <c r="G729" s="366"/>
      <c r="H729" s="367"/>
      <c r="I729" s="368"/>
    </row>
    <row r="730" spans="2:9" ht="30.75" customHeight="1" thickBot="1">
      <c r="B730" s="540" t="s">
        <v>198</v>
      </c>
      <c r="C730" s="541"/>
      <c r="D730" s="541"/>
      <c r="E730" s="542" t="s">
        <v>506</v>
      </c>
      <c r="F730" s="543" t="s">
        <v>994</v>
      </c>
      <c r="G730" s="544"/>
      <c r="H730" s="545"/>
      <c r="I730" s="546">
        <f>TRUNC(SUM(I731),2)</f>
        <v>13</v>
      </c>
    </row>
    <row r="731" spans="2:9" ht="38.25">
      <c r="B731" s="494" t="s">
        <v>783</v>
      </c>
      <c r="C731" s="495" t="s">
        <v>20</v>
      </c>
      <c r="D731" s="495">
        <v>89366</v>
      </c>
      <c r="E731" s="497" t="str">
        <f>IF($D731&lt;&gt;"",VLOOKUP($D731,'SINAPI-MT ABRIL 2021'!$A$1:G122821,2,0),"")</f>
        <v>JOELHO 90 GRAUS COM BUCHA DE LATÃO, PVC, SOLDÁVEL, DN 25MM, X 3/4 INSTALADO EM RAMAL OU SUB-RAMAL DE ÁGUA - FORNECIMENTO E INSTALAÇÃO. AF_12/2014</v>
      </c>
      <c r="F731" s="498" t="str">
        <f>IF($D731&lt;&gt;"",VLOOKUP($D731,'SINAPI-MT ABRIL 2021'!$1:$1048576,3,0),"")</f>
        <v>UN</v>
      </c>
      <c r="G731" s="499">
        <v>1</v>
      </c>
      <c r="H731" s="500">
        <f>IF($D731&lt;&gt;"",VLOOKUP($D731,'SINAPI-MT ABRIL 2021'!$1:$1048576,4,0),"")</f>
        <v>13</v>
      </c>
      <c r="I731" s="501">
        <f t="shared" ref="I731" si="113">TRUNC(G731*H731,2)</f>
        <v>13</v>
      </c>
    </row>
    <row r="732" spans="2:9" ht="14.25" customHeight="1" thickBot="1">
      <c r="B732" s="363"/>
      <c r="C732" s="364"/>
      <c r="D732" s="365"/>
      <c r="E732" s="365"/>
      <c r="F732" s="364"/>
      <c r="G732" s="366"/>
      <c r="H732" s="367"/>
      <c r="I732" s="368"/>
    </row>
    <row r="733" spans="2:9" ht="32.25" customHeight="1" thickBot="1">
      <c r="B733" s="540" t="s">
        <v>200</v>
      </c>
      <c r="C733" s="541"/>
      <c r="D733" s="541"/>
      <c r="E733" s="542" t="s">
        <v>507</v>
      </c>
      <c r="F733" s="543" t="s">
        <v>994</v>
      </c>
      <c r="G733" s="544"/>
      <c r="H733" s="545"/>
      <c r="I733" s="546">
        <f>TRUNC(SUM(I734),2)</f>
        <v>11.89</v>
      </c>
    </row>
    <row r="734" spans="2:9" ht="38.25">
      <c r="B734" s="494" t="s">
        <v>783</v>
      </c>
      <c r="C734" s="495" t="s">
        <v>20</v>
      </c>
      <c r="D734" s="495">
        <v>90373</v>
      </c>
      <c r="E734" s="497" t="str">
        <f>IF($D734&lt;&gt;"",VLOOKUP($D734,'SINAPI-MT ABRIL 2021'!$A$1:G122824,2,0),"")</f>
        <v>JOELHO 90 GRAUS COM BUCHA DE LATÃO, PVC, SOLDÁVEL, DN 25MM, X 1/2 INSTALADO EM RAMAL OU SUB-RAMAL DE ÁGUA - FORNECIMENTO E INSTALAÇÃO. AF_12/2014</v>
      </c>
      <c r="F734" s="498" t="str">
        <f>IF($D734&lt;&gt;"",VLOOKUP($D734,'SINAPI-MT ABRIL 2021'!$1:$1048576,3,0),"")</f>
        <v>UN</v>
      </c>
      <c r="G734" s="499">
        <v>1</v>
      </c>
      <c r="H734" s="500">
        <f>IF($D734&lt;&gt;"",VLOOKUP($D734,'SINAPI-MT ABRIL 2021'!$1:$1048576,4,0),"")</f>
        <v>11.89</v>
      </c>
      <c r="I734" s="501">
        <f t="shared" ref="I734" si="114">TRUNC(G734*H734,2)</f>
        <v>11.89</v>
      </c>
    </row>
    <row r="735" spans="2:9" ht="14.25" customHeight="1" thickBot="1">
      <c r="B735" s="363"/>
      <c r="C735" s="364"/>
      <c r="D735" s="365"/>
      <c r="E735" s="365"/>
      <c r="F735" s="364"/>
      <c r="G735" s="366"/>
      <c r="H735" s="367"/>
      <c r="I735" s="368"/>
    </row>
    <row r="736" spans="2:9" ht="15" customHeight="1" thickBot="1">
      <c r="B736" s="540" t="s">
        <v>202</v>
      </c>
      <c r="C736" s="541"/>
      <c r="D736" s="541"/>
      <c r="E736" s="542" t="s">
        <v>508</v>
      </c>
      <c r="F736" s="543" t="s">
        <v>994</v>
      </c>
      <c r="G736" s="544"/>
      <c r="H736" s="545"/>
      <c r="I736" s="546">
        <f>TRUNC(SUM(I737),2)</f>
        <v>3.97</v>
      </c>
    </row>
    <row r="737" spans="2:9" ht="38.25">
      <c r="B737" s="494" t="s">
        <v>783</v>
      </c>
      <c r="C737" s="495" t="s">
        <v>20</v>
      </c>
      <c r="D737" s="495">
        <v>89534</v>
      </c>
      <c r="E737" s="497" t="str">
        <f>IF($D737&lt;&gt;"",VLOOKUP($D737,'SINAPI-MT ABRIL 2021'!$A$1:G122827,2,0),"")</f>
        <v>LUVA SOLDÁVEL E COM ROSCA, PVC, SOLDÁVEL, DN 25MM X 3/4, INSTALADO EM PRUMADA DE ÁGUA - FORNECIMENTO E INSTALAÇÃO. AF_12/2014</v>
      </c>
      <c r="F737" s="498" t="str">
        <f>IF($D737&lt;&gt;"",VLOOKUP($D737,'SINAPI-MT ABRIL 2021'!$1:$1048576,3,0),"")</f>
        <v>UN</v>
      </c>
      <c r="G737" s="499">
        <v>1</v>
      </c>
      <c r="H737" s="500">
        <f>IF($D737&lt;&gt;"",VLOOKUP($D737,'SINAPI-MT ABRIL 2021'!$1:$1048576,4,0),"")</f>
        <v>3.97</v>
      </c>
      <c r="I737" s="501">
        <f t="shared" ref="I737" si="115">TRUNC(G737*H737,2)</f>
        <v>3.97</v>
      </c>
    </row>
    <row r="738" spans="2:9" ht="14.25" customHeight="1" thickBot="1">
      <c r="B738" s="363"/>
      <c r="C738" s="364"/>
      <c r="D738" s="365"/>
      <c r="E738" s="365"/>
      <c r="F738" s="364"/>
      <c r="G738" s="366"/>
      <c r="H738" s="367"/>
      <c r="I738" s="368"/>
    </row>
    <row r="739" spans="2:9" ht="25.5" customHeight="1" thickBot="1">
      <c r="B739" s="540" t="s">
        <v>204</v>
      </c>
      <c r="C739" s="541"/>
      <c r="D739" s="541"/>
      <c r="E739" s="542" t="s">
        <v>509</v>
      </c>
      <c r="F739" s="543" t="s">
        <v>994</v>
      </c>
      <c r="G739" s="544"/>
      <c r="H739" s="545"/>
      <c r="I739" s="546">
        <f>TRUNC(SUM(I740:I745),2)</f>
        <v>7.71</v>
      </c>
    </row>
    <row r="740" spans="2:9" ht="25.5">
      <c r="B740" s="494" t="s">
        <v>783</v>
      </c>
      <c r="C740" s="495" t="s">
        <v>20</v>
      </c>
      <c r="D740" s="495">
        <v>88248</v>
      </c>
      <c r="E740" s="497" t="str">
        <f>IF($D740&lt;&gt;"",VLOOKUP($D740,'SINAPI-MT ABRIL 2021'!$A$1:G122830,2,0),"")</f>
        <v>AUXILIAR DE ENCANADOR OU BOMBEIRO HIDRÁULICO COM ENCARGOS COMPLEMENTARES</v>
      </c>
      <c r="F740" s="498" t="str">
        <f>IF($D740&lt;&gt;"",VLOOKUP($D740,'SINAPI-MT ABRIL 2021'!$1:$1048576,3,0),"")</f>
        <v>H</v>
      </c>
      <c r="G740" s="499">
        <v>0.04</v>
      </c>
      <c r="H740" s="500">
        <f>IF($D740&lt;&gt;"",VLOOKUP($D740,'SINAPI-MT ABRIL 2021'!$1:$1048576,4,0),"")</f>
        <v>13.48</v>
      </c>
      <c r="I740" s="501">
        <f t="shared" ref="I740:I745" si="116">TRUNC(G740*H740,2)</f>
        <v>0.53</v>
      </c>
    </row>
    <row r="741" spans="2:9" ht="25.5">
      <c r="B741" s="102" t="s">
        <v>783</v>
      </c>
      <c r="C741" s="103" t="s">
        <v>20</v>
      </c>
      <c r="D741" s="103">
        <v>88267</v>
      </c>
      <c r="E741" s="116" t="str">
        <f>IF($D741&lt;&gt;"",VLOOKUP($D741,'SINAPI-MT ABRIL 2021'!$A$1:G122831,2,0),"")</f>
        <v>ENCANADOR OU BOMBEIRO HIDRÁULICO COM ENCARGOS COMPLEMENTARES</v>
      </c>
      <c r="F741" s="117" t="str">
        <f>IF($D741&lt;&gt;"",VLOOKUP($D741,'SINAPI-MT ABRIL 2021'!$1:$1048576,3,0),"")</f>
        <v>H</v>
      </c>
      <c r="G741" s="105">
        <v>0.04</v>
      </c>
      <c r="H741" s="106">
        <f>IF($D741&lt;&gt;"",VLOOKUP($D741,'SINAPI-MT ABRIL 2021'!$1:$1048576,4,0),"")</f>
        <v>17.66</v>
      </c>
      <c r="I741" s="107">
        <f t="shared" si="116"/>
        <v>0.7</v>
      </c>
    </row>
    <row r="742" spans="2:9">
      <c r="B742" s="102" t="s">
        <v>789</v>
      </c>
      <c r="C742" s="103" t="s">
        <v>20</v>
      </c>
      <c r="D742" s="103">
        <v>122</v>
      </c>
      <c r="E742" s="116" t="str">
        <f>IF($D742&lt;&gt;"",VLOOKUP($D742,'SINAPI-MT ABRIL 2021'!$A$1:G122832,2,0),"")</f>
        <v>ADESIVO PLASTICO PARA PVC, FRASCO COM 850 GR</v>
      </c>
      <c r="F742" s="117" t="str">
        <f>IF($D742&lt;&gt;"",VLOOKUP($D742,'SINAPI-MT ABRIL 2021'!$1:$1048576,3,0),"")</f>
        <v xml:space="preserve">UN    </v>
      </c>
      <c r="G742" s="105">
        <v>7.0000000000000001E-3</v>
      </c>
      <c r="H742" s="106">
        <f>IF($D742&lt;&gt;"",VLOOKUP($D742,'SINAPI-MT ABRIL 2021'!$1:$1048576,4,0),"")</f>
        <v>81.209999999999994</v>
      </c>
      <c r="I742" s="107">
        <f t="shared" si="116"/>
        <v>0.56000000000000005</v>
      </c>
    </row>
    <row r="743" spans="2:9">
      <c r="B743" s="102" t="s">
        <v>789</v>
      </c>
      <c r="C743" s="103" t="s">
        <v>20</v>
      </c>
      <c r="D743" s="103">
        <v>3874</v>
      </c>
      <c r="E743" s="116" t="str">
        <f>IF($D743&lt;&gt;"",VLOOKUP($D743,'SINAPI-MT ABRIL 2021'!$A$1:G122833,2,0),"")</f>
        <v>LUVA SOLDAVEL COM BUCHA DE LATAO, PVC, 25 MM X 1/2"</v>
      </c>
      <c r="F743" s="117" t="str">
        <f>IF($D743&lt;&gt;"",VLOOKUP($D743,'SINAPI-MT ABRIL 2021'!$1:$1048576,3,0),"")</f>
        <v xml:space="preserve">UN    </v>
      </c>
      <c r="G743" s="105">
        <v>1</v>
      </c>
      <c r="H743" s="106">
        <f>IF($D743&lt;&gt;"",VLOOKUP($D743,'SINAPI-MT ABRIL 2021'!$1:$1048576,4,0),"")</f>
        <v>5.34</v>
      </c>
      <c r="I743" s="107">
        <f t="shared" si="116"/>
        <v>5.34</v>
      </c>
    </row>
    <row r="744" spans="2:9">
      <c r="B744" s="102" t="s">
        <v>789</v>
      </c>
      <c r="C744" s="103" t="s">
        <v>20</v>
      </c>
      <c r="D744" s="103">
        <v>20083</v>
      </c>
      <c r="E744" s="116" t="str">
        <f>IF($D744&lt;&gt;"",VLOOKUP($D744,'SINAPI-MT ABRIL 2021'!$A$1:G122834,2,0),"")</f>
        <v>SOLUCAO LIMPADORA PARA PVC, FRASCO COM 1000 CM3</v>
      </c>
      <c r="F744" s="117" t="str">
        <f>IF($D744&lt;&gt;"",VLOOKUP($D744,'SINAPI-MT ABRIL 2021'!$1:$1048576,3,0),"")</f>
        <v xml:space="preserve">UN    </v>
      </c>
      <c r="G744" s="105">
        <v>8.0000000000000002E-3</v>
      </c>
      <c r="H744" s="106">
        <f>IF($D744&lt;&gt;"",VLOOKUP($D744,'SINAPI-MT ABRIL 2021'!$1:$1048576,4,0),"")</f>
        <v>70.52</v>
      </c>
      <c r="I744" s="107">
        <f t="shared" si="116"/>
        <v>0.56000000000000005</v>
      </c>
    </row>
    <row r="745" spans="2:9">
      <c r="B745" s="102" t="s">
        <v>789</v>
      </c>
      <c r="C745" s="103" t="s">
        <v>20</v>
      </c>
      <c r="D745" s="103">
        <v>38383</v>
      </c>
      <c r="E745" s="116" t="str">
        <f>IF($D745&lt;&gt;"",VLOOKUP($D745,'SINAPI-MT ABRIL 2021'!$A$1:G122835,2,0),"")</f>
        <v>LIXA D'AGUA EM FOLHA, GRAO 100</v>
      </c>
      <c r="F745" s="117" t="str">
        <f>IF($D745&lt;&gt;"",VLOOKUP($D745,'SINAPI-MT ABRIL 2021'!$1:$1048576,3,0),"")</f>
        <v xml:space="preserve">UN    </v>
      </c>
      <c r="G745" s="105">
        <v>1.2999999999999999E-2</v>
      </c>
      <c r="H745" s="106">
        <f>IF($D745&lt;&gt;"",VLOOKUP($D745,'SINAPI-MT ABRIL 2021'!$1:$1048576,4,0),"")</f>
        <v>2.19</v>
      </c>
      <c r="I745" s="107">
        <f t="shared" si="116"/>
        <v>0.02</v>
      </c>
    </row>
    <row r="746" spans="2:9" ht="14.25" customHeight="1" thickBot="1">
      <c r="B746" s="363"/>
      <c r="C746" s="364"/>
      <c r="D746" s="365"/>
      <c r="E746" s="365"/>
      <c r="F746" s="364"/>
      <c r="G746" s="366"/>
      <c r="H746" s="367"/>
      <c r="I746" s="368"/>
    </row>
    <row r="747" spans="2:9" ht="15" customHeight="1" thickBot="1">
      <c r="B747" s="540" t="s">
        <v>206</v>
      </c>
      <c r="C747" s="541"/>
      <c r="D747" s="541"/>
      <c r="E747" s="542" t="s">
        <v>187</v>
      </c>
      <c r="F747" s="543" t="s">
        <v>994</v>
      </c>
      <c r="G747" s="544"/>
      <c r="H747" s="545"/>
      <c r="I747" s="546">
        <f>TRUNC(SUM(I748),2)</f>
        <v>40.98</v>
      </c>
    </row>
    <row r="748" spans="2:9" ht="38.25" customHeight="1">
      <c r="B748" s="494" t="s">
        <v>783</v>
      </c>
      <c r="C748" s="495" t="s">
        <v>20</v>
      </c>
      <c r="D748" s="495">
        <v>89628</v>
      </c>
      <c r="E748" s="497" t="str">
        <f>IF($D748&lt;&gt;"",VLOOKUP($D748,'SINAPI-MT ABRIL 2021'!$A$1:G122838,2,0),"")</f>
        <v>TE, PVC, SOLDÁVEL, DN 60MM, INSTALADO EM PRUMADA DE ÁGUA - FORNECIMENTO E INSTALAÇÃO. AF_12/2014</v>
      </c>
      <c r="F748" s="498" t="str">
        <f>IF($D748&lt;&gt;"",VLOOKUP($D748,'SINAPI-MT ABRIL 2021'!$1:$1048576,3,0),"")</f>
        <v>UN</v>
      </c>
      <c r="G748" s="499">
        <v>1</v>
      </c>
      <c r="H748" s="500">
        <f>IF($D748&lt;&gt;"",VLOOKUP($D748,'SINAPI-MT ABRIL 2021'!$1:$1048576,4,0),"")</f>
        <v>40.98</v>
      </c>
      <c r="I748" s="501">
        <f t="shared" ref="I748" si="117">TRUNC(G748*H748,2)</f>
        <v>40.98</v>
      </c>
    </row>
    <row r="749" spans="2:9" ht="14.25" customHeight="1" thickBot="1">
      <c r="B749" s="363"/>
      <c r="C749" s="364"/>
      <c r="D749" s="365"/>
      <c r="E749" s="365"/>
      <c r="F749" s="364"/>
      <c r="G749" s="366"/>
      <c r="H749" s="367"/>
      <c r="I749" s="368"/>
    </row>
    <row r="750" spans="2:9" ht="15" customHeight="1" thickBot="1">
      <c r="B750" s="540" t="s">
        <v>208</v>
      </c>
      <c r="C750" s="541"/>
      <c r="D750" s="541"/>
      <c r="E750" s="542" t="s">
        <v>189</v>
      </c>
      <c r="F750" s="543" t="s">
        <v>994</v>
      </c>
      <c r="G750" s="544"/>
      <c r="H750" s="545"/>
      <c r="I750" s="546">
        <f>TRUNC(SUM(I751),2)</f>
        <v>76.180000000000007</v>
      </c>
    </row>
    <row r="751" spans="2:9" ht="33.75" customHeight="1">
      <c r="B751" s="494" t="s">
        <v>783</v>
      </c>
      <c r="C751" s="495" t="s">
        <v>20</v>
      </c>
      <c r="D751" s="495">
        <v>89629</v>
      </c>
      <c r="E751" s="497" t="str">
        <f>IF($D751&lt;&gt;"",VLOOKUP($D751,'SINAPI-MT ABRIL 2021'!$A$1:G122841,2,0),"")</f>
        <v>TE, PVC, SOLDÁVEL, DN 75MM, INSTALADO EM PRUMADA DE ÁGUA - FORNECIMENTO E INSTALAÇÃO. AF_12/2014</v>
      </c>
      <c r="F751" s="498" t="str">
        <f>IF($D751&lt;&gt;"",VLOOKUP($D751,'SINAPI-MT ABRIL 2021'!$1:$1048576,3,0),"")</f>
        <v>UN</v>
      </c>
      <c r="G751" s="499">
        <v>1</v>
      </c>
      <c r="H751" s="500">
        <f>IF($D751&lt;&gt;"",VLOOKUP($D751,'SINAPI-MT ABRIL 2021'!$1:$1048576,4,0),"")</f>
        <v>76.180000000000007</v>
      </c>
      <c r="I751" s="501">
        <f t="shared" ref="I751" si="118">TRUNC(G751*H751,2)</f>
        <v>76.180000000000007</v>
      </c>
    </row>
    <row r="752" spans="2:9" ht="14.25" customHeight="1" thickBot="1">
      <c r="B752" s="363"/>
      <c r="C752" s="364"/>
      <c r="D752" s="365"/>
      <c r="E752" s="365"/>
      <c r="F752" s="364"/>
      <c r="G752" s="366"/>
      <c r="H752" s="367"/>
      <c r="I752" s="368"/>
    </row>
    <row r="753" spans="2:9" ht="15" customHeight="1" thickBot="1">
      <c r="B753" s="540" t="s">
        <v>210</v>
      </c>
      <c r="C753" s="541"/>
      <c r="D753" s="541"/>
      <c r="E753" s="542" t="s">
        <v>191</v>
      </c>
      <c r="F753" s="543" t="s">
        <v>994</v>
      </c>
      <c r="G753" s="544"/>
      <c r="H753" s="545"/>
      <c r="I753" s="546">
        <f>TRUNC(SUM(I754),2)</f>
        <v>116.62</v>
      </c>
    </row>
    <row r="754" spans="2:9" ht="26.25" customHeight="1">
      <c r="B754" s="494" t="s">
        <v>783</v>
      </c>
      <c r="C754" s="495" t="s">
        <v>20</v>
      </c>
      <c r="D754" s="495">
        <v>89631</v>
      </c>
      <c r="E754" s="497" t="str">
        <f>IF($D754&lt;&gt;"",VLOOKUP($D754,'SINAPI-MT ABRIL 2021'!$A$1:G122844,2,0),"")</f>
        <v>TE, PVC, SOLDÁVEL, DN 85MM, INSTALADO EM PRUMADA DE ÁGUA - FORNECIMENTO E INSTALAÇÃO. AF_12/2014</v>
      </c>
      <c r="F754" s="498" t="str">
        <f>IF($D754&lt;&gt;"",VLOOKUP($D754,'SINAPI-MT ABRIL 2021'!$1:$1048576,3,0),"")</f>
        <v>UN</v>
      </c>
      <c r="G754" s="499">
        <v>1</v>
      </c>
      <c r="H754" s="500">
        <f>IF($D754&lt;&gt;"",VLOOKUP($D754,'SINAPI-MT ABRIL 2021'!$1:$1048576,4,0),"")</f>
        <v>116.62</v>
      </c>
      <c r="I754" s="501">
        <f t="shared" ref="I754" si="119">TRUNC(G754*H754,2)</f>
        <v>116.62</v>
      </c>
    </row>
    <row r="755" spans="2:9" ht="14.25" customHeight="1">
      <c r="B755" s="160"/>
      <c r="C755" s="161"/>
      <c r="D755" s="162"/>
      <c r="E755" s="162"/>
      <c r="F755" s="161"/>
      <c r="G755" s="163"/>
      <c r="H755" s="164"/>
      <c r="I755" s="165"/>
    </row>
    <row r="756" spans="2:9" ht="14.25" customHeight="1" thickBot="1">
      <c r="B756" s="363"/>
      <c r="C756" s="364"/>
      <c r="D756" s="365"/>
      <c r="E756" s="365"/>
      <c r="F756" s="364"/>
      <c r="G756" s="366"/>
      <c r="H756" s="367"/>
      <c r="I756" s="368"/>
    </row>
    <row r="757" spans="2:9" ht="33.75" customHeight="1" thickBot="1">
      <c r="B757" s="540" t="s">
        <v>212</v>
      </c>
      <c r="C757" s="541"/>
      <c r="D757" s="541"/>
      <c r="E757" s="542" t="s">
        <v>193</v>
      </c>
      <c r="F757" s="543" t="s">
        <v>994</v>
      </c>
      <c r="G757" s="544"/>
      <c r="H757" s="545"/>
      <c r="I757" s="546">
        <f>TRUNC(SUM(I758:I763),2)</f>
        <v>24.32</v>
      </c>
    </row>
    <row r="758" spans="2:9" ht="25.5">
      <c r="B758" s="494" t="s">
        <v>783</v>
      </c>
      <c r="C758" s="495" t="s">
        <v>20</v>
      </c>
      <c r="D758" s="495">
        <v>88248</v>
      </c>
      <c r="E758" s="497" t="str">
        <f>IF($D758&lt;&gt;"",VLOOKUP($D758,'SINAPI-MT ABRIL 2021'!$A$1:G122848,2,0),"")</f>
        <v>AUXILIAR DE ENCANADOR OU BOMBEIRO HIDRÁULICO COM ENCARGOS COMPLEMENTARES</v>
      </c>
      <c r="F758" s="498" t="str">
        <f>IF($D758&lt;&gt;"",VLOOKUP($D758,'SINAPI-MT ABRIL 2021'!$1:$1048576,3,0),"")</f>
        <v>H</v>
      </c>
      <c r="G758" s="499">
        <v>0.15</v>
      </c>
      <c r="H758" s="500">
        <f>IF($D758&lt;&gt;"",VLOOKUP($D758,'SINAPI-MT ABRIL 2021'!$1:$1048576,4,0),"")</f>
        <v>13.48</v>
      </c>
      <c r="I758" s="501">
        <f t="shared" ref="I758:I763" si="120">TRUNC(G758*H758,2)</f>
        <v>2.02</v>
      </c>
    </row>
    <row r="759" spans="2:9" ht="25.5">
      <c r="B759" s="102" t="s">
        <v>783</v>
      </c>
      <c r="C759" s="103" t="s">
        <v>20</v>
      </c>
      <c r="D759" s="103">
        <v>88267</v>
      </c>
      <c r="E759" s="116" t="str">
        <f>IF($D759&lt;&gt;"",VLOOKUP($D759,'SINAPI-MT ABRIL 2021'!$A$1:G122849,2,0),"")</f>
        <v>ENCANADOR OU BOMBEIRO HIDRÁULICO COM ENCARGOS COMPLEMENTARES</v>
      </c>
      <c r="F759" s="117" t="str">
        <f>IF($D759&lt;&gt;"",VLOOKUP($D759,'SINAPI-MT ABRIL 2021'!$1:$1048576,3,0),"")</f>
        <v>H</v>
      </c>
      <c r="G759" s="105">
        <v>0.15</v>
      </c>
      <c r="H759" s="106">
        <f>IF($D759&lt;&gt;"",VLOOKUP($D759,'SINAPI-MT ABRIL 2021'!$1:$1048576,4,0),"")</f>
        <v>17.66</v>
      </c>
      <c r="I759" s="107">
        <f t="shared" si="120"/>
        <v>2.64</v>
      </c>
    </row>
    <row r="760" spans="2:9">
      <c r="B760" s="149" t="s">
        <v>789</v>
      </c>
      <c r="C760" s="103" t="s">
        <v>20</v>
      </c>
      <c r="D760" s="103">
        <v>122</v>
      </c>
      <c r="E760" s="116" t="str">
        <f>IF($D760&lt;&gt;"",VLOOKUP($D760,'SINAPI-MT ABRIL 2021'!$A$1:G122850,2,0),"")</f>
        <v>ADESIVO PLASTICO PARA PVC, FRASCO COM 850 GR</v>
      </c>
      <c r="F760" s="117" t="str">
        <f>IF($D760&lt;&gt;"",VLOOKUP($D760,'SINAPI-MT ABRIL 2021'!$1:$1048576,3,0),"")</f>
        <v xml:space="preserve">UN    </v>
      </c>
      <c r="G760" s="105">
        <v>0.03</v>
      </c>
      <c r="H760" s="106">
        <f>IF($D760&lt;&gt;"",VLOOKUP($D760,'SINAPI-MT ABRIL 2021'!$1:$1048576,4,0),"")</f>
        <v>81.209999999999994</v>
      </c>
      <c r="I760" s="107">
        <f t="shared" si="120"/>
        <v>2.4300000000000002</v>
      </c>
    </row>
    <row r="761" spans="2:9" ht="25.5">
      <c r="B761" s="149" t="s">
        <v>789</v>
      </c>
      <c r="C761" s="103" t="s">
        <v>20</v>
      </c>
      <c r="D761" s="103">
        <v>7130</v>
      </c>
      <c r="E761" s="116" t="str">
        <f>IF($D761&lt;&gt;"",VLOOKUP($D761,'SINAPI-MT ABRIL 2021'!$A$1:G122851,2,0),"")</f>
        <v>TE DE REDUCAO, PVC, SOLDAVEL, 90 GRAUS, 50 MM X 32 MM, PARA AGUA FRIA PREDIAL</v>
      </c>
      <c r="F761" s="117" t="str">
        <f>IF($D761&lt;&gt;"",VLOOKUP($D761,'SINAPI-MT ABRIL 2021'!$1:$1048576,3,0),"")</f>
        <v xml:space="preserve">UN    </v>
      </c>
      <c r="G761" s="105">
        <v>1</v>
      </c>
      <c r="H761" s="106">
        <f>IF($D761&lt;&gt;"",VLOOKUP($D761,'SINAPI-MT ABRIL 2021'!$1:$1048576,4,0),"")</f>
        <v>14.33</v>
      </c>
      <c r="I761" s="107">
        <f t="shared" si="120"/>
        <v>14.33</v>
      </c>
    </row>
    <row r="762" spans="2:9">
      <c r="B762" s="149" t="s">
        <v>789</v>
      </c>
      <c r="C762" s="103" t="s">
        <v>20</v>
      </c>
      <c r="D762" s="103">
        <v>20083</v>
      </c>
      <c r="E762" s="116" t="str">
        <f>IF($D762&lt;&gt;"",VLOOKUP($D762,'SINAPI-MT ABRIL 2021'!$A$1:G122852,2,0),"")</f>
        <v>SOLUCAO LIMPADORA PARA PVC, FRASCO COM 1000 CM3</v>
      </c>
      <c r="F762" s="117" t="str">
        <f>IF($D762&lt;&gt;"",VLOOKUP($D762,'SINAPI-MT ABRIL 2021'!$1:$1048576,3,0),"")</f>
        <v xml:space="preserve">UN    </v>
      </c>
      <c r="G762" s="105">
        <v>0.04</v>
      </c>
      <c r="H762" s="106">
        <f>IF($D762&lt;&gt;"",VLOOKUP($D762,'SINAPI-MT ABRIL 2021'!$1:$1048576,4,0),"")</f>
        <v>70.52</v>
      </c>
      <c r="I762" s="107">
        <f t="shared" si="120"/>
        <v>2.82</v>
      </c>
    </row>
    <row r="763" spans="2:9">
      <c r="B763" s="149" t="s">
        <v>789</v>
      </c>
      <c r="C763" s="103" t="s">
        <v>20</v>
      </c>
      <c r="D763" s="103">
        <v>38383</v>
      </c>
      <c r="E763" s="116" t="str">
        <f>IF($D763&lt;&gt;"",VLOOKUP($D763,'SINAPI-MT ABRIL 2021'!$A$1:G122853,2,0),"")</f>
        <v>LIXA D'AGUA EM FOLHA, GRAO 100</v>
      </c>
      <c r="F763" s="117" t="str">
        <f>IF($D763&lt;&gt;"",VLOOKUP($D763,'SINAPI-MT ABRIL 2021'!$1:$1048576,3,0),"")</f>
        <v xml:space="preserve">UN    </v>
      </c>
      <c r="G763" s="105">
        <v>0.04</v>
      </c>
      <c r="H763" s="106">
        <f>IF($D763&lt;&gt;"",VLOOKUP($D763,'SINAPI-MT ABRIL 2021'!$1:$1048576,4,0),"")</f>
        <v>2.19</v>
      </c>
      <c r="I763" s="107">
        <f t="shared" si="120"/>
        <v>0.08</v>
      </c>
    </row>
    <row r="764" spans="2:9" ht="14.25" customHeight="1" thickBot="1">
      <c r="B764" s="363"/>
      <c r="C764" s="364"/>
      <c r="D764" s="365"/>
      <c r="E764" s="365"/>
      <c r="F764" s="364"/>
      <c r="G764" s="366"/>
      <c r="H764" s="367"/>
      <c r="I764" s="368"/>
    </row>
    <row r="765" spans="2:9" ht="26.25" customHeight="1" thickBot="1">
      <c r="B765" s="540" t="s">
        <v>214</v>
      </c>
      <c r="C765" s="541"/>
      <c r="D765" s="541"/>
      <c r="E765" s="542" t="s">
        <v>516</v>
      </c>
      <c r="F765" s="543" t="s">
        <v>994</v>
      </c>
      <c r="G765" s="544"/>
      <c r="H765" s="545"/>
      <c r="I765" s="546">
        <f>TRUNC(SUM(I766:I771),2)</f>
        <v>132.16999999999999</v>
      </c>
    </row>
    <row r="766" spans="2:9" ht="25.5">
      <c r="B766" s="494" t="s">
        <v>783</v>
      </c>
      <c r="C766" s="495" t="s">
        <v>20</v>
      </c>
      <c r="D766" s="495">
        <v>88248</v>
      </c>
      <c r="E766" s="497" t="str">
        <f>IF($D766&lt;&gt;"",VLOOKUP($D766,'SINAPI-MT ABRIL 2021'!$A$1:G122856,2,0),"")</f>
        <v>AUXILIAR DE ENCANADOR OU BOMBEIRO HIDRÁULICO COM ENCARGOS COMPLEMENTARES</v>
      </c>
      <c r="F766" s="498" t="str">
        <f>IF($D766&lt;&gt;"",VLOOKUP($D766,'SINAPI-MT ABRIL 2021'!$1:$1048576,3,0),"")</f>
        <v>H</v>
      </c>
      <c r="G766" s="499">
        <v>0.21</v>
      </c>
      <c r="H766" s="500">
        <f>IF($D766&lt;&gt;"",VLOOKUP($D766,'SINAPI-MT ABRIL 2021'!$1:$1048576,4,0),"")</f>
        <v>13.48</v>
      </c>
      <c r="I766" s="501">
        <f t="shared" ref="I766:I768" si="121">TRUNC(G766*H766,2)</f>
        <v>2.83</v>
      </c>
    </row>
    <row r="767" spans="2:9" ht="25.5">
      <c r="B767" s="102" t="s">
        <v>783</v>
      </c>
      <c r="C767" s="103" t="s">
        <v>20</v>
      </c>
      <c r="D767" s="103">
        <v>88267</v>
      </c>
      <c r="E767" s="116" t="str">
        <f>IF($D767&lt;&gt;"",VLOOKUP($D767,'SINAPI-MT ABRIL 2021'!$A$1:G122857,2,0),"")</f>
        <v>ENCANADOR OU BOMBEIRO HIDRÁULICO COM ENCARGOS COMPLEMENTARES</v>
      </c>
      <c r="F767" s="117" t="str">
        <f>IF($D767&lt;&gt;"",VLOOKUP($D767,'SINAPI-MT ABRIL 2021'!$1:$1048576,3,0),"")</f>
        <v>H</v>
      </c>
      <c r="G767" s="105">
        <v>0.21</v>
      </c>
      <c r="H767" s="106">
        <f>IF($D767&lt;&gt;"",VLOOKUP($D767,'SINAPI-MT ABRIL 2021'!$1:$1048576,4,0),"")</f>
        <v>17.66</v>
      </c>
      <c r="I767" s="107">
        <f t="shared" si="121"/>
        <v>3.7</v>
      </c>
    </row>
    <row r="768" spans="2:9">
      <c r="B768" s="149" t="s">
        <v>789</v>
      </c>
      <c r="C768" s="103" t="s">
        <v>20</v>
      </c>
      <c r="D768" s="103">
        <v>122</v>
      </c>
      <c r="E768" s="116" t="str">
        <f>IF($D768&lt;&gt;"",VLOOKUP($D768,'SINAPI-MT ABRIL 2021'!$A$1:G122858,2,0),"")</f>
        <v>ADESIVO PLASTICO PARA PVC, FRASCO COM 850 GR</v>
      </c>
      <c r="F768" s="117" t="str">
        <f>IF($D768&lt;&gt;"",VLOOKUP($D768,'SINAPI-MT ABRIL 2021'!$1:$1048576,3,0),"")</f>
        <v xml:space="preserve">UN    </v>
      </c>
      <c r="G768" s="105">
        <v>0.06</v>
      </c>
      <c r="H768" s="106">
        <f>IF($D768&lt;&gt;"",VLOOKUP($D768,'SINAPI-MT ABRIL 2021'!$1:$1048576,4,0),"")</f>
        <v>81.209999999999994</v>
      </c>
      <c r="I768" s="107">
        <f t="shared" si="121"/>
        <v>4.87</v>
      </c>
    </row>
    <row r="769" spans="2:9" ht="25.5" customHeight="1">
      <c r="B769" s="149" t="s">
        <v>789</v>
      </c>
      <c r="C769" s="103" t="s">
        <v>30</v>
      </c>
      <c r="D769" s="103"/>
      <c r="E769" s="116" t="s">
        <v>1011</v>
      </c>
      <c r="F769" s="117" t="s">
        <v>14</v>
      </c>
      <c r="G769" s="105">
        <v>1</v>
      </c>
      <c r="H769" s="106">
        <v>115</v>
      </c>
      <c r="I769" s="107">
        <f t="shared" ref="I769:I771" si="122">TRUNC(G769*H769,2)</f>
        <v>115</v>
      </c>
    </row>
    <row r="770" spans="2:9">
      <c r="B770" s="149" t="s">
        <v>789</v>
      </c>
      <c r="C770" s="103" t="s">
        <v>20</v>
      </c>
      <c r="D770" s="103">
        <v>20083</v>
      </c>
      <c r="E770" s="116" t="str">
        <f>IF($D770&lt;&gt;"",VLOOKUP($D770,'SINAPI-MT ABRIL 2021'!$A$1:G122860,2,0),"")</f>
        <v>SOLUCAO LIMPADORA PARA PVC, FRASCO COM 1000 CM3</v>
      </c>
      <c r="F770" s="117" t="str">
        <f>IF($D770&lt;&gt;"",VLOOKUP($D770,'SINAPI-MT ABRIL 2021'!$1:$1048576,3,0),"")</f>
        <v xml:space="preserve">UN    </v>
      </c>
      <c r="G770" s="105">
        <v>0.08</v>
      </c>
      <c r="H770" s="106">
        <f>IF($D770&lt;&gt;"",VLOOKUP($D770,'SINAPI-MT ABRIL 2021'!$1:$1048576,4,0),"")</f>
        <v>70.52</v>
      </c>
      <c r="I770" s="107">
        <f t="shared" si="122"/>
        <v>5.64</v>
      </c>
    </row>
    <row r="771" spans="2:9">
      <c r="B771" s="149" t="s">
        <v>789</v>
      </c>
      <c r="C771" s="103" t="s">
        <v>20</v>
      </c>
      <c r="D771" s="103">
        <v>38383</v>
      </c>
      <c r="E771" s="116" t="str">
        <f>IF($D771&lt;&gt;"",VLOOKUP($D771,'SINAPI-MT ABRIL 2021'!$A$1:G122861,2,0),"")</f>
        <v>LIXA D'AGUA EM FOLHA, GRAO 100</v>
      </c>
      <c r="F771" s="117" t="str">
        <f>IF($D771&lt;&gt;"",VLOOKUP($D771,'SINAPI-MT ABRIL 2021'!$1:$1048576,3,0),"")</f>
        <v xml:space="preserve">UN    </v>
      </c>
      <c r="G771" s="105">
        <v>0.06</v>
      </c>
      <c r="H771" s="106">
        <f>IF($D771&lt;&gt;"",VLOOKUP($D771,'SINAPI-MT ABRIL 2021'!$1:$1048576,4,0),"")</f>
        <v>2.19</v>
      </c>
      <c r="I771" s="107">
        <f t="shared" si="122"/>
        <v>0.13</v>
      </c>
    </row>
    <row r="772" spans="2:9" ht="14.25" customHeight="1" thickBot="1">
      <c r="B772" s="363"/>
      <c r="C772" s="364"/>
      <c r="D772" s="365"/>
      <c r="E772" s="365"/>
      <c r="F772" s="364"/>
      <c r="G772" s="366"/>
      <c r="H772" s="367"/>
      <c r="I772" s="368"/>
    </row>
    <row r="773" spans="2:9" ht="25.5" customHeight="1" thickBot="1">
      <c r="B773" s="540" t="s">
        <v>216</v>
      </c>
      <c r="C773" s="541"/>
      <c r="D773" s="541"/>
      <c r="E773" s="542" t="s">
        <v>195</v>
      </c>
      <c r="F773" s="543" t="s">
        <v>994</v>
      </c>
      <c r="G773" s="544"/>
      <c r="H773" s="545"/>
      <c r="I773" s="546">
        <f>TRUNC(SUM(I774),2)</f>
        <v>95.32</v>
      </c>
    </row>
    <row r="774" spans="2:9" ht="25.5">
      <c r="B774" s="494" t="s">
        <v>783</v>
      </c>
      <c r="C774" s="495" t="s">
        <v>20</v>
      </c>
      <c r="D774" s="495">
        <v>89632</v>
      </c>
      <c r="E774" s="497" t="str">
        <f>IF($D774&lt;&gt;"",VLOOKUP($D774,'SINAPI-MT ABRIL 2021'!$A$1:G122864,2,0),"")</f>
        <v>TE DE REDUÇÃO, PVC, SOLDÁVEL, DN 85MM X 60MM, INSTALADO EM PRUMADA DE ÁGUA - FORNECIMENTO E INSTALAÇÃO. AF_12/2014</v>
      </c>
      <c r="F774" s="498" t="str">
        <f>IF($D774&lt;&gt;"",VLOOKUP($D774,'SINAPI-MT ABRIL 2021'!$1:$1048576,3,0),"")</f>
        <v>UN</v>
      </c>
      <c r="G774" s="499">
        <v>1</v>
      </c>
      <c r="H774" s="500">
        <f>IF($D774&lt;&gt;"",VLOOKUP($D774,'SINAPI-MT ABRIL 2021'!$1:$1048576,4,0),"")</f>
        <v>95.32</v>
      </c>
      <c r="I774" s="501">
        <f t="shared" ref="I774" si="123">TRUNC(G774*H774,2)</f>
        <v>95.32</v>
      </c>
    </row>
    <row r="775" spans="2:9" ht="14.25" customHeight="1" thickBot="1">
      <c r="B775" s="363"/>
      <c r="C775" s="364"/>
      <c r="D775" s="365"/>
      <c r="E775" s="365"/>
      <c r="F775" s="364"/>
      <c r="G775" s="366"/>
      <c r="H775" s="367"/>
      <c r="I775" s="368"/>
    </row>
    <row r="776" spans="2:9" ht="28.5" customHeight="1" thickBot="1">
      <c r="B776" s="540" t="s">
        <v>218</v>
      </c>
      <c r="C776" s="541"/>
      <c r="D776" s="541"/>
      <c r="E776" s="542" t="s">
        <v>197</v>
      </c>
      <c r="F776" s="543" t="s">
        <v>994</v>
      </c>
      <c r="G776" s="544"/>
      <c r="H776" s="545"/>
      <c r="I776" s="546">
        <f>TRUNC(SUM(I777:I782),2)</f>
        <v>142.16999999999999</v>
      </c>
    </row>
    <row r="777" spans="2:9" ht="25.5">
      <c r="B777" s="494" t="s">
        <v>783</v>
      </c>
      <c r="C777" s="495" t="s">
        <v>20</v>
      </c>
      <c r="D777" s="495">
        <v>88248</v>
      </c>
      <c r="E777" s="497" t="str">
        <f>IF($D777&lt;&gt;"",VLOOKUP($D777,'SINAPI-MT ABRIL 2021'!$A$1:G122867,2,0),"")</f>
        <v>AUXILIAR DE ENCANADOR OU BOMBEIRO HIDRÁULICO COM ENCARGOS COMPLEMENTARES</v>
      </c>
      <c r="F777" s="498" t="str">
        <f>IF($D777&lt;&gt;"",VLOOKUP($D777,'SINAPI-MT ABRIL 2021'!$1:$1048576,3,0),"")</f>
        <v>H</v>
      </c>
      <c r="G777" s="499">
        <v>0.21</v>
      </c>
      <c r="H777" s="500">
        <f>IF($D777&lt;&gt;"",VLOOKUP($D777,'SINAPI-MT ABRIL 2021'!$1:$1048576,4,0),"")</f>
        <v>13.48</v>
      </c>
      <c r="I777" s="501">
        <f t="shared" ref="I777:I779" si="124">TRUNC(G777*H777,2)</f>
        <v>2.83</v>
      </c>
    </row>
    <row r="778" spans="2:9" ht="25.5">
      <c r="B778" s="102" t="s">
        <v>783</v>
      </c>
      <c r="C778" s="103" t="s">
        <v>20</v>
      </c>
      <c r="D778" s="103">
        <v>88267</v>
      </c>
      <c r="E778" s="116" t="str">
        <f>IF($D778&lt;&gt;"",VLOOKUP($D778,'SINAPI-MT ABRIL 2021'!$A$1:G122868,2,0),"")</f>
        <v>ENCANADOR OU BOMBEIRO HIDRÁULICO COM ENCARGOS COMPLEMENTARES</v>
      </c>
      <c r="F778" s="117" t="str">
        <f>IF($D778&lt;&gt;"",VLOOKUP($D778,'SINAPI-MT ABRIL 2021'!$1:$1048576,3,0),"")</f>
        <v>H</v>
      </c>
      <c r="G778" s="105">
        <v>0.21</v>
      </c>
      <c r="H778" s="106">
        <f>IF($D778&lt;&gt;"",VLOOKUP($D778,'SINAPI-MT ABRIL 2021'!$1:$1048576,4,0),"")</f>
        <v>17.66</v>
      </c>
      <c r="I778" s="107">
        <f t="shared" si="124"/>
        <v>3.7</v>
      </c>
    </row>
    <row r="779" spans="2:9">
      <c r="B779" s="149" t="s">
        <v>789</v>
      </c>
      <c r="C779" s="103" t="s">
        <v>20</v>
      </c>
      <c r="D779" s="103">
        <v>122</v>
      </c>
      <c r="E779" s="116" t="str">
        <f>IF($D779&lt;&gt;"",VLOOKUP($D779,'SINAPI-MT ABRIL 2021'!$A$1:G122869,2,0),"")</f>
        <v>ADESIVO PLASTICO PARA PVC, FRASCO COM 850 GR</v>
      </c>
      <c r="F779" s="117" t="str">
        <f>IF($D779&lt;&gt;"",VLOOKUP($D779,'SINAPI-MT ABRIL 2021'!$1:$1048576,3,0),"")</f>
        <v xml:space="preserve">UN    </v>
      </c>
      <c r="G779" s="105">
        <v>0.06</v>
      </c>
      <c r="H779" s="106">
        <f>IF($D779&lt;&gt;"",VLOOKUP($D779,'SINAPI-MT ABRIL 2021'!$1:$1048576,4,0),"")</f>
        <v>81.209999999999994</v>
      </c>
      <c r="I779" s="107">
        <f t="shared" si="124"/>
        <v>4.87</v>
      </c>
    </row>
    <row r="780" spans="2:9" ht="25.5" customHeight="1">
      <c r="B780" s="149" t="s">
        <v>789</v>
      </c>
      <c r="C780" s="103" t="s">
        <v>30</v>
      </c>
      <c r="D780" s="103"/>
      <c r="E780" s="116" t="s">
        <v>1012</v>
      </c>
      <c r="F780" s="117" t="s">
        <v>14</v>
      </c>
      <c r="G780" s="105">
        <v>1</v>
      </c>
      <c r="H780" s="106">
        <v>125</v>
      </c>
      <c r="I780" s="107">
        <f t="shared" ref="I780:I782" si="125">TRUNC(G780*H780,2)</f>
        <v>125</v>
      </c>
    </row>
    <row r="781" spans="2:9">
      <c r="B781" s="149" t="s">
        <v>789</v>
      </c>
      <c r="C781" s="103" t="s">
        <v>20</v>
      </c>
      <c r="D781" s="103">
        <v>20083</v>
      </c>
      <c r="E781" s="116" t="str">
        <f>IF($D781&lt;&gt;"",VLOOKUP($D781,'SINAPI-MT ABRIL 2021'!$A$1:G122871,2,0),"")</f>
        <v>SOLUCAO LIMPADORA PARA PVC, FRASCO COM 1000 CM3</v>
      </c>
      <c r="F781" s="117" t="str">
        <f>IF($D781&lt;&gt;"",VLOOKUP($D781,'SINAPI-MT ABRIL 2021'!$1:$1048576,3,0),"")</f>
        <v xml:space="preserve">UN    </v>
      </c>
      <c r="G781" s="105">
        <v>0.08</v>
      </c>
      <c r="H781" s="106">
        <f>IF($D781&lt;&gt;"",VLOOKUP($D781,'SINAPI-MT ABRIL 2021'!$1:$1048576,4,0),"")</f>
        <v>70.52</v>
      </c>
      <c r="I781" s="107">
        <f t="shared" si="125"/>
        <v>5.64</v>
      </c>
    </row>
    <row r="782" spans="2:9">
      <c r="B782" s="149" t="s">
        <v>789</v>
      </c>
      <c r="C782" s="103" t="s">
        <v>20</v>
      </c>
      <c r="D782" s="103">
        <v>38383</v>
      </c>
      <c r="E782" s="116" t="str">
        <f>IF($D782&lt;&gt;"",VLOOKUP($D782,'SINAPI-MT ABRIL 2021'!$A$1:G122872,2,0),"")</f>
        <v>LIXA D'AGUA EM FOLHA, GRAO 100</v>
      </c>
      <c r="F782" s="117" t="str">
        <f>IF($D782&lt;&gt;"",VLOOKUP($D782,'SINAPI-MT ABRIL 2021'!$1:$1048576,3,0),"")</f>
        <v xml:space="preserve">UN    </v>
      </c>
      <c r="G782" s="105">
        <v>0.06</v>
      </c>
      <c r="H782" s="106">
        <f>IF($D782&lt;&gt;"",VLOOKUP($D782,'SINAPI-MT ABRIL 2021'!$1:$1048576,4,0),"")</f>
        <v>2.19</v>
      </c>
      <c r="I782" s="107">
        <f t="shared" si="125"/>
        <v>0.13</v>
      </c>
    </row>
    <row r="783" spans="2:9" ht="14.25" customHeight="1" thickBot="1">
      <c r="B783" s="363"/>
      <c r="C783" s="364"/>
      <c r="D783" s="365"/>
      <c r="E783" s="365"/>
      <c r="F783" s="364"/>
      <c r="G783" s="366"/>
      <c r="H783" s="367"/>
      <c r="I783" s="368"/>
    </row>
    <row r="784" spans="2:9" ht="32.25" customHeight="1" thickBot="1">
      <c r="B784" s="540" t="s">
        <v>177</v>
      </c>
      <c r="C784" s="541"/>
      <c r="D784" s="541"/>
      <c r="E784" s="542" t="s">
        <v>517</v>
      </c>
      <c r="F784" s="543" t="s">
        <v>994</v>
      </c>
      <c r="G784" s="544"/>
      <c r="H784" s="545"/>
      <c r="I784" s="546">
        <f>TRUNC(SUM(I785),2)</f>
        <v>12.9</v>
      </c>
    </row>
    <row r="785" spans="2:9" ht="53.25" customHeight="1">
      <c r="B785" s="494" t="s">
        <v>783</v>
      </c>
      <c r="C785" s="495" t="s">
        <v>20</v>
      </c>
      <c r="D785" s="495">
        <v>89618</v>
      </c>
      <c r="E785" s="497" t="str">
        <f>IF($D785&lt;&gt;"",VLOOKUP($D785,'SINAPI-MT ABRIL 2021'!$A$1:G122875,2,0),"")</f>
        <v>TÊ COM BUCHA DE LATÃO NA BOLSA CENTRAL, PVC, SOLDÁVEL, DN 25MM X 1/2, INSTALADO EM PRUMADA DE ÁGUA - FORNECIMENTO E INSTALAÇÃO. AF_12/2014</v>
      </c>
      <c r="F785" s="498" t="str">
        <f>IF($D785&lt;&gt;"",VLOOKUP($D785,'SINAPI-MT ABRIL 2021'!$1:$1048576,3,0),"")</f>
        <v>UN</v>
      </c>
      <c r="G785" s="499">
        <v>1</v>
      </c>
      <c r="H785" s="500">
        <f>IF($D785&lt;&gt;"",VLOOKUP($D785,'SINAPI-MT ABRIL 2021'!$1:$1048576,4,0),"")</f>
        <v>12.9</v>
      </c>
      <c r="I785" s="501">
        <f t="shared" ref="I785" si="126">TRUNC(G785*H785,2)</f>
        <v>12.9</v>
      </c>
    </row>
    <row r="786" spans="2:9" ht="14.25" customHeight="1" thickBot="1">
      <c r="B786" s="363"/>
      <c r="C786" s="364"/>
      <c r="D786" s="365"/>
      <c r="E786" s="365"/>
      <c r="F786" s="364"/>
      <c r="G786" s="366"/>
      <c r="H786" s="367"/>
      <c r="I786" s="368"/>
    </row>
    <row r="787" spans="2:9" ht="23.25" customHeight="1" thickBot="1">
      <c r="B787" s="540" t="s">
        <v>178</v>
      </c>
      <c r="C787" s="541"/>
      <c r="D787" s="541"/>
      <c r="E787" s="542" t="s">
        <v>519</v>
      </c>
      <c r="F787" s="543" t="s">
        <v>994</v>
      </c>
      <c r="G787" s="544"/>
      <c r="H787" s="545"/>
      <c r="I787" s="546">
        <f>TRUNC(SUM(I788:I792),2)</f>
        <v>16.579999999999998</v>
      </c>
    </row>
    <row r="788" spans="2:9" ht="25.5">
      <c r="B788" s="502" t="s">
        <v>783</v>
      </c>
      <c r="C788" s="503" t="s">
        <v>20</v>
      </c>
      <c r="D788" s="505">
        <v>88248</v>
      </c>
      <c r="E788" s="497" t="str">
        <f>IF($D788&lt;&gt;"",VLOOKUP($D788,'SINAPI-MT ABRIL 2021'!$A$1:G122878,2,0),"")</f>
        <v>AUXILIAR DE ENCANADOR OU BOMBEIRO HIDRÁULICO COM ENCARGOS COMPLEMENTARES</v>
      </c>
      <c r="F788" s="498" t="str">
        <f>IF($D788&lt;&gt;"",VLOOKUP($D788,'SINAPI-MT ABRIL 2021'!$1:$1048576,3,0),"")</f>
        <v>H</v>
      </c>
      <c r="G788" s="508">
        <v>0.1</v>
      </c>
      <c r="H788" s="500">
        <f>IF($D788&lt;&gt;"",VLOOKUP($D788,'SINAPI-MT ABRIL 2021'!$1:$1048576,4,0),"")</f>
        <v>13.48</v>
      </c>
      <c r="I788" s="501">
        <f t="shared" ref="I788:I792" si="127">TRUNC(G788*H788,2)</f>
        <v>1.34</v>
      </c>
    </row>
    <row r="789" spans="2:9" ht="25.5">
      <c r="B789" s="149" t="s">
        <v>783</v>
      </c>
      <c r="C789" s="246" t="s">
        <v>20</v>
      </c>
      <c r="D789" s="109">
        <v>88267</v>
      </c>
      <c r="E789" s="116" t="str">
        <f>IF($D789&lt;&gt;"",VLOOKUP($D789,'SINAPI-MT ABRIL 2021'!$A$1:G122879,2,0),"")</f>
        <v>ENCANADOR OU BOMBEIRO HIDRÁULICO COM ENCARGOS COMPLEMENTARES</v>
      </c>
      <c r="F789" s="117" t="str">
        <f>IF($D789&lt;&gt;"",VLOOKUP($D789,'SINAPI-MT ABRIL 2021'!$1:$1048576,3,0),"")</f>
        <v>H</v>
      </c>
      <c r="G789" s="112">
        <v>0.1</v>
      </c>
      <c r="H789" s="106">
        <f>IF($D789&lt;&gt;"",VLOOKUP($D789,'SINAPI-MT ABRIL 2021'!$1:$1048576,4,0),"")</f>
        <v>17.66</v>
      </c>
      <c r="I789" s="107">
        <f t="shared" si="127"/>
        <v>1.76</v>
      </c>
    </row>
    <row r="790" spans="2:9">
      <c r="B790" s="149" t="s">
        <v>789</v>
      </c>
      <c r="C790" s="246" t="s">
        <v>20</v>
      </c>
      <c r="D790" s="109">
        <v>122</v>
      </c>
      <c r="E790" s="116" t="str">
        <f>IF($D790&lt;&gt;"",VLOOKUP($D790,'SINAPI-MT ABRIL 2021'!$A$1:G122880,2,0),"")</f>
        <v>ADESIVO PLASTICO PARA PVC, FRASCO COM 850 GR</v>
      </c>
      <c r="F790" s="117" t="str">
        <f>IF($D790&lt;&gt;"",VLOOKUP($D790,'SINAPI-MT ABRIL 2021'!$1:$1048576,3,0),"")</f>
        <v xml:space="preserve">UN    </v>
      </c>
      <c r="G790" s="112">
        <v>0.01</v>
      </c>
      <c r="H790" s="106">
        <f>IF($D790&lt;&gt;"",VLOOKUP($D790,'SINAPI-MT ABRIL 2021'!$1:$1048576,4,0),"")</f>
        <v>81.209999999999994</v>
      </c>
      <c r="I790" s="107">
        <f t="shared" si="127"/>
        <v>0.81</v>
      </c>
    </row>
    <row r="791" spans="2:9" ht="31.5" customHeight="1">
      <c r="B791" s="149" t="s">
        <v>789</v>
      </c>
      <c r="C791" s="246" t="s">
        <v>20</v>
      </c>
      <c r="D791" s="109">
        <v>1031</v>
      </c>
      <c r="E791" s="116" t="str">
        <f>IF($D791&lt;&gt;"",VLOOKUP($D791,'SINAPI-MT ABRIL 2021'!$A$1:G122881,2,0),"")</f>
        <v>TUBO DE DESCIDA EXTERNO DE PVC PARA CAIXA DE DESCARGA EXTERNA ALTA - 40 MM X 1,60 M</v>
      </c>
      <c r="F791" s="117" t="str">
        <f>IF($D791&lt;&gt;"",VLOOKUP($D791,'SINAPI-MT ABRIL 2021'!$1:$1048576,3,0),"")</f>
        <v xml:space="preserve">UN    </v>
      </c>
      <c r="G791" s="112">
        <v>1</v>
      </c>
      <c r="H791" s="106">
        <f>IF($D791&lt;&gt;"",VLOOKUP($D791,'SINAPI-MT ABRIL 2021'!$1:$1048576,4,0),"")</f>
        <v>12.12</v>
      </c>
      <c r="I791" s="107">
        <f t="shared" si="127"/>
        <v>12.12</v>
      </c>
    </row>
    <row r="792" spans="2:9">
      <c r="B792" s="149" t="s">
        <v>789</v>
      </c>
      <c r="C792" s="246" t="s">
        <v>20</v>
      </c>
      <c r="D792" s="109">
        <v>20083</v>
      </c>
      <c r="E792" s="116" t="str">
        <f>IF($D792&lt;&gt;"",VLOOKUP($D792,'SINAPI-MT ABRIL 2021'!$A$1:G122882,2,0),"")</f>
        <v>SOLUCAO LIMPADORA PARA PVC, FRASCO COM 1000 CM3</v>
      </c>
      <c r="F792" s="117" t="str">
        <f>IF($D792&lt;&gt;"",VLOOKUP($D792,'SINAPI-MT ABRIL 2021'!$1:$1048576,3,0),"")</f>
        <v xml:space="preserve">UN    </v>
      </c>
      <c r="G792" s="112">
        <v>7.7999999999999996E-3</v>
      </c>
      <c r="H792" s="106">
        <f>IF($D792&lt;&gt;"",VLOOKUP($D792,'SINAPI-MT ABRIL 2021'!$1:$1048576,4,0),"")</f>
        <v>70.52</v>
      </c>
      <c r="I792" s="107">
        <f t="shared" si="127"/>
        <v>0.55000000000000004</v>
      </c>
    </row>
    <row r="793" spans="2:9" ht="14.25" customHeight="1" thickBot="1">
      <c r="B793" s="363"/>
      <c r="C793" s="364"/>
      <c r="D793" s="365"/>
      <c r="E793" s="365"/>
      <c r="F793" s="364"/>
      <c r="G793" s="366"/>
      <c r="H793" s="367"/>
      <c r="I793" s="368"/>
    </row>
    <row r="794" spans="2:9" ht="33" customHeight="1" thickBot="1">
      <c r="B794" s="540" t="s">
        <v>828</v>
      </c>
      <c r="C794" s="541"/>
      <c r="D794" s="541"/>
      <c r="E794" s="542" t="s">
        <v>520</v>
      </c>
      <c r="F794" s="543" t="s">
        <v>994</v>
      </c>
      <c r="G794" s="544"/>
      <c r="H794" s="545"/>
      <c r="I794" s="546">
        <f>TRUNC(SUM(I795:I798),2)</f>
        <v>55.32</v>
      </c>
    </row>
    <row r="795" spans="2:9" ht="25.5">
      <c r="B795" s="502" t="s">
        <v>783</v>
      </c>
      <c r="C795" s="503" t="s">
        <v>20</v>
      </c>
      <c r="D795" s="505">
        <v>88248</v>
      </c>
      <c r="E795" s="497" t="str">
        <f>IF($D795&lt;&gt;"",VLOOKUP($D795,'SINAPI-MT ABRIL 2021'!$A$1:G122885,2,0),"")</f>
        <v>AUXILIAR DE ENCANADOR OU BOMBEIRO HIDRÁULICO COM ENCARGOS COMPLEMENTARES</v>
      </c>
      <c r="F795" s="498" t="str">
        <f>IF($D795&lt;&gt;"",VLOOKUP($D795,'SINAPI-MT ABRIL 2021'!$1:$1048576,3,0),"")</f>
        <v>H</v>
      </c>
      <c r="G795" s="508">
        <v>0.1</v>
      </c>
      <c r="H795" s="500">
        <f>IF($D795&lt;&gt;"",VLOOKUP($D795,'SINAPI-MT ABRIL 2021'!$1:$1048576,4,0),"")</f>
        <v>13.48</v>
      </c>
      <c r="I795" s="501">
        <f t="shared" ref="I795:I797" si="128">TRUNC(G795*H795,2)</f>
        <v>1.34</v>
      </c>
    </row>
    <row r="796" spans="2:9" ht="25.5">
      <c r="B796" s="149" t="s">
        <v>783</v>
      </c>
      <c r="C796" s="246" t="s">
        <v>20</v>
      </c>
      <c r="D796" s="109">
        <v>88267</v>
      </c>
      <c r="E796" s="116" t="str">
        <f>IF($D796&lt;&gt;"",VLOOKUP($D796,'SINAPI-MT ABRIL 2021'!$A$1:G122886,2,0),"")</f>
        <v>ENCANADOR OU BOMBEIRO HIDRÁULICO COM ENCARGOS COMPLEMENTARES</v>
      </c>
      <c r="F796" s="117" t="str">
        <f>IF($D796&lt;&gt;"",VLOOKUP($D796,'SINAPI-MT ABRIL 2021'!$1:$1048576,3,0),"")</f>
        <v>H</v>
      </c>
      <c r="G796" s="112">
        <v>0.1</v>
      </c>
      <c r="H796" s="106">
        <f>IF($D796&lt;&gt;"",VLOOKUP($D796,'SINAPI-MT ABRIL 2021'!$1:$1048576,4,0),"")</f>
        <v>17.66</v>
      </c>
      <c r="I796" s="107">
        <f t="shared" si="128"/>
        <v>1.76</v>
      </c>
    </row>
    <row r="797" spans="2:9" ht="19.5" customHeight="1">
      <c r="B797" s="149" t="s">
        <v>789</v>
      </c>
      <c r="C797" s="246" t="s">
        <v>20</v>
      </c>
      <c r="D797" s="109">
        <v>122</v>
      </c>
      <c r="E797" s="116" t="str">
        <f>IF($D797&lt;&gt;"",VLOOKUP($D797,'SINAPI-MT ABRIL 2021'!$A$1:G122887,2,0),"")</f>
        <v>ADESIVO PLASTICO PARA PVC, FRASCO COM 850 GR</v>
      </c>
      <c r="F797" s="117" t="str">
        <f>IF($D797&lt;&gt;"",VLOOKUP($D797,'SINAPI-MT ABRIL 2021'!$1:$1048576,3,0),"")</f>
        <v xml:space="preserve">UN    </v>
      </c>
      <c r="G797" s="112">
        <v>0.01</v>
      </c>
      <c r="H797" s="106">
        <f>IF($D797&lt;&gt;"",VLOOKUP($D797,'SINAPI-MT ABRIL 2021'!$1:$1048576,4,0),"")</f>
        <v>81.209999999999994</v>
      </c>
      <c r="I797" s="107">
        <f t="shared" si="128"/>
        <v>0.81</v>
      </c>
    </row>
    <row r="798" spans="2:9" ht="28.5" customHeight="1">
      <c r="B798" s="149" t="s">
        <v>789</v>
      </c>
      <c r="C798" s="246" t="s">
        <v>30</v>
      </c>
      <c r="D798" s="103"/>
      <c r="E798" s="113" t="s">
        <v>827</v>
      </c>
      <c r="F798" s="114" t="s">
        <v>14</v>
      </c>
      <c r="G798" s="112">
        <v>1</v>
      </c>
      <c r="H798" s="106">
        <v>51.41</v>
      </c>
      <c r="I798" s="107">
        <f>TRUNC(G798*H798,2)</f>
        <v>51.41</v>
      </c>
    </row>
    <row r="799" spans="2:9" ht="14.25" customHeight="1" thickBot="1">
      <c r="B799" s="376"/>
      <c r="C799" s="153"/>
      <c r="D799" s="377"/>
      <c r="E799" s="373"/>
      <c r="F799" s="374"/>
      <c r="G799" s="378"/>
      <c r="H799" s="392"/>
      <c r="I799" s="372"/>
    </row>
    <row r="800" spans="2:9" ht="14.25" customHeight="1" thickBot="1">
      <c r="B800" s="540" t="s">
        <v>1013</v>
      </c>
      <c r="C800" s="541"/>
      <c r="D800" s="541"/>
      <c r="E800" s="542" t="s">
        <v>199</v>
      </c>
      <c r="F800" s="543" t="s">
        <v>994</v>
      </c>
      <c r="G800" s="544"/>
      <c r="H800" s="545"/>
      <c r="I800" s="546">
        <f>TRUNC(SUM(I801:I801),2)</f>
        <v>15.37</v>
      </c>
    </row>
    <row r="801" spans="2:9" ht="62.25" customHeight="1">
      <c r="B801" s="494" t="s">
        <v>786</v>
      </c>
      <c r="C801" s="495" t="s">
        <v>20</v>
      </c>
      <c r="D801" s="495">
        <v>94489</v>
      </c>
      <c r="E801" s="497" t="str">
        <f>IF($D801&lt;&gt;"",VLOOKUP($D801,'SINAPI-MT ABRIL 2021'!$A$1:G122891,2,0),"")</f>
        <v>REGISTRO DE ESFERA, PVC, SOLDÁVEL, DN  25 MM, INSTALADO EM RESERVAÇÃO DE ÁGUA DE EDIFICAÇÃO QUE POSSUA RESERVATÓRIO DE FIBRA/FIBROCIMENTO   FORNECIMENTO E INSTALAÇÃO. AF_06/2016</v>
      </c>
      <c r="F801" s="498" t="str">
        <f>IF($D801&lt;&gt;"",VLOOKUP($D801,'SINAPI-MT ABRIL 2021'!$1:$1048576,3,0),"")</f>
        <v>UN</v>
      </c>
      <c r="G801" s="499">
        <v>1</v>
      </c>
      <c r="H801" s="500">
        <f>IF($D801&lt;&gt;"",VLOOKUP($D801,'SINAPI-MT ABRIL 2021'!$1:$1048576,4,0),"")</f>
        <v>15.37</v>
      </c>
      <c r="I801" s="501">
        <f t="shared" ref="I801" si="129">TRUNC(G801*H801,2)</f>
        <v>15.37</v>
      </c>
    </row>
    <row r="802" spans="2:9" ht="14.25" customHeight="1" thickBot="1">
      <c r="B802" s="363"/>
      <c r="C802" s="364"/>
      <c r="D802" s="365"/>
      <c r="E802" s="365"/>
      <c r="F802" s="364"/>
      <c r="G802" s="366"/>
      <c r="H802" s="367"/>
      <c r="I802" s="368"/>
    </row>
    <row r="803" spans="2:9" ht="33" customHeight="1" thickBot="1">
      <c r="B803" s="540" t="s">
        <v>829</v>
      </c>
      <c r="C803" s="541"/>
      <c r="D803" s="541"/>
      <c r="E803" s="542" t="s">
        <v>201</v>
      </c>
      <c r="F803" s="543" t="s">
        <v>994</v>
      </c>
      <c r="G803" s="544"/>
      <c r="H803" s="545"/>
      <c r="I803" s="546">
        <f>TRUNC(SUM(I804:I804),2)</f>
        <v>46.22</v>
      </c>
    </row>
    <row r="804" spans="2:9" ht="51" customHeight="1">
      <c r="B804" s="494" t="s">
        <v>786</v>
      </c>
      <c r="C804" s="495" t="s">
        <v>20</v>
      </c>
      <c r="D804" s="495">
        <v>89986</v>
      </c>
      <c r="E804" s="497" t="str">
        <f>IF($D804&lt;&gt;"",VLOOKUP($D804,'SINAPI-MT ABRIL 2021'!$A$1:G122894,2,0),"")</f>
        <v>REGISTRO DE GAVETA BRUTO, LATÃO, ROSCÁVEL, 1/2", COM ACABAMENTO E CANOPLA CROMADOS. FORNECIDO E INSTALADO EM RAMAL DE ÁGUA. AF_12/2014</v>
      </c>
      <c r="F804" s="498" t="str">
        <f>IF($D804&lt;&gt;"",VLOOKUP($D804,'SINAPI-MT ABRIL 2021'!$1:$1048576,3,0),"")</f>
        <v>UN</v>
      </c>
      <c r="G804" s="499">
        <v>1</v>
      </c>
      <c r="H804" s="500">
        <f>IF($D804&lt;&gt;"",VLOOKUP($D804,'SINAPI-MT ABRIL 2021'!$1:$1048576,4,0),"")</f>
        <v>46.22</v>
      </c>
      <c r="I804" s="501">
        <f t="shared" ref="I804" si="130">TRUNC(G804*H804,2)</f>
        <v>46.22</v>
      </c>
    </row>
    <row r="805" spans="2:9" ht="14.25" customHeight="1" thickBot="1">
      <c r="B805" s="363"/>
      <c r="C805" s="364"/>
      <c r="D805" s="365"/>
      <c r="E805" s="365"/>
      <c r="F805" s="364"/>
      <c r="G805" s="366"/>
      <c r="H805" s="367"/>
      <c r="I805" s="368"/>
    </row>
    <row r="806" spans="2:9" ht="25.5" customHeight="1" thickBot="1">
      <c r="B806" s="540" t="s">
        <v>830</v>
      </c>
      <c r="C806" s="541"/>
      <c r="D806" s="541"/>
      <c r="E806" s="542" t="s">
        <v>523</v>
      </c>
      <c r="F806" s="543" t="s">
        <v>994</v>
      </c>
      <c r="G806" s="544"/>
      <c r="H806" s="545"/>
      <c r="I806" s="546">
        <f>TRUNC(SUM(I807:I812),2)</f>
        <v>11.6</v>
      </c>
    </row>
    <row r="807" spans="2:9" ht="25.5">
      <c r="B807" s="494" t="s">
        <v>786</v>
      </c>
      <c r="C807" s="495" t="s">
        <v>20</v>
      </c>
      <c r="D807" s="495">
        <v>88248</v>
      </c>
      <c r="E807" s="497" t="str">
        <f>IF($D807&lt;&gt;"",VLOOKUP($D807,'SINAPI-MT ABRIL 2021'!$A$1:G122897,2,0),"")</f>
        <v>AUXILIAR DE ENCANADOR OU BOMBEIRO HIDRÁULICO COM ENCARGOS COMPLEMENTARES</v>
      </c>
      <c r="F807" s="498" t="str">
        <f>IF($D807&lt;&gt;"",VLOOKUP($D807,'SINAPI-MT ABRIL 2021'!$1:$1048576,3,0),"")</f>
        <v>H</v>
      </c>
      <c r="G807" s="499">
        <v>5.2999999999999999E-2</v>
      </c>
      <c r="H807" s="500">
        <f>IF($D807&lt;&gt;"",VLOOKUP($D807,'SINAPI-MT ABRIL 2021'!$1:$1048576,4,0),"")</f>
        <v>13.48</v>
      </c>
      <c r="I807" s="501">
        <f t="shared" ref="I807:I812" si="131">TRUNC(G807*H807,2)</f>
        <v>0.71</v>
      </c>
    </row>
    <row r="808" spans="2:9" ht="25.5">
      <c r="B808" s="102" t="s">
        <v>786</v>
      </c>
      <c r="C808" s="103" t="s">
        <v>20</v>
      </c>
      <c r="D808" s="103">
        <v>88267</v>
      </c>
      <c r="E808" s="116" t="str">
        <f>IF($D808&lt;&gt;"",VLOOKUP($D808,'SINAPI-MT ABRIL 2021'!$A$1:G122898,2,0),"")</f>
        <v>ENCANADOR OU BOMBEIRO HIDRÁULICO COM ENCARGOS COMPLEMENTARES</v>
      </c>
      <c r="F808" s="117" t="str">
        <f>IF($D808&lt;&gt;"",VLOOKUP($D808,'SINAPI-MT ABRIL 2021'!$1:$1048576,3,0),"")</f>
        <v>H</v>
      </c>
      <c r="G808" s="105">
        <v>5.2999999999999999E-2</v>
      </c>
      <c r="H808" s="106">
        <f>IF($D808&lt;&gt;"",VLOOKUP($D808,'SINAPI-MT ABRIL 2021'!$1:$1048576,4,0),"")</f>
        <v>17.66</v>
      </c>
      <c r="I808" s="107">
        <f t="shared" si="131"/>
        <v>0.93</v>
      </c>
    </row>
    <row r="809" spans="2:9" ht="25.5">
      <c r="B809" s="102" t="s">
        <v>786</v>
      </c>
      <c r="C809" s="103" t="s">
        <v>20</v>
      </c>
      <c r="D809" s="103">
        <v>6036</v>
      </c>
      <c r="E809" s="116" t="str">
        <f>IF($D809&lt;&gt;"",VLOOKUP($D809,'SINAPI-MT ABRIL 2021'!$A$1:G122899,2,0),"")</f>
        <v>REGISTRO DE ESFERA PVC, COM BORBOLETA, COM ROSCA EXTERNA, DE 1/2"</v>
      </c>
      <c r="F809" s="117" t="str">
        <f>IF($D809&lt;&gt;"",VLOOKUP($D809,'SINAPI-MT ABRIL 2021'!$1:$1048576,3,0),"")</f>
        <v xml:space="preserve">UN    </v>
      </c>
      <c r="G809" s="105">
        <v>1</v>
      </c>
      <c r="H809" s="106">
        <f>IF($D809&lt;&gt;"",VLOOKUP($D809,'SINAPI-MT ABRIL 2021'!$1:$1048576,4,0),"")</f>
        <v>7.4</v>
      </c>
      <c r="I809" s="107">
        <f t="shared" si="131"/>
        <v>7.4</v>
      </c>
    </row>
    <row r="810" spans="2:9">
      <c r="B810" s="102" t="s">
        <v>786</v>
      </c>
      <c r="C810" s="103" t="s">
        <v>20</v>
      </c>
      <c r="D810" s="103">
        <v>20080</v>
      </c>
      <c r="E810" s="116" t="str">
        <f>IF($D810&lt;&gt;"",VLOOKUP($D810,'SINAPI-MT ABRIL 2021'!$A$1:G122900,2,0),"")</f>
        <v>ADESIVO PLASTICO PARA PVC, FRASCO COM 175 GR</v>
      </c>
      <c r="F810" s="117" t="str">
        <f>IF($D810&lt;&gt;"",VLOOKUP($D810,'SINAPI-MT ABRIL 2021'!$1:$1048576,3,0),"")</f>
        <v xml:space="preserve">UN    </v>
      </c>
      <c r="G810" s="105">
        <v>0.06</v>
      </c>
      <c r="H810" s="106">
        <f>IF($D810&lt;&gt;"",VLOOKUP($D810,'SINAPI-MT ABRIL 2021'!$1:$1048576,4,0),"")</f>
        <v>25.77</v>
      </c>
      <c r="I810" s="107">
        <f t="shared" si="131"/>
        <v>1.54</v>
      </c>
    </row>
    <row r="811" spans="2:9">
      <c r="B811" s="102" t="s">
        <v>786</v>
      </c>
      <c r="C811" s="103" t="s">
        <v>20</v>
      </c>
      <c r="D811" s="103">
        <v>20083</v>
      </c>
      <c r="E811" s="116" t="str">
        <f>IF($D811&lt;&gt;"",VLOOKUP($D811,'SINAPI-MT ABRIL 2021'!$A$1:G122901,2,0),"")</f>
        <v>SOLUCAO LIMPADORA PARA PVC, FRASCO COM 1000 CM3</v>
      </c>
      <c r="F811" s="117" t="str">
        <f>IF($D811&lt;&gt;"",VLOOKUP($D811,'SINAPI-MT ABRIL 2021'!$1:$1048576,3,0),"")</f>
        <v xml:space="preserve">UN    </v>
      </c>
      <c r="G811" s="105">
        <v>1.4E-2</v>
      </c>
      <c r="H811" s="106">
        <f>IF($D811&lt;&gt;"",VLOOKUP($D811,'SINAPI-MT ABRIL 2021'!$1:$1048576,4,0),"")</f>
        <v>70.52</v>
      </c>
      <c r="I811" s="107">
        <f t="shared" si="131"/>
        <v>0.98</v>
      </c>
    </row>
    <row r="812" spans="2:9">
      <c r="B812" s="102" t="s">
        <v>786</v>
      </c>
      <c r="C812" s="103" t="s">
        <v>20</v>
      </c>
      <c r="D812" s="103">
        <v>38383</v>
      </c>
      <c r="E812" s="116" t="str">
        <f>IF($D812&lt;&gt;"",VLOOKUP($D812,'SINAPI-MT ABRIL 2021'!$A$1:G122902,2,0),"")</f>
        <v>LIXA D'AGUA EM FOLHA, GRAO 100</v>
      </c>
      <c r="F812" s="117" t="str">
        <f>IF($D812&lt;&gt;"",VLOOKUP($D812,'SINAPI-MT ABRIL 2021'!$1:$1048576,3,0),"")</f>
        <v xml:space="preserve">UN    </v>
      </c>
      <c r="G812" s="105">
        <v>0.02</v>
      </c>
      <c r="H812" s="106">
        <f>IF($D812&lt;&gt;"",VLOOKUP($D812,'SINAPI-MT ABRIL 2021'!$1:$1048576,4,0),"")</f>
        <v>2.19</v>
      </c>
      <c r="I812" s="107">
        <f t="shared" si="131"/>
        <v>0.04</v>
      </c>
    </row>
    <row r="813" spans="2:9" ht="14.25" customHeight="1" thickBot="1">
      <c r="B813" s="363"/>
      <c r="C813" s="364"/>
      <c r="D813" s="365"/>
      <c r="E813" s="365"/>
      <c r="F813" s="364"/>
      <c r="G813" s="366"/>
      <c r="H813" s="367"/>
      <c r="I813" s="368"/>
    </row>
    <row r="814" spans="2:9" ht="15" customHeight="1" thickBot="1">
      <c r="B814" s="540" t="s">
        <v>831</v>
      </c>
      <c r="C814" s="541"/>
      <c r="D814" s="541"/>
      <c r="E814" s="542" t="s">
        <v>203</v>
      </c>
      <c r="F814" s="543" t="s">
        <v>994</v>
      </c>
      <c r="G814" s="544"/>
      <c r="H814" s="545"/>
      <c r="I814" s="546">
        <f>TRUNC(SUM(I815:I815),2)</f>
        <v>91.92</v>
      </c>
    </row>
    <row r="815" spans="2:9" ht="63" customHeight="1">
      <c r="B815" s="494" t="s">
        <v>786</v>
      </c>
      <c r="C815" s="495" t="s">
        <v>20</v>
      </c>
      <c r="D815" s="495">
        <v>94498</v>
      </c>
      <c r="E815" s="497" t="str">
        <f>IF($D815&lt;&gt;"",VLOOKUP($D815,'SINAPI-MT ABRIL 2021'!$A$1:G122905,2,0),"")</f>
        <v>REGISTRO DE GAVETA BRUTO, LATÃO, ROSCÁVEL, 2, INSTALADO EM RESERVAÇÃO DE ÁGUA DE EDIFICAÇÃO QUE POSSUA RESERVATÓRIO DE FIBRA/FIBROCIMENTO  FORNECIMENTO E INSTALAÇÃO. AF_06/2016</v>
      </c>
      <c r="F815" s="498" t="str">
        <f>IF($D815&lt;&gt;"",VLOOKUP($D815,'SINAPI-MT ABRIL 2021'!$1:$1048576,3,0),"")</f>
        <v>UN</v>
      </c>
      <c r="G815" s="499">
        <v>1</v>
      </c>
      <c r="H815" s="500">
        <f>IF($D815&lt;&gt;"",VLOOKUP($D815,'SINAPI-MT ABRIL 2021'!$1:$1048576,4,0),"")</f>
        <v>91.92</v>
      </c>
      <c r="I815" s="501">
        <f t="shared" ref="I815" si="132">TRUNC(G815*H815,2)</f>
        <v>91.92</v>
      </c>
    </row>
    <row r="816" spans="2:9" ht="14.25" customHeight="1" thickBot="1">
      <c r="B816" s="363"/>
      <c r="C816" s="364"/>
      <c r="D816" s="365"/>
      <c r="E816" s="365"/>
      <c r="F816" s="364"/>
      <c r="G816" s="366"/>
      <c r="H816" s="367"/>
      <c r="I816" s="368"/>
    </row>
    <row r="817" spans="2:9" ht="15" customHeight="1" thickBot="1">
      <c r="B817" s="540" t="s">
        <v>832</v>
      </c>
      <c r="C817" s="541"/>
      <c r="D817" s="541"/>
      <c r="E817" s="542" t="s">
        <v>205</v>
      </c>
      <c r="F817" s="543" t="s">
        <v>994</v>
      </c>
      <c r="G817" s="544"/>
      <c r="H817" s="545"/>
      <c r="I817" s="546">
        <f>TRUNC(SUM(I818:I818),2)</f>
        <v>162.56</v>
      </c>
    </row>
    <row r="818" spans="2:9" ht="51">
      <c r="B818" s="494" t="s">
        <v>786</v>
      </c>
      <c r="C818" s="495" t="s">
        <v>20</v>
      </c>
      <c r="D818" s="495">
        <v>94499</v>
      </c>
      <c r="E818" s="497" t="str">
        <f>IF($D818&lt;&gt;"",VLOOKUP($D818,'SINAPI-MT ABRIL 2021'!$A$1:G122908,2,0),"")</f>
        <v>REGISTRO DE GAVETA BRUTO, LATÃO, ROSCÁVEL, 2 1/2, INSTALADO EM RESERVAÇÃO DE ÁGUA DE EDIFICAÇÃO QUE POSSUA RESERVATÓRIO DE FIBRA/FIBROCIMENTO  FORNECIMENTO E INSTALAÇÃO. AF_06/2016</v>
      </c>
      <c r="F818" s="498" t="str">
        <f>IF($D818&lt;&gt;"",VLOOKUP($D818,'SINAPI-MT ABRIL 2021'!$1:$1048576,3,0),"")</f>
        <v>UN</v>
      </c>
      <c r="G818" s="499">
        <v>1</v>
      </c>
      <c r="H818" s="500">
        <f>IF($D818&lt;&gt;"",VLOOKUP($D818,'SINAPI-MT ABRIL 2021'!$1:$1048576,4,0),"")</f>
        <v>162.56</v>
      </c>
      <c r="I818" s="501">
        <f t="shared" ref="I818" si="133">TRUNC(G818*H818,2)</f>
        <v>162.56</v>
      </c>
    </row>
    <row r="819" spans="2:9" ht="14.25" customHeight="1" thickBot="1">
      <c r="B819" s="363"/>
      <c r="C819" s="364"/>
      <c r="D819" s="365"/>
      <c r="E819" s="365"/>
      <c r="F819" s="364"/>
      <c r="G819" s="366"/>
      <c r="H819" s="367"/>
      <c r="I819" s="368"/>
    </row>
    <row r="820" spans="2:9" ht="15" customHeight="1" thickBot="1">
      <c r="B820" s="540" t="s">
        <v>833</v>
      </c>
      <c r="C820" s="541"/>
      <c r="D820" s="541"/>
      <c r="E820" s="542" t="s">
        <v>207</v>
      </c>
      <c r="F820" s="543" t="s">
        <v>994</v>
      </c>
      <c r="G820" s="544"/>
      <c r="H820" s="545"/>
      <c r="I820" s="546">
        <f>TRUNC(SUM(I821:I821),2)</f>
        <v>192.55</v>
      </c>
    </row>
    <row r="821" spans="2:9" ht="51">
      <c r="B821" s="494" t="s">
        <v>786</v>
      </c>
      <c r="C821" s="495" t="s">
        <v>20</v>
      </c>
      <c r="D821" s="495">
        <v>94500</v>
      </c>
      <c r="E821" s="497" t="str">
        <f>IF($D821&lt;&gt;"",VLOOKUP($D821,'SINAPI-MT ABRIL 2021'!$A$1:G122911,2,0),"")</f>
        <v>REGISTRO DE GAVETA BRUTO, LATÃO, ROSCÁVEL, 3, INSTALADO EM RESERVAÇÃO DE ÁGUA DE EDIFICAÇÃO QUE POSSUA RESERVATÓRIO DE FIBRA/FIBROCIMENTO  FORNECIMENTO E INSTALAÇÃO. AF_06/2016</v>
      </c>
      <c r="F821" s="498" t="str">
        <f>IF($D821&lt;&gt;"",VLOOKUP($D821,'SINAPI-MT ABRIL 2021'!$1:$1048576,3,0),"")</f>
        <v>UN</v>
      </c>
      <c r="G821" s="499">
        <v>1</v>
      </c>
      <c r="H821" s="500">
        <f>IF($D821&lt;&gt;"",VLOOKUP($D821,'SINAPI-MT ABRIL 2021'!$1:$1048576,4,0),"")</f>
        <v>192.55</v>
      </c>
      <c r="I821" s="501">
        <f t="shared" ref="I821" si="134">TRUNC(G821*H821,2)</f>
        <v>192.55</v>
      </c>
    </row>
    <row r="822" spans="2:9" ht="14.25" customHeight="1" thickBot="1">
      <c r="B822" s="363"/>
      <c r="C822" s="364"/>
      <c r="D822" s="365"/>
      <c r="E822" s="365"/>
      <c r="F822" s="364"/>
      <c r="G822" s="366"/>
      <c r="H822" s="367"/>
      <c r="I822" s="368"/>
    </row>
    <row r="823" spans="2:9" ht="15" customHeight="1" thickBot="1">
      <c r="B823" s="540" t="s">
        <v>834</v>
      </c>
      <c r="C823" s="541"/>
      <c r="D823" s="541"/>
      <c r="E823" s="542" t="s">
        <v>209</v>
      </c>
      <c r="F823" s="543" t="s">
        <v>994</v>
      </c>
      <c r="G823" s="544"/>
      <c r="H823" s="545"/>
      <c r="I823" s="546">
        <f>TRUNC(SUM(I824:I824),2)</f>
        <v>51.04</v>
      </c>
    </row>
    <row r="824" spans="2:9" ht="38.25">
      <c r="B824" s="494" t="s">
        <v>786</v>
      </c>
      <c r="C824" s="495" t="s">
        <v>20</v>
      </c>
      <c r="D824" s="495">
        <v>89987</v>
      </c>
      <c r="E824" s="497" t="str">
        <f>IF($D824&lt;&gt;"",VLOOKUP($D824,'SINAPI-MT ABRIL 2021'!$A$1:G122914,2,0),"")</f>
        <v>REGISTRO DE GAVETA BRUTO, LATÃO, ROSCÁVEL, 3/4", COM ACABAMENTO E CANOPLA CROMADOS. FORNECIDO E INSTALADO EM RAMAL DE ÁGUA. AF_12/2014</v>
      </c>
      <c r="F824" s="498" t="str">
        <f>IF($D824&lt;&gt;"",VLOOKUP($D824,'SINAPI-MT ABRIL 2021'!$1:$1048576,3,0),"")</f>
        <v>UN</v>
      </c>
      <c r="G824" s="499">
        <v>1</v>
      </c>
      <c r="H824" s="500">
        <f>IF($D824&lt;&gt;"",VLOOKUP($D824,'SINAPI-MT ABRIL 2021'!$1:$1048576,4,0),"")</f>
        <v>51.04</v>
      </c>
      <c r="I824" s="501">
        <f t="shared" ref="I824" si="135">TRUNC(G824*H824,2)</f>
        <v>51.04</v>
      </c>
    </row>
    <row r="825" spans="2:9" ht="14.25" customHeight="1" thickBot="1">
      <c r="B825" s="363"/>
      <c r="C825" s="364"/>
      <c r="D825" s="365"/>
      <c r="E825" s="365"/>
      <c r="F825" s="364"/>
      <c r="G825" s="366"/>
      <c r="H825" s="367"/>
      <c r="I825" s="368"/>
    </row>
    <row r="826" spans="2:9" ht="15" customHeight="1" thickBot="1">
      <c r="B826" s="540" t="s">
        <v>835</v>
      </c>
      <c r="C826" s="541"/>
      <c r="D826" s="541"/>
      <c r="E826" s="542" t="s">
        <v>211</v>
      </c>
      <c r="F826" s="543" t="s">
        <v>994</v>
      </c>
      <c r="G826" s="544"/>
      <c r="H826" s="545"/>
      <c r="I826" s="546">
        <f>TRUNC(SUM(I827:I827),2)</f>
        <v>371.52</v>
      </c>
    </row>
    <row r="827" spans="2:9" ht="62.25" customHeight="1">
      <c r="B827" s="494" t="s">
        <v>786</v>
      </c>
      <c r="C827" s="495" t="s">
        <v>20</v>
      </c>
      <c r="D827" s="495">
        <v>94501</v>
      </c>
      <c r="E827" s="497" t="str">
        <f>IF($D827&lt;&gt;"",VLOOKUP($D827,'SINAPI-MT ABRIL 2021'!$A$1:G122917,2,0),"")</f>
        <v>REGISTRO DE GAVETA BRUTO, LATÃO, ROSCÁVEL, 4, INSTALADO EM RESERVAÇÃO DE ÁGUA DE EDIFICAÇÃO QUE POSSUA RESERVATÓRIO DE FIBRA/FIBROCIMENTO  FORNECIMENTO E INSTALAÇÃO. AF_06/2016</v>
      </c>
      <c r="F827" s="498" t="str">
        <f>IF($D827&lt;&gt;"",VLOOKUP($D827,'SINAPI-MT ABRIL 2021'!$1:$1048576,3,0),"")</f>
        <v>UN</v>
      </c>
      <c r="G827" s="499">
        <v>1</v>
      </c>
      <c r="H827" s="500">
        <f>IF($D827&lt;&gt;"",VLOOKUP($D827,'SINAPI-MT ABRIL 2021'!$1:$1048576,4,0),"")</f>
        <v>371.52</v>
      </c>
      <c r="I827" s="501">
        <f t="shared" ref="I827" si="136">TRUNC(G827*H827,2)</f>
        <v>371.52</v>
      </c>
    </row>
    <row r="828" spans="2:9" ht="14.25" customHeight="1" thickBot="1">
      <c r="B828" s="363"/>
      <c r="C828" s="364"/>
      <c r="D828" s="365"/>
      <c r="E828" s="365"/>
      <c r="F828" s="364"/>
      <c r="G828" s="366"/>
      <c r="H828" s="367"/>
      <c r="I828" s="368"/>
    </row>
    <row r="829" spans="2:9" ht="25.5" customHeight="1" thickBot="1">
      <c r="B829" s="540" t="s">
        <v>836</v>
      </c>
      <c r="C829" s="541"/>
      <c r="D829" s="541"/>
      <c r="E829" s="542" t="s">
        <v>213</v>
      </c>
      <c r="F829" s="543" t="s">
        <v>994</v>
      </c>
      <c r="G829" s="544"/>
      <c r="H829" s="545"/>
      <c r="I829" s="546">
        <f>TRUNC(SUM(I830:I830),2)</f>
        <v>76.2</v>
      </c>
    </row>
    <row r="830" spans="2:9" ht="63.75">
      <c r="B830" s="494" t="s">
        <v>786</v>
      </c>
      <c r="C830" s="495" t="s">
        <v>20</v>
      </c>
      <c r="D830" s="495">
        <v>94792</v>
      </c>
      <c r="E830" s="497" t="str">
        <f>IF($D830&lt;&gt;"",VLOOKUP($D830,'SINAPI-MT ABRIL 2021'!$A$1:G122920,2,0),"")</f>
        <v>REGISTRO DE GAVETA BRUTO, LATÃO, ROSCÁVEL, 1, COM ACABAMENTO E CANOPLA CROMADOS, INSTALADO EM RESERVAÇÃO DE ÁGUA DE EDIFICAÇÃO QUE POSSUA RESERVATÓRIO DE FIBRA/FIBROCIMENTO  FORNECIMENTO E INSTALAÇÃO. AF_06/2016</v>
      </c>
      <c r="F830" s="498" t="str">
        <f>IF($D830&lt;&gt;"",VLOOKUP($D830,'SINAPI-MT ABRIL 2021'!$1:$1048576,3,0),"")</f>
        <v>UN</v>
      </c>
      <c r="G830" s="499">
        <v>1</v>
      </c>
      <c r="H830" s="500">
        <f>IF($D830&lt;&gt;"",VLOOKUP($D830,'SINAPI-MT ABRIL 2021'!$1:$1048576,4,0),"")</f>
        <v>76.2</v>
      </c>
      <c r="I830" s="501">
        <f t="shared" ref="I830" si="137">TRUNC(G830*H830,2)</f>
        <v>76.2</v>
      </c>
    </row>
    <row r="831" spans="2:9" ht="14.25" customHeight="1" thickBot="1">
      <c r="B831" s="363"/>
      <c r="C831" s="364"/>
      <c r="D831" s="365"/>
      <c r="E831" s="365"/>
      <c r="F831" s="364"/>
      <c r="G831" s="366"/>
      <c r="H831" s="367"/>
      <c r="I831" s="368"/>
    </row>
    <row r="832" spans="2:9" ht="27" customHeight="1" thickBot="1">
      <c r="B832" s="540" t="s">
        <v>837</v>
      </c>
      <c r="C832" s="541"/>
      <c r="D832" s="541"/>
      <c r="E832" s="542" t="s">
        <v>215</v>
      </c>
      <c r="F832" s="543" t="s">
        <v>994</v>
      </c>
      <c r="G832" s="544"/>
      <c r="H832" s="545"/>
      <c r="I832" s="546">
        <f>TRUNC(SUM(I833:I833),2)</f>
        <v>100.41</v>
      </c>
    </row>
    <row r="833" spans="2:9" ht="63.75">
      <c r="B833" s="494" t="s">
        <v>786</v>
      </c>
      <c r="C833" s="495" t="s">
        <v>20</v>
      </c>
      <c r="D833" s="495">
        <v>94794</v>
      </c>
      <c r="E833" s="497" t="str">
        <f>IF($D833&lt;&gt;"",VLOOKUP($D833,'SINAPI-MT ABRIL 2021'!$A$1:G122923,2,0),"")</f>
        <v>REGISTRO DE GAVETA BRUTO, LATÃO, ROSCÁVEL, 1 1/2, COM ACABAMENTO E CANOPLA CROMADOS, INSTALADO EM RESERVAÇÃO DE ÁGUA DE EDIFICAÇÃO QUE POSSUA RESERVATÓRIO DE FIBRA/FIBROCIMENTO  FORNECIMENTO E INSTALAÇÃO. AF_06/2016</v>
      </c>
      <c r="F833" s="498" t="str">
        <f>IF($D833&lt;&gt;"",VLOOKUP($D833,'SINAPI-MT ABRIL 2021'!$1:$1048576,3,0),"")</f>
        <v>UN</v>
      </c>
      <c r="G833" s="499">
        <v>1</v>
      </c>
      <c r="H833" s="500">
        <f>IF($D833&lt;&gt;"",VLOOKUP($D833,'SINAPI-MT ABRIL 2021'!$1:$1048576,4,0),"")</f>
        <v>100.41</v>
      </c>
      <c r="I833" s="501">
        <f t="shared" ref="I833" si="138">TRUNC(G833*H833,2)</f>
        <v>100.41</v>
      </c>
    </row>
    <row r="834" spans="2:9" ht="14.25" customHeight="1" thickBot="1">
      <c r="B834" s="363"/>
      <c r="C834" s="364"/>
      <c r="D834" s="365"/>
      <c r="E834" s="365"/>
      <c r="F834" s="364"/>
      <c r="G834" s="366"/>
      <c r="H834" s="367"/>
      <c r="I834" s="368"/>
    </row>
    <row r="835" spans="2:9" ht="26.25" customHeight="1" thickBot="1">
      <c r="B835" s="540" t="s">
        <v>838</v>
      </c>
      <c r="C835" s="541"/>
      <c r="D835" s="541"/>
      <c r="E835" s="542" t="s">
        <v>217</v>
      </c>
      <c r="F835" s="543" t="s">
        <v>994</v>
      </c>
      <c r="G835" s="544"/>
      <c r="H835" s="545"/>
      <c r="I835" s="546">
        <f>TRUNC(SUM(I836:I836),2)</f>
        <v>51.04</v>
      </c>
    </row>
    <row r="836" spans="2:9" ht="63.75" customHeight="1">
      <c r="B836" s="494" t="s">
        <v>786</v>
      </c>
      <c r="C836" s="495" t="s">
        <v>20</v>
      </c>
      <c r="D836" s="495">
        <v>89987</v>
      </c>
      <c r="E836" s="497" t="str">
        <f>IF($D836&lt;&gt;"",VLOOKUP($D836,'SINAPI-MT ABRIL 2021'!$A$1:G122926,2,0),"")</f>
        <v>REGISTRO DE GAVETA BRUTO, LATÃO, ROSCÁVEL, 3/4", COM ACABAMENTO E CANOPLA CROMADOS. FORNECIDO E INSTALADO EM RAMAL DE ÁGUA. AF_12/2014</v>
      </c>
      <c r="F836" s="498" t="str">
        <f>IF($D836&lt;&gt;"",VLOOKUP($D836,'SINAPI-MT ABRIL 2021'!$1:$1048576,3,0),"")</f>
        <v>UN</v>
      </c>
      <c r="G836" s="499">
        <v>1</v>
      </c>
      <c r="H836" s="500">
        <f>IF($D836&lt;&gt;"",VLOOKUP($D836,'SINAPI-MT ABRIL 2021'!$1:$1048576,4,0),"")</f>
        <v>51.04</v>
      </c>
      <c r="I836" s="501">
        <f t="shared" ref="I836" si="139">TRUNC(G836*H836,2)</f>
        <v>51.04</v>
      </c>
    </row>
    <row r="837" spans="2:9" ht="14.25" customHeight="1" thickBot="1">
      <c r="B837" s="363"/>
      <c r="C837" s="364"/>
      <c r="D837" s="365"/>
      <c r="E837" s="365"/>
      <c r="F837" s="364"/>
      <c r="G837" s="366"/>
      <c r="H837" s="367"/>
      <c r="I837" s="368"/>
    </row>
    <row r="838" spans="2:9" ht="30" customHeight="1" thickBot="1">
      <c r="B838" s="540" t="s">
        <v>839</v>
      </c>
      <c r="C838" s="541"/>
      <c r="D838" s="541"/>
      <c r="E838" s="542" t="s">
        <v>219</v>
      </c>
      <c r="F838" s="543" t="s">
        <v>994</v>
      </c>
      <c r="G838" s="544"/>
      <c r="H838" s="545"/>
      <c r="I838" s="546">
        <f>TRUNC(SUM(I839:I839),2)</f>
        <v>48.63</v>
      </c>
    </row>
    <row r="839" spans="2:9" ht="38.25" customHeight="1">
      <c r="B839" s="494" t="s">
        <v>786</v>
      </c>
      <c r="C839" s="495" t="s">
        <v>20</v>
      </c>
      <c r="D839" s="495">
        <v>89985</v>
      </c>
      <c r="E839" s="497" t="str">
        <f>IF($D839&lt;&gt;"",VLOOKUP($D839,'SINAPI-MT ABRIL 2021'!$A$1:G122929,2,0),"")</f>
        <v>REGISTRO DE PRESSÃO BRUTO, LATÃO, ROSCÁVEL, 3/4", COM ACABAMENTO E CANOPLA CROMADOS. FORNECIDO E INSTALADO EM RAMAL DE ÁGUA. AF_12/2014</v>
      </c>
      <c r="F839" s="498" t="str">
        <f>IF($D839&lt;&gt;"",VLOOKUP($D839,'SINAPI-MT ABRIL 2021'!$1:$1048576,3,0),"")</f>
        <v>UN</v>
      </c>
      <c r="G839" s="499">
        <v>1</v>
      </c>
      <c r="H839" s="500">
        <f>IF($D839&lt;&gt;"",VLOOKUP($D839,'SINAPI-MT ABRIL 2021'!$1:$1048576,4,0),"")</f>
        <v>48.63</v>
      </c>
      <c r="I839" s="501">
        <f t="shared" ref="I839" si="140">TRUNC(G839*H839,2)</f>
        <v>48.63</v>
      </c>
    </row>
    <row r="840" spans="2:9" ht="14.25" customHeight="1">
      <c r="B840" s="102"/>
      <c r="C840" s="103"/>
      <c r="D840" s="103"/>
      <c r="E840" s="116"/>
      <c r="F840" s="117"/>
      <c r="G840" s="105"/>
      <c r="H840" s="106"/>
      <c r="I840" s="107"/>
    </row>
    <row r="841" spans="2:9" ht="14.25" customHeight="1">
      <c r="B841" s="166" t="s">
        <v>220</v>
      </c>
      <c r="C841" s="167"/>
      <c r="D841" s="167"/>
      <c r="E841" s="167"/>
      <c r="F841" s="167"/>
      <c r="G841" s="168"/>
      <c r="H841" s="167"/>
      <c r="I841" s="170"/>
    </row>
    <row r="842" spans="2:9" ht="14.25" customHeight="1" thickBot="1">
      <c r="B842" s="355"/>
      <c r="C842" s="356"/>
      <c r="D842" s="356"/>
      <c r="E842" s="369"/>
      <c r="F842" s="370"/>
      <c r="G842" s="360"/>
      <c r="H842" s="379"/>
      <c r="I842" s="372"/>
    </row>
    <row r="843" spans="2:9" ht="15" customHeight="1" thickBot="1">
      <c r="B843" s="540" t="s">
        <v>221</v>
      </c>
      <c r="C843" s="541"/>
      <c r="D843" s="541"/>
      <c r="E843" s="542" t="s">
        <v>222</v>
      </c>
      <c r="F843" s="543" t="s">
        <v>994</v>
      </c>
      <c r="G843" s="544"/>
      <c r="H843" s="545"/>
      <c r="I843" s="546">
        <f>TRUNC(SUM(I844:I844),2)</f>
        <v>63.94</v>
      </c>
    </row>
    <row r="844" spans="2:9" ht="38.25">
      <c r="B844" s="494" t="s">
        <v>786</v>
      </c>
      <c r="C844" s="495" t="s">
        <v>20</v>
      </c>
      <c r="D844" s="495">
        <v>89693</v>
      </c>
      <c r="E844" s="497" t="str">
        <f>IF($D844&lt;&gt;"",VLOOKUP($D844,'SINAPI-MT ABRIL 2021'!$A$1:G122934,2,0),"")</f>
        <v>TÊ, PVC, SERIE R, ÁGUA PLUVIAL, DN 100 X 100 MM, JUNTA ELÁSTICA, FORNECIDO E INSTALADO EM CONDUTORES VERTICAIS DE ÁGUAS PLUVIAIS. AF_12/2014</v>
      </c>
      <c r="F844" s="498" t="str">
        <f>IF($D844&lt;&gt;"",VLOOKUP($D844,'SINAPI-MT ABRIL 2021'!$1:$1048576,3,0),"")</f>
        <v>UN</v>
      </c>
      <c r="G844" s="499">
        <v>1</v>
      </c>
      <c r="H844" s="500">
        <f>IF($D844&lt;&gt;"",VLOOKUP($D844,'SINAPI-MT ABRIL 2021'!$1:$1048576,4,0),"")</f>
        <v>63.94</v>
      </c>
      <c r="I844" s="501">
        <f t="shared" ref="I844" si="141">TRUNC(G844*H844,2)</f>
        <v>63.94</v>
      </c>
    </row>
    <row r="845" spans="2:9" ht="14.25" customHeight="1" thickBot="1">
      <c r="B845" s="355"/>
      <c r="C845" s="356"/>
      <c r="D845" s="356"/>
      <c r="E845" s="369"/>
      <c r="F845" s="370"/>
      <c r="G845" s="360"/>
      <c r="H845" s="379"/>
      <c r="I845" s="372"/>
    </row>
    <row r="846" spans="2:9" ht="22.5" customHeight="1" thickBot="1">
      <c r="B846" s="540" t="s">
        <v>223</v>
      </c>
      <c r="C846" s="541"/>
      <c r="D846" s="541"/>
      <c r="E846" s="542" t="s">
        <v>534</v>
      </c>
      <c r="F846" s="543" t="s">
        <v>994</v>
      </c>
      <c r="G846" s="544"/>
      <c r="H846" s="545"/>
      <c r="I846" s="546">
        <f>TRUNC(SUM(I847:I852),2)</f>
        <v>30.46</v>
      </c>
    </row>
    <row r="847" spans="2:9" ht="25.5">
      <c r="B847" s="502" t="s">
        <v>786</v>
      </c>
      <c r="C847" s="503" t="s">
        <v>20</v>
      </c>
      <c r="D847" s="505">
        <v>88248</v>
      </c>
      <c r="E847" s="497" t="str">
        <f>IF($D847&lt;&gt;"",VLOOKUP($D847,'SINAPI-MT ABRIL 2021'!$A$1:G122937,2,0),"")</f>
        <v>AUXILIAR DE ENCANADOR OU BOMBEIRO HIDRÁULICO COM ENCARGOS COMPLEMENTARES</v>
      </c>
      <c r="F847" s="498" t="str">
        <f>IF($D847&lt;&gt;"",VLOOKUP($D847,'SINAPI-MT ABRIL 2021'!$1:$1048576,3,0),"")</f>
        <v>H</v>
      </c>
      <c r="G847" s="508">
        <v>0.1</v>
      </c>
      <c r="H847" s="500">
        <f>IF($D847&lt;&gt;"",VLOOKUP($D847,'SINAPI-MT ABRIL 2021'!$1:$1048576,4,0),"")</f>
        <v>13.48</v>
      </c>
      <c r="I847" s="501">
        <f t="shared" ref="I847:I852" si="142">TRUNC(G847*H847,2)</f>
        <v>1.34</v>
      </c>
    </row>
    <row r="848" spans="2:9" ht="25.5">
      <c r="B848" s="149" t="s">
        <v>786</v>
      </c>
      <c r="C848" s="246" t="s">
        <v>20</v>
      </c>
      <c r="D848" s="109">
        <v>88267</v>
      </c>
      <c r="E848" s="116" t="str">
        <f>IF($D848&lt;&gt;"",VLOOKUP($D848,'SINAPI-MT ABRIL 2021'!$A$1:G122938,2,0),"")</f>
        <v>ENCANADOR OU BOMBEIRO HIDRÁULICO COM ENCARGOS COMPLEMENTARES</v>
      </c>
      <c r="F848" s="117" t="str">
        <f>IF($D848&lt;&gt;"",VLOOKUP($D848,'SINAPI-MT ABRIL 2021'!$1:$1048576,3,0),"")</f>
        <v>H</v>
      </c>
      <c r="G848" s="112">
        <v>0.1</v>
      </c>
      <c r="H848" s="106">
        <f>IF($D848&lt;&gt;"",VLOOKUP($D848,'SINAPI-MT ABRIL 2021'!$1:$1048576,4,0),"")</f>
        <v>17.66</v>
      </c>
      <c r="I848" s="107">
        <f t="shared" si="142"/>
        <v>1.76</v>
      </c>
    </row>
    <row r="849" spans="2:9" ht="17.25" customHeight="1">
      <c r="B849" s="149" t="s">
        <v>789</v>
      </c>
      <c r="C849" s="246" t="s">
        <v>20</v>
      </c>
      <c r="D849" s="109">
        <v>122</v>
      </c>
      <c r="E849" s="116" t="str">
        <f>IF($D849&lt;&gt;"",VLOOKUP($D849,'SINAPI-MT ABRIL 2021'!$A$1:G122939,2,0),"")</f>
        <v>ADESIVO PLASTICO PARA PVC, FRASCO COM 850 GR</v>
      </c>
      <c r="F849" s="117" t="str">
        <f>IF($D849&lt;&gt;"",VLOOKUP($D849,'SINAPI-MT ABRIL 2021'!$1:$1048576,3,0),"")</f>
        <v xml:space="preserve">UN    </v>
      </c>
      <c r="G849" s="112">
        <v>0.01</v>
      </c>
      <c r="H849" s="106">
        <f>IF($D849&lt;&gt;"",VLOOKUP($D849,'SINAPI-MT ABRIL 2021'!$1:$1048576,4,0),"")</f>
        <v>81.209999999999994</v>
      </c>
      <c r="I849" s="107">
        <f t="shared" si="142"/>
        <v>0.81</v>
      </c>
    </row>
    <row r="850" spans="2:9" ht="15" customHeight="1">
      <c r="B850" s="149" t="s">
        <v>789</v>
      </c>
      <c r="C850" s="246" t="s">
        <v>20</v>
      </c>
      <c r="D850" s="109">
        <v>11708</v>
      </c>
      <c r="E850" s="116" t="str">
        <f>IF($D850&lt;&gt;"",VLOOKUP($D850,'SINAPI-MT ABRIL 2021'!$A$1:G122940,2,0),"")</f>
        <v>RALO FOFO SEMIESFERICO, 100 MM, PARA LAJES/ CALHAS</v>
      </c>
      <c r="F850" s="117" t="str">
        <f>IF($D850&lt;&gt;"",VLOOKUP($D850,'SINAPI-MT ABRIL 2021'!$1:$1048576,3,0),"")</f>
        <v xml:space="preserve">UN    </v>
      </c>
      <c r="G850" s="112">
        <v>1.01</v>
      </c>
      <c r="H850" s="106">
        <f>IF($D850&lt;&gt;"",VLOOKUP($D850,'SINAPI-MT ABRIL 2021'!$1:$1048576,4,0),"")</f>
        <v>25.58</v>
      </c>
      <c r="I850" s="107">
        <f t="shared" si="142"/>
        <v>25.83</v>
      </c>
    </row>
    <row r="851" spans="2:9">
      <c r="B851" s="149" t="s">
        <v>789</v>
      </c>
      <c r="C851" s="246" t="s">
        <v>20</v>
      </c>
      <c r="D851" s="109">
        <v>20083</v>
      </c>
      <c r="E851" s="116" t="str">
        <f>IF($D851&lt;&gt;"",VLOOKUP($D851,'SINAPI-MT ABRIL 2021'!$A$1:G122941,2,0),"")</f>
        <v>SOLUCAO LIMPADORA PARA PVC, FRASCO COM 1000 CM3</v>
      </c>
      <c r="F851" s="117" t="str">
        <f>IF($D851&lt;&gt;"",VLOOKUP($D851,'SINAPI-MT ABRIL 2021'!$1:$1048576,3,0),"")</f>
        <v xml:space="preserve">UN    </v>
      </c>
      <c r="G851" s="112">
        <v>0.01</v>
      </c>
      <c r="H851" s="106">
        <f>IF($D851&lt;&gt;"",VLOOKUP($D851,'SINAPI-MT ABRIL 2021'!$1:$1048576,4,0),"")</f>
        <v>70.52</v>
      </c>
      <c r="I851" s="107">
        <f t="shared" si="142"/>
        <v>0.7</v>
      </c>
    </row>
    <row r="852" spans="2:9">
      <c r="B852" s="149" t="s">
        <v>789</v>
      </c>
      <c r="C852" s="246" t="s">
        <v>20</v>
      </c>
      <c r="D852" s="109">
        <v>38383</v>
      </c>
      <c r="E852" s="116" t="str">
        <f>IF($D852&lt;&gt;"",VLOOKUP($D852,'SINAPI-MT ABRIL 2021'!$A$1:G122942,2,0),"")</f>
        <v>LIXA D'AGUA EM FOLHA, GRAO 100</v>
      </c>
      <c r="F852" s="117" t="str">
        <f>IF($D852&lt;&gt;"",VLOOKUP($D852,'SINAPI-MT ABRIL 2021'!$1:$1048576,3,0),"")</f>
        <v xml:space="preserve">UN    </v>
      </c>
      <c r="G852" s="112">
        <v>0.01</v>
      </c>
      <c r="H852" s="106">
        <f>IF($D852&lt;&gt;"",VLOOKUP($D852,'SINAPI-MT ABRIL 2021'!$1:$1048576,4,0),"")</f>
        <v>2.19</v>
      </c>
      <c r="I852" s="107">
        <f t="shared" si="142"/>
        <v>0.02</v>
      </c>
    </row>
    <row r="853" spans="2:9" ht="14.25" customHeight="1" thickBot="1">
      <c r="B853" s="355"/>
      <c r="C853" s="356"/>
      <c r="D853" s="356"/>
      <c r="E853" s="369"/>
      <c r="F853" s="370"/>
      <c r="G853" s="360"/>
      <c r="H853" s="379"/>
      <c r="I853" s="372"/>
    </row>
    <row r="854" spans="2:9" ht="14.25" customHeight="1" thickBot="1">
      <c r="B854" s="540" t="s">
        <v>13233</v>
      </c>
      <c r="C854" s="541"/>
      <c r="D854" s="541"/>
      <c r="E854" s="542" t="s">
        <v>840</v>
      </c>
      <c r="F854" s="543" t="s">
        <v>994</v>
      </c>
      <c r="G854" s="544"/>
      <c r="H854" s="545"/>
      <c r="I854" s="546">
        <f>TRUNC(SUM(I855:I855),2)</f>
        <v>661.01</v>
      </c>
    </row>
    <row r="855" spans="2:9" ht="51" customHeight="1">
      <c r="B855" s="494" t="s">
        <v>786</v>
      </c>
      <c r="C855" s="495" t="s">
        <v>20</v>
      </c>
      <c r="D855" s="495">
        <v>99255</v>
      </c>
      <c r="E855" s="497" t="str">
        <f>IF($D855&lt;&gt;"",VLOOKUP($D855,'SINAPI-MT ABRIL 2021'!$A$1:G122945,2,0),"")</f>
        <v>CAIXA ENTERRADA HIDRÁULICA RETANGULAR EM ALVENARIA COM TIJOLOS CERÂMICOS MACIÇOS, DIMENSÕES INTERNAS: 0,8X0,8X0,6 M PARA REDE DE DRENAGEM. AF_12/2020</v>
      </c>
      <c r="F855" s="498" t="str">
        <f>IF($D855&lt;&gt;"",VLOOKUP($D855,'SINAPI-MT ABRIL 2021'!$1:$1048576,3,0),"")</f>
        <v>UN</v>
      </c>
      <c r="G855" s="499">
        <v>1</v>
      </c>
      <c r="H855" s="500">
        <f>IF($D855&lt;&gt;"",VLOOKUP($D855,'SINAPI-MT ABRIL 2021'!$1:$1048576,4,0),"")</f>
        <v>661.01</v>
      </c>
      <c r="I855" s="501">
        <f t="shared" ref="I855" si="143">TRUNC(G855*H855,2)</f>
        <v>661.01</v>
      </c>
    </row>
    <row r="856" spans="2:9" ht="14.25" customHeight="1">
      <c r="B856" s="160"/>
      <c r="C856" s="161"/>
      <c r="D856" s="162"/>
      <c r="E856" s="162"/>
      <c r="F856" s="161"/>
      <c r="G856" s="163"/>
      <c r="H856" s="164"/>
      <c r="I856" s="165"/>
    </row>
    <row r="857" spans="2:9" ht="14.25" customHeight="1">
      <c r="B857" s="166" t="s">
        <v>1014</v>
      </c>
      <c r="C857" s="167"/>
      <c r="D857" s="167"/>
      <c r="E857" s="167"/>
      <c r="F857" s="167"/>
      <c r="G857" s="168"/>
      <c r="H857" s="167"/>
      <c r="I857" s="170"/>
    </row>
    <row r="858" spans="2:9" ht="14.25" customHeight="1" thickBot="1">
      <c r="B858" s="363"/>
      <c r="C858" s="364"/>
      <c r="D858" s="365"/>
      <c r="E858" s="365"/>
      <c r="F858" s="364"/>
      <c r="G858" s="366"/>
      <c r="H858" s="367"/>
      <c r="I858" s="368"/>
    </row>
    <row r="859" spans="2:9" ht="14.25" customHeight="1" thickBot="1">
      <c r="B859" s="540" t="s">
        <v>226</v>
      </c>
      <c r="C859" s="541"/>
      <c r="D859" s="541"/>
      <c r="E859" s="542" t="s">
        <v>227</v>
      </c>
      <c r="F859" s="543" t="s">
        <v>994</v>
      </c>
      <c r="G859" s="544"/>
      <c r="H859" s="545"/>
      <c r="I859" s="546">
        <f>TRUNC(SUM(I860:I863),2)</f>
        <v>14.79</v>
      </c>
    </row>
    <row r="860" spans="2:9" ht="25.5">
      <c r="B860" s="494" t="s">
        <v>789</v>
      </c>
      <c r="C860" s="495" t="s">
        <v>20</v>
      </c>
      <c r="D860" s="503">
        <v>20078</v>
      </c>
      <c r="E860" s="497" t="str">
        <f>IF($D860&lt;&gt;"",VLOOKUP($D860,'SINAPI-MT ABRIL 2021'!$A$1:G122950,2,0),"")</f>
        <v>PASTA LUBRIFICANTE PARA TUBOS E CONEXOES COM JUNTA ELASTICA (USO EM PVC, ACO, POLIETILENO E OUTROS) ( DE *400* G)</v>
      </c>
      <c r="F860" s="498" t="str">
        <f>IF($D860&lt;&gt;"",VLOOKUP($D860,'SINAPI-MT ABRIL 2021'!$1:$1048576,3,0),"")</f>
        <v xml:space="preserve">UN    </v>
      </c>
      <c r="G860" s="518">
        <v>9.1999999999999998E-2</v>
      </c>
      <c r="H860" s="500">
        <f>IF($D860&lt;&gt;"",VLOOKUP($D860,'SINAPI-MT ABRIL 2021'!$1:$1048576,4,0),"")</f>
        <v>29.73</v>
      </c>
      <c r="I860" s="501">
        <f t="shared" ref="I860:I863" si="144">TRUNC(G860*H860,2)</f>
        <v>2.73</v>
      </c>
    </row>
    <row r="861" spans="2:9" ht="25.5">
      <c r="B861" s="102" t="s">
        <v>789</v>
      </c>
      <c r="C861" s="103" t="s">
        <v>20</v>
      </c>
      <c r="D861" s="246">
        <v>20086</v>
      </c>
      <c r="E861" s="116" t="str">
        <f>IF($D861&lt;&gt;"",VLOOKUP($D861,'SINAPI-MT ABRIL 2021'!$A$1:G122951,2,0),"")</f>
        <v>BUCHA DE REDUCAO DE PVC, SOLDAVEL, LONGA, 50 X 40 MM, PARA ESGOTO PREDIAL</v>
      </c>
      <c r="F861" s="117" t="str">
        <f>IF($D861&lt;&gt;"",VLOOKUP($D861,'SINAPI-MT ABRIL 2021'!$1:$1048576,3,0),"")</f>
        <v xml:space="preserve">UN    </v>
      </c>
      <c r="G861" s="174">
        <v>1</v>
      </c>
      <c r="H861" s="106">
        <f>IF($D861&lt;&gt;"",VLOOKUP($D861,'SINAPI-MT ABRIL 2021'!$1:$1048576,4,0),"")</f>
        <v>2.1</v>
      </c>
      <c r="I861" s="107">
        <f t="shared" si="144"/>
        <v>2.1</v>
      </c>
    </row>
    <row r="862" spans="2:9" ht="25.5">
      <c r="B862" s="102" t="s">
        <v>786</v>
      </c>
      <c r="C862" s="103" t="s">
        <v>20</v>
      </c>
      <c r="D862" s="246">
        <v>88248</v>
      </c>
      <c r="E862" s="116" t="str">
        <f>IF($D862&lt;&gt;"",VLOOKUP($D862,'SINAPI-MT ABRIL 2021'!$A$1:G122952,2,0),"")</f>
        <v>AUXILIAR DE ENCANADOR OU BOMBEIRO HIDRÁULICO COM ENCARGOS COMPLEMENTARES</v>
      </c>
      <c r="F862" s="117" t="str">
        <f>IF($D862&lt;&gt;"",VLOOKUP($D862,'SINAPI-MT ABRIL 2021'!$1:$1048576,3,0),"")</f>
        <v>H</v>
      </c>
      <c r="G862" s="174">
        <v>0.32</v>
      </c>
      <c r="H862" s="106">
        <f>IF($D862&lt;&gt;"",VLOOKUP($D862,'SINAPI-MT ABRIL 2021'!$1:$1048576,4,0),"")</f>
        <v>13.48</v>
      </c>
      <c r="I862" s="107">
        <f t="shared" si="144"/>
        <v>4.3099999999999996</v>
      </c>
    </row>
    <row r="863" spans="2:9" ht="25.5">
      <c r="B863" s="102" t="s">
        <v>786</v>
      </c>
      <c r="C863" s="103" t="s">
        <v>20</v>
      </c>
      <c r="D863" s="246">
        <v>88267</v>
      </c>
      <c r="E863" s="116" t="str">
        <f>IF($D863&lt;&gt;"",VLOOKUP($D863,'SINAPI-MT ABRIL 2021'!$A$1:G122953,2,0),"")</f>
        <v>ENCANADOR OU BOMBEIRO HIDRÁULICO COM ENCARGOS COMPLEMENTARES</v>
      </c>
      <c r="F863" s="117" t="str">
        <f>IF($D863&lt;&gt;"",VLOOKUP($D863,'SINAPI-MT ABRIL 2021'!$1:$1048576,3,0),"")</f>
        <v>H</v>
      </c>
      <c r="G863" s="174">
        <v>0.32</v>
      </c>
      <c r="H863" s="106">
        <f>IF($D863&lt;&gt;"",VLOOKUP($D863,'SINAPI-MT ABRIL 2021'!$1:$1048576,4,0),"")</f>
        <v>17.66</v>
      </c>
      <c r="I863" s="107">
        <f t="shared" si="144"/>
        <v>5.65</v>
      </c>
    </row>
    <row r="864" spans="2:9" ht="14.25" customHeight="1" thickBot="1">
      <c r="B864" s="363"/>
      <c r="C864" s="364"/>
      <c r="D864" s="365"/>
      <c r="E864" s="365"/>
      <c r="F864" s="364"/>
      <c r="G864" s="366"/>
      <c r="H864" s="367"/>
      <c r="I864" s="368"/>
    </row>
    <row r="865" spans="2:9" ht="25.5" customHeight="1" thickBot="1">
      <c r="B865" s="540" t="s">
        <v>229</v>
      </c>
      <c r="C865" s="541"/>
      <c r="D865" s="541"/>
      <c r="E865" s="542" t="s">
        <v>560</v>
      </c>
      <c r="F865" s="543" t="s">
        <v>994</v>
      </c>
      <c r="G865" s="544"/>
      <c r="H865" s="545"/>
      <c r="I865" s="546">
        <f>TRUNC(SUM(I866:I866),2)</f>
        <v>8.82</v>
      </c>
    </row>
    <row r="866" spans="2:9" ht="43.5" customHeight="1">
      <c r="B866" s="494" t="s">
        <v>786</v>
      </c>
      <c r="C866" s="495" t="s">
        <v>20</v>
      </c>
      <c r="D866" s="503">
        <v>89514</v>
      </c>
      <c r="E866" s="497" t="str">
        <f>IF($D866&lt;&gt;"",VLOOKUP($D866,'SINAPI-MT ABRIL 2021'!$A$1:G122956,2,0),"")</f>
        <v>JOELHO 90 GRAUS, PVC, SERIE R, ÁGUA PLUVIAL, DN 40 MM, JUNTA SOLDÁVEL, FORNECIDO E INSTALADO EM RAMAL DE ENCAMINHAMENTO. AF_12/2014</v>
      </c>
      <c r="F866" s="498" t="str">
        <f>IF($D866&lt;&gt;"",VLOOKUP($D866,'SINAPI-MT ABRIL 2021'!$1:$1048576,3,0),"")</f>
        <v>UN</v>
      </c>
      <c r="G866" s="518">
        <v>1</v>
      </c>
      <c r="H866" s="500">
        <f>IF($D866&lt;&gt;"",VLOOKUP($D866,'SINAPI-MT ABRIL 2021'!$1:$1048576,4,0),"")</f>
        <v>8.82</v>
      </c>
      <c r="I866" s="501">
        <f t="shared" ref="I866" si="145">TRUNC(G866*H866,2)</f>
        <v>8.82</v>
      </c>
    </row>
    <row r="867" spans="2:9" ht="14.25" customHeight="1" thickBot="1">
      <c r="B867" s="363"/>
      <c r="C867" s="364"/>
      <c r="D867" s="365"/>
      <c r="E867" s="365"/>
      <c r="F867" s="364"/>
      <c r="G867" s="366"/>
      <c r="H867" s="367"/>
      <c r="I867" s="368"/>
    </row>
    <row r="868" spans="2:9" ht="42" customHeight="1" thickBot="1">
      <c r="B868" s="540" t="s">
        <v>231</v>
      </c>
      <c r="C868" s="541"/>
      <c r="D868" s="541"/>
      <c r="E868" s="542" t="s">
        <v>230</v>
      </c>
      <c r="F868" s="543" t="s">
        <v>994</v>
      </c>
      <c r="G868" s="544"/>
      <c r="H868" s="545"/>
      <c r="I868" s="546">
        <f>TRUNC(SUM(I869:I872),2)</f>
        <v>37.869999999999997</v>
      </c>
    </row>
    <row r="869" spans="2:9" ht="25.5">
      <c r="B869" s="494" t="s">
        <v>789</v>
      </c>
      <c r="C869" s="495" t="s">
        <v>20</v>
      </c>
      <c r="D869" s="503">
        <v>20078</v>
      </c>
      <c r="E869" s="497" t="str">
        <f>IF($D869&lt;&gt;"",VLOOKUP($D869,'SINAPI-MT ABRIL 2021'!$A$1:G122959,2,0),"")</f>
        <v>PASTA LUBRIFICANTE PARA TUBOS E CONEXOES COM JUNTA ELASTICA (USO EM PVC, ACO, POLIETILENO E OUTROS) ( DE *400* G)</v>
      </c>
      <c r="F869" s="498" t="str">
        <f>IF($D869&lt;&gt;"",VLOOKUP($D869,'SINAPI-MT ABRIL 2021'!$1:$1048576,3,0),"")</f>
        <v xml:space="preserve">UN    </v>
      </c>
      <c r="G869" s="518">
        <v>0.2</v>
      </c>
      <c r="H869" s="500">
        <f>IF($D869&lt;&gt;"",VLOOKUP($D869,'SINAPI-MT ABRIL 2021'!$1:$1048576,4,0),"")</f>
        <v>29.73</v>
      </c>
      <c r="I869" s="501">
        <f t="shared" ref="I869:I872" si="146">TRUNC(G869*H869,2)</f>
        <v>5.94</v>
      </c>
    </row>
    <row r="870" spans="2:9" ht="25.5">
      <c r="B870" s="102" t="s">
        <v>789</v>
      </c>
      <c r="C870" s="103" t="s">
        <v>20</v>
      </c>
      <c r="D870" s="246">
        <v>3659</v>
      </c>
      <c r="E870" s="116" t="str">
        <f>IF($D870&lt;&gt;"",VLOOKUP($D870,'SINAPI-MT ABRIL 2021'!$A$1:G122960,2,0),"")</f>
        <v>JUNCAO SIMPLES, PVC, DN 100 X 50 MM, SERIE NORMAL PARA ESGOTO PREDIAL</v>
      </c>
      <c r="F870" s="117" t="str">
        <f>IF($D870&lt;&gt;"",VLOOKUP($D870,'SINAPI-MT ABRIL 2021'!$1:$1048576,3,0),"")</f>
        <v xml:space="preserve">UN    </v>
      </c>
      <c r="G870" s="174">
        <v>1</v>
      </c>
      <c r="H870" s="106">
        <f>IF($D870&lt;&gt;"",VLOOKUP($D870,'SINAPI-MT ABRIL 2021'!$1:$1048576,4,0),"")</f>
        <v>14.81</v>
      </c>
      <c r="I870" s="107">
        <f t="shared" si="146"/>
        <v>14.81</v>
      </c>
    </row>
    <row r="871" spans="2:9" ht="25.5">
      <c r="B871" s="102" t="s">
        <v>786</v>
      </c>
      <c r="C871" s="103" t="s">
        <v>20</v>
      </c>
      <c r="D871" s="246">
        <v>88248</v>
      </c>
      <c r="E871" s="116" t="str">
        <f>IF($D871&lt;&gt;"",VLOOKUP($D871,'SINAPI-MT ABRIL 2021'!$A$1:G122961,2,0),"")</f>
        <v>AUXILIAR DE ENCANADOR OU BOMBEIRO HIDRÁULICO COM ENCARGOS COMPLEMENTARES</v>
      </c>
      <c r="F871" s="117" t="str">
        <f>IF($D871&lt;&gt;"",VLOOKUP($D871,'SINAPI-MT ABRIL 2021'!$1:$1048576,3,0),"")</f>
        <v>H</v>
      </c>
      <c r="G871" s="174">
        <v>0.55000000000000004</v>
      </c>
      <c r="H871" s="106">
        <f>IF($D871&lt;&gt;"",VLOOKUP($D871,'SINAPI-MT ABRIL 2021'!$1:$1048576,4,0),"")</f>
        <v>13.48</v>
      </c>
      <c r="I871" s="107">
        <f t="shared" si="146"/>
        <v>7.41</v>
      </c>
    </row>
    <row r="872" spans="2:9" ht="25.5">
      <c r="B872" s="102" t="s">
        <v>786</v>
      </c>
      <c r="C872" s="103" t="s">
        <v>20</v>
      </c>
      <c r="D872" s="246">
        <v>88267</v>
      </c>
      <c r="E872" s="116" t="str">
        <f>IF($D872&lt;&gt;"",VLOOKUP($D872,'SINAPI-MT ABRIL 2021'!$A$1:G122962,2,0),"")</f>
        <v>ENCANADOR OU BOMBEIRO HIDRÁULICO COM ENCARGOS COMPLEMENTARES</v>
      </c>
      <c r="F872" s="117" t="str">
        <f>IF($D872&lt;&gt;"",VLOOKUP($D872,'SINAPI-MT ABRIL 2021'!$1:$1048576,3,0),"")</f>
        <v>H</v>
      </c>
      <c r="G872" s="174">
        <v>0.55000000000000004</v>
      </c>
      <c r="H872" s="106">
        <f>IF($D872&lt;&gt;"",VLOOKUP($D872,'SINAPI-MT ABRIL 2021'!$1:$1048576,4,0),"")</f>
        <v>17.66</v>
      </c>
      <c r="I872" s="107">
        <f t="shared" si="146"/>
        <v>9.7100000000000009</v>
      </c>
    </row>
    <row r="873" spans="2:9" ht="14.25" customHeight="1" thickBot="1">
      <c r="B873" s="363"/>
      <c r="C873" s="364"/>
      <c r="D873" s="365"/>
      <c r="E873" s="365"/>
      <c r="F873" s="364"/>
      <c r="G873" s="366"/>
      <c r="H873" s="367"/>
      <c r="I873" s="368"/>
    </row>
    <row r="874" spans="2:9" ht="27.75" customHeight="1" thickBot="1">
      <c r="B874" s="540" t="s">
        <v>232</v>
      </c>
      <c r="C874" s="541"/>
      <c r="D874" s="541"/>
      <c r="E874" s="542" t="s">
        <v>13239</v>
      </c>
      <c r="F874" s="543" t="s">
        <v>994</v>
      </c>
      <c r="G874" s="544"/>
      <c r="H874" s="545"/>
      <c r="I874" s="546">
        <f>TRUNC(SUM(I875:I875),2)</f>
        <v>36.130000000000003</v>
      </c>
    </row>
    <row r="875" spans="2:9" ht="38.25">
      <c r="B875" s="494" t="s">
        <v>786</v>
      </c>
      <c r="C875" s="495" t="s">
        <v>20</v>
      </c>
      <c r="D875" s="503">
        <v>89692</v>
      </c>
      <c r="E875" s="497" t="str">
        <f>IF($D875&lt;&gt;"",VLOOKUP($D875,'SINAPI-MT ABRIL 2021'!$A$1:G122965,2,0),"")</f>
        <v>JUNÇÃO SIMPLES, PVC, SERIE R, ÁGUA PLUVIAL, DN 100 X 75 MM, JUNTA ELÁSTICA, FORNECIDO E INSTALADO EM CONDUTORES VERTICAIS DE ÁGUAS PLUVIAIS. AF_12/2014</v>
      </c>
      <c r="F875" s="498" t="str">
        <f>IF($D875&lt;&gt;"",VLOOKUP($D875,'SINAPI-MT ABRIL 2021'!$1:$1048576,3,0),"")</f>
        <v>UN</v>
      </c>
      <c r="G875" s="518">
        <v>0.55000000000000004</v>
      </c>
      <c r="H875" s="500">
        <f>IF($D875&lt;&gt;"",VLOOKUP($D875,'SINAPI-MT ABRIL 2021'!$1:$1048576,4,0),"")</f>
        <v>65.7</v>
      </c>
      <c r="I875" s="501">
        <f t="shared" ref="I875" si="147">TRUNC(G875*H875,2)</f>
        <v>36.130000000000003</v>
      </c>
    </row>
    <row r="876" spans="2:9" ht="14.25" customHeight="1" thickBot="1">
      <c r="B876" s="363"/>
      <c r="C876" s="364"/>
      <c r="D876" s="365"/>
      <c r="E876" s="365"/>
      <c r="F876" s="364"/>
      <c r="G876" s="366"/>
      <c r="H876" s="367"/>
      <c r="I876" s="368"/>
    </row>
    <row r="877" spans="2:9" ht="14.25" customHeight="1" thickBot="1">
      <c r="B877" s="540" t="s">
        <v>234</v>
      </c>
      <c r="C877" s="541"/>
      <c r="D877" s="541"/>
      <c r="E877" s="542" t="s">
        <v>569</v>
      </c>
      <c r="F877" s="543" t="s">
        <v>994</v>
      </c>
      <c r="G877" s="544"/>
      <c r="H877" s="545"/>
      <c r="I877" s="546">
        <f>TRUNC(SUM(I878:I885),2)</f>
        <v>53.88</v>
      </c>
    </row>
    <row r="878" spans="2:9">
      <c r="B878" s="494" t="s">
        <v>789</v>
      </c>
      <c r="C878" s="495" t="s">
        <v>20</v>
      </c>
      <c r="D878" s="503">
        <v>122</v>
      </c>
      <c r="E878" s="497" t="str">
        <f>IF($D878&lt;&gt;"",VLOOKUP($D878,'SINAPI-MT ABRIL 2021'!$A$1:G122968,2,0),"")</f>
        <v>ADESIVO PLASTICO PARA PVC, FRASCO COM 850 GR</v>
      </c>
      <c r="F878" s="498" t="str">
        <f>IF($D878&lt;&gt;"",VLOOKUP($D878,'SINAPI-MT ABRIL 2021'!$1:$1048576,3,0),"")</f>
        <v xml:space="preserve">UN    </v>
      </c>
      <c r="G878" s="518">
        <v>1.4800000000000001E-2</v>
      </c>
      <c r="H878" s="500">
        <f>IF($D878&lt;&gt;"",VLOOKUP($D878,'SINAPI-MT ABRIL 2021'!$1:$1048576,4,0),"")</f>
        <v>81.209999999999994</v>
      </c>
      <c r="I878" s="501">
        <f t="shared" ref="I878:I885" si="148">TRUNC(G878*H878,2)</f>
        <v>1.2</v>
      </c>
    </row>
    <row r="879" spans="2:9" ht="25.5">
      <c r="B879" s="102" t="s">
        <v>789</v>
      </c>
      <c r="C879" s="103" t="s">
        <v>20</v>
      </c>
      <c r="D879" s="246">
        <v>297</v>
      </c>
      <c r="E879" s="116" t="str">
        <f>IF($D879&lt;&gt;"",VLOOKUP($D879,'SINAPI-MT ABRIL 2021'!$A$1:G122969,2,0),"")</f>
        <v>ANEL BORRACHA PARA TUBO ESGOTO PREDIAL DN 75 MM (NBR 5688)</v>
      </c>
      <c r="F879" s="117" t="str">
        <f>IF($D879&lt;&gt;"",VLOOKUP($D879,'SINAPI-MT ABRIL 2021'!$1:$1048576,3,0),"")</f>
        <v xml:space="preserve">UN    </v>
      </c>
      <c r="G879" s="174">
        <v>1</v>
      </c>
      <c r="H879" s="106">
        <f>IF($D879&lt;&gt;"",VLOOKUP($D879,'SINAPI-MT ABRIL 2021'!$1:$1048576,4,0),"")</f>
        <v>3.77</v>
      </c>
      <c r="I879" s="107">
        <f t="shared" si="148"/>
        <v>3.77</v>
      </c>
    </row>
    <row r="880" spans="2:9" ht="25.5">
      <c r="B880" s="102" t="s">
        <v>789</v>
      </c>
      <c r="C880" s="103" t="s">
        <v>20</v>
      </c>
      <c r="D880" s="246">
        <v>11712</v>
      </c>
      <c r="E880" s="116" t="str">
        <f>IF($D880&lt;&gt;"",VLOOKUP($D880,'SINAPI-MT ABRIL 2021'!$A$1:G122970,2,0),"")</f>
        <v>CAIXA SIFONADA PVC, 150 X 150 X 50 MM, COM GRELHA QUADRADA BRANCA (NBR 5688)</v>
      </c>
      <c r="F880" s="117" t="str">
        <f>IF($D880&lt;&gt;"",VLOOKUP($D880,'SINAPI-MT ABRIL 2021'!$1:$1048576,3,0),"")</f>
        <v xml:space="preserve">UN    </v>
      </c>
      <c r="G880" s="174">
        <v>1</v>
      </c>
      <c r="H880" s="106">
        <f>IF($D880&lt;&gt;"",VLOOKUP($D880,'SINAPI-MT ABRIL 2021'!$1:$1048576,4,0),"")</f>
        <v>34.49</v>
      </c>
      <c r="I880" s="107">
        <f t="shared" si="148"/>
        <v>34.49</v>
      </c>
    </row>
    <row r="881" spans="2:9" ht="25.5">
      <c r="B881" s="102" t="s">
        <v>789</v>
      </c>
      <c r="C881" s="103" t="s">
        <v>20</v>
      </c>
      <c r="D881" s="246">
        <v>20078</v>
      </c>
      <c r="E881" s="116" t="str">
        <f>IF($D881&lt;&gt;"",VLOOKUP($D881,'SINAPI-MT ABRIL 2021'!$A$1:G122971,2,0),"")</f>
        <v>PASTA LUBRIFICANTE PARA TUBOS E CONEXOES COM JUNTA ELASTICA (USO EM PVC, ACO, POLIETILENO E OUTROS) ( DE *400* G)</v>
      </c>
      <c r="F881" s="117" t="str">
        <f>IF($D881&lt;&gt;"",VLOOKUP($D881,'SINAPI-MT ABRIL 2021'!$1:$1048576,3,0),"")</f>
        <v xml:space="preserve">UN    </v>
      </c>
      <c r="G881" s="174">
        <v>0.03</v>
      </c>
      <c r="H881" s="106">
        <f>IF($D881&lt;&gt;"",VLOOKUP($D881,'SINAPI-MT ABRIL 2021'!$1:$1048576,4,0),"")</f>
        <v>29.73</v>
      </c>
      <c r="I881" s="107">
        <f t="shared" si="148"/>
        <v>0.89</v>
      </c>
    </row>
    <row r="882" spans="2:9">
      <c r="B882" s="102" t="s">
        <v>783</v>
      </c>
      <c r="C882" s="103" t="s">
        <v>20</v>
      </c>
      <c r="D882" s="246">
        <v>20083</v>
      </c>
      <c r="E882" s="116" t="str">
        <f>IF($D882&lt;&gt;"",VLOOKUP($D882,'SINAPI-MT ABRIL 2021'!$A$1:G122972,2,0),"")</f>
        <v>SOLUCAO LIMPADORA PARA PVC, FRASCO COM 1000 CM3</v>
      </c>
      <c r="F882" s="117" t="str">
        <f>IF($D882&lt;&gt;"",VLOOKUP($D882,'SINAPI-MT ABRIL 2021'!$1:$1048576,3,0),"")</f>
        <v xml:space="preserve">UN    </v>
      </c>
      <c r="G882" s="174">
        <v>2.2499999999999999E-2</v>
      </c>
      <c r="H882" s="106">
        <f>IF($D882&lt;&gt;"",VLOOKUP($D882,'SINAPI-MT ABRIL 2021'!$1:$1048576,4,0),"")</f>
        <v>70.52</v>
      </c>
      <c r="I882" s="107">
        <f t="shared" si="148"/>
        <v>1.58</v>
      </c>
    </row>
    <row r="883" spans="2:9">
      <c r="B883" s="102" t="s">
        <v>783</v>
      </c>
      <c r="C883" s="103" t="s">
        <v>20</v>
      </c>
      <c r="D883" s="246">
        <v>38383</v>
      </c>
      <c r="E883" s="116" t="str">
        <f>IF($D883&lt;&gt;"",VLOOKUP($D883,'SINAPI-MT ABRIL 2021'!$A$1:G122973,2,0),"")</f>
        <v>LIXA D'AGUA EM FOLHA, GRAO 100</v>
      </c>
      <c r="F883" s="117" t="str">
        <f>IF($D883&lt;&gt;"",VLOOKUP($D883,'SINAPI-MT ABRIL 2021'!$1:$1048576,3,0),"")</f>
        <v xml:space="preserve">UN    </v>
      </c>
      <c r="G883" s="174">
        <v>5.7000000000000002E-2</v>
      </c>
      <c r="H883" s="106">
        <f>IF($D883&lt;&gt;"",VLOOKUP($D883,'SINAPI-MT ABRIL 2021'!$1:$1048576,4,0),"")</f>
        <v>2.19</v>
      </c>
      <c r="I883" s="107">
        <f t="shared" si="148"/>
        <v>0.12</v>
      </c>
    </row>
    <row r="884" spans="2:9" ht="25.5">
      <c r="B884" s="102" t="s">
        <v>783</v>
      </c>
      <c r="C884" s="103" t="s">
        <v>20</v>
      </c>
      <c r="D884" s="246">
        <v>88248</v>
      </c>
      <c r="E884" s="116" t="str">
        <f>IF($D884&lt;&gt;"",VLOOKUP($D884,'SINAPI-MT ABRIL 2021'!$A$1:G122974,2,0),"")</f>
        <v>AUXILIAR DE ENCANADOR OU BOMBEIRO HIDRÁULICO COM ENCARGOS COMPLEMENTARES</v>
      </c>
      <c r="F884" s="117" t="str">
        <f>IF($D884&lt;&gt;"",VLOOKUP($D884,'SINAPI-MT ABRIL 2021'!$1:$1048576,3,0),"")</f>
        <v>H</v>
      </c>
      <c r="G884" s="174">
        <v>0.38</v>
      </c>
      <c r="H884" s="106">
        <f>IF($D884&lt;&gt;"",VLOOKUP($D884,'SINAPI-MT ABRIL 2021'!$1:$1048576,4,0),"")</f>
        <v>13.48</v>
      </c>
      <c r="I884" s="107">
        <f t="shared" si="148"/>
        <v>5.12</v>
      </c>
    </row>
    <row r="885" spans="2:9" ht="25.5">
      <c r="B885" s="102" t="s">
        <v>783</v>
      </c>
      <c r="C885" s="103" t="s">
        <v>20</v>
      </c>
      <c r="D885" s="246">
        <v>88267</v>
      </c>
      <c r="E885" s="116" t="str">
        <f>IF($D885&lt;&gt;"",VLOOKUP($D885,'SINAPI-MT ABRIL 2021'!$A$1:G122975,2,0),"")</f>
        <v>ENCANADOR OU BOMBEIRO HIDRÁULICO COM ENCARGOS COMPLEMENTARES</v>
      </c>
      <c r="F885" s="117" t="str">
        <f>IF($D885&lt;&gt;"",VLOOKUP($D885,'SINAPI-MT ABRIL 2021'!$1:$1048576,3,0),"")</f>
        <v>H</v>
      </c>
      <c r="G885" s="174">
        <v>0.38</v>
      </c>
      <c r="H885" s="106">
        <f>IF($D885&lt;&gt;"",VLOOKUP($D885,'SINAPI-MT ABRIL 2021'!$1:$1048576,4,0),"")</f>
        <v>17.66</v>
      </c>
      <c r="I885" s="107">
        <f t="shared" si="148"/>
        <v>6.71</v>
      </c>
    </row>
    <row r="886" spans="2:9" ht="14.25" customHeight="1" thickBot="1">
      <c r="B886" s="363"/>
      <c r="C886" s="364"/>
      <c r="D886" s="365"/>
      <c r="E886" s="365"/>
      <c r="F886" s="364"/>
      <c r="G886" s="366"/>
      <c r="H886" s="367"/>
      <c r="I886" s="368"/>
    </row>
    <row r="887" spans="2:9" ht="14.25" customHeight="1" thickBot="1">
      <c r="B887" s="540" t="s">
        <v>236</v>
      </c>
      <c r="C887" s="541"/>
      <c r="D887" s="541"/>
      <c r="E887" s="542" t="s">
        <v>233</v>
      </c>
      <c r="F887" s="543" t="s">
        <v>994</v>
      </c>
      <c r="G887" s="544"/>
      <c r="H887" s="545"/>
      <c r="I887" s="546">
        <f>TRUNC(SUM(I888:I888),2)</f>
        <v>143.09</v>
      </c>
    </row>
    <row r="888" spans="2:9" ht="38.25">
      <c r="B888" s="494" t="s">
        <v>783</v>
      </c>
      <c r="C888" s="495" t="s">
        <v>20</v>
      </c>
      <c r="D888" s="503">
        <v>98102</v>
      </c>
      <c r="E888" s="497" t="str">
        <f>IF($D888&lt;&gt;"",VLOOKUP($D888,'SINAPI-MT ABRIL 2021'!$A$1:G122978,2,0),"")</f>
        <v>CAIXA DE GORDURA SIMPLES, CIRCULAR, EM CONCRETO PRÉ-MOLDADO, DIÂMETRO INTERNO = 0,4 M, ALTURA INTERNA = 0,4 M. AF_12/2020</v>
      </c>
      <c r="F888" s="498" t="str">
        <f>IF($D888&lt;&gt;"",VLOOKUP($D888,'SINAPI-MT ABRIL 2021'!$1:$1048576,3,0),"")</f>
        <v>UN</v>
      </c>
      <c r="G888" s="518">
        <v>1</v>
      </c>
      <c r="H888" s="500">
        <f>IF($D888&lt;&gt;"",VLOOKUP($D888,'SINAPI-MT ABRIL 2021'!$1:$1048576,4,0),"")</f>
        <v>143.09</v>
      </c>
      <c r="I888" s="501">
        <f t="shared" ref="I888" si="149">TRUNC(G888*H888,2)</f>
        <v>143.09</v>
      </c>
    </row>
    <row r="889" spans="2:9" ht="14.25" customHeight="1" thickBot="1">
      <c r="B889" s="363"/>
      <c r="C889" s="364"/>
      <c r="D889" s="365"/>
      <c r="E889" s="365"/>
      <c r="F889" s="364"/>
      <c r="G889" s="366"/>
      <c r="H889" s="367"/>
      <c r="I889" s="368"/>
    </row>
    <row r="890" spans="2:9" ht="24.75" customHeight="1" thickBot="1">
      <c r="B890" s="540" t="s">
        <v>238</v>
      </c>
      <c r="C890" s="541"/>
      <c r="D890" s="541"/>
      <c r="E890" s="542" t="s">
        <v>235</v>
      </c>
      <c r="F890" s="543" t="s">
        <v>994</v>
      </c>
      <c r="G890" s="544"/>
      <c r="H890" s="545"/>
      <c r="I890" s="546">
        <f>TRUNC(SUM(I891:I891),2)</f>
        <v>422.86</v>
      </c>
    </row>
    <row r="891" spans="2:9" ht="40.5" customHeight="1">
      <c r="B891" s="494" t="s">
        <v>783</v>
      </c>
      <c r="C891" s="495" t="s">
        <v>20</v>
      </c>
      <c r="D891" s="503">
        <v>97897</v>
      </c>
      <c r="E891" s="497" t="str">
        <f>IF($D891&lt;&gt;"",VLOOKUP($D891,'SINAPI-MT ABRIL 2021'!$A$1:G122981,2,0),"")</f>
        <v>CAIXA ENTERRADA HIDRÁULICA RETANGULAR, EM CONCRETO PRÉ-MOLDADO, DIMENSÕES INTERNAS: 0,6X0,6X0,5 M. AF_12/2020</v>
      </c>
      <c r="F891" s="498" t="str">
        <f>IF($D891&lt;&gt;"",VLOOKUP($D891,'SINAPI-MT ABRIL 2021'!$1:$1048576,3,0),"")</f>
        <v>UN</v>
      </c>
      <c r="G891" s="518">
        <v>1</v>
      </c>
      <c r="H891" s="500">
        <f>IF($D891&lt;&gt;"",VLOOKUP($D891,'SINAPI-MT ABRIL 2021'!$1:$1048576,4,0),"")</f>
        <v>422.86</v>
      </c>
      <c r="I891" s="501">
        <f t="shared" ref="I891" si="150">TRUNC(G891*H891,2)</f>
        <v>422.86</v>
      </c>
    </row>
    <row r="892" spans="2:9" ht="14.25" customHeight="1" thickBot="1">
      <c r="B892" s="363"/>
      <c r="C892" s="364"/>
      <c r="D892" s="365"/>
      <c r="E892" s="365"/>
      <c r="F892" s="364"/>
      <c r="G892" s="366"/>
      <c r="H892" s="367"/>
      <c r="I892" s="368"/>
    </row>
    <row r="893" spans="2:9" ht="14.25" customHeight="1" thickBot="1">
      <c r="B893" s="540" t="s">
        <v>240</v>
      </c>
      <c r="C893" s="541"/>
      <c r="D893" s="541"/>
      <c r="E893" s="542" t="s">
        <v>237</v>
      </c>
      <c r="F893" s="543" t="s">
        <v>994</v>
      </c>
      <c r="G893" s="544"/>
      <c r="H893" s="545"/>
      <c r="I893" s="546">
        <f>TRUNC(SUM(I894:I894),2)</f>
        <v>118.66</v>
      </c>
    </row>
    <row r="894" spans="2:9" ht="30" customHeight="1">
      <c r="B894" s="494" t="s">
        <v>783</v>
      </c>
      <c r="C894" s="495" t="s">
        <v>20</v>
      </c>
      <c r="D894" s="503">
        <v>97740</v>
      </c>
      <c r="E894" s="497" t="str">
        <f>IF($D894&lt;&gt;"",VLOOKUP($D894,'SINAPI-MT ABRIL 2021'!$A$1:G122984,2,0),"")</f>
        <v>PEÇA CIRCULAR PRÉ-MOLDADA, VOLUME DE CONCRETO ACIMA DE 100 LITROS, TAXA DE AÇO APROXIMADA DE 30KG/M³. AF_01/2018</v>
      </c>
      <c r="F894" s="498" t="str">
        <f>IF($D894&lt;&gt;"",VLOOKUP($D894,'SINAPI-MT ABRIL 2021'!$1:$1048576,3,0),"")</f>
        <v>M3</v>
      </c>
      <c r="G894" s="499">
        <v>7.0000000000000007E-2</v>
      </c>
      <c r="H894" s="500">
        <f>IF($D894&lt;&gt;"",VLOOKUP($D894,'SINAPI-MT ABRIL 2021'!$1:$1048576,4,0),"")</f>
        <v>1695.16</v>
      </c>
      <c r="I894" s="501">
        <f t="shared" ref="I894" si="151">TRUNC(G894*H894,2)</f>
        <v>118.66</v>
      </c>
    </row>
    <row r="895" spans="2:9" ht="14.25" customHeight="1" thickBot="1">
      <c r="B895" s="363"/>
      <c r="C895" s="364"/>
      <c r="D895" s="365"/>
      <c r="E895" s="365"/>
      <c r="F895" s="364"/>
      <c r="G895" s="366"/>
      <c r="H895" s="367"/>
      <c r="I895" s="368"/>
    </row>
    <row r="896" spans="2:9" ht="14.25" customHeight="1" thickBot="1">
      <c r="B896" s="540" t="s">
        <v>841</v>
      </c>
      <c r="C896" s="541"/>
      <c r="D896" s="541"/>
      <c r="E896" s="542" t="s">
        <v>571</v>
      </c>
      <c r="F896" s="543" t="s">
        <v>994</v>
      </c>
      <c r="G896" s="544"/>
      <c r="H896" s="545"/>
      <c r="I896" s="546">
        <f>TRUNC(SUM(I897:I902),2)</f>
        <v>20.45</v>
      </c>
    </row>
    <row r="897" spans="2:9" ht="25.5">
      <c r="B897" s="502" t="s">
        <v>786</v>
      </c>
      <c r="C897" s="503" t="s">
        <v>20</v>
      </c>
      <c r="D897" s="505">
        <v>88248</v>
      </c>
      <c r="E897" s="497" t="str">
        <f>IF($D897&lt;&gt;"",VLOOKUP($D897,'SINAPI-MT ABRIL 2021'!$A$1:G122987,2,0),"")</f>
        <v>AUXILIAR DE ENCANADOR OU BOMBEIRO HIDRÁULICO COM ENCARGOS COMPLEMENTARES</v>
      </c>
      <c r="F897" s="498" t="str">
        <f>IF($D897&lt;&gt;"",VLOOKUP($D897,'SINAPI-MT ABRIL 2021'!$1:$1048576,3,0),"")</f>
        <v>H</v>
      </c>
      <c r="G897" s="508">
        <v>0.15</v>
      </c>
      <c r="H897" s="500">
        <f>IF($D897&lt;&gt;"",VLOOKUP($D897,'SINAPI-MT ABRIL 2021'!$1:$1048576,4,0),"")</f>
        <v>13.48</v>
      </c>
      <c r="I897" s="501">
        <f t="shared" ref="I897:I902" si="152">TRUNC(G897*H897,2)</f>
        <v>2.02</v>
      </c>
    </row>
    <row r="898" spans="2:9" ht="25.5">
      <c r="B898" s="149" t="s">
        <v>786</v>
      </c>
      <c r="C898" s="246" t="s">
        <v>20</v>
      </c>
      <c r="D898" s="109">
        <v>88267</v>
      </c>
      <c r="E898" s="116" t="str">
        <f>IF($D898&lt;&gt;"",VLOOKUP($D898,'SINAPI-MT ABRIL 2021'!$A$1:G122988,2,0),"")</f>
        <v>ENCANADOR OU BOMBEIRO HIDRÁULICO COM ENCARGOS COMPLEMENTARES</v>
      </c>
      <c r="F898" s="117" t="str">
        <f>IF($D898&lt;&gt;"",VLOOKUP($D898,'SINAPI-MT ABRIL 2021'!$1:$1048576,3,0),"")</f>
        <v>H</v>
      </c>
      <c r="G898" s="112">
        <v>0.6</v>
      </c>
      <c r="H898" s="106">
        <f>IF($D898&lt;&gt;"",VLOOKUP($D898,'SINAPI-MT ABRIL 2021'!$1:$1048576,4,0),"")</f>
        <v>17.66</v>
      </c>
      <c r="I898" s="107">
        <f t="shared" si="152"/>
        <v>10.59</v>
      </c>
    </row>
    <row r="899" spans="2:9">
      <c r="B899" s="149" t="s">
        <v>789</v>
      </c>
      <c r="C899" s="246" t="s">
        <v>20</v>
      </c>
      <c r="D899" s="109">
        <v>122</v>
      </c>
      <c r="E899" s="116" t="str">
        <f>IF($D899&lt;&gt;"",VLOOKUP($D899,'SINAPI-MT ABRIL 2021'!$A$1:G122989,2,0),"")</f>
        <v>ADESIVO PLASTICO PARA PVC, FRASCO COM 850 GR</v>
      </c>
      <c r="F899" s="117" t="str">
        <f>IF($D899&lt;&gt;"",VLOOKUP($D899,'SINAPI-MT ABRIL 2021'!$1:$1048576,3,0),"")</f>
        <v xml:space="preserve">UN    </v>
      </c>
      <c r="G899" s="112">
        <v>0.01</v>
      </c>
      <c r="H899" s="106">
        <f>IF($D899&lt;&gt;"",VLOOKUP($D899,'SINAPI-MT ABRIL 2021'!$1:$1048576,4,0),"")</f>
        <v>81.209999999999994</v>
      </c>
      <c r="I899" s="107">
        <f t="shared" si="152"/>
        <v>0.81</v>
      </c>
    </row>
    <row r="900" spans="2:9" ht="25.5">
      <c r="B900" s="149" t="s">
        <v>789</v>
      </c>
      <c r="C900" s="246" t="s">
        <v>20</v>
      </c>
      <c r="D900" s="109">
        <v>39319</v>
      </c>
      <c r="E900" s="116" t="str">
        <f>IF($D900&lt;&gt;"",VLOOKUP($D900,'SINAPI-MT ABRIL 2021'!$A$1:G122990,2,0),"")</f>
        <v>TERMINAL DE VENTILACAO, 50 MM, SERIE NORMAL, ESGOTO PREDIAL</v>
      </c>
      <c r="F900" s="117" t="str">
        <f>IF($D900&lt;&gt;"",VLOOKUP($D900,'SINAPI-MT ABRIL 2021'!$1:$1048576,3,0),"")</f>
        <v xml:space="preserve">UN    </v>
      </c>
      <c r="G900" s="112">
        <v>1.01</v>
      </c>
      <c r="H900" s="106">
        <f>IF($D900&lt;&gt;"",VLOOKUP($D900,'SINAPI-MT ABRIL 2021'!$1:$1048576,4,0),"")</f>
        <v>6.25</v>
      </c>
      <c r="I900" s="107">
        <f t="shared" si="152"/>
        <v>6.31</v>
      </c>
    </row>
    <row r="901" spans="2:9">
      <c r="B901" s="149" t="s">
        <v>789</v>
      </c>
      <c r="C901" s="246" t="s">
        <v>20</v>
      </c>
      <c r="D901" s="109">
        <v>20083</v>
      </c>
      <c r="E901" s="116" t="str">
        <f>IF($D901&lt;&gt;"",VLOOKUP($D901,'SINAPI-MT ABRIL 2021'!$A$1:G122991,2,0),"")</f>
        <v>SOLUCAO LIMPADORA PARA PVC, FRASCO COM 1000 CM3</v>
      </c>
      <c r="F901" s="117" t="str">
        <f>IF($D901&lt;&gt;"",VLOOKUP($D901,'SINAPI-MT ABRIL 2021'!$1:$1048576,3,0),"")</f>
        <v xml:space="preserve">UN    </v>
      </c>
      <c r="G901" s="112">
        <v>0.01</v>
      </c>
      <c r="H901" s="106">
        <f>IF($D901&lt;&gt;"",VLOOKUP($D901,'SINAPI-MT ABRIL 2021'!$1:$1048576,4,0),"")</f>
        <v>70.52</v>
      </c>
      <c r="I901" s="107">
        <f t="shared" si="152"/>
        <v>0.7</v>
      </c>
    </row>
    <row r="902" spans="2:9">
      <c r="B902" s="149" t="s">
        <v>789</v>
      </c>
      <c r="C902" s="246" t="s">
        <v>20</v>
      </c>
      <c r="D902" s="109">
        <v>38383</v>
      </c>
      <c r="E902" s="116" t="str">
        <f>IF($D902&lt;&gt;"",VLOOKUP($D902,'SINAPI-MT ABRIL 2021'!$A$1:G122992,2,0),"")</f>
        <v>LIXA D'AGUA EM FOLHA, GRAO 100</v>
      </c>
      <c r="F902" s="117" t="str">
        <f>IF($D902&lt;&gt;"",VLOOKUP($D902,'SINAPI-MT ABRIL 2021'!$1:$1048576,3,0),"")</f>
        <v xml:space="preserve">UN    </v>
      </c>
      <c r="G902" s="112">
        <v>0.01</v>
      </c>
      <c r="H902" s="106">
        <f>IF($D902&lt;&gt;"",VLOOKUP($D902,'SINAPI-MT ABRIL 2021'!$1:$1048576,4,0),"")</f>
        <v>2.19</v>
      </c>
      <c r="I902" s="107">
        <f t="shared" si="152"/>
        <v>0.02</v>
      </c>
    </row>
    <row r="903" spans="2:9" ht="14.25" customHeight="1" thickBot="1">
      <c r="B903" s="363"/>
      <c r="C903" s="364"/>
      <c r="D903" s="365"/>
      <c r="E903" s="365"/>
      <c r="F903" s="364"/>
      <c r="G903" s="366"/>
      <c r="H903" s="367"/>
      <c r="I903" s="368"/>
    </row>
    <row r="904" spans="2:9" ht="14.25" customHeight="1" thickBot="1">
      <c r="B904" s="540" t="s">
        <v>842</v>
      </c>
      <c r="C904" s="541"/>
      <c r="D904" s="541"/>
      <c r="E904" s="542" t="s">
        <v>239</v>
      </c>
      <c r="F904" s="543" t="s">
        <v>994</v>
      </c>
      <c r="G904" s="544"/>
      <c r="H904" s="545"/>
      <c r="I904" s="546">
        <f>TRUNC(SUM(I905:I905),2)</f>
        <v>7283.99</v>
      </c>
    </row>
    <row r="905" spans="2:9" ht="42" customHeight="1">
      <c r="B905" s="494" t="s">
        <v>783</v>
      </c>
      <c r="C905" s="495" t="s">
        <v>20</v>
      </c>
      <c r="D905" s="503">
        <v>98101</v>
      </c>
      <c r="E905" s="497" t="str">
        <f>IF($D905&lt;&gt;"",VLOOKUP($D905,'SINAPI-MT ABRIL 2021'!$A$1:G122995,2,0),"")</f>
        <v>SUMIDOURO RETANGULAR, EM ALVENARIA COM BLOCOS DE CONCRETO, DIMENSÕES INTERNAS: 1,6 X 5,8 X 3,0 M, ÁREA DE INFILTRAÇÃO: 50 M² (PARA 20 CONTRIBUINTES). . AF_12/2020</v>
      </c>
      <c r="F905" s="498" t="str">
        <f>IF($D905&lt;&gt;"",VLOOKUP($D905,'SINAPI-MT ABRIL 2021'!$1:$1048576,3,0),"")</f>
        <v>UN</v>
      </c>
      <c r="G905" s="508">
        <v>1</v>
      </c>
      <c r="H905" s="500">
        <f>IF($D905&lt;&gt;"",VLOOKUP($D905,'SINAPI-MT ABRIL 2021'!$1:$1048576,4,0),"")</f>
        <v>7283.99</v>
      </c>
      <c r="I905" s="501">
        <f t="shared" ref="I905" si="153">TRUNC(G905*H905,2)</f>
        <v>7283.99</v>
      </c>
    </row>
    <row r="906" spans="2:9" ht="14.25" customHeight="1" thickBot="1">
      <c r="B906" s="363"/>
      <c r="C906" s="364"/>
      <c r="D906" s="365"/>
      <c r="E906" s="365"/>
      <c r="F906" s="364"/>
      <c r="G906" s="366"/>
      <c r="H906" s="367"/>
      <c r="I906" s="368"/>
    </row>
    <row r="907" spans="2:9" ht="14.25" customHeight="1" thickBot="1">
      <c r="B907" s="540" t="s">
        <v>843</v>
      </c>
      <c r="C907" s="541"/>
      <c r="D907" s="541"/>
      <c r="E907" s="542" t="s">
        <v>241</v>
      </c>
      <c r="F907" s="543" t="s">
        <v>994</v>
      </c>
      <c r="G907" s="544"/>
      <c r="H907" s="545"/>
      <c r="I907" s="546">
        <f>TRUNC(SUM(I908:I908),2)</f>
        <v>9582.2099999999991</v>
      </c>
    </row>
    <row r="908" spans="2:9" ht="38.25">
      <c r="B908" s="494" t="s">
        <v>783</v>
      </c>
      <c r="C908" s="495" t="s">
        <v>20</v>
      </c>
      <c r="D908" s="503">
        <v>98087</v>
      </c>
      <c r="E908" s="497" t="str">
        <f>IF($D908&lt;&gt;"",VLOOKUP($D908,'SINAPI-MT ABRIL 2021'!$A$1:G122998,2,0),"")</f>
        <v>TANQUE SÉPTICO RETANGULAR, EM ALVENARIA COM BLOCOS DE CONCRETO, DIMENSÕES INTERNAS: 1,6 X 4,6 X 2,4 M, VOLUME ÚTIL: 14720 L (PARA 105 CONTRIBUINTES). AF_12/2020</v>
      </c>
      <c r="F908" s="498" t="str">
        <f>IF($D908&lt;&gt;"",VLOOKUP($D908,'SINAPI-MT ABRIL 2021'!$1:$1048576,3,0),"")</f>
        <v>UN</v>
      </c>
      <c r="G908" s="508">
        <v>1</v>
      </c>
      <c r="H908" s="500">
        <f>IF($D908&lt;&gt;"",VLOOKUP($D908,'SINAPI-MT ABRIL 2021'!$1:$1048576,4,0),"")</f>
        <v>9582.2099999999991</v>
      </c>
      <c r="I908" s="501">
        <f t="shared" ref="I908" si="154">TRUNC(G908*H908,2)</f>
        <v>9582.2099999999991</v>
      </c>
    </row>
    <row r="909" spans="2:9" ht="14.25" customHeight="1">
      <c r="B909" s="160"/>
      <c r="C909" s="161"/>
      <c r="D909" s="162"/>
      <c r="E909" s="162"/>
      <c r="F909" s="161"/>
      <c r="G909" s="163"/>
      <c r="H909" s="164"/>
      <c r="I909" s="165"/>
    </row>
    <row r="910" spans="2:9" ht="18" customHeight="1">
      <c r="B910" s="166" t="s">
        <v>242</v>
      </c>
      <c r="C910" s="167"/>
      <c r="D910" s="167"/>
      <c r="E910" s="167"/>
      <c r="F910" s="167"/>
      <c r="G910" s="168"/>
      <c r="H910" s="167"/>
      <c r="I910" s="170"/>
    </row>
    <row r="911" spans="2:9" ht="14.25" customHeight="1" thickBot="1">
      <c r="B911" s="363"/>
      <c r="C911" s="364"/>
      <c r="D911" s="365"/>
      <c r="E911" s="365"/>
      <c r="F911" s="364"/>
      <c r="G911" s="366"/>
      <c r="H911" s="367"/>
      <c r="I911" s="368"/>
    </row>
    <row r="912" spans="2:9" ht="51" customHeight="1" thickBot="1">
      <c r="B912" s="540" t="s">
        <v>244</v>
      </c>
      <c r="C912" s="557"/>
      <c r="D912" s="541"/>
      <c r="E912" s="542" t="s">
        <v>245</v>
      </c>
      <c r="F912" s="543" t="s">
        <v>994</v>
      </c>
      <c r="G912" s="544"/>
      <c r="H912" s="558"/>
      <c r="I912" s="559">
        <f>TRUNC(SUM(I913:I913),2)</f>
        <v>656.48</v>
      </c>
    </row>
    <row r="913" spans="2:9" ht="51">
      <c r="B913" s="494" t="s">
        <v>783</v>
      </c>
      <c r="C913" s="495" t="s">
        <v>20</v>
      </c>
      <c r="D913" s="495">
        <v>95472</v>
      </c>
      <c r="E913" s="497" t="str">
        <f>IF($D913&lt;&gt;"",VLOOKUP($D913,'SINAPI-MT ABRIL 2021'!$A$1:G123003,2,0),"")</f>
        <v>VASO SANITARIO SIFONADO CONVENCIONAL PARA PCD SEM FURO FRONTAL COM LOUÇA BRANCA SEM ASSENTO, INCLUSO CONJUNTO DE LIGAÇÃO PARA BACIA SANITÁRIA AJUSTÁVEL - FORNECIMENTO E INSTALAÇÃO. AF_01/2020</v>
      </c>
      <c r="F913" s="498" t="str">
        <f>IF($D913&lt;&gt;"",VLOOKUP($D913,'SINAPI-MT ABRIL 2021'!$1:$1048576,3,0),"")</f>
        <v>UN</v>
      </c>
      <c r="G913" s="508">
        <v>1</v>
      </c>
      <c r="H913" s="500">
        <f>IF($D913&lt;&gt;"",VLOOKUP($D913,'SINAPI-MT ABRIL 2021'!$1:$1048576,4,0),"")</f>
        <v>656.48</v>
      </c>
      <c r="I913" s="501">
        <f t="shared" ref="I913" si="155">TRUNC(G913*H913,2)</f>
        <v>656.48</v>
      </c>
    </row>
    <row r="914" spans="2:9" ht="14.25" customHeight="1" thickBot="1">
      <c r="B914" s="393"/>
      <c r="C914" s="394"/>
      <c r="D914" s="395"/>
      <c r="E914" s="395"/>
      <c r="F914" s="394"/>
      <c r="G914" s="396"/>
      <c r="H914" s="397"/>
      <c r="I914" s="398"/>
    </row>
    <row r="915" spans="2:9" ht="25.5" customHeight="1" thickBot="1">
      <c r="B915" s="540" t="s">
        <v>247</v>
      </c>
      <c r="C915" s="557"/>
      <c r="D915" s="541"/>
      <c r="E915" s="542" t="s">
        <v>248</v>
      </c>
      <c r="F915" s="543" t="s">
        <v>994</v>
      </c>
      <c r="G915" s="544"/>
      <c r="H915" s="558"/>
      <c r="I915" s="559">
        <f>TRUNC(SUM(I916:I916),2)</f>
        <v>173.08</v>
      </c>
    </row>
    <row r="916" spans="2:9" ht="38.25">
      <c r="B916" s="494" t="s">
        <v>783</v>
      </c>
      <c r="C916" s="495" t="s">
        <v>20</v>
      </c>
      <c r="D916" s="505">
        <v>95470</v>
      </c>
      <c r="E916" s="497" t="str">
        <f>IF($D916&lt;&gt;"",VLOOKUP($D916,'SINAPI-MT ABRIL 2021'!$A$1:G123006,2,0),"")</f>
        <v>VASO SANITARIO SIFONADO CONVENCIONAL COM LOUÇA BRANCA, INCLUSO CONJUNTO DE LIGAÇÃO PARA BACIA SANITÁRIA AJUSTÁVEL - FORNECIMENTO E INSTALAÇÃO. AF_10/2016</v>
      </c>
      <c r="F916" s="498" t="str">
        <f>IF($D916&lt;&gt;"",VLOOKUP($D916,'SINAPI-MT ABRIL 2021'!$1:$1048576,3,0),"")</f>
        <v>UN</v>
      </c>
      <c r="G916" s="519">
        <v>1</v>
      </c>
      <c r="H916" s="500">
        <f>IF($D916&lt;&gt;"",VLOOKUP($D916,'SINAPI-MT ABRIL 2021'!$1:$1048576,4,0),"")</f>
        <v>173.08</v>
      </c>
      <c r="I916" s="501">
        <f t="shared" ref="I916" si="156">TRUNC(G916*H916,2)</f>
        <v>173.08</v>
      </c>
    </row>
    <row r="917" spans="2:9" ht="14.25" customHeight="1" thickBot="1">
      <c r="B917" s="393"/>
      <c r="C917" s="394"/>
      <c r="D917" s="395"/>
      <c r="E917" s="395"/>
      <c r="F917" s="394"/>
      <c r="G917" s="396"/>
      <c r="H917" s="397"/>
      <c r="I917" s="398"/>
    </row>
    <row r="918" spans="2:9" ht="38.25" customHeight="1" thickBot="1">
      <c r="B918" s="540" t="s">
        <v>250</v>
      </c>
      <c r="C918" s="557"/>
      <c r="D918" s="541"/>
      <c r="E918" s="542" t="s">
        <v>573</v>
      </c>
      <c r="F918" s="543" t="s">
        <v>994</v>
      </c>
      <c r="G918" s="544"/>
      <c r="H918" s="558"/>
      <c r="I918" s="559">
        <f>TRUNC(SUM(I919:I920),2)</f>
        <v>386.48</v>
      </c>
    </row>
    <row r="919" spans="2:9" ht="25.5">
      <c r="B919" s="520" t="s">
        <v>786</v>
      </c>
      <c r="C919" s="521" t="s">
        <v>20</v>
      </c>
      <c r="D919" s="495">
        <v>100851</v>
      </c>
      <c r="E919" s="497" t="str">
        <f>IF($D919&lt;&gt;"",VLOOKUP($D919,'SINAPI-MT ABRIL 2021'!$A$1:G123009,2,0),"")</f>
        <v>ASSENTO SANITÁRIO INFANTIL - FORNECIMENTO E INSTALACAO. AF_01/2020</v>
      </c>
      <c r="F919" s="498" t="str">
        <f>IF($D919&lt;&gt;"",VLOOKUP($D919,'SINAPI-MT ABRIL 2021'!$1:$1048576,3,0),"")</f>
        <v>UN</v>
      </c>
      <c r="G919" s="522">
        <v>1</v>
      </c>
      <c r="H919" s="500">
        <f>IF($D919&lt;&gt;"",VLOOKUP($D919,'SINAPI-MT ABRIL 2021'!$1:$1048576,4,0),"")</f>
        <v>73.5</v>
      </c>
      <c r="I919" s="501">
        <f t="shared" ref="I919:I920" si="157">TRUNC(G919*H919,2)</f>
        <v>73.5</v>
      </c>
    </row>
    <row r="920" spans="2:9" ht="25.5">
      <c r="B920" s="175" t="s">
        <v>786</v>
      </c>
      <c r="C920" s="176" t="s">
        <v>20</v>
      </c>
      <c r="D920" s="103">
        <v>100848</v>
      </c>
      <c r="E920" s="116" t="str">
        <f>IF($D920&lt;&gt;"",VLOOKUP($D920,'SINAPI-MT ABRIL 2021'!$A$1:G123010,2,0),"")</f>
        <v>VASO SANITÁRIO INFANTIL LOUÇA BRANCA - FORNECIMENTO E INSTALACAO. AF_01/2020</v>
      </c>
      <c r="F920" s="117" t="str">
        <f>IF($D920&lt;&gt;"",VLOOKUP($D920,'SINAPI-MT ABRIL 2021'!$1:$1048576,3,0),"")</f>
        <v>UN</v>
      </c>
      <c r="G920" s="177">
        <v>1</v>
      </c>
      <c r="H920" s="106">
        <f>IF($D920&lt;&gt;"",VLOOKUP($D920,'SINAPI-MT ABRIL 2021'!$1:$1048576,4,0),"")</f>
        <v>312.98</v>
      </c>
      <c r="I920" s="107">
        <f t="shared" si="157"/>
        <v>312.98</v>
      </c>
    </row>
    <row r="921" spans="2:9" ht="14.25" customHeight="1" thickBot="1">
      <c r="B921" s="393"/>
      <c r="C921" s="394"/>
      <c r="D921" s="395"/>
      <c r="E921" s="395"/>
      <c r="F921" s="394"/>
      <c r="G921" s="396"/>
      <c r="H921" s="397"/>
      <c r="I921" s="398"/>
    </row>
    <row r="922" spans="2:9" ht="25.5" customHeight="1" thickBot="1">
      <c r="B922" s="540" t="s">
        <v>253</v>
      </c>
      <c r="C922" s="557"/>
      <c r="D922" s="541"/>
      <c r="E922" s="542" t="s">
        <v>575</v>
      </c>
      <c r="F922" s="543" t="s">
        <v>994</v>
      </c>
      <c r="G922" s="544"/>
      <c r="H922" s="558"/>
      <c r="I922" s="559">
        <f>TRUNC(SUM(I923:I923),2)</f>
        <v>168.84</v>
      </c>
    </row>
    <row r="923" spans="2:9" ht="25.5">
      <c r="B923" s="494" t="s">
        <v>786</v>
      </c>
      <c r="C923" s="495" t="s">
        <v>20</v>
      </c>
      <c r="D923" s="495">
        <v>99635</v>
      </c>
      <c r="E923" s="497" t="str">
        <f>IF($D923&lt;&gt;"",VLOOKUP($D923,'SINAPI-MT ABRIL 2021'!$A$1:G123013,2,0),"")</f>
        <v>VÁLVULA DE DESCARGA METÁLICA, BASE 1 1/2 ", ACABAMENTO METALICO CROMADO - FORNECIMENTO E INSTALAÇÃO. AF_01/2019</v>
      </c>
      <c r="F923" s="498" t="str">
        <f>IF($D923&lt;&gt;"",VLOOKUP($D923,'SINAPI-MT ABRIL 2021'!$1:$1048576,3,0),"")</f>
        <v>UN</v>
      </c>
      <c r="G923" s="519">
        <v>1</v>
      </c>
      <c r="H923" s="500">
        <f>IF($D923&lt;&gt;"",VLOOKUP($D923,'SINAPI-MT ABRIL 2021'!$1:$1048576,4,0),"")</f>
        <v>168.84</v>
      </c>
      <c r="I923" s="501">
        <f t="shared" ref="I923" si="158">TRUNC(G923*H923,2)</f>
        <v>168.84</v>
      </c>
    </row>
    <row r="924" spans="2:9" ht="14.25" customHeight="1" thickBot="1">
      <c r="B924" s="393"/>
      <c r="C924" s="394"/>
      <c r="D924" s="395"/>
      <c r="E924" s="395"/>
      <c r="F924" s="394"/>
      <c r="G924" s="396"/>
      <c r="H924" s="397"/>
      <c r="I924" s="398"/>
    </row>
    <row r="925" spans="2:9" ht="38.25" customHeight="1" thickBot="1">
      <c r="B925" s="540" t="s">
        <v>849</v>
      </c>
      <c r="C925" s="557"/>
      <c r="D925" s="541"/>
      <c r="E925" s="542" t="s">
        <v>579</v>
      </c>
      <c r="F925" s="543" t="s">
        <v>994</v>
      </c>
      <c r="G925" s="544"/>
      <c r="H925" s="558"/>
      <c r="I925" s="559">
        <f>TRUNC(SUM(I926:I930),2)</f>
        <v>1651.47</v>
      </c>
    </row>
    <row r="926" spans="2:9" ht="25.5">
      <c r="B926" s="520" t="s">
        <v>786</v>
      </c>
      <c r="C926" s="521" t="s">
        <v>20</v>
      </c>
      <c r="D926" s="505">
        <v>88248</v>
      </c>
      <c r="E926" s="497" t="str">
        <f>IF($D926&lt;&gt;"",VLOOKUP($D926,'SINAPI-MT ABRIL 2021'!$A$1:G123016,2,0),"")</f>
        <v>AUXILIAR DE ENCANADOR OU BOMBEIRO HIDRÁULICO COM ENCARGOS COMPLEMENTARES</v>
      </c>
      <c r="F926" s="498" t="str">
        <f>IF($D926&lt;&gt;"",VLOOKUP($D926,'SINAPI-MT ABRIL 2021'!$1:$1048576,3,0),"")</f>
        <v>H</v>
      </c>
      <c r="G926" s="522">
        <v>0.5</v>
      </c>
      <c r="H926" s="500">
        <f>IF($D926&lt;&gt;"",VLOOKUP($D926,'SINAPI-MT ABRIL 2021'!$1:$1048576,4,0),"")</f>
        <v>13.48</v>
      </c>
      <c r="I926" s="501">
        <f t="shared" ref="I926:I929" si="159">TRUNC(G926*H926,2)</f>
        <v>6.74</v>
      </c>
    </row>
    <row r="927" spans="2:9" ht="25.5">
      <c r="B927" s="175" t="s">
        <v>786</v>
      </c>
      <c r="C927" s="176" t="s">
        <v>20</v>
      </c>
      <c r="D927" s="109">
        <v>88267</v>
      </c>
      <c r="E927" s="116" t="str">
        <f>IF($D927&lt;&gt;"",VLOOKUP($D927,'SINAPI-MT ABRIL 2021'!$A$1:G123017,2,0),"")</f>
        <v>ENCANADOR OU BOMBEIRO HIDRÁULICO COM ENCARGOS COMPLEMENTARES</v>
      </c>
      <c r="F927" s="117" t="str">
        <f>IF($D927&lt;&gt;"",VLOOKUP($D927,'SINAPI-MT ABRIL 2021'!$1:$1048576,3,0),"")</f>
        <v>H</v>
      </c>
      <c r="G927" s="177">
        <v>1.2</v>
      </c>
      <c r="H927" s="106">
        <f>IF($D927&lt;&gt;"",VLOOKUP($D927,'SINAPI-MT ABRIL 2021'!$1:$1048576,4,0),"")</f>
        <v>17.66</v>
      </c>
      <c r="I927" s="107">
        <f t="shared" si="159"/>
        <v>21.19</v>
      </c>
    </row>
    <row r="928" spans="2:9" ht="25.5">
      <c r="B928" s="175" t="s">
        <v>786</v>
      </c>
      <c r="C928" s="176" t="s">
        <v>20</v>
      </c>
      <c r="D928" s="109">
        <v>86878</v>
      </c>
      <c r="E928" s="116" t="str">
        <f>IF($D928&lt;&gt;"",VLOOKUP($D928,'SINAPI-MT ABRIL 2021'!$A$1:G123018,2,0),"")</f>
        <v>VÁLVULA EM METAL CROMADO TIPO AMERICANA 3.1/2 X 1.1/2 PARA PIA - FORNECIMENTO E INSTALAÇÃO. AF_01/2020</v>
      </c>
      <c r="F928" s="117" t="str">
        <f>IF($D928&lt;&gt;"",VLOOKUP($D928,'SINAPI-MT ABRIL 2021'!$1:$1048576,3,0),"")</f>
        <v>UN</v>
      </c>
      <c r="G928" s="177">
        <v>1</v>
      </c>
      <c r="H928" s="106">
        <f>IF($D928&lt;&gt;"",VLOOKUP($D928,'SINAPI-MT ABRIL 2021'!$1:$1048576,4,0),"")</f>
        <v>58.36</v>
      </c>
      <c r="I928" s="107">
        <f t="shared" si="159"/>
        <v>58.36</v>
      </c>
    </row>
    <row r="929" spans="2:9" ht="25.5">
      <c r="B929" s="175" t="s">
        <v>789</v>
      </c>
      <c r="C929" s="176" t="s">
        <v>20</v>
      </c>
      <c r="D929" s="103">
        <v>86881</v>
      </c>
      <c r="E929" s="116" t="str">
        <f>IF($D929&lt;&gt;"",VLOOKUP($D929,'SINAPI-MT ABRIL 2021'!$A$1:G123019,2,0),"")</f>
        <v>SIFÃO DO TIPO GARRAFA EM METAL CROMADO 1 X 1.1/2 - FORNECIMENTO E INSTALAÇÃO. AF_01/2020</v>
      </c>
      <c r="F929" s="117" t="str">
        <f>IF($D929&lt;&gt;"",VLOOKUP($D929,'SINAPI-MT ABRIL 2021'!$1:$1048576,3,0),"")</f>
        <v>UN</v>
      </c>
      <c r="G929" s="177">
        <v>1</v>
      </c>
      <c r="H929" s="106">
        <f>IF($D929&lt;&gt;"",VLOOKUP($D929,'SINAPI-MT ABRIL 2021'!$1:$1048576,4,0),"")</f>
        <v>165.18</v>
      </c>
      <c r="I929" s="107">
        <f t="shared" si="159"/>
        <v>165.18</v>
      </c>
    </row>
    <row r="930" spans="2:9" ht="25.5" customHeight="1">
      <c r="B930" s="149" t="s">
        <v>789</v>
      </c>
      <c r="C930" s="176" t="s">
        <v>30</v>
      </c>
      <c r="D930" s="103"/>
      <c r="E930" s="113" t="s">
        <v>844</v>
      </c>
      <c r="F930" s="179" t="s">
        <v>14</v>
      </c>
      <c r="G930" s="177">
        <v>1</v>
      </c>
      <c r="H930" s="106">
        <v>1400</v>
      </c>
      <c r="I930" s="178">
        <f t="shared" ref="I930" si="160">TRUNC(G930*H930,2)</f>
        <v>1400</v>
      </c>
    </row>
    <row r="931" spans="2:9" ht="14.25" customHeight="1" thickBot="1">
      <c r="B931" s="393"/>
      <c r="C931" s="394"/>
      <c r="D931" s="394"/>
      <c r="E931" s="395"/>
      <c r="F931" s="394"/>
      <c r="G931" s="396"/>
      <c r="H931" s="397"/>
      <c r="I931" s="398"/>
    </row>
    <row r="932" spans="2:9" ht="25.5" customHeight="1" thickBot="1">
      <c r="B932" s="540" t="s">
        <v>850</v>
      </c>
      <c r="C932" s="557"/>
      <c r="D932" s="541"/>
      <c r="E932" s="542" t="s">
        <v>584</v>
      </c>
      <c r="F932" s="543" t="s">
        <v>994</v>
      </c>
      <c r="G932" s="544"/>
      <c r="H932" s="558"/>
      <c r="I932" s="559">
        <f>TRUNC(SUM(I933:I935),2)</f>
        <v>115.57</v>
      </c>
    </row>
    <row r="933" spans="2:9" ht="25.5">
      <c r="B933" s="520" t="s">
        <v>786</v>
      </c>
      <c r="C933" s="521" t="s">
        <v>20</v>
      </c>
      <c r="D933" s="505">
        <v>88248</v>
      </c>
      <c r="E933" s="497" t="str">
        <f>IF($D933&lt;&gt;"",VLOOKUP($D933,'SINAPI-MT ABRIL 2021'!$A$1:G123023,2,0),"")</f>
        <v>AUXILIAR DE ENCANADOR OU BOMBEIRO HIDRÁULICO COM ENCARGOS COMPLEMENTARES</v>
      </c>
      <c r="F933" s="498" t="str">
        <f>IF($D933&lt;&gt;"",VLOOKUP($D933,'SINAPI-MT ABRIL 2021'!$1:$1048576,3,0),"")</f>
        <v>H</v>
      </c>
      <c r="G933" s="522">
        <v>0.5</v>
      </c>
      <c r="H933" s="500">
        <f>IF($D933&lt;&gt;"",VLOOKUP($D933,'SINAPI-MT ABRIL 2021'!$1:$1048576,4,0),"")</f>
        <v>13.48</v>
      </c>
      <c r="I933" s="501">
        <f t="shared" ref="I933:I934" si="161">TRUNC(G933*H933,2)</f>
        <v>6.74</v>
      </c>
    </row>
    <row r="934" spans="2:9" ht="25.5">
      <c r="B934" s="175" t="s">
        <v>786</v>
      </c>
      <c r="C934" s="176" t="s">
        <v>20</v>
      </c>
      <c r="D934" s="109">
        <v>88267</v>
      </c>
      <c r="E934" s="116" t="str">
        <f>IF($D934&lt;&gt;"",VLOOKUP($D934,'SINAPI-MT ABRIL 2021'!$A$1:G123024,2,0),"")</f>
        <v>ENCANADOR OU BOMBEIRO HIDRÁULICO COM ENCARGOS COMPLEMENTARES</v>
      </c>
      <c r="F934" s="117" t="str">
        <f>IF($D934&lt;&gt;"",VLOOKUP($D934,'SINAPI-MT ABRIL 2021'!$1:$1048576,3,0),"")</f>
        <v>H</v>
      </c>
      <c r="G934" s="177">
        <v>0.5</v>
      </c>
      <c r="H934" s="106">
        <f>IF($D934&lt;&gt;"",VLOOKUP($D934,'SINAPI-MT ABRIL 2021'!$1:$1048576,4,0),"")</f>
        <v>17.66</v>
      </c>
      <c r="I934" s="107">
        <f t="shared" si="161"/>
        <v>8.83</v>
      </c>
    </row>
    <row r="935" spans="2:9" ht="25.5" customHeight="1">
      <c r="B935" s="149" t="s">
        <v>789</v>
      </c>
      <c r="C935" s="176" t="s">
        <v>30</v>
      </c>
      <c r="D935" s="103"/>
      <c r="E935" s="113" t="s">
        <v>845</v>
      </c>
      <c r="F935" s="179" t="s">
        <v>14</v>
      </c>
      <c r="G935" s="177">
        <v>1</v>
      </c>
      <c r="H935" s="106">
        <v>100</v>
      </c>
      <c r="I935" s="178">
        <f>TRUNC(G935*H935,2)</f>
        <v>100</v>
      </c>
    </row>
    <row r="936" spans="2:9" ht="14.25" customHeight="1" thickBot="1">
      <c r="B936" s="393"/>
      <c r="C936" s="394"/>
      <c r="D936" s="394"/>
      <c r="E936" s="395"/>
      <c r="F936" s="394"/>
      <c r="G936" s="396"/>
      <c r="H936" s="397"/>
      <c r="I936" s="398"/>
    </row>
    <row r="937" spans="2:9" ht="38.25" customHeight="1" thickBot="1">
      <c r="B937" s="540" t="s">
        <v>851</v>
      </c>
      <c r="C937" s="557"/>
      <c r="D937" s="541"/>
      <c r="E937" s="542" t="s">
        <v>586</v>
      </c>
      <c r="F937" s="543" t="s">
        <v>994</v>
      </c>
      <c r="G937" s="544"/>
      <c r="H937" s="558"/>
      <c r="I937" s="559">
        <f>TRUNC(SUM(I938:I943),2)</f>
        <v>362.76</v>
      </c>
    </row>
    <row r="938" spans="2:9" ht="25.5">
      <c r="B938" s="520" t="s">
        <v>786</v>
      </c>
      <c r="C938" s="521" t="s">
        <v>20</v>
      </c>
      <c r="D938" s="505">
        <v>88248</v>
      </c>
      <c r="E938" s="497" t="str">
        <f>IF($D938&lt;&gt;"",VLOOKUP($D938,'SINAPI-MT ABRIL 2021'!$A$1:G123028,2,0),"")</f>
        <v>AUXILIAR DE ENCANADOR OU BOMBEIRO HIDRÁULICO COM ENCARGOS COMPLEMENTARES</v>
      </c>
      <c r="F938" s="498" t="str">
        <f>IF($D938&lt;&gt;"",VLOOKUP($D938,'SINAPI-MT ABRIL 2021'!$1:$1048576,3,0),"")</f>
        <v>H</v>
      </c>
      <c r="G938" s="522">
        <v>0.3</v>
      </c>
      <c r="H938" s="500">
        <f>IF($D938&lt;&gt;"",VLOOKUP($D938,'SINAPI-MT ABRIL 2021'!$1:$1048576,4,0),"")</f>
        <v>13.48</v>
      </c>
      <c r="I938" s="501">
        <f t="shared" ref="I938:I943" si="162">TRUNC(G938*H938,2)</f>
        <v>4.04</v>
      </c>
    </row>
    <row r="939" spans="2:9" ht="25.5">
      <c r="B939" s="175" t="s">
        <v>786</v>
      </c>
      <c r="C939" s="176" t="s">
        <v>20</v>
      </c>
      <c r="D939" s="109">
        <v>88267</v>
      </c>
      <c r="E939" s="116" t="str">
        <f>IF($D939&lt;&gt;"",VLOOKUP($D939,'SINAPI-MT ABRIL 2021'!$A$1:G123029,2,0),"")</f>
        <v>ENCANADOR OU BOMBEIRO HIDRÁULICO COM ENCARGOS COMPLEMENTARES</v>
      </c>
      <c r="F939" s="117" t="str">
        <f>IF($D939&lt;&gt;"",VLOOKUP($D939,'SINAPI-MT ABRIL 2021'!$1:$1048576,3,0),"")</f>
        <v>H</v>
      </c>
      <c r="G939" s="177">
        <v>0.3</v>
      </c>
      <c r="H939" s="106">
        <f>IF($D939&lt;&gt;"",VLOOKUP($D939,'SINAPI-MT ABRIL 2021'!$1:$1048576,4,0),"")</f>
        <v>17.66</v>
      </c>
      <c r="I939" s="107">
        <f t="shared" si="162"/>
        <v>5.29</v>
      </c>
    </row>
    <row r="940" spans="2:9" ht="38.25">
      <c r="B940" s="175" t="s">
        <v>786</v>
      </c>
      <c r="C940" s="176" t="s">
        <v>20</v>
      </c>
      <c r="D940" s="109">
        <v>86877</v>
      </c>
      <c r="E940" s="116" t="str">
        <f>IF($D940&lt;&gt;"",VLOOKUP($D940,'SINAPI-MT ABRIL 2021'!$A$1:G123030,2,0),"")</f>
        <v>VÁLVULA EM METAL CROMADO 1.1/2 X 1.1/2 PARA TANQUE OU LAVATÓRIO, COM OU SEM LADRÃO - FORNECIMENTO E INSTALAÇÃO. AF_01/2020</v>
      </c>
      <c r="F940" s="117" t="str">
        <f>IF($D940&lt;&gt;"",VLOOKUP($D940,'SINAPI-MT ABRIL 2021'!$1:$1048576,3,0),"")</f>
        <v>UN</v>
      </c>
      <c r="G940" s="177">
        <v>1</v>
      </c>
      <c r="H940" s="106">
        <f>IF($D940&lt;&gt;"",VLOOKUP($D940,'SINAPI-MT ABRIL 2021'!$1:$1048576,4,0),"")</f>
        <v>26.2</v>
      </c>
      <c r="I940" s="107">
        <f t="shared" si="162"/>
        <v>26.2</v>
      </c>
    </row>
    <row r="941" spans="2:9" ht="25.5">
      <c r="B941" s="175" t="s">
        <v>786</v>
      </c>
      <c r="C941" s="176" t="s">
        <v>20</v>
      </c>
      <c r="D941" s="109">
        <v>86887</v>
      </c>
      <c r="E941" s="116" t="str">
        <f>IF($D941&lt;&gt;"",VLOOKUP($D941,'SINAPI-MT ABRIL 2021'!$A$1:G123031,2,0),"")</f>
        <v>ENGATE FLEXÍVEL EM INOX, 1/2  X 40CM - FORNECIMENTO E INSTALAÇÃO. AF_01/2020</v>
      </c>
      <c r="F941" s="117" t="str">
        <f>IF($D941&lt;&gt;"",VLOOKUP($D941,'SINAPI-MT ABRIL 2021'!$1:$1048576,3,0),"")</f>
        <v>UN</v>
      </c>
      <c r="G941" s="177">
        <v>1</v>
      </c>
      <c r="H941" s="106">
        <f>IF($D941&lt;&gt;"",VLOOKUP($D941,'SINAPI-MT ABRIL 2021'!$1:$1048576,4,0),"")</f>
        <v>43.37</v>
      </c>
      <c r="I941" s="107">
        <f t="shared" si="162"/>
        <v>43.37</v>
      </c>
    </row>
    <row r="942" spans="2:9" ht="25.5">
      <c r="B942" s="175" t="s">
        <v>789</v>
      </c>
      <c r="C942" s="176" t="s">
        <v>20</v>
      </c>
      <c r="D942" s="109">
        <v>86881</v>
      </c>
      <c r="E942" s="116" t="str">
        <f>IF($D942&lt;&gt;"",VLOOKUP($D942,'SINAPI-MT ABRIL 2021'!$A$1:G123032,2,0),"")</f>
        <v>SIFÃO DO TIPO GARRAFA EM METAL CROMADO 1 X 1.1/2 - FORNECIMENTO E INSTALAÇÃO. AF_01/2020</v>
      </c>
      <c r="F942" s="117" t="str">
        <f>IF($D942&lt;&gt;"",VLOOKUP($D942,'SINAPI-MT ABRIL 2021'!$1:$1048576,3,0),"")</f>
        <v>UN</v>
      </c>
      <c r="G942" s="177">
        <v>1</v>
      </c>
      <c r="H942" s="106">
        <f>IF($D942&lt;&gt;"",VLOOKUP($D942,'SINAPI-MT ABRIL 2021'!$1:$1048576,4,0),"")</f>
        <v>165.18</v>
      </c>
      <c r="I942" s="107">
        <f t="shared" si="162"/>
        <v>165.18</v>
      </c>
    </row>
    <row r="943" spans="2:9">
      <c r="B943" s="175" t="s">
        <v>789</v>
      </c>
      <c r="C943" s="176" t="s">
        <v>20</v>
      </c>
      <c r="D943" s="109">
        <v>36521</v>
      </c>
      <c r="E943" s="116" t="str">
        <f>IF($D943&lt;&gt;"",VLOOKUP($D943,'SINAPI-MT ABRIL 2021'!$A$1:G123033,2,0),"")</f>
        <v>LAVATORIO DE CANTO LOUCA BRANCA SUSPENSO *40 X 30* CM</v>
      </c>
      <c r="F943" s="117" t="str">
        <f>IF($D943&lt;&gt;"",VLOOKUP($D943,'SINAPI-MT ABRIL 2021'!$1:$1048576,3,0),"")</f>
        <v xml:space="preserve">UN    </v>
      </c>
      <c r="G943" s="177">
        <v>1</v>
      </c>
      <c r="H943" s="106">
        <f>IF($D943&lt;&gt;"",VLOOKUP($D943,'SINAPI-MT ABRIL 2021'!$1:$1048576,4,0),"")</f>
        <v>118.68</v>
      </c>
      <c r="I943" s="107">
        <f t="shared" si="162"/>
        <v>118.68</v>
      </c>
    </row>
    <row r="944" spans="2:9" ht="14.25" customHeight="1" thickBot="1">
      <c r="B944" s="393"/>
      <c r="C944" s="394"/>
      <c r="D944" s="394"/>
      <c r="E944" s="395"/>
      <c r="F944" s="394"/>
      <c r="G944" s="396"/>
      <c r="H944" s="397"/>
      <c r="I944" s="398"/>
    </row>
    <row r="945" spans="2:9" ht="38.25" customHeight="1" thickBot="1">
      <c r="B945" s="540" t="s">
        <v>1015</v>
      </c>
      <c r="C945" s="557"/>
      <c r="D945" s="541"/>
      <c r="E945" s="542" t="s">
        <v>592</v>
      </c>
      <c r="F945" s="543" t="s">
        <v>994</v>
      </c>
      <c r="G945" s="544"/>
      <c r="H945" s="558"/>
      <c r="I945" s="559">
        <f>TRUNC(SUM(I946:I946),2)</f>
        <v>79.900000000000006</v>
      </c>
    </row>
    <row r="946" spans="2:9" ht="25.5">
      <c r="B946" s="494" t="s">
        <v>786</v>
      </c>
      <c r="C946" s="495" t="s">
        <v>20</v>
      </c>
      <c r="D946" s="495">
        <v>100860</v>
      </c>
      <c r="E946" s="497" t="str">
        <f>IF($D946&lt;&gt;"",VLOOKUP($D946,'SINAPI-MT ABRIL 2021'!$A$1:G123036,2,0),"")</f>
        <v>CHUVEIRO ELÉTRICO COMUM CORPO PLÁSTICO, TIPO DUCHA  FORNECIMENTO E INSTALAÇÃO. AF_01/2020</v>
      </c>
      <c r="F946" s="498" t="str">
        <f>IF($D946&lt;&gt;"",VLOOKUP($D946,'SINAPI-MT ABRIL 2021'!$1:$1048576,3,0),"")</f>
        <v>UN</v>
      </c>
      <c r="G946" s="519">
        <v>1</v>
      </c>
      <c r="H946" s="500">
        <f>IF($D946&lt;&gt;"",VLOOKUP($D946,'SINAPI-MT ABRIL 2021'!$1:$1048576,4,0),"")</f>
        <v>79.900000000000006</v>
      </c>
      <c r="I946" s="501">
        <f t="shared" ref="I946" si="163">TRUNC(G946*H946,2)</f>
        <v>79.900000000000006</v>
      </c>
    </row>
    <row r="947" spans="2:9" ht="14.25" customHeight="1" thickBot="1">
      <c r="B947" s="393"/>
      <c r="C947" s="394"/>
      <c r="D947" s="394"/>
      <c r="E947" s="395"/>
      <c r="F947" s="394"/>
      <c r="G947" s="396"/>
      <c r="H947" s="397"/>
      <c r="I947" s="398"/>
    </row>
    <row r="948" spans="2:9" ht="42.75" customHeight="1" thickBot="1">
      <c r="B948" s="540" t="s">
        <v>1016</v>
      </c>
      <c r="C948" s="557"/>
      <c r="D948" s="541"/>
      <c r="E948" s="542" t="s">
        <v>251</v>
      </c>
      <c r="F948" s="543" t="s">
        <v>994</v>
      </c>
      <c r="G948" s="544"/>
      <c r="H948" s="558"/>
      <c r="I948" s="559">
        <f>TRUNC(SUM(I949:I950),2)</f>
        <v>216.05</v>
      </c>
    </row>
    <row r="949" spans="2:9">
      <c r="B949" s="494" t="s">
        <v>786</v>
      </c>
      <c r="C949" s="495" t="s">
        <v>20</v>
      </c>
      <c r="D949" s="495">
        <v>88316</v>
      </c>
      <c r="E949" s="497" t="str">
        <f>IF($D949&lt;&gt;"",VLOOKUP($D949,'SINAPI-MT ABRIL 2021'!$A$1:G123039,2,0),"")</f>
        <v>SERVENTE COM ENCARGOS COMPLEMENTARES</v>
      </c>
      <c r="F949" s="498" t="str">
        <f>IF($D949&lt;&gt;"",VLOOKUP($D949,'SINAPI-MT ABRIL 2021'!$1:$1048576,3,0),"")</f>
        <v>H</v>
      </c>
      <c r="G949" s="519">
        <v>0.05</v>
      </c>
      <c r="H949" s="500">
        <f>IF($D949&lt;&gt;"",VLOOKUP($D949,'SINAPI-MT ABRIL 2021'!$1:$1048576,4,0),"")</f>
        <v>14.02</v>
      </c>
      <c r="I949" s="501">
        <f t="shared" ref="I949" si="164">TRUNC(G949*H949,2)</f>
        <v>0.7</v>
      </c>
    </row>
    <row r="950" spans="2:9" ht="25.5" customHeight="1">
      <c r="B950" s="149" t="s">
        <v>789</v>
      </c>
      <c r="C950" s="176" t="s">
        <v>30</v>
      </c>
      <c r="D950" s="103"/>
      <c r="E950" s="180" t="s">
        <v>251</v>
      </c>
      <c r="F950" s="181" t="s">
        <v>1</v>
      </c>
      <c r="G950" s="177">
        <v>1</v>
      </c>
      <c r="H950" s="182">
        <v>215.35</v>
      </c>
      <c r="I950" s="178">
        <f t="shared" ref="I950" si="165">TRUNC(G950*H950,2)</f>
        <v>215.35</v>
      </c>
    </row>
    <row r="951" spans="2:9" ht="14.25" customHeight="1" thickBot="1">
      <c r="B951" s="393"/>
      <c r="C951" s="394"/>
      <c r="D951" s="394"/>
      <c r="E951" s="395"/>
      <c r="F951" s="394"/>
      <c r="G951" s="396"/>
      <c r="H951" s="397"/>
      <c r="I951" s="398"/>
    </row>
    <row r="952" spans="2:9" ht="30.75" customHeight="1" thickBot="1">
      <c r="B952" s="540" t="s">
        <v>1017</v>
      </c>
      <c r="C952" s="557"/>
      <c r="D952" s="541"/>
      <c r="E952" s="542" t="s">
        <v>594</v>
      </c>
      <c r="F952" s="543" t="s">
        <v>994</v>
      </c>
      <c r="G952" s="544"/>
      <c r="H952" s="558"/>
      <c r="I952" s="559">
        <f>TRUNC(SUM(I953:I953),2)</f>
        <v>36.33</v>
      </c>
    </row>
    <row r="953" spans="2:9" ht="25.5">
      <c r="B953" s="520" t="s">
        <v>786</v>
      </c>
      <c r="C953" s="521" t="s">
        <v>20</v>
      </c>
      <c r="D953" s="505">
        <v>100849</v>
      </c>
      <c r="E953" s="497" t="str">
        <f>IF($D953&lt;&gt;"",VLOOKUP($D953,'SINAPI-MT ABRIL 2021'!$A$1:G123043,2,0),"")</f>
        <v>ASSENTO SANITÁRIO CONVENCIONAL - FORNECIMENTO E INSTALACAO. AF_01/2020</v>
      </c>
      <c r="F953" s="498" t="str">
        <f>IF($D953&lt;&gt;"",VLOOKUP($D953,'SINAPI-MT ABRIL 2021'!$1:$1048576,3,0),"")</f>
        <v>UN</v>
      </c>
      <c r="G953" s="522">
        <v>1</v>
      </c>
      <c r="H953" s="500">
        <f>IF($D953&lt;&gt;"",VLOOKUP($D953,'SINAPI-MT ABRIL 2021'!$1:$1048576,4,0),"")</f>
        <v>36.33</v>
      </c>
      <c r="I953" s="501">
        <f t="shared" ref="I953" si="166">TRUNC(G953*H953,2)</f>
        <v>36.33</v>
      </c>
    </row>
    <row r="954" spans="2:9" ht="14.25" customHeight="1" thickBot="1">
      <c r="B954" s="393"/>
      <c r="C954" s="394"/>
      <c r="D954" s="394"/>
      <c r="E954" s="395"/>
      <c r="F954" s="394"/>
      <c r="G954" s="396"/>
      <c r="H954" s="397"/>
      <c r="I954" s="398"/>
    </row>
    <row r="955" spans="2:9" ht="25.5" customHeight="1" thickBot="1">
      <c r="B955" s="540" t="s">
        <v>1018</v>
      </c>
      <c r="C955" s="557"/>
      <c r="D955" s="541"/>
      <c r="E955" s="542" t="s">
        <v>596</v>
      </c>
      <c r="F955" s="543" t="s">
        <v>994</v>
      </c>
      <c r="G955" s="544"/>
      <c r="H955" s="558"/>
      <c r="I955" s="559">
        <f>TRUNC(SUM(I956:I956),2)</f>
        <v>34.15</v>
      </c>
    </row>
    <row r="956" spans="2:9" ht="25.5">
      <c r="B956" s="520" t="s">
        <v>786</v>
      </c>
      <c r="C956" s="521" t="s">
        <v>20</v>
      </c>
      <c r="D956" s="505">
        <v>95544</v>
      </c>
      <c r="E956" s="497" t="str">
        <f>IF($D956&lt;&gt;"",VLOOKUP($D956,'SINAPI-MT ABRIL 2021'!$A$1:G123046,2,0),"")</f>
        <v>PAPELEIRA DE PAREDE EM METAL CROMADO SEM TAMPA, INCLUSO FIXAÇÃO. AF_01/2020</v>
      </c>
      <c r="F956" s="498" t="str">
        <f>IF($D956&lt;&gt;"",VLOOKUP($D956,'SINAPI-MT ABRIL 2021'!$1:$1048576,3,0),"")</f>
        <v>UN</v>
      </c>
      <c r="G956" s="522">
        <v>1</v>
      </c>
      <c r="H956" s="500">
        <f>IF($D956&lt;&gt;"",VLOOKUP($D956,'SINAPI-MT ABRIL 2021'!$1:$1048576,4,0),"")</f>
        <v>34.15</v>
      </c>
      <c r="I956" s="501">
        <f t="shared" ref="I956" si="167">TRUNC(G956*H956,2)</f>
        <v>34.15</v>
      </c>
    </row>
    <row r="957" spans="2:9" ht="14.25" customHeight="1" thickBot="1">
      <c r="B957" s="393"/>
      <c r="C957" s="394"/>
      <c r="D957" s="394"/>
      <c r="E957" s="395"/>
      <c r="F957" s="394"/>
      <c r="G957" s="396"/>
      <c r="H957" s="397"/>
      <c r="I957" s="398"/>
    </row>
    <row r="958" spans="2:9" ht="41.25" customHeight="1" thickBot="1">
      <c r="B958" s="540" t="s">
        <v>1019</v>
      </c>
      <c r="C958" s="557"/>
      <c r="D958" s="541"/>
      <c r="E958" s="542" t="s">
        <v>598</v>
      </c>
      <c r="F958" s="543" t="s">
        <v>994</v>
      </c>
      <c r="G958" s="544"/>
      <c r="H958" s="558"/>
      <c r="I958" s="559">
        <f>TRUNC(SUM(I959:I961),2)</f>
        <v>193.26</v>
      </c>
    </row>
    <row r="959" spans="2:9" ht="25.5">
      <c r="B959" s="520" t="s">
        <v>786</v>
      </c>
      <c r="C959" s="521" t="s">
        <v>20</v>
      </c>
      <c r="D959" s="505">
        <v>88248</v>
      </c>
      <c r="E959" s="497" t="str">
        <f>IF($D959&lt;&gt;"",VLOOKUP($D959,'SINAPI-MT ABRIL 2021'!$A$1:G123049,2,0),"")</f>
        <v>AUXILIAR DE ENCANADOR OU BOMBEIRO HIDRÁULICO COM ENCARGOS COMPLEMENTARES</v>
      </c>
      <c r="F959" s="498" t="str">
        <f>IF($D959&lt;&gt;"",VLOOKUP($D959,'SINAPI-MT ABRIL 2021'!$1:$1048576,3,0),"")</f>
        <v>H</v>
      </c>
      <c r="G959" s="522">
        <v>0.1</v>
      </c>
      <c r="H959" s="500">
        <f>IF($D959&lt;&gt;"",VLOOKUP($D959,'SINAPI-MT ABRIL 2021'!$1:$1048576,4,0),"")</f>
        <v>13.48</v>
      </c>
      <c r="I959" s="501">
        <f t="shared" ref="I959:I961" si="168">TRUNC(G959*H959,2)</f>
        <v>1.34</v>
      </c>
    </row>
    <row r="960" spans="2:9" ht="25.5">
      <c r="B960" s="175" t="s">
        <v>786</v>
      </c>
      <c r="C960" s="176" t="s">
        <v>20</v>
      </c>
      <c r="D960" s="109">
        <v>88267</v>
      </c>
      <c r="E960" s="116" t="str">
        <f>IF($D960&lt;&gt;"",VLOOKUP($D960,'SINAPI-MT ABRIL 2021'!$A$1:G123050,2,0),"")</f>
        <v>ENCANADOR OU BOMBEIRO HIDRÁULICO COM ENCARGOS COMPLEMENTARES</v>
      </c>
      <c r="F960" s="117" t="str">
        <f>IF($D960&lt;&gt;"",VLOOKUP($D960,'SINAPI-MT ABRIL 2021'!$1:$1048576,3,0),"")</f>
        <v>H</v>
      </c>
      <c r="G960" s="177">
        <v>0.1</v>
      </c>
      <c r="H960" s="106">
        <f>IF($D960&lt;&gt;"",VLOOKUP($D960,'SINAPI-MT ABRIL 2021'!$1:$1048576,4,0),"")</f>
        <v>17.66</v>
      </c>
      <c r="I960" s="107">
        <f t="shared" si="168"/>
        <v>1.76</v>
      </c>
    </row>
    <row r="961" spans="2:9" ht="25.5">
      <c r="B961" s="102" t="s">
        <v>789</v>
      </c>
      <c r="C961" s="103" t="s">
        <v>20</v>
      </c>
      <c r="D961" s="103">
        <v>38189</v>
      </c>
      <c r="E961" s="116" t="str">
        <f>IF($D961&lt;&gt;"",VLOOKUP($D961,'SINAPI-MT ABRIL 2021'!$A$1:G123051,2,0),"")</f>
        <v>DUCHA METALICA DE PAREDE, ARTICULAVEL, COM BRACO/CANO, SEM DESVIADOR</v>
      </c>
      <c r="F961" s="117" t="str">
        <f>IF($D961&lt;&gt;"",VLOOKUP($D961,'SINAPI-MT ABRIL 2021'!$1:$1048576,3,0),"")</f>
        <v xml:space="preserve">UN    </v>
      </c>
      <c r="G961" s="177">
        <v>1</v>
      </c>
      <c r="H961" s="106">
        <f>IF($D961&lt;&gt;"",VLOOKUP($D961,'SINAPI-MT ABRIL 2021'!$1:$1048576,4,0),"")</f>
        <v>190.16</v>
      </c>
      <c r="I961" s="107">
        <f t="shared" si="168"/>
        <v>190.16</v>
      </c>
    </row>
    <row r="962" spans="2:9" ht="14.25" customHeight="1" thickBot="1">
      <c r="B962" s="393"/>
      <c r="C962" s="394"/>
      <c r="D962" s="394"/>
      <c r="E962" s="395"/>
      <c r="F962" s="394"/>
      <c r="G962" s="399"/>
      <c r="H962" s="397"/>
      <c r="I962" s="398"/>
    </row>
    <row r="963" spans="2:9" ht="25.5" customHeight="1" thickBot="1">
      <c r="B963" s="540" t="s">
        <v>1020</v>
      </c>
      <c r="C963" s="557"/>
      <c r="D963" s="541"/>
      <c r="E963" s="542" t="s">
        <v>600</v>
      </c>
      <c r="F963" s="543" t="s">
        <v>994</v>
      </c>
      <c r="G963" s="544"/>
      <c r="H963" s="558"/>
      <c r="I963" s="559">
        <f>TRUNC(SUM(I964:I966),2)</f>
        <v>154.78</v>
      </c>
    </row>
    <row r="964" spans="2:9" ht="25.5">
      <c r="B964" s="520" t="s">
        <v>786</v>
      </c>
      <c r="C964" s="521" t="s">
        <v>20</v>
      </c>
      <c r="D964" s="505">
        <v>88248</v>
      </c>
      <c r="E964" s="497" t="str">
        <f>IF($D964&lt;&gt;"",VLOOKUP($D964,'SINAPI-MT ABRIL 2021'!$A$1:G123054,2,0),"")</f>
        <v>AUXILIAR DE ENCANADOR OU BOMBEIRO HIDRÁULICO COM ENCARGOS COMPLEMENTARES</v>
      </c>
      <c r="F964" s="498" t="str">
        <f>IF($D964&lt;&gt;"",VLOOKUP($D964,'SINAPI-MT ABRIL 2021'!$1:$1048576,3,0),"")</f>
        <v>H</v>
      </c>
      <c r="G964" s="522">
        <v>0.1</v>
      </c>
      <c r="H964" s="500">
        <f>IF($D964&lt;&gt;"",VLOOKUP($D964,'SINAPI-MT ABRIL 2021'!$1:$1048576,4,0),"")</f>
        <v>13.48</v>
      </c>
      <c r="I964" s="501">
        <f t="shared" ref="I964:I966" si="169">TRUNC(G964*H964,2)</f>
        <v>1.34</v>
      </c>
    </row>
    <row r="965" spans="2:9" ht="25.5">
      <c r="B965" s="175" t="s">
        <v>786</v>
      </c>
      <c r="C965" s="176" t="s">
        <v>20</v>
      </c>
      <c r="D965" s="109">
        <v>88267</v>
      </c>
      <c r="E965" s="116" t="str">
        <f>IF($D965&lt;&gt;"",VLOOKUP($D965,'SINAPI-MT ABRIL 2021'!$A$1:G123055,2,0),"")</f>
        <v>ENCANADOR OU BOMBEIRO HIDRÁULICO COM ENCARGOS COMPLEMENTARES</v>
      </c>
      <c r="F965" s="117" t="str">
        <f>IF($D965&lt;&gt;"",VLOOKUP($D965,'SINAPI-MT ABRIL 2021'!$1:$1048576,3,0),"")</f>
        <v>H</v>
      </c>
      <c r="G965" s="177">
        <v>0.1</v>
      </c>
      <c r="H965" s="106">
        <f>IF($D965&lt;&gt;"",VLOOKUP($D965,'SINAPI-MT ABRIL 2021'!$1:$1048576,4,0),"")</f>
        <v>17.66</v>
      </c>
      <c r="I965" s="107">
        <f t="shared" si="169"/>
        <v>1.76</v>
      </c>
    </row>
    <row r="966" spans="2:9" ht="25.5">
      <c r="B966" s="102" t="s">
        <v>789</v>
      </c>
      <c r="C966" s="103" t="s">
        <v>20</v>
      </c>
      <c r="D966" s="109">
        <v>11777</v>
      </c>
      <c r="E966" s="116" t="str">
        <f>IF($D966&lt;&gt;"",VLOOKUP($D966,'SINAPI-MT ABRIL 2021'!$A$1:G123056,2,0),"")</f>
        <v>TORNEIRA ELETRICA DE PAREDE, BICA ALTA, PARA COZINHA, 5500 W (110/220 V)</v>
      </c>
      <c r="F966" s="117" t="str">
        <f>IF($D966&lt;&gt;"",VLOOKUP($D966,'SINAPI-MT ABRIL 2021'!$1:$1048576,3,0),"")</f>
        <v xml:space="preserve">UN    </v>
      </c>
      <c r="G966" s="177">
        <v>1</v>
      </c>
      <c r="H966" s="106">
        <f>IF($D966&lt;&gt;"",VLOOKUP($D966,'SINAPI-MT ABRIL 2021'!$1:$1048576,4,0),"")</f>
        <v>151.68</v>
      </c>
      <c r="I966" s="107">
        <f t="shared" si="169"/>
        <v>151.68</v>
      </c>
    </row>
    <row r="967" spans="2:9" ht="14.25" customHeight="1" thickBot="1">
      <c r="B967" s="393"/>
      <c r="C967" s="394"/>
      <c r="D967" s="394"/>
      <c r="E967" s="395"/>
      <c r="F967" s="394"/>
      <c r="G967" s="396"/>
      <c r="H967" s="400"/>
      <c r="I967" s="401"/>
    </row>
    <row r="968" spans="2:9" ht="44.25" customHeight="1" thickBot="1">
      <c r="B968" s="540" t="s">
        <v>1021</v>
      </c>
      <c r="C968" s="557"/>
      <c r="D968" s="541"/>
      <c r="E968" s="542" t="s">
        <v>602</v>
      </c>
      <c r="F968" s="543" t="s">
        <v>994</v>
      </c>
      <c r="G968" s="544"/>
      <c r="H968" s="558"/>
      <c r="I968" s="559">
        <f>TRUNC(SUM(I969:I971),2)</f>
        <v>123.1</v>
      </c>
    </row>
    <row r="969" spans="2:9" ht="25.5">
      <c r="B969" s="520" t="s">
        <v>786</v>
      </c>
      <c r="C969" s="521" t="s">
        <v>20</v>
      </c>
      <c r="D969" s="505">
        <v>88248</v>
      </c>
      <c r="E969" s="497" t="str">
        <f>IF($D969&lt;&gt;"",VLOOKUP($D969,'SINAPI-MT ABRIL 2021'!$A$1:G123059,2,0),"")</f>
        <v>AUXILIAR DE ENCANADOR OU BOMBEIRO HIDRÁULICO COM ENCARGOS COMPLEMENTARES</v>
      </c>
      <c r="F969" s="498" t="str">
        <f>IF($D969&lt;&gt;"",VLOOKUP($D969,'SINAPI-MT ABRIL 2021'!$1:$1048576,3,0),"")</f>
        <v>H</v>
      </c>
      <c r="G969" s="522">
        <v>0.1</v>
      </c>
      <c r="H969" s="500">
        <f>IF($D969&lt;&gt;"",VLOOKUP($D969,'SINAPI-MT ABRIL 2021'!$1:$1048576,4,0),"")</f>
        <v>13.48</v>
      </c>
      <c r="I969" s="501">
        <f t="shared" ref="I969:I970" si="170">TRUNC(G969*H969,2)</f>
        <v>1.34</v>
      </c>
    </row>
    <row r="970" spans="2:9" ht="25.5">
      <c r="B970" s="175" t="s">
        <v>786</v>
      </c>
      <c r="C970" s="176" t="s">
        <v>20</v>
      </c>
      <c r="D970" s="109">
        <v>88267</v>
      </c>
      <c r="E970" s="116" t="str">
        <f>IF($D970&lt;&gt;"",VLOOKUP($D970,'SINAPI-MT ABRIL 2021'!$A$1:G123060,2,0),"")</f>
        <v>ENCANADOR OU BOMBEIRO HIDRÁULICO COM ENCARGOS COMPLEMENTARES</v>
      </c>
      <c r="F970" s="117" t="str">
        <f>IF($D970&lt;&gt;"",VLOOKUP($D970,'SINAPI-MT ABRIL 2021'!$1:$1048576,3,0),"")</f>
        <v>H</v>
      </c>
      <c r="G970" s="177">
        <v>0.1</v>
      </c>
      <c r="H970" s="106">
        <f>IF($D970&lt;&gt;"",VLOOKUP($D970,'SINAPI-MT ABRIL 2021'!$1:$1048576,4,0),"")</f>
        <v>17.66</v>
      </c>
      <c r="I970" s="107">
        <f t="shared" si="170"/>
        <v>1.76</v>
      </c>
    </row>
    <row r="971" spans="2:9" ht="25.5" customHeight="1">
      <c r="B971" s="149" t="s">
        <v>789</v>
      </c>
      <c r="C971" s="176" t="s">
        <v>30</v>
      </c>
      <c r="D971" s="103"/>
      <c r="E971" s="113" t="s">
        <v>846</v>
      </c>
      <c r="F971" s="179" t="s">
        <v>14</v>
      </c>
      <c r="G971" s="177">
        <v>1</v>
      </c>
      <c r="H971" s="106">
        <v>120</v>
      </c>
      <c r="I971" s="178">
        <f>TRUNC(G971*H971,2)</f>
        <v>120</v>
      </c>
    </row>
    <row r="972" spans="2:9" ht="14.25" customHeight="1" thickBot="1">
      <c r="B972" s="393"/>
      <c r="C972" s="394"/>
      <c r="D972" s="394"/>
      <c r="E972" s="395"/>
      <c r="F972" s="394"/>
      <c r="G972" s="396"/>
      <c r="H972" s="397"/>
      <c r="I972" s="398"/>
    </row>
    <row r="973" spans="2:9" ht="38.25" customHeight="1" thickBot="1">
      <c r="B973" s="540" t="s">
        <v>1022</v>
      </c>
      <c r="C973" s="557"/>
      <c r="D973" s="541"/>
      <c r="E973" s="542" t="s">
        <v>254</v>
      </c>
      <c r="F973" s="543" t="s">
        <v>994</v>
      </c>
      <c r="G973" s="544"/>
      <c r="H973" s="560"/>
      <c r="I973" s="559">
        <f>TRUNC(SUM(I974:I978),2)</f>
        <v>84.33</v>
      </c>
    </row>
    <row r="974" spans="2:9" ht="25.5">
      <c r="B974" s="494" t="s">
        <v>783</v>
      </c>
      <c r="C974" s="495" t="s">
        <v>20</v>
      </c>
      <c r="D974" s="495">
        <v>88267</v>
      </c>
      <c r="E974" s="497" t="str">
        <f>IF($D974&lt;&gt;"",VLOOKUP($D974,'SINAPI-MT ABRIL 2021'!$A$1:G123064,2,0),"")</f>
        <v>ENCANADOR OU BOMBEIRO HIDRÁULICO COM ENCARGOS COMPLEMENTARES</v>
      </c>
      <c r="F974" s="498" t="str">
        <f>IF($D974&lt;&gt;"",VLOOKUP($D974,'SINAPI-MT ABRIL 2021'!$1:$1048576,3,0),"")</f>
        <v>H</v>
      </c>
      <c r="G974" s="522">
        <v>0.75</v>
      </c>
      <c r="H974" s="500">
        <f>IF($D974&lt;&gt;"",VLOOKUP($D974,'SINAPI-MT ABRIL 2021'!$1:$1048576,4,0),"")</f>
        <v>17.66</v>
      </c>
      <c r="I974" s="501">
        <f t="shared" ref="I974:I978" si="171">TRUNC(G974*H974,2)</f>
        <v>13.24</v>
      </c>
    </row>
    <row r="975" spans="2:9">
      <c r="B975" s="102" t="s">
        <v>783</v>
      </c>
      <c r="C975" s="103" t="s">
        <v>20</v>
      </c>
      <c r="D975" s="103">
        <v>88316</v>
      </c>
      <c r="E975" s="116" t="str">
        <f>IF($D975&lt;&gt;"",VLOOKUP($D975,'SINAPI-MT ABRIL 2021'!$A$1:G123065,2,0),"")</f>
        <v>SERVENTE COM ENCARGOS COMPLEMENTARES</v>
      </c>
      <c r="F975" s="117" t="str">
        <f>IF($D975&lt;&gt;"",VLOOKUP($D975,'SINAPI-MT ABRIL 2021'!$1:$1048576,3,0),"")</f>
        <v>H</v>
      </c>
      <c r="G975" s="177">
        <v>0.9</v>
      </c>
      <c r="H975" s="106">
        <f>IF($D975&lt;&gt;"",VLOOKUP($D975,'SINAPI-MT ABRIL 2021'!$1:$1048576,4,0),"")</f>
        <v>14.02</v>
      </c>
      <c r="I975" s="107">
        <f t="shared" si="171"/>
        <v>12.61</v>
      </c>
    </row>
    <row r="976" spans="2:9" ht="25.5">
      <c r="B976" s="102" t="s">
        <v>789</v>
      </c>
      <c r="C976" s="103" t="s">
        <v>20</v>
      </c>
      <c r="D976" s="103">
        <v>108</v>
      </c>
      <c r="E976" s="116" t="str">
        <f>IF($D976&lt;&gt;"",VLOOKUP($D976,'SINAPI-MT ABRIL 2021'!$A$1:G123066,2,0),"")</f>
        <v>ADAPTADOR PVC SOLDAVEL CURTO COM BOLSA E ROSCA, 32 MM X 1", PARA AGUA FRIA</v>
      </c>
      <c r="F976" s="117" t="str">
        <f>IF($D976&lt;&gt;"",VLOOKUP($D976,'SINAPI-MT ABRIL 2021'!$1:$1048576,3,0),"")</f>
        <v xml:space="preserve">UN    </v>
      </c>
      <c r="G976" s="177">
        <v>2</v>
      </c>
      <c r="H976" s="106">
        <f>IF($D976&lt;&gt;"",VLOOKUP($D976,'SINAPI-MT ABRIL 2021'!$1:$1048576,4,0),"")</f>
        <v>1.79</v>
      </c>
      <c r="I976" s="107">
        <f t="shared" si="171"/>
        <v>3.58</v>
      </c>
    </row>
    <row r="977" spans="2:9">
      <c r="B977" s="102" t="s">
        <v>789</v>
      </c>
      <c r="C977" s="103" t="s">
        <v>20</v>
      </c>
      <c r="D977" s="103">
        <v>3146</v>
      </c>
      <c r="E977" s="116" t="str">
        <f>IF($D977&lt;&gt;"",VLOOKUP($D977,'SINAPI-MT ABRIL 2021'!$A$1:G123067,2,0),"")</f>
        <v>FITA VEDA ROSCA EM ROLOS DE 18 MM X 10 M (L X C)</v>
      </c>
      <c r="F977" s="117" t="str">
        <f>IF($D977&lt;&gt;"",VLOOKUP($D977,'SINAPI-MT ABRIL 2021'!$1:$1048576,3,0),"")</f>
        <v xml:space="preserve">UN    </v>
      </c>
      <c r="G977" s="177">
        <v>0.6</v>
      </c>
      <c r="H977" s="106">
        <f>IF($D977&lt;&gt;"",VLOOKUP($D977,'SINAPI-MT ABRIL 2021'!$1:$1048576,4,0),"")</f>
        <v>4.97</v>
      </c>
      <c r="I977" s="107">
        <f t="shared" si="171"/>
        <v>2.98</v>
      </c>
    </row>
    <row r="978" spans="2:9" ht="25.5">
      <c r="B978" s="102" t="s">
        <v>789</v>
      </c>
      <c r="C978" s="103" t="s">
        <v>20</v>
      </c>
      <c r="D978" s="103">
        <v>6013</v>
      </c>
      <c r="E978" s="116" t="str">
        <f>IF($D978&lt;&gt;"",VLOOKUP($D978,'SINAPI-MT ABRIL 2021'!$A$1:G123068,2,0),"")</f>
        <v>REGISTRO GAVETA COM ACABAMENTO E CANOPLA CROMADOS, SIMPLES, BITOLA 1 " (REF 1509)</v>
      </c>
      <c r="F978" s="117" t="str">
        <f>IF($D978&lt;&gt;"",VLOOKUP($D978,'SINAPI-MT ABRIL 2021'!$1:$1048576,3,0),"")</f>
        <v xml:space="preserve">UN    </v>
      </c>
      <c r="G978" s="177">
        <v>1</v>
      </c>
      <c r="H978" s="106">
        <f>IF($D978&lt;&gt;"",VLOOKUP($D978,'SINAPI-MT ABRIL 2021'!$1:$1048576,4,0),"")</f>
        <v>51.92</v>
      </c>
      <c r="I978" s="107">
        <f t="shared" si="171"/>
        <v>51.92</v>
      </c>
    </row>
    <row r="979" spans="2:9" ht="14.25" customHeight="1" thickBot="1">
      <c r="B979" s="393"/>
      <c r="C979" s="394"/>
      <c r="D979" s="394"/>
      <c r="E979" s="395"/>
      <c r="F979" s="394"/>
      <c r="G979" s="396"/>
      <c r="H979" s="397"/>
      <c r="I979" s="398"/>
    </row>
    <row r="980" spans="2:9" ht="25.5" customHeight="1" thickBot="1">
      <c r="B980" s="540" t="s">
        <v>1023</v>
      </c>
      <c r="C980" s="557"/>
      <c r="D980" s="541"/>
      <c r="E980" s="542" t="s">
        <v>610</v>
      </c>
      <c r="F980" s="543" t="s">
        <v>994</v>
      </c>
      <c r="G980" s="544"/>
      <c r="H980" s="558"/>
      <c r="I980" s="559">
        <f>TRUNC(SUM(I981:I982),2)</f>
        <v>34.81</v>
      </c>
    </row>
    <row r="981" spans="2:9" ht="25.5">
      <c r="B981" s="520" t="s">
        <v>786</v>
      </c>
      <c r="C981" s="521" t="s">
        <v>20</v>
      </c>
      <c r="D981" s="505">
        <v>88248</v>
      </c>
      <c r="E981" s="497" t="str">
        <f>IF($D981&lt;&gt;"",VLOOKUP($D981,'SINAPI-MT ABRIL 2021'!$A$1:G123071,2,0),"")</f>
        <v>AUXILIAR DE ENCANADOR OU BOMBEIRO HIDRÁULICO COM ENCARGOS COMPLEMENTARES</v>
      </c>
      <c r="F981" s="498" t="str">
        <f>IF($D981&lt;&gt;"",VLOOKUP($D981,'SINAPI-MT ABRIL 2021'!$1:$1048576,3,0),"")</f>
        <v>H</v>
      </c>
      <c r="G981" s="522">
        <v>0.1</v>
      </c>
      <c r="H981" s="500">
        <f>IF($D981&lt;&gt;"",VLOOKUP($D981,'SINAPI-MT ABRIL 2021'!$1:$1048576,4,0),"")</f>
        <v>13.48</v>
      </c>
      <c r="I981" s="501">
        <f t="shared" ref="I981:I982" si="172">TRUNC(G981*H981,2)</f>
        <v>1.34</v>
      </c>
    </row>
    <row r="982" spans="2:9" ht="25.5">
      <c r="B982" s="175" t="s">
        <v>786</v>
      </c>
      <c r="C982" s="176" t="s">
        <v>20</v>
      </c>
      <c r="D982" s="109">
        <v>95545</v>
      </c>
      <c r="E982" s="116" t="str">
        <f>IF($D982&lt;&gt;"",VLOOKUP($D982,'SINAPI-MT ABRIL 2021'!$A$1:G123072,2,0),"")</f>
        <v>SABONETEIRA DE PAREDE EM METAL CROMADO, INCLUSO FIXAÇÃO. AF_01/2020</v>
      </c>
      <c r="F982" s="117" t="str">
        <f>IF($D982&lt;&gt;"",VLOOKUP($D982,'SINAPI-MT ABRIL 2021'!$1:$1048576,3,0),"")</f>
        <v>UN</v>
      </c>
      <c r="G982" s="177">
        <v>1</v>
      </c>
      <c r="H982" s="106">
        <f>IF($D982&lt;&gt;"",VLOOKUP($D982,'SINAPI-MT ABRIL 2021'!$1:$1048576,4,0),"")</f>
        <v>33.47</v>
      </c>
      <c r="I982" s="107">
        <f t="shared" si="172"/>
        <v>33.47</v>
      </c>
    </row>
    <row r="983" spans="2:9" ht="14.25" customHeight="1" thickBot="1">
      <c r="B983" s="393"/>
      <c r="C983" s="394"/>
      <c r="D983" s="394"/>
      <c r="E983" s="395"/>
      <c r="F983" s="394"/>
      <c r="G983" s="396"/>
      <c r="H983" s="397"/>
      <c r="I983" s="398"/>
    </row>
    <row r="984" spans="2:9" ht="25.5" customHeight="1" thickBot="1">
      <c r="B984" s="540" t="s">
        <v>1024</v>
      </c>
      <c r="C984" s="557"/>
      <c r="D984" s="541"/>
      <c r="E984" s="542" t="s">
        <v>612</v>
      </c>
      <c r="F984" s="543" t="s">
        <v>994</v>
      </c>
      <c r="G984" s="544"/>
      <c r="H984" s="558"/>
      <c r="I984" s="559">
        <f>TRUNC(SUM(I985:I986),2)</f>
        <v>87.18</v>
      </c>
    </row>
    <row r="985" spans="2:9" ht="25.5">
      <c r="B985" s="520" t="s">
        <v>786</v>
      </c>
      <c r="C985" s="521" t="s">
        <v>20</v>
      </c>
      <c r="D985" s="505">
        <v>88248</v>
      </c>
      <c r="E985" s="497" t="str">
        <f>IF($D985&lt;&gt;"",VLOOKUP($D985,'SINAPI-MT ABRIL 2021'!$A$1:G123075,2,0),"")</f>
        <v>AUXILIAR DE ENCANADOR OU BOMBEIRO HIDRÁULICO COM ENCARGOS COMPLEMENTARES</v>
      </c>
      <c r="F985" s="498" t="str">
        <f>IF($D985&lt;&gt;"",VLOOKUP($D985,'SINAPI-MT ABRIL 2021'!$1:$1048576,3,0),"")</f>
        <v>H</v>
      </c>
      <c r="G985" s="522">
        <v>0.1</v>
      </c>
      <c r="H985" s="500">
        <f>IF($D985&lt;&gt;"",VLOOKUP($D985,'SINAPI-MT ABRIL 2021'!$1:$1048576,4,0),"")</f>
        <v>13.48</v>
      </c>
      <c r="I985" s="501">
        <f t="shared" ref="I985:I986" si="173">TRUNC(G985*H985,2)</f>
        <v>1.34</v>
      </c>
    </row>
    <row r="986" spans="2:9" ht="25.5">
      <c r="B986" s="102" t="s">
        <v>789</v>
      </c>
      <c r="C986" s="176" t="s">
        <v>20</v>
      </c>
      <c r="D986" s="109">
        <v>37401</v>
      </c>
      <c r="E986" s="116" t="str">
        <f>IF($D986&lt;&gt;"",VLOOKUP($D986,'SINAPI-MT ABRIL 2021'!$A$1:G123076,2,0),"")</f>
        <v>TOALHEIRO PLASTICO TIPO DISPENSER PARA PAPEL TOALHA INTERFOLHADO</v>
      </c>
      <c r="F986" s="117" t="str">
        <f>IF($D986&lt;&gt;"",VLOOKUP($D986,'SINAPI-MT ABRIL 2021'!$1:$1048576,3,0),"")</f>
        <v xml:space="preserve">UN    </v>
      </c>
      <c r="G986" s="177">
        <v>1</v>
      </c>
      <c r="H986" s="106">
        <f>IF($D986&lt;&gt;"",VLOOKUP($D986,'SINAPI-MT ABRIL 2021'!$1:$1048576,4,0),"")</f>
        <v>85.84</v>
      </c>
      <c r="I986" s="107">
        <f t="shared" si="173"/>
        <v>85.84</v>
      </c>
    </row>
    <row r="987" spans="2:9" ht="14.25" customHeight="1" thickBot="1">
      <c r="B987" s="393"/>
      <c r="C987" s="394"/>
      <c r="D987" s="394"/>
      <c r="E987" s="395"/>
      <c r="F987" s="394"/>
      <c r="G987" s="396"/>
      <c r="H987" s="397"/>
      <c r="I987" s="398"/>
    </row>
    <row r="988" spans="2:9" ht="25.5" customHeight="1" thickBot="1">
      <c r="B988" s="540" t="s">
        <v>1025</v>
      </c>
      <c r="C988" s="557"/>
      <c r="D988" s="541"/>
      <c r="E988" s="542" t="s">
        <v>614</v>
      </c>
      <c r="F988" s="543" t="s">
        <v>994</v>
      </c>
      <c r="G988" s="544"/>
      <c r="H988" s="558"/>
      <c r="I988" s="559">
        <f>TRUNC(SUM(I989:I990),2)</f>
        <v>19.399999999999999</v>
      </c>
    </row>
    <row r="989" spans="2:9">
      <c r="B989" s="520" t="s">
        <v>786</v>
      </c>
      <c r="C989" s="521" t="s">
        <v>20</v>
      </c>
      <c r="D989" s="505">
        <v>88316</v>
      </c>
      <c r="E989" s="497" t="str">
        <f>IF($D989&lt;&gt;"",VLOOKUP($D989,'SINAPI-MT ABRIL 2021'!$A$1:G123079,2,0),"")</f>
        <v>SERVENTE COM ENCARGOS COMPLEMENTARES</v>
      </c>
      <c r="F989" s="498" t="str">
        <f>IF($D989&lt;&gt;"",VLOOKUP($D989,'SINAPI-MT ABRIL 2021'!$1:$1048576,3,0),"")</f>
        <v>H</v>
      </c>
      <c r="G989" s="522">
        <v>0.1</v>
      </c>
      <c r="H989" s="500">
        <f>IF($D989&lt;&gt;"",VLOOKUP($D989,'SINAPI-MT ABRIL 2021'!$1:$1048576,4,0),"")</f>
        <v>14.02</v>
      </c>
      <c r="I989" s="501">
        <f t="shared" ref="I989:I990" si="174">TRUNC(G989*H989,2)</f>
        <v>1.4</v>
      </c>
    </row>
    <row r="990" spans="2:9">
      <c r="B990" s="102" t="s">
        <v>789</v>
      </c>
      <c r="C990" s="103" t="s">
        <v>20</v>
      </c>
      <c r="D990" s="103">
        <v>37399</v>
      </c>
      <c r="E990" s="116" t="str">
        <f>IF($D990&lt;&gt;"",VLOOKUP($D990,'SINAPI-MT ABRIL 2021'!$A$1:G123080,2,0),"")</f>
        <v>CABIDE/GANCHO DE BANHEIRO SIMPLES EM METAL CROMADO</v>
      </c>
      <c r="F990" s="117" t="str">
        <f>IF($D990&lt;&gt;"",VLOOKUP($D990,'SINAPI-MT ABRIL 2021'!$1:$1048576,3,0),"")</f>
        <v xml:space="preserve">UN    </v>
      </c>
      <c r="G990" s="177">
        <v>1</v>
      </c>
      <c r="H990" s="106">
        <f>IF($D990&lt;&gt;"",VLOOKUP($D990,'SINAPI-MT ABRIL 2021'!$1:$1048576,4,0),"")</f>
        <v>18</v>
      </c>
      <c r="I990" s="107">
        <f t="shared" si="174"/>
        <v>18</v>
      </c>
    </row>
    <row r="991" spans="2:9" ht="14.25" customHeight="1" thickBot="1">
      <c r="B991" s="393"/>
      <c r="C991" s="394"/>
      <c r="D991" s="394"/>
      <c r="E991" s="395"/>
      <c r="F991" s="394"/>
      <c r="G991" s="396"/>
      <c r="H991" s="397"/>
      <c r="I991" s="398"/>
    </row>
    <row r="992" spans="2:9" ht="25.5" customHeight="1" thickBot="1">
      <c r="B992" s="540" t="s">
        <v>1026</v>
      </c>
      <c r="C992" s="557"/>
      <c r="D992" s="541"/>
      <c r="E992" s="542" t="s">
        <v>616</v>
      </c>
      <c r="F992" s="543" t="s">
        <v>994</v>
      </c>
      <c r="G992" s="544"/>
      <c r="H992" s="558"/>
      <c r="I992" s="559">
        <f>TRUNC(SUM(I993:I993),2)</f>
        <v>300.22000000000003</v>
      </c>
    </row>
    <row r="993" spans="2:9" ht="38.25">
      <c r="B993" s="520" t="s">
        <v>789</v>
      </c>
      <c r="C993" s="521" t="s">
        <v>20</v>
      </c>
      <c r="D993" s="505">
        <v>100868</v>
      </c>
      <c r="E993" s="497" t="str">
        <f>IF($D993&lt;&gt;"",VLOOKUP($D993,'SINAPI-MT ABRIL 2021'!$A$1:G123083,2,0),"")</f>
        <v>BARRA DE APOIO RETA, EM ACO INOX POLIDO, COMPRIMENTO 80 CM,  FIXADA NA PAREDE - FORNECIMENTO E INSTALAÇÃO. AF_01/2020</v>
      </c>
      <c r="F993" s="498" t="str">
        <f>IF($D993&lt;&gt;"",VLOOKUP($D993,'SINAPI-MT ABRIL 2021'!$1:$1048576,3,0),"")</f>
        <v>UN</v>
      </c>
      <c r="G993" s="522">
        <v>1</v>
      </c>
      <c r="H993" s="500">
        <f>IF($D993&lt;&gt;"",VLOOKUP($D993,'SINAPI-MT ABRIL 2021'!$1:$1048576,4,0),"")</f>
        <v>300.22000000000003</v>
      </c>
      <c r="I993" s="501">
        <f t="shared" ref="I993" si="175">TRUNC(G993*H993,2)</f>
        <v>300.22000000000003</v>
      </c>
    </row>
    <row r="994" spans="2:9" ht="14.25" customHeight="1" thickBot="1">
      <c r="B994" s="393"/>
      <c r="C994" s="394"/>
      <c r="D994" s="394"/>
      <c r="E994" s="395"/>
      <c r="F994" s="394"/>
      <c r="G994" s="396"/>
      <c r="H994" s="397"/>
      <c r="I994" s="398"/>
    </row>
    <row r="995" spans="2:9" ht="25.5" customHeight="1" thickBot="1">
      <c r="B995" s="540" t="s">
        <v>1027</v>
      </c>
      <c r="C995" s="557"/>
      <c r="D995" s="541"/>
      <c r="E995" s="542" t="s">
        <v>618</v>
      </c>
      <c r="F995" s="543" t="s">
        <v>994</v>
      </c>
      <c r="G995" s="544"/>
      <c r="H995" s="558"/>
      <c r="I995" s="559">
        <f>TRUNC(SUM(I996:I998),2)</f>
        <v>305.56</v>
      </c>
    </row>
    <row r="996" spans="2:9" ht="25.5">
      <c r="B996" s="520" t="s">
        <v>786</v>
      </c>
      <c r="C996" s="521" t="s">
        <v>20</v>
      </c>
      <c r="D996" s="505">
        <v>88267</v>
      </c>
      <c r="E996" s="497" t="str">
        <f>IF($D996&lt;&gt;"",VLOOKUP($D996,'SINAPI-MT ABRIL 2021'!$A$1:G123086,2,0),"")</f>
        <v>ENCANADOR OU BOMBEIRO HIDRÁULICO COM ENCARGOS COMPLEMENTARES</v>
      </c>
      <c r="F996" s="498" t="str">
        <f>IF($D996&lt;&gt;"",VLOOKUP($D996,'SINAPI-MT ABRIL 2021'!$1:$1048576,3,0),"")</f>
        <v>H</v>
      </c>
      <c r="G996" s="522">
        <v>0.5</v>
      </c>
      <c r="H996" s="500">
        <f>IF($D996&lt;&gt;"",VLOOKUP($D996,'SINAPI-MT ABRIL 2021'!$1:$1048576,4,0),"")</f>
        <v>17.66</v>
      </c>
      <c r="I996" s="501">
        <f t="shared" ref="I996:I997" si="176">TRUNC(G996*H996,2)</f>
        <v>8.83</v>
      </c>
    </row>
    <row r="997" spans="2:9" ht="25.5">
      <c r="B997" s="175" t="s">
        <v>786</v>
      </c>
      <c r="C997" s="176" t="s">
        <v>20</v>
      </c>
      <c r="D997" s="109">
        <v>88248</v>
      </c>
      <c r="E997" s="116" t="str">
        <f>IF($D997&lt;&gt;"",VLOOKUP($D997,'SINAPI-MT ABRIL 2021'!$A$1:G123087,2,0),"")</f>
        <v>AUXILIAR DE ENCANADOR OU BOMBEIRO HIDRÁULICO COM ENCARGOS COMPLEMENTARES</v>
      </c>
      <c r="F997" s="117" t="str">
        <f>IF($D997&lt;&gt;"",VLOOKUP($D997,'SINAPI-MT ABRIL 2021'!$1:$1048576,3,0),"")</f>
        <v>H</v>
      </c>
      <c r="G997" s="177">
        <v>0.5</v>
      </c>
      <c r="H997" s="106">
        <f>IF($D997&lt;&gt;"",VLOOKUP($D997,'SINAPI-MT ABRIL 2021'!$1:$1048576,4,0),"")</f>
        <v>13.48</v>
      </c>
      <c r="I997" s="107">
        <f t="shared" si="176"/>
        <v>6.74</v>
      </c>
    </row>
    <row r="998" spans="2:9" ht="25.5" customHeight="1">
      <c r="B998" s="149" t="s">
        <v>789</v>
      </c>
      <c r="C998" s="176" t="s">
        <v>30</v>
      </c>
      <c r="D998" s="103"/>
      <c r="E998" s="113" t="s">
        <v>847</v>
      </c>
      <c r="F998" s="179" t="s">
        <v>14</v>
      </c>
      <c r="G998" s="177">
        <v>1</v>
      </c>
      <c r="H998" s="182">
        <v>289.99</v>
      </c>
      <c r="I998" s="178">
        <f>TRUNC(G998*H998,2)</f>
        <v>289.99</v>
      </c>
    </row>
    <row r="999" spans="2:9" ht="14.25" customHeight="1" thickBot="1">
      <c r="B999" s="393"/>
      <c r="C999" s="394"/>
      <c r="D999" s="394"/>
      <c r="E999" s="395"/>
      <c r="F999" s="394"/>
      <c r="G999" s="396"/>
      <c r="H999" s="397"/>
      <c r="I999" s="398"/>
    </row>
    <row r="1000" spans="2:9" ht="25.5" customHeight="1" thickBot="1">
      <c r="B1000" s="540" t="s">
        <v>1028</v>
      </c>
      <c r="C1000" s="557"/>
      <c r="D1000" s="541"/>
      <c r="E1000" s="542" t="s">
        <v>620</v>
      </c>
      <c r="F1000" s="543" t="s">
        <v>994</v>
      </c>
      <c r="G1000" s="544"/>
      <c r="H1000" s="558"/>
      <c r="I1000" s="559">
        <f>TRUNC(SUM(I1001:I1001),2)</f>
        <v>545.65</v>
      </c>
    </row>
    <row r="1001" spans="2:9" ht="25.5">
      <c r="B1001" s="520" t="s">
        <v>786</v>
      </c>
      <c r="C1001" s="521" t="s">
        <v>20</v>
      </c>
      <c r="D1001" s="505">
        <v>100863</v>
      </c>
      <c r="E1001" s="497" t="str">
        <f>IF($D1001&lt;&gt;"",VLOOKUP($D1001,'SINAPI-MT ABRIL 2021'!$A$1:G123091,2,0),"")</f>
        <v>BARRA DE APOIO EM "L", EM ACO INOX POLIDO 70 X 70 CM, FIXADA NA PAREDE - FORNECIMENTO E INSTALACAO. AF_01/2020</v>
      </c>
      <c r="F1001" s="498" t="str">
        <f>IF($D1001&lt;&gt;"",VLOOKUP($D1001,'SINAPI-MT ABRIL 2021'!$1:$1048576,3,0),"")</f>
        <v>UN</v>
      </c>
      <c r="G1001" s="522">
        <v>1</v>
      </c>
      <c r="H1001" s="500">
        <f>IF($D1001&lt;&gt;"",VLOOKUP($D1001,'SINAPI-MT ABRIL 2021'!$1:$1048576,4,0),"")</f>
        <v>545.65</v>
      </c>
      <c r="I1001" s="501">
        <f t="shared" ref="I1001" si="177">TRUNC(G1001*H1001,2)</f>
        <v>545.65</v>
      </c>
    </row>
    <row r="1002" spans="2:9" ht="14.25" customHeight="1" thickBot="1">
      <c r="B1002" s="393"/>
      <c r="C1002" s="394"/>
      <c r="D1002" s="394"/>
      <c r="E1002" s="395"/>
      <c r="F1002" s="394"/>
      <c r="G1002" s="396"/>
      <c r="H1002" s="397"/>
      <c r="I1002" s="398"/>
    </row>
    <row r="1003" spans="2:9" ht="15" customHeight="1" thickBot="1">
      <c r="B1003" s="540" t="s">
        <v>1029</v>
      </c>
      <c r="C1003" s="557"/>
      <c r="D1003" s="541"/>
      <c r="E1003" s="542" t="s">
        <v>622</v>
      </c>
      <c r="F1003" s="543" t="s">
        <v>994</v>
      </c>
      <c r="G1003" s="544"/>
      <c r="H1003" s="558"/>
      <c r="I1003" s="559">
        <f>TRUNC(SUM(I1004:I1004),2)</f>
        <v>1083.6099999999999</v>
      </c>
    </row>
    <row r="1004" spans="2:9" ht="25.5">
      <c r="B1004" s="520" t="s">
        <v>786</v>
      </c>
      <c r="C1004" s="521" t="s">
        <v>20</v>
      </c>
      <c r="D1004" s="505">
        <v>100875</v>
      </c>
      <c r="E1004" s="497" t="str">
        <f>IF($D1004&lt;&gt;"",VLOOKUP($D1004,'SINAPI-MT ABRIL 2021'!$A$1:G123094,2,0),"")</f>
        <v>BANCO ARTICULADO, EM ACO INOX, PARA PCD, FIXADO NA PAREDE - FORNECIMENTO E INSTALAÇÃO. AF_01/2020</v>
      </c>
      <c r="F1004" s="498" t="str">
        <f>IF($D1004&lt;&gt;"",VLOOKUP($D1004,'SINAPI-MT ABRIL 2021'!$1:$1048576,3,0),"")</f>
        <v>UN</v>
      </c>
      <c r="G1004" s="522">
        <v>1</v>
      </c>
      <c r="H1004" s="500">
        <f>IF($D1004&lt;&gt;"",VLOOKUP($D1004,'SINAPI-MT ABRIL 2021'!$1:$1048576,4,0),"")</f>
        <v>1083.6099999999999</v>
      </c>
      <c r="I1004" s="501">
        <f t="shared" ref="I1004" si="178">TRUNC(G1004*H1004,2)</f>
        <v>1083.6099999999999</v>
      </c>
    </row>
    <row r="1005" spans="2:9" ht="14.25" customHeight="1" thickBot="1">
      <c r="B1005" s="393"/>
      <c r="C1005" s="394"/>
      <c r="D1005" s="394"/>
      <c r="E1005" s="395"/>
      <c r="F1005" s="394"/>
      <c r="G1005" s="396"/>
      <c r="H1005" s="397"/>
      <c r="I1005" s="398"/>
    </row>
    <row r="1006" spans="2:9" ht="15" customHeight="1" thickBot="1">
      <c r="B1006" s="540" t="s">
        <v>1030</v>
      </c>
      <c r="C1006" s="557"/>
      <c r="D1006" s="541"/>
      <c r="E1006" s="542" t="s">
        <v>623</v>
      </c>
      <c r="F1006" s="543" t="s">
        <v>994</v>
      </c>
      <c r="G1006" s="544"/>
      <c r="H1006" s="558"/>
      <c r="I1006" s="559">
        <f>TRUNC(SUM(I1007:I1008),2)</f>
        <v>19.399999999999999</v>
      </c>
    </row>
    <row r="1007" spans="2:9">
      <c r="B1007" s="520" t="s">
        <v>786</v>
      </c>
      <c r="C1007" s="521" t="s">
        <v>20</v>
      </c>
      <c r="D1007" s="505">
        <v>88316</v>
      </c>
      <c r="E1007" s="497" t="str">
        <f>IF($D1007&lt;&gt;"",VLOOKUP($D1007,'SINAPI-MT ABRIL 2021'!$A$1:G123097,2,0),"")</f>
        <v>SERVENTE COM ENCARGOS COMPLEMENTARES</v>
      </c>
      <c r="F1007" s="498" t="str">
        <f>IF($D1007&lt;&gt;"",VLOOKUP($D1007,'SINAPI-MT ABRIL 2021'!$1:$1048576,3,0),"")</f>
        <v>H</v>
      </c>
      <c r="G1007" s="522">
        <v>0.1</v>
      </c>
      <c r="H1007" s="500">
        <f>IF($D1007&lt;&gt;"",VLOOKUP($D1007,'SINAPI-MT ABRIL 2021'!$1:$1048576,4,0),"")</f>
        <v>14.02</v>
      </c>
      <c r="I1007" s="501">
        <f t="shared" ref="I1007:I1008" si="179">TRUNC(G1007*H1007,2)</f>
        <v>1.4</v>
      </c>
    </row>
    <row r="1008" spans="2:9">
      <c r="B1008" s="175" t="s">
        <v>789</v>
      </c>
      <c r="C1008" s="176" t="s">
        <v>20</v>
      </c>
      <c r="D1008" s="109">
        <v>37399</v>
      </c>
      <c r="E1008" s="116" t="str">
        <f>IF($D1008&lt;&gt;"",VLOOKUP($D1008,'SINAPI-MT ABRIL 2021'!$A$1:G123098,2,0),"")</f>
        <v>CABIDE/GANCHO DE BANHEIRO SIMPLES EM METAL CROMADO</v>
      </c>
      <c r="F1008" s="117" t="str">
        <f>IF($D1008&lt;&gt;"",VLOOKUP($D1008,'SINAPI-MT ABRIL 2021'!$1:$1048576,3,0),"")</f>
        <v xml:space="preserve">UN    </v>
      </c>
      <c r="G1008" s="177">
        <v>1</v>
      </c>
      <c r="H1008" s="106">
        <f>IF($D1008&lt;&gt;"",VLOOKUP($D1008,'SINAPI-MT ABRIL 2021'!$1:$1048576,4,0),"")</f>
        <v>18</v>
      </c>
      <c r="I1008" s="107">
        <f t="shared" si="179"/>
        <v>18</v>
      </c>
    </row>
    <row r="1009" spans="2:9" ht="14.25" customHeight="1" thickBot="1">
      <c r="B1009" s="402"/>
      <c r="C1009" s="403"/>
      <c r="D1009" s="404"/>
      <c r="E1009" s="405"/>
      <c r="F1009" s="403"/>
      <c r="G1009" s="156"/>
      <c r="H1009" s="406"/>
      <c r="I1009" s="407"/>
    </row>
    <row r="1010" spans="2:9" ht="25.5" customHeight="1" thickBot="1">
      <c r="B1010" s="540" t="s">
        <v>1031</v>
      </c>
      <c r="C1010" s="557"/>
      <c r="D1010" s="541"/>
      <c r="E1010" s="542" t="s">
        <v>1032</v>
      </c>
      <c r="F1010" s="543" t="s">
        <v>397</v>
      </c>
      <c r="G1010" s="544"/>
      <c r="H1010" s="558"/>
      <c r="I1010" s="559">
        <f>TRUNC(SUM(I1011:I1014),2)</f>
        <v>174.84</v>
      </c>
    </row>
    <row r="1011" spans="2:9" ht="25.5">
      <c r="B1011" s="520" t="s">
        <v>786</v>
      </c>
      <c r="C1011" s="521" t="s">
        <v>20</v>
      </c>
      <c r="D1011" s="505">
        <v>88248</v>
      </c>
      <c r="E1011" s="497" t="str">
        <f>IF($D1011&lt;&gt;"",VLOOKUP($D1011,'SINAPI-MT ABRIL 2021'!$A$1:G123101,2,0),"")</f>
        <v>AUXILIAR DE ENCANADOR OU BOMBEIRO HIDRÁULICO COM ENCARGOS COMPLEMENTARES</v>
      </c>
      <c r="F1011" s="498" t="str">
        <f>IF($D1011&lt;&gt;"",VLOOKUP($D1011,'SINAPI-MT ABRIL 2021'!$1:$1048576,3,0),"")</f>
        <v>H</v>
      </c>
      <c r="G1011" s="522">
        <v>3</v>
      </c>
      <c r="H1011" s="500">
        <f>IF($D1011&lt;&gt;"",VLOOKUP($D1011,'SINAPI-MT ABRIL 2021'!$1:$1048576,4,0),"")</f>
        <v>13.48</v>
      </c>
      <c r="I1011" s="501">
        <f t="shared" ref="I1011" si="180">TRUNC(G1011*H1011,2)</f>
        <v>40.44</v>
      </c>
    </row>
    <row r="1012" spans="2:9" ht="38.25" customHeight="1">
      <c r="B1012" s="149" t="s">
        <v>789</v>
      </c>
      <c r="C1012" s="176" t="s">
        <v>30</v>
      </c>
      <c r="D1012" s="103"/>
      <c r="E1012" s="113" t="s">
        <v>848</v>
      </c>
      <c r="F1012" s="179" t="s">
        <v>0</v>
      </c>
      <c r="G1012" s="177">
        <v>1</v>
      </c>
      <c r="H1012" s="182">
        <v>115</v>
      </c>
      <c r="I1012" s="178">
        <f>TRUNC(G1012*H1012,2)</f>
        <v>115</v>
      </c>
    </row>
    <row r="1013" spans="2:9">
      <c r="B1013" s="175" t="s">
        <v>786</v>
      </c>
      <c r="C1013" s="176" t="s">
        <v>20</v>
      </c>
      <c r="D1013" s="109">
        <v>88316</v>
      </c>
      <c r="E1013" s="116" t="str">
        <f>IF($D1013&lt;&gt;"",VLOOKUP($D1013,'SINAPI-MT ABRIL 2021'!$A$1:G123103,2,0),"")</f>
        <v>SERVENTE COM ENCARGOS COMPLEMENTARES</v>
      </c>
      <c r="F1013" s="117" t="str">
        <f>IF($D1013&lt;&gt;"",VLOOKUP($D1013,'SINAPI-MT ABRIL 2021'!$1:$1048576,3,0),"")</f>
        <v>H</v>
      </c>
      <c r="G1013" s="177">
        <v>0.1</v>
      </c>
      <c r="H1013" s="106">
        <f>IF($D1013&lt;&gt;"",VLOOKUP($D1013,'SINAPI-MT ABRIL 2021'!$1:$1048576,4,0),"")</f>
        <v>14.02</v>
      </c>
      <c r="I1013" s="107">
        <f t="shared" ref="I1013:I1014" si="181">TRUNC(G1013*H1013,2)</f>
        <v>1.4</v>
      </c>
    </row>
    <row r="1014" spans="2:9">
      <c r="B1014" s="175" t="s">
        <v>789</v>
      </c>
      <c r="C1014" s="176" t="s">
        <v>20</v>
      </c>
      <c r="D1014" s="109">
        <v>37399</v>
      </c>
      <c r="E1014" s="116" t="str">
        <f>IF($D1014&lt;&gt;"",VLOOKUP($D1014,'SINAPI-MT ABRIL 2021'!$A$1:G123104,2,0),"")</f>
        <v>CABIDE/GANCHO DE BANHEIRO SIMPLES EM METAL CROMADO</v>
      </c>
      <c r="F1014" s="117" t="str">
        <f>IF($D1014&lt;&gt;"",VLOOKUP($D1014,'SINAPI-MT ABRIL 2021'!$1:$1048576,3,0),"")</f>
        <v xml:space="preserve">UN    </v>
      </c>
      <c r="G1014" s="177">
        <v>1</v>
      </c>
      <c r="H1014" s="106">
        <f>IF($D1014&lt;&gt;"",VLOOKUP($D1014,'SINAPI-MT ABRIL 2021'!$1:$1048576,4,0),"")</f>
        <v>18</v>
      </c>
      <c r="I1014" s="107">
        <f t="shared" si="181"/>
        <v>18</v>
      </c>
    </row>
    <row r="1015" spans="2:9" ht="14.25" customHeight="1">
      <c r="B1015" s="159"/>
      <c r="C1015" s="246"/>
      <c r="D1015" s="150"/>
      <c r="E1015" s="151"/>
      <c r="F1015" s="246"/>
      <c r="G1015" s="248"/>
      <c r="H1015" s="100"/>
      <c r="I1015" s="101"/>
    </row>
    <row r="1016" spans="2:9" ht="18" customHeight="1">
      <c r="B1016" s="166" t="s">
        <v>255</v>
      </c>
      <c r="C1016" s="167"/>
      <c r="D1016" s="167"/>
      <c r="E1016" s="167"/>
      <c r="F1016" s="167"/>
      <c r="G1016" s="168"/>
      <c r="H1016" s="167"/>
      <c r="I1016" s="170"/>
    </row>
    <row r="1017" spans="2:9" ht="14.25" customHeight="1">
      <c r="B1017" s="160"/>
      <c r="C1017" s="161"/>
      <c r="D1017" s="162"/>
      <c r="E1017" s="162"/>
      <c r="F1017" s="161"/>
      <c r="G1017" s="163"/>
      <c r="H1017" s="164"/>
      <c r="I1017" s="165"/>
    </row>
    <row r="1018" spans="2:9" ht="14.25" customHeight="1" thickBot="1">
      <c r="B1018" s="363"/>
      <c r="C1018" s="364"/>
      <c r="D1018" s="365"/>
      <c r="E1018" s="365"/>
      <c r="F1018" s="364"/>
      <c r="G1018" s="366"/>
      <c r="H1018" s="367"/>
      <c r="I1018" s="368"/>
    </row>
    <row r="1019" spans="2:9" ht="33" customHeight="1" thickBot="1">
      <c r="B1019" s="540" t="s">
        <v>1033</v>
      </c>
      <c r="C1019" s="541"/>
      <c r="D1019" s="541"/>
      <c r="E1019" s="542" t="s">
        <v>258</v>
      </c>
      <c r="F1019" s="553" t="s">
        <v>992</v>
      </c>
      <c r="G1019" s="544"/>
      <c r="H1019" s="545"/>
      <c r="I1019" s="546">
        <f>TRUNC(SUM(I1020:I1025),2)</f>
        <v>694.52</v>
      </c>
    </row>
    <row r="1020" spans="2:9" ht="25.5">
      <c r="B1020" s="494" t="s">
        <v>789</v>
      </c>
      <c r="C1020" s="495" t="s">
        <v>20</v>
      </c>
      <c r="D1020" s="495">
        <v>599</v>
      </c>
      <c r="E1020" s="497" t="str">
        <f>IF($D1020&lt;&gt;"",VLOOKUP($D1020,'SINAPI-MT ABRIL 2021'!$A$1:G123110,2,0),"")</f>
        <v>JANELA FIXA EM ALUMINIO, 60  X 80 CM (A X L), BATENTE/REQUADRO DE 3 A 14 CM, COM VIDRO, SEM GUARNICAO/ALIZAR</v>
      </c>
      <c r="F1020" s="498" t="str">
        <f>IF($D1020&lt;&gt;"",VLOOKUP($D1020,'SINAPI-MT ABRIL 2021'!$1:$1048576,3,0),"")</f>
        <v xml:space="preserve">M2    </v>
      </c>
      <c r="G1020" s="499">
        <v>1</v>
      </c>
      <c r="H1020" s="500">
        <f>IF($D1020&lt;&gt;"",VLOOKUP($D1020,'SINAPI-MT ABRIL 2021'!$1:$1048576,4,0),"")</f>
        <v>525.05999999999995</v>
      </c>
      <c r="I1020" s="501">
        <f t="shared" ref="I1020:I1025" si="182">TRUNC(G1020*H1020,2)</f>
        <v>525.05999999999995</v>
      </c>
    </row>
    <row r="1021" spans="2:9" ht="42" customHeight="1">
      <c r="B1021" s="102" t="s">
        <v>789</v>
      </c>
      <c r="C1021" s="103" t="s">
        <v>20</v>
      </c>
      <c r="D1021" s="103">
        <v>10935</v>
      </c>
      <c r="E1021" s="116" t="str">
        <f>IF($D1021&lt;&gt;"",VLOOKUP($D1021,'SINAPI-MT ABRIL 2021'!$A$1:G123111,2,0),"")</f>
        <v>TELA DE ARAME GALVANIZADA REVESTIDA EM PVC, QUADRANGULAR / LOSANGULAR, FIO 2,77 MM (12 BWG), BITOLA FINAL = *3,8* MM, MALHA 7,5 X 7,5 CM, H = 2 M</v>
      </c>
      <c r="F1021" s="117" t="str">
        <f>IF($D1021&lt;&gt;"",VLOOKUP($D1021,'SINAPI-MT ABRIL 2021'!$1:$1048576,3,0),"")</f>
        <v xml:space="preserve">M2    </v>
      </c>
      <c r="G1021" s="105">
        <v>1</v>
      </c>
      <c r="H1021" s="106">
        <f>IF($D1021&lt;&gt;"",VLOOKUP($D1021,'SINAPI-MT ABRIL 2021'!$1:$1048576,4,0),"")</f>
        <v>42.34</v>
      </c>
      <c r="I1021" s="107">
        <f t="shared" si="182"/>
        <v>42.34</v>
      </c>
    </row>
    <row r="1022" spans="2:9">
      <c r="B1022" s="102" t="s">
        <v>786</v>
      </c>
      <c r="C1022" s="103" t="s">
        <v>20</v>
      </c>
      <c r="D1022" s="103">
        <v>88309</v>
      </c>
      <c r="E1022" s="116" t="str">
        <f>IF($D1022&lt;&gt;"",VLOOKUP($D1022,'SINAPI-MT ABRIL 2021'!$A$1:G123112,2,0),"")</f>
        <v>PEDREIRO COM ENCARGOS COMPLEMENTARES</v>
      </c>
      <c r="F1022" s="117" t="str">
        <f>IF($D1022&lt;&gt;"",VLOOKUP($D1022,'SINAPI-MT ABRIL 2021'!$1:$1048576,3,0),"")</f>
        <v>H</v>
      </c>
      <c r="G1022" s="105">
        <v>1.8</v>
      </c>
      <c r="H1022" s="106">
        <f>IF($D1022&lt;&gt;"",VLOOKUP($D1022,'SINAPI-MT ABRIL 2021'!$1:$1048576,4,0),"")</f>
        <v>17.670000000000002</v>
      </c>
      <c r="I1022" s="107">
        <f t="shared" si="182"/>
        <v>31.8</v>
      </c>
    </row>
    <row r="1023" spans="2:9">
      <c r="B1023" s="102" t="s">
        <v>786</v>
      </c>
      <c r="C1023" s="103" t="s">
        <v>20</v>
      </c>
      <c r="D1023" s="103">
        <v>88315</v>
      </c>
      <c r="E1023" s="116" t="str">
        <f>IF($D1023&lt;&gt;"",VLOOKUP($D1023,'SINAPI-MT ABRIL 2021'!$A$1:G123113,2,0),"")</f>
        <v>SERRALHEIRO COM ENCARGOS COMPLEMENTARES</v>
      </c>
      <c r="F1023" s="117" t="str">
        <f>IF($D1023&lt;&gt;"",VLOOKUP($D1023,'SINAPI-MT ABRIL 2021'!$1:$1048576,3,0),"")</f>
        <v>H</v>
      </c>
      <c r="G1023" s="105">
        <v>2.1</v>
      </c>
      <c r="H1023" s="106">
        <f>IF($D1023&lt;&gt;"",VLOOKUP($D1023,'SINAPI-MT ABRIL 2021'!$1:$1048576,4,0),"")</f>
        <v>17.579999999999998</v>
      </c>
      <c r="I1023" s="107">
        <f t="shared" si="182"/>
        <v>36.909999999999997</v>
      </c>
    </row>
    <row r="1024" spans="2:9">
      <c r="B1024" s="102" t="s">
        <v>786</v>
      </c>
      <c r="C1024" s="103" t="s">
        <v>20</v>
      </c>
      <c r="D1024" s="103">
        <v>88316</v>
      </c>
      <c r="E1024" s="116" t="str">
        <f>IF($D1024&lt;&gt;"",VLOOKUP($D1024,'SINAPI-MT ABRIL 2021'!$A$1:G123114,2,0),"")</f>
        <v>SERVENTE COM ENCARGOS COMPLEMENTARES</v>
      </c>
      <c r="F1024" s="117" t="str">
        <f>IF($D1024&lt;&gt;"",VLOOKUP($D1024,'SINAPI-MT ABRIL 2021'!$1:$1048576,3,0),"")</f>
        <v>H</v>
      </c>
      <c r="G1024" s="105">
        <v>2.5</v>
      </c>
      <c r="H1024" s="106">
        <f>IF($D1024&lt;&gt;"",VLOOKUP($D1024,'SINAPI-MT ABRIL 2021'!$1:$1048576,4,0),"")</f>
        <v>14.02</v>
      </c>
      <c r="I1024" s="107">
        <f t="shared" si="182"/>
        <v>35.049999999999997</v>
      </c>
    </row>
    <row r="1025" spans="2:9" ht="51" customHeight="1">
      <c r="B1025" s="102" t="s">
        <v>786</v>
      </c>
      <c r="C1025" s="103" t="s">
        <v>20</v>
      </c>
      <c r="D1025" s="103">
        <v>88627</v>
      </c>
      <c r="E1025" s="116" t="str">
        <f>IF($D1025&lt;&gt;"",VLOOKUP($D1025,'SINAPI-MT ABRIL 2021'!$A$1:G123115,2,0),"")</f>
        <v>ARGAMASSA TRAÇO 1:0,5:4,5 (EM VOLUME DE CIMENTO, CAL E AREIA MÉDIA ÚMIDA) PARA ASSENTAMENTO DE ALVENARIA, PREPARO MANUAL. AF_08/2019</v>
      </c>
      <c r="F1025" s="117" t="str">
        <f>IF($D1025&lt;&gt;"",VLOOKUP($D1025,'SINAPI-MT ABRIL 2021'!$1:$1048576,3,0),"")</f>
        <v>M3</v>
      </c>
      <c r="G1025" s="105">
        <v>0.05</v>
      </c>
      <c r="H1025" s="106">
        <f>IF($D1025&lt;&gt;"",VLOOKUP($D1025,'SINAPI-MT ABRIL 2021'!$1:$1048576,4,0),"")</f>
        <v>467.27</v>
      </c>
      <c r="I1025" s="107">
        <f t="shared" si="182"/>
        <v>23.36</v>
      </c>
    </row>
    <row r="1026" spans="2:9" ht="14.25" customHeight="1" thickBot="1">
      <c r="B1026" s="363"/>
      <c r="C1026" s="364"/>
      <c r="D1026" s="365"/>
      <c r="E1026" s="365"/>
      <c r="F1026" s="364"/>
      <c r="G1026" s="366"/>
      <c r="H1026" s="367"/>
      <c r="I1026" s="368"/>
    </row>
    <row r="1027" spans="2:9" ht="15" customHeight="1" thickBot="1">
      <c r="B1027" s="540" t="s">
        <v>257</v>
      </c>
      <c r="C1027" s="541"/>
      <c r="D1027" s="541"/>
      <c r="E1027" s="542" t="s">
        <v>261</v>
      </c>
      <c r="F1027" s="543" t="s">
        <v>397</v>
      </c>
      <c r="G1027" s="544"/>
      <c r="H1027" s="545"/>
      <c r="I1027" s="546">
        <f>TRUNC(SUM(I1028:I1030),2)</f>
        <v>38.83</v>
      </c>
    </row>
    <row r="1028" spans="2:9" ht="25.5">
      <c r="B1028" s="494" t="s">
        <v>783</v>
      </c>
      <c r="C1028" s="495" t="s">
        <v>20</v>
      </c>
      <c r="D1028" s="495">
        <v>88267</v>
      </c>
      <c r="E1028" s="497" t="str">
        <f>IF($D1028&lt;&gt;"",VLOOKUP($D1028,'SINAPI-MT ABRIL 2021'!$A$1:G123118,2,0),"")</f>
        <v>ENCANADOR OU BOMBEIRO HIDRÁULICO COM ENCARGOS COMPLEMENTARES</v>
      </c>
      <c r="F1028" s="498" t="str">
        <f>IF($D1028&lt;&gt;"",VLOOKUP($D1028,'SINAPI-MT ABRIL 2021'!$1:$1048576,3,0),"")</f>
        <v>H</v>
      </c>
      <c r="G1028" s="499">
        <v>0.14000000000000001</v>
      </c>
      <c r="H1028" s="500">
        <f>IF($D1028&lt;&gt;"",VLOOKUP($D1028,'SINAPI-MT ABRIL 2021'!$1:$1048576,4,0),"")</f>
        <v>17.66</v>
      </c>
      <c r="I1028" s="501">
        <f t="shared" ref="I1028:I1030" si="183">TRUNC(G1028*H1028,2)</f>
        <v>2.4700000000000002</v>
      </c>
    </row>
    <row r="1029" spans="2:9">
      <c r="B1029" s="102" t="s">
        <v>783</v>
      </c>
      <c r="C1029" s="103" t="s">
        <v>20</v>
      </c>
      <c r="D1029" s="103">
        <v>88316</v>
      </c>
      <c r="E1029" s="116" t="str">
        <f>IF($D1029&lt;&gt;"",VLOOKUP($D1029,'SINAPI-MT ABRIL 2021'!$A$1:G123119,2,0),"")</f>
        <v>SERVENTE COM ENCARGOS COMPLEMENTARES</v>
      </c>
      <c r="F1029" s="117" t="str">
        <f>IF($D1029&lt;&gt;"",VLOOKUP($D1029,'SINAPI-MT ABRIL 2021'!$1:$1048576,3,0),"")</f>
        <v>H</v>
      </c>
      <c r="G1029" s="105">
        <v>0.14000000000000001</v>
      </c>
      <c r="H1029" s="106">
        <f>IF($D1029&lt;&gt;"",VLOOKUP($D1029,'SINAPI-MT ABRIL 2021'!$1:$1048576,4,0),"")</f>
        <v>14.02</v>
      </c>
      <c r="I1029" s="107">
        <f t="shared" si="183"/>
        <v>1.96</v>
      </c>
    </row>
    <row r="1030" spans="2:9" ht="25.5">
      <c r="B1030" s="102" t="s">
        <v>789</v>
      </c>
      <c r="C1030" s="103" t="s">
        <v>20</v>
      </c>
      <c r="D1030" s="103">
        <v>7700</v>
      </c>
      <c r="E1030" s="116" t="str">
        <f>IF($D1030&lt;&gt;"",VLOOKUP($D1030,'SINAPI-MT ABRIL 2021'!$A$1:G123120,2,0),"")</f>
        <v>TUBO ACO GALVANIZADO COM COSTURA, CLASSE MEDIA, DN 3/4", E = *2,65* MM, PESO *1,58* KG/M (NBR 5580)</v>
      </c>
      <c r="F1030" s="117" t="str">
        <f>IF($D1030&lt;&gt;"",VLOOKUP($D1030,'SINAPI-MT ABRIL 2021'!$1:$1048576,3,0),"")</f>
        <v xml:space="preserve">M     </v>
      </c>
      <c r="G1030" s="105">
        <v>1.21</v>
      </c>
      <c r="H1030" s="106">
        <f>IF($D1030&lt;&gt;"",VLOOKUP($D1030,'SINAPI-MT ABRIL 2021'!$1:$1048576,4,0),"")</f>
        <v>28.43</v>
      </c>
      <c r="I1030" s="107">
        <f t="shared" si="183"/>
        <v>34.4</v>
      </c>
    </row>
    <row r="1031" spans="2:9" ht="14.25" customHeight="1" thickBot="1">
      <c r="B1031" s="363"/>
      <c r="C1031" s="364"/>
      <c r="D1031" s="365"/>
      <c r="E1031" s="365"/>
      <c r="F1031" s="364"/>
      <c r="G1031" s="366"/>
      <c r="H1031" s="367"/>
      <c r="I1031" s="368"/>
    </row>
    <row r="1032" spans="2:9" ht="15" customHeight="1" thickBot="1">
      <c r="B1032" s="540" t="s">
        <v>260</v>
      </c>
      <c r="C1032" s="541"/>
      <c r="D1032" s="541"/>
      <c r="E1032" s="542" t="s">
        <v>264</v>
      </c>
      <c r="F1032" s="543" t="s">
        <v>397</v>
      </c>
      <c r="G1032" s="544"/>
      <c r="H1032" s="545"/>
      <c r="I1032" s="546">
        <f>TRUNC(SUM(I1033:I1037),2)</f>
        <v>12.05</v>
      </c>
    </row>
    <row r="1033" spans="2:9">
      <c r="B1033" s="494" t="s">
        <v>783</v>
      </c>
      <c r="C1033" s="495" t="s">
        <v>20</v>
      </c>
      <c r="D1033" s="495">
        <v>88309</v>
      </c>
      <c r="E1033" s="497" t="str">
        <f>IF($D1033&lt;&gt;"",VLOOKUP($D1033,'SINAPI-MT ABRIL 2021'!$A$1:G123123,2,0),"")</f>
        <v>PEDREIRO COM ENCARGOS COMPLEMENTARES</v>
      </c>
      <c r="F1033" s="498" t="str">
        <f>IF($D1033&lt;&gt;"",VLOOKUP($D1033,'SINAPI-MT ABRIL 2021'!$1:$1048576,3,0),"")</f>
        <v>H</v>
      </c>
      <c r="G1033" s="499">
        <v>0.12</v>
      </c>
      <c r="H1033" s="500">
        <f>IF($D1033&lt;&gt;"",VLOOKUP($D1033,'SINAPI-MT ABRIL 2021'!$1:$1048576,4,0),"")</f>
        <v>17.670000000000002</v>
      </c>
      <c r="I1033" s="501">
        <f t="shared" ref="I1033:I1037" si="184">TRUNC(G1033*H1033,2)</f>
        <v>2.12</v>
      </c>
    </row>
    <row r="1034" spans="2:9">
      <c r="B1034" s="102" t="s">
        <v>783</v>
      </c>
      <c r="C1034" s="103" t="s">
        <v>20</v>
      </c>
      <c r="D1034" s="103">
        <v>88316</v>
      </c>
      <c r="E1034" s="116" t="str">
        <f>IF($D1034&lt;&gt;"",VLOOKUP($D1034,'SINAPI-MT ABRIL 2021'!$A$1:G123124,2,0),"")</f>
        <v>SERVENTE COM ENCARGOS COMPLEMENTARES</v>
      </c>
      <c r="F1034" s="117" t="str">
        <f>IF($D1034&lt;&gt;"",VLOOKUP($D1034,'SINAPI-MT ABRIL 2021'!$1:$1048576,3,0),"")</f>
        <v>H</v>
      </c>
      <c r="G1034" s="105">
        <v>0.12</v>
      </c>
      <c r="H1034" s="106">
        <f>IF($D1034&lt;&gt;"",VLOOKUP($D1034,'SINAPI-MT ABRIL 2021'!$1:$1048576,4,0),"")</f>
        <v>14.02</v>
      </c>
      <c r="I1034" s="107">
        <f t="shared" si="184"/>
        <v>1.68</v>
      </c>
    </row>
    <row r="1035" spans="2:9" ht="25.5">
      <c r="B1035" s="102" t="s">
        <v>789</v>
      </c>
      <c r="C1035" s="103" t="s">
        <v>20</v>
      </c>
      <c r="D1035" s="103">
        <v>370</v>
      </c>
      <c r="E1035" s="116" t="str">
        <f>IF($D1035&lt;&gt;"",VLOOKUP($D1035,'SINAPI-MT ABRIL 2021'!$A$1:G123125,2,0),"")</f>
        <v>AREIA MEDIA - POSTO JAZIDA/FORNECEDOR (RETIRADO NA JAZIDA, SEM TRANSPORTE)</v>
      </c>
      <c r="F1035" s="117" t="str">
        <f>IF($D1035&lt;&gt;"",VLOOKUP($D1035,'SINAPI-MT ABRIL 2021'!$1:$1048576,3,0),"")</f>
        <v xml:space="preserve">M3    </v>
      </c>
      <c r="G1035" s="105">
        <v>1.7999999999999999E-2</v>
      </c>
      <c r="H1035" s="106">
        <f>IF($D1035&lt;&gt;"",VLOOKUP($D1035,'SINAPI-MT ABRIL 2021'!$1:$1048576,4,0),"")</f>
        <v>74.17</v>
      </c>
      <c r="I1035" s="107">
        <f t="shared" si="184"/>
        <v>1.33</v>
      </c>
    </row>
    <row r="1036" spans="2:9">
      <c r="B1036" s="102" t="s">
        <v>789</v>
      </c>
      <c r="C1036" s="103" t="s">
        <v>20</v>
      </c>
      <c r="D1036" s="103">
        <v>1379</v>
      </c>
      <c r="E1036" s="116" t="str">
        <f>IF($D1036&lt;&gt;"",VLOOKUP($D1036,'SINAPI-MT ABRIL 2021'!$A$1:G123126,2,0),"")</f>
        <v>CIMENTO PORTLAND COMPOSTO CP II-32</v>
      </c>
      <c r="F1036" s="117" t="str">
        <f>IF($D1036&lt;&gt;"",VLOOKUP($D1036,'SINAPI-MT ABRIL 2021'!$1:$1048576,3,0),"")</f>
        <v xml:space="preserve">KG    </v>
      </c>
      <c r="G1036" s="105">
        <v>8.6</v>
      </c>
      <c r="H1036" s="106">
        <f>IF($D1036&lt;&gt;"",VLOOKUP($D1036,'SINAPI-MT ABRIL 2021'!$1:$1048576,4,0),"")</f>
        <v>0.6</v>
      </c>
      <c r="I1036" s="107">
        <f t="shared" si="184"/>
        <v>5.16</v>
      </c>
    </row>
    <row r="1037" spans="2:9" ht="25.5">
      <c r="B1037" s="102" t="s">
        <v>789</v>
      </c>
      <c r="C1037" s="103" t="s">
        <v>20</v>
      </c>
      <c r="D1037" s="103">
        <v>4721</v>
      </c>
      <c r="E1037" s="116" t="str">
        <f>IF($D1037&lt;&gt;"",VLOOKUP($D1037,'SINAPI-MT ABRIL 2021'!$A$1:G123127,2,0),"")</f>
        <v>PEDRA BRITADA N. 1 (9,5 a 19 MM) POSTO PEDREIRA/FORNECEDOR, SEM FRETE</v>
      </c>
      <c r="F1037" s="117" t="str">
        <f>IF($D1037&lt;&gt;"",VLOOKUP($D1037,'SINAPI-MT ABRIL 2021'!$1:$1048576,3,0),"")</f>
        <v xml:space="preserve">M3    </v>
      </c>
      <c r="G1037" s="105">
        <v>2.3E-2</v>
      </c>
      <c r="H1037" s="106">
        <f>IF($D1037&lt;&gt;"",VLOOKUP($D1037,'SINAPI-MT ABRIL 2021'!$1:$1048576,4,0),"")</f>
        <v>76.94</v>
      </c>
      <c r="I1037" s="107">
        <f t="shared" si="184"/>
        <v>1.76</v>
      </c>
    </row>
    <row r="1038" spans="2:9" ht="14.25" customHeight="1" thickBot="1">
      <c r="B1038" s="152"/>
      <c r="C1038" s="153"/>
      <c r="D1038" s="154"/>
      <c r="E1038" s="155"/>
      <c r="F1038" s="153"/>
      <c r="G1038" s="156"/>
      <c r="H1038" s="157"/>
      <c r="I1038" s="158"/>
    </row>
    <row r="1039" spans="2:9" ht="15" customHeight="1" thickBot="1">
      <c r="B1039" s="540" t="s">
        <v>263</v>
      </c>
      <c r="C1039" s="541"/>
      <c r="D1039" s="541"/>
      <c r="E1039" s="542" t="s">
        <v>624</v>
      </c>
      <c r="F1039" s="543" t="s">
        <v>994</v>
      </c>
      <c r="G1039" s="544"/>
      <c r="H1039" s="545"/>
      <c r="I1039" s="546">
        <f>TRUNC(SUM(I1040:I1042),2)</f>
        <v>295.31</v>
      </c>
    </row>
    <row r="1040" spans="2:9" ht="25.5">
      <c r="B1040" s="502" t="s">
        <v>789</v>
      </c>
      <c r="C1040" s="503" t="s">
        <v>20</v>
      </c>
      <c r="D1040" s="505">
        <v>39634</v>
      </c>
      <c r="E1040" s="497" t="str">
        <f>IF($D1040&lt;&gt;"",VLOOKUP($D1040,'SINAPI-MT ABRIL 2021'!$A$1:G123130,2,0),"")</f>
        <v>FITA ADESIVA ANTICORROSIVA DE PVC FLEXIVEL, COR PRETA, PARA PROTECAO TUBULACAO, 50 MM X 30 M (L X C), E= *0,25* MM</v>
      </c>
      <c r="F1040" s="498" t="str">
        <f>IF($D1040&lt;&gt;"",VLOOKUP($D1040,'SINAPI-MT ABRIL 2021'!$1:$1048576,3,0),"")</f>
        <v xml:space="preserve">M     </v>
      </c>
      <c r="G1040" s="508">
        <v>30</v>
      </c>
      <c r="H1040" s="500">
        <f>IF($D1040&lt;&gt;"",VLOOKUP($D1040,'SINAPI-MT ABRIL 2021'!$1:$1048576,4,0),"")</f>
        <v>9.68</v>
      </c>
      <c r="I1040" s="501">
        <f t="shared" ref="I1040:I1042" si="185">TRUNC(G1040*H1040,2)</f>
        <v>290.39999999999998</v>
      </c>
    </row>
    <row r="1041" spans="2:9">
      <c r="B1041" s="149" t="s">
        <v>789</v>
      </c>
      <c r="C1041" s="246" t="s">
        <v>20</v>
      </c>
      <c r="D1041" s="109">
        <v>88247</v>
      </c>
      <c r="E1041" s="116" t="str">
        <f>IF($D1041&lt;&gt;"",VLOOKUP($D1041,'SINAPI-MT ABRIL 2021'!$A$1:G123131,2,0),"")</f>
        <v>AUXILIAR DE ELETRICISTA COM ENCARGOS COMPLEMENTARES</v>
      </c>
      <c r="F1041" s="117" t="str">
        <f>IF($D1041&lt;&gt;"",VLOOKUP($D1041,'SINAPI-MT ABRIL 2021'!$1:$1048576,3,0),"")</f>
        <v>H</v>
      </c>
      <c r="G1041" s="112">
        <v>0.13200000000000001</v>
      </c>
      <c r="H1041" s="106">
        <f>IF($D1041&lt;&gt;"",VLOOKUP($D1041,'SINAPI-MT ABRIL 2021'!$1:$1048576,4,0),"")</f>
        <v>14</v>
      </c>
      <c r="I1041" s="107">
        <f t="shared" si="185"/>
        <v>1.84</v>
      </c>
    </row>
    <row r="1042" spans="2:9">
      <c r="B1042" s="149" t="s">
        <v>789</v>
      </c>
      <c r="C1042" s="246" t="s">
        <v>20</v>
      </c>
      <c r="D1042" s="109">
        <v>88264</v>
      </c>
      <c r="E1042" s="116" t="str">
        <f>IF($D1042&lt;&gt;"",VLOOKUP($D1042,'SINAPI-MT ABRIL 2021'!$A$1:G123132,2,0),"")</f>
        <v>ELETRICISTA COM ENCARGOS COMPLEMENTARES</v>
      </c>
      <c r="F1042" s="117" t="str">
        <f>IF($D1042&lt;&gt;"",VLOOKUP($D1042,'SINAPI-MT ABRIL 2021'!$1:$1048576,3,0),"")</f>
        <v>H</v>
      </c>
      <c r="G1042" s="112">
        <v>0.16800000000000001</v>
      </c>
      <c r="H1042" s="106">
        <f>IF($D1042&lt;&gt;"",VLOOKUP($D1042,'SINAPI-MT ABRIL 2021'!$1:$1048576,4,0),"")</f>
        <v>18.3</v>
      </c>
      <c r="I1042" s="107">
        <f t="shared" si="185"/>
        <v>3.07</v>
      </c>
    </row>
    <row r="1043" spans="2:9" ht="14.25" customHeight="1" thickBot="1">
      <c r="B1043" s="363"/>
      <c r="C1043" s="364"/>
      <c r="D1043" s="365"/>
      <c r="E1043" s="365"/>
      <c r="F1043" s="364"/>
      <c r="G1043" s="366"/>
      <c r="H1043" s="367"/>
      <c r="I1043" s="368"/>
    </row>
    <row r="1044" spans="2:9" ht="15" customHeight="1" thickBot="1">
      <c r="B1044" s="540" t="s">
        <v>1034</v>
      </c>
      <c r="C1044" s="541"/>
      <c r="D1044" s="541"/>
      <c r="E1044" s="542" t="s">
        <v>625</v>
      </c>
      <c r="F1044" s="543" t="s">
        <v>994</v>
      </c>
      <c r="G1044" s="544"/>
      <c r="H1044" s="545"/>
      <c r="I1044" s="546">
        <f>TRUNC(SUM(I1045:I1049),2)</f>
        <v>48.67</v>
      </c>
    </row>
    <row r="1045" spans="2:9" ht="28.5" customHeight="1">
      <c r="B1045" s="502" t="s">
        <v>789</v>
      </c>
      <c r="C1045" s="503" t="s">
        <v>20</v>
      </c>
      <c r="D1045" s="505">
        <v>118</v>
      </c>
      <c r="E1045" s="497" t="str">
        <f>IF($D1045&lt;&gt;"",VLOOKUP($D1045,'SINAPI-MT ABRIL 2021'!$A$1:G123135,2,0),"")</f>
        <v>PASTA VEDA JUNTAS/ROSCA, LATA DE *500* G, PARA INSTALACOES DE GAS E OUTROS</v>
      </c>
      <c r="F1045" s="498" t="str">
        <f>IF($D1045&lt;&gt;"",VLOOKUP($D1045,'SINAPI-MT ABRIL 2021'!$1:$1048576,3,0),"")</f>
        <v xml:space="preserve">UN    </v>
      </c>
      <c r="G1045" s="508">
        <v>2.4E-2</v>
      </c>
      <c r="H1045" s="500">
        <f>IF($D1045&lt;&gt;"",VLOOKUP($D1045,'SINAPI-MT ABRIL 2021'!$1:$1048576,4,0),"")</f>
        <v>112.4</v>
      </c>
      <c r="I1045" s="501">
        <f t="shared" ref="I1045:I1049" si="186">TRUNC(G1045*H1045,2)</f>
        <v>2.69</v>
      </c>
    </row>
    <row r="1046" spans="2:9">
      <c r="B1046" s="149" t="s">
        <v>789</v>
      </c>
      <c r="C1046" s="246" t="s">
        <v>20</v>
      </c>
      <c r="D1046" s="109">
        <v>3146</v>
      </c>
      <c r="E1046" s="116" t="str">
        <f>IF($D1046&lt;&gt;"",VLOOKUP($D1046,'SINAPI-MT ABRIL 2021'!$A$1:G123136,2,0),"")</f>
        <v>FITA VEDA ROSCA EM ROLOS DE 18 MM X 10 M (L X C)</v>
      </c>
      <c r="F1046" s="117" t="str">
        <f>IF($D1046&lt;&gt;"",VLOOKUP($D1046,'SINAPI-MT ABRIL 2021'!$1:$1048576,3,0),"")</f>
        <v xml:space="preserve">UN    </v>
      </c>
      <c r="G1046" s="112">
        <v>7.0000000000000007E-2</v>
      </c>
      <c r="H1046" s="106">
        <f>IF($D1046&lt;&gt;"",VLOOKUP($D1046,'SINAPI-MT ABRIL 2021'!$1:$1048576,4,0),"")</f>
        <v>4.97</v>
      </c>
      <c r="I1046" s="107">
        <f t="shared" si="186"/>
        <v>0.34</v>
      </c>
    </row>
    <row r="1047" spans="2:9">
      <c r="B1047" s="149" t="s">
        <v>789</v>
      </c>
      <c r="C1047" s="246" t="s">
        <v>20</v>
      </c>
      <c r="D1047" s="109">
        <v>11749</v>
      </c>
      <c r="E1047" s="116" t="str">
        <f>IF($D1047&lt;&gt;"",VLOOKUP($D1047,'SINAPI-MT ABRIL 2021'!$A$1:G123137,2,0),"")</f>
        <v>VALVULA DE ESFERA BRUTA EM BRONZE, BITOLA 3/4 " (REF 1552-B)</v>
      </c>
      <c r="F1047" s="117" t="str">
        <f>IF($D1047&lt;&gt;"",VLOOKUP($D1047,'SINAPI-MT ABRIL 2021'!$1:$1048576,3,0),"")</f>
        <v xml:space="preserve">UN    </v>
      </c>
      <c r="G1047" s="112">
        <v>1</v>
      </c>
      <c r="H1047" s="106">
        <f>IF($D1047&lt;&gt;"",VLOOKUP($D1047,'SINAPI-MT ABRIL 2021'!$1:$1048576,4,0),"")</f>
        <v>28.52</v>
      </c>
      <c r="I1047" s="107">
        <f t="shared" si="186"/>
        <v>28.52</v>
      </c>
    </row>
    <row r="1048" spans="2:9" ht="25.5">
      <c r="B1048" s="149" t="s">
        <v>786</v>
      </c>
      <c r="C1048" s="246" t="s">
        <v>20</v>
      </c>
      <c r="D1048" s="109">
        <v>88248</v>
      </c>
      <c r="E1048" s="116" t="str">
        <f>IF($D1048&lt;&gt;"",VLOOKUP($D1048,'SINAPI-MT ABRIL 2021'!$A$1:G123138,2,0),"")</f>
        <v>AUXILIAR DE ENCANADOR OU BOMBEIRO HIDRÁULICO COM ENCARGOS COMPLEMENTARES</v>
      </c>
      <c r="F1048" s="117" t="str">
        <f>IF($D1048&lt;&gt;"",VLOOKUP($D1048,'SINAPI-MT ABRIL 2021'!$1:$1048576,3,0),"")</f>
        <v>H</v>
      </c>
      <c r="G1048" s="112">
        <v>0.55000000000000004</v>
      </c>
      <c r="H1048" s="106">
        <f>IF($D1048&lt;&gt;"",VLOOKUP($D1048,'SINAPI-MT ABRIL 2021'!$1:$1048576,4,0),"")</f>
        <v>13.48</v>
      </c>
      <c r="I1048" s="107">
        <f t="shared" si="186"/>
        <v>7.41</v>
      </c>
    </row>
    <row r="1049" spans="2:9" ht="25.5">
      <c r="B1049" s="149" t="s">
        <v>786</v>
      </c>
      <c r="C1049" s="246" t="s">
        <v>20</v>
      </c>
      <c r="D1049" s="109">
        <v>88267</v>
      </c>
      <c r="E1049" s="116" t="str">
        <f>IF($D1049&lt;&gt;"",VLOOKUP($D1049,'SINAPI-MT ABRIL 2021'!$A$1:G123139,2,0),"")</f>
        <v>ENCANADOR OU BOMBEIRO HIDRÁULICO COM ENCARGOS COMPLEMENTARES</v>
      </c>
      <c r="F1049" s="117" t="str">
        <f>IF($D1049&lt;&gt;"",VLOOKUP($D1049,'SINAPI-MT ABRIL 2021'!$1:$1048576,3,0),"")</f>
        <v>H</v>
      </c>
      <c r="G1049" s="112">
        <v>0.55000000000000004</v>
      </c>
      <c r="H1049" s="106">
        <f>IF($D1049&lt;&gt;"",VLOOKUP($D1049,'SINAPI-MT ABRIL 2021'!$1:$1048576,4,0),"")</f>
        <v>17.66</v>
      </c>
      <c r="I1049" s="107">
        <f t="shared" si="186"/>
        <v>9.7100000000000009</v>
      </c>
    </row>
    <row r="1050" spans="2:9" ht="14.25" customHeight="1" thickBot="1">
      <c r="B1050" s="376"/>
      <c r="C1050" s="153"/>
      <c r="D1050" s="377"/>
      <c r="E1050" s="373"/>
      <c r="F1050" s="374"/>
      <c r="G1050" s="360"/>
      <c r="H1050" s="375"/>
      <c r="I1050" s="372"/>
    </row>
    <row r="1051" spans="2:9" ht="15" customHeight="1" thickBot="1">
      <c r="B1051" s="540" t="s">
        <v>1035</v>
      </c>
      <c r="C1051" s="541"/>
      <c r="D1051" s="541"/>
      <c r="E1051" s="542" t="s">
        <v>626</v>
      </c>
      <c r="F1051" s="543" t="s">
        <v>994</v>
      </c>
      <c r="G1051" s="544"/>
      <c r="H1051" s="545"/>
      <c r="I1051" s="546">
        <f>TRUNC(SUM(I1052:I1055),2)</f>
        <v>49.41</v>
      </c>
    </row>
    <row r="1052" spans="2:9">
      <c r="B1052" s="502" t="s">
        <v>789</v>
      </c>
      <c r="C1052" s="503" t="s">
        <v>20</v>
      </c>
      <c r="D1052" s="505">
        <v>3143</v>
      </c>
      <c r="E1052" s="497" t="str">
        <f>IF($D1052&lt;&gt;"",VLOOKUP($D1052,'SINAPI-MT ABRIL 2021'!$A$1:G123142,2,0),"")</f>
        <v>FITA VEDA ROSCA EM ROLOS DE 18 MM X 25 M (L X C)</v>
      </c>
      <c r="F1052" s="498" t="str">
        <f>IF($D1052&lt;&gt;"",VLOOKUP($D1052,'SINAPI-MT ABRIL 2021'!$1:$1048576,3,0),"")</f>
        <v xml:space="preserve">UN    </v>
      </c>
      <c r="G1052" s="508">
        <v>0.11600000000000001</v>
      </c>
      <c r="H1052" s="500">
        <f>IF($D1052&lt;&gt;"",VLOOKUP($D1052,'SINAPI-MT ABRIL 2021'!$1:$1048576,4,0),"")</f>
        <v>11.3</v>
      </c>
      <c r="I1052" s="501">
        <f t="shared" ref="I1052:I1055" si="187">TRUNC(G1052*H1052,2)</f>
        <v>1.31</v>
      </c>
    </row>
    <row r="1053" spans="2:9" ht="25.5">
      <c r="B1053" s="149" t="s">
        <v>789</v>
      </c>
      <c r="C1053" s="246" t="s">
        <v>20</v>
      </c>
      <c r="D1053" s="109">
        <v>9885</v>
      </c>
      <c r="E1053" s="116" t="str">
        <f>IF($D1053&lt;&gt;"",VLOOKUP($D1053,'SINAPI-MT ABRIL 2021'!$A$1:G123143,2,0),"")</f>
        <v>UNIAO DE FERRO GALVANIZADO, COM ROSCA BSP, COM ASSENTO PLANO, DE 3/4"</v>
      </c>
      <c r="F1053" s="117" t="str">
        <f>IF($D1053&lt;&gt;"",VLOOKUP($D1053,'SINAPI-MT ABRIL 2021'!$1:$1048576,3,0),"")</f>
        <v xml:space="preserve">UN    </v>
      </c>
      <c r="G1053" s="112">
        <v>1</v>
      </c>
      <c r="H1053" s="106">
        <f>IF($D1053&lt;&gt;"",VLOOKUP($D1053,'SINAPI-MT ABRIL 2021'!$1:$1048576,4,0),"")</f>
        <v>19.600000000000001</v>
      </c>
      <c r="I1053" s="107">
        <f t="shared" si="187"/>
        <v>19.600000000000001</v>
      </c>
    </row>
    <row r="1054" spans="2:9" ht="25.5">
      <c r="B1054" s="149" t="s">
        <v>786</v>
      </c>
      <c r="C1054" s="246" t="s">
        <v>20</v>
      </c>
      <c r="D1054" s="109">
        <v>88267</v>
      </c>
      <c r="E1054" s="116" t="str">
        <f>IF($D1054&lt;&gt;"",VLOOKUP($D1054,'SINAPI-MT ABRIL 2021'!$A$1:G123144,2,0),"")</f>
        <v>ENCANADOR OU BOMBEIRO HIDRÁULICO COM ENCARGOS COMPLEMENTARES</v>
      </c>
      <c r="F1054" s="117" t="str">
        <f>IF($D1054&lt;&gt;"",VLOOKUP($D1054,'SINAPI-MT ABRIL 2021'!$1:$1048576,3,0),"")</f>
        <v>H</v>
      </c>
      <c r="G1054" s="112">
        <v>0.9</v>
      </c>
      <c r="H1054" s="106">
        <f>IF($D1054&lt;&gt;"",VLOOKUP($D1054,'SINAPI-MT ABRIL 2021'!$1:$1048576,4,0),"")</f>
        <v>17.66</v>
      </c>
      <c r="I1054" s="107">
        <f t="shared" si="187"/>
        <v>15.89</v>
      </c>
    </row>
    <row r="1055" spans="2:9">
      <c r="B1055" s="149" t="s">
        <v>786</v>
      </c>
      <c r="C1055" s="246" t="s">
        <v>20</v>
      </c>
      <c r="D1055" s="109">
        <v>88316</v>
      </c>
      <c r="E1055" s="116" t="str">
        <f>IF($D1055&lt;&gt;"",VLOOKUP($D1055,'SINAPI-MT ABRIL 2021'!$A$1:G123145,2,0),"")</f>
        <v>SERVENTE COM ENCARGOS COMPLEMENTARES</v>
      </c>
      <c r="F1055" s="117" t="str">
        <f>IF($D1055&lt;&gt;"",VLOOKUP($D1055,'SINAPI-MT ABRIL 2021'!$1:$1048576,3,0),"")</f>
        <v>H</v>
      </c>
      <c r="G1055" s="112">
        <v>0.9</v>
      </c>
      <c r="H1055" s="106">
        <f>IF($D1055&lt;&gt;"",VLOOKUP($D1055,'SINAPI-MT ABRIL 2021'!$1:$1048576,4,0),"")</f>
        <v>14.02</v>
      </c>
      <c r="I1055" s="107">
        <f t="shared" si="187"/>
        <v>12.61</v>
      </c>
    </row>
    <row r="1056" spans="2:9" ht="14.25" customHeight="1" thickBot="1">
      <c r="B1056" s="363"/>
      <c r="C1056" s="364"/>
      <c r="D1056" s="365"/>
      <c r="E1056" s="365"/>
      <c r="F1056" s="364"/>
      <c r="G1056" s="366"/>
      <c r="H1056" s="367"/>
      <c r="I1056" s="368"/>
    </row>
    <row r="1057" spans="2:9" ht="15" customHeight="1" thickBot="1">
      <c r="B1057" s="540" t="s">
        <v>1036</v>
      </c>
      <c r="C1057" s="541"/>
      <c r="D1057" s="541"/>
      <c r="E1057" s="542" t="s">
        <v>627</v>
      </c>
      <c r="F1057" s="543" t="s">
        <v>994</v>
      </c>
      <c r="G1057" s="544"/>
      <c r="H1057" s="545"/>
      <c r="I1057" s="546">
        <f>TRUNC(SUM(I1058:I1060),2)</f>
        <v>30.17</v>
      </c>
    </row>
    <row r="1058" spans="2:9" ht="25.5">
      <c r="B1058" s="502" t="s">
        <v>789</v>
      </c>
      <c r="C1058" s="503" t="s">
        <v>20</v>
      </c>
      <c r="D1058" s="505">
        <v>40359</v>
      </c>
      <c r="E1058" s="497" t="str">
        <f>IF($D1058&lt;&gt;"",VLOOKUP($D1058,'SINAPI-MT ABRIL 2021'!$A$1:G123148,2,0),"")</f>
        <v>NIPLE SEXTAVADO EM ACO CARBONO, COM ROSCA BSP, PRESSAO 3.000 LBS, DN 3/4"</v>
      </c>
      <c r="F1058" s="498" t="str">
        <f>IF($D1058&lt;&gt;"",VLOOKUP($D1058,'SINAPI-MT ABRIL 2021'!$1:$1048576,3,0),"")</f>
        <v xml:space="preserve">UN    </v>
      </c>
      <c r="G1058" s="508">
        <v>1</v>
      </c>
      <c r="H1058" s="500">
        <f>IF($D1058&lt;&gt;"",VLOOKUP($D1058,'SINAPI-MT ABRIL 2021'!$1:$1048576,4,0),"")</f>
        <v>11.17</v>
      </c>
      <c r="I1058" s="501">
        <f t="shared" ref="I1058:I1060" si="188">TRUNC(G1058*H1058,2)</f>
        <v>11.17</v>
      </c>
    </row>
    <row r="1059" spans="2:9" ht="25.5">
      <c r="B1059" s="149" t="s">
        <v>786</v>
      </c>
      <c r="C1059" s="246" t="s">
        <v>20</v>
      </c>
      <c r="D1059" s="109">
        <v>88267</v>
      </c>
      <c r="E1059" s="116" t="str">
        <f>IF($D1059&lt;&gt;"",VLOOKUP($D1059,'SINAPI-MT ABRIL 2021'!$A$1:G123149,2,0),"")</f>
        <v>ENCANADOR OU BOMBEIRO HIDRÁULICO COM ENCARGOS COMPLEMENTARES</v>
      </c>
      <c r="F1059" s="117" t="str">
        <f>IF($D1059&lt;&gt;"",VLOOKUP($D1059,'SINAPI-MT ABRIL 2021'!$1:$1048576,3,0),"")</f>
        <v>H</v>
      </c>
      <c r="G1059" s="112">
        <v>0.6</v>
      </c>
      <c r="H1059" s="106">
        <f>IF($D1059&lt;&gt;"",VLOOKUP($D1059,'SINAPI-MT ABRIL 2021'!$1:$1048576,4,0),"")</f>
        <v>17.66</v>
      </c>
      <c r="I1059" s="107">
        <f t="shared" si="188"/>
        <v>10.59</v>
      </c>
    </row>
    <row r="1060" spans="2:9">
      <c r="B1060" s="149" t="s">
        <v>786</v>
      </c>
      <c r="C1060" s="246" t="s">
        <v>20</v>
      </c>
      <c r="D1060" s="109">
        <v>88316</v>
      </c>
      <c r="E1060" s="116" t="str">
        <f>IF($D1060&lt;&gt;"",VLOOKUP($D1060,'SINAPI-MT ABRIL 2021'!$A$1:G123150,2,0),"")</f>
        <v>SERVENTE COM ENCARGOS COMPLEMENTARES</v>
      </c>
      <c r="F1060" s="117" t="str">
        <f>IF($D1060&lt;&gt;"",VLOOKUP($D1060,'SINAPI-MT ABRIL 2021'!$1:$1048576,3,0),"")</f>
        <v>H</v>
      </c>
      <c r="G1060" s="112">
        <v>0.6</v>
      </c>
      <c r="H1060" s="106">
        <f>IF($D1060&lt;&gt;"",VLOOKUP($D1060,'SINAPI-MT ABRIL 2021'!$1:$1048576,4,0),"")</f>
        <v>14.02</v>
      </c>
      <c r="I1060" s="107">
        <f t="shared" si="188"/>
        <v>8.41</v>
      </c>
    </row>
    <row r="1061" spans="2:9" ht="14.25" customHeight="1" thickBot="1">
      <c r="B1061" s="363"/>
      <c r="C1061" s="364"/>
      <c r="D1061" s="365"/>
      <c r="E1061" s="365"/>
      <c r="F1061" s="364"/>
      <c r="G1061" s="366"/>
      <c r="H1061" s="367"/>
      <c r="I1061" s="368"/>
    </row>
    <row r="1062" spans="2:9" ht="15" customHeight="1" thickBot="1">
      <c r="B1062" s="540" t="s">
        <v>1037</v>
      </c>
      <c r="C1062" s="541"/>
      <c r="D1062" s="541"/>
      <c r="E1062" s="542" t="s">
        <v>628</v>
      </c>
      <c r="F1062" s="543" t="s">
        <v>994</v>
      </c>
      <c r="G1062" s="544"/>
      <c r="H1062" s="545"/>
      <c r="I1062" s="546">
        <f>TRUNC(SUM(I1063:I1065),2)</f>
        <v>27.65</v>
      </c>
    </row>
    <row r="1063" spans="2:9" ht="25.5">
      <c r="B1063" s="502" t="s">
        <v>789</v>
      </c>
      <c r="C1063" s="503" t="s">
        <v>20</v>
      </c>
      <c r="D1063" s="505">
        <v>40356</v>
      </c>
      <c r="E1063" s="497" t="str">
        <f>IF($D1063&lt;&gt;"",VLOOKUP($D1063,'SINAPI-MT ABRIL 2021'!$A$1:G123153,2,0),"")</f>
        <v>NIPLE SEXTAVADO EM ACO CARBONO, COM ROSCA BSP, PRESSAO 3.000 LBS, DN 1/2"</v>
      </c>
      <c r="F1063" s="498" t="str">
        <f>IF($D1063&lt;&gt;"",VLOOKUP($D1063,'SINAPI-MT ABRIL 2021'!$1:$1048576,3,0),"")</f>
        <v xml:space="preserve">UN    </v>
      </c>
      <c r="G1063" s="499">
        <v>1</v>
      </c>
      <c r="H1063" s="500">
        <f>IF($D1063&lt;&gt;"",VLOOKUP($D1063,'SINAPI-MT ABRIL 2021'!$1:$1048576,4,0),"")</f>
        <v>8.65</v>
      </c>
      <c r="I1063" s="501">
        <f t="shared" ref="I1063:I1065" si="189">TRUNC(G1063*H1063,2)</f>
        <v>8.65</v>
      </c>
    </row>
    <row r="1064" spans="2:9" ht="25.5">
      <c r="B1064" s="149" t="s">
        <v>786</v>
      </c>
      <c r="C1064" s="246" t="s">
        <v>20</v>
      </c>
      <c r="D1064" s="109">
        <v>88267</v>
      </c>
      <c r="E1064" s="116" t="str">
        <f>IF($D1064&lt;&gt;"",VLOOKUP($D1064,'SINAPI-MT ABRIL 2021'!$A$1:G123154,2,0),"")</f>
        <v>ENCANADOR OU BOMBEIRO HIDRÁULICO COM ENCARGOS COMPLEMENTARES</v>
      </c>
      <c r="F1064" s="117" t="str">
        <f>IF($D1064&lt;&gt;"",VLOOKUP($D1064,'SINAPI-MT ABRIL 2021'!$1:$1048576,3,0),"")</f>
        <v>H</v>
      </c>
      <c r="G1064" s="105">
        <v>0.6</v>
      </c>
      <c r="H1064" s="106">
        <f>IF($D1064&lt;&gt;"",VLOOKUP($D1064,'SINAPI-MT ABRIL 2021'!$1:$1048576,4,0),"")</f>
        <v>17.66</v>
      </c>
      <c r="I1064" s="107">
        <f t="shared" si="189"/>
        <v>10.59</v>
      </c>
    </row>
    <row r="1065" spans="2:9">
      <c r="B1065" s="149" t="s">
        <v>786</v>
      </c>
      <c r="C1065" s="246" t="s">
        <v>20</v>
      </c>
      <c r="D1065" s="109">
        <v>88316</v>
      </c>
      <c r="E1065" s="116" t="str">
        <f>IF($D1065&lt;&gt;"",VLOOKUP($D1065,'SINAPI-MT ABRIL 2021'!$A$1:G123155,2,0),"")</f>
        <v>SERVENTE COM ENCARGOS COMPLEMENTARES</v>
      </c>
      <c r="F1065" s="117" t="str">
        <f>IF($D1065&lt;&gt;"",VLOOKUP($D1065,'SINAPI-MT ABRIL 2021'!$1:$1048576,3,0),"")</f>
        <v>H</v>
      </c>
      <c r="G1065" s="105">
        <v>0.6</v>
      </c>
      <c r="H1065" s="106">
        <f>IF($D1065&lt;&gt;"",VLOOKUP($D1065,'SINAPI-MT ABRIL 2021'!$1:$1048576,4,0),"")</f>
        <v>14.02</v>
      </c>
      <c r="I1065" s="107">
        <f t="shared" si="189"/>
        <v>8.41</v>
      </c>
    </row>
    <row r="1066" spans="2:9" ht="14.25" customHeight="1" thickBot="1">
      <c r="B1066" s="363"/>
      <c r="C1066" s="364"/>
      <c r="D1066" s="365"/>
      <c r="E1066" s="365"/>
      <c r="F1066" s="364"/>
      <c r="G1066" s="366"/>
      <c r="H1066" s="367"/>
      <c r="I1066" s="368"/>
    </row>
    <row r="1067" spans="2:9" ht="15" customHeight="1" thickBot="1">
      <c r="B1067" s="540" t="s">
        <v>1038</v>
      </c>
      <c r="C1067" s="541"/>
      <c r="D1067" s="541"/>
      <c r="E1067" s="542" t="s">
        <v>629</v>
      </c>
      <c r="F1067" s="543" t="s">
        <v>994</v>
      </c>
      <c r="G1067" s="544"/>
      <c r="H1067" s="545"/>
      <c r="I1067" s="546">
        <f>TRUNC(SUM(I1068:I1070),2)</f>
        <v>44.31</v>
      </c>
    </row>
    <row r="1068" spans="2:9" ht="25.5">
      <c r="B1068" s="502" t="s">
        <v>789</v>
      </c>
      <c r="C1068" s="503" t="s">
        <v>20</v>
      </c>
      <c r="D1068" s="505">
        <v>40365</v>
      </c>
      <c r="E1068" s="497" t="str">
        <f>IF($D1068&lt;&gt;"",VLOOKUP($D1068,'SINAPI-MT ABRIL 2021'!$A$1:G123158,2,0),"")</f>
        <v>NIPLE SEXTAVADO EM ACO CARBONO, COM ROSCA BSP, PRESSAO 3.000 LBS, DN 1 1/4"</v>
      </c>
      <c r="F1068" s="498" t="str">
        <f>IF($D1068&lt;&gt;"",VLOOKUP($D1068,'SINAPI-MT ABRIL 2021'!$1:$1048576,3,0),"")</f>
        <v xml:space="preserve">UN    </v>
      </c>
      <c r="G1068" s="508">
        <v>1</v>
      </c>
      <c r="H1068" s="500">
        <f>IF($D1068&lt;&gt;"",VLOOKUP($D1068,'SINAPI-MT ABRIL 2021'!$1:$1048576,4,0),"")</f>
        <v>25.31</v>
      </c>
      <c r="I1068" s="501">
        <f t="shared" ref="I1068:I1070" si="190">TRUNC(G1068*H1068,2)</f>
        <v>25.31</v>
      </c>
    </row>
    <row r="1069" spans="2:9" ht="25.5">
      <c r="B1069" s="149" t="s">
        <v>786</v>
      </c>
      <c r="C1069" s="246" t="s">
        <v>20</v>
      </c>
      <c r="D1069" s="109">
        <v>88267</v>
      </c>
      <c r="E1069" s="116" t="str">
        <f>IF($D1069&lt;&gt;"",VLOOKUP($D1069,'SINAPI-MT ABRIL 2021'!$A$1:G123159,2,0),"")</f>
        <v>ENCANADOR OU BOMBEIRO HIDRÁULICO COM ENCARGOS COMPLEMENTARES</v>
      </c>
      <c r="F1069" s="117" t="str">
        <f>IF($D1069&lt;&gt;"",VLOOKUP($D1069,'SINAPI-MT ABRIL 2021'!$1:$1048576,3,0),"")</f>
        <v>H</v>
      </c>
      <c r="G1069" s="112">
        <v>0.6</v>
      </c>
      <c r="H1069" s="106">
        <f>IF($D1069&lt;&gt;"",VLOOKUP($D1069,'SINAPI-MT ABRIL 2021'!$1:$1048576,4,0),"")</f>
        <v>17.66</v>
      </c>
      <c r="I1069" s="107">
        <f t="shared" si="190"/>
        <v>10.59</v>
      </c>
    </row>
    <row r="1070" spans="2:9">
      <c r="B1070" s="149" t="s">
        <v>786</v>
      </c>
      <c r="C1070" s="246" t="s">
        <v>20</v>
      </c>
      <c r="D1070" s="109">
        <v>88316</v>
      </c>
      <c r="E1070" s="116" t="str">
        <f>IF($D1070&lt;&gt;"",VLOOKUP($D1070,'SINAPI-MT ABRIL 2021'!$A$1:G123160,2,0),"")</f>
        <v>SERVENTE COM ENCARGOS COMPLEMENTARES</v>
      </c>
      <c r="F1070" s="117" t="str">
        <f>IF($D1070&lt;&gt;"",VLOOKUP($D1070,'SINAPI-MT ABRIL 2021'!$1:$1048576,3,0),"")</f>
        <v>H</v>
      </c>
      <c r="G1070" s="112">
        <v>0.6</v>
      </c>
      <c r="H1070" s="106">
        <f>IF($D1070&lt;&gt;"",VLOOKUP($D1070,'SINAPI-MT ABRIL 2021'!$1:$1048576,4,0),"")</f>
        <v>14.02</v>
      </c>
      <c r="I1070" s="107">
        <f t="shared" si="190"/>
        <v>8.41</v>
      </c>
    </row>
    <row r="1071" spans="2:9" ht="14.25" customHeight="1" thickBot="1">
      <c r="B1071" s="363"/>
      <c r="C1071" s="364"/>
      <c r="D1071" s="365"/>
      <c r="E1071" s="365"/>
      <c r="F1071" s="364"/>
      <c r="G1071" s="366"/>
      <c r="H1071" s="367"/>
      <c r="I1071" s="368"/>
    </row>
    <row r="1072" spans="2:9" ht="15" customHeight="1" thickBot="1">
      <c r="B1072" s="540" t="s">
        <v>1039</v>
      </c>
      <c r="C1072" s="541"/>
      <c r="D1072" s="541"/>
      <c r="E1072" s="542" t="s">
        <v>630</v>
      </c>
      <c r="F1072" s="543" t="s">
        <v>994</v>
      </c>
      <c r="G1072" s="544"/>
      <c r="H1072" s="545"/>
      <c r="I1072" s="546">
        <f>TRUNC(SUM(I1073:I1075),2)</f>
        <v>49.08</v>
      </c>
    </row>
    <row r="1073" spans="2:9" ht="25.5">
      <c r="B1073" s="502" t="s">
        <v>789</v>
      </c>
      <c r="C1073" s="503" t="s">
        <v>20</v>
      </c>
      <c r="D1073" s="505">
        <v>6302</v>
      </c>
      <c r="E1073" s="497" t="str">
        <f>IF($D1073&lt;&gt;"",VLOOKUP($D1073,'SINAPI-MT ABRIL 2021'!$A$1:G123163,2,0),"")</f>
        <v>TE DE REDUCAO DE FERRO GALVANIZADO, COM ROSCA BSP, DE 3/4" X 1/2"</v>
      </c>
      <c r="F1073" s="498" t="str">
        <f>IF($D1073&lt;&gt;"",VLOOKUP($D1073,'SINAPI-MT ABRIL 2021'!$1:$1048576,3,0),"")</f>
        <v xml:space="preserve">UN    </v>
      </c>
      <c r="G1073" s="508">
        <v>1</v>
      </c>
      <c r="H1073" s="500">
        <f>IF($D1073&lt;&gt;"",VLOOKUP($D1073,'SINAPI-MT ABRIL 2021'!$1:$1048576,4,0),"")</f>
        <v>9.49</v>
      </c>
      <c r="I1073" s="501">
        <f t="shared" ref="I1073:I1075" si="191">TRUNC(G1073*H1073,2)</f>
        <v>9.49</v>
      </c>
    </row>
    <row r="1074" spans="2:9" ht="25.5">
      <c r="B1074" s="149" t="s">
        <v>786</v>
      </c>
      <c r="C1074" s="246" t="s">
        <v>20</v>
      </c>
      <c r="D1074" s="109">
        <v>88267</v>
      </c>
      <c r="E1074" s="116" t="str">
        <f>IF($D1074&lt;&gt;"",VLOOKUP($D1074,'SINAPI-MT ABRIL 2021'!$A$1:G123164,2,0),"")</f>
        <v>ENCANADOR OU BOMBEIRO HIDRÁULICO COM ENCARGOS COMPLEMENTARES</v>
      </c>
      <c r="F1074" s="117" t="str">
        <f>IF($D1074&lt;&gt;"",VLOOKUP($D1074,'SINAPI-MT ABRIL 2021'!$1:$1048576,3,0),"")</f>
        <v>H</v>
      </c>
      <c r="G1074" s="112">
        <v>1.25</v>
      </c>
      <c r="H1074" s="106">
        <f>IF($D1074&lt;&gt;"",VLOOKUP($D1074,'SINAPI-MT ABRIL 2021'!$1:$1048576,4,0),"")</f>
        <v>17.66</v>
      </c>
      <c r="I1074" s="107">
        <f t="shared" si="191"/>
        <v>22.07</v>
      </c>
    </row>
    <row r="1075" spans="2:9">
      <c r="B1075" s="149" t="s">
        <v>786</v>
      </c>
      <c r="C1075" s="246" t="s">
        <v>20</v>
      </c>
      <c r="D1075" s="109">
        <v>88316</v>
      </c>
      <c r="E1075" s="116" t="str">
        <f>IF($D1075&lt;&gt;"",VLOOKUP($D1075,'SINAPI-MT ABRIL 2021'!$A$1:G123165,2,0),"")</f>
        <v>SERVENTE COM ENCARGOS COMPLEMENTARES</v>
      </c>
      <c r="F1075" s="117" t="str">
        <f>IF($D1075&lt;&gt;"",VLOOKUP($D1075,'SINAPI-MT ABRIL 2021'!$1:$1048576,3,0),"")</f>
        <v>H</v>
      </c>
      <c r="G1075" s="112">
        <v>1.25</v>
      </c>
      <c r="H1075" s="106">
        <f>IF($D1075&lt;&gt;"",VLOOKUP($D1075,'SINAPI-MT ABRIL 2021'!$1:$1048576,4,0),"")</f>
        <v>14.02</v>
      </c>
      <c r="I1075" s="107">
        <f t="shared" si="191"/>
        <v>17.52</v>
      </c>
    </row>
    <row r="1076" spans="2:9" ht="14.25" customHeight="1" thickBot="1">
      <c r="B1076" s="363"/>
      <c r="C1076" s="364"/>
      <c r="D1076" s="365"/>
      <c r="E1076" s="365"/>
      <c r="F1076" s="364"/>
      <c r="G1076" s="366"/>
      <c r="H1076" s="367"/>
      <c r="I1076" s="368"/>
    </row>
    <row r="1077" spans="2:9" ht="15" customHeight="1" thickBot="1">
      <c r="B1077" s="540" t="s">
        <v>1040</v>
      </c>
      <c r="C1077" s="541"/>
      <c r="D1077" s="541"/>
      <c r="E1077" s="542" t="s">
        <v>631</v>
      </c>
      <c r="F1077" s="543" t="s">
        <v>994</v>
      </c>
      <c r="G1077" s="544"/>
      <c r="H1077" s="545"/>
      <c r="I1077" s="546">
        <f>TRUNC(SUM(I1078:I1083),2)</f>
        <v>11.99</v>
      </c>
    </row>
    <row r="1078" spans="2:9" ht="25.5">
      <c r="B1078" s="502" t="s">
        <v>789</v>
      </c>
      <c r="C1078" s="503" t="s">
        <v>20</v>
      </c>
      <c r="D1078" s="505">
        <v>12732</v>
      </c>
      <c r="E1078" s="497" t="str">
        <f>IF($D1078&lt;&gt;"",VLOOKUP($D1078,'SINAPI-MT ABRIL 2021'!$A$1:G123168,2,0),"")</f>
        <v>SOLDA ESTANHO/COBRE PARA CONEXOES DE COBRE, FIO 2,5 MM, CARRETEL 500 GR (SEM CHUMBO)</v>
      </c>
      <c r="F1078" s="498" t="str">
        <f>IF($D1078&lt;&gt;"",VLOOKUP($D1078,'SINAPI-MT ABRIL 2021'!$1:$1048576,3,0),"")</f>
        <v xml:space="preserve">UN    </v>
      </c>
      <c r="G1078" s="508">
        <v>4.7999999999999996E-3</v>
      </c>
      <c r="H1078" s="500">
        <f>IF($D1078&lt;&gt;"",VLOOKUP($D1078,'SINAPI-MT ABRIL 2021'!$1:$1048576,4,0),"")</f>
        <v>258.11</v>
      </c>
      <c r="I1078" s="501">
        <f t="shared" ref="I1078:I1079" si="192">TRUNC(G1078*H1078,2)</f>
        <v>1.23</v>
      </c>
    </row>
    <row r="1079" spans="2:9">
      <c r="B1079" s="149" t="s">
        <v>789</v>
      </c>
      <c r="C1079" s="246" t="s">
        <v>20</v>
      </c>
      <c r="D1079" s="109">
        <v>38383</v>
      </c>
      <c r="E1079" s="116" t="str">
        <f>IF($D1079&lt;&gt;"",VLOOKUP($D1079,'SINAPI-MT ABRIL 2021'!$A$1:G123169,2,0),"")</f>
        <v>LIXA D'AGUA EM FOLHA, GRAO 100</v>
      </c>
      <c r="F1079" s="117" t="str">
        <f>IF($D1079&lt;&gt;"",VLOOKUP($D1079,'SINAPI-MT ABRIL 2021'!$1:$1048576,3,0),"")</f>
        <v xml:space="preserve">UN    </v>
      </c>
      <c r="G1079" s="112">
        <v>5.28E-2</v>
      </c>
      <c r="H1079" s="106">
        <f>IF($D1079&lt;&gt;"",VLOOKUP($D1079,'SINAPI-MT ABRIL 2021'!$1:$1048576,4,0),"")</f>
        <v>2.19</v>
      </c>
      <c r="I1079" s="107">
        <f t="shared" si="192"/>
        <v>0.11</v>
      </c>
    </row>
    <row r="1080" spans="2:9" ht="14.25" customHeight="1">
      <c r="B1080" s="149" t="s">
        <v>789</v>
      </c>
      <c r="C1080" s="246" t="s">
        <v>30</v>
      </c>
      <c r="D1080" s="109"/>
      <c r="E1080" s="113" t="s">
        <v>852</v>
      </c>
      <c r="F1080" s="114" t="s">
        <v>14</v>
      </c>
      <c r="G1080" s="112">
        <v>1</v>
      </c>
      <c r="H1080" s="106">
        <v>7.07</v>
      </c>
      <c r="I1080" s="107">
        <f t="shared" ref="I1080:I1083" si="193">TRUNC(G1080*H1080,2)</f>
        <v>7.07</v>
      </c>
    </row>
    <row r="1081" spans="2:9" ht="25.5">
      <c r="B1081" s="149" t="s">
        <v>789</v>
      </c>
      <c r="C1081" s="246" t="s">
        <v>20</v>
      </c>
      <c r="D1081" s="109">
        <v>39897</v>
      </c>
      <c r="E1081" s="116" t="str">
        <f>IF($D1081&lt;&gt;"",VLOOKUP($D1081,'SINAPI-MT ABRIL 2021'!$A$1:G123171,2,0),"")</f>
        <v>PASTA PARA SOLDA DE TUBOS E CONEXOES DE COBRE (EMBALAGEM COM 250 G)</v>
      </c>
      <c r="F1081" s="117" t="str">
        <f>IF($D1081&lt;&gt;"",VLOOKUP($D1081,'SINAPI-MT ABRIL 2021'!$1:$1048576,3,0),"")</f>
        <v xml:space="preserve">UN    </v>
      </c>
      <c r="G1081" s="112">
        <v>6.3E-3</v>
      </c>
      <c r="H1081" s="106">
        <f>IF($D1081&lt;&gt;"",VLOOKUP($D1081,'SINAPI-MT ABRIL 2021'!$1:$1048576,4,0),"")</f>
        <v>47.32</v>
      </c>
      <c r="I1081" s="107">
        <f t="shared" si="193"/>
        <v>0.28999999999999998</v>
      </c>
    </row>
    <row r="1082" spans="2:9" ht="25.5">
      <c r="B1082" s="149" t="s">
        <v>786</v>
      </c>
      <c r="C1082" s="246" t="s">
        <v>20</v>
      </c>
      <c r="D1082" s="109">
        <v>88248</v>
      </c>
      <c r="E1082" s="116" t="str">
        <f>IF($D1082&lt;&gt;"",VLOOKUP($D1082,'SINAPI-MT ABRIL 2021'!$A$1:G123172,2,0),"")</f>
        <v>AUXILIAR DE ENCANADOR OU BOMBEIRO HIDRÁULICO COM ENCARGOS COMPLEMENTARES</v>
      </c>
      <c r="F1082" s="117" t="str">
        <f>IF($D1082&lt;&gt;"",VLOOKUP($D1082,'SINAPI-MT ABRIL 2021'!$1:$1048576,3,0),"")</f>
        <v>H</v>
      </c>
      <c r="G1082" s="112">
        <v>0.106</v>
      </c>
      <c r="H1082" s="106">
        <f>IF($D1082&lt;&gt;"",VLOOKUP($D1082,'SINAPI-MT ABRIL 2021'!$1:$1048576,4,0),"")</f>
        <v>13.48</v>
      </c>
      <c r="I1082" s="107">
        <f t="shared" si="193"/>
        <v>1.42</v>
      </c>
    </row>
    <row r="1083" spans="2:9" ht="25.5">
      <c r="B1083" s="149" t="s">
        <v>786</v>
      </c>
      <c r="C1083" s="246" t="s">
        <v>20</v>
      </c>
      <c r="D1083" s="109">
        <v>88267</v>
      </c>
      <c r="E1083" s="116" t="str">
        <f>IF($D1083&lt;&gt;"",VLOOKUP($D1083,'SINAPI-MT ABRIL 2021'!$A$1:G123173,2,0),"")</f>
        <v>ENCANADOR OU BOMBEIRO HIDRÁULICO COM ENCARGOS COMPLEMENTARES</v>
      </c>
      <c r="F1083" s="117" t="str">
        <f>IF($D1083&lt;&gt;"",VLOOKUP($D1083,'SINAPI-MT ABRIL 2021'!$1:$1048576,3,0),"")</f>
        <v>H</v>
      </c>
      <c r="G1083" s="112">
        <v>0.106</v>
      </c>
      <c r="H1083" s="106">
        <f>IF($D1083&lt;&gt;"",VLOOKUP($D1083,'SINAPI-MT ABRIL 2021'!$1:$1048576,4,0),"")</f>
        <v>17.66</v>
      </c>
      <c r="I1083" s="107">
        <f t="shared" si="193"/>
        <v>1.87</v>
      </c>
    </row>
    <row r="1084" spans="2:9" ht="14.25" customHeight="1" thickBot="1">
      <c r="B1084" s="363"/>
      <c r="C1084" s="364"/>
      <c r="D1084" s="365"/>
      <c r="E1084" s="365"/>
      <c r="F1084" s="364"/>
      <c r="G1084" s="366"/>
      <c r="H1084" s="367"/>
      <c r="I1084" s="368"/>
    </row>
    <row r="1085" spans="2:9" ht="15" customHeight="1" thickBot="1">
      <c r="B1085" s="540" t="s">
        <v>1041</v>
      </c>
      <c r="C1085" s="541"/>
      <c r="D1085" s="541"/>
      <c r="E1085" s="542" t="s">
        <v>632</v>
      </c>
      <c r="F1085" s="543" t="s">
        <v>994</v>
      </c>
      <c r="G1085" s="544"/>
      <c r="H1085" s="545"/>
      <c r="I1085" s="546">
        <f>TRUNC(SUM(I1086:I1090),2)</f>
        <v>37.19</v>
      </c>
    </row>
    <row r="1086" spans="2:9">
      <c r="B1086" s="502" t="s">
        <v>789</v>
      </c>
      <c r="C1086" s="503" t="s">
        <v>20</v>
      </c>
      <c r="D1086" s="505">
        <v>11002</v>
      </c>
      <c r="E1086" s="497" t="str">
        <f>IF($D1086&lt;&gt;"",VLOOKUP($D1086,'SINAPI-MT ABRIL 2021'!$A$1:G123176,2,0),"")</f>
        <v>ELETRODO REVESTIDO AWS - E6013, DIAMETRO IGUAL A 2,50 MM</v>
      </c>
      <c r="F1086" s="498" t="str">
        <f>IF($D1086&lt;&gt;"",VLOOKUP($D1086,'SINAPI-MT ABRIL 2021'!$1:$1048576,3,0),"")</f>
        <v xml:space="preserve">KG    </v>
      </c>
      <c r="G1086" s="508">
        <v>1.2E-2</v>
      </c>
      <c r="H1086" s="500">
        <f>IF($D1086&lt;&gt;"",VLOOKUP($D1086,'SINAPI-MT ABRIL 2021'!$1:$1048576,4,0),"")</f>
        <v>16.32</v>
      </c>
      <c r="I1086" s="501">
        <f t="shared" ref="I1086:I1090" si="194">TRUNC(G1086*H1086,2)</f>
        <v>0.19</v>
      </c>
    </row>
    <row r="1087" spans="2:9" ht="32.25" customHeight="1">
      <c r="B1087" s="149" t="s">
        <v>789</v>
      </c>
      <c r="C1087" s="246" t="s">
        <v>20</v>
      </c>
      <c r="D1087" s="109">
        <v>40355</v>
      </c>
      <c r="E1087" s="116" t="str">
        <f>IF($D1087&lt;&gt;"",VLOOKUP($D1087,'SINAPI-MT ABRIL 2021'!$A$1:G123177,2,0),"")</f>
        <v>LUVA DE REDUCAO EM ACO CARBONO, COM ENCAIXE PARA SOLDA DN SW, PRESSAO 3.000 LBS,  3/4 " X 1/2"</v>
      </c>
      <c r="F1087" s="117" t="str">
        <f>IF($D1087&lt;&gt;"",VLOOKUP($D1087,'SINAPI-MT ABRIL 2021'!$1:$1048576,3,0),"")</f>
        <v xml:space="preserve">UN    </v>
      </c>
      <c r="G1087" s="112">
        <v>1</v>
      </c>
      <c r="H1087" s="106">
        <f>IF($D1087&lt;&gt;"",VLOOKUP($D1087,'SINAPI-MT ABRIL 2021'!$1:$1048576,4,0),"")</f>
        <v>8.3800000000000008</v>
      </c>
      <c r="I1087" s="107">
        <f t="shared" si="194"/>
        <v>8.3800000000000008</v>
      </c>
    </row>
    <row r="1088" spans="2:9" ht="25.5">
      <c r="B1088" s="149" t="s">
        <v>786</v>
      </c>
      <c r="C1088" s="246" t="s">
        <v>20</v>
      </c>
      <c r="D1088" s="109">
        <v>88248</v>
      </c>
      <c r="E1088" s="116" t="str">
        <f>IF($D1088&lt;&gt;"",VLOOKUP($D1088,'SINAPI-MT ABRIL 2021'!$A$1:G123178,2,0),"")</f>
        <v>AUXILIAR DE ENCANADOR OU BOMBEIRO HIDRÁULICO COM ENCARGOS COMPLEMENTARES</v>
      </c>
      <c r="F1088" s="117" t="str">
        <f>IF($D1088&lt;&gt;"",VLOOKUP($D1088,'SINAPI-MT ABRIL 2021'!$1:$1048576,3,0),"")</f>
        <v>H</v>
      </c>
      <c r="G1088" s="112">
        <v>0.57999999999999996</v>
      </c>
      <c r="H1088" s="106">
        <f>IF($D1088&lt;&gt;"",VLOOKUP($D1088,'SINAPI-MT ABRIL 2021'!$1:$1048576,4,0),"")</f>
        <v>13.48</v>
      </c>
      <c r="I1088" s="107">
        <f t="shared" si="194"/>
        <v>7.81</v>
      </c>
    </row>
    <row r="1089" spans="2:9" ht="25.5">
      <c r="B1089" s="149" t="s">
        <v>786</v>
      </c>
      <c r="C1089" s="246" t="s">
        <v>20</v>
      </c>
      <c r="D1089" s="109">
        <v>88267</v>
      </c>
      <c r="E1089" s="116" t="str">
        <f>IF($D1089&lt;&gt;"",VLOOKUP($D1089,'SINAPI-MT ABRIL 2021'!$A$1:G123179,2,0),"")</f>
        <v>ENCANADOR OU BOMBEIRO HIDRÁULICO COM ENCARGOS COMPLEMENTARES</v>
      </c>
      <c r="F1089" s="117" t="str">
        <f>IF($D1089&lt;&gt;"",VLOOKUP($D1089,'SINAPI-MT ABRIL 2021'!$1:$1048576,3,0),"")</f>
        <v>H</v>
      </c>
      <c r="G1089" s="112">
        <v>0.57999999999999996</v>
      </c>
      <c r="H1089" s="106">
        <f>IF($D1089&lt;&gt;"",VLOOKUP($D1089,'SINAPI-MT ABRIL 2021'!$1:$1048576,4,0),"")</f>
        <v>17.66</v>
      </c>
      <c r="I1089" s="107">
        <f t="shared" si="194"/>
        <v>10.24</v>
      </c>
    </row>
    <row r="1090" spans="2:9">
      <c r="B1090" s="149" t="s">
        <v>786</v>
      </c>
      <c r="C1090" s="246" t="s">
        <v>20</v>
      </c>
      <c r="D1090" s="109">
        <v>88317</v>
      </c>
      <c r="E1090" s="116" t="str">
        <f>IF($D1090&lt;&gt;"",VLOOKUP($D1090,'SINAPI-MT ABRIL 2021'!$A$1:G123180,2,0),"")</f>
        <v>SOLDADOR COM ENCARGOS COMPLEMENTARES</v>
      </c>
      <c r="F1090" s="117" t="str">
        <f>IF($D1090&lt;&gt;"",VLOOKUP($D1090,'SINAPI-MT ABRIL 2021'!$1:$1048576,3,0),"")</f>
        <v>H</v>
      </c>
      <c r="G1090" s="112">
        <v>0.57999999999999996</v>
      </c>
      <c r="H1090" s="106">
        <f>IF($D1090&lt;&gt;"",VLOOKUP($D1090,'SINAPI-MT ABRIL 2021'!$1:$1048576,4,0),"")</f>
        <v>18.239999999999998</v>
      </c>
      <c r="I1090" s="107">
        <f t="shared" si="194"/>
        <v>10.57</v>
      </c>
    </row>
    <row r="1091" spans="2:9" ht="14.25" customHeight="1" thickBot="1">
      <c r="B1091" s="376"/>
      <c r="C1091" s="153"/>
      <c r="D1091" s="377"/>
      <c r="E1091" s="373"/>
      <c r="F1091" s="374"/>
      <c r="G1091" s="360"/>
      <c r="H1091" s="375"/>
      <c r="I1091" s="372"/>
    </row>
    <row r="1092" spans="2:9" ht="15" customHeight="1" thickBot="1">
      <c r="B1092" s="540" t="s">
        <v>1042</v>
      </c>
      <c r="C1092" s="541"/>
      <c r="D1092" s="541"/>
      <c r="E1092" s="542" t="s">
        <v>633</v>
      </c>
      <c r="F1092" s="543" t="s">
        <v>994</v>
      </c>
      <c r="G1092" s="544"/>
      <c r="H1092" s="545"/>
      <c r="I1092" s="546">
        <f>TRUNC(SUM(I1093:I1097),2)</f>
        <v>41.71</v>
      </c>
    </row>
    <row r="1093" spans="2:9">
      <c r="B1093" s="502" t="s">
        <v>789</v>
      </c>
      <c r="C1093" s="503" t="s">
        <v>20</v>
      </c>
      <c r="D1093" s="505">
        <v>11002</v>
      </c>
      <c r="E1093" s="497" t="str">
        <f>IF($D1093&lt;&gt;"",VLOOKUP($D1093,'SINAPI-MT ABRIL 2021'!$A$1:G123183,2,0),"")</f>
        <v>ELETRODO REVESTIDO AWS - E6013, DIAMETRO IGUAL A 2,50 MM</v>
      </c>
      <c r="F1093" s="498" t="str">
        <f>IF($D1093&lt;&gt;"",VLOOKUP($D1093,'SINAPI-MT ABRIL 2021'!$1:$1048576,3,0),"")</f>
        <v xml:space="preserve">KG    </v>
      </c>
      <c r="G1093" s="508">
        <v>1.2E-2</v>
      </c>
      <c r="H1093" s="500">
        <f>IF($D1093&lt;&gt;"",VLOOKUP($D1093,'SINAPI-MT ABRIL 2021'!$1:$1048576,4,0),"")</f>
        <v>16.32</v>
      </c>
      <c r="I1093" s="501">
        <f t="shared" ref="I1093" si="195">TRUNC(G1093*H1093,2)</f>
        <v>0.19</v>
      </c>
    </row>
    <row r="1094" spans="2:9" ht="14.25" customHeight="1">
      <c r="B1094" s="149" t="s">
        <v>789</v>
      </c>
      <c r="C1094" s="246" t="s">
        <v>30</v>
      </c>
      <c r="D1094" s="109"/>
      <c r="E1094" s="113" t="s">
        <v>853</v>
      </c>
      <c r="F1094" s="114" t="s">
        <v>14</v>
      </c>
      <c r="G1094" s="112">
        <v>1</v>
      </c>
      <c r="H1094" s="106">
        <v>12.9</v>
      </c>
      <c r="I1094" s="107">
        <f>TRUNC(G1094*H1094,2)</f>
        <v>12.9</v>
      </c>
    </row>
    <row r="1095" spans="2:9" ht="25.5">
      <c r="B1095" s="149" t="s">
        <v>786</v>
      </c>
      <c r="C1095" s="246" t="s">
        <v>20</v>
      </c>
      <c r="D1095" s="109">
        <v>88248</v>
      </c>
      <c r="E1095" s="116" t="str">
        <f>IF($D1095&lt;&gt;"",VLOOKUP($D1095,'SINAPI-MT ABRIL 2021'!$A$1:G123185,2,0),"")</f>
        <v>AUXILIAR DE ENCANADOR OU BOMBEIRO HIDRÁULICO COM ENCARGOS COMPLEMENTARES</v>
      </c>
      <c r="F1095" s="117" t="str">
        <f>IF($D1095&lt;&gt;"",VLOOKUP($D1095,'SINAPI-MT ABRIL 2021'!$1:$1048576,3,0),"")</f>
        <v>H</v>
      </c>
      <c r="G1095" s="112">
        <v>0.57999999999999996</v>
      </c>
      <c r="H1095" s="106">
        <f>IF($D1095&lt;&gt;"",VLOOKUP($D1095,'SINAPI-MT ABRIL 2021'!$1:$1048576,4,0),"")</f>
        <v>13.48</v>
      </c>
      <c r="I1095" s="107">
        <f t="shared" ref="I1095:I1097" si="196">TRUNC(G1095*H1095,2)</f>
        <v>7.81</v>
      </c>
    </row>
    <row r="1096" spans="2:9" ht="25.5">
      <c r="B1096" s="149" t="s">
        <v>786</v>
      </c>
      <c r="C1096" s="246" t="s">
        <v>20</v>
      </c>
      <c r="D1096" s="109">
        <v>88267</v>
      </c>
      <c r="E1096" s="116" t="str">
        <f>IF($D1096&lt;&gt;"",VLOOKUP($D1096,'SINAPI-MT ABRIL 2021'!$A$1:G123186,2,0),"")</f>
        <v>ENCANADOR OU BOMBEIRO HIDRÁULICO COM ENCARGOS COMPLEMENTARES</v>
      </c>
      <c r="F1096" s="117" t="str">
        <f>IF($D1096&lt;&gt;"",VLOOKUP($D1096,'SINAPI-MT ABRIL 2021'!$1:$1048576,3,0),"")</f>
        <v>H</v>
      </c>
      <c r="G1096" s="112">
        <v>0.57999999999999996</v>
      </c>
      <c r="H1096" s="106">
        <f>IF($D1096&lt;&gt;"",VLOOKUP($D1096,'SINAPI-MT ABRIL 2021'!$1:$1048576,4,0),"")</f>
        <v>17.66</v>
      </c>
      <c r="I1096" s="107">
        <f t="shared" si="196"/>
        <v>10.24</v>
      </c>
    </row>
    <row r="1097" spans="2:9">
      <c r="B1097" s="149" t="s">
        <v>786</v>
      </c>
      <c r="C1097" s="246" t="s">
        <v>20</v>
      </c>
      <c r="D1097" s="109">
        <v>88317</v>
      </c>
      <c r="E1097" s="116" t="str">
        <f>IF($D1097&lt;&gt;"",VLOOKUP($D1097,'SINAPI-MT ABRIL 2021'!$A$1:G123187,2,0),"")</f>
        <v>SOLDADOR COM ENCARGOS COMPLEMENTARES</v>
      </c>
      <c r="F1097" s="117" t="str">
        <f>IF($D1097&lt;&gt;"",VLOOKUP($D1097,'SINAPI-MT ABRIL 2021'!$1:$1048576,3,0),"")</f>
        <v>H</v>
      </c>
      <c r="G1097" s="112">
        <v>0.57999999999999996</v>
      </c>
      <c r="H1097" s="106">
        <f>IF($D1097&lt;&gt;"",VLOOKUP($D1097,'SINAPI-MT ABRIL 2021'!$1:$1048576,4,0),"")</f>
        <v>18.239999999999998</v>
      </c>
      <c r="I1097" s="107">
        <f t="shared" si="196"/>
        <v>10.57</v>
      </c>
    </row>
    <row r="1098" spans="2:9" ht="14.25" customHeight="1" thickBot="1">
      <c r="B1098" s="376"/>
      <c r="C1098" s="153"/>
      <c r="D1098" s="377"/>
      <c r="E1098" s="373"/>
      <c r="F1098" s="374"/>
      <c r="G1098" s="360"/>
      <c r="H1098" s="375"/>
      <c r="I1098" s="372"/>
    </row>
    <row r="1099" spans="2:9" ht="15" customHeight="1" thickBot="1">
      <c r="B1099" s="540" t="s">
        <v>1043</v>
      </c>
      <c r="C1099" s="541"/>
      <c r="D1099" s="541"/>
      <c r="E1099" s="542" t="s">
        <v>634</v>
      </c>
      <c r="F1099" s="543" t="s">
        <v>994</v>
      </c>
      <c r="G1099" s="544"/>
      <c r="H1099" s="545"/>
      <c r="I1099" s="546">
        <f>TRUNC(SUM(I1100:I1104),2)</f>
        <v>13.29</v>
      </c>
    </row>
    <row r="1100" spans="2:9">
      <c r="B1100" s="502" t="s">
        <v>789</v>
      </c>
      <c r="C1100" s="503" t="s">
        <v>20</v>
      </c>
      <c r="D1100" s="505">
        <v>3148</v>
      </c>
      <c r="E1100" s="497" t="str">
        <f>IF($D1100&lt;&gt;"",VLOOKUP($D1100,'SINAPI-MT ABRIL 2021'!$A$1:G123190,2,0),"")</f>
        <v>FITA VEDA ROSCA EM ROLOS DE 18 MM X 50 M (L X C)</v>
      </c>
      <c r="F1100" s="498" t="str">
        <f>IF($D1100&lt;&gt;"",VLOOKUP($D1100,'SINAPI-MT ABRIL 2021'!$1:$1048576,3,0),"")</f>
        <v xml:space="preserve">UN    </v>
      </c>
      <c r="G1100" s="508">
        <v>8.0000000000000002E-3</v>
      </c>
      <c r="H1100" s="500">
        <f>IF($D1100&lt;&gt;"",VLOOKUP($D1100,'SINAPI-MT ABRIL 2021'!$1:$1048576,4,0),"")</f>
        <v>18.329999999999998</v>
      </c>
      <c r="I1100" s="501">
        <f t="shared" ref="I1100:I1104" si="197">TRUNC(G1100*H1100,2)</f>
        <v>0.14000000000000001</v>
      </c>
    </row>
    <row r="1101" spans="2:9" ht="25.5">
      <c r="B1101" s="149" t="s">
        <v>789</v>
      </c>
      <c r="C1101" s="246" t="s">
        <v>20</v>
      </c>
      <c r="D1101" s="109">
        <v>3441</v>
      </c>
      <c r="E1101" s="116" t="str">
        <f>IF($D1101&lt;&gt;"",VLOOKUP($D1101,'SINAPI-MT ABRIL 2021'!$A$1:G123191,2,0),"")</f>
        <v>COTOVELO 45 GRAUS DE FERRO GALVANIZADO, COM ROSCA BSP, DE 1/2"</v>
      </c>
      <c r="F1101" s="117" t="str">
        <f>IF($D1101&lt;&gt;"",VLOOKUP($D1101,'SINAPI-MT ABRIL 2021'!$1:$1048576,3,0),"")</f>
        <v xml:space="preserve">UN    </v>
      </c>
      <c r="G1101" s="112">
        <v>1</v>
      </c>
      <c r="H1101" s="106">
        <f>IF($D1101&lt;&gt;"",VLOOKUP($D1101,'SINAPI-MT ABRIL 2021'!$1:$1048576,4,0),"")</f>
        <v>5.04</v>
      </c>
      <c r="I1101" s="107">
        <f t="shared" si="197"/>
        <v>5.04</v>
      </c>
    </row>
    <row r="1102" spans="2:9">
      <c r="B1102" s="149" t="s">
        <v>789</v>
      </c>
      <c r="C1102" s="246" t="s">
        <v>20</v>
      </c>
      <c r="D1102" s="109">
        <v>7307</v>
      </c>
      <c r="E1102" s="116" t="str">
        <f>IF($D1102&lt;&gt;"",VLOOKUP($D1102,'SINAPI-MT ABRIL 2021'!$A$1:G123192,2,0),"")</f>
        <v>FUNDO ANTICORROSIVO PARA METAIS FERROSOS (ZARCAO)</v>
      </c>
      <c r="F1102" s="117" t="str">
        <f>IF($D1102&lt;&gt;"",VLOOKUP($D1102,'SINAPI-MT ABRIL 2021'!$1:$1048576,3,0),"")</f>
        <v xml:space="preserve">L     </v>
      </c>
      <c r="G1102" s="112">
        <v>2E-3</v>
      </c>
      <c r="H1102" s="106">
        <f>IF($D1102&lt;&gt;"",VLOOKUP($D1102,'SINAPI-MT ABRIL 2021'!$1:$1048576,4,0),"")</f>
        <v>26.93</v>
      </c>
      <c r="I1102" s="107">
        <f t="shared" si="197"/>
        <v>0.05</v>
      </c>
    </row>
    <row r="1103" spans="2:9" ht="25.5">
      <c r="B1103" s="149" t="s">
        <v>786</v>
      </c>
      <c r="C1103" s="246" t="s">
        <v>20</v>
      </c>
      <c r="D1103" s="109">
        <v>88248</v>
      </c>
      <c r="E1103" s="116" t="str">
        <f>IF($D1103&lt;&gt;"",VLOOKUP($D1103,'SINAPI-MT ABRIL 2021'!$A$1:G123193,2,0),"")</f>
        <v>AUXILIAR DE ENCANADOR OU BOMBEIRO HIDRÁULICO COM ENCARGOS COMPLEMENTARES</v>
      </c>
      <c r="F1103" s="117" t="str">
        <f>IF($D1103&lt;&gt;"",VLOOKUP($D1103,'SINAPI-MT ABRIL 2021'!$1:$1048576,3,0),"")</f>
        <v>H</v>
      </c>
      <c r="G1103" s="112">
        <v>0.25900000000000001</v>
      </c>
      <c r="H1103" s="106">
        <f>IF($D1103&lt;&gt;"",VLOOKUP($D1103,'SINAPI-MT ABRIL 2021'!$1:$1048576,4,0),"")</f>
        <v>13.48</v>
      </c>
      <c r="I1103" s="107">
        <f t="shared" si="197"/>
        <v>3.49</v>
      </c>
    </row>
    <row r="1104" spans="2:9" ht="25.5">
      <c r="B1104" s="149" t="s">
        <v>786</v>
      </c>
      <c r="C1104" s="246" t="s">
        <v>20</v>
      </c>
      <c r="D1104" s="109">
        <v>88267</v>
      </c>
      <c r="E1104" s="116" t="str">
        <f>IF($D1104&lt;&gt;"",VLOOKUP($D1104,'SINAPI-MT ABRIL 2021'!$A$1:G123194,2,0),"")</f>
        <v>ENCANADOR OU BOMBEIRO HIDRÁULICO COM ENCARGOS COMPLEMENTARES</v>
      </c>
      <c r="F1104" s="117" t="str">
        <f>IF($D1104&lt;&gt;"",VLOOKUP($D1104,'SINAPI-MT ABRIL 2021'!$1:$1048576,3,0),"")</f>
        <v>H</v>
      </c>
      <c r="G1104" s="112">
        <v>0.25900000000000001</v>
      </c>
      <c r="H1104" s="106">
        <f>IF($D1104&lt;&gt;"",VLOOKUP($D1104,'SINAPI-MT ABRIL 2021'!$1:$1048576,4,0),"")</f>
        <v>17.66</v>
      </c>
      <c r="I1104" s="107">
        <f t="shared" si="197"/>
        <v>4.57</v>
      </c>
    </row>
    <row r="1105" spans="2:9" ht="14.25" customHeight="1" thickBot="1">
      <c r="B1105" s="376"/>
      <c r="C1105" s="153"/>
      <c r="D1105" s="377"/>
      <c r="E1105" s="373"/>
      <c r="F1105" s="374"/>
      <c r="G1105" s="360"/>
      <c r="H1105" s="375"/>
      <c r="I1105" s="372"/>
    </row>
    <row r="1106" spans="2:9" ht="15" customHeight="1" thickBot="1">
      <c r="B1106" s="540" t="s">
        <v>1044</v>
      </c>
      <c r="C1106" s="541"/>
      <c r="D1106" s="541"/>
      <c r="E1106" s="542" t="s">
        <v>635</v>
      </c>
      <c r="F1106" s="543" t="s">
        <v>994</v>
      </c>
      <c r="G1106" s="544"/>
      <c r="H1106" s="545"/>
      <c r="I1106" s="546">
        <f>TRUNC(SUM(I1107:I1109),2)</f>
        <v>235.23</v>
      </c>
    </row>
    <row r="1107" spans="2:9" ht="14.25" customHeight="1">
      <c r="B1107" s="502" t="s">
        <v>789</v>
      </c>
      <c r="C1107" s="503" t="s">
        <v>30</v>
      </c>
      <c r="D1107" s="505"/>
      <c r="E1107" s="523" t="s">
        <v>854</v>
      </c>
      <c r="F1107" s="524" t="s">
        <v>14</v>
      </c>
      <c r="G1107" s="508">
        <v>1</v>
      </c>
      <c r="H1107" s="500">
        <v>215</v>
      </c>
      <c r="I1107" s="501">
        <f>TRUNC(G1107*H1107,2)</f>
        <v>215</v>
      </c>
    </row>
    <row r="1108" spans="2:9" ht="25.5">
      <c r="B1108" s="149" t="s">
        <v>786</v>
      </c>
      <c r="C1108" s="246" t="s">
        <v>20</v>
      </c>
      <c r="D1108" s="109">
        <v>88248</v>
      </c>
      <c r="E1108" s="116" t="str">
        <f>IF($D1108&lt;&gt;"",VLOOKUP($D1108,'SINAPI-MT ABRIL 2021'!$A$1:G123198,2,0),"")</f>
        <v>AUXILIAR DE ENCANADOR OU BOMBEIRO HIDRÁULICO COM ENCARGOS COMPLEMENTARES</v>
      </c>
      <c r="F1108" s="117" t="str">
        <f>IF($D1108&lt;&gt;"",VLOOKUP($D1108,'SINAPI-MT ABRIL 2021'!$1:$1048576,3,0),"")</f>
        <v>H</v>
      </c>
      <c r="G1108" s="112">
        <v>0.65</v>
      </c>
      <c r="H1108" s="106">
        <f>IF($D1108&lt;&gt;"",VLOOKUP($D1108,'SINAPI-MT ABRIL 2021'!$1:$1048576,4,0),"")</f>
        <v>13.48</v>
      </c>
      <c r="I1108" s="107">
        <f t="shared" ref="I1108:I1109" si="198">TRUNC(G1108*H1108,2)</f>
        <v>8.76</v>
      </c>
    </row>
    <row r="1109" spans="2:9" ht="25.5">
      <c r="B1109" s="149" t="s">
        <v>786</v>
      </c>
      <c r="C1109" s="246" t="s">
        <v>20</v>
      </c>
      <c r="D1109" s="109">
        <v>88267</v>
      </c>
      <c r="E1109" s="116" t="str">
        <f>IF($D1109&lt;&gt;"",VLOOKUP($D1109,'SINAPI-MT ABRIL 2021'!$A$1:G123199,2,0),"")</f>
        <v>ENCANADOR OU BOMBEIRO HIDRÁULICO COM ENCARGOS COMPLEMENTARES</v>
      </c>
      <c r="F1109" s="117" t="str">
        <f>IF($D1109&lt;&gt;"",VLOOKUP($D1109,'SINAPI-MT ABRIL 2021'!$1:$1048576,3,0),"")</f>
        <v>H</v>
      </c>
      <c r="G1109" s="112">
        <v>0.65</v>
      </c>
      <c r="H1109" s="106">
        <f>IF($D1109&lt;&gt;"",VLOOKUP($D1109,'SINAPI-MT ABRIL 2021'!$1:$1048576,4,0),"")</f>
        <v>17.66</v>
      </c>
      <c r="I1109" s="107">
        <f t="shared" si="198"/>
        <v>11.47</v>
      </c>
    </row>
    <row r="1110" spans="2:9" ht="14.25" customHeight="1" thickBot="1">
      <c r="B1110" s="363"/>
      <c r="C1110" s="364"/>
      <c r="D1110" s="365"/>
      <c r="E1110" s="365"/>
      <c r="F1110" s="364"/>
      <c r="G1110" s="366"/>
      <c r="H1110" s="367"/>
      <c r="I1110" s="368"/>
    </row>
    <row r="1111" spans="2:9" ht="15" customHeight="1" thickBot="1">
      <c r="B1111" s="540" t="s">
        <v>1045</v>
      </c>
      <c r="C1111" s="541"/>
      <c r="D1111" s="541"/>
      <c r="E1111" s="542" t="s">
        <v>636</v>
      </c>
      <c r="F1111" s="543" t="s">
        <v>994</v>
      </c>
      <c r="G1111" s="544"/>
      <c r="H1111" s="545"/>
      <c r="I1111" s="546">
        <f>TRUNC(SUM(I1112:I1115),2)</f>
        <v>109.55</v>
      </c>
    </row>
    <row r="1112" spans="2:9">
      <c r="B1112" s="502" t="s">
        <v>789</v>
      </c>
      <c r="C1112" s="503" t="s">
        <v>20</v>
      </c>
      <c r="D1112" s="505">
        <v>3146</v>
      </c>
      <c r="E1112" s="497" t="str">
        <f>IF($D1112&lt;&gt;"",VLOOKUP($D1112,'SINAPI-MT ABRIL 2021'!$A$1:G123202,2,0),"")</f>
        <v>FITA VEDA ROSCA EM ROLOS DE 18 MM X 10 M (L X C)</v>
      </c>
      <c r="F1112" s="498" t="str">
        <f>IF($D1112&lt;&gt;"",VLOOKUP($D1112,'SINAPI-MT ABRIL 2021'!$1:$1048576,3,0),"")</f>
        <v xml:space="preserve">UN    </v>
      </c>
      <c r="G1112" s="499">
        <v>0.02</v>
      </c>
      <c r="H1112" s="500">
        <f>IF($D1112&lt;&gt;"",VLOOKUP($D1112,'SINAPI-MT ABRIL 2021'!$1:$1048576,4,0),"")</f>
        <v>4.97</v>
      </c>
      <c r="I1112" s="501">
        <f t="shared" ref="I1112:I1115" si="199">TRUNC(G1112*H1112,2)</f>
        <v>0.09</v>
      </c>
    </row>
    <row r="1113" spans="2:9" ht="25.5">
      <c r="B1113" s="149" t="s">
        <v>789</v>
      </c>
      <c r="C1113" s="246" t="s">
        <v>20</v>
      </c>
      <c r="D1113" s="109">
        <v>12899</v>
      </c>
      <c r="E1113" s="116" t="str">
        <f>IF($D1113&lt;&gt;"",VLOOKUP($D1113,'SINAPI-MT ABRIL 2021'!$A$1:G123203,2,0),"")</f>
        <v>MANOMETRO COM CAIXA EM ACO PINTADO, ESCALA *10* KGF/CM2 (*10* BAR), DIAMETRO NOMINAL DE *63* MM, CONEXAO DE 1/4"</v>
      </c>
      <c r="F1113" s="117" t="str">
        <f>IF($D1113&lt;&gt;"",VLOOKUP($D1113,'SINAPI-MT ABRIL 2021'!$1:$1048576,3,0),"")</f>
        <v xml:space="preserve">UN    </v>
      </c>
      <c r="G1113" s="105">
        <v>1</v>
      </c>
      <c r="H1113" s="106">
        <f>IF($D1113&lt;&gt;"",VLOOKUP($D1113,'SINAPI-MT ABRIL 2021'!$1:$1048576,4,0),"")</f>
        <v>89.23</v>
      </c>
      <c r="I1113" s="107">
        <f t="shared" si="199"/>
        <v>89.23</v>
      </c>
    </row>
    <row r="1114" spans="2:9" ht="25.5">
      <c r="B1114" s="149" t="s">
        <v>786</v>
      </c>
      <c r="C1114" s="246" t="s">
        <v>20</v>
      </c>
      <c r="D1114" s="109">
        <v>88248</v>
      </c>
      <c r="E1114" s="116" t="str">
        <f>IF($D1114&lt;&gt;"",VLOOKUP($D1114,'SINAPI-MT ABRIL 2021'!$A$1:G123204,2,0),"")</f>
        <v>AUXILIAR DE ENCANADOR OU BOMBEIRO HIDRÁULICO COM ENCARGOS COMPLEMENTARES</v>
      </c>
      <c r="F1114" s="117" t="str">
        <f>IF($D1114&lt;&gt;"",VLOOKUP($D1114,'SINAPI-MT ABRIL 2021'!$1:$1048576,3,0),"")</f>
        <v>H</v>
      </c>
      <c r="G1114" s="105">
        <v>0.65</v>
      </c>
      <c r="H1114" s="106">
        <f>IF($D1114&lt;&gt;"",VLOOKUP($D1114,'SINAPI-MT ABRIL 2021'!$1:$1048576,4,0),"")</f>
        <v>13.48</v>
      </c>
      <c r="I1114" s="107">
        <f t="shared" si="199"/>
        <v>8.76</v>
      </c>
    </row>
    <row r="1115" spans="2:9" ht="25.5">
      <c r="B1115" s="149" t="s">
        <v>786</v>
      </c>
      <c r="C1115" s="246" t="s">
        <v>20</v>
      </c>
      <c r="D1115" s="109">
        <v>88267</v>
      </c>
      <c r="E1115" s="116" t="str">
        <f>IF($D1115&lt;&gt;"",VLOOKUP($D1115,'SINAPI-MT ABRIL 2021'!$A$1:G123205,2,0),"")</f>
        <v>ENCANADOR OU BOMBEIRO HIDRÁULICO COM ENCARGOS COMPLEMENTARES</v>
      </c>
      <c r="F1115" s="117" t="str">
        <f>IF($D1115&lt;&gt;"",VLOOKUP($D1115,'SINAPI-MT ABRIL 2021'!$1:$1048576,3,0),"")</f>
        <v>H</v>
      </c>
      <c r="G1115" s="105">
        <v>0.65</v>
      </c>
      <c r="H1115" s="106">
        <f>IF($D1115&lt;&gt;"",VLOOKUP($D1115,'SINAPI-MT ABRIL 2021'!$1:$1048576,4,0),"")</f>
        <v>17.66</v>
      </c>
      <c r="I1115" s="107">
        <f t="shared" si="199"/>
        <v>11.47</v>
      </c>
    </row>
    <row r="1116" spans="2:9" ht="14.25" customHeight="1" thickBot="1">
      <c r="B1116" s="363"/>
      <c r="C1116" s="364"/>
      <c r="D1116" s="365"/>
      <c r="E1116" s="365"/>
      <c r="F1116" s="364"/>
      <c r="G1116" s="366"/>
      <c r="H1116" s="367"/>
      <c r="I1116" s="368"/>
    </row>
    <row r="1117" spans="2:9" ht="15" customHeight="1" thickBot="1">
      <c r="B1117" s="540" t="s">
        <v>1046</v>
      </c>
      <c r="C1117" s="541"/>
      <c r="D1117" s="541"/>
      <c r="E1117" s="542" t="s">
        <v>637</v>
      </c>
      <c r="F1117" s="543" t="s">
        <v>397</v>
      </c>
      <c r="G1117" s="544"/>
      <c r="H1117" s="545"/>
      <c r="I1117" s="546">
        <f>TRUNC(SUM(I1118:I1120),2)</f>
        <v>35.71</v>
      </c>
    </row>
    <row r="1118" spans="2:9" ht="25.5">
      <c r="B1118" s="502" t="s">
        <v>789</v>
      </c>
      <c r="C1118" s="503" t="s">
        <v>20</v>
      </c>
      <c r="D1118" s="505">
        <v>20260</v>
      </c>
      <c r="E1118" s="497" t="str">
        <f>IF($D1118&lt;&gt;"",VLOOKUP($D1118,'SINAPI-MT ABRIL 2021'!$A$1:G123208,2,0),"")</f>
        <v>MANGUEIRA PARA GAS - GLP, PVC, TRANCADA, DIAMETRO DE 3/8", COMPRIMENTO DE 1M (NORMATIZADA)</v>
      </c>
      <c r="F1118" s="498" t="str">
        <f>IF($D1118&lt;&gt;"",VLOOKUP($D1118,'SINAPI-MT ABRIL 2021'!$1:$1048576,3,0),"")</f>
        <v xml:space="preserve">UN    </v>
      </c>
      <c r="G1118" s="508">
        <v>1</v>
      </c>
      <c r="H1118" s="500">
        <f>IF($D1118&lt;&gt;"",VLOOKUP($D1118,'SINAPI-MT ABRIL 2021'!$1:$1048576,4,0),"")</f>
        <v>15.48</v>
      </c>
      <c r="I1118" s="501">
        <f t="shared" ref="I1118:I1120" si="200">TRUNC(G1118*H1118,2)</f>
        <v>15.48</v>
      </c>
    </row>
    <row r="1119" spans="2:9" ht="25.5">
      <c r="B1119" s="149" t="s">
        <v>786</v>
      </c>
      <c r="C1119" s="246" t="s">
        <v>20</v>
      </c>
      <c r="D1119" s="109">
        <v>88248</v>
      </c>
      <c r="E1119" s="116" t="str">
        <f>IF($D1119&lt;&gt;"",VLOOKUP($D1119,'SINAPI-MT ABRIL 2021'!$A$1:G123209,2,0),"")</f>
        <v>AUXILIAR DE ENCANADOR OU BOMBEIRO HIDRÁULICO COM ENCARGOS COMPLEMENTARES</v>
      </c>
      <c r="F1119" s="117" t="str">
        <f>IF($D1119&lt;&gt;"",VLOOKUP($D1119,'SINAPI-MT ABRIL 2021'!$1:$1048576,3,0),"")</f>
        <v>H</v>
      </c>
      <c r="G1119" s="112">
        <v>0.65</v>
      </c>
      <c r="H1119" s="106">
        <f>IF($D1119&lt;&gt;"",VLOOKUP($D1119,'SINAPI-MT ABRIL 2021'!$1:$1048576,4,0),"")</f>
        <v>13.48</v>
      </c>
      <c r="I1119" s="107">
        <f t="shared" si="200"/>
        <v>8.76</v>
      </c>
    </row>
    <row r="1120" spans="2:9" ht="25.5">
      <c r="B1120" s="149" t="s">
        <v>786</v>
      </c>
      <c r="C1120" s="246" t="s">
        <v>20</v>
      </c>
      <c r="D1120" s="109">
        <v>88267</v>
      </c>
      <c r="E1120" s="116" t="str">
        <f>IF($D1120&lt;&gt;"",VLOOKUP($D1120,'SINAPI-MT ABRIL 2021'!$A$1:G123210,2,0),"")</f>
        <v>ENCANADOR OU BOMBEIRO HIDRÁULICO COM ENCARGOS COMPLEMENTARES</v>
      </c>
      <c r="F1120" s="117" t="str">
        <f>IF($D1120&lt;&gt;"",VLOOKUP($D1120,'SINAPI-MT ABRIL 2021'!$1:$1048576,3,0),"")</f>
        <v>H</v>
      </c>
      <c r="G1120" s="112">
        <v>0.65</v>
      </c>
      <c r="H1120" s="106">
        <f>IF($D1120&lt;&gt;"",VLOOKUP($D1120,'SINAPI-MT ABRIL 2021'!$1:$1048576,4,0),"")</f>
        <v>17.66</v>
      </c>
      <c r="I1120" s="107">
        <f t="shared" si="200"/>
        <v>11.47</v>
      </c>
    </row>
    <row r="1121" spans="2:9" ht="14.25" customHeight="1" thickBot="1">
      <c r="B1121" s="363"/>
      <c r="C1121" s="364"/>
      <c r="D1121" s="365"/>
      <c r="E1121" s="365"/>
      <c r="F1121" s="364"/>
      <c r="G1121" s="366"/>
      <c r="H1121" s="367"/>
      <c r="I1121" s="368"/>
    </row>
    <row r="1122" spans="2:9" ht="15" customHeight="1" thickBot="1">
      <c r="B1122" s="540" t="s">
        <v>1047</v>
      </c>
      <c r="C1122" s="541"/>
      <c r="D1122" s="541"/>
      <c r="E1122" s="542" t="s">
        <v>638</v>
      </c>
      <c r="F1122" s="543" t="s">
        <v>994</v>
      </c>
      <c r="G1122" s="544"/>
      <c r="H1122" s="545"/>
      <c r="I1122" s="546">
        <f>TRUNC(SUM(I1123:I1125),2)</f>
        <v>289.63</v>
      </c>
    </row>
    <row r="1123" spans="2:9" ht="14.25" customHeight="1">
      <c r="B1123" s="502" t="s">
        <v>789</v>
      </c>
      <c r="C1123" s="503" t="s">
        <v>30</v>
      </c>
      <c r="D1123" s="505"/>
      <c r="E1123" s="523" t="s">
        <v>855</v>
      </c>
      <c r="F1123" s="524" t="s">
        <v>14</v>
      </c>
      <c r="G1123" s="508">
        <v>1</v>
      </c>
      <c r="H1123" s="500">
        <v>269.39999999999998</v>
      </c>
      <c r="I1123" s="501">
        <f>TRUNC(G1123*H1123,2)</f>
        <v>269.39999999999998</v>
      </c>
    </row>
    <row r="1124" spans="2:9" ht="25.5">
      <c r="B1124" s="149" t="s">
        <v>786</v>
      </c>
      <c r="C1124" s="246" t="s">
        <v>20</v>
      </c>
      <c r="D1124" s="109">
        <v>88248</v>
      </c>
      <c r="E1124" s="116" t="str">
        <f>IF($D1124&lt;&gt;"",VLOOKUP($D1124,'SINAPI-MT ABRIL 2021'!$A$1:G123214,2,0),"")</f>
        <v>AUXILIAR DE ENCANADOR OU BOMBEIRO HIDRÁULICO COM ENCARGOS COMPLEMENTARES</v>
      </c>
      <c r="F1124" s="117" t="str">
        <f>IF($D1124&lt;&gt;"",VLOOKUP($D1124,'SINAPI-MT ABRIL 2021'!$1:$1048576,3,0),"")</f>
        <v>H</v>
      </c>
      <c r="G1124" s="112">
        <v>0.65</v>
      </c>
      <c r="H1124" s="106">
        <f>IF($D1124&lt;&gt;"",VLOOKUP($D1124,'SINAPI-MT ABRIL 2021'!$1:$1048576,4,0),"")</f>
        <v>13.48</v>
      </c>
      <c r="I1124" s="107">
        <f t="shared" ref="I1124:I1125" si="201">TRUNC(G1124*H1124,2)</f>
        <v>8.76</v>
      </c>
    </row>
    <row r="1125" spans="2:9" ht="25.5">
      <c r="B1125" s="149" t="s">
        <v>786</v>
      </c>
      <c r="C1125" s="246" t="s">
        <v>20</v>
      </c>
      <c r="D1125" s="109">
        <v>88267</v>
      </c>
      <c r="E1125" s="116" t="str">
        <f>IF($D1125&lt;&gt;"",VLOOKUP($D1125,'SINAPI-MT ABRIL 2021'!$A$1:G123215,2,0),"")</f>
        <v>ENCANADOR OU BOMBEIRO HIDRÁULICO COM ENCARGOS COMPLEMENTARES</v>
      </c>
      <c r="F1125" s="117" t="str">
        <f>IF($D1125&lt;&gt;"",VLOOKUP($D1125,'SINAPI-MT ABRIL 2021'!$1:$1048576,3,0),"")</f>
        <v>H</v>
      </c>
      <c r="G1125" s="112">
        <v>0.65</v>
      </c>
      <c r="H1125" s="106">
        <f>IF($D1125&lt;&gt;"",VLOOKUP($D1125,'SINAPI-MT ABRIL 2021'!$1:$1048576,4,0),"")</f>
        <v>17.66</v>
      </c>
      <c r="I1125" s="107">
        <f t="shared" si="201"/>
        <v>11.47</v>
      </c>
    </row>
    <row r="1126" spans="2:9" ht="14.25" customHeight="1" thickBot="1">
      <c r="B1126" s="363"/>
      <c r="C1126" s="364"/>
      <c r="D1126" s="365"/>
      <c r="E1126" s="365"/>
      <c r="F1126" s="364"/>
      <c r="G1126" s="366"/>
      <c r="H1126" s="367"/>
      <c r="I1126" s="368"/>
    </row>
    <row r="1127" spans="2:9" ht="15" customHeight="1" thickBot="1">
      <c r="B1127" s="540" t="s">
        <v>1048</v>
      </c>
      <c r="C1127" s="541"/>
      <c r="D1127" s="541"/>
      <c r="E1127" s="542" t="s">
        <v>639</v>
      </c>
      <c r="F1127" s="543" t="s">
        <v>994</v>
      </c>
      <c r="G1127" s="544"/>
      <c r="H1127" s="545"/>
      <c r="I1127" s="546">
        <f>TRUNC(SUM(I1128:I1130),2)</f>
        <v>23.69</v>
      </c>
    </row>
    <row r="1128" spans="2:9" ht="42.75" customHeight="1">
      <c r="B1128" s="502" t="s">
        <v>789</v>
      </c>
      <c r="C1128" s="503" t="s">
        <v>20</v>
      </c>
      <c r="D1128" s="505">
        <v>11950</v>
      </c>
      <c r="E1128" s="497" t="str">
        <f>IF($D1128&lt;&gt;"",VLOOKUP($D1128,'SINAPI-MT ABRIL 2021'!$A$1:G123218,2,0),"")</f>
        <v>BUCHA DE NYLON SEM ABA S6, COM PARAFUSO DE 4,20 X 40 MM EM ACO ZINCADO COM ROSCA SOBERBA, CABECA CHATA E FENDA PHILLIPS</v>
      </c>
      <c r="F1128" s="498" t="str">
        <f>IF($D1128&lt;&gt;"",VLOOKUP($D1128,'SINAPI-MT ABRIL 2021'!$1:$1048576,3,0),"")</f>
        <v xml:space="preserve">UN    </v>
      </c>
      <c r="G1128" s="499">
        <v>4</v>
      </c>
      <c r="H1128" s="500">
        <f>IF($D1128&lt;&gt;"",VLOOKUP($D1128,'SINAPI-MT ABRIL 2021'!$1:$1048576,4,0),"")</f>
        <v>0.22</v>
      </c>
      <c r="I1128" s="501">
        <f t="shared" ref="I1128" si="202">TRUNC(G1128*H1128,2)</f>
        <v>0.88</v>
      </c>
    </row>
    <row r="1129" spans="2:9" ht="14.25" customHeight="1">
      <c r="B1129" s="149" t="s">
        <v>789</v>
      </c>
      <c r="C1129" s="246" t="s">
        <v>30</v>
      </c>
      <c r="D1129" s="109"/>
      <c r="E1129" s="113" t="s">
        <v>856</v>
      </c>
      <c r="F1129" s="114" t="s">
        <v>14</v>
      </c>
      <c r="G1129" s="105">
        <v>1</v>
      </c>
      <c r="H1129" s="106">
        <v>15.8</v>
      </c>
      <c r="I1129" s="107">
        <f>TRUNC(G1129*H1129,2)</f>
        <v>15.8</v>
      </c>
    </row>
    <row r="1130" spans="2:9">
      <c r="B1130" s="149" t="s">
        <v>786</v>
      </c>
      <c r="C1130" s="246" t="s">
        <v>20</v>
      </c>
      <c r="D1130" s="109">
        <v>88316</v>
      </c>
      <c r="E1130" s="116" t="str">
        <f>IF($D1130&lt;&gt;"",VLOOKUP($D1130,'SINAPI-MT ABRIL 2021'!$A$1:G123220,2,0),"")</f>
        <v>SERVENTE COM ENCARGOS COMPLEMENTARES</v>
      </c>
      <c r="F1130" s="117" t="str">
        <f>IF($D1130&lt;&gt;"",VLOOKUP($D1130,'SINAPI-MT ABRIL 2021'!$1:$1048576,3,0),"")</f>
        <v>H</v>
      </c>
      <c r="G1130" s="105">
        <v>0.5</v>
      </c>
      <c r="H1130" s="106">
        <f>IF($D1130&lt;&gt;"",VLOOKUP($D1130,'SINAPI-MT ABRIL 2021'!$1:$1048576,4,0),"")</f>
        <v>14.02</v>
      </c>
      <c r="I1130" s="107">
        <f t="shared" ref="I1130" si="203">TRUNC(G1130*H1130,2)</f>
        <v>7.01</v>
      </c>
    </row>
    <row r="1131" spans="2:9" ht="14.25" customHeight="1" thickBot="1">
      <c r="B1131" s="363"/>
      <c r="C1131" s="364"/>
      <c r="D1131" s="365"/>
      <c r="E1131" s="365"/>
      <c r="F1131" s="364"/>
      <c r="G1131" s="366"/>
      <c r="H1131" s="367"/>
      <c r="I1131" s="368"/>
    </row>
    <row r="1132" spans="2:9" ht="25.5" customHeight="1" thickBot="1">
      <c r="B1132" s="540" t="s">
        <v>1049</v>
      </c>
      <c r="C1132" s="541"/>
      <c r="D1132" s="541"/>
      <c r="E1132" s="542" t="s">
        <v>640</v>
      </c>
      <c r="F1132" s="543" t="s">
        <v>994</v>
      </c>
      <c r="G1132" s="544"/>
      <c r="H1132" s="545"/>
      <c r="I1132" s="546">
        <f>TRUNC(SUM(I1133:I1135),2)</f>
        <v>23.69</v>
      </c>
    </row>
    <row r="1133" spans="2:9" ht="38.25">
      <c r="B1133" s="502" t="s">
        <v>789</v>
      </c>
      <c r="C1133" s="503" t="s">
        <v>20</v>
      </c>
      <c r="D1133" s="505">
        <v>11950</v>
      </c>
      <c r="E1133" s="497" t="str">
        <f>IF($D1133&lt;&gt;"",VLOOKUP($D1133,'SINAPI-MT ABRIL 2021'!$A$1:G123223,2,0),"")</f>
        <v>BUCHA DE NYLON SEM ABA S6, COM PARAFUSO DE 4,20 X 40 MM EM ACO ZINCADO COM ROSCA SOBERBA, CABECA CHATA E FENDA PHILLIPS</v>
      </c>
      <c r="F1133" s="498" t="str">
        <f>IF($D1133&lt;&gt;"",VLOOKUP($D1133,'SINAPI-MT ABRIL 2021'!$1:$1048576,3,0),"")</f>
        <v xml:space="preserve">UN    </v>
      </c>
      <c r="G1133" s="508">
        <v>4</v>
      </c>
      <c r="H1133" s="500">
        <f>IF($D1133&lt;&gt;"",VLOOKUP($D1133,'SINAPI-MT ABRIL 2021'!$1:$1048576,4,0),"")</f>
        <v>0.22</v>
      </c>
      <c r="I1133" s="501">
        <f t="shared" ref="I1133" si="204">TRUNC(G1133*H1133,2)</f>
        <v>0.88</v>
      </c>
    </row>
    <row r="1134" spans="2:9" ht="25.5" customHeight="1">
      <c r="B1134" s="149" t="s">
        <v>789</v>
      </c>
      <c r="C1134" s="246" t="s">
        <v>30</v>
      </c>
      <c r="D1134" s="109"/>
      <c r="E1134" s="113" t="s">
        <v>857</v>
      </c>
      <c r="F1134" s="114" t="s">
        <v>14</v>
      </c>
      <c r="G1134" s="112">
        <v>1</v>
      </c>
      <c r="H1134" s="115">
        <v>15.8</v>
      </c>
      <c r="I1134" s="107">
        <f>TRUNC(G1134*H1134,2)</f>
        <v>15.8</v>
      </c>
    </row>
    <row r="1135" spans="2:9">
      <c r="B1135" s="149" t="s">
        <v>786</v>
      </c>
      <c r="C1135" s="246" t="s">
        <v>20</v>
      </c>
      <c r="D1135" s="109">
        <v>88316</v>
      </c>
      <c r="E1135" s="116" t="str">
        <f>IF($D1135&lt;&gt;"",VLOOKUP($D1135,'SINAPI-MT ABRIL 2021'!$A$1:G123225,2,0),"")</f>
        <v>SERVENTE COM ENCARGOS COMPLEMENTARES</v>
      </c>
      <c r="F1135" s="117" t="str">
        <f>IF($D1135&lt;&gt;"",VLOOKUP($D1135,'SINAPI-MT ABRIL 2021'!$1:$1048576,3,0),"")</f>
        <v>H</v>
      </c>
      <c r="G1135" s="112">
        <v>0.5</v>
      </c>
      <c r="H1135" s="106">
        <f>IF($D1135&lt;&gt;"",VLOOKUP($D1135,'SINAPI-MT ABRIL 2021'!$1:$1048576,4,0),"")</f>
        <v>14.02</v>
      </c>
      <c r="I1135" s="107">
        <f t="shared" ref="I1135" si="205">TRUNC(G1135*H1135,2)</f>
        <v>7.01</v>
      </c>
    </row>
    <row r="1136" spans="2:9" ht="14.25" customHeight="1">
      <c r="B1136" s="159"/>
      <c r="C1136" s="246"/>
      <c r="D1136" s="150"/>
      <c r="E1136" s="151"/>
      <c r="F1136" s="246"/>
      <c r="G1136" s="248"/>
      <c r="H1136" s="100"/>
      <c r="I1136" s="101"/>
    </row>
    <row r="1137" spans="2:9" ht="18" customHeight="1">
      <c r="B1137" s="166" t="s">
        <v>265</v>
      </c>
      <c r="C1137" s="167"/>
      <c r="D1137" s="167"/>
      <c r="E1137" s="167"/>
      <c r="F1137" s="167"/>
      <c r="G1137" s="168"/>
      <c r="H1137" s="167"/>
      <c r="I1137" s="170"/>
    </row>
    <row r="1138" spans="2:9" ht="14.25" customHeight="1" thickBot="1">
      <c r="B1138" s="363"/>
      <c r="C1138" s="364"/>
      <c r="D1138" s="365"/>
      <c r="E1138" s="365"/>
      <c r="F1138" s="364"/>
      <c r="G1138" s="366"/>
      <c r="H1138" s="367"/>
      <c r="I1138" s="368"/>
    </row>
    <row r="1139" spans="2:9" ht="15" customHeight="1" thickBot="1">
      <c r="B1139" s="540" t="s">
        <v>267</v>
      </c>
      <c r="C1139" s="557"/>
      <c r="D1139" s="541"/>
      <c r="E1139" s="542" t="s">
        <v>642</v>
      </c>
      <c r="F1139" s="543" t="s">
        <v>994</v>
      </c>
      <c r="G1139" s="544"/>
      <c r="H1139" s="558"/>
      <c r="I1139" s="559">
        <f>TRUNC(SUM(I1140:I1140),2)</f>
        <v>180.22</v>
      </c>
    </row>
    <row r="1140" spans="2:9" ht="25.5">
      <c r="B1140" s="494" t="s">
        <v>783</v>
      </c>
      <c r="C1140" s="495" t="s">
        <v>20</v>
      </c>
      <c r="D1140" s="495">
        <v>101909</v>
      </c>
      <c r="E1140" s="497" t="str">
        <f>IF($D1140&lt;&gt;"",VLOOKUP($D1140,'SINAPI-MT ABRIL 2021'!$A$1:G123230,2,0),"")</f>
        <v>EXTINTOR DE INCÊNDIO PORTÁTIL COM CARGA DE PQS DE 6 KG, CLASSE BC - FORNECIMENTO E INSTALAÇÃO. AF_10/2020_P</v>
      </c>
      <c r="F1140" s="498" t="str">
        <f>IF($D1140&lt;&gt;"",VLOOKUP($D1140,'SINAPI-MT ABRIL 2021'!$1:$1048576,3,0),"")</f>
        <v>UN</v>
      </c>
      <c r="G1140" s="519">
        <v>1</v>
      </c>
      <c r="H1140" s="500">
        <f>IF($D1140&lt;&gt;"",VLOOKUP($D1140,'SINAPI-MT ABRIL 2021'!$1:$1048576,4,0),"")</f>
        <v>180.22</v>
      </c>
      <c r="I1140" s="501">
        <f t="shared" ref="I1140" si="206">TRUNC(G1140*H1140,2)</f>
        <v>180.22</v>
      </c>
    </row>
    <row r="1141" spans="2:9" ht="14.25" customHeight="1" thickBot="1">
      <c r="B1141" s="393"/>
      <c r="C1141" s="394"/>
      <c r="D1141" s="394"/>
      <c r="E1141" s="395"/>
      <c r="F1141" s="394"/>
      <c r="G1141" s="396"/>
      <c r="H1141" s="397"/>
      <c r="I1141" s="398"/>
    </row>
    <row r="1142" spans="2:9" ht="15" customHeight="1" thickBot="1">
      <c r="B1142" s="540" t="s">
        <v>270</v>
      </c>
      <c r="C1142" s="557"/>
      <c r="D1142" s="541"/>
      <c r="E1142" s="542" t="s">
        <v>644</v>
      </c>
      <c r="F1142" s="543" t="s">
        <v>994</v>
      </c>
      <c r="G1142" s="544"/>
      <c r="H1142" s="558"/>
      <c r="I1142" s="559">
        <f>TRUNC(SUM(I1143:I1143),2)</f>
        <v>510.92</v>
      </c>
    </row>
    <row r="1143" spans="2:9" ht="25.5">
      <c r="B1143" s="494" t="s">
        <v>783</v>
      </c>
      <c r="C1143" s="495" t="s">
        <v>20</v>
      </c>
      <c r="D1143" s="495">
        <v>101907</v>
      </c>
      <c r="E1143" s="497" t="str">
        <f>IF($D1143&lt;&gt;"",VLOOKUP($D1143,'SINAPI-MT ABRIL 2021'!$A$1:G123233,2,0),"")</f>
        <v>EXTINTOR DE INCÊNDIO PORTÁTIL COM CARGA DE CO2 DE 6 KG, CLASSE BC - FORNECIMENTO E INSTALAÇÃO. AF_10/2020_P</v>
      </c>
      <c r="F1143" s="498" t="str">
        <f>IF($D1143&lt;&gt;"",VLOOKUP($D1143,'SINAPI-MT ABRIL 2021'!$1:$1048576,3,0),"")</f>
        <v>UN</v>
      </c>
      <c r="G1143" s="519">
        <v>1</v>
      </c>
      <c r="H1143" s="500">
        <f>IF($D1143&lt;&gt;"",VLOOKUP($D1143,'SINAPI-MT ABRIL 2021'!$1:$1048576,4,0),"")</f>
        <v>510.92</v>
      </c>
      <c r="I1143" s="501">
        <f t="shared" ref="I1143" si="207">TRUNC(G1143*H1143,2)</f>
        <v>510.92</v>
      </c>
    </row>
    <row r="1144" spans="2:9" ht="14.25" customHeight="1" thickBot="1">
      <c r="B1144" s="393"/>
      <c r="C1144" s="394"/>
      <c r="D1144" s="394"/>
      <c r="E1144" s="395"/>
      <c r="F1144" s="394"/>
      <c r="G1144" s="396"/>
      <c r="H1144" s="397"/>
      <c r="I1144" s="398"/>
    </row>
    <row r="1145" spans="2:9" ht="15" customHeight="1" thickBot="1">
      <c r="B1145" s="540" t="s">
        <v>272</v>
      </c>
      <c r="C1145" s="557"/>
      <c r="D1145" s="541"/>
      <c r="E1145" s="542" t="s">
        <v>268</v>
      </c>
      <c r="F1145" s="543" t="s">
        <v>994</v>
      </c>
      <c r="G1145" s="544"/>
      <c r="H1145" s="558"/>
      <c r="I1145" s="559">
        <f>TRUNC(SUM(I1146:I1146),2)</f>
        <v>96.58</v>
      </c>
    </row>
    <row r="1146" spans="2:9" ht="41.25" customHeight="1">
      <c r="B1146" s="494" t="s">
        <v>783</v>
      </c>
      <c r="C1146" s="495" t="s">
        <v>20</v>
      </c>
      <c r="D1146" s="495">
        <v>92389</v>
      </c>
      <c r="E1146" s="497" t="str">
        <f>IF($D1146&lt;&gt;"",VLOOKUP($D1146,'SINAPI-MT ABRIL 2021'!$A$1:G123236,2,0),"")</f>
        <v>JOELHO 45 GRAUS, EM FERRO GALVANIZADO, DN 65 (2 1/2"), CONEXÃO ROSQUEADA, INSTALADO EM REDE DE ALIMENTAÇÃO PARA HIDRANTE - FORNECIMENTO E INSTALAÇÃO. AF_10/2020</v>
      </c>
      <c r="F1146" s="498" t="str">
        <f>IF($D1146&lt;&gt;"",VLOOKUP($D1146,'SINAPI-MT ABRIL 2021'!$1:$1048576,3,0),"")</f>
        <v>UN</v>
      </c>
      <c r="G1146" s="519">
        <v>1</v>
      </c>
      <c r="H1146" s="500">
        <f>IF($D1146&lt;&gt;"",VLOOKUP($D1146,'SINAPI-MT ABRIL 2021'!$1:$1048576,4,0),"")</f>
        <v>96.58</v>
      </c>
      <c r="I1146" s="501">
        <f t="shared" ref="I1146" si="208">TRUNC(G1146*H1146,2)</f>
        <v>96.58</v>
      </c>
    </row>
    <row r="1147" spans="2:9" ht="14.25" customHeight="1" thickBot="1">
      <c r="B1147" s="393"/>
      <c r="C1147" s="394"/>
      <c r="D1147" s="394"/>
      <c r="E1147" s="395"/>
      <c r="F1147" s="394"/>
      <c r="G1147" s="396"/>
      <c r="H1147" s="397"/>
      <c r="I1147" s="398"/>
    </row>
    <row r="1148" spans="2:9" ht="15" customHeight="1" thickBot="1">
      <c r="B1148" s="540" t="s">
        <v>273</v>
      </c>
      <c r="C1148" s="557"/>
      <c r="D1148" s="541"/>
      <c r="E1148" s="542" t="s">
        <v>271</v>
      </c>
      <c r="F1148" s="543" t="s">
        <v>994</v>
      </c>
      <c r="G1148" s="544"/>
      <c r="H1148" s="558"/>
      <c r="I1148" s="559">
        <f>TRUNC(SUM(I1149:I1149),2)</f>
        <v>90.45</v>
      </c>
    </row>
    <row r="1149" spans="2:9" ht="38.25">
      <c r="B1149" s="494" t="s">
        <v>783</v>
      </c>
      <c r="C1149" s="495" t="s">
        <v>20</v>
      </c>
      <c r="D1149" s="495">
        <v>92390</v>
      </c>
      <c r="E1149" s="497" t="str">
        <f>IF($D1149&lt;&gt;"",VLOOKUP($D1149,'SINAPI-MT ABRIL 2021'!$A$1:G123239,2,0),"")</f>
        <v>JOELHO 90 GRAUS, EM FERRO GALVANIZADO, DN 65 (2 1/2"), CONEXÃO ROSQUEADA, INSTALADO EM REDE DE ALIMENTAÇÃO PARA HIDRANTE - FORNECIMENTO E INSTALAÇÃO. AF_10/2020</v>
      </c>
      <c r="F1149" s="498" t="str">
        <f>IF($D1149&lt;&gt;"",VLOOKUP($D1149,'SINAPI-MT ABRIL 2021'!$1:$1048576,3,0),"")</f>
        <v>UN</v>
      </c>
      <c r="G1149" s="519">
        <v>1</v>
      </c>
      <c r="H1149" s="500">
        <f>IF($D1149&lt;&gt;"",VLOOKUP($D1149,'SINAPI-MT ABRIL 2021'!$1:$1048576,4,0),"")</f>
        <v>90.45</v>
      </c>
      <c r="I1149" s="501">
        <f t="shared" ref="I1149" si="209">TRUNC(G1149*H1149,2)</f>
        <v>90.45</v>
      </c>
    </row>
    <row r="1150" spans="2:9" ht="14.25" customHeight="1" thickBot="1">
      <c r="B1150" s="393"/>
      <c r="C1150" s="394"/>
      <c r="D1150" s="394"/>
      <c r="E1150" s="395"/>
      <c r="F1150" s="394"/>
      <c r="G1150" s="396"/>
      <c r="H1150" s="397"/>
      <c r="I1150" s="398"/>
    </row>
    <row r="1151" spans="2:9" ht="15" customHeight="1" thickBot="1">
      <c r="B1151" s="540" t="s">
        <v>275</v>
      </c>
      <c r="C1151" s="557"/>
      <c r="D1151" s="541"/>
      <c r="E1151" s="542" t="s">
        <v>1050</v>
      </c>
      <c r="F1151" s="543" t="s">
        <v>397</v>
      </c>
      <c r="G1151" s="544"/>
      <c r="H1151" s="558"/>
      <c r="I1151" s="559">
        <f>TRUNC(SUM(I1152:I1152),2)</f>
        <v>156.12</v>
      </c>
    </row>
    <row r="1152" spans="2:9" ht="39" customHeight="1">
      <c r="B1152" s="494" t="s">
        <v>783</v>
      </c>
      <c r="C1152" s="495" t="s">
        <v>20</v>
      </c>
      <c r="D1152" s="495">
        <v>92362</v>
      </c>
      <c r="E1152" s="497" t="str">
        <f>IF($D1152&lt;&gt;"",VLOOKUP($D1152,'SINAPI-MT ABRIL 2021'!$A$1:G123242,2,0),"")</f>
        <v>TUBO DE AÇO PRETO SEM COSTURA, CONEXÃO SOLDADA, DN 65 (2 1/2"), INSTALADO EM REDE DE ALIMENTAÇÃO PARA HIDRANTE - FORNECIMENTO E INSTALAÇÃO. AF_10/2020</v>
      </c>
      <c r="F1152" s="498" t="str">
        <f>IF($D1152&lt;&gt;"",VLOOKUP($D1152,'SINAPI-MT ABRIL 2021'!$1:$1048576,3,0),"")</f>
        <v>M</v>
      </c>
      <c r="G1152" s="499">
        <v>1</v>
      </c>
      <c r="H1152" s="500">
        <f>IF($D1152&lt;&gt;"",VLOOKUP($D1152,'SINAPI-MT ABRIL 2021'!$1:$1048576,4,0),"")</f>
        <v>156.12</v>
      </c>
      <c r="I1152" s="501">
        <f t="shared" ref="I1152" si="210">TRUNC(G1152*H1152,2)</f>
        <v>156.12</v>
      </c>
    </row>
    <row r="1153" spans="2:9" ht="14.25" customHeight="1" thickBot="1">
      <c r="B1153" s="393"/>
      <c r="C1153" s="394"/>
      <c r="D1153" s="394"/>
      <c r="E1153" s="395"/>
      <c r="F1153" s="394"/>
      <c r="G1153" s="396"/>
      <c r="H1153" s="397"/>
      <c r="I1153" s="398"/>
    </row>
    <row r="1154" spans="2:9" ht="15" customHeight="1" thickBot="1">
      <c r="B1154" s="540" t="s">
        <v>277</v>
      </c>
      <c r="C1154" s="557"/>
      <c r="D1154" s="541"/>
      <c r="E1154" s="542" t="s">
        <v>274</v>
      </c>
      <c r="F1154" s="543" t="s">
        <v>397</v>
      </c>
      <c r="G1154" s="544"/>
      <c r="H1154" s="558"/>
      <c r="I1154" s="559">
        <f>TRUNC(SUM(I1155:I1157),2)</f>
        <v>42.29</v>
      </c>
    </row>
    <row r="1155" spans="2:9" ht="25.5">
      <c r="B1155" s="494" t="s">
        <v>783</v>
      </c>
      <c r="C1155" s="495" t="s">
        <v>20</v>
      </c>
      <c r="D1155" s="495">
        <v>88267</v>
      </c>
      <c r="E1155" s="497" t="str">
        <f>IF($D1155&lt;&gt;"",VLOOKUP($D1155,'SINAPI-MT ABRIL 2021'!$A$1:G123245,2,0),"")</f>
        <v>ENCANADOR OU BOMBEIRO HIDRÁULICO COM ENCARGOS COMPLEMENTARES</v>
      </c>
      <c r="F1155" s="498" t="str">
        <f>IF($D1155&lt;&gt;"",VLOOKUP($D1155,'SINAPI-MT ABRIL 2021'!$1:$1048576,3,0),"")</f>
        <v>H</v>
      </c>
      <c r="G1155" s="499">
        <v>0.3</v>
      </c>
      <c r="H1155" s="500">
        <f>IF($D1155&lt;&gt;"",VLOOKUP($D1155,'SINAPI-MT ABRIL 2021'!$1:$1048576,4,0),"")</f>
        <v>17.66</v>
      </c>
      <c r="I1155" s="501">
        <f t="shared" ref="I1155:I1157" si="211">TRUNC(G1155*H1155,2)</f>
        <v>5.29</v>
      </c>
    </row>
    <row r="1156" spans="2:9">
      <c r="B1156" s="102" t="s">
        <v>783</v>
      </c>
      <c r="C1156" s="103" t="s">
        <v>20</v>
      </c>
      <c r="D1156" s="103">
        <v>88316</v>
      </c>
      <c r="E1156" s="116" t="str">
        <f>IF($D1156&lt;&gt;"",VLOOKUP($D1156,'SINAPI-MT ABRIL 2021'!$A$1:G123246,2,0),"")</f>
        <v>SERVENTE COM ENCARGOS COMPLEMENTARES</v>
      </c>
      <c r="F1156" s="117" t="str">
        <f>IF($D1156&lt;&gt;"",VLOOKUP($D1156,'SINAPI-MT ABRIL 2021'!$1:$1048576,3,0),"")</f>
        <v>H</v>
      </c>
      <c r="G1156" s="105">
        <v>0.3</v>
      </c>
      <c r="H1156" s="106">
        <f>IF($D1156&lt;&gt;"",VLOOKUP($D1156,'SINAPI-MT ABRIL 2021'!$1:$1048576,4,0),"")</f>
        <v>14.02</v>
      </c>
      <c r="I1156" s="107">
        <f t="shared" si="211"/>
        <v>4.2</v>
      </c>
    </row>
    <row r="1157" spans="2:9">
      <c r="B1157" s="102" t="s">
        <v>789</v>
      </c>
      <c r="C1157" s="103" t="s">
        <v>20</v>
      </c>
      <c r="D1157" s="103">
        <v>4208</v>
      </c>
      <c r="E1157" s="116" t="str">
        <f>IF($D1157&lt;&gt;"",VLOOKUP($D1157,'SINAPI-MT ABRIL 2021'!$A$1:G123247,2,0),"")</f>
        <v>NIPLE DE FERRO GALVANIZADO, COM ROSCA BSP, DE 2 1/2"</v>
      </c>
      <c r="F1157" s="117" t="str">
        <f>IF($D1157&lt;&gt;"",VLOOKUP($D1157,'SINAPI-MT ABRIL 2021'!$1:$1048576,3,0),"")</f>
        <v xml:space="preserve">UN    </v>
      </c>
      <c r="G1157" s="105">
        <v>1</v>
      </c>
      <c r="H1157" s="106">
        <f>IF($D1157&lt;&gt;"",VLOOKUP($D1157,'SINAPI-MT ABRIL 2021'!$1:$1048576,4,0),"")</f>
        <v>32.799999999999997</v>
      </c>
      <c r="I1157" s="107">
        <f t="shared" si="211"/>
        <v>32.799999999999997</v>
      </c>
    </row>
    <row r="1158" spans="2:9" ht="14.25" customHeight="1" thickBot="1">
      <c r="B1158" s="408"/>
      <c r="C1158" s="394"/>
      <c r="D1158" s="394"/>
      <c r="E1158" s="395"/>
      <c r="F1158" s="394"/>
      <c r="G1158" s="396"/>
      <c r="H1158" s="397"/>
      <c r="I1158" s="398"/>
    </row>
    <row r="1159" spans="2:9" ht="15" customHeight="1" thickBot="1">
      <c r="B1159" s="540" t="s">
        <v>279</v>
      </c>
      <c r="C1159" s="557"/>
      <c r="D1159" s="541"/>
      <c r="E1159" s="542" t="s">
        <v>276</v>
      </c>
      <c r="F1159" s="543" t="s">
        <v>994</v>
      </c>
      <c r="G1159" s="544"/>
      <c r="H1159" s="558"/>
      <c r="I1159" s="559">
        <f>TRUNC(SUM(I1160),2)</f>
        <v>319.81</v>
      </c>
    </row>
    <row r="1160" spans="2:9" ht="38.25">
      <c r="B1160" s="494" t="s">
        <v>783</v>
      </c>
      <c r="C1160" s="495" t="s">
        <v>20</v>
      </c>
      <c r="D1160" s="495">
        <v>97495</v>
      </c>
      <c r="E1160" s="497" t="str">
        <f>IF($D1160&lt;&gt;"",VLOOKUP($D1160,'SINAPI-MT ABRIL 2021'!$A$1:G123250,2,0),"")</f>
        <v>TÊ, EM AÇO, CONEXÃO SOLDADA, DN 65 (2 1/2"), INSTALADO EM REDE DE ALIMENTAÇÃO PARA HIDRANTE - FORNECIMENTO E INSTALAÇÃO. AF_10/2020</v>
      </c>
      <c r="F1160" s="498" t="str">
        <f>IF($D1160&lt;&gt;"",VLOOKUP($D1160,'SINAPI-MT ABRIL 2021'!$1:$1048576,3,0),"")</f>
        <v>UN</v>
      </c>
      <c r="G1160" s="519">
        <v>1</v>
      </c>
      <c r="H1160" s="500">
        <f>IF($D1160&lt;&gt;"",VLOOKUP($D1160,'SINAPI-MT ABRIL 2021'!$1:$1048576,4,0),"")</f>
        <v>319.81</v>
      </c>
      <c r="I1160" s="501">
        <f t="shared" ref="I1160" si="212">TRUNC(G1160*H1160,2)</f>
        <v>319.81</v>
      </c>
    </row>
    <row r="1161" spans="2:9" ht="14.25" customHeight="1" thickBot="1">
      <c r="B1161" s="393"/>
      <c r="C1161" s="394"/>
      <c r="D1161" s="394"/>
      <c r="E1161" s="395"/>
      <c r="F1161" s="394"/>
      <c r="G1161" s="396"/>
      <c r="H1161" s="397"/>
      <c r="I1161" s="398"/>
    </row>
    <row r="1162" spans="2:9" ht="15" customHeight="1" thickBot="1">
      <c r="B1162" s="540" t="s">
        <v>281</v>
      </c>
      <c r="C1162" s="557"/>
      <c r="D1162" s="541"/>
      <c r="E1162" s="542" t="s">
        <v>278</v>
      </c>
      <c r="F1162" s="543" t="s">
        <v>994</v>
      </c>
      <c r="G1162" s="544"/>
      <c r="H1162" s="558"/>
      <c r="I1162" s="559">
        <f>TRUNC(SUM(I1163),2)</f>
        <v>122.52</v>
      </c>
    </row>
    <row r="1163" spans="2:9" ht="52.5" customHeight="1">
      <c r="B1163" s="494" t="s">
        <v>783</v>
      </c>
      <c r="C1163" s="495" t="s">
        <v>20</v>
      </c>
      <c r="D1163" s="495">
        <v>92367</v>
      </c>
      <c r="E1163" s="497" t="str">
        <f>IF($D1163&lt;&gt;"",VLOOKUP($D1163,'SINAPI-MT ABRIL 2021'!$A$1:G123253,2,0),"")</f>
        <v>TUBO DE AÇO GALVANIZADO COM COSTURA, CLASSE MÉDIA, DN 65 (2 1/2"), CONEXÃO ROSQUEADA, INSTALADO EM REDE DE ALIMENTAÇÃO PARA HIDRANTE - FORNECIMENTO E INSTALAÇÃO. AF_10/2020</v>
      </c>
      <c r="F1163" s="498" t="str">
        <f>IF($D1163&lt;&gt;"",VLOOKUP($D1163,'SINAPI-MT ABRIL 2021'!$1:$1048576,3,0),"")</f>
        <v>M</v>
      </c>
      <c r="G1163" s="519">
        <v>1</v>
      </c>
      <c r="H1163" s="500">
        <f>IF($D1163&lt;&gt;"",VLOOKUP($D1163,'SINAPI-MT ABRIL 2021'!$1:$1048576,4,0),"")</f>
        <v>122.52</v>
      </c>
      <c r="I1163" s="501">
        <f t="shared" ref="I1163" si="213">TRUNC(G1163*H1163,2)</f>
        <v>122.52</v>
      </c>
    </row>
    <row r="1164" spans="2:9" ht="14.25" customHeight="1" thickBot="1">
      <c r="B1164" s="393"/>
      <c r="C1164" s="394"/>
      <c r="D1164" s="394"/>
      <c r="E1164" s="395"/>
      <c r="F1164" s="394"/>
      <c r="G1164" s="396"/>
      <c r="H1164" s="397"/>
      <c r="I1164" s="398"/>
    </row>
    <row r="1165" spans="2:9" ht="15" customHeight="1" thickBot="1">
      <c r="B1165" s="540" t="s">
        <v>282</v>
      </c>
      <c r="C1165" s="557"/>
      <c r="D1165" s="541"/>
      <c r="E1165" s="542" t="s">
        <v>645</v>
      </c>
      <c r="F1165" s="543" t="s">
        <v>994</v>
      </c>
      <c r="G1165" s="544"/>
      <c r="H1165" s="558"/>
      <c r="I1165" s="559">
        <f>TRUNC(SUM(I1166:I1169),2)</f>
        <v>137.85</v>
      </c>
    </row>
    <row r="1166" spans="2:9" ht="38.25">
      <c r="B1166" s="520" t="s">
        <v>786</v>
      </c>
      <c r="C1166" s="521" t="s">
        <v>20</v>
      </c>
      <c r="D1166" s="505">
        <v>20974</v>
      </c>
      <c r="E1166" s="497" t="str">
        <f>IF($D1166&lt;&gt;"",VLOOKUP($D1166,'SINAPI-MT ABRIL 2021'!$A$1:G123256,2,0),"")</f>
        <v>UNIAO TIPO STORZ, COM EMPATACAO INTERNA TIPO ANEL DE EXPANSAO, ENGATE RAPIDO 2 1/2", PARA MANGUEIRA DE COMBATE A INCENDIO PREDIAL</v>
      </c>
      <c r="F1166" s="498" t="str">
        <f>IF($D1166&lt;&gt;"",VLOOKUP($D1166,'SINAPI-MT ABRIL 2021'!$1:$1048576,3,0),"")</f>
        <v xml:space="preserve">UN    </v>
      </c>
      <c r="G1166" s="522">
        <v>1</v>
      </c>
      <c r="H1166" s="500">
        <f>IF($D1166&lt;&gt;"",VLOOKUP($D1166,'SINAPI-MT ABRIL 2021'!$1:$1048576,4,0),"")</f>
        <v>134.05000000000001</v>
      </c>
      <c r="I1166" s="501">
        <f t="shared" ref="I1166:I1169" si="214">TRUNC(G1166*H1166,2)</f>
        <v>134.05000000000001</v>
      </c>
    </row>
    <row r="1167" spans="2:9" ht="25.5">
      <c r="B1167" s="175" t="s">
        <v>786</v>
      </c>
      <c r="C1167" s="176" t="s">
        <v>20</v>
      </c>
      <c r="D1167" s="109">
        <v>88248</v>
      </c>
      <c r="E1167" s="116" t="str">
        <f>IF($D1167&lt;&gt;"",VLOOKUP($D1167,'SINAPI-MT ABRIL 2021'!$A$1:G123257,2,0),"")</f>
        <v>AUXILIAR DE ENCANADOR OU BOMBEIRO HIDRÁULICO COM ENCARGOS COMPLEMENTARES</v>
      </c>
      <c r="F1167" s="117" t="str">
        <f>IF($D1167&lt;&gt;"",VLOOKUP($D1167,'SINAPI-MT ABRIL 2021'!$1:$1048576,3,0),"")</f>
        <v>H</v>
      </c>
      <c r="G1167" s="177">
        <v>0.1</v>
      </c>
      <c r="H1167" s="106">
        <f>IF($D1167&lt;&gt;"",VLOOKUP($D1167,'SINAPI-MT ABRIL 2021'!$1:$1048576,4,0),"")</f>
        <v>13.48</v>
      </c>
      <c r="I1167" s="107">
        <f t="shared" si="214"/>
        <v>1.34</v>
      </c>
    </row>
    <row r="1168" spans="2:9" ht="25.5">
      <c r="B1168" s="175" t="s">
        <v>786</v>
      </c>
      <c r="C1168" s="176" t="s">
        <v>20</v>
      </c>
      <c r="D1168" s="109">
        <v>88267</v>
      </c>
      <c r="E1168" s="116" t="str">
        <f>IF($D1168&lt;&gt;"",VLOOKUP($D1168,'SINAPI-MT ABRIL 2021'!$A$1:G123258,2,0),"")</f>
        <v>ENCANADOR OU BOMBEIRO HIDRÁULICO COM ENCARGOS COMPLEMENTARES</v>
      </c>
      <c r="F1168" s="117" t="str">
        <f>IF($D1168&lt;&gt;"",VLOOKUP($D1168,'SINAPI-MT ABRIL 2021'!$1:$1048576,3,0),"")</f>
        <v>H</v>
      </c>
      <c r="G1168" s="177">
        <v>0.1</v>
      </c>
      <c r="H1168" s="106">
        <f>IF($D1168&lt;&gt;"",VLOOKUP($D1168,'SINAPI-MT ABRIL 2021'!$1:$1048576,4,0),"")</f>
        <v>17.66</v>
      </c>
      <c r="I1168" s="107">
        <f t="shared" si="214"/>
        <v>1.76</v>
      </c>
    </row>
    <row r="1169" spans="2:9">
      <c r="B1169" s="175" t="s">
        <v>789</v>
      </c>
      <c r="C1169" s="176" t="s">
        <v>20</v>
      </c>
      <c r="D1169" s="109">
        <v>3146</v>
      </c>
      <c r="E1169" s="116" t="str">
        <f>IF($D1169&lt;&gt;"",VLOOKUP($D1169,'SINAPI-MT ABRIL 2021'!$A$1:G123259,2,0),"")</f>
        <v>FITA VEDA ROSCA EM ROLOS DE 18 MM X 10 M (L X C)</v>
      </c>
      <c r="F1169" s="117" t="str">
        <f>IF($D1169&lt;&gt;"",VLOOKUP($D1169,'SINAPI-MT ABRIL 2021'!$1:$1048576,3,0),"")</f>
        <v xml:space="preserve">UN    </v>
      </c>
      <c r="G1169" s="177">
        <v>0.14099999999999999</v>
      </c>
      <c r="H1169" s="106">
        <f>IF($D1169&lt;&gt;"",VLOOKUP($D1169,'SINAPI-MT ABRIL 2021'!$1:$1048576,4,0),"")</f>
        <v>4.97</v>
      </c>
      <c r="I1169" s="107">
        <f t="shared" si="214"/>
        <v>0.7</v>
      </c>
    </row>
    <row r="1170" spans="2:9" ht="14.25" customHeight="1" thickBot="1">
      <c r="B1170" s="393"/>
      <c r="C1170" s="394"/>
      <c r="D1170" s="394"/>
      <c r="E1170" s="395"/>
      <c r="F1170" s="394"/>
      <c r="G1170" s="396"/>
      <c r="H1170" s="397"/>
      <c r="I1170" s="398"/>
    </row>
    <row r="1171" spans="2:9" ht="15" customHeight="1" thickBot="1">
      <c r="B1171" s="540" t="s">
        <v>284</v>
      </c>
      <c r="C1171" s="557"/>
      <c r="D1171" s="541"/>
      <c r="E1171" s="542" t="s">
        <v>646</v>
      </c>
      <c r="F1171" s="543" t="s">
        <v>994</v>
      </c>
      <c r="G1171" s="544"/>
      <c r="H1171" s="558"/>
      <c r="I1171" s="559">
        <f>TRUNC(SUM(I1172:I1173),2)</f>
        <v>249.76</v>
      </c>
    </row>
    <row r="1172" spans="2:9" ht="63.75">
      <c r="B1172" s="494" t="s">
        <v>783</v>
      </c>
      <c r="C1172" s="495" t="s">
        <v>20</v>
      </c>
      <c r="D1172" s="495">
        <v>20963</v>
      </c>
      <c r="E1172" s="497" t="str">
        <f>IF($D1172&lt;&gt;"",VLOOKUP($D1172,'SINAPI-MT ABRIL 2021'!$A$1:G123262,2,0),"")</f>
        <v>CAIXA DE INCENDIO/ABRIGO PARA MANGUEIRA, DE SOBREPOR/EXTERNA, COM 90 X 60 X 17 CM, EM CHAPA DE ACO, PORTA COM VENTILACAO, VISOR COM A INSCRICAO "INCENDIO", SUPORTE/CESTA INTERNA PARA A MANGUEIRA, PINTURA ELETROSTATICA VERMELHA</v>
      </c>
      <c r="F1172" s="498" t="str">
        <f>IF($D1172&lt;&gt;"",VLOOKUP($D1172,'SINAPI-MT ABRIL 2021'!$1:$1048576,3,0),"")</f>
        <v xml:space="preserve">UN    </v>
      </c>
      <c r="G1172" s="519">
        <v>1</v>
      </c>
      <c r="H1172" s="500">
        <f>IF($D1172&lt;&gt;"",VLOOKUP($D1172,'SINAPI-MT ABRIL 2021'!$1:$1048576,4,0),"")</f>
        <v>248.36</v>
      </c>
      <c r="I1172" s="501">
        <f t="shared" ref="I1172:I1173" si="215">TRUNC(G1172*H1172,2)</f>
        <v>248.36</v>
      </c>
    </row>
    <row r="1173" spans="2:9">
      <c r="B1173" s="102" t="s">
        <v>783</v>
      </c>
      <c r="C1173" s="103" t="s">
        <v>20</v>
      </c>
      <c r="D1173" s="103">
        <v>88316</v>
      </c>
      <c r="E1173" s="116" t="str">
        <f>IF($D1173&lt;&gt;"",VLOOKUP($D1173,'SINAPI-MT ABRIL 2021'!$A$1:G123263,2,0),"")</f>
        <v>SERVENTE COM ENCARGOS COMPLEMENTARES</v>
      </c>
      <c r="F1173" s="117" t="str">
        <f>IF($D1173&lt;&gt;"",VLOOKUP($D1173,'SINAPI-MT ABRIL 2021'!$1:$1048576,3,0),"")</f>
        <v>H</v>
      </c>
      <c r="G1173" s="105">
        <v>0.1</v>
      </c>
      <c r="H1173" s="106">
        <f>IF($D1173&lt;&gt;"",VLOOKUP($D1173,'SINAPI-MT ABRIL 2021'!$1:$1048576,4,0),"")</f>
        <v>14.02</v>
      </c>
      <c r="I1173" s="107">
        <f t="shared" si="215"/>
        <v>1.4</v>
      </c>
    </row>
    <row r="1174" spans="2:9" ht="14.25" customHeight="1" thickBot="1">
      <c r="B1174" s="393"/>
      <c r="C1174" s="394"/>
      <c r="D1174" s="394"/>
      <c r="E1174" s="395"/>
      <c r="F1174" s="394"/>
      <c r="G1174" s="396"/>
      <c r="H1174" s="397"/>
      <c r="I1174" s="398"/>
    </row>
    <row r="1175" spans="2:9" ht="25.5" customHeight="1" thickBot="1">
      <c r="B1175" s="540" t="s">
        <v>286</v>
      </c>
      <c r="C1175" s="557"/>
      <c r="D1175" s="541"/>
      <c r="E1175" s="542" t="s">
        <v>647</v>
      </c>
      <c r="F1175" s="543" t="s">
        <v>994</v>
      </c>
      <c r="G1175" s="544"/>
      <c r="H1175" s="558"/>
      <c r="I1175" s="559">
        <f>TRUNC(SUM(I1176:I1178),2)</f>
        <v>17.670000000000002</v>
      </c>
    </row>
    <row r="1176" spans="2:9" ht="25.5">
      <c r="B1176" s="520" t="s">
        <v>786</v>
      </c>
      <c r="C1176" s="521" t="s">
        <v>20</v>
      </c>
      <c r="D1176" s="505">
        <v>88248</v>
      </c>
      <c r="E1176" s="497" t="str">
        <f>IF($D1176&lt;&gt;"",VLOOKUP($D1176,'SINAPI-MT ABRIL 2021'!$A$1:G123266,2,0),"")</f>
        <v>AUXILIAR DE ENCANADOR OU BOMBEIRO HIDRÁULICO COM ENCARGOS COMPLEMENTARES</v>
      </c>
      <c r="F1176" s="498" t="str">
        <f>IF($D1176&lt;&gt;"",VLOOKUP($D1176,'SINAPI-MT ABRIL 2021'!$1:$1048576,3,0),"")</f>
        <v>H</v>
      </c>
      <c r="G1176" s="522">
        <v>0.1</v>
      </c>
      <c r="H1176" s="500">
        <f>IF($D1176&lt;&gt;"",VLOOKUP($D1176,'SINAPI-MT ABRIL 2021'!$1:$1048576,4,0),"")</f>
        <v>13.48</v>
      </c>
      <c r="I1176" s="501">
        <f t="shared" ref="I1176:I1178" si="216">TRUNC(G1176*H1176,2)</f>
        <v>1.34</v>
      </c>
    </row>
    <row r="1177" spans="2:9" ht="25.5">
      <c r="B1177" s="175" t="s">
        <v>786</v>
      </c>
      <c r="C1177" s="176" t="s">
        <v>20</v>
      </c>
      <c r="D1177" s="109">
        <v>88267</v>
      </c>
      <c r="E1177" s="116" t="str">
        <f>IF($D1177&lt;&gt;"",VLOOKUP($D1177,'SINAPI-MT ABRIL 2021'!$A$1:G123267,2,0),"")</f>
        <v>ENCANADOR OU BOMBEIRO HIDRÁULICO COM ENCARGOS COMPLEMENTARES</v>
      </c>
      <c r="F1177" s="117" t="str">
        <f>IF($D1177&lt;&gt;"",VLOOKUP($D1177,'SINAPI-MT ABRIL 2021'!$1:$1048576,3,0),"")</f>
        <v>H</v>
      </c>
      <c r="G1177" s="177">
        <v>0.1</v>
      </c>
      <c r="H1177" s="106">
        <f>IF($D1177&lt;&gt;"",VLOOKUP($D1177,'SINAPI-MT ABRIL 2021'!$1:$1048576,4,0),"")</f>
        <v>17.66</v>
      </c>
      <c r="I1177" s="107">
        <f t="shared" si="216"/>
        <v>1.76</v>
      </c>
    </row>
    <row r="1178" spans="2:9" ht="38.25">
      <c r="B1178" s="175" t="s">
        <v>789</v>
      </c>
      <c r="C1178" s="176" t="s">
        <v>20</v>
      </c>
      <c r="D1178" s="109">
        <v>20971</v>
      </c>
      <c r="E1178" s="116" t="str">
        <f>IF($D1178&lt;&gt;"",VLOOKUP($D1178,'SINAPI-MT ABRIL 2021'!$A$1:G123268,2,0),"")</f>
        <v>CHAVE DUPLA PARA CONEXOES TIPO STORZ, ENGATE RAPIDO 1 1/2" X 2 1/2", EM LATAO, PARA INSTALACAO PREDIAL COMBATE A INCENDIO</v>
      </c>
      <c r="F1178" s="117" t="str">
        <f>IF($D1178&lt;&gt;"",VLOOKUP($D1178,'SINAPI-MT ABRIL 2021'!$1:$1048576,3,0),"")</f>
        <v xml:space="preserve">UN    </v>
      </c>
      <c r="G1178" s="177">
        <v>1</v>
      </c>
      <c r="H1178" s="106">
        <f>IF($D1178&lt;&gt;"",VLOOKUP($D1178,'SINAPI-MT ABRIL 2021'!$1:$1048576,4,0),"")</f>
        <v>14.57</v>
      </c>
      <c r="I1178" s="107">
        <f t="shared" si="216"/>
        <v>14.57</v>
      </c>
    </row>
    <row r="1179" spans="2:9" ht="14.25" customHeight="1" thickBot="1">
      <c r="B1179" s="393"/>
      <c r="C1179" s="394"/>
      <c r="D1179" s="394"/>
      <c r="E1179" s="395"/>
      <c r="F1179" s="394"/>
      <c r="G1179" s="396"/>
      <c r="H1179" s="397"/>
      <c r="I1179" s="398"/>
    </row>
    <row r="1180" spans="2:9" ht="15" customHeight="1" thickBot="1">
      <c r="B1180" s="540" t="s">
        <v>288</v>
      </c>
      <c r="C1180" s="557"/>
      <c r="D1180" s="541"/>
      <c r="E1180" s="542" t="s">
        <v>648</v>
      </c>
      <c r="F1180" s="543" t="s">
        <v>994</v>
      </c>
      <c r="G1180" s="544"/>
      <c r="H1180" s="558"/>
      <c r="I1180" s="559">
        <f>TRUNC(SUM(I1181:I1183),2)</f>
        <v>58.45</v>
      </c>
    </row>
    <row r="1181" spans="2:9" ht="25.5">
      <c r="B1181" s="520" t="s">
        <v>786</v>
      </c>
      <c r="C1181" s="521" t="s">
        <v>20</v>
      </c>
      <c r="D1181" s="505">
        <v>88248</v>
      </c>
      <c r="E1181" s="497" t="str">
        <f>IF($D1181&lt;&gt;"",VLOOKUP($D1181,'SINAPI-MT ABRIL 2021'!$A$1:G123271,2,0),"")</f>
        <v>AUXILIAR DE ENCANADOR OU BOMBEIRO HIDRÁULICO COM ENCARGOS COMPLEMENTARES</v>
      </c>
      <c r="F1181" s="498" t="str">
        <f>IF($D1181&lt;&gt;"",VLOOKUP($D1181,'SINAPI-MT ABRIL 2021'!$1:$1048576,3,0),"")</f>
        <v>H</v>
      </c>
      <c r="G1181" s="522">
        <v>0.1</v>
      </c>
      <c r="H1181" s="500">
        <f>IF($D1181&lt;&gt;"",VLOOKUP($D1181,'SINAPI-MT ABRIL 2021'!$1:$1048576,4,0),"")</f>
        <v>13.48</v>
      </c>
      <c r="I1181" s="501">
        <f t="shared" ref="I1181:I1183" si="217">TRUNC(G1181*H1181,2)</f>
        <v>1.34</v>
      </c>
    </row>
    <row r="1182" spans="2:9" ht="25.5">
      <c r="B1182" s="175" t="s">
        <v>786</v>
      </c>
      <c r="C1182" s="176" t="s">
        <v>20</v>
      </c>
      <c r="D1182" s="109">
        <v>88267</v>
      </c>
      <c r="E1182" s="116" t="str">
        <f>IF($D1182&lt;&gt;"",VLOOKUP($D1182,'SINAPI-MT ABRIL 2021'!$A$1:G123272,2,0),"")</f>
        <v>ENCANADOR OU BOMBEIRO HIDRÁULICO COM ENCARGOS COMPLEMENTARES</v>
      </c>
      <c r="F1182" s="117" t="str">
        <f>IF($D1182&lt;&gt;"",VLOOKUP($D1182,'SINAPI-MT ABRIL 2021'!$1:$1048576,3,0),"")</f>
        <v>H</v>
      </c>
      <c r="G1182" s="177">
        <v>0.1</v>
      </c>
      <c r="H1182" s="106">
        <f>IF($D1182&lt;&gt;"",VLOOKUP($D1182,'SINAPI-MT ABRIL 2021'!$1:$1048576,4,0),"")</f>
        <v>17.66</v>
      </c>
      <c r="I1182" s="107">
        <f t="shared" si="217"/>
        <v>1.76</v>
      </c>
    </row>
    <row r="1183" spans="2:9" ht="38.25">
      <c r="B1183" s="175" t="s">
        <v>789</v>
      </c>
      <c r="C1183" s="176" t="s">
        <v>20</v>
      </c>
      <c r="D1183" s="109">
        <v>20965</v>
      </c>
      <c r="E1183" s="116" t="str">
        <f>IF($D1183&lt;&gt;"",VLOOKUP($D1183,'SINAPI-MT ABRIL 2021'!$A$1:G123273,2,0),"")</f>
        <v>ESGUICHO TIPO JATO SOLIDO, EM LATAO, ENGATE RAPIDO 1 1/2" X 16 MM, PARA MANGUEIRA EM INSTALACAO PREDIAL COMBATE A INCENDIO</v>
      </c>
      <c r="F1183" s="117" t="str">
        <f>IF($D1183&lt;&gt;"",VLOOKUP($D1183,'SINAPI-MT ABRIL 2021'!$1:$1048576,3,0),"")</f>
        <v xml:space="preserve">UN    </v>
      </c>
      <c r="G1183" s="177">
        <v>1</v>
      </c>
      <c r="H1183" s="106">
        <f>IF($D1183&lt;&gt;"",VLOOKUP($D1183,'SINAPI-MT ABRIL 2021'!$1:$1048576,4,0),"")</f>
        <v>55.35</v>
      </c>
      <c r="I1183" s="107">
        <f t="shared" si="217"/>
        <v>55.35</v>
      </c>
    </row>
    <row r="1184" spans="2:9" ht="14.25" customHeight="1" thickBot="1">
      <c r="B1184" s="393"/>
      <c r="C1184" s="394"/>
      <c r="D1184" s="394"/>
      <c r="E1184" s="395"/>
      <c r="F1184" s="394"/>
      <c r="G1184" s="396"/>
      <c r="H1184" s="397"/>
      <c r="I1184" s="398"/>
    </row>
    <row r="1185" spans="2:9" ht="15" customHeight="1" thickBot="1">
      <c r="B1185" s="540" t="s">
        <v>859</v>
      </c>
      <c r="C1185" s="557"/>
      <c r="D1185" s="541"/>
      <c r="E1185" s="542" t="s">
        <v>649</v>
      </c>
      <c r="F1185" s="543" t="s">
        <v>994</v>
      </c>
      <c r="G1185" s="544"/>
      <c r="H1185" s="558"/>
      <c r="I1185" s="559">
        <f>TRUNC(SUM(I1186:I1188),2)</f>
        <v>329.42</v>
      </c>
    </row>
    <row r="1186" spans="2:9" ht="25.5">
      <c r="B1186" s="520" t="s">
        <v>786</v>
      </c>
      <c r="C1186" s="521" t="s">
        <v>20</v>
      </c>
      <c r="D1186" s="505">
        <v>88248</v>
      </c>
      <c r="E1186" s="497" t="str">
        <f>IF($D1186&lt;&gt;"",VLOOKUP($D1186,'SINAPI-MT ABRIL 2021'!$A$1:G123276,2,0),"")</f>
        <v>AUXILIAR DE ENCANADOR OU BOMBEIRO HIDRÁULICO COM ENCARGOS COMPLEMENTARES</v>
      </c>
      <c r="F1186" s="498" t="str">
        <f>IF($D1186&lt;&gt;"",VLOOKUP($D1186,'SINAPI-MT ABRIL 2021'!$1:$1048576,3,0),"")</f>
        <v>H</v>
      </c>
      <c r="G1186" s="522">
        <v>0.1</v>
      </c>
      <c r="H1186" s="500">
        <f>IF($D1186&lt;&gt;"",VLOOKUP($D1186,'SINAPI-MT ABRIL 2021'!$1:$1048576,4,0),"")</f>
        <v>13.48</v>
      </c>
      <c r="I1186" s="501">
        <f t="shared" ref="I1186:I1188" si="218">TRUNC(G1186*H1186,2)</f>
        <v>1.34</v>
      </c>
    </row>
    <row r="1187" spans="2:9" ht="25.5">
      <c r="B1187" s="175" t="s">
        <v>786</v>
      </c>
      <c r="C1187" s="176" t="s">
        <v>20</v>
      </c>
      <c r="D1187" s="109">
        <v>88267</v>
      </c>
      <c r="E1187" s="116" t="str">
        <f>IF($D1187&lt;&gt;"",VLOOKUP($D1187,'SINAPI-MT ABRIL 2021'!$A$1:G123277,2,0),"")</f>
        <v>ENCANADOR OU BOMBEIRO HIDRÁULICO COM ENCARGOS COMPLEMENTARES</v>
      </c>
      <c r="F1187" s="117" t="str">
        <f>IF($D1187&lt;&gt;"",VLOOKUP($D1187,'SINAPI-MT ABRIL 2021'!$1:$1048576,3,0),"")</f>
        <v>H</v>
      </c>
      <c r="G1187" s="177">
        <v>0.1</v>
      </c>
      <c r="H1187" s="106">
        <f>IF($D1187&lt;&gt;"",VLOOKUP($D1187,'SINAPI-MT ABRIL 2021'!$1:$1048576,4,0),"")</f>
        <v>17.66</v>
      </c>
      <c r="I1187" s="107">
        <f t="shared" si="218"/>
        <v>1.76</v>
      </c>
    </row>
    <row r="1188" spans="2:9" ht="38.25">
      <c r="B1188" s="175" t="s">
        <v>789</v>
      </c>
      <c r="C1188" s="176" t="s">
        <v>20</v>
      </c>
      <c r="D1188" s="109">
        <v>21029</v>
      </c>
      <c r="E1188" s="116" t="str">
        <f>IF($D1188&lt;&gt;"",VLOOKUP($D1188,'SINAPI-MT ABRIL 2021'!$A$1:G123278,2,0),"")</f>
        <v>MANGUEIRA DE INCENDIO, TIPO 1, DE 1 1/2", COMPRIMENTO = 15 M, TECIDO EM FIO DE POLIESTER E TUBO INTERNO EM BORRACHA SINTETICA, COM UNIOES ENGATE RAPIDO</v>
      </c>
      <c r="F1188" s="117" t="str">
        <f>IF($D1188&lt;&gt;"",VLOOKUP($D1188,'SINAPI-MT ABRIL 2021'!$1:$1048576,3,0),"")</f>
        <v xml:space="preserve">UN    </v>
      </c>
      <c r="G1188" s="177">
        <v>1</v>
      </c>
      <c r="H1188" s="106">
        <f>IF($D1188&lt;&gt;"",VLOOKUP($D1188,'SINAPI-MT ABRIL 2021'!$1:$1048576,4,0),"")</f>
        <v>326.32</v>
      </c>
      <c r="I1188" s="107">
        <f t="shared" si="218"/>
        <v>326.32</v>
      </c>
    </row>
    <row r="1189" spans="2:9" ht="14.25" customHeight="1" thickBot="1">
      <c r="B1189" s="393"/>
      <c r="C1189" s="394"/>
      <c r="D1189" s="394"/>
      <c r="E1189" s="395"/>
      <c r="F1189" s="394"/>
      <c r="G1189" s="396"/>
      <c r="H1189" s="397"/>
      <c r="I1189" s="398"/>
    </row>
    <row r="1190" spans="2:9" ht="15" customHeight="1" thickBot="1">
      <c r="B1190" s="540" t="s">
        <v>860</v>
      </c>
      <c r="C1190" s="557"/>
      <c r="D1190" s="541"/>
      <c r="E1190" s="542" t="s">
        <v>280</v>
      </c>
      <c r="F1190" s="543" t="s">
        <v>994</v>
      </c>
      <c r="G1190" s="544"/>
      <c r="H1190" s="558"/>
      <c r="I1190" s="559">
        <f>TRUNC(SUM(I1191:I1193),2)</f>
        <v>35.96</v>
      </c>
    </row>
    <row r="1191" spans="2:9" ht="25.5">
      <c r="B1191" s="494" t="s">
        <v>783</v>
      </c>
      <c r="C1191" s="495" t="s">
        <v>20</v>
      </c>
      <c r="D1191" s="495">
        <v>88267</v>
      </c>
      <c r="E1191" s="497" t="str">
        <f>IF($D1191&lt;&gt;"",VLOOKUP($D1191,'SINAPI-MT ABRIL 2021'!$A$1:G123281,2,0),"")</f>
        <v>ENCANADOR OU BOMBEIRO HIDRÁULICO COM ENCARGOS COMPLEMENTARES</v>
      </c>
      <c r="F1191" s="498" t="str">
        <f>IF($D1191&lt;&gt;"",VLOOKUP($D1191,'SINAPI-MT ABRIL 2021'!$1:$1048576,3,0),"")</f>
        <v>H</v>
      </c>
      <c r="G1191" s="522">
        <v>0.1</v>
      </c>
      <c r="H1191" s="500">
        <f>IF($D1191&lt;&gt;"",VLOOKUP($D1191,'SINAPI-MT ABRIL 2021'!$1:$1048576,4,0),"")</f>
        <v>17.66</v>
      </c>
      <c r="I1191" s="501">
        <f t="shared" ref="I1191:I1193" si="219">TRUNC(G1191*H1191,2)</f>
        <v>1.76</v>
      </c>
    </row>
    <row r="1192" spans="2:9">
      <c r="B1192" s="102" t="s">
        <v>783</v>
      </c>
      <c r="C1192" s="103" t="s">
        <v>20</v>
      </c>
      <c r="D1192" s="103">
        <v>88316</v>
      </c>
      <c r="E1192" s="116" t="str">
        <f>IF($D1192&lt;&gt;"",VLOOKUP($D1192,'SINAPI-MT ABRIL 2021'!$A$1:G123282,2,0),"")</f>
        <v>SERVENTE COM ENCARGOS COMPLEMENTARES</v>
      </c>
      <c r="F1192" s="117" t="str">
        <f>IF($D1192&lt;&gt;"",VLOOKUP($D1192,'SINAPI-MT ABRIL 2021'!$1:$1048576,3,0),"")</f>
        <v>H</v>
      </c>
      <c r="G1192" s="177">
        <v>0.1</v>
      </c>
      <c r="H1192" s="106">
        <f>IF($D1192&lt;&gt;"",VLOOKUP($D1192,'SINAPI-MT ABRIL 2021'!$1:$1048576,4,0),"")</f>
        <v>14.02</v>
      </c>
      <c r="I1192" s="107">
        <f t="shared" si="219"/>
        <v>1.4</v>
      </c>
    </row>
    <row r="1193" spans="2:9">
      <c r="B1193" s="102" t="s">
        <v>789</v>
      </c>
      <c r="C1193" s="103" t="s">
        <v>20</v>
      </c>
      <c r="D1193" s="103">
        <v>4208</v>
      </c>
      <c r="E1193" s="116" t="str">
        <f>IF($D1193&lt;&gt;"",VLOOKUP($D1193,'SINAPI-MT ABRIL 2021'!$A$1:G123283,2,0),"")</f>
        <v>NIPLE DE FERRO GALVANIZADO, COM ROSCA BSP, DE 2 1/2"</v>
      </c>
      <c r="F1193" s="117" t="str">
        <f>IF($D1193&lt;&gt;"",VLOOKUP($D1193,'SINAPI-MT ABRIL 2021'!$1:$1048576,3,0),"")</f>
        <v xml:space="preserve">UN    </v>
      </c>
      <c r="G1193" s="177">
        <v>1</v>
      </c>
      <c r="H1193" s="106">
        <f>IF($D1193&lt;&gt;"",VLOOKUP($D1193,'SINAPI-MT ABRIL 2021'!$1:$1048576,4,0),"")</f>
        <v>32.799999999999997</v>
      </c>
      <c r="I1193" s="107">
        <f t="shared" si="219"/>
        <v>32.799999999999997</v>
      </c>
    </row>
    <row r="1194" spans="2:9" ht="14.25" customHeight="1" thickBot="1">
      <c r="B1194" s="393"/>
      <c r="C1194" s="394"/>
      <c r="D1194" s="394"/>
      <c r="E1194" s="395"/>
      <c r="F1194" s="394"/>
      <c r="G1194" s="396"/>
      <c r="H1194" s="397"/>
      <c r="I1194" s="398"/>
    </row>
    <row r="1195" spans="2:9" ht="15" customHeight="1" thickBot="1">
      <c r="B1195" s="540" t="s">
        <v>861</v>
      </c>
      <c r="C1195" s="557"/>
      <c r="D1195" s="541"/>
      <c r="E1195" s="542" t="s">
        <v>650</v>
      </c>
      <c r="F1195" s="543" t="s">
        <v>994</v>
      </c>
      <c r="G1195" s="544"/>
      <c r="H1195" s="558"/>
      <c r="I1195" s="559">
        <f>TRUNC(SUM(I1196:I1198),2)</f>
        <v>112.44</v>
      </c>
    </row>
    <row r="1196" spans="2:9" ht="25.5">
      <c r="B1196" s="494" t="s">
        <v>783</v>
      </c>
      <c r="C1196" s="495" t="s">
        <v>20</v>
      </c>
      <c r="D1196" s="495">
        <v>88267</v>
      </c>
      <c r="E1196" s="497" t="str">
        <f>IF($D1196&lt;&gt;"",VLOOKUP($D1196,'SINAPI-MT ABRIL 2021'!$A$1:G123286,2,0),"")</f>
        <v>ENCANADOR OU BOMBEIRO HIDRÁULICO COM ENCARGOS COMPLEMENTARES</v>
      </c>
      <c r="F1196" s="498" t="str">
        <f>IF($D1196&lt;&gt;"",VLOOKUP($D1196,'SINAPI-MT ABRIL 2021'!$1:$1048576,3,0),"")</f>
        <v>H</v>
      </c>
      <c r="G1196" s="522">
        <v>0.1</v>
      </c>
      <c r="H1196" s="500">
        <f>IF($D1196&lt;&gt;"",VLOOKUP($D1196,'SINAPI-MT ABRIL 2021'!$1:$1048576,4,0),"")</f>
        <v>17.66</v>
      </c>
      <c r="I1196" s="501">
        <f t="shared" ref="I1196:I1198" si="220">TRUNC(G1196*H1196,2)</f>
        <v>1.76</v>
      </c>
    </row>
    <row r="1197" spans="2:9">
      <c r="B1197" s="102" t="s">
        <v>783</v>
      </c>
      <c r="C1197" s="103" t="s">
        <v>20</v>
      </c>
      <c r="D1197" s="103">
        <v>88316</v>
      </c>
      <c r="E1197" s="116" t="str">
        <f>IF($D1197&lt;&gt;"",VLOOKUP($D1197,'SINAPI-MT ABRIL 2021'!$A$1:G123287,2,0),"")</f>
        <v>SERVENTE COM ENCARGOS COMPLEMENTARES</v>
      </c>
      <c r="F1197" s="117" t="str">
        <f>IF($D1197&lt;&gt;"",VLOOKUP($D1197,'SINAPI-MT ABRIL 2021'!$1:$1048576,3,0),"")</f>
        <v>H</v>
      </c>
      <c r="G1197" s="177">
        <v>0.1</v>
      </c>
      <c r="H1197" s="106">
        <f>IF($D1197&lt;&gt;"",VLOOKUP($D1197,'SINAPI-MT ABRIL 2021'!$1:$1048576,4,0),"")</f>
        <v>14.02</v>
      </c>
      <c r="I1197" s="107">
        <f t="shared" si="220"/>
        <v>1.4</v>
      </c>
    </row>
    <row r="1198" spans="2:9" ht="25.5">
      <c r="B1198" s="102" t="s">
        <v>789</v>
      </c>
      <c r="C1198" s="103" t="s">
        <v>20</v>
      </c>
      <c r="D1198" s="103">
        <v>20972</v>
      </c>
      <c r="E1198" s="116" t="str">
        <f>IF($D1198&lt;&gt;"",VLOOKUP($D1198,'SINAPI-MT ABRIL 2021'!$A$1:G123288,2,0),"")</f>
        <v>REDUCAO FIXA TIPO STORZ, ENGATE RAPIDO 2.1/2" X 1.1/2", EM LATAO, PARA INSTALACAO PREDIAL COMBATE A INCENDIO PREDIAL</v>
      </c>
      <c r="F1198" s="117" t="str">
        <f>IF($D1198&lt;&gt;"",VLOOKUP($D1198,'SINAPI-MT ABRIL 2021'!$1:$1048576,3,0),"")</f>
        <v xml:space="preserve">UN    </v>
      </c>
      <c r="G1198" s="177">
        <v>1</v>
      </c>
      <c r="H1198" s="106">
        <f>IF($D1198&lt;&gt;"",VLOOKUP($D1198,'SINAPI-MT ABRIL 2021'!$1:$1048576,4,0),"")</f>
        <v>109.28</v>
      </c>
      <c r="I1198" s="107">
        <f t="shared" si="220"/>
        <v>109.28</v>
      </c>
    </row>
    <row r="1199" spans="2:9" ht="14.25" customHeight="1" thickBot="1">
      <c r="B1199" s="393"/>
      <c r="C1199" s="394"/>
      <c r="D1199" s="394"/>
      <c r="E1199" s="395"/>
      <c r="F1199" s="394"/>
      <c r="G1199" s="396"/>
      <c r="H1199" s="397"/>
      <c r="I1199" s="398"/>
    </row>
    <row r="1200" spans="2:9" ht="15" customHeight="1" thickBot="1">
      <c r="B1200" s="540" t="s">
        <v>862</v>
      </c>
      <c r="C1200" s="557"/>
      <c r="D1200" s="541"/>
      <c r="E1200" s="542" t="s">
        <v>651</v>
      </c>
      <c r="F1200" s="543" t="s">
        <v>994</v>
      </c>
      <c r="G1200" s="544"/>
      <c r="H1200" s="558"/>
      <c r="I1200" s="559">
        <f>TRUNC(SUM(I1201:I1203),2)</f>
        <v>156.1</v>
      </c>
    </row>
    <row r="1201" spans="2:9" ht="25.5">
      <c r="B1201" s="520" t="s">
        <v>786</v>
      </c>
      <c r="C1201" s="521" t="s">
        <v>20</v>
      </c>
      <c r="D1201" s="505">
        <v>88248</v>
      </c>
      <c r="E1201" s="497" t="str">
        <f>IF($D1201&lt;&gt;"",VLOOKUP($D1201,'SINAPI-MT ABRIL 2021'!$A$1:G123291,2,0),"")</f>
        <v>AUXILIAR DE ENCANADOR OU BOMBEIRO HIDRÁULICO COM ENCARGOS COMPLEMENTARES</v>
      </c>
      <c r="F1201" s="498" t="str">
        <f>IF($D1201&lt;&gt;"",VLOOKUP($D1201,'SINAPI-MT ABRIL 2021'!$1:$1048576,3,0),"")</f>
        <v>H</v>
      </c>
      <c r="G1201" s="522">
        <v>0.1</v>
      </c>
      <c r="H1201" s="500">
        <f>IF($D1201&lt;&gt;"",VLOOKUP($D1201,'SINAPI-MT ABRIL 2021'!$1:$1048576,4,0),"")</f>
        <v>13.48</v>
      </c>
      <c r="I1201" s="501">
        <f t="shared" ref="I1201:I1203" si="221">TRUNC(G1201*H1201,2)</f>
        <v>1.34</v>
      </c>
    </row>
    <row r="1202" spans="2:9" ht="25.5">
      <c r="B1202" s="175" t="s">
        <v>786</v>
      </c>
      <c r="C1202" s="176" t="s">
        <v>20</v>
      </c>
      <c r="D1202" s="109">
        <v>88267</v>
      </c>
      <c r="E1202" s="116" t="str">
        <f>IF($D1202&lt;&gt;"",VLOOKUP($D1202,'SINAPI-MT ABRIL 2021'!$A$1:G123292,2,0),"")</f>
        <v>ENCANADOR OU BOMBEIRO HIDRÁULICO COM ENCARGOS COMPLEMENTARES</v>
      </c>
      <c r="F1202" s="117" t="str">
        <f>IF($D1202&lt;&gt;"",VLOOKUP($D1202,'SINAPI-MT ABRIL 2021'!$1:$1048576,3,0),"")</f>
        <v>H</v>
      </c>
      <c r="G1202" s="177">
        <v>0.1</v>
      </c>
      <c r="H1202" s="106">
        <f>IF($D1202&lt;&gt;"",VLOOKUP($D1202,'SINAPI-MT ABRIL 2021'!$1:$1048576,4,0),"")</f>
        <v>17.66</v>
      </c>
      <c r="I1202" s="107">
        <f t="shared" si="221"/>
        <v>1.76</v>
      </c>
    </row>
    <row r="1203" spans="2:9" ht="51">
      <c r="B1203" s="175" t="s">
        <v>786</v>
      </c>
      <c r="C1203" s="176" t="s">
        <v>20</v>
      </c>
      <c r="D1203" s="109">
        <v>10904</v>
      </c>
      <c r="E1203" s="116" t="str">
        <f>IF($D1203&lt;&gt;"",VLOOKUP($D1203,'SINAPI-MT ABRIL 2021'!$A$1:G123293,2,0),"")</f>
        <v>REGISTRO OU VALVULA GLOBO ANGULAR EM LATAO, PARA HIDRANTES EM INSTALACAO PREDIAL DE INCENDIO, 45 GRAUS, DIAMETRO DE 2 1/2", COM VOLANTE, CLASSE DE PRESSAO DE ATE 200 PSI</v>
      </c>
      <c r="F1203" s="117" t="str">
        <f>IF($D1203&lt;&gt;"",VLOOKUP($D1203,'SINAPI-MT ABRIL 2021'!$1:$1048576,3,0),"")</f>
        <v xml:space="preserve">UN    </v>
      </c>
      <c r="G1203" s="177">
        <v>1</v>
      </c>
      <c r="H1203" s="106">
        <f>IF($D1203&lt;&gt;"",VLOOKUP($D1203,'SINAPI-MT ABRIL 2021'!$1:$1048576,4,0),"")</f>
        <v>153</v>
      </c>
      <c r="I1203" s="107">
        <f t="shared" si="221"/>
        <v>153</v>
      </c>
    </row>
    <row r="1204" spans="2:9" ht="14.25" customHeight="1" thickBot="1">
      <c r="B1204" s="393"/>
      <c r="C1204" s="394"/>
      <c r="D1204" s="394"/>
      <c r="E1204" s="395"/>
      <c r="F1204" s="394"/>
      <c r="G1204" s="396"/>
      <c r="H1204" s="397"/>
      <c r="I1204" s="398"/>
    </row>
    <row r="1205" spans="2:9" ht="15" customHeight="1" thickBot="1">
      <c r="B1205" s="540" t="s">
        <v>863</v>
      </c>
      <c r="C1205" s="557"/>
      <c r="D1205" s="541"/>
      <c r="E1205" s="542" t="s">
        <v>652</v>
      </c>
      <c r="F1205" s="543" t="s">
        <v>994</v>
      </c>
      <c r="G1205" s="544"/>
      <c r="H1205" s="558"/>
      <c r="I1205" s="559">
        <f>TRUNC(SUM(I1206:I1208),2)</f>
        <v>62.84</v>
      </c>
    </row>
    <row r="1206" spans="2:9" ht="25.5">
      <c r="B1206" s="520" t="s">
        <v>786</v>
      </c>
      <c r="C1206" s="521" t="s">
        <v>20</v>
      </c>
      <c r="D1206" s="505">
        <v>88248</v>
      </c>
      <c r="E1206" s="497" t="str">
        <f>IF($D1206&lt;&gt;"",VLOOKUP($D1206,'SINAPI-MT ABRIL 2021'!$A$1:G123296,2,0),"")</f>
        <v>AUXILIAR DE ENCANADOR OU BOMBEIRO HIDRÁULICO COM ENCARGOS COMPLEMENTARES</v>
      </c>
      <c r="F1206" s="498" t="str">
        <f>IF($D1206&lt;&gt;"",VLOOKUP($D1206,'SINAPI-MT ABRIL 2021'!$1:$1048576,3,0),"")</f>
        <v>H</v>
      </c>
      <c r="G1206" s="522">
        <v>0.1</v>
      </c>
      <c r="H1206" s="500">
        <f>IF($D1206&lt;&gt;"",VLOOKUP($D1206,'SINAPI-MT ABRIL 2021'!$1:$1048576,4,0),"")</f>
        <v>13.48</v>
      </c>
      <c r="I1206" s="501">
        <f t="shared" ref="I1206:I1208" si="222">TRUNC(G1206*H1206,2)</f>
        <v>1.34</v>
      </c>
    </row>
    <row r="1207" spans="2:9" ht="25.5">
      <c r="B1207" s="175" t="s">
        <v>786</v>
      </c>
      <c r="C1207" s="176" t="s">
        <v>20</v>
      </c>
      <c r="D1207" s="109">
        <v>88267</v>
      </c>
      <c r="E1207" s="116" t="str">
        <f>IF($D1207&lt;&gt;"",VLOOKUP($D1207,'SINAPI-MT ABRIL 2021'!$A$1:G123297,2,0),"")</f>
        <v>ENCANADOR OU BOMBEIRO HIDRÁULICO COM ENCARGOS COMPLEMENTARES</v>
      </c>
      <c r="F1207" s="117" t="str">
        <f>IF($D1207&lt;&gt;"",VLOOKUP($D1207,'SINAPI-MT ABRIL 2021'!$1:$1048576,3,0),"")</f>
        <v>H</v>
      </c>
      <c r="G1207" s="177">
        <v>0.1</v>
      </c>
      <c r="H1207" s="106">
        <f>IF($D1207&lt;&gt;"",VLOOKUP($D1207,'SINAPI-MT ABRIL 2021'!$1:$1048576,4,0),"")</f>
        <v>17.66</v>
      </c>
      <c r="I1207" s="107">
        <f t="shared" si="222"/>
        <v>1.76</v>
      </c>
    </row>
    <row r="1208" spans="2:9" ht="25.5">
      <c r="B1208" s="175" t="s">
        <v>786</v>
      </c>
      <c r="C1208" s="176" t="s">
        <v>20</v>
      </c>
      <c r="D1208" s="109">
        <v>20964</v>
      </c>
      <c r="E1208" s="116" t="str">
        <f>IF($D1208&lt;&gt;"",VLOOKUP($D1208,'SINAPI-MT ABRIL 2021'!$A$1:G123298,2,0),"")</f>
        <v>TAMPAO COM CORRENTE, EM LATAO, ENGATE RAPIDO 1 1/2", PARA INSTALACAO PREDIAL DE COMBATE A INCENDIO</v>
      </c>
      <c r="F1208" s="117" t="str">
        <f>IF($D1208&lt;&gt;"",VLOOKUP($D1208,'SINAPI-MT ABRIL 2021'!$1:$1048576,3,0),"")</f>
        <v xml:space="preserve">UN    </v>
      </c>
      <c r="G1208" s="177">
        <v>1</v>
      </c>
      <c r="H1208" s="106">
        <f>IF($D1208&lt;&gt;"",VLOOKUP($D1208,'SINAPI-MT ABRIL 2021'!$1:$1048576,4,0),"")</f>
        <v>59.74</v>
      </c>
      <c r="I1208" s="107">
        <f t="shared" si="222"/>
        <v>59.74</v>
      </c>
    </row>
    <row r="1209" spans="2:9" ht="14.25" customHeight="1" thickBot="1">
      <c r="B1209" s="393"/>
      <c r="C1209" s="394"/>
      <c r="D1209" s="394"/>
      <c r="E1209" s="395"/>
      <c r="F1209" s="394"/>
      <c r="G1209" s="396"/>
      <c r="H1209" s="397"/>
      <c r="I1209" s="398"/>
    </row>
    <row r="1210" spans="2:9" ht="15" customHeight="1" thickBot="1">
      <c r="B1210" s="540" t="s">
        <v>1051</v>
      </c>
      <c r="C1210" s="557"/>
      <c r="D1210" s="541"/>
      <c r="E1210" s="542" t="s">
        <v>653</v>
      </c>
      <c r="F1210" s="543" t="s">
        <v>994</v>
      </c>
      <c r="G1210" s="544"/>
      <c r="H1210" s="558"/>
      <c r="I1210" s="559">
        <f>TRUNC(SUM(I1211:I1211),2)</f>
        <v>368.42</v>
      </c>
    </row>
    <row r="1211" spans="2:9" ht="25.5">
      <c r="B1211" s="520" t="s">
        <v>786</v>
      </c>
      <c r="C1211" s="495" t="s">
        <v>20</v>
      </c>
      <c r="D1211" s="495">
        <v>101798</v>
      </c>
      <c r="E1211" s="497" t="str">
        <f>IF($D1211&lt;&gt;"",VLOOKUP($D1211,'SINAPI-MT ABRIL 2021'!$A$1:G123301,2,0),"")</f>
        <v>TAMPA PARA CAIXA TIPO R1, EM FERRO FUNDIDO, DIMENSÕES INTERNAS: 0,40 X 0,60 M - FORNECIMENTO E INSTALAÇÃO. AF_12/2020</v>
      </c>
      <c r="F1211" s="498" t="str">
        <f>IF($D1211&lt;&gt;"",VLOOKUP($D1211,'SINAPI-MT ABRIL 2021'!$1:$1048576,3,0),"")</f>
        <v>UN</v>
      </c>
      <c r="G1211" s="522">
        <v>1</v>
      </c>
      <c r="H1211" s="500">
        <f>IF($D1211&lt;&gt;"",VLOOKUP($D1211,'SINAPI-MT ABRIL 2021'!$1:$1048576,4,0),"")</f>
        <v>368.42</v>
      </c>
      <c r="I1211" s="501">
        <f t="shared" ref="I1211" si="223">TRUNC(G1211*H1211,2)</f>
        <v>368.42</v>
      </c>
    </row>
    <row r="1212" spans="2:9" ht="14.25" customHeight="1" thickBot="1">
      <c r="B1212" s="393"/>
      <c r="C1212" s="394"/>
      <c r="D1212" s="394"/>
      <c r="E1212" s="395"/>
      <c r="F1212" s="394"/>
      <c r="G1212" s="396"/>
      <c r="H1212" s="397"/>
      <c r="I1212" s="398"/>
    </row>
    <row r="1213" spans="2:9" ht="15" customHeight="1" thickBot="1">
      <c r="B1213" s="540" t="s">
        <v>1052</v>
      </c>
      <c r="C1213" s="557"/>
      <c r="D1213" s="541"/>
      <c r="E1213" s="542" t="s">
        <v>654</v>
      </c>
      <c r="F1213" s="543" t="s">
        <v>994</v>
      </c>
      <c r="G1213" s="544"/>
      <c r="H1213" s="558"/>
      <c r="I1213" s="559">
        <f>TRUNC(SUM(I1214:I1216),2)</f>
        <v>139.51</v>
      </c>
    </row>
    <row r="1214" spans="2:9" ht="25.5">
      <c r="B1214" s="520" t="s">
        <v>786</v>
      </c>
      <c r="C1214" s="521" t="s">
        <v>20</v>
      </c>
      <c r="D1214" s="505">
        <v>88248</v>
      </c>
      <c r="E1214" s="497" t="str">
        <f>IF($D1214&lt;&gt;"",VLOOKUP($D1214,'SINAPI-MT ABRIL 2021'!$A$1:G123304,2,0),"")</f>
        <v>AUXILIAR DE ENCANADOR OU BOMBEIRO HIDRÁULICO COM ENCARGOS COMPLEMENTARES</v>
      </c>
      <c r="F1214" s="498" t="str">
        <f>IF($D1214&lt;&gt;"",VLOOKUP($D1214,'SINAPI-MT ABRIL 2021'!$1:$1048576,3,0),"")</f>
        <v>H</v>
      </c>
      <c r="G1214" s="522">
        <v>0.1</v>
      </c>
      <c r="H1214" s="500">
        <f>IF($D1214&lt;&gt;"",VLOOKUP($D1214,'SINAPI-MT ABRIL 2021'!$1:$1048576,4,0),"")</f>
        <v>13.48</v>
      </c>
      <c r="I1214" s="501">
        <f t="shared" ref="I1214:I1216" si="224">TRUNC(G1214*H1214,2)</f>
        <v>1.34</v>
      </c>
    </row>
    <row r="1215" spans="2:9" ht="25.5">
      <c r="B1215" s="175" t="s">
        <v>786</v>
      </c>
      <c r="C1215" s="176" t="s">
        <v>20</v>
      </c>
      <c r="D1215" s="109">
        <v>88267</v>
      </c>
      <c r="E1215" s="116" t="str">
        <f>IF($D1215&lt;&gt;"",VLOOKUP($D1215,'SINAPI-MT ABRIL 2021'!$A$1:G123305,2,0),"")</f>
        <v>ENCANADOR OU BOMBEIRO HIDRÁULICO COM ENCARGOS COMPLEMENTARES</v>
      </c>
      <c r="F1215" s="117" t="str">
        <f>IF($D1215&lt;&gt;"",VLOOKUP($D1215,'SINAPI-MT ABRIL 2021'!$1:$1048576,3,0),"")</f>
        <v>H</v>
      </c>
      <c r="G1215" s="177">
        <v>0.1</v>
      </c>
      <c r="H1215" s="106">
        <f>IF($D1215&lt;&gt;"",VLOOKUP($D1215,'SINAPI-MT ABRIL 2021'!$1:$1048576,4,0),"")</f>
        <v>17.66</v>
      </c>
      <c r="I1215" s="107">
        <f t="shared" si="224"/>
        <v>1.76</v>
      </c>
    </row>
    <row r="1216" spans="2:9" ht="25.5">
      <c r="B1216" s="102" t="s">
        <v>789</v>
      </c>
      <c r="C1216" s="103" t="s">
        <v>20</v>
      </c>
      <c r="D1216" s="103">
        <v>6011</v>
      </c>
      <c r="E1216" s="116" t="str">
        <f>IF($D1216&lt;&gt;"",VLOOKUP($D1216,'SINAPI-MT ABRIL 2021'!$A$1:G123306,2,0),"")</f>
        <v>REGISTRO GAVETA BRUTO EM LATAO FORJADO, BITOLA 2 1/2 " (REF 1509)</v>
      </c>
      <c r="F1216" s="117" t="str">
        <f>IF($D1216&lt;&gt;"",VLOOKUP($D1216,'SINAPI-MT ABRIL 2021'!$1:$1048576,3,0),"")</f>
        <v xml:space="preserve">UN    </v>
      </c>
      <c r="G1216" s="177">
        <v>1</v>
      </c>
      <c r="H1216" s="106">
        <f>IF($D1216&lt;&gt;"",VLOOKUP($D1216,'SINAPI-MT ABRIL 2021'!$1:$1048576,4,0),"")</f>
        <v>136.41</v>
      </c>
      <c r="I1216" s="107">
        <f t="shared" si="224"/>
        <v>136.41</v>
      </c>
    </row>
    <row r="1217" spans="2:9" ht="14.25" customHeight="1" thickBot="1">
      <c r="B1217" s="393"/>
      <c r="C1217" s="394"/>
      <c r="D1217" s="394"/>
      <c r="E1217" s="395"/>
      <c r="F1217" s="394"/>
      <c r="G1217" s="396"/>
      <c r="H1217" s="397"/>
      <c r="I1217" s="398"/>
    </row>
    <row r="1218" spans="2:9" ht="15" customHeight="1" thickBot="1">
      <c r="B1218" s="540" t="s">
        <v>1053</v>
      </c>
      <c r="C1218" s="557"/>
      <c r="D1218" s="541"/>
      <c r="E1218" s="542" t="s">
        <v>655</v>
      </c>
      <c r="F1218" s="543" t="s">
        <v>994</v>
      </c>
      <c r="G1218" s="544"/>
      <c r="H1218" s="558"/>
      <c r="I1218" s="559">
        <f>TRUNC(SUM(I1219:I1221),2)</f>
        <v>196.04</v>
      </c>
    </row>
    <row r="1219" spans="2:9" ht="25.5">
      <c r="B1219" s="494" t="s">
        <v>783</v>
      </c>
      <c r="C1219" s="495" t="s">
        <v>20</v>
      </c>
      <c r="D1219" s="495">
        <v>12657</v>
      </c>
      <c r="E1219" s="497" t="str">
        <f>IF($D1219&lt;&gt;"",VLOOKUP($D1219,'SINAPI-MT ABRIL 2021'!$A$1:G123309,2,0),"")</f>
        <v>VALVULA DE RETENCAO VERTICAL, DE BRONZE (PN-16), 2 1/2", 200 PSI, EXTREMIDADES COM ROSCA</v>
      </c>
      <c r="F1219" s="498" t="str">
        <f>IF($D1219&lt;&gt;"",VLOOKUP($D1219,'SINAPI-MT ABRIL 2021'!$1:$1048576,3,0),"")</f>
        <v xml:space="preserve">UN    </v>
      </c>
      <c r="G1219" s="522">
        <v>1</v>
      </c>
      <c r="H1219" s="500">
        <f>IF($D1219&lt;&gt;"",VLOOKUP($D1219,'SINAPI-MT ABRIL 2021'!$1:$1048576,4,0),"")</f>
        <v>192.94</v>
      </c>
      <c r="I1219" s="501">
        <f t="shared" ref="I1219:I1221" si="225">TRUNC(G1219*H1219,2)</f>
        <v>192.94</v>
      </c>
    </row>
    <row r="1220" spans="2:9" ht="25.5">
      <c r="B1220" s="175" t="s">
        <v>786</v>
      </c>
      <c r="C1220" s="176" t="s">
        <v>20</v>
      </c>
      <c r="D1220" s="109">
        <v>88248</v>
      </c>
      <c r="E1220" s="116" t="str">
        <f>IF($D1220&lt;&gt;"",VLOOKUP($D1220,'SINAPI-MT ABRIL 2021'!$A$1:G123310,2,0),"")</f>
        <v>AUXILIAR DE ENCANADOR OU BOMBEIRO HIDRÁULICO COM ENCARGOS COMPLEMENTARES</v>
      </c>
      <c r="F1220" s="117" t="str">
        <f>IF($D1220&lt;&gt;"",VLOOKUP($D1220,'SINAPI-MT ABRIL 2021'!$1:$1048576,3,0),"")</f>
        <v>H</v>
      </c>
      <c r="G1220" s="177">
        <v>0.1</v>
      </c>
      <c r="H1220" s="106">
        <f>IF($D1220&lt;&gt;"",VLOOKUP($D1220,'SINAPI-MT ABRIL 2021'!$1:$1048576,4,0),"")</f>
        <v>13.48</v>
      </c>
      <c r="I1220" s="107">
        <f t="shared" si="225"/>
        <v>1.34</v>
      </c>
    </row>
    <row r="1221" spans="2:9" ht="25.5">
      <c r="B1221" s="175" t="s">
        <v>786</v>
      </c>
      <c r="C1221" s="176" t="s">
        <v>20</v>
      </c>
      <c r="D1221" s="109">
        <v>88267</v>
      </c>
      <c r="E1221" s="116" t="str">
        <f>IF($D1221&lt;&gt;"",VLOOKUP($D1221,'SINAPI-MT ABRIL 2021'!$A$1:G123311,2,0),"")</f>
        <v>ENCANADOR OU BOMBEIRO HIDRÁULICO COM ENCARGOS COMPLEMENTARES</v>
      </c>
      <c r="F1221" s="117" t="str">
        <f>IF($D1221&lt;&gt;"",VLOOKUP($D1221,'SINAPI-MT ABRIL 2021'!$1:$1048576,3,0),"")</f>
        <v>H</v>
      </c>
      <c r="G1221" s="177">
        <v>0.1</v>
      </c>
      <c r="H1221" s="106">
        <f>IF($D1221&lt;&gt;"",VLOOKUP($D1221,'SINAPI-MT ABRIL 2021'!$1:$1048576,4,0),"")</f>
        <v>17.66</v>
      </c>
      <c r="I1221" s="107">
        <f t="shared" si="225"/>
        <v>1.76</v>
      </c>
    </row>
    <row r="1222" spans="2:9" ht="14.25" customHeight="1" thickBot="1">
      <c r="B1222" s="393"/>
      <c r="C1222" s="394"/>
      <c r="D1222" s="394"/>
      <c r="E1222" s="395"/>
      <c r="F1222" s="394"/>
      <c r="G1222" s="396"/>
      <c r="H1222" s="397"/>
      <c r="I1222" s="398"/>
    </row>
    <row r="1223" spans="2:9" ht="15" customHeight="1" thickBot="1">
      <c r="B1223" s="540" t="s">
        <v>1054</v>
      </c>
      <c r="C1223" s="557"/>
      <c r="D1223" s="541"/>
      <c r="E1223" s="542" t="s">
        <v>656</v>
      </c>
      <c r="F1223" s="543" t="s">
        <v>994</v>
      </c>
      <c r="G1223" s="544"/>
      <c r="H1223" s="558"/>
      <c r="I1223" s="559">
        <f>TRUNC(SUM(I1224:I1226),2)</f>
        <v>179.15</v>
      </c>
    </row>
    <row r="1224" spans="2:9" ht="36" customHeight="1">
      <c r="B1224" s="494" t="s">
        <v>783</v>
      </c>
      <c r="C1224" s="495" t="s">
        <v>20</v>
      </c>
      <c r="D1224" s="505">
        <v>12435</v>
      </c>
      <c r="E1224" s="497" t="str">
        <f>IF($D1224&lt;&gt;"",VLOOKUP($D1224,'SINAPI-MT ABRIL 2021'!$A$1:G123314,2,0),"")</f>
        <v>UNIAO COM ASSENTO CONICO DE FERRO LONGO (MACHO-FEMEA), DIAMETRO 2 1/2"</v>
      </c>
      <c r="F1224" s="498" t="str">
        <f>IF($D1224&lt;&gt;"",VLOOKUP($D1224,'SINAPI-MT ABRIL 2021'!$1:$1048576,3,0),"")</f>
        <v xml:space="preserve">UN    </v>
      </c>
      <c r="G1224" s="522">
        <v>1</v>
      </c>
      <c r="H1224" s="500">
        <f>IF($D1224&lt;&gt;"",VLOOKUP($D1224,'SINAPI-MT ABRIL 2021'!$1:$1048576,4,0),"")</f>
        <v>176.05</v>
      </c>
      <c r="I1224" s="501">
        <f t="shared" ref="I1224:I1226" si="226">TRUNC(G1224*H1224,2)</f>
        <v>176.05</v>
      </c>
    </row>
    <row r="1225" spans="2:9" ht="25.5">
      <c r="B1225" s="175" t="s">
        <v>786</v>
      </c>
      <c r="C1225" s="176" t="s">
        <v>20</v>
      </c>
      <c r="D1225" s="109">
        <v>88248</v>
      </c>
      <c r="E1225" s="116" t="str">
        <f>IF($D1225&lt;&gt;"",VLOOKUP($D1225,'SINAPI-MT ABRIL 2021'!$A$1:G123315,2,0),"")</f>
        <v>AUXILIAR DE ENCANADOR OU BOMBEIRO HIDRÁULICO COM ENCARGOS COMPLEMENTARES</v>
      </c>
      <c r="F1225" s="117" t="str">
        <f>IF($D1225&lt;&gt;"",VLOOKUP($D1225,'SINAPI-MT ABRIL 2021'!$1:$1048576,3,0),"")</f>
        <v>H</v>
      </c>
      <c r="G1225" s="177">
        <v>0.1</v>
      </c>
      <c r="H1225" s="106">
        <f>IF($D1225&lt;&gt;"",VLOOKUP($D1225,'SINAPI-MT ABRIL 2021'!$1:$1048576,4,0),"")</f>
        <v>13.48</v>
      </c>
      <c r="I1225" s="107">
        <f t="shared" si="226"/>
        <v>1.34</v>
      </c>
    </row>
    <row r="1226" spans="2:9" ht="37.5" customHeight="1">
      <c r="B1226" s="175" t="s">
        <v>786</v>
      </c>
      <c r="C1226" s="176" t="s">
        <v>20</v>
      </c>
      <c r="D1226" s="109">
        <v>88267</v>
      </c>
      <c r="E1226" s="116" t="str">
        <f>IF($D1226&lt;&gt;"",VLOOKUP($D1226,'SINAPI-MT ABRIL 2021'!$A$1:G123316,2,0),"")</f>
        <v>ENCANADOR OU BOMBEIRO HIDRÁULICO COM ENCARGOS COMPLEMENTARES</v>
      </c>
      <c r="F1226" s="117" t="str">
        <f>IF($D1226&lt;&gt;"",VLOOKUP($D1226,'SINAPI-MT ABRIL 2021'!$1:$1048576,3,0),"")</f>
        <v>H</v>
      </c>
      <c r="G1226" s="177">
        <v>0.1</v>
      </c>
      <c r="H1226" s="106">
        <f>IF($D1226&lt;&gt;"",VLOOKUP($D1226,'SINAPI-MT ABRIL 2021'!$1:$1048576,4,0),"")</f>
        <v>17.66</v>
      </c>
      <c r="I1226" s="107">
        <f t="shared" si="226"/>
        <v>1.76</v>
      </c>
    </row>
    <row r="1227" spans="2:9" ht="14.25" customHeight="1" thickBot="1">
      <c r="B1227" s="393"/>
      <c r="C1227" s="394"/>
      <c r="D1227" s="394"/>
      <c r="E1227" s="395"/>
      <c r="F1227" s="394"/>
      <c r="G1227" s="396"/>
      <c r="H1227" s="397"/>
      <c r="I1227" s="398"/>
    </row>
    <row r="1228" spans="2:9" ht="15" customHeight="1" thickBot="1">
      <c r="B1228" s="540" t="s">
        <v>1056</v>
      </c>
      <c r="C1228" s="557"/>
      <c r="D1228" s="541"/>
      <c r="E1228" s="542" t="s">
        <v>1055</v>
      </c>
      <c r="F1228" s="543" t="s">
        <v>994</v>
      </c>
      <c r="G1228" s="544"/>
      <c r="H1228" s="558"/>
      <c r="I1228" s="559">
        <f>TRUNC(SUM(I1229:I1229),2)</f>
        <v>22.41</v>
      </c>
    </row>
    <row r="1229" spans="2:9" ht="30.75" customHeight="1">
      <c r="B1229" s="494" t="s">
        <v>783</v>
      </c>
      <c r="C1229" s="495" t="s">
        <v>20</v>
      </c>
      <c r="D1229" s="495">
        <v>97599</v>
      </c>
      <c r="E1229" s="497" t="str">
        <f>IF($D1229&lt;&gt;"",VLOOKUP($D1229,'SINAPI-MT ABRIL 2021'!$A$1:G123319,2,0),"")</f>
        <v>LUMINÁRIA DE EMERGÊNCIA, COM 30 LÂMPADAS LED DE 2 W, SEM REATOR - FORNECIMENTO E INSTALAÇÃO. AF_02/2020</v>
      </c>
      <c r="F1229" s="498" t="str">
        <f>IF($D1229&lt;&gt;"",VLOOKUP($D1229,'SINAPI-MT ABRIL 2021'!$1:$1048576,3,0),"")</f>
        <v>UN</v>
      </c>
      <c r="G1229" s="522">
        <v>1</v>
      </c>
      <c r="H1229" s="500">
        <f>IF($D1229&lt;&gt;"",VLOOKUP($D1229,'SINAPI-MT ABRIL 2021'!$1:$1048576,4,0),"")</f>
        <v>22.41</v>
      </c>
      <c r="I1229" s="501">
        <f t="shared" ref="I1229" si="227">TRUNC(G1229*H1229,2)</f>
        <v>22.41</v>
      </c>
    </row>
    <row r="1230" spans="2:9" ht="14.25" customHeight="1" thickBot="1">
      <c r="B1230" s="393"/>
      <c r="C1230" s="394"/>
      <c r="D1230" s="394"/>
      <c r="E1230" s="395"/>
      <c r="F1230" s="394"/>
      <c r="G1230" s="396"/>
      <c r="H1230" s="397"/>
      <c r="I1230" s="398"/>
    </row>
    <row r="1231" spans="2:9" ht="15" customHeight="1" thickBot="1">
      <c r="B1231" s="540" t="s">
        <v>1057</v>
      </c>
      <c r="C1231" s="557"/>
      <c r="D1231" s="541"/>
      <c r="E1231" s="542" t="s">
        <v>657</v>
      </c>
      <c r="F1231" s="553" t="s">
        <v>992</v>
      </c>
      <c r="G1231" s="544"/>
      <c r="H1231" s="558"/>
      <c r="I1231" s="559">
        <f>TRUNC(SUM(I1232:I1232),2)</f>
        <v>16.62</v>
      </c>
    </row>
    <row r="1232" spans="2:9" ht="25.5">
      <c r="B1232" s="494" t="s">
        <v>783</v>
      </c>
      <c r="C1232" s="495" t="s">
        <v>20</v>
      </c>
      <c r="D1232" s="495">
        <v>84665</v>
      </c>
      <c r="E1232" s="497" t="str">
        <f>IF($D1232&lt;&gt;"",VLOOKUP($D1232,'SINAPI-MT ABRIL 2021'!$A$1:G123322,2,0),"")</f>
        <v>PINTURA ACRILICA PARA SINALIZAÇÃO HORIZONTAL EM PISO CIMENTADO</v>
      </c>
      <c r="F1232" s="498" t="str">
        <f>IF($D1232&lt;&gt;"",VLOOKUP($D1232,'SINAPI-MT ABRIL 2021'!$1:$1048576,3,0),"")</f>
        <v>M2</v>
      </c>
      <c r="G1232" s="522">
        <v>1</v>
      </c>
      <c r="H1232" s="500">
        <f>IF($D1232&lt;&gt;"",VLOOKUP($D1232,'SINAPI-MT ABRIL 2021'!$1:$1048576,4,0),"")</f>
        <v>16.62</v>
      </c>
      <c r="I1232" s="501">
        <f t="shared" ref="I1232" si="228">TRUNC(G1232*H1232,2)</f>
        <v>16.62</v>
      </c>
    </row>
    <row r="1233" spans="2:9" ht="14.25" customHeight="1" thickBot="1">
      <c r="B1233" s="393"/>
      <c r="C1233" s="394"/>
      <c r="D1233" s="394"/>
      <c r="E1233" s="395"/>
      <c r="F1233" s="394"/>
      <c r="G1233" s="396"/>
      <c r="H1233" s="397"/>
      <c r="I1233" s="398"/>
    </row>
    <row r="1234" spans="2:9" ht="15" customHeight="1" thickBot="1">
      <c r="B1234" s="540" t="s">
        <v>1058</v>
      </c>
      <c r="C1234" s="557"/>
      <c r="D1234" s="541"/>
      <c r="E1234" s="542" t="s">
        <v>658</v>
      </c>
      <c r="F1234" s="553" t="s">
        <v>992</v>
      </c>
      <c r="G1234" s="544"/>
      <c r="H1234" s="558"/>
      <c r="I1234" s="559">
        <f>TRUNC(SUM(I1235:I1235),2)</f>
        <v>16.62</v>
      </c>
    </row>
    <row r="1235" spans="2:9" ht="25.5">
      <c r="B1235" s="494" t="s">
        <v>783</v>
      </c>
      <c r="C1235" s="495" t="s">
        <v>20</v>
      </c>
      <c r="D1235" s="495">
        <v>84665</v>
      </c>
      <c r="E1235" s="497" t="str">
        <f>IF($D1235&lt;&gt;"",VLOOKUP($D1235,'SINAPI-MT ABRIL 2021'!$A$1:G123325,2,0),"")</f>
        <v>PINTURA ACRILICA PARA SINALIZAÇÃO HORIZONTAL EM PISO CIMENTADO</v>
      </c>
      <c r="F1235" s="498" t="str">
        <f>IF($D1235&lt;&gt;"",VLOOKUP($D1235,'SINAPI-MT ABRIL 2021'!$1:$1048576,3,0),"")</f>
        <v>M2</v>
      </c>
      <c r="G1235" s="522">
        <v>1</v>
      </c>
      <c r="H1235" s="500">
        <f>IF($D1235&lt;&gt;"",VLOOKUP($D1235,'SINAPI-MT ABRIL 2021'!$1:$1048576,4,0),"")</f>
        <v>16.62</v>
      </c>
      <c r="I1235" s="501">
        <f t="shared" ref="I1235" si="229">TRUNC(G1235*H1235,2)</f>
        <v>16.62</v>
      </c>
    </row>
    <row r="1236" spans="2:9" ht="14.25" customHeight="1" thickBot="1">
      <c r="B1236" s="393"/>
      <c r="C1236" s="394"/>
      <c r="D1236" s="394"/>
      <c r="E1236" s="395"/>
      <c r="F1236" s="394"/>
      <c r="G1236" s="396"/>
      <c r="H1236" s="397"/>
      <c r="I1236" s="398"/>
    </row>
    <row r="1237" spans="2:9" ht="15" customHeight="1" thickBot="1">
      <c r="B1237" s="540" t="s">
        <v>1060</v>
      </c>
      <c r="C1237" s="557"/>
      <c r="D1237" s="541"/>
      <c r="E1237" s="542" t="s">
        <v>659</v>
      </c>
      <c r="F1237" s="543" t="s">
        <v>994</v>
      </c>
      <c r="G1237" s="544"/>
      <c r="H1237" s="558"/>
      <c r="I1237" s="559">
        <f>TRUNC(SUM(I1238:I1239),2)</f>
        <v>5999.67</v>
      </c>
    </row>
    <row r="1238" spans="2:9" ht="36.75" customHeight="1">
      <c r="B1238" s="520" t="s">
        <v>786</v>
      </c>
      <c r="C1238" s="521" t="s">
        <v>20</v>
      </c>
      <c r="D1238" s="505">
        <v>102121</v>
      </c>
      <c r="E1238" s="497" t="str">
        <f>IF($D1238&lt;&gt;"",VLOOKUP($D1238,'SINAPI-MT ABRIL 2021'!$A$1:G123328,2,0),"")</f>
        <v>MOTO BOMBA HORIZONTAL ATÉ 10 CV, HM 75 A 80 M, Q 25,4 A 48 (NÃO INCLUI O FORNECIMENTO DA BOMBA). AF_12/2020</v>
      </c>
      <c r="F1238" s="498" t="str">
        <f>IF($D1238&lt;&gt;"",VLOOKUP($D1238,'SINAPI-MT ABRIL 2021'!$1:$1048576,3,0),"")</f>
        <v>UN</v>
      </c>
      <c r="G1238" s="522">
        <v>1</v>
      </c>
      <c r="H1238" s="500">
        <f>IF($D1238&lt;&gt;"",VLOOKUP($D1238,'SINAPI-MT ABRIL 2021'!$1:$1048576,4,0),"")</f>
        <v>119.67</v>
      </c>
      <c r="I1238" s="501">
        <f t="shared" ref="I1238" si="230">TRUNC(G1238*H1238,2)</f>
        <v>119.67</v>
      </c>
    </row>
    <row r="1239" spans="2:9" ht="27.75" customHeight="1">
      <c r="B1239" s="149" t="s">
        <v>789</v>
      </c>
      <c r="C1239" s="176" t="s">
        <v>30</v>
      </c>
      <c r="D1239" s="103"/>
      <c r="E1239" s="113" t="s">
        <v>1059</v>
      </c>
      <c r="F1239" s="179" t="s">
        <v>14</v>
      </c>
      <c r="G1239" s="177">
        <v>1</v>
      </c>
      <c r="H1239" s="106">
        <v>5880</v>
      </c>
      <c r="I1239" s="107">
        <f>TRUNC(G1239*H1239,2)</f>
        <v>5880</v>
      </c>
    </row>
    <row r="1240" spans="2:9" ht="14.25" customHeight="1" thickBot="1">
      <c r="B1240" s="393"/>
      <c r="C1240" s="394"/>
      <c r="D1240" s="394"/>
      <c r="E1240" s="395"/>
      <c r="F1240" s="394"/>
      <c r="G1240" s="396"/>
      <c r="H1240" s="397"/>
      <c r="I1240" s="398"/>
    </row>
    <row r="1241" spans="2:9" ht="27.75" customHeight="1" thickBot="1">
      <c r="B1241" s="540" t="s">
        <v>1061</v>
      </c>
      <c r="C1241" s="557"/>
      <c r="D1241" s="541"/>
      <c r="E1241" s="542" t="s">
        <v>283</v>
      </c>
      <c r="F1241" s="543" t="s">
        <v>994</v>
      </c>
      <c r="G1241" s="544"/>
      <c r="H1241" s="558"/>
      <c r="I1241" s="559">
        <f>TRUNC(SUM(I1242:I1243),2)</f>
        <v>12.96</v>
      </c>
    </row>
    <row r="1242" spans="2:9">
      <c r="B1242" s="494" t="s">
        <v>783</v>
      </c>
      <c r="C1242" s="495" t="s">
        <v>20</v>
      </c>
      <c r="D1242" s="495">
        <v>88316</v>
      </c>
      <c r="E1242" s="497" t="str">
        <f>IF($D1242&lt;&gt;"",VLOOKUP($D1242,'SINAPI-MT ABRIL 2021'!$A$1:G123332,2,0),"")</f>
        <v>SERVENTE COM ENCARGOS COMPLEMENTARES</v>
      </c>
      <c r="F1242" s="498" t="str">
        <f>IF($D1242&lt;&gt;"",VLOOKUP($D1242,'SINAPI-MT ABRIL 2021'!$1:$1048576,3,0),"")</f>
        <v>H</v>
      </c>
      <c r="G1242" s="522">
        <v>0.1</v>
      </c>
      <c r="H1242" s="500">
        <f>IF($D1242&lt;&gt;"",VLOOKUP($D1242,'SINAPI-MT ABRIL 2021'!$1:$1048576,4,0),"")</f>
        <v>14.02</v>
      </c>
      <c r="I1242" s="501">
        <f t="shared" ref="I1242:I1243" si="231">TRUNC(G1242*H1242,2)</f>
        <v>1.4</v>
      </c>
    </row>
    <row r="1243" spans="2:9" ht="51">
      <c r="B1243" s="102" t="s">
        <v>789</v>
      </c>
      <c r="C1243" s="103" t="s">
        <v>20</v>
      </c>
      <c r="D1243" s="109">
        <v>37556</v>
      </c>
      <c r="E1243" s="116" t="str">
        <f>IF($D1243&lt;&gt;"",VLOOKUP($D1243,'SINAPI-MT ABRIL 2021'!$A$1:G123333,2,0),"")</f>
        <v>PLACA DE SINALIZACAO DE SEGURANCA CONTRA INCENDIO, FOTOLUMINESCENTE, QUADRADA, *20 X 20* CM, EM PVC *2* MM ANTI-CHAMAS (SIMBOLOS, CORES E PICTOGRAMAS CONFORME NBR 16820)</v>
      </c>
      <c r="F1243" s="117" t="str">
        <f>IF($D1243&lt;&gt;"",VLOOKUP($D1243,'SINAPI-MT ABRIL 2021'!$1:$1048576,3,0),"")</f>
        <v xml:space="preserve">UN    </v>
      </c>
      <c r="G1243" s="177">
        <v>1</v>
      </c>
      <c r="H1243" s="106">
        <f>IF($D1243&lt;&gt;"",VLOOKUP($D1243,'SINAPI-MT ABRIL 2021'!$1:$1048576,4,0),"")</f>
        <v>11.56</v>
      </c>
      <c r="I1243" s="107">
        <f t="shared" si="231"/>
        <v>11.56</v>
      </c>
    </row>
    <row r="1244" spans="2:9" ht="14.25" customHeight="1" thickBot="1">
      <c r="B1244" s="393"/>
      <c r="C1244" s="394"/>
      <c r="D1244" s="409"/>
      <c r="E1244" s="409"/>
      <c r="F1244" s="409"/>
      <c r="G1244" s="410"/>
      <c r="H1244" s="411"/>
      <c r="I1244" s="412"/>
    </row>
    <row r="1245" spans="2:9" ht="25.5" customHeight="1" thickBot="1">
      <c r="B1245" s="540" t="s">
        <v>1062</v>
      </c>
      <c r="C1245" s="557"/>
      <c r="D1245" s="541"/>
      <c r="E1245" s="542" t="s">
        <v>285</v>
      </c>
      <c r="F1245" s="543" t="s">
        <v>994</v>
      </c>
      <c r="G1245" s="544"/>
      <c r="H1245" s="558"/>
      <c r="I1245" s="559">
        <f>TRUNC(SUM(I1246:I1247),2)</f>
        <v>11.4</v>
      </c>
    </row>
    <row r="1246" spans="2:9">
      <c r="B1246" s="494" t="s">
        <v>783</v>
      </c>
      <c r="C1246" s="495" t="s">
        <v>20</v>
      </c>
      <c r="D1246" s="495">
        <v>88316</v>
      </c>
      <c r="E1246" s="497" t="str">
        <f>IF($D1246&lt;&gt;"",VLOOKUP($D1246,'SINAPI-MT ABRIL 2021'!$A$1:G123336,2,0),"")</f>
        <v>SERVENTE COM ENCARGOS COMPLEMENTARES</v>
      </c>
      <c r="F1246" s="498" t="str">
        <f>IF($D1246&lt;&gt;"",VLOOKUP($D1246,'SINAPI-MT ABRIL 2021'!$1:$1048576,3,0),"")</f>
        <v>H</v>
      </c>
      <c r="G1246" s="522">
        <v>0.1</v>
      </c>
      <c r="H1246" s="500">
        <f>IF($D1246&lt;&gt;"",VLOOKUP($D1246,'SINAPI-MT ABRIL 2021'!$1:$1048576,4,0),"")</f>
        <v>14.02</v>
      </c>
      <c r="I1246" s="501">
        <f t="shared" ref="I1246:I1247" si="232">TRUNC(G1246*H1246,2)</f>
        <v>1.4</v>
      </c>
    </row>
    <row r="1247" spans="2:9" ht="51">
      <c r="B1247" s="102" t="s">
        <v>789</v>
      </c>
      <c r="C1247" s="103" t="s">
        <v>20</v>
      </c>
      <c r="D1247" s="103">
        <v>37539</v>
      </c>
      <c r="E1247" s="116" t="str">
        <f>IF($D1247&lt;&gt;"",VLOOKUP($D1247,'SINAPI-MT ABRIL 2021'!$A$1:G123337,2,0),"")</f>
        <v>PLACA DE SINALIZACAO DE SEGURANCA CONTRA INCENDIO, FOTOLUMINESCENTE, RETANGULAR, *13 X 26* CM, EM PVC *2* MM ANTI-CHAMAS (SIMBOLOS, CORES E PICTOGRAMAS CONFORME NBR 16820)</v>
      </c>
      <c r="F1247" s="117" t="str">
        <f>IF($D1247&lt;&gt;"",VLOOKUP($D1247,'SINAPI-MT ABRIL 2021'!$1:$1048576,3,0),"")</f>
        <v xml:space="preserve">UN    </v>
      </c>
      <c r="G1247" s="177">
        <v>1</v>
      </c>
      <c r="H1247" s="106">
        <f>IF($D1247&lt;&gt;"",VLOOKUP($D1247,'SINAPI-MT ABRIL 2021'!$1:$1048576,4,0),"")</f>
        <v>10</v>
      </c>
      <c r="I1247" s="107">
        <f t="shared" si="232"/>
        <v>10</v>
      </c>
    </row>
    <row r="1248" spans="2:9" ht="14.25" customHeight="1" thickBot="1">
      <c r="B1248" s="393"/>
      <c r="C1248" s="394"/>
      <c r="D1248" s="409"/>
      <c r="E1248" s="409"/>
      <c r="F1248" s="409"/>
      <c r="G1248" s="410"/>
      <c r="H1248" s="411"/>
      <c r="I1248" s="412"/>
    </row>
    <row r="1249" spans="2:9" ht="30" customHeight="1" thickBot="1">
      <c r="B1249" s="540" t="s">
        <v>1063</v>
      </c>
      <c r="C1249" s="557"/>
      <c r="D1249" s="541"/>
      <c r="E1249" s="542" t="s">
        <v>287</v>
      </c>
      <c r="F1249" s="543" t="s">
        <v>994</v>
      </c>
      <c r="G1249" s="544"/>
      <c r="H1249" s="558"/>
      <c r="I1249" s="559">
        <f>TRUNC(SUM(I1250:I1251),2)</f>
        <v>11.4</v>
      </c>
    </row>
    <row r="1250" spans="2:9">
      <c r="B1250" s="494" t="s">
        <v>783</v>
      </c>
      <c r="C1250" s="495" t="s">
        <v>20</v>
      </c>
      <c r="D1250" s="495">
        <v>88316</v>
      </c>
      <c r="E1250" s="497" t="str">
        <f>IF($D1250&lt;&gt;"",VLOOKUP($D1250,'SINAPI-MT ABRIL 2021'!$A$1:G123340,2,0),"")</f>
        <v>SERVENTE COM ENCARGOS COMPLEMENTARES</v>
      </c>
      <c r="F1250" s="498" t="str">
        <f>IF($D1250&lt;&gt;"",VLOOKUP($D1250,'SINAPI-MT ABRIL 2021'!$1:$1048576,3,0),"")</f>
        <v>H</v>
      </c>
      <c r="G1250" s="522">
        <v>0.1</v>
      </c>
      <c r="H1250" s="500">
        <f>IF($D1250&lt;&gt;"",VLOOKUP($D1250,'SINAPI-MT ABRIL 2021'!$1:$1048576,4,0),"")</f>
        <v>14.02</v>
      </c>
      <c r="I1250" s="501">
        <f t="shared" ref="I1250:I1251" si="233">TRUNC(G1250*H1250,2)</f>
        <v>1.4</v>
      </c>
    </row>
    <row r="1251" spans="2:9" ht="51">
      <c r="B1251" s="102" t="s">
        <v>789</v>
      </c>
      <c r="C1251" s="103" t="s">
        <v>20</v>
      </c>
      <c r="D1251" s="103">
        <v>37539</v>
      </c>
      <c r="E1251" s="116" t="str">
        <f>IF($D1251&lt;&gt;"",VLOOKUP($D1251,'SINAPI-MT ABRIL 2021'!$A$1:G123341,2,0),"")</f>
        <v>PLACA DE SINALIZACAO DE SEGURANCA CONTRA INCENDIO, FOTOLUMINESCENTE, RETANGULAR, *13 X 26* CM, EM PVC *2* MM ANTI-CHAMAS (SIMBOLOS, CORES E PICTOGRAMAS CONFORME NBR 16820)</v>
      </c>
      <c r="F1251" s="117" t="str">
        <f>IF($D1251&lt;&gt;"",VLOOKUP($D1251,'SINAPI-MT ABRIL 2021'!$1:$1048576,3,0),"")</f>
        <v xml:space="preserve">UN    </v>
      </c>
      <c r="G1251" s="177">
        <v>1</v>
      </c>
      <c r="H1251" s="106">
        <f>IF($D1251&lt;&gt;"",VLOOKUP($D1251,'SINAPI-MT ABRIL 2021'!$1:$1048576,4,0),"")</f>
        <v>10</v>
      </c>
      <c r="I1251" s="107">
        <f t="shared" si="233"/>
        <v>10</v>
      </c>
    </row>
    <row r="1252" spans="2:9" ht="14.25" customHeight="1" thickBot="1">
      <c r="B1252" s="393"/>
      <c r="C1252" s="394"/>
      <c r="D1252" s="409"/>
      <c r="E1252" s="409"/>
      <c r="F1252" s="409"/>
      <c r="G1252" s="399"/>
      <c r="H1252" s="411"/>
      <c r="I1252" s="412"/>
    </row>
    <row r="1253" spans="2:9" ht="25.5" customHeight="1" thickBot="1">
      <c r="B1253" s="540" t="s">
        <v>13241</v>
      </c>
      <c r="C1253" s="557"/>
      <c r="D1253" s="541"/>
      <c r="E1253" s="542" t="s">
        <v>289</v>
      </c>
      <c r="F1253" s="543" t="s">
        <v>994</v>
      </c>
      <c r="G1253" s="544"/>
      <c r="H1253" s="558"/>
      <c r="I1253" s="559">
        <f>TRUNC(SUM(I1254:I1255),2)</f>
        <v>12.96</v>
      </c>
    </row>
    <row r="1254" spans="2:9">
      <c r="B1254" s="494" t="s">
        <v>783</v>
      </c>
      <c r="C1254" s="495" t="s">
        <v>20</v>
      </c>
      <c r="D1254" s="495">
        <v>88316</v>
      </c>
      <c r="E1254" s="497" t="str">
        <f>IF($D1254&lt;&gt;"",VLOOKUP($D1254,'SINAPI-MT ABRIL 2021'!$A$1:G123344,2,0),"")</f>
        <v>SERVENTE COM ENCARGOS COMPLEMENTARES</v>
      </c>
      <c r="F1254" s="498" t="str">
        <f>IF($D1254&lt;&gt;"",VLOOKUP($D1254,'SINAPI-MT ABRIL 2021'!$1:$1048576,3,0),"")</f>
        <v>H</v>
      </c>
      <c r="G1254" s="522">
        <v>0.1</v>
      </c>
      <c r="H1254" s="500">
        <f>IF($D1254&lt;&gt;"",VLOOKUP($D1254,'SINAPI-MT ABRIL 2021'!$1:$1048576,4,0),"")</f>
        <v>14.02</v>
      </c>
      <c r="I1254" s="501">
        <f t="shared" ref="I1254:I1255" si="234">TRUNC(G1254*H1254,2)</f>
        <v>1.4</v>
      </c>
    </row>
    <row r="1255" spans="2:9" ht="51">
      <c r="B1255" s="102" t="s">
        <v>789</v>
      </c>
      <c r="C1255" s="103" t="s">
        <v>20</v>
      </c>
      <c r="D1255" s="109">
        <v>37556</v>
      </c>
      <c r="E1255" s="116" t="str">
        <f>IF($D1255&lt;&gt;"",VLOOKUP($D1255,'SINAPI-MT ABRIL 2021'!$A$1:G123345,2,0),"")</f>
        <v>PLACA DE SINALIZACAO DE SEGURANCA CONTRA INCENDIO, FOTOLUMINESCENTE, QUADRADA, *20 X 20* CM, EM PVC *2* MM ANTI-CHAMAS (SIMBOLOS, CORES E PICTOGRAMAS CONFORME NBR 16820)</v>
      </c>
      <c r="F1255" s="117" t="str">
        <f>IF($D1255&lt;&gt;"",VLOOKUP($D1255,'SINAPI-MT ABRIL 2021'!$1:$1048576,3,0),"")</f>
        <v xml:space="preserve">UN    </v>
      </c>
      <c r="G1255" s="177">
        <v>1</v>
      </c>
      <c r="H1255" s="106">
        <f>IF($D1255&lt;&gt;"",VLOOKUP($D1255,'SINAPI-MT ABRIL 2021'!$1:$1048576,4,0),"")</f>
        <v>11.56</v>
      </c>
      <c r="I1255" s="107">
        <f t="shared" si="234"/>
        <v>11.56</v>
      </c>
    </row>
    <row r="1256" spans="2:9" ht="14.25" customHeight="1">
      <c r="B1256" s="159"/>
      <c r="C1256" s="246"/>
      <c r="D1256" s="150"/>
      <c r="E1256" s="151"/>
      <c r="F1256" s="246"/>
      <c r="G1256" s="248"/>
      <c r="H1256" s="100"/>
      <c r="I1256" s="101"/>
    </row>
    <row r="1257" spans="2:9" ht="18" customHeight="1">
      <c r="B1257" s="166" t="s">
        <v>864</v>
      </c>
      <c r="C1257" s="167"/>
      <c r="D1257" s="167"/>
      <c r="E1257" s="167"/>
      <c r="F1257" s="167"/>
      <c r="G1257" s="168"/>
      <c r="H1257" s="167"/>
      <c r="I1257" s="170"/>
    </row>
    <row r="1258" spans="2:9" ht="14.25" customHeight="1" thickBot="1">
      <c r="B1258" s="363"/>
      <c r="C1258" s="364"/>
      <c r="D1258" s="365"/>
      <c r="E1258" s="365"/>
      <c r="F1258" s="364"/>
      <c r="G1258" s="366"/>
      <c r="H1258" s="364"/>
      <c r="I1258" s="368"/>
    </row>
    <row r="1259" spans="2:9" ht="51" customHeight="1" thickBot="1">
      <c r="B1259" s="561" t="s">
        <v>1064</v>
      </c>
      <c r="C1259" s="557"/>
      <c r="D1259" s="557"/>
      <c r="E1259" s="562" t="s">
        <v>866</v>
      </c>
      <c r="F1259" s="543" t="s">
        <v>994</v>
      </c>
      <c r="G1259" s="544"/>
      <c r="H1259" s="563"/>
      <c r="I1259" s="564">
        <f>TRUNC(SUM(I1260:I1262),2)</f>
        <v>85.64</v>
      </c>
    </row>
    <row r="1260" spans="2:9" ht="12.75">
      <c r="B1260" s="525" t="s">
        <v>783</v>
      </c>
      <c r="C1260" s="526" t="s">
        <v>20</v>
      </c>
      <c r="D1260" s="526">
        <v>88247</v>
      </c>
      <c r="E1260" s="497" t="str">
        <f>IF($D1260&lt;&gt;"",VLOOKUP($D1260,'SINAPI-MT ABRIL 2021'!$A$1:G123350,2,0),"")</f>
        <v>AUXILIAR DE ELETRICISTA COM ENCARGOS COMPLEMENTARES</v>
      </c>
      <c r="F1260" s="498" t="str">
        <f>IF($D1260&lt;&gt;"",VLOOKUP($D1260,'SINAPI-MT ABRIL 2021'!$1:$1048576,3,0),"")</f>
        <v>H</v>
      </c>
      <c r="G1260" s="527">
        <v>0.48110000000000003</v>
      </c>
      <c r="H1260" s="500">
        <f>IF($D1260&lt;&gt;"",VLOOKUP($D1260,'SINAPI-MT ABRIL 2021'!$1:$1048576,4,0),"")</f>
        <v>14</v>
      </c>
      <c r="I1260" s="501">
        <f t="shared" ref="I1260:I1262" si="235">TRUNC(G1260*H1260,2)</f>
        <v>6.73</v>
      </c>
    </row>
    <row r="1261" spans="2:9" ht="12.75">
      <c r="B1261" s="139" t="s">
        <v>783</v>
      </c>
      <c r="C1261" s="131" t="s">
        <v>20</v>
      </c>
      <c r="D1261" s="131">
        <v>88264</v>
      </c>
      <c r="E1261" s="116" t="str">
        <f>IF($D1261&lt;&gt;"",VLOOKUP($D1261,'SINAPI-MT ABRIL 2021'!$A$1:G123351,2,0),"")</f>
        <v>ELETRICISTA COM ENCARGOS COMPLEMENTARES</v>
      </c>
      <c r="F1261" s="117" t="str">
        <f>IF($D1261&lt;&gt;"",VLOOKUP($D1261,'SINAPI-MT ABRIL 2021'!$1:$1048576,3,0),"")</f>
        <v>H</v>
      </c>
      <c r="G1261" s="217">
        <v>0.48110000000000003</v>
      </c>
      <c r="H1261" s="106">
        <f>IF($D1261&lt;&gt;"",VLOOKUP($D1261,'SINAPI-MT ABRIL 2021'!$1:$1048576,4,0),"")</f>
        <v>18.3</v>
      </c>
      <c r="I1261" s="107">
        <f t="shared" si="235"/>
        <v>8.8000000000000007</v>
      </c>
    </row>
    <row r="1262" spans="2:9" ht="38.25">
      <c r="B1262" s="139" t="s">
        <v>789</v>
      </c>
      <c r="C1262" s="131" t="s">
        <v>20</v>
      </c>
      <c r="D1262" s="131">
        <v>39804</v>
      </c>
      <c r="E1262" s="116" t="str">
        <f>IF($D1262&lt;&gt;"",VLOOKUP($D1262,'SINAPI-MT ABRIL 2021'!$A$1:G123352,2,0),"")</f>
        <v>QUADRO DE DISTRIBUICAO, EM PVC, DE EMBUTIR, COM BARRAMENTO TERRA / NEUTRO, PARA 6 DISJUNTORES NEMA OU 8 DISJUNTORES DIN</v>
      </c>
      <c r="F1262" s="117" t="str">
        <f>IF($D1262&lt;&gt;"",VLOOKUP($D1262,'SINAPI-MT ABRIL 2021'!$1:$1048576,3,0),"")</f>
        <v xml:space="preserve">UN    </v>
      </c>
      <c r="G1262" s="218">
        <v>1</v>
      </c>
      <c r="H1262" s="106">
        <f>IF($D1262&lt;&gt;"",VLOOKUP($D1262,'SINAPI-MT ABRIL 2021'!$1:$1048576,4,0),"")</f>
        <v>70.11</v>
      </c>
      <c r="I1262" s="107">
        <f t="shared" si="235"/>
        <v>70.11</v>
      </c>
    </row>
    <row r="1263" spans="2:9" ht="12.75" customHeight="1" thickBot="1">
      <c r="B1263" s="413"/>
      <c r="C1263" s="414"/>
      <c r="D1263" s="414"/>
      <c r="E1263" s="415"/>
      <c r="F1263" s="416"/>
      <c r="G1263" s="417"/>
      <c r="H1263" s="418"/>
      <c r="I1263" s="419"/>
    </row>
    <row r="1264" spans="2:9" ht="51" customHeight="1" thickBot="1">
      <c r="B1264" s="561" t="s">
        <v>1065</v>
      </c>
      <c r="C1264" s="557"/>
      <c r="D1264" s="557"/>
      <c r="E1264" s="562" t="s">
        <v>868</v>
      </c>
      <c r="F1264" s="543" t="s">
        <v>994</v>
      </c>
      <c r="G1264" s="544"/>
      <c r="H1264" s="563"/>
      <c r="I1264" s="564">
        <f>TRUNC(SUM(I1265:I1267),2)</f>
        <v>516.30999999999995</v>
      </c>
    </row>
    <row r="1265" spans="2:9" ht="12.75">
      <c r="B1265" s="525" t="s">
        <v>783</v>
      </c>
      <c r="C1265" s="526" t="s">
        <v>20</v>
      </c>
      <c r="D1265" s="526">
        <v>88247</v>
      </c>
      <c r="E1265" s="497" t="str">
        <f>IF($D1265&lt;&gt;"",VLOOKUP($D1265,'SINAPI-MT ABRIL 2021'!$A$1:G123355,2,0),"")</f>
        <v>AUXILIAR DE ELETRICISTA COM ENCARGOS COMPLEMENTARES</v>
      </c>
      <c r="F1265" s="498" t="str">
        <f>IF($D1265&lt;&gt;"",VLOOKUP($D1265,'SINAPI-MT ABRIL 2021'!$1:$1048576,3,0),"")</f>
        <v>H</v>
      </c>
      <c r="G1265" s="527">
        <v>0.48110000000000003</v>
      </c>
      <c r="H1265" s="500">
        <f>IF($D1265&lt;&gt;"",VLOOKUP($D1265,'SINAPI-MT ABRIL 2021'!$1:$1048576,4,0),"")</f>
        <v>14</v>
      </c>
      <c r="I1265" s="501">
        <f t="shared" ref="I1265:I1267" si="236">TRUNC(G1265*H1265,2)</f>
        <v>6.73</v>
      </c>
    </row>
    <row r="1266" spans="2:9" ht="12.75">
      <c r="B1266" s="139" t="s">
        <v>783</v>
      </c>
      <c r="C1266" s="131" t="s">
        <v>20</v>
      </c>
      <c r="D1266" s="131">
        <v>88264</v>
      </c>
      <c r="E1266" s="116" t="str">
        <f>IF($D1266&lt;&gt;"",VLOOKUP($D1266,'SINAPI-MT ABRIL 2021'!$A$1:G123356,2,0),"")</f>
        <v>ELETRICISTA COM ENCARGOS COMPLEMENTARES</v>
      </c>
      <c r="F1266" s="117" t="str">
        <f>IF($D1266&lt;&gt;"",VLOOKUP($D1266,'SINAPI-MT ABRIL 2021'!$1:$1048576,3,0),"")</f>
        <v>H</v>
      </c>
      <c r="G1266" s="217">
        <v>0.48110000000000003</v>
      </c>
      <c r="H1266" s="106">
        <f>IF($D1266&lt;&gt;"",VLOOKUP($D1266,'SINAPI-MT ABRIL 2021'!$1:$1048576,4,0),"")</f>
        <v>18.3</v>
      </c>
      <c r="I1266" s="107">
        <f t="shared" si="236"/>
        <v>8.8000000000000007</v>
      </c>
    </row>
    <row r="1267" spans="2:9" ht="38.25">
      <c r="B1267" s="139" t="s">
        <v>789</v>
      </c>
      <c r="C1267" s="131" t="s">
        <v>20</v>
      </c>
      <c r="D1267" s="131">
        <v>13395</v>
      </c>
      <c r="E1267" s="116" t="str">
        <f>IF($D1267&lt;&gt;"",VLOOKUP($D1267,'SINAPI-MT ABRIL 2021'!$A$1:G123357,2,0),"")</f>
        <v>QUADRO DE DISTRIBUICAO COM BARRAMENTO TRIFASICO, DE EMBUTIR, EM CHAPA DE ACO GALVANIZADO, PARA 18 DISJUNTORES DIN, 100 A, INCLUINDO BARRAMENTO</v>
      </c>
      <c r="F1267" s="117" t="str">
        <f>IF($D1267&lt;&gt;"",VLOOKUP($D1267,'SINAPI-MT ABRIL 2021'!$1:$1048576,3,0),"")</f>
        <v xml:space="preserve">UN    </v>
      </c>
      <c r="G1267" s="218">
        <v>1</v>
      </c>
      <c r="H1267" s="106">
        <f>IF($D1267&lt;&gt;"",VLOOKUP($D1267,'SINAPI-MT ABRIL 2021'!$1:$1048576,4,0),"")</f>
        <v>500.78</v>
      </c>
      <c r="I1267" s="107">
        <f t="shared" si="236"/>
        <v>500.78</v>
      </c>
    </row>
    <row r="1268" spans="2:9" ht="12.75" customHeight="1" thickBot="1">
      <c r="B1268" s="413"/>
      <c r="C1268" s="414"/>
      <c r="D1268" s="420"/>
      <c r="E1268" s="421"/>
      <c r="F1268" s="414"/>
      <c r="G1268" s="422"/>
      <c r="H1268" s="423"/>
      <c r="I1268" s="424"/>
    </row>
    <row r="1269" spans="2:9" ht="51" customHeight="1" thickBot="1">
      <c r="B1269" s="561" t="s">
        <v>1066</v>
      </c>
      <c r="C1269" s="557"/>
      <c r="D1269" s="557"/>
      <c r="E1269" s="562" t="s">
        <v>870</v>
      </c>
      <c r="F1269" s="543" t="s">
        <v>994</v>
      </c>
      <c r="G1269" s="544"/>
      <c r="H1269" s="563"/>
      <c r="I1269" s="564">
        <f>TRUNC(SUM(I1270:I1272),2)</f>
        <v>542.41999999999996</v>
      </c>
    </row>
    <row r="1270" spans="2:9" ht="12.75">
      <c r="B1270" s="525" t="s">
        <v>783</v>
      </c>
      <c r="C1270" s="526" t="s">
        <v>20</v>
      </c>
      <c r="D1270" s="526">
        <v>88247</v>
      </c>
      <c r="E1270" s="497" t="str">
        <f>IF($D1270&lt;&gt;"",VLOOKUP($D1270,'SINAPI-MT ABRIL 2021'!$A$1:G123360,2,0),"")</f>
        <v>AUXILIAR DE ELETRICISTA COM ENCARGOS COMPLEMENTARES</v>
      </c>
      <c r="F1270" s="498" t="str">
        <f>IF($D1270&lt;&gt;"",VLOOKUP($D1270,'SINAPI-MT ABRIL 2021'!$1:$1048576,3,0),"")</f>
        <v>H</v>
      </c>
      <c r="G1270" s="527">
        <v>0.5</v>
      </c>
      <c r="H1270" s="500">
        <f>IF($D1270&lt;&gt;"",VLOOKUP($D1270,'SINAPI-MT ABRIL 2021'!$1:$1048576,4,0),"")</f>
        <v>14</v>
      </c>
      <c r="I1270" s="501">
        <f t="shared" ref="I1270:I1272" si="237">TRUNC(G1270*H1270,2)</f>
        <v>7</v>
      </c>
    </row>
    <row r="1271" spans="2:9" ht="12.75">
      <c r="B1271" s="139" t="s">
        <v>783</v>
      </c>
      <c r="C1271" s="131" t="s">
        <v>20</v>
      </c>
      <c r="D1271" s="131">
        <v>88264</v>
      </c>
      <c r="E1271" s="116" t="str">
        <f>IF($D1271&lt;&gt;"",VLOOKUP($D1271,'SINAPI-MT ABRIL 2021'!$A$1:G123361,2,0),"")</f>
        <v>ELETRICISTA COM ENCARGOS COMPLEMENTARES</v>
      </c>
      <c r="F1271" s="117" t="str">
        <f>IF($D1271&lt;&gt;"",VLOOKUP($D1271,'SINAPI-MT ABRIL 2021'!$1:$1048576,3,0),"")</f>
        <v>H</v>
      </c>
      <c r="G1271" s="217">
        <v>0.5</v>
      </c>
      <c r="H1271" s="106">
        <f>IF($D1271&lt;&gt;"",VLOOKUP($D1271,'SINAPI-MT ABRIL 2021'!$1:$1048576,4,0),"")</f>
        <v>18.3</v>
      </c>
      <c r="I1271" s="107">
        <f t="shared" si="237"/>
        <v>9.15</v>
      </c>
    </row>
    <row r="1272" spans="2:9" ht="38.25">
      <c r="B1272" s="139" t="s">
        <v>789</v>
      </c>
      <c r="C1272" s="131" t="s">
        <v>20</v>
      </c>
      <c r="D1272" s="131">
        <v>12039</v>
      </c>
      <c r="E1272" s="116" t="str">
        <f>IF($D1272&lt;&gt;"",VLOOKUP($D1272,'SINAPI-MT ABRIL 2021'!$A$1:G123362,2,0),"")</f>
        <v>QUADRO DE DISTRIBUICAO COM BARRAMENTO TRIFASICO, DE EMBUTIR, EM CHAPA DE ACO GALVANIZADO, PARA 24 DISJUNTORES DIN, 100 A</v>
      </c>
      <c r="F1272" s="117" t="str">
        <f>IF($D1272&lt;&gt;"",VLOOKUP($D1272,'SINAPI-MT ABRIL 2021'!$1:$1048576,3,0),"")</f>
        <v xml:space="preserve">UN    </v>
      </c>
      <c r="G1272" s="218">
        <v>1</v>
      </c>
      <c r="H1272" s="106">
        <f>IF($D1272&lt;&gt;"",VLOOKUP($D1272,'SINAPI-MT ABRIL 2021'!$1:$1048576,4,0),"")</f>
        <v>526.27</v>
      </c>
      <c r="I1272" s="107">
        <f t="shared" si="237"/>
        <v>526.27</v>
      </c>
    </row>
    <row r="1273" spans="2:9" ht="12.75" customHeight="1" thickBot="1">
      <c r="B1273" s="355"/>
      <c r="C1273" s="356"/>
      <c r="D1273" s="356"/>
      <c r="E1273" s="415"/>
      <c r="F1273" s="416"/>
      <c r="G1273" s="425"/>
      <c r="H1273" s="418"/>
      <c r="I1273" s="426"/>
    </row>
    <row r="1274" spans="2:9" ht="51" customHeight="1" thickBot="1">
      <c r="B1274" s="561" t="s">
        <v>1067</v>
      </c>
      <c r="C1274" s="557"/>
      <c r="D1274" s="557"/>
      <c r="E1274" s="562" t="s">
        <v>872</v>
      </c>
      <c r="F1274" s="543" t="s">
        <v>994</v>
      </c>
      <c r="G1274" s="544"/>
      <c r="H1274" s="563"/>
      <c r="I1274" s="564">
        <f>TRUNC(SUM(I1275:I1277),2)</f>
        <v>1055.8399999999999</v>
      </c>
    </row>
    <row r="1275" spans="2:9" ht="12.75">
      <c r="B1275" s="525" t="s">
        <v>783</v>
      </c>
      <c r="C1275" s="526" t="s">
        <v>20</v>
      </c>
      <c r="D1275" s="526">
        <v>88247</v>
      </c>
      <c r="E1275" s="497" t="str">
        <f>IF($D1275&lt;&gt;"",VLOOKUP($D1275,'SINAPI-MT ABRIL 2021'!$A$1:G123365,2,0),"")</f>
        <v>AUXILIAR DE ELETRICISTA COM ENCARGOS COMPLEMENTARES</v>
      </c>
      <c r="F1275" s="498" t="str">
        <f>IF($D1275&lt;&gt;"",VLOOKUP($D1275,'SINAPI-MT ABRIL 2021'!$1:$1048576,3,0),"")</f>
        <v>H</v>
      </c>
      <c r="G1275" s="527">
        <v>0.6</v>
      </c>
      <c r="H1275" s="500">
        <f>IF($D1275&lt;&gt;"",VLOOKUP($D1275,'SINAPI-MT ABRIL 2021'!$1:$1048576,4,0),"")</f>
        <v>14</v>
      </c>
      <c r="I1275" s="501">
        <f t="shared" ref="I1275:I1277" si="238">TRUNC(G1275*H1275,2)</f>
        <v>8.4</v>
      </c>
    </row>
    <row r="1276" spans="2:9" ht="12.75">
      <c r="B1276" s="139" t="s">
        <v>783</v>
      </c>
      <c r="C1276" s="131" t="s">
        <v>20</v>
      </c>
      <c r="D1276" s="131">
        <v>88264</v>
      </c>
      <c r="E1276" s="116" t="str">
        <f>IF($D1276&lt;&gt;"",VLOOKUP($D1276,'SINAPI-MT ABRIL 2021'!$A$1:G123366,2,0),"")</f>
        <v>ELETRICISTA COM ENCARGOS COMPLEMENTARES</v>
      </c>
      <c r="F1276" s="117" t="str">
        <f>IF($D1276&lt;&gt;"",VLOOKUP($D1276,'SINAPI-MT ABRIL 2021'!$1:$1048576,3,0),"")</f>
        <v>H</v>
      </c>
      <c r="G1276" s="217">
        <v>0.6</v>
      </c>
      <c r="H1276" s="106">
        <f>IF($D1276&lt;&gt;"",VLOOKUP($D1276,'SINAPI-MT ABRIL 2021'!$1:$1048576,4,0),"")</f>
        <v>18.3</v>
      </c>
      <c r="I1276" s="107">
        <f t="shared" si="238"/>
        <v>10.98</v>
      </c>
    </row>
    <row r="1277" spans="2:9" ht="38.25">
      <c r="B1277" s="139" t="s">
        <v>789</v>
      </c>
      <c r="C1277" s="131" t="s">
        <v>20</v>
      </c>
      <c r="D1277" s="131">
        <v>39763</v>
      </c>
      <c r="E1277" s="116" t="str">
        <f>IF($D1277&lt;&gt;"",VLOOKUP($D1277,'SINAPI-MT ABRIL 2021'!$A$1:G123367,2,0),"")</f>
        <v>QUADRO DE DISTRIBUICAO COM BARRAMENTO TRIFASICO, DE EMBUTIR, EM CHAPA DE ACO GALVANIZADO, PARA 48 DISJUNTORES DIN, 100 A</v>
      </c>
      <c r="F1277" s="117" t="str">
        <f>IF($D1277&lt;&gt;"",VLOOKUP($D1277,'SINAPI-MT ABRIL 2021'!$1:$1048576,3,0),"")</f>
        <v xml:space="preserve">UN    </v>
      </c>
      <c r="G1277" s="218">
        <v>1</v>
      </c>
      <c r="H1277" s="106">
        <f>IF($D1277&lt;&gt;"",VLOOKUP($D1277,'SINAPI-MT ABRIL 2021'!$1:$1048576,4,0),"")</f>
        <v>1036.46</v>
      </c>
      <c r="I1277" s="107">
        <f t="shared" si="238"/>
        <v>1036.46</v>
      </c>
    </row>
    <row r="1278" spans="2:9" ht="12.75" customHeight="1" thickBot="1">
      <c r="B1278" s="413"/>
      <c r="C1278" s="414"/>
      <c r="D1278" s="414"/>
      <c r="E1278" s="415"/>
      <c r="F1278" s="416"/>
      <c r="G1278" s="417"/>
      <c r="H1278" s="418"/>
      <c r="I1278" s="419"/>
    </row>
    <row r="1279" spans="2:9" ht="15" customHeight="1" thickBot="1">
      <c r="B1279" s="561" t="s">
        <v>1068</v>
      </c>
      <c r="C1279" s="557"/>
      <c r="D1279" s="557"/>
      <c r="E1279" s="562" t="s">
        <v>874</v>
      </c>
      <c r="F1279" s="543" t="s">
        <v>994</v>
      </c>
      <c r="G1279" s="544"/>
      <c r="H1279" s="563"/>
      <c r="I1279" s="564">
        <f>TRUNC(SUM(I1280),2)</f>
        <v>115.67</v>
      </c>
    </row>
    <row r="1280" spans="2:9" ht="25.5">
      <c r="B1280" s="525" t="s">
        <v>783</v>
      </c>
      <c r="C1280" s="526" t="s">
        <v>20</v>
      </c>
      <c r="D1280" s="526">
        <v>101946</v>
      </c>
      <c r="E1280" s="497" t="str">
        <f>IF($D1280&lt;&gt;"",VLOOKUP($D1280,'SINAPI-MT ABRIL 2021'!$A$1:G123370,2,0),"")</f>
        <v>QUADRO DE MEDIÇÃO GERAL DE ENERGIA PARA 1 MEDIDOR DE SOBREPOR - FORNECIMENTO E INSTALAÇÃO. AF_10/2020</v>
      </c>
      <c r="F1280" s="498" t="str">
        <f>IF($D1280&lt;&gt;"",VLOOKUP($D1280,'SINAPI-MT ABRIL 2021'!$1:$1048576,3,0),"")</f>
        <v>UN</v>
      </c>
      <c r="G1280" s="527">
        <v>1</v>
      </c>
      <c r="H1280" s="500">
        <f>IF($D1280&lt;&gt;"",VLOOKUP($D1280,'SINAPI-MT ABRIL 2021'!$1:$1048576,4,0),"")</f>
        <v>115.67</v>
      </c>
      <c r="I1280" s="501">
        <f t="shared" ref="I1280" si="239">TRUNC(G1280*H1280,2)</f>
        <v>115.67</v>
      </c>
    </row>
    <row r="1281" spans="2:9" ht="12.75" customHeight="1">
      <c r="B1281" s="139"/>
      <c r="C1281" s="131"/>
      <c r="D1281" s="131"/>
      <c r="E1281" s="138"/>
      <c r="F1281" s="136"/>
      <c r="G1281" s="218"/>
      <c r="H1281" s="121"/>
      <c r="I1281" s="129"/>
    </row>
    <row r="1282" spans="2:9" ht="12.75" customHeight="1" thickBot="1">
      <c r="B1282" s="427"/>
      <c r="C1282" s="428"/>
      <c r="D1282" s="414"/>
      <c r="E1282" s="415"/>
      <c r="F1282" s="416"/>
      <c r="G1282" s="417"/>
      <c r="H1282" s="418"/>
      <c r="I1282" s="419"/>
    </row>
    <row r="1283" spans="2:9" ht="15" customHeight="1" thickBot="1">
      <c r="B1283" s="561" t="s">
        <v>1069</v>
      </c>
      <c r="C1283" s="557"/>
      <c r="D1283" s="557"/>
      <c r="E1283" s="562" t="s">
        <v>876</v>
      </c>
      <c r="F1283" s="543" t="s">
        <v>994</v>
      </c>
      <c r="G1283" s="544"/>
      <c r="H1283" s="563"/>
      <c r="I1283" s="564">
        <f>TRUNC(SUM(I1284),2)</f>
        <v>9.66</v>
      </c>
    </row>
    <row r="1284" spans="2:9" ht="25.5">
      <c r="B1284" s="525" t="s">
        <v>783</v>
      </c>
      <c r="C1284" s="526" t="s">
        <v>20</v>
      </c>
      <c r="D1284" s="526">
        <v>93653</v>
      </c>
      <c r="E1284" s="497" t="str">
        <f>IF($D1284&lt;&gt;"",VLOOKUP($D1284,'SINAPI-MT ABRIL 2021'!$A$1:G123374,2,0),"")</f>
        <v>DISJUNTOR MONOPOLAR TIPO DIN, CORRENTE NOMINAL DE 10A - FORNECIMENTO E INSTALAÇÃO. AF_10/2020</v>
      </c>
      <c r="F1284" s="498" t="str">
        <f>IF($D1284&lt;&gt;"",VLOOKUP($D1284,'SINAPI-MT ABRIL 2021'!$1:$1048576,3,0),"")</f>
        <v>UN</v>
      </c>
      <c r="G1284" s="527">
        <v>1</v>
      </c>
      <c r="H1284" s="500">
        <f>IF($D1284&lt;&gt;"",VLOOKUP($D1284,'SINAPI-MT ABRIL 2021'!$1:$1048576,4,0),"")</f>
        <v>9.66</v>
      </c>
      <c r="I1284" s="501">
        <f t="shared" ref="I1284" si="240">TRUNC(G1284*H1284,2)</f>
        <v>9.66</v>
      </c>
    </row>
    <row r="1285" spans="2:9" ht="12.75" customHeight="1" thickBot="1">
      <c r="B1285" s="429"/>
      <c r="C1285" s="430"/>
      <c r="D1285" s="430"/>
      <c r="E1285" s="430"/>
      <c r="F1285" s="430"/>
      <c r="G1285" s="431"/>
      <c r="H1285" s="430"/>
      <c r="I1285" s="432"/>
    </row>
    <row r="1286" spans="2:9" ht="15" customHeight="1" thickBot="1">
      <c r="B1286" s="561" t="s">
        <v>1070</v>
      </c>
      <c r="C1286" s="557"/>
      <c r="D1286" s="557"/>
      <c r="E1286" s="562" t="s">
        <v>878</v>
      </c>
      <c r="F1286" s="543" t="s">
        <v>994</v>
      </c>
      <c r="G1286" s="544"/>
      <c r="H1286" s="563"/>
      <c r="I1286" s="564">
        <f>TRUNC(SUM(I1287),2)</f>
        <v>10.06</v>
      </c>
    </row>
    <row r="1287" spans="2:9" ht="25.5">
      <c r="B1287" s="525" t="s">
        <v>783</v>
      </c>
      <c r="C1287" s="526" t="s">
        <v>20</v>
      </c>
      <c r="D1287" s="526">
        <v>93654</v>
      </c>
      <c r="E1287" s="497" t="str">
        <f>IF($D1287&lt;&gt;"",VLOOKUP($D1287,'SINAPI-MT ABRIL 2021'!$A$1:G123377,2,0),"")</f>
        <v>DISJUNTOR MONOPOLAR TIPO DIN, CORRENTE NOMINAL DE 16A - FORNECIMENTO E INSTALAÇÃO. AF_10/2020</v>
      </c>
      <c r="F1287" s="498" t="str">
        <f>IF($D1287&lt;&gt;"",VLOOKUP($D1287,'SINAPI-MT ABRIL 2021'!$1:$1048576,3,0),"")</f>
        <v>UN</v>
      </c>
      <c r="G1287" s="527">
        <v>1</v>
      </c>
      <c r="H1287" s="500">
        <f>IF($D1287&lt;&gt;"",VLOOKUP($D1287,'SINAPI-MT ABRIL 2021'!$1:$1048576,4,0),"")</f>
        <v>10.06</v>
      </c>
      <c r="I1287" s="501">
        <f t="shared" ref="I1287" si="241">TRUNC(G1287*H1287,2)</f>
        <v>10.06</v>
      </c>
    </row>
    <row r="1288" spans="2:9" ht="12.75" customHeight="1" thickBot="1">
      <c r="B1288" s="413"/>
      <c r="C1288" s="414"/>
      <c r="D1288" s="420"/>
      <c r="E1288" s="415"/>
      <c r="F1288" s="416"/>
      <c r="G1288" s="433"/>
      <c r="H1288" s="434"/>
      <c r="I1288" s="435"/>
    </row>
    <row r="1289" spans="2:9" ht="15" customHeight="1" thickBot="1">
      <c r="B1289" s="561" t="s">
        <v>1071</v>
      </c>
      <c r="C1289" s="557"/>
      <c r="D1289" s="557"/>
      <c r="E1289" s="562" t="s">
        <v>880</v>
      </c>
      <c r="F1289" s="543" t="s">
        <v>994</v>
      </c>
      <c r="G1289" s="544"/>
      <c r="H1289" s="563"/>
      <c r="I1289" s="564">
        <f>TRUNC(SUM(I1290),2)</f>
        <v>10.9</v>
      </c>
    </row>
    <row r="1290" spans="2:9" ht="25.5">
      <c r="B1290" s="525" t="s">
        <v>783</v>
      </c>
      <c r="C1290" s="526" t="s">
        <v>20</v>
      </c>
      <c r="D1290" s="526">
        <v>93655</v>
      </c>
      <c r="E1290" s="497" t="str">
        <f>IF($D1290&lt;&gt;"",VLOOKUP($D1290,'SINAPI-MT ABRIL 2021'!$A$1:G123380,2,0),"")</f>
        <v>DISJUNTOR MONOPOLAR TIPO DIN, CORRENTE NOMINAL DE 20A - FORNECIMENTO E INSTALAÇÃO. AF_10/2020</v>
      </c>
      <c r="F1290" s="498" t="str">
        <f>IF($D1290&lt;&gt;"",VLOOKUP($D1290,'SINAPI-MT ABRIL 2021'!$1:$1048576,3,0),"")</f>
        <v>UN</v>
      </c>
      <c r="G1290" s="527">
        <v>1</v>
      </c>
      <c r="H1290" s="500">
        <f>IF($D1290&lt;&gt;"",VLOOKUP($D1290,'SINAPI-MT ABRIL 2021'!$1:$1048576,4,0),"")</f>
        <v>10.9</v>
      </c>
      <c r="I1290" s="501">
        <f t="shared" ref="I1290" si="242">TRUNC(G1290*H1290,2)</f>
        <v>10.9</v>
      </c>
    </row>
    <row r="1291" spans="2:9" ht="12.75" customHeight="1" thickBot="1">
      <c r="B1291" s="436"/>
      <c r="C1291" s="437"/>
      <c r="D1291" s="437"/>
      <c r="E1291" s="438"/>
      <c r="F1291" s="439"/>
      <c r="G1291" s="440"/>
      <c r="H1291" s="418"/>
      <c r="I1291" s="426"/>
    </row>
    <row r="1292" spans="2:9" ht="15" customHeight="1" thickBot="1">
      <c r="B1292" s="561" t="s">
        <v>1072</v>
      </c>
      <c r="C1292" s="557"/>
      <c r="D1292" s="557"/>
      <c r="E1292" s="562" t="s">
        <v>882</v>
      </c>
      <c r="F1292" s="543" t="s">
        <v>994</v>
      </c>
      <c r="G1292" s="544"/>
      <c r="H1292" s="563"/>
      <c r="I1292" s="564">
        <f>TRUNC(SUM(I1293),2)</f>
        <v>10.9</v>
      </c>
    </row>
    <row r="1293" spans="2:9" ht="25.5">
      <c r="B1293" s="525" t="s">
        <v>783</v>
      </c>
      <c r="C1293" s="526" t="s">
        <v>20</v>
      </c>
      <c r="D1293" s="526">
        <v>93656</v>
      </c>
      <c r="E1293" s="497" t="str">
        <f>IF($D1293&lt;&gt;"",VLOOKUP($D1293,'SINAPI-MT ABRIL 2021'!$A$1:G123383,2,0),"")</f>
        <v>DISJUNTOR MONOPOLAR TIPO DIN, CORRENTE NOMINAL DE 25A - FORNECIMENTO E INSTALAÇÃO. AF_10/2020</v>
      </c>
      <c r="F1293" s="498" t="str">
        <f>IF($D1293&lt;&gt;"",VLOOKUP($D1293,'SINAPI-MT ABRIL 2021'!$1:$1048576,3,0),"")</f>
        <v>UN</v>
      </c>
      <c r="G1293" s="527">
        <v>1</v>
      </c>
      <c r="H1293" s="500">
        <f>IF($D1293&lt;&gt;"",VLOOKUP($D1293,'SINAPI-MT ABRIL 2021'!$1:$1048576,4,0),"")</f>
        <v>10.9</v>
      </c>
      <c r="I1293" s="501">
        <f t="shared" ref="I1293" si="243">TRUNC(G1293*H1293,2)</f>
        <v>10.9</v>
      </c>
    </row>
    <row r="1294" spans="2:9" ht="12.75" customHeight="1" thickBot="1">
      <c r="B1294" s="441"/>
      <c r="C1294" s="442"/>
      <c r="D1294" s="442"/>
      <c r="E1294" s="443"/>
      <c r="F1294" s="444"/>
      <c r="G1294" s="445"/>
      <c r="H1294" s="446"/>
      <c r="I1294" s="447"/>
    </row>
    <row r="1295" spans="2:9" ht="15" customHeight="1" thickBot="1">
      <c r="B1295" s="561" t="s">
        <v>290</v>
      </c>
      <c r="C1295" s="557"/>
      <c r="D1295" s="557"/>
      <c r="E1295" s="562" t="s">
        <v>884</v>
      </c>
      <c r="F1295" s="543" t="s">
        <v>994</v>
      </c>
      <c r="G1295" s="544"/>
      <c r="H1295" s="563"/>
      <c r="I1295" s="564">
        <f>TRUNC(SUM(I1296),2)</f>
        <v>11.89</v>
      </c>
    </row>
    <row r="1296" spans="2:9" ht="25.5">
      <c r="B1296" s="525" t="s">
        <v>783</v>
      </c>
      <c r="C1296" s="526" t="s">
        <v>20</v>
      </c>
      <c r="D1296" s="526">
        <v>93657</v>
      </c>
      <c r="E1296" s="497" t="str">
        <f>IF($D1296&lt;&gt;"",VLOOKUP($D1296,'SINAPI-MT ABRIL 2021'!$A$1:G123386,2,0),"")</f>
        <v>DISJUNTOR MONOPOLAR TIPO DIN, CORRENTE NOMINAL DE 32A - FORNECIMENTO E INSTALAÇÃO. AF_10/2020</v>
      </c>
      <c r="F1296" s="498" t="str">
        <f>IF($D1296&lt;&gt;"",VLOOKUP($D1296,'SINAPI-MT ABRIL 2021'!$1:$1048576,3,0),"")</f>
        <v>UN</v>
      </c>
      <c r="G1296" s="527">
        <v>1</v>
      </c>
      <c r="H1296" s="500">
        <f>IF($D1296&lt;&gt;"",VLOOKUP($D1296,'SINAPI-MT ABRIL 2021'!$1:$1048576,4,0),"")</f>
        <v>11.89</v>
      </c>
      <c r="I1296" s="501">
        <f t="shared" ref="I1296" si="244">TRUNC(G1296*H1296,2)</f>
        <v>11.89</v>
      </c>
    </row>
    <row r="1297" spans="2:9" ht="12.75" customHeight="1" thickBot="1">
      <c r="B1297" s="413"/>
      <c r="C1297" s="414"/>
      <c r="D1297" s="420"/>
      <c r="E1297" s="421"/>
      <c r="F1297" s="414"/>
      <c r="G1297" s="422"/>
      <c r="H1297" s="423"/>
      <c r="I1297" s="424"/>
    </row>
    <row r="1298" spans="2:9" ht="15" customHeight="1" thickBot="1">
      <c r="B1298" s="561" t="s">
        <v>291</v>
      </c>
      <c r="C1298" s="557"/>
      <c r="D1298" s="557"/>
      <c r="E1298" s="562" t="s">
        <v>886</v>
      </c>
      <c r="F1298" s="543" t="s">
        <v>994</v>
      </c>
      <c r="G1298" s="544"/>
      <c r="H1298" s="563"/>
      <c r="I1298" s="564">
        <f>TRUNC(SUM(I1299),2)</f>
        <v>17.18</v>
      </c>
    </row>
    <row r="1299" spans="2:9" ht="25.5">
      <c r="B1299" s="525" t="s">
        <v>783</v>
      </c>
      <c r="C1299" s="526" t="s">
        <v>20</v>
      </c>
      <c r="D1299" s="526">
        <v>93658</v>
      </c>
      <c r="E1299" s="497" t="str">
        <f>IF($D1299&lt;&gt;"",VLOOKUP($D1299,'SINAPI-MT ABRIL 2021'!$A$1:G123389,2,0),"")</f>
        <v>DISJUNTOR MONOPOLAR TIPO DIN, CORRENTE NOMINAL DE 40A - FORNECIMENTO E INSTALAÇÃO. AF_10/2020</v>
      </c>
      <c r="F1299" s="498" t="str">
        <f>IF($D1299&lt;&gt;"",VLOOKUP($D1299,'SINAPI-MT ABRIL 2021'!$1:$1048576,3,0),"")</f>
        <v>UN</v>
      </c>
      <c r="G1299" s="527">
        <v>1</v>
      </c>
      <c r="H1299" s="500">
        <f>IF($D1299&lt;&gt;"",VLOOKUP($D1299,'SINAPI-MT ABRIL 2021'!$1:$1048576,4,0),"")</f>
        <v>17.18</v>
      </c>
      <c r="I1299" s="501">
        <f t="shared" ref="I1299" si="245">TRUNC(G1299*H1299,2)</f>
        <v>17.18</v>
      </c>
    </row>
    <row r="1300" spans="2:9" ht="12.75" customHeight="1" thickBot="1">
      <c r="B1300" s="427"/>
      <c r="C1300" s="428"/>
      <c r="D1300" s="448"/>
      <c r="E1300" s="449"/>
      <c r="F1300" s="450"/>
      <c r="G1300" s="451"/>
      <c r="H1300" s="418"/>
      <c r="I1300" s="452"/>
    </row>
    <row r="1301" spans="2:9" ht="21" customHeight="1" thickBot="1">
      <c r="B1301" s="561" t="s">
        <v>1073</v>
      </c>
      <c r="C1301" s="557"/>
      <c r="D1301" s="557"/>
      <c r="E1301" s="562" t="s">
        <v>1074</v>
      </c>
      <c r="F1301" s="543" t="s">
        <v>994</v>
      </c>
      <c r="G1301" s="544"/>
      <c r="H1301" s="563"/>
      <c r="I1301" s="564">
        <f>TRUNC(SUM(I1302),2)</f>
        <v>19.16</v>
      </c>
    </row>
    <row r="1302" spans="2:9" ht="25.5">
      <c r="B1302" s="525" t="s">
        <v>783</v>
      </c>
      <c r="C1302" s="526" t="s">
        <v>20</v>
      </c>
      <c r="D1302" s="526">
        <v>93659</v>
      </c>
      <c r="E1302" s="497" t="str">
        <f>IF($D1302&lt;&gt;"",VLOOKUP($D1302,'SINAPI-MT ABRIL 2021'!$A$1:G123392,2,0),"")</f>
        <v>DISJUNTOR MONOPOLAR TIPO DIN, CORRENTE NOMINAL DE 50A - FORNECIMENTO E INSTALAÇÃO. AF_10/2020</v>
      </c>
      <c r="F1302" s="498" t="str">
        <f>IF($D1302&lt;&gt;"",VLOOKUP($D1302,'SINAPI-MT ABRIL 2021'!$1:$1048576,3,0),"")</f>
        <v>UN</v>
      </c>
      <c r="G1302" s="527">
        <v>1</v>
      </c>
      <c r="H1302" s="500">
        <f>IF($D1302&lt;&gt;"",VLOOKUP($D1302,'SINAPI-MT ABRIL 2021'!$1:$1048576,4,0),"")</f>
        <v>19.16</v>
      </c>
      <c r="I1302" s="501">
        <f t="shared" ref="I1302" si="246">TRUNC(G1302*H1302,2)</f>
        <v>19.16</v>
      </c>
    </row>
    <row r="1303" spans="2:9" ht="12.75" customHeight="1" thickBot="1">
      <c r="B1303" s="453"/>
      <c r="C1303" s="414"/>
      <c r="D1303" s="448"/>
      <c r="E1303" s="449"/>
      <c r="F1303" s="450"/>
      <c r="G1303" s="451"/>
      <c r="H1303" s="418"/>
      <c r="I1303" s="452"/>
    </row>
    <row r="1304" spans="2:9" ht="15" customHeight="1" thickBot="1">
      <c r="B1304" s="561" t="s">
        <v>1075</v>
      </c>
      <c r="C1304" s="557"/>
      <c r="D1304" s="557"/>
      <c r="E1304" s="562" t="s">
        <v>1076</v>
      </c>
      <c r="F1304" s="543" t="s">
        <v>994</v>
      </c>
      <c r="G1304" s="544"/>
      <c r="H1304" s="563"/>
      <c r="I1304" s="564">
        <f>TRUNC(SUM(I1305:I1308),2)</f>
        <v>21.74</v>
      </c>
    </row>
    <row r="1305" spans="2:9" ht="12.75">
      <c r="B1305" s="525" t="s">
        <v>783</v>
      </c>
      <c r="C1305" s="526" t="s">
        <v>20</v>
      </c>
      <c r="D1305" s="526">
        <v>88247</v>
      </c>
      <c r="E1305" s="497" t="str">
        <f>IF($D1305&lt;&gt;"",VLOOKUP($D1305,'SINAPI-MT ABRIL 2021'!$A$1:G123395,2,0),"")</f>
        <v>AUXILIAR DE ELETRICISTA COM ENCARGOS COMPLEMENTARES</v>
      </c>
      <c r="F1305" s="498" t="str">
        <f>IF($D1305&lt;&gt;"",VLOOKUP($D1305,'SINAPI-MT ABRIL 2021'!$1:$1048576,3,0),"")</f>
        <v>H</v>
      </c>
      <c r="G1305" s="527">
        <v>0.19</v>
      </c>
      <c r="H1305" s="500">
        <f>IF($D1305&lt;&gt;"",VLOOKUP($D1305,'SINAPI-MT ABRIL 2021'!$1:$1048576,4,0),"")</f>
        <v>14</v>
      </c>
      <c r="I1305" s="501">
        <f t="shared" ref="I1305:I1308" si="247">TRUNC(G1305*H1305,2)</f>
        <v>2.66</v>
      </c>
    </row>
    <row r="1306" spans="2:9" ht="12.75">
      <c r="B1306" s="139" t="s">
        <v>783</v>
      </c>
      <c r="C1306" s="131" t="s">
        <v>20</v>
      </c>
      <c r="D1306" s="131">
        <v>88264</v>
      </c>
      <c r="E1306" s="116" t="str">
        <f>IF($D1306&lt;&gt;"",VLOOKUP($D1306,'SINAPI-MT ABRIL 2021'!$A$1:G123396,2,0),"")</f>
        <v>ELETRICISTA COM ENCARGOS COMPLEMENTARES</v>
      </c>
      <c r="F1306" s="117" t="str">
        <f>IF($D1306&lt;&gt;"",VLOOKUP($D1306,'SINAPI-MT ABRIL 2021'!$1:$1048576,3,0),"")</f>
        <v>H</v>
      </c>
      <c r="G1306" s="217">
        <v>0.19</v>
      </c>
      <c r="H1306" s="106">
        <f>IF($D1306&lt;&gt;"",VLOOKUP($D1306,'SINAPI-MT ABRIL 2021'!$1:$1048576,4,0),"")</f>
        <v>18.3</v>
      </c>
      <c r="I1306" s="107">
        <f t="shared" si="247"/>
        <v>3.47</v>
      </c>
    </row>
    <row r="1307" spans="2:9" ht="25.5">
      <c r="B1307" s="139" t="s">
        <v>789</v>
      </c>
      <c r="C1307" s="131" t="s">
        <v>20</v>
      </c>
      <c r="D1307" s="131">
        <v>1575</v>
      </c>
      <c r="E1307" s="116" t="str">
        <f>IF($D1307&lt;&gt;"",VLOOKUP($D1307,'SINAPI-MT ABRIL 2021'!$A$1:G123397,2,0),"")</f>
        <v>TERMINAL A COMPRESSAO EM COBRE ESTANHADO PARA CABO 16 MM2, 1 FURO E 1 COMPRESSAO, PARA PARAFUSO DE FIXACAO M6</v>
      </c>
      <c r="F1307" s="117" t="str">
        <f>IF($D1307&lt;&gt;"",VLOOKUP($D1307,'SINAPI-MT ABRIL 2021'!$1:$1048576,3,0),"")</f>
        <v xml:space="preserve">UN    </v>
      </c>
      <c r="G1307" s="217">
        <v>1</v>
      </c>
      <c r="H1307" s="106">
        <f>IF($D1307&lt;&gt;"",VLOOKUP($D1307,'SINAPI-MT ABRIL 2021'!$1:$1048576,4,0),"")</f>
        <v>1.54</v>
      </c>
      <c r="I1307" s="107">
        <f t="shared" si="247"/>
        <v>1.54</v>
      </c>
    </row>
    <row r="1308" spans="2:9" ht="12.75">
      <c r="B1308" s="139" t="s">
        <v>789</v>
      </c>
      <c r="C1308" s="131" t="s">
        <v>20</v>
      </c>
      <c r="D1308" s="131">
        <v>34688</v>
      </c>
      <c r="E1308" s="116" t="str">
        <f>IF($D1308&lt;&gt;"",VLOOKUP($D1308,'SINAPI-MT ABRIL 2021'!$A$1:G123398,2,0),"")</f>
        <v>DISJUNTOR TIPO DIN/IEC, MONOPOLAR DE 63 A</v>
      </c>
      <c r="F1308" s="117" t="str">
        <f>IF($D1308&lt;&gt;"",VLOOKUP($D1308,'SINAPI-MT ABRIL 2021'!$1:$1048576,3,0),"")</f>
        <v xml:space="preserve">UN    </v>
      </c>
      <c r="G1308" s="217">
        <v>1</v>
      </c>
      <c r="H1308" s="106">
        <f>IF($D1308&lt;&gt;"",VLOOKUP($D1308,'SINAPI-MT ABRIL 2021'!$1:$1048576,4,0),"")</f>
        <v>14.07</v>
      </c>
      <c r="I1308" s="107">
        <f t="shared" si="247"/>
        <v>14.07</v>
      </c>
    </row>
    <row r="1309" spans="2:9" ht="12.75" customHeight="1" thickBot="1">
      <c r="B1309" s="453"/>
      <c r="C1309" s="414"/>
      <c r="D1309" s="448"/>
      <c r="E1309" s="449"/>
      <c r="F1309" s="450"/>
      <c r="G1309" s="451"/>
      <c r="H1309" s="418"/>
      <c r="I1309" s="452"/>
    </row>
    <row r="1310" spans="2:9" ht="15" customHeight="1" thickBot="1">
      <c r="B1310" s="561" t="s">
        <v>1077</v>
      </c>
      <c r="C1310" s="557"/>
      <c r="D1310" s="557"/>
      <c r="E1310" s="562" t="s">
        <v>1078</v>
      </c>
      <c r="F1310" s="543" t="s">
        <v>994</v>
      </c>
      <c r="G1310" s="544"/>
      <c r="H1310" s="563"/>
      <c r="I1310" s="564">
        <f>TRUNC(SUM(I1311),2)</f>
        <v>49.13</v>
      </c>
    </row>
    <row r="1311" spans="2:9" ht="25.5">
      <c r="B1311" s="525" t="s">
        <v>783</v>
      </c>
      <c r="C1311" s="526" t="s">
        <v>20</v>
      </c>
      <c r="D1311" s="526">
        <v>93661</v>
      </c>
      <c r="E1311" s="497" t="str">
        <f>IF($D1311&lt;&gt;"",VLOOKUP($D1311,'SINAPI-MT ABRIL 2021'!$A$1:G123401,2,0),"")</f>
        <v>DISJUNTOR BIPOLAR TIPO DIN, CORRENTE NOMINAL DE 16A - FORNECIMENTO E INSTALAÇÃO. AF_10/2020</v>
      </c>
      <c r="F1311" s="498" t="str">
        <f>IF($D1311&lt;&gt;"",VLOOKUP($D1311,'SINAPI-MT ABRIL 2021'!$1:$1048576,3,0),"")</f>
        <v>UN</v>
      </c>
      <c r="G1311" s="527">
        <v>1</v>
      </c>
      <c r="H1311" s="500">
        <f>IF($D1311&lt;&gt;"",VLOOKUP($D1311,'SINAPI-MT ABRIL 2021'!$1:$1048576,4,0),"")</f>
        <v>49.13</v>
      </c>
      <c r="I1311" s="501">
        <f t="shared" ref="I1311" si="248">TRUNC(G1311*H1311,2)</f>
        <v>49.13</v>
      </c>
    </row>
    <row r="1312" spans="2:9" ht="12.75" customHeight="1" thickBot="1">
      <c r="B1312" s="453"/>
      <c r="C1312" s="414"/>
      <c r="D1312" s="448"/>
      <c r="E1312" s="449"/>
      <c r="F1312" s="450"/>
      <c r="G1312" s="451"/>
      <c r="H1312" s="418"/>
      <c r="I1312" s="452"/>
    </row>
    <row r="1313" spans="2:9" ht="15" customHeight="1" thickBot="1">
      <c r="B1313" s="561" t="s">
        <v>1079</v>
      </c>
      <c r="C1313" s="557"/>
      <c r="D1313" s="557"/>
      <c r="E1313" s="562" t="s">
        <v>1080</v>
      </c>
      <c r="F1313" s="543" t="s">
        <v>994</v>
      </c>
      <c r="G1313" s="544"/>
      <c r="H1313" s="563"/>
      <c r="I1313" s="564">
        <f>TRUNC(SUM(I1314),2)</f>
        <v>50.81</v>
      </c>
    </row>
    <row r="1314" spans="2:9" ht="25.5">
      <c r="B1314" s="525" t="s">
        <v>783</v>
      </c>
      <c r="C1314" s="526" t="s">
        <v>20</v>
      </c>
      <c r="D1314" s="526">
        <v>93662</v>
      </c>
      <c r="E1314" s="497" t="str">
        <f>IF($D1314&lt;&gt;"",VLOOKUP($D1314,'SINAPI-MT ABRIL 2021'!$A$1:G123404,2,0),"")</f>
        <v>DISJUNTOR BIPOLAR TIPO DIN, CORRENTE NOMINAL DE 20A - FORNECIMENTO E INSTALAÇÃO. AF_10/2020</v>
      </c>
      <c r="F1314" s="498" t="str">
        <f>IF($D1314&lt;&gt;"",VLOOKUP($D1314,'SINAPI-MT ABRIL 2021'!$1:$1048576,3,0),"")</f>
        <v>UN</v>
      </c>
      <c r="G1314" s="527">
        <v>1</v>
      </c>
      <c r="H1314" s="500">
        <f>IF($D1314&lt;&gt;"",VLOOKUP($D1314,'SINAPI-MT ABRIL 2021'!$1:$1048576,4,0),"")</f>
        <v>50.81</v>
      </c>
      <c r="I1314" s="501">
        <f t="shared" ref="I1314" si="249">TRUNC(G1314*H1314,2)</f>
        <v>50.81</v>
      </c>
    </row>
    <row r="1315" spans="2:9" ht="12.75" customHeight="1" thickBot="1">
      <c r="B1315" s="453"/>
      <c r="C1315" s="414"/>
      <c r="D1315" s="448"/>
      <c r="E1315" s="449"/>
      <c r="F1315" s="450"/>
      <c r="G1315" s="451"/>
      <c r="H1315" s="418"/>
      <c r="I1315" s="452"/>
    </row>
    <row r="1316" spans="2:9" ht="15" customHeight="1" thickBot="1">
      <c r="B1316" s="561" t="s">
        <v>1081</v>
      </c>
      <c r="C1316" s="557"/>
      <c r="D1316" s="557"/>
      <c r="E1316" s="562" t="s">
        <v>1082</v>
      </c>
      <c r="F1316" s="543" t="s">
        <v>994</v>
      </c>
      <c r="G1316" s="544"/>
      <c r="H1316" s="563"/>
      <c r="I1316" s="564">
        <f>TRUNC(SUM(I1317),2)</f>
        <v>50.81</v>
      </c>
    </row>
    <row r="1317" spans="2:9" ht="25.5">
      <c r="B1317" s="525" t="s">
        <v>783</v>
      </c>
      <c r="C1317" s="526" t="s">
        <v>20</v>
      </c>
      <c r="D1317" s="526">
        <v>93663</v>
      </c>
      <c r="E1317" s="497" t="str">
        <f>IF($D1317&lt;&gt;"",VLOOKUP($D1317,'SINAPI-MT ABRIL 2021'!$A$1:G123407,2,0),"")</f>
        <v>DISJUNTOR BIPOLAR TIPO DIN, CORRENTE NOMINAL DE 25A - FORNECIMENTO E INSTALAÇÃO. AF_10/2020</v>
      </c>
      <c r="F1317" s="498" t="str">
        <f>IF($D1317&lt;&gt;"",VLOOKUP($D1317,'SINAPI-MT ABRIL 2021'!$1:$1048576,3,0),"")</f>
        <v>UN</v>
      </c>
      <c r="G1317" s="527">
        <v>1</v>
      </c>
      <c r="H1317" s="500">
        <f>IF($D1317&lt;&gt;"",VLOOKUP($D1317,'SINAPI-MT ABRIL 2021'!$1:$1048576,4,0),"")</f>
        <v>50.81</v>
      </c>
      <c r="I1317" s="501">
        <f t="shared" ref="I1317" si="250">TRUNC(G1317*H1317,2)</f>
        <v>50.81</v>
      </c>
    </row>
    <row r="1318" spans="2:9" ht="12.75" customHeight="1" thickBot="1">
      <c r="B1318" s="413"/>
      <c r="C1318" s="414"/>
      <c r="D1318" s="414"/>
      <c r="E1318" s="454"/>
      <c r="F1318" s="455"/>
      <c r="G1318" s="456"/>
      <c r="H1318" s="379"/>
      <c r="I1318" s="419"/>
    </row>
    <row r="1319" spans="2:9" ht="15" customHeight="1" thickBot="1">
      <c r="B1319" s="561" t="s">
        <v>1083</v>
      </c>
      <c r="C1319" s="557"/>
      <c r="D1319" s="557"/>
      <c r="E1319" s="562" t="s">
        <v>1084</v>
      </c>
      <c r="F1319" s="543" t="s">
        <v>994</v>
      </c>
      <c r="G1319" s="544"/>
      <c r="H1319" s="563"/>
      <c r="I1319" s="564">
        <f>TRUNC(SUM(I1320),2)</f>
        <v>71.540000000000006</v>
      </c>
    </row>
    <row r="1320" spans="2:9" ht="25.5">
      <c r="B1320" s="525" t="s">
        <v>783</v>
      </c>
      <c r="C1320" s="526" t="s">
        <v>20</v>
      </c>
      <c r="D1320" s="526">
        <v>93672</v>
      </c>
      <c r="E1320" s="497" t="str">
        <f>IF($D1320&lt;&gt;"",VLOOKUP($D1320,'SINAPI-MT ABRIL 2021'!$A$1:G123410,2,0),"")</f>
        <v>DISJUNTOR TRIPOLAR TIPO DIN, CORRENTE NOMINAL DE 40A - FORNECIMENTO E INSTALAÇÃO. AF_10/2020</v>
      </c>
      <c r="F1320" s="498" t="str">
        <f>IF($D1320&lt;&gt;"",VLOOKUP($D1320,'SINAPI-MT ABRIL 2021'!$1:$1048576,3,0),"")</f>
        <v>UN</v>
      </c>
      <c r="G1320" s="527">
        <v>1</v>
      </c>
      <c r="H1320" s="500">
        <f>IF($D1320&lt;&gt;"",VLOOKUP($D1320,'SINAPI-MT ABRIL 2021'!$1:$1048576,4,0),"")</f>
        <v>71.540000000000006</v>
      </c>
      <c r="I1320" s="501">
        <f t="shared" ref="I1320" si="251">TRUNC(G1320*H1320,2)</f>
        <v>71.540000000000006</v>
      </c>
    </row>
    <row r="1321" spans="2:9" ht="12.75" customHeight="1" thickBot="1">
      <c r="B1321" s="413"/>
      <c r="C1321" s="414"/>
      <c r="D1321" s="414"/>
      <c r="E1321" s="454"/>
      <c r="F1321" s="455"/>
      <c r="G1321" s="456"/>
      <c r="H1321" s="379"/>
      <c r="I1321" s="419"/>
    </row>
    <row r="1322" spans="2:9" ht="15" customHeight="1" thickBot="1">
      <c r="B1322" s="561" t="s">
        <v>1085</v>
      </c>
      <c r="C1322" s="557"/>
      <c r="D1322" s="557"/>
      <c r="E1322" s="562" t="s">
        <v>1086</v>
      </c>
      <c r="F1322" s="543" t="s">
        <v>994</v>
      </c>
      <c r="G1322" s="544"/>
      <c r="H1322" s="563"/>
      <c r="I1322" s="564">
        <f>TRUNC(SUM(I1323),2)</f>
        <v>352.79</v>
      </c>
    </row>
    <row r="1323" spans="2:9" ht="25.5">
      <c r="B1323" s="525" t="s">
        <v>783</v>
      </c>
      <c r="C1323" s="526" t="s">
        <v>20</v>
      </c>
      <c r="D1323" s="526">
        <v>101895</v>
      </c>
      <c r="E1323" s="497" t="str">
        <f>IF($D1323&lt;&gt;"",VLOOKUP($D1323,'SINAPI-MT ABRIL 2021'!$A$1:G123413,2,0),"")</f>
        <v>DISJUNTOR TERMOMAGNÉTICO TRIPOLAR , CORRENTE NOMINAL DE 125A - FORNECIMENTO E INSTALAÇÃO. AF_10/2020</v>
      </c>
      <c r="F1323" s="498" t="str">
        <f>IF($D1323&lt;&gt;"",VLOOKUP($D1323,'SINAPI-MT ABRIL 2021'!$1:$1048576,3,0),"")</f>
        <v>UN</v>
      </c>
      <c r="G1323" s="527">
        <v>1</v>
      </c>
      <c r="H1323" s="500">
        <f>IF($D1323&lt;&gt;"",VLOOKUP($D1323,'SINAPI-MT ABRIL 2021'!$1:$1048576,4,0),"")</f>
        <v>352.79</v>
      </c>
      <c r="I1323" s="501">
        <f t="shared" ref="I1323" si="252">TRUNC(G1323*H1323,2)</f>
        <v>352.79</v>
      </c>
    </row>
    <row r="1324" spans="2:9" ht="12.75" customHeight="1" thickBot="1">
      <c r="B1324" s="413"/>
      <c r="C1324" s="414"/>
      <c r="D1324" s="414"/>
      <c r="E1324" s="454"/>
      <c r="F1324" s="455"/>
      <c r="G1324" s="456"/>
      <c r="H1324" s="379"/>
      <c r="I1324" s="419"/>
    </row>
    <row r="1325" spans="2:9" ht="15" customHeight="1" thickBot="1">
      <c r="B1325" s="561" t="s">
        <v>1087</v>
      </c>
      <c r="C1325" s="557"/>
      <c r="D1325" s="557"/>
      <c r="E1325" s="562" t="s">
        <v>1088</v>
      </c>
      <c r="F1325" s="543" t="s">
        <v>994</v>
      </c>
      <c r="G1325" s="544"/>
      <c r="H1325" s="563"/>
      <c r="I1325" s="564">
        <f>TRUNC(SUM(I1326:I1329),2)</f>
        <v>399.74</v>
      </c>
    </row>
    <row r="1326" spans="2:9" ht="12.75">
      <c r="B1326" s="525" t="s">
        <v>783</v>
      </c>
      <c r="C1326" s="526" t="s">
        <v>20</v>
      </c>
      <c r="D1326" s="526">
        <v>88247</v>
      </c>
      <c r="E1326" s="497" t="str">
        <f>IF($D1326&lt;&gt;"",VLOOKUP($D1326,'SINAPI-MT ABRIL 2021'!$A$1:G123416,2,0),"")</f>
        <v>AUXILIAR DE ELETRICISTA COM ENCARGOS COMPLEMENTARES</v>
      </c>
      <c r="F1326" s="498" t="str">
        <f>IF($D1326&lt;&gt;"",VLOOKUP($D1326,'SINAPI-MT ABRIL 2021'!$1:$1048576,3,0),"")</f>
        <v>H</v>
      </c>
      <c r="G1326" s="527">
        <v>1.33</v>
      </c>
      <c r="H1326" s="500">
        <f>IF($D1326&lt;&gt;"",VLOOKUP($D1326,'SINAPI-MT ABRIL 2021'!$1:$1048576,4,0),"")</f>
        <v>14</v>
      </c>
      <c r="I1326" s="501">
        <f t="shared" ref="I1326:I1329" si="253">TRUNC(G1326*H1326,2)</f>
        <v>18.62</v>
      </c>
    </row>
    <row r="1327" spans="2:9" ht="12.75">
      <c r="B1327" s="139" t="s">
        <v>783</v>
      </c>
      <c r="C1327" s="131" t="s">
        <v>20</v>
      </c>
      <c r="D1327" s="131">
        <v>88264</v>
      </c>
      <c r="E1327" s="116" t="str">
        <f>IF($D1327&lt;&gt;"",VLOOKUP($D1327,'SINAPI-MT ABRIL 2021'!$A$1:G123417,2,0),"")</f>
        <v>ELETRICISTA COM ENCARGOS COMPLEMENTARES</v>
      </c>
      <c r="F1327" s="117" t="str">
        <f>IF($D1327&lt;&gt;"",VLOOKUP($D1327,'SINAPI-MT ABRIL 2021'!$1:$1048576,3,0),"")</f>
        <v>H</v>
      </c>
      <c r="G1327" s="217">
        <v>1.33</v>
      </c>
      <c r="H1327" s="106">
        <f>IF($D1327&lt;&gt;"",VLOOKUP($D1327,'SINAPI-MT ABRIL 2021'!$1:$1048576,4,0),"")</f>
        <v>18.3</v>
      </c>
      <c r="I1327" s="107">
        <f t="shared" si="253"/>
        <v>24.33</v>
      </c>
    </row>
    <row r="1328" spans="2:9" ht="25.5">
      <c r="B1328" s="139" t="s">
        <v>789</v>
      </c>
      <c r="C1328" s="131" t="s">
        <v>20</v>
      </c>
      <c r="D1328" s="131">
        <v>1580</v>
      </c>
      <c r="E1328" s="116" t="str">
        <f>IF($D1328&lt;&gt;"",VLOOKUP($D1328,'SINAPI-MT ABRIL 2021'!$A$1:G123418,2,0),"")</f>
        <v>TERMINAL A COMPRESSAO EM COBRE ESTANHADO PARA CABO 95 MM2, 1 FURO E 1 COMPRESSAO, PARA PARAFUSO DE FIXACAO M12</v>
      </c>
      <c r="F1328" s="117" t="str">
        <f>IF($D1328&lt;&gt;"",VLOOKUP($D1328,'SINAPI-MT ABRIL 2021'!$1:$1048576,3,0),"")</f>
        <v xml:space="preserve">UN    </v>
      </c>
      <c r="G1328" s="217">
        <v>3</v>
      </c>
      <c r="H1328" s="106">
        <f>IF($D1328&lt;&gt;"",VLOOKUP($D1328,'SINAPI-MT ABRIL 2021'!$1:$1048576,4,0),"")</f>
        <v>6.41</v>
      </c>
      <c r="I1328" s="107">
        <f t="shared" si="253"/>
        <v>19.23</v>
      </c>
    </row>
    <row r="1329" spans="2:9" ht="25.5">
      <c r="B1329" s="139" t="s">
        <v>789</v>
      </c>
      <c r="C1329" s="131" t="s">
        <v>20</v>
      </c>
      <c r="D1329" s="131">
        <v>2374</v>
      </c>
      <c r="E1329" s="116" t="str">
        <f>IF($D1329&lt;&gt;"",VLOOKUP($D1329,'SINAPI-MT ABRIL 2021'!$A$1:G123419,2,0),"")</f>
        <v>DISJUNTOR TERMOMAGNETICO TRIPOLAR 150 A / 600 V, TIPO FXD / ICC - 35 KA</v>
      </c>
      <c r="F1329" s="117" t="str">
        <f>IF($D1329&lt;&gt;"",VLOOKUP($D1329,'SINAPI-MT ABRIL 2021'!$1:$1048576,3,0),"")</f>
        <v xml:space="preserve">UN    </v>
      </c>
      <c r="G1329" s="217">
        <v>1</v>
      </c>
      <c r="H1329" s="106">
        <f>IF($D1329&lt;&gt;"",VLOOKUP($D1329,'SINAPI-MT ABRIL 2021'!$1:$1048576,4,0),"")</f>
        <v>337.56</v>
      </c>
      <c r="I1329" s="107">
        <f t="shared" si="253"/>
        <v>337.56</v>
      </c>
    </row>
    <row r="1330" spans="2:9" ht="12.75" customHeight="1" thickBot="1">
      <c r="B1330" s="413"/>
      <c r="C1330" s="414"/>
      <c r="D1330" s="414"/>
      <c r="E1330" s="454"/>
      <c r="F1330" s="455"/>
      <c r="G1330" s="456"/>
      <c r="H1330" s="379"/>
      <c r="I1330" s="419"/>
    </row>
    <row r="1331" spans="2:9" ht="15" customHeight="1" thickBot="1">
      <c r="B1331" s="561" t="s">
        <v>1089</v>
      </c>
      <c r="C1331" s="557"/>
      <c r="D1331" s="557"/>
      <c r="E1331" s="562" t="s">
        <v>1090</v>
      </c>
      <c r="F1331" s="543" t="s">
        <v>994</v>
      </c>
      <c r="G1331" s="544"/>
      <c r="H1331" s="563"/>
      <c r="I1331" s="564">
        <f>TRUNC(SUM(I1332:I1334),2)</f>
        <v>1102.6600000000001</v>
      </c>
    </row>
    <row r="1332" spans="2:9" ht="12.75">
      <c r="B1332" s="525" t="s">
        <v>783</v>
      </c>
      <c r="C1332" s="526" t="s">
        <v>20</v>
      </c>
      <c r="D1332" s="526">
        <v>88247</v>
      </c>
      <c r="E1332" s="497" t="str">
        <f>IF($D1332&lt;&gt;"",VLOOKUP($D1332,'SINAPI-MT ABRIL 2021'!$A$1:G123422,2,0),"")</f>
        <v>AUXILIAR DE ELETRICISTA COM ENCARGOS COMPLEMENTARES</v>
      </c>
      <c r="F1332" s="498" t="str">
        <f>IF($D1332&lt;&gt;"",VLOOKUP($D1332,'SINAPI-MT ABRIL 2021'!$1:$1048576,3,0),"")</f>
        <v>H</v>
      </c>
      <c r="G1332" s="527">
        <v>0.4</v>
      </c>
      <c r="H1332" s="500">
        <f>IF($D1332&lt;&gt;"",VLOOKUP($D1332,'SINAPI-MT ABRIL 2021'!$1:$1048576,4,0),"")</f>
        <v>14</v>
      </c>
      <c r="I1332" s="501">
        <f t="shared" ref="I1332:I1334" si="254">TRUNC(G1332*H1332,2)</f>
        <v>5.6</v>
      </c>
    </row>
    <row r="1333" spans="2:9" ht="12.75">
      <c r="B1333" s="139" t="s">
        <v>783</v>
      </c>
      <c r="C1333" s="131" t="s">
        <v>20</v>
      </c>
      <c r="D1333" s="131">
        <v>88264</v>
      </c>
      <c r="E1333" s="116" t="str">
        <f>IF($D1333&lt;&gt;"",VLOOKUP($D1333,'SINAPI-MT ABRIL 2021'!$A$1:G123423,2,0),"")</f>
        <v>ELETRICISTA COM ENCARGOS COMPLEMENTARES</v>
      </c>
      <c r="F1333" s="117" t="str">
        <f>IF($D1333&lt;&gt;"",VLOOKUP($D1333,'SINAPI-MT ABRIL 2021'!$1:$1048576,3,0),"")</f>
        <v>H</v>
      </c>
      <c r="G1333" s="217">
        <v>0.4</v>
      </c>
      <c r="H1333" s="106">
        <f>IF($D1333&lt;&gt;"",VLOOKUP($D1333,'SINAPI-MT ABRIL 2021'!$1:$1048576,4,0),"")</f>
        <v>18.3</v>
      </c>
      <c r="I1333" s="107">
        <f t="shared" si="254"/>
        <v>7.32</v>
      </c>
    </row>
    <row r="1334" spans="2:9" ht="27.75" customHeight="1">
      <c r="B1334" s="139" t="s">
        <v>789</v>
      </c>
      <c r="C1334" s="131" t="s">
        <v>20</v>
      </c>
      <c r="D1334" s="131">
        <v>2378</v>
      </c>
      <c r="E1334" s="116" t="str">
        <f>IF($D1334&lt;&gt;"",VLOOKUP($D1334,'SINAPI-MT ABRIL 2021'!$A$1:G123424,2,0),"")</f>
        <v>DISJUNTOR TERMOMAGNETICO TRIPOLAR 300 A / 600 V, TIPO JXD / ICC - 40 KA</v>
      </c>
      <c r="F1334" s="117" t="str">
        <f>IF($D1334&lt;&gt;"",VLOOKUP($D1334,'SINAPI-MT ABRIL 2021'!$1:$1048576,3,0),"")</f>
        <v xml:space="preserve">UN    </v>
      </c>
      <c r="G1334" s="217">
        <v>1</v>
      </c>
      <c r="H1334" s="106">
        <f>IF($D1334&lt;&gt;"",VLOOKUP($D1334,'SINAPI-MT ABRIL 2021'!$1:$1048576,4,0),"")</f>
        <v>1089.74</v>
      </c>
      <c r="I1334" s="107">
        <f t="shared" si="254"/>
        <v>1089.74</v>
      </c>
    </row>
    <row r="1335" spans="2:9" ht="12.75" customHeight="1">
      <c r="B1335" s="139"/>
      <c r="C1335" s="131"/>
      <c r="D1335" s="131"/>
      <c r="E1335" s="180"/>
      <c r="F1335" s="181"/>
      <c r="G1335" s="217"/>
      <c r="H1335" s="106"/>
      <c r="I1335" s="129"/>
    </row>
    <row r="1336" spans="2:9" ht="12.75" customHeight="1" thickBot="1">
      <c r="B1336" s="427"/>
      <c r="C1336" s="428"/>
      <c r="D1336" s="448"/>
      <c r="E1336" s="449"/>
      <c r="F1336" s="450"/>
      <c r="G1336" s="451"/>
      <c r="H1336" s="418"/>
      <c r="I1336" s="452"/>
    </row>
    <row r="1337" spans="2:9" ht="15" customHeight="1" thickBot="1">
      <c r="B1337" s="561" t="s">
        <v>292</v>
      </c>
      <c r="C1337" s="557"/>
      <c r="D1337" s="557"/>
      <c r="E1337" s="562" t="s">
        <v>888</v>
      </c>
      <c r="F1337" s="543" t="s">
        <v>994</v>
      </c>
      <c r="G1337" s="544"/>
      <c r="H1337" s="563"/>
      <c r="I1337" s="564">
        <f>TRUNC(SUM(I1338),2)</f>
        <v>60.26</v>
      </c>
    </row>
    <row r="1338" spans="2:9" ht="25.5">
      <c r="B1338" s="525" t="s">
        <v>783</v>
      </c>
      <c r="C1338" s="526" t="s">
        <v>20</v>
      </c>
      <c r="D1338" s="526">
        <v>93667</v>
      </c>
      <c r="E1338" s="497" t="str">
        <f>IF($D1338&lt;&gt;"",VLOOKUP($D1338,'SINAPI-MT ABRIL 2021'!$A$1:G123428,2,0),"")</f>
        <v>DISJUNTOR TRIPOLAR TIPO DIN, CORRENTE NOMINAL DE 10A - FORNECIMENTO E INSTALAÇÃO. AF_10/2020</v>
      </c>
      <c r="F1338" s="498" t="str">
        <f>IF($D1338&lt;&gt;"",VLOOKUP($D1338,'SINAPI-MT ABRIL 2021'!$1:$1048576,3,0),"")</f>
        <v>UN</v>
      </c>
      <c r="G1338" s="527">
        <v>1</v>
      </c>
      <c r="H1338" s="500">
        <f>IF($D1338&lt;&gt;"",VLOOKUP($D1338,'SINAPI-MT ABRIL 2021'!$1:$1048576,4,0),"")</f>
        <v>60.26</v>
      </c>
      <c r="I1338" s="501">
        <f t="shared" ref="I1338" si="255">TRUNC(G1338*H1338,2)</f>
        <v>60.26</v>
      </c>
    </row>
    <row r="1339" spans="2:9" ht="12.75" customHeight="1" thickBot="1">
      <c r="B1339" s="413"/>
      <c r="C1339" s="414"/>
      <c r="D1339" s="414"/>
      <c r="E1339" s="415"/>
      <c r="F1339" s="416"/>
      <c r="G1339" s="417"/>
      <c r="H1339" s="418"/>
      <c r="I1339" s="419"/>
    </row>
    <row r="1340" spans="2:9" ht="15" customHeight="1" thickBot="1">
      <c r="B1340" s="561" t="s">
        <v>293</v>
      </c>
      <c r="C1340" s="557"/>
      <c r="D1340" s="557"/>
      <c r="E1340" s="562" t="s">
        <v>890</v>
      </c>
      <c r="F1340" s="543" t="s">
        <v>994</v>
      </c>
      <c r="G1340" s="544"/>
      <c r="H1340" s="563"/>
      <c r="I1340" s="564">
        <f>TRUNC(SUM(I1341),2)</f>
        <v>63.99</v>
      </c>
    </row>
    <row r="1341" spans="2:9" ht="25.5">
      <c r="B1341" s="525" t="s">
        <v>783</v>
      </c>
      <c r="C1341" s="526" t="s">
        <v>20</v>
      </c>
      <c r="D1341" s="526">
        <v>93670</v>
      </c>
      <c r="E1341" s="497" t="str">
        <f>IF($D1341&lt;&gt;"",VLOOKUP($D1341,'SINAPI-MT ABRIL 2021'!$A$1:G123431,2,0),"")</f>
        <v>DISJUNTOR TRIPOLAR TIPO DIN, CORRENTE NOMINAL DE 25A - FORNECIMENTO E INSTALAÇÃO. AF_10/2020</v>
      </c>
      <c r="F1341" s="498" t="str">
        <f>IF($D1341&lt;&gt;"",VLOOKUP($D1341,'SINAPI-MT ABRIL 2021'!$1:$1048576,3,0),"")</f>
        <v>UN</v>
      </c>
      <c r="G1341" s="527">
        <v>1</v>
      </c>
      <c r="H1341" s="500">
        <f>IF($D1341&lt;&gt;"",VLOOKUP($D1341,'SINAPI-MT ABRIL 2021'!$1:$1048576,4,0),"")</f>
        <v>63.99</v>
      </c>
      <c r="I1341" s="501">
        <f t="shared" ref="I1341" si="256">TRUNC(G1341*H1341,2)</f>
        <v>63.99</v>
      </c>
    </row>
    <row r="1342" spans="2:9" ht="12.75" customHeight="1" thickBot="1">
      <c r="B1342" s="413"/>
      <c r="C1342" s="414"/>
      <c r="D1342" s="414"/>
      <c r="E1342" s="415"/>
      <c r="F1342" s="416"/>
      <c r="G1342" s="417"/>
      <c r="H1342" s="418"/>
      <c r="I1342" s="419"/>
    </row>
    <row r="1343" spans="2:9" ht="15" customHeight="1" thickBot="1">
      <c r="B1343" s="561" t="s">
        <v>294</v>
      </c>
      <c r="C1343" s="557"/>
      <c r="D1343" s="557"/>
      <c r="E1343" s="562" t="s">
        <v>892</v>
      </c>
      <c r="F1343" s="543" t="s">
        <v>994</v>
      </c>
      <c r="G1343" s="544"/>
      <c r="H1343" s="563"/>
      <c r="I1343" s="564">
        <f>TRUNC(SUM(I1344),2)</f>
        <v>66.97</v>
      </c>
    </row>
    <row r="1344" spans="2:9" ht="25.5">
      <c r="B1344" s="525" t="s">
        <v>783</v>
      </c>
      <c r="C1344" s="526" t="s">
        <v>20</v>
      </c>
      <c r="D1344" s="526">
        <v>93671</v>
      </c>
      <c r="E1344" s="497" t="str">
        <f>IF($D1344&lt;&gt;"",VLOOKUP($D1344,'SINAPI-MT ABRIL 2021'!$A$1:G123434,2,0),"")</f>
        <v>DISJUNTOR TRIPOLAR TIPO DIN, CORRENTE NOMINAL DE 32A - FORNECIMENTO E INSTALAÇÃO. AF_10/2020</v>
      </c>
      <c r="F1344" s="498" t="str">
        <f>IF($D1344&lt;&gt;"",VLOOKUP($D1344,'SINAPI-MT ABRIL 2021'!$1:$1048576,3,0),"")</f>
        <v>UN</v>
      </c>
      <c r="G1344" s="527">
        <v>1</v>
      </c>
      <c r="H1344" s="500">
        <f>IF($D1344&lt;&gt;"",VLOOKUP($D1344,'SINAPI-MT ABRIL 2021'!$1:$1048576,4,0),"")</f>
        <v>66.97</v>
      </c>
      <c r="I1344" s="501">
        <f t="shared" ref="I1344" si="257">TRUNC(G1344*H1344,2)</f>
        <v>66.97</v>
      </c>
    </row>
    <row r="1345" spans="2:9" ht="12.75" customHeight="1" thickBot="1">
      <c r="B1345" s="413"/>
      <c r="C1345" s="414"/>
      <c r="D1345" s="414"/>
      <c r="E1345" s="415"/>
      <c r="F1345" s="416"/>
      <c r="G1345" s="417"/>
      <c r="H1345" s="418"/>
      <c r="I1345" s="419"/>
    </row>
    <row r="1346" spans="2:9" ht="15" customHeight="1" thickBot="1">
      <c r="B1346" s="561" t="s">
        <v>295</v>
      </c>
      <c r="C1346" s="557"/>
      <c r="D1346" s="557"/>
      <c r="E1346" s="562" t="s">
        <v>894</v>
      </c>
      <c r="F1346" s="543" t="s">
        <v>994</v>
      </c>
      <c r="G1346" s="544"/>
      <c r="H1346" s="563"/>
      <c r="I1346" s="564">
        <f>TRUNC(SUM(I1347),2)</f>
        <v>352.79</v>
      </c>
    </row>
    <row r="1347" spans="2:9" ht="25.5">
      <c r="B1347" s="525" t="s">
        <v>783</v>
      </c>
      <c r="C1347" s="526" t="s">
        <v>20</v>
      </c>
      <c r="D1347" s="526">
        <v>101895</v>
      </c>
      <c r="E1347" s="497" t="str">
        <f>IF($D1347&lt;&gt;"",VLOOKUP($D1347,'SINAPI-MT ABRIL 2021'!$A$1:G123437,2,0),"")</f>
        <v>DISJUNTOR TERMOMAGNÉTICO TRIPOLAR , CORRENTE NOMINAL DE 125A - FORNECIMENTO E INSTALAÇÃO. AF_10/2020</v>
      </c>
      <c r="F1347" s="498" t="str">
        <f>IF($D1347&lt;&gt;"",VLOOKUP($D1347,'SINAPI-MT ABRIL 2021'!$1:$1048576,3,0),"")</f>
        <v>UN</v>
      </c>
      <c r="G1347" s="527">
        <v>1</v>
      </c>
      <c r="H1347" s="500">
        <f>IF($D1347&lt;&gt;"",VLOOKUP($D1347,'SINAPI-MT ABRIL 2021'!$1:$1048576,4,0),"")</f>
        <v>352.79</v>
      </c>
      <c r="I1347" s="501">
        <f t="shared" ref="I1347" si="258">TRUNC(G1347*H1347,2)</f>
        <v>352.79</v>
      </c>
    </row>
    <row r="1348" spans="2:9" ht="12.75" customHeight="1" thickBot="1">
      <c r="B1348" s="413"/>
      <c r="C1348" s="414"/>
      <c r="D1348" s="414"/>
      <c r="E1348" s="415"/>
      <c r="F1348" s="416"/>
      <c r="G1348" s="417"/>
      <c r="H1348" s="418"/>
      <c r="I1348" s="419"/>
    </row>
    <row r="1349" spans="2:9" ht="15" customHeight="1" thickBot="1">
      <c r="B1349" s="561" t="s">
        <v>296</v>
      </c>
      <c r="C1349" s="557"/>
      <c r="D1349" s="557"/>
      <c r="E1349" s="562" t="s">
        <v>895</v>
      </c>
      <c r="F1349" s="543" t="s">
        <v>994</v>
      </c>
      <c r="G1349" s="544"/>
      <c r="H1349" s="563"/>
      <c r="I1349" s="564">
        <f>TRUNC(SUM(I1350:I1353),2)</f>
        <v>535.91</v>
      </c>
    </row>
    <row r="1350" spans="2:9" ht="12.75">
      <c r="B1350" s="525" t="s">
        <v>783</v>
      </c>
      <c r="C1350" s="526" t="s">
        <v>20</v>
      </c>
      <c r="D1350" s="526">
        <v>88247</v>
      </c>
      <c r="E1350" s="497" t="str">
        <f>IF($D1350&lt;&gt;"",VLOOKUP($D1350,'SINAPI-MT ABRIL 2021'!$A$1:G123440,2,0),"")</f>
        <v>AUXILIAR DE ELETRICISTA COM ENCARGOS COMPLEMENTARES</v>
      </c>
      <c r="F1350" s="498" t="str">
        <f>IF($D1350&lt;&gt;"",VLOOKUP($D1350,'SINAPI-MT ABRIL 2021'!$1:$1048576,3,0),"")</f>
        <v>H</v>
      </c>
      <c r="G1350" s="527">
        <v>1.33</v>
      </c>
      <c r="H1350" s="500">
        <f>IF($D1350&lt;&gt;"",VLOOKUP($D1350,'SINAPI-MT ABRIL 2021'!$1:$1048576,4,0),"")</f>
        <v>14</v>
      </c>
      <c r="I1350" s="501">
        <f t="shared" ref="I1350:I1353" si="259">TRUNC(G1350*H1350,2)</f>
        <v>18.62</v>
      </c>
    </row>
    <row r="1351" spans="2:9" ht="12.75">
      <c r="B1351" s="139" t="s">
        <v>783</v>
      </c>
      <c r="C1351" s="131" t="s">
        <v>20</v>
      </c>
      <c r="D1351" s="131">
        <v>88264</v>
      </c>
      <c r="E1351" s="116" t="str">
        <f>IF($D1351&lt;&gt;"",VLOOKUP($D1351,'SINAPI-MT ABRIL 2021'!$A$1:G123441,2,0),"")</f>
        <v>ELETRICISTA COM ENCARGOS COMPLEMENTARES</v>
      </c>
      <c r="F1351" s="117" t="str">
        <f>IF($D1351&lt;&gt;"",VLOOKUP($D1351,'SINAPI-MT ABRIL 2021'!$1:$1048576,3,0),"")</f>
        <v>H</v>
      </c>
      <c r="G1351" s="217">
        <v>1.33</v>
      </c>
      <c r="H1351" s="106">
        <f>IF($D1351&lt;&gt;"",VLOOKUP($D1351,'SINAPI-MT ABRIL 2021'!$1:$1048576,4,0),"")</f>
        <v>18.3</v>
      </c>
      <c r="I1351" s="107">
        <f t="shared" si="259"/>
        <v>24.33</v>
      </c>
    </row>
    <row r="1352" spans="2:9" ht="25.5">
      <c r="B1352" s="139" t="s">
        <v>789</v>
      </c>
      <c r="C1352" s="131" t="s">
        <v>20</v>
      </c>
      <c r="D1352" s="131">
        <v>1580</v>
      </c>
      <c r="E1352" s="116" t="str">
        <f>IF($D1352&lt;&gt;"",VLOOKUP($D1352,'SINAPI-MT ABRIL 2021'!$A$1:G123442,2,0),"")</f>
        <v>TERMINAL A COMPRESSAO EM COBRE ESTANHADO PARA CABO 95 MM2, 1 FURO E 1 COMPRESSAO, PARA PARAFUSO DE FIXACAO M12</v>
      </c>
      <c r="F1352" s="117" t="str">
        <f>IF($D1352&lt;&gt;"",VLOOKUP($D1352,'SINAPI-MT ABRIL 2021'!$1:$1048576,3,0),"")</f>
        <v xml:space="preserve">UN    </v>
      </c>
      <c r="G1352" s="217">
        <v>3</v>
      </c>
      <c r="H1352" s="106">
        <f>IF($D1352&lt;&gt;"",VLOOKUP($D1352,'SINAPI-MT ABRIL 2021'!$1:$1048576,4,0),"")</f>
        <v>6.41</v>
      </c>
      <c r="I1352" s="107">
        <f t="shared" si="259"/>
        <v>19.23</v>
      </c>
    </row>
    <row r="1353" spans="2:9" ht="25.5">
      <c r="B1353" s="139" t="s">
        <v>789</v>
      </c>
      <c r="C1353" s="131" t="s">
        <v>20</v>
      </c>
      <c r="D1353" s="131">
        <v>2377</v>
      </c>
      <c r="E1353" s="116" t="str">
        <f>IF($D1353&lt;&gt;"",VLOOKUP($D1353,'SINAPI-MT ABRIL 2021'!$A$1:G123443,2,0),"")</f>
        <v>DISJUNTOR TERMOMAGNETICO TRIPOLAR 200 A / 600 V, TIPO FXD / ICC - 35 KA</v>
      </c>
      <c r="F1353" s="117" t="str">
        <f>IF($D1353&lt;&gt;"",VLOOKUP($D1353,'SINAPI-MT ABRIL 2021'!$1:$1048576,3,0),"")</f>
        <v xml:space="preserve">UN    </v>
      </c>
      <c r="G1353" s="217">
        <v>1</v>
      </c>
      <c r="H1353" s="106">
        <f>IF($D1353&lt;&gt;"",VLOOKUP($D1353,'SINAPI-MT ABRIL 2021'!$1:$1048576,4,0),"")</f>
        <v>473.73</v>
      </c>
      <c r="I1353" s="107">
        <f t="shared" si="259"/>
        <v>473.73</v>
      </c>
    </row>
    <row r="1354" spans="2:9" ht="12.75" customHeight="1" thickBot="1">
      <c r="B1354" s="413"/>
      <c r="C1354" s="414"/>
      <c r="D1354" s="414"/>
      <c r="E1354" s="415"/>
      <c r="F1354" s="416"/>
      <c r="G1354" s="417"/>
      <c r="H1354" s="418"/>
      <c r="I1354" s="419"/>
    </row>
    <row r="1355" spans="2:9" ht="15" customHeight="1" thickBot="1">
      <c r="B1355" s="561" t="s">
        <v>297</v>
      </c>
      <c r="C1355" s="557"/>
      <c r="D1355" s="557"/>
      <c r="E1355" s="562" t="s">
        <v>896</v>
      </c>
      <c r="F1355" s="543" t="s">
        <v>994</v>
      </c>
      <c r="G1355" s="544"/>
      <c r="H1355" s="563"/>
      <c r="I1355" s="564">
        <f>TRUNC(SUM(I1356),2)</f>
        <v>863.09</v>
      </c>
    </row>
    <row r="1356" spans="2:9" ht="25.5">
      <c r="B1356" s="525" t="s">
        <v>783</v>
      </c>
      <c r="C1356" s="526" t="s">
        <v>20</v>
      </c>
      <c r="D1356" s="526">
        <v>101897</v>
      </c>
      <c r="E1356" s="497" t="str">
        <f>IF($D1356&lt;&gt;"",VLOOKUP($D1356,'SINAPI-MT ABRIL 2021'!$A$1:G123446,2,0),"")</f>
        <v>DISJUNTOR TERMOMAGNÉTICO TRIPOLAR , CORRENTE NOMINAL DE 250A - FORNECIMENTO E INSTALAÇÃO. AF_10/2020</v>
      </c>
      <c r="F1356" s="498" t="str">
        <f>IF($D1356&lt;&gt;"",VLOOKUP($D1356,'SINAPI-MT ABRIL 2021'!$1:$1048576,3,0),"")</f>
        <v>UN</v>
      </c>
      <c r="G1356" s="527">
        <v>1</v>
      </c>
      <c r="H1356" s="500">
        <f>IF($D1356&lt;&gt;"",VLOOKUP($D1356,'SINAPI-MT ABRIL 2021'!$1:$1048576,4,0),"")</f>
        <v>863.09</v>
      </c>
      <c r="I1356" s="501">
        <f t="shared" ref="I1356" si="260">TRUNC(G1356*H1356,2)</f>
        <v>863.09</v>
      </c>
    </row>
    <row r="1357" spans="2:9" ht="12.75" customHeight="1" thickBot="1">
      <c r="B1357" s="413"/>
      <c r="C1357" s="414"/>
      <c r="D1357" s="414"/>
      <c r="E1357" s="415"/>
      <c r="F1357" s="416"/>
      <c r="G1357" s="417"/>
      <c r="H1357" s="418"/>
      <c r="I1357" s="419"/>
    </row>
    <row r="1358" spans="2:9" ht="15" customHeight="1" thickBot="1">
      <c r="B1358" s="561" t="s">
        <v>298</v>
      </c>
      <c r="C1358" s="557"/>
      <c r="D1358" s="557"/>
      <c r="E1358" s="562" t="s">
        <v>1091</v>
      </c>
      <c r="F1358" s="543" t="s">
        <v>994</v>
      </c>
      <c r="G1358" s="544"/>
      <c r="H1358" s="563"/>
      <c r="I1358" s="564">
        <f>TRUNC(SUM(I1359:I1362),2)</f>
        <v>251.05</v>
      </c>
    </row>
    <row r="1359" spans="2:9" ht="12.75">
      <c r="B1359" s="525" t="s">
        <v>786</v>
      </c>
      <c r="C1359" s="526" t="s">
        <v>20</v>
      </c>
      <c r="D1359" s="528">
        <v>88247</v>
      </c>
      <c r="E1359" s="497" t="str">
        <f>IF($D1359&lt;&gt;"",VLOOKUP($D1359,'SINAPI-MT ABRIL 2021'!$A$1:G123449,2,0),"")</f>
        <v>AUXILIAR DE ELETRICISTA COM ENCARGOS COMPLEMENTARES</v>
      </c>
      <c r="F1359" s="498" t="str">
        <f>IF($D1359&lt;&gt;"",VLOOKUP($D1359,'SINAPI-MT ABRIL 2021'!$1:$1048576,3,0),"")</f>
        <v>H</v>
      </c>
      <c r="G1359" s="529">
        <v>0.2</v>
      </c>
      <c r="H1359" s="500">
        <f>IF($D1359&lt;&gt;"",VLOOKUP($D1359,'SINAPI-MT ABRIL 2021'!$1:$1048576,4,0),"")</f>
        <v>14</v>
      </c>
      <c r="I1359" s="501">
        <f t="shared" ref="I1359:I1362" si="261">TRUNC(G1359*H1359,2)</f>
        <v>2.8</v>
      </c>
    </row>
    <row r="1360" spans="2:9" ht="12.75">
      <c r="B1360" s="139" t="s">
        <v>786</v>
      </c>
      <c r="C1360" s="131" t="s">
        <v>20</v>
      </c>
      <c r="D1360" s="137">
        <v>88264</v>
      </c>
      <c r="E1360" s="116" t="str">
        <f>IF($D1360&lt;&gt;"",VLOOKUP($D1360,'SINAPI-MT ABRIL 2021'!$A$1:G123450,2,0),"")</f>
        <v>ELETRICISTA COM ENCARGOS COMPLEMENTARES</v>
      </c>
      <c r="F1360" s="117" t="str">
        <f>IF($D1360&lt;&gt;"",VLOOKUP($D1360,'SINAPI-MT ABRIL 2021'!$1:$1048576,3,0),"")</f>
        <v>H</v>
      </c>
      <c r="G1360" s="133">
        <v>0.2</v>
      </c>
      <c r="H1360" s="106">
        <f>IF($D1360&lt;&gt;"",VLOOKUP($D1360,'SINAPI-MT ABRIL 2021'!$1:$1048576,4,0),"")</f>
        <v>18.3</v>
      </c>
      <c r="I1360" s="107">
        <f t="shared" si="261"/>
        <v>3.66</v>
      </c>
    </row>
    <row r="1361" spans="2:9" ht="25.5">
      <c r="B1361" s="139" t="s">
        <v>789</v>
      </c>
      <c r="C1361" s="131" t="s">
        <v>20</v>
      </c>
      <c r="D1361" s="137">
        <v>39459</v>
      </c>
      <c r="E1361" s="116" t="str">
        <f>IF($D1361&lt;&gt;"",VLOOKUP($D1361,'SINAPI-MT ABRIL 2021'!$A$1:G123451,2,0),"")</f>
        <v>DISPOSITIVO DR, 2 POLOS, SENSIBILIDADE DE 30 MA, CORRENTE DE 100 A, TIPO AC</v>
      </c>
      <c r="F1361" s="117" t="str">
        <f>IF($D1361&lt;&gt;"",VLOOKUP($D1361,'SINAPI-MT ABRIL 2021'!$1:$1048576,3,0),"")</f>
        <v xml:space="preserve">UN    </v>
      </c>
      <c r="G1361" s="133">
        <v>1</v>
      </c>
      <c r="H1361" s="106">
        <f>IF($D1361&lt;&gt;"",VLOOKUP($D1361,'SINAPI-MT ABRIL 2021'!$1:$1048576,4,0),"")</f>
        <v>238.2</v>
      </c>
      <c r="I1361" s="107">
        <f t="shared" si="261"/>
        <v>238.2</v>
      </c>
    </row>
    <row r="1362" spans="2:9" ht="25.5">
      <c r="B1362" s="139" t="s">
        <v>789</v>
      </c>
      <c r="C1362" s="131" t="s">
        <v>20</v>
      </c>
      <c r="D1362" s="131">
        <v>1576</v>
      </c>
      <c r="E1362" s="116" t="str">
        <f>IF($D1362&lt;&gt;"",VLOOKUP($D1362,'SINAPI-MT ABRIL 2021'!$A$1:G123452,2,0),"")</f>
        <v>TERMINAL A COMPRESSAO EM COBRE ESTANHADO PARA CABO 25 MM2, 1 FURO E 1 COMPRESSAO, PARA PARAFUSO DE FIXACAO M8</v>
      </c>
      <c r="F1362" s="117" t="str">
        <f>IF($D1362&lt;&gt;"",VLOOKUP($D1362,'SINAPI-MT ABRIL 2021'!$1:$1048576,3,0),"")</f>
        <v xml:space="preserve">UN    </v>
      </c>
      <c r="G1362" s="217">
        <v>3</v>
      </c>
      <c r="H1362" s="106">
        <f>IF($D1362&lt;&gt;"",VLOOKUP($D1362,'SINAPI-MT ABRIL 2021'!$1:$1048576,4,0),"")</f>
        <v>2.13</v>
      </c>
      <c r="I1362" s="107">
        <f t="shared" si="261"/>
        <v>6.39</v>
      </c>
    </row>
    <row r="1363" spans="2:9" ht="12.75" customHeight="1" thickBot="1">
      <c r="B1363" s="413"/>
      <c r="C1363" s="414"/>
      <c r="D1363" s="414"/>
      <c r="E1363" s="415"/>
      <c r="F1363" s="416"/>
      <c r="G1363" s="417"/>
      <c r="H1363" s="418"/>
      <c r="I1363" s="419"/>
    </row>
    <row r="1364" spans="2:9" ht="15" customHeight="1" thickBot="1">
      <c r="B1364" s="561" t="s">
        <v>299</v>
      </c>
      <c r="C1364" s="557"/>
      <c r="D1364" s="557"/>
      <c r="E1364" s="562" t="s">
        <v>1092</v>
      </c>
      <c r="F1364" s="543" t="s">
        <v>994</v>
      </c>
      <c r="G1364" s="544"/>
      <c r="H1364" s="563"/>
      <c r="I1364" s="564">
        <f>TRUNC(SUM(I1365:I1368),2)</f>
        <v>132.44999999999999</v>
      </c>
    </row>
    <row r="1365" spans="2:9" ht="12.75">
      <c r="B1365" s="525" t="s">
        <v>786</v>
      </c>
      <c r="C1365" s="526" t="s">
        <v>20</v>
      </c>
      <c r="D1365" s="528">
        <v>88247</v>
      </c>
      <c r="E1365" s="497" t="str">
        <f>IF($D1365&lt;&gt;"",VLOOKUP($D1365,'SINAPI-MT ABRIL 2021'!$A$1:G123455,2,0),"")</f>
        <v>AUXILIAR DE ELETRICISTA COM ENCARGOS COMPLEMENTARES</v>
      </c>
      <c r="F1365" s="498" t="str">
        <f>IF($D1365&lt;&gt;"",VLOOKUP($D1365,'SINAPI-MT ABRIL 2021'!$1:$1048576,3,0),"")</f>
        <v>H</v>
      </c>
      <c r="G1365" s="529">
        <v>0.2</v>
      </c>
      <c r="H1365" s="500">
        <f>IF($D1365&lt;&gt;"",VLOOKUP($D1365,'SINAPI-MT ABRIL 2021'!$1:$1048576,4,0),"")</f>
        <v>14</v>
      </c>
      <c r="I1365" s="501">
        <f t="shared" ref="I1365:I1368" si="262">TRUNC(G1365*H1365,2)</f>
        <v>2.8</v>
      </c>
    </row>
    <row r="1366" spans="2:9" ht="12.75">
      <c r="B1366" s="139" t="s">
        <v>786</v>
      </c>
      <c r="C1366" s="131" t="s">
        <v>20</v>
      </c>
      <c r="D1366" s="137">
        <v>88264</v>
      </c>
      <c r="E1366" s="116" t="str">
        <f>IF($D1366&lt;&gt;"",VLOOKUP($D1366,'SINAPI-MT ABRIL 2021'!$A$1:G123456,2,0),"")</f>
        <v>ELETRICISTA COM ENCARGOS COMPLEMENTARES</v>
      </c>
      <c r="F1366" s="117" t="str">
        <f>IF($D1366&lt;&gt;"",VLOOKUP($D1366,'SINAPI-MT ABRIL 2021'!$1:$1048576,3,0),"")</f>
        <v>H</v>
      </c>
      <c r="G1366" s="133">
        <v>0.2</v>
      </c>
      <c r="H1366" s="106">
        <f>IF($D1366&lt;&gt;"",VLOOKUP($D1366,'SINAPI-MT ABRIL 2021'!$1:$1048576,4,0),"")</f>
        <v>18.3</v>
      </c>
      <c r="I1366" s="107">
        <f t="shared" si="262"/>
        <v>3.66</v>
      </c>
    </row>
    <row r="1367" spans="2:9" ht="25.5">
      <c r="B1367" s="139" t="s">
        <v>789</v>
      </c>
      <c r="C1367" s="131" t="s">
        <v>20</v>
      </c>
      <c r="D1367" s="137">
        <v>39445</v>
      </c>
      <c r="E1367" s="116" t="str">
        <f>IF($D1367&lt;&gt;"",VLOOKUP($D1367,'SINAPI-MT ABRIL 2021'!$A$1:G123457,2,0),"")</f>
        <v>DISPOSITIVO DR, 2 POLOS, SENSIBILIDADE DE 30 MA, CORRENTE DE 25 A, TIPO AC</v>
      </c>
      <c r="F1367" s="117" t="str">
        <f>IF($D1367&lt;&gt;"",VLOOKUP($D1367,'SINAPI-MT ABRIL 2021'!$1:$1048576,3,0),"")</f>
        <v xml:space="preserve">UN    </v>
      </c>
      <c r="G1367" s="133">
        <v>1</v>
      </c>
      <c r="H1367" s="106">
        <f>IF($D1367&lt;&gt;"",VLOOKUP($D1367,'SINAPI-MT ABRIL 2021'!$1:$1048576,4,0),"")</f>
        <v>119.6</v>
      </c>
      <c r="I1367" s="107">
        <f t="shared" si="262"/>
        <v>119.6</v>
      </c>
    </row>
    <row r="1368" spans="2:9" ht="25.5">
      <c r="B1368" s="139" t="s">
        <v>789</v>
      </c>
      <c r="C1368" s="131" t="s">
        <v>20</v>
      </c>
      <c r="D1368" s="131">
        <v>1576</v>
      </c>
      <c r="E1368" s="116" t="str">
        <f>IF($D1368&lt;&gt;"",VLOOKUP($D1368,'SINAPI-MT ABRIL 2021'!$A$1:G123458,2,0),"")</f>
        <v>TERMINAL A COMPRESSAO EM COBRE ESTANHADO PARA CABO 25 MM2, 1 FURO E 1 COMPRESSAO, PARA PARAFUSO DE FIXACAO M8</v>
      </c>
      <c r="F1368" s="117" t="str">
        <f>IF($D1368&lt;&gt;"",VLOOKUP($D1368,'SINAPI-MT ABRIL 2021'!$1:$1048576,3,0),"")</f>
        <v xml:space="preserve">UN    </v>
      </c>
      <c r="G1368" s="217">
        <v>3</v>
      </c>
      <c r="H1368" s="106">
        <f>IF($D1368&lt;&gt;"",VLOOKUP($D1368,'SINAPI-MT ABRIL 2021'!$1:$1048576,4,0),"")</f>
        <v>2.13</v>
      </c>
      <c r="I1368" s="107">
        <f t="shared" si="262"/>
        <v>6.39</v>
      </c>
    </row>
    <row r="1369" spans="2:9" ht="12.75" customHeight="1" thickBot="1">
      <c r="B1369" s="413"/>
      <c r="C1369" s="414"/>
      <c r="D1369" s="414"/>
      <c r="E1369" s="415"/>
      <c r="F1369" s="416"/>
      <c r="G1369" s="417"/>
      <c r="H1369" s="418"/>
      <c r="I1369" s="419"/>
    </row>
    <row r="1370" spans="2:9" ht="15" customHeight="1" thickBot="1">
      <c r="B1370" s="561" t="s">
        <v>300</v>
      </c>
      <c r="C1370" s="557"/>
      <c r="D1370" s="557"/>
      <c r="E1370" s="562" t="s">
        <v>1093</v>
      </c>
      <c r="F1370" s="543" t="s">
        <v>994</v>
      </c>
      <c r="G1370" s="544"/>
      <c r="H1370" s="563"/>
      <c r="I1370" s="564">
        <f>TRUNC(SUM(I1371:I1374),2)</f>
        <v>143.02000000000001</v>
      </c>
    </row>
    <row r="1371" spans="2:9" ht="12.75">
      <c r="B1371" s="525" t="s">
        <v>786</v>
      </c>
      <c r="C1371" s="526" t="s">
        <v>20</v>
      </c>
      <c r="D1371" s="528">
        <v>88247</v>
      </c>
      <c r="E1371" s="497" t="str">
        <f>IF($D1371&lt;&gt;"",VLOOKUP($D1371,'SINAPI-MT ABRIL 2021'!$A$1:G123461,2,0),"")</f>
        <v>AUXILIAR DE ELETRICISTA COM ENCARGOS COMPLEMENTARES</v>
      </c>
      <c r="F1371" s="498" t="str">
        <f>IF($D1371&lt;&gt;"",VLOOKUP($D1371,'SINAPI-MT ABRIL 2021'!$1:$1048576,3,0),"")</f>
        <v>H</v>
      </c>
      <c r="G1371" s="529">
        <v>0.2</v>
      </c>
      <c r="H1371" s="500">
        <f>IF($D1371&lt;&gt;"",VLOOKUP($D1371,'SINAPI-MT ABRIL 2021'!$1:$1048576,4,0),"")</f>
        <v>14</v>
      </c>
      <c r="I1371" s="501">
        <f t="shared" ref="I1371:I1374" si="263">TRUNC(G1371*H1371,2)</f>
        <v>2.8</v>
      </c>
    </row>
    <row r="1372" spans="2:9" ht="12.75">
      <c r="B1372" s="139" t="s">
        <v>786</v>
      </c>
      <c r="C1372" s="131" t="s">
        <v>20</v>
      </c>
      <c r="D1372" s="137">
        <v>88264</v>
      </c>
      <c r="E1372" s="116" t="str">
        <f>IF($D1372&lt;&gt;"",VLOOKUP($D1372,'SINAPI-MT ABRIL 2021'!$A$1:G123462,2,0),"")</f>
        <v>ELETRICISTA COM ENCARGOS COMPLEMENTARES</v>
      </c>
      <c r="F1372" s="117" t="str">
        <f>IF($D1372&lt;&gt;"",VLOOKUP($D1372,'SINAPI-MT ABRIL 2021'!$1:$1048576,3,0),"")</f>
        <v>H</v>
      </c>
      <c r="G1372" s="133">
        <v>0.2</v>
      </c>
      <c r="H1372" s="106">
        <f>IF($D1372&lt;&gt;"",VLOOKUP($D1372,'SINAPI-MT ABRIL 2021'!$1:$1048576,4,0),"")</f>
        <v>18.3</v>
      </c>
      <c r="I1372" s="107">
        <f t="shared" si="263"/>
        <v>3.66</v>
      </c>
    </row>
    <row r="1373" spans="2:9" ht="25.5">
      <c r="B1373" s="139" t="s">
        <v>789</v>
      </c>
      <c r="C1373" s="131" t="s">
        <v>20</v>
      </c>
      <c r="D1373" s="137">
        <v>39447</v>
      </c>
      <c r="E1373" s="116" t="str">
        <f>IF($D1373&lt;&gt;"",VLOOKUP($D1373,'SINAPI-MT ABRIL 2021'!$A$1:G123463,2,0),"")</f>
        <v>DISPOSITIVO DR, 2 POLOS, SENSIBILIDADE DE 30 MA, CORRENTE DE 63 A, TIPO AC</v>
      </c>
      <c r="F1373" s="117" t="str">
        <f>IF($D1373&lt;&gt;"",VLOOKUP($D1373,'SINAPI-MT ABRIL 2021'!$1:$1048576,3,0),"")</f>
        <v xml:space="preserve">UN    </v>
      </c>
      <c r="G1373" s="133">
        <v>1</v>
      </c>
      <c r="H1373" s="106">
        <f>IF($D1373&lt;&gt;"",VLOOKUP($D1373,'SINAPI-MT ABRIL 2021'!$1:$1048576,4,0),"")</f>
        <v>130.16999999999999</v>
      </c>
      <c r="I1373" s="107">
        <f t="shared" si="263"/>
        <v>130.16999999999999</v>
      </c>
    </row>
    <row r="1374" spans="2:9" ht="25.5">
      <c r="B1374" s="139" t="s">
        <v>789</v>
      </c>
      <c r="C1374" s="131" t="s">
        <v>20</v>
      </c>
      <c r="D1374" s="131">
        <v>1576</v>
      </c>
      <c r="E1374" s="116" t="str">
        <f>IF($D1374&lt;&gt;"",VLOOKUP($D1374,'SINAPI-MT ABRIL 2021'!$A$1:G123464,2,0),"")</f>
        <v>TERMINAL A COMPRESSAO EM COBRE ESTANHADO PARA CABO 25 MM2, 1 FURO E 1 COMPRESSAO, PARA PARAFUSO DE FIXACAO M8</v>
      </c>
      <c r="F1374" s="117" t="str">
        <f>IF($D1374&lt;&gt;"",VLOOKUP($D1374,'SINAPI-MT ABRIL 2021'!$1:$1048576,3,0),"")</f>
        <v xml:space="preserve">UN    </v>
      </c>
      <c r="G1374" s="217">
        <v>3</v>
      </c>
      <c r="H1374" s="106">
        <f>IF($D1374&lt;&gt;"",VLOOKUP($D1374,'SINAPI-MT ABRIL 2021'!$1:$1048576,4,0),"")</f>
        <v>2.13</v>
      </c>
      <c r="I1374" s="107">
        <f t="shared" si="263"/>
        <v>6.39</v>
      </c>
    </row>
    <row r="1375" spans="2:9" ht="12.75" customHeight="1" thickBot="1">
      <c r="B1375" s="413"/>
      <c r="C1375" s="414"/>
      <c r="D1375" s="414"/>
      <c r="E1375" s="415"/>
      <c r="F1375" s="416"/>
      <c r="G1375" s="417"/>
      <c r="H1375" s="418"/>
      <c r="I1375" s="419"/>
    </row>
    <row r="1376" spans="2:9" ht="15" customHeight="1" thickBot="1">
      <c r="B1376" s="561" t="s">
        <v>301</v>
      </c>
      <c r="C1376" s="557"/>
      <c r="D1376" s="557"/>
      <c r="E1376" s="562" t="s">
        <v>1094</v>
      </c>
      <c r="F1376" s="543" t="s">
        <v>994</v>
      </c>
      <c r="G1376" s="544"/>
      <c r="H1376" s="563"/>
      <c r="I1376" s="564">
        <f>TRUNC(SUM(I1377:I1380),2)</f>
        <v>234.82</v>
      </c>
    </row>
    <row r="1377" spans="2:9" ht="12.75">
      <c r="B1377" s="525" t="s">
        <v>786</v>
      </c>
      <c r="C1377" s="526" t="s">
        <v>20</v>
      </c>
      <c r="D1377" s="528">
        <v>88247</v>
      </c>
      <c r="E1377" s="497" t="str">
        <f>IF($D1377&lt;&gt;"",VLOOKUP($D1377,'SINAPI-MT ABRIL 2021'!$A$1:G123467,2,0),"")</f>
        <v>AUXILIAR DE ELETRICISTA COM ENCARGOS COMPLEMENTARES</v>
      </c>
      <c r="F1377" s="498" t="str">
        <f>IF($D1377&lt;&gt;"",VLOOKUP($D1377,'SINAPI-MT ABRIL 2021'!$1:$1048576,3,0),"")</f>
        <v>H</v>
      </c>
      <c r="G1377" s="529">
        <v>0.2</v>
      </c>
      <c r="H1377" s="500">
        <f>IF($D1377&lt;&gt;"",VLOOKUP($D1377,'SINAPI-MT ABRIL 2021'!$1:$1048576,4,0),"")</f>
        <v>14</v>
      </c>
      <c r="I1377" s="501">
        <f t="shared" ref="I1377:I1380" si="264">TRUNC(G1377*H1377,2)</f>
        <v>2.8</v>
      </c>
    </row>
    <row r="1378" spans="2:9" ht="12.75">
      <c r="B1378" s="139" t="s">
        <v>786</v>
      </c>
      <c r="C1378" s="131" t="s">
        <v>20</v>
      </c>
      <c r="D1378" s="137">
        <v>88264</v>
      </c>
      <c r="E1378" s="116" t="str">
        <f>IF($D1378&lt;&gt;"",VLOOKUP($D1378,'SINAPI-MT ABRIL 2021'!$A$1:G123468,2,0),"")</f>
        <v>ELETRICISTA COM ENCARGOS COMPLEMENTARES</v>
      </c>
      <c r="F1378" s="117" t="str">
        <f>IF($D1378&lt;&gt;"",VLOOKUP($D1378,'SINAPI-MT ABRIL 2021'!$1:$1048576,3,0),"")</f>
        <v>H</v>
      </c>
      <c r="G1378" s="133">
        <v>0.2</v>
      </c>
      <c r="H1378" s="106">
        <f>IF($D1378&lt;&gt;"",VLOOKUP($D1378,'SINAPI-MT ABRIL 2021'!$1:$1048576,4,0),"")</f>
        <v>18.3</v>
      </c>
      <c r="I1378" s="107">
        <f t="shared" si="264"/>
        <v>3.66</v>
      </c>
    </row>
    <row r="1379" spans="2:9" ht="25.5">
      <c r="B1379" s="139" t="s">
        <v>789</v>
      </c>
      <c r="C1379" s="131" t="s">
        <v>20</v>
      </c>
      <c r="D1379" s="137">
        <v>39448</v>
      </c>
      <c r="E1379" s="116" t="str">
        <f>IF($D1379&lt;&gt;"",VLOOKUP($D1379,'SINAPI-MT ABRIL 2021'!$A$1:G123469,2,0),"")</f>
        <v>DISPOSITIVO DR, 2 POLOS, SENSIBILIDADE DE 30 MA, CORRENTE DE 80 A, TIPO AC</v>
      </c>
      <c r="F1379" s="117" t="str">
        <f>IF($D1379&lt;&gt;"",VLOOKUP($D1379,'SINAPI-MT ABRIL 2021'!$1:$1048576,3,0),"")</f>
        <v xml:space="preserve">UN    </v>
      </c>
      <c r="G1379" s="133">
        <v>1</v>
      </c>
      <c r="H1379" s="106">
        <f>IF($D1379&lt;&gt;"",VLOOKUP($D1379,'SINAPI-MT ABRIL 2021'!$1:$1048576,4,0),"")</f>
        <v>221.97</v>
      </c>
      <c r="I1379" s="107">
        <f t="shared" si="264"/>
        <v>221.97</v>
      </c>
    </row>
    <row r="1380" spans="2:9" ht="25.5">
      <c r="B1380" s="139" t="s">
        <v>789</v>
      </c>
      <c r="C1380" s="131" t="s">
        <v>20</v>
      </c>
      <c r="D1380" s="131">
        <v>1576</v>
      </c>
      <c r="E1380" s="116" t="str">
        <f>IF($D1380&lt;&gt;"",VLOOKUP($D1380,'SINAPI-MT ABRIL 2021'!$A$1:G123470,2,0),"")</f>
        <v>TERMINAL A COMPRESSAO EM COBRE ESTANHADO PARA CABO 25 MM2, 1 FURO E 1 COMPRESSAO, PARA PARAFUSO DE FIXACAO M8</v>
      </c>
      <c r="F1380" s="117" t="str">
        <f>IF($D1380&lt;&gt;"",VLOOKUP($D1380,'SINAPI-MT ABRIL 2021'!$1:$1048576,3,0),"")</f>
        <v xml:space="preserve">UN    </v>
      </c>
      <c r="G1380" s="217">
        <v>3</v>
      </c>
      <c r="H1380" s="106">
        <f>IF($D1380&lt;&gt;"",VLOOKUP($D1380,'SINAPI-MT ABRIL 2021'!$1:$1048576,4,0),"")</f>
        <v>2.13</v>
      </c>
      <c r="I1380" s="107">
        <f t="shared" si="264"/>
        <v>6.39</v>
      </c>
    </row>
    <row r="1381" spans="2:9" ht="12.75" customHeight="1" thickBot="1">
      <c r="B1381" s="427"/>
      <c r="C1381" s="428"/>
      <c r="D1381" s="414"/>
      <c r="E1381" s="415"/>
      <c r="F1381" s="416"/>
      <c r="G1381" s="417"/>
      <c r="H1381" s="418"/>
      <c r="I1381" s="419"/>
    </row>
    <row r="1382" spans="2:9" ht="15" customHeight="1" thickBot="1">
      <c r="B1382" s="561" t="s">
        <v>1095</v>
      </c>
      <c r="C1382" s="557"/>
      <c r="D1382" s="557"/>
      <c r="E1382" s="562" t="s">
        <v>1096</v>
      </c>
      <c r="F1382" s="543" t="s">
        <v>994</v>
      </c>
      <c r="G1382" s="544"/>
      <c r="H1382" s="563"/>
      <c r="I1382" s="564">
        <f>TRUNC(SUM(I1383:I1386),2)</f>
        <v>151.88</v>
      </c>
    </row>
    <row r="1383" spans="2:9" ht="12.75">
      <c r="B1383" s="525" t="s">
        <v>786</v>
      </c>
      <c r="C1383" s="526" t="s">
        <v>20</v>
      </c>
      <c r="D1383" s="528">
        <v>88247</v>
      </c>
      <c r="E1383" s="497" t="str">
        <f>IF($D1383&lt;&gt;"",VLOOKUP($D1383,'SINAPI-MT ABRIL 2021'!$A$1:G123473,2,0),"")</f>
        <v>AUXILIAR DE ELETRICISTA COM ENCARGOS COMPLEMENTARES</v>
      </c>
      <c r="F1383" s="498" t="str">
        <f>IF($D1383&lt;&gt;"",VLOOKUP($D1383,'SINAPI-MT ABRIL 2021'!$1:$1048576,3,0),"")</f>
        <v>H</v>
      </c>
      <c r="G1383" s="529">
        <v>0.22</v>
      </c>
      <c r="H1383" s="500">
        <f>IF($D1383&lt;&gt;"",VLOOKUP($D1383,'SINAPI-MT ABRIL 2021'!$1:$1048576,4,0),"")</f>
        <v>14</v>
      </c>
      <c r="I1383" s="501">
        <f t="shared" ref="I1383:I1386" si="265">TRUNC(G1383*H1383,2)</f>
        <v>3.08</v>
      </c>
    </row>
    <row r="1384" spans="2:9" ht="12.75">
      <c r="B1384" s="139" t="s">
        <v>786</v>
      </c>
      <c r="C1384" s="131" t="s">
        <v>20</v>
      </c>
      <c r="D1384" s="137">
        <v>88264</v>
      </c>
      <c r="E1384" s="116" t="str">
        <f>IF($D1384&lt;&gt;"",VLOOKUP($D1384,'SINAPI-MT ABRIL 2021'!$A$1:G123474,2,0),"")</f>
        <v>ELETRICISTA COM ENCARGOS COMPLEMENTARES</v>
      </c>
      <c r="F1384" s="117" t="str">
        <f>IF($D1384&lt;&gt;"",VLOOKUP($D1384,'SINAPI-MT ABRIL 2021'!$1:$1048576,3,0),"")</f>
        <v>H</v>
      </c>
      <c r="G1384" s="133">
        <v>0.22</v>
      </c>
      <c r="H1384" s="106">
        <f>IF($D1384&lt;&gt;"",VLOOKUP($D1384,'SINAPI-MT ABRIL 2021'!$1:$1048576,4,0),"")</f>
        <v>18.3</v>
      </c>
      <c r="I1384" s="107">
        <f t="shared" si="265"/>
        <v>4.0199999999999996</v>
      </c>
    </row>
    <row r="1385" spans="2:9" ht="25.5">
      <c r="B1385" s="139" t="s">
        <v>789</v>
      </c>
      <c r="C1385" s="131" t="s">
        <v>20</v>
      </c>
      <c r="D1385" s="137">
        <v>39455</v>
      </c>
      <c r="E1385" s="116" t="str">
        <f>IF($D1385&lt;&gt;"",VLOOKUP($D1385,'SINAPI-MT ABRIL 2021'!$A$1:G123475,2,0),"")</f>
        <v>DISPOSITIVO DR, 4 POLOS, SENSIBILIDADE DE 30 MA, CORRENTE DE 25 A, TIPO AC</v>
      </c>
      <c r="F1385" s="117" t="str">
        <f>IF($D1385&lt;&gt;"",VLOOKUP($D1385,'SINAPI-MT ABRIL 2021'!$1:$1048576,3,0),"")</f>
        <v xml:space="preserve">UN    </v>
      </c>
      <c r="G1385" s="133">
        <v>1</v>
      </c>
      <c r="H1385" s="106">
        <f>IF($D1385&lt;&gt;"",VLOOKUP($D1385,'SINAPI-MT ABRIL 2021'!$1:$1048576,4,0),"")</f>
        <v>136.26</v>
      </c>
      <c r="I1385" s="107">
        <f t="shared" si="265"/>
        <v>136.26</v>
      </c>
    </row>
    <row r="1386" spans="2:9" ht="25.5">
      <c r="B1386" s="139" t="s">
        <v>789</v>
      </c>
      <c r="C1386" s="131" t="s">
        <v>20</v>
      </c>
      <c r="D1386" s="131">
        <v>1576</v>
      </c>
      <c r="E1386" s="116" t="str">
        <f>IF($D1386&lt;&gt;"",VLOOKUP($D1386,'SINAPI-MT ABRIL 2021'!$A$1:G123476,2,0),"")</f>
        <v>TERMINAL A COMPRESSAO EM COBRE ESTANHADO PARA CABO 25 MM2, 1 FURO E 1 COMPRESSAO, PARA PARAFUSO DE FIXACAO M8</v>
      </c>
      <c r="F1386" s="117" t="str">
        <f>IF($D1386&lt;&gt;"",VLOOKUP($D1386,'SINAPI-MT ABRIL 2021'!$1:$1048576,3,0),"")</f>
        <v xml:space="preserve">UN    </v>
      </c>
      <c r="G1386" s="217">
        <v>4</v>
      </c>
      <c r="H1386" s="106">
        <f>IF($D1386&lt;&gt;"",VLOOKUP($D1386,'SINAPI-MT ABRIL 2021'!$1:$1048576,4,0),"")</f>
        <v>2.13</v>
      </c>
      <c r="I1386" s="107">
        <f t="shared" si="265"/>
        <v>8.52</v>
      </c>
    </row>
    <row r="1387" spans="2:9" ht="12.75" customHeight="1" thickBot="1">
      <c r="B1387" s="413"/>
      <c r="C1387" s="414"/>
      <c r="D1387" s="414"/>
      <c r="E1387" s="454"/>
      <c r="F1387" s="455"/>
      <c r="G1387" s="456"/>
      <c r="H1387" s="379"/>
      <c r="I1387" s="419"/>
    </row>
    <row r="1388" spans="2:9" ht="15" customHeight="1" thickBot="1">
      <c r="B1388" s="561" t="s">
        <v>1097</v>
      </c>
      <c r="C1388" s="557"/>
      <c r="D1388" s="557"/>
      <c r="E1388" s="562" t="s">
        <v>1098</v>
      </c>
      <c r="F1388" s="543" t="s">
        <v>994</v>
      </c>
      <c r="G1388" s="544"/>
      <c r="H1388" s="563"/>
      <c r="I1388" s="564">
        <f>TRUNC(SUM(I1389:I1392),2)</f>
        <v>151.97999999999999</v>
      </c>
    </row>
    <row r="1389" spans="2:9" ht="12.75">
      <c r="B1389" s="525" t="s">
        <v>786</v>
      </c>
      <c r="C1389" s="526" t="s">
        <v>20</v>
      </c>
      <c r="D1389" s="528">
        <v>88247</v>
      </c>
      <c r="E1389" s="497" t="str">
        <f>IF($D1389&lt;&gt;"",VLOOKUP($D1389,'SINAPI-MT ABRIL 2021'!$A$1:G123479,2,0),"")</f>
        <v>AUXILIAR DE ELETRICISTA COM ENCARGOS COMPLEMENTARES</v>
      </c>
      <c r="F1389" s="498" t="str">
        <f>IF($D1389&lt;&gt;"",VLOOKUP($D1389,'SINAPI-MT ABRIL 2021'!$1:$1048576,3,0),"")</f>
        <v>H</v>
      </c>
      <c r="G1389" s="529">
        <v>0.22</v>
      </c>
      <c r="H1389" s="500">
        <f>IF($D1389&lt;&gt;"",VLOOKUP($D1389,'SINAPI-MT ABRIL 2021'!$1:$1048576,4,0),"")</f>
        <v>14</v>
      </c>
      <c r="I1389" s="501">
        <f t="shared" ref="I1389:I1392" si="266">TRUNC(G1389*H1389,2)</f>
        <v>3.08</v>
      </c>
    </row>
    <row r="1390" spans="2:9" ht="12.75">
      <c r="B1390" s="139" t="s">
        <v>786</v>
      </c>
      <c r="C1390" s="131" t="s">
        <v>20</v>
      </c>
      <c r="D1390" s="137">
        <v>88264</v>
      </c>
      <c r="E1390" s="116" t="str">
        <f>IF($D1390&lt;&gt;"",VLOOKUP($D1390,'SINAPI-MT ABRIL 2021'!$A$1:G123480,2,0),"")</f>
        <v>ELETRICISTA COM ENCARGOS COMPLEMENTARES</v>
      </c>
      <c r="F1390" s="117" t="str">
        <f>IF($D1390&lt;&gt;"",VLOOKUP($D1390,'SINAPI-MT ABRIL 2021'!$1:$1048576,3,0),"")</f>
        <v>H</v>
      </c>
      <c r="G1390" s="133">
        <v>0.22</v>
      </c>
      <c r="H1390" s="106">
        <f>IF($D1390&lt;&gt;"",VLOOKUP($D1390,'SINAPI-MT ABRIL 2021'!$1:$1048576,4,0),"")</f>
        <v>18.3</v>
      </c>
      <c r="I1390" s="107">
        <f t="shared" si="266"/>
        <v>4.0199999999999996</v>
      </c>
    </row>
    <row r="1391" spans="2:9" ht="25.5">
      <c r="B1391" s="139" t="s">
        <v>789</v>
      </c>
      <c r="C1391" s="131" t="s">
        <v>20</v>
      </c>
      <c r="D1391" s="137">
        <v>39456</v>
      </c>
      <c r="E1391" s="116" t="str">
        <f>IF($D1391&lt;&gt;"",VLOOKUP($D1391,'SINAPI-MT ABRIL 2021'!$A$1:G123481,2,0),"")</f>
        <v>DISPOSITIVO DR, 4 POLOS, SENSIBILIDADE DE 30 MA, CORRENTE DE 40 A, TIPO AC</v>
      </c>
      <c r="F1391" s="117" t="str">
        <f>IF($D1391&lt;&gt;"",VLOOKUP($D1391,'SINAPI-MT ABRIL 2021'!$1:$1048576,3,0),"")</f>
        <v xml:space="preserve">UN    </v>
      </c>
      <c r="G1391" s="133">
        <v>1</v>
      </c>
      <c r="H1391" s="106">
        <f>IF($D1391&lt;&gt;"",VLOOKUP($D1391,'SINAPI-MT ABRIL 2021'!$1:$1048576,4,0),"")</f>
        <v>136.36000000000001</v>
      </c>
      <c r="I1391" s="107">
        <f t="shared" si="266"/>
        <v>136.36000000000001</v>
      </c>
    </row>
    <row r="1392" spans="2:9" ht="25.5">
      <c r="B1392" s="139" t="s">
        <v>789</v>
      </c>
      <c r="C1392" s="131" t="s">
        <v>20</v>
      </c>
      <c r="D1392" s="131">
        <v>1576</v>
      </c>
      <c r="E1392" s="116" t="str">
        <f>IF($D1392&lt;&gt;"",VLOOKUP($D1392,'SINAPI-MT ABRIL 2021'!$A$1:G123482,2,0),"")</f>
        <v>TERMINAL A COMPRESSAO EM COBRE ESTANHADO PARA CABO 25 MM2, 1 FURO E 1 COMPRESSAO, PARA PARAFUSO DE FIXACAO M8</v>
      </c>
      <c r="F1392" s="117" t="str">
        <f>IF($D1392&lt;&gt;"",VLOOKUP($D1392,'SINAPI-MT ABRIL 2021'!$1:$1048576,3,0),"")</f>
        <v xml:space="preserve">UN    </v>
      </c>
      <c r="G1392" s="217">
        <v>4</v>
      </c>
      <c r="H1392" s="106">
        <f>IF($D1392&lt;&gt;"",VLOOKUP($D1392,'SINAPI-MT ABRIL 2021'!$1:$1048576,4,0),"")</f>
        <v>2.13</v>
      </c>
      <c r="I1392" s="107">
        <f t="shared" si="266"/>
        <v>8.52</v>
      </c>
    </row>
    <row r="1393" spans="2:9" ht="12.75" customHeight="1" thickBot="1">
      <c r="B1393" s="413"/>
      <c r="C1393" s="414"/>
      <c r="D1393" s="414"/>
      <c r="E1393" s="415"/>
      <c r="F1393" s="416"/>
      <c r="G1393" s="417"/>
      <c r="H1393" s="418"/>
      <c r="I1393" s="419"/>
    </row>
    <row r="1394" spans="2:9" ht="15" customHeight="1" thickBot="1">
      <c r="B1394" s="561" t="s">
        <v>1099</v>
      </c>
      <c r="C1394" s="557"/>
      <c r="D1394" s="557"/>
      <c r="E1394" s="562" t="s">
        <v>1100</v>
      </c>
      <c r="F1394" s="543" t="s">
        <v>994</v>
      </c>
      <c r="G1394" s="544"/>
      <c r="H1394" s="563"/>
      <c r="I1394" s="564">
        <f>TRUNC(SUM(I1395:I1398),2)</f>
        <v>291</v>
      </c>
    </row>
    <row r="1395" spans="2:9" ht="12.75">
      <c r="B1395" s="525" t="s">
        <v>786</v>
      </c>
      <c r="C1395" s="526" t="s">
        <v>20</v>
      </c>
      <c r="D1395" s="528">
        <v>88247</v>
      </c>
      <c r="E1395" s="497" t="str">
        <f>IF($D1395&lt;&gt;"",VLOOKUP($D1395,'SINAPI-MT ABRIL 2021'!$A$1:G123485,2,0),"")</f>
        <v>AUXILIAR DE ELETRICISTA COM ENCARGOS COMPLEMENTARES</v>
      </c>
      <c r="F1395" s="498" t="str">
        <f>IF($D1395&lt;&gt;"",VLOOKUP($D1395,'SINAPI-MT ABRIL 2021'!$1:$1048576,3,0),"")</f>
        <v>H</v>
      </c>
      <c r="G1395" s="529">
        <v>0.22</v>
      </c>
      <c r="H1395" s="500">
        <f>IF($D1395&lt;&gt;"",VLOOKUP($D1395,'SINAPI-MT ABRIL 2021'!$1:$1048576,4,0),"")</f>
        <v>14</v>
      </c>
      <c r="I1395" s="501">
        <f t="shared" ref="I1395:I1398" si="267">TRUNC(G1395*H1395,2)</f>
        <v>3.08</v>
      </c>
    </row>
    <row r="1396" spans="2:9" ht="12.75">
      <c r="B1396" s="139" t="s">
        <v>786</v>
      </c>
      <c r="C1396" s="131" t="s">
        <v>20</v>
      </c>
      <c r="D1396" s="137">
        <v>88264</v>
      </c>
      <c r="E1396" s="116" t="str">
        <f>IF($D1396&lt;&gt;"",VLOOKUP($D1396,'SINAPI-MT ABRIL 2021'!$A$1:G123486,2,0),"")</f>
        <v>ELETRICISTA COM ENCARGOS COMPLEMENTARES</v>
      </c>
      <c r="F1396" s="117" t="str">
        <f>IF($D1396&lt;&gt;"",VLOOKUP($D1396,'SINAPI-MT ABRIL 2021'!$1:$1048576,3,0),"")</f>
        <v>H</v>
      </c>
      <c r="G1396" s="133">
        <v>0.22</v>
      </c>
      <c r="H1396" s="106">
        <f>IF($D1396&lt;&gt;"",VLOOKUP($D1396,'SINAPI-MT ABRIL 2021'!$1:$1048576,4,0),"")</f>
        <v>18.3</v>
      </c>
      <c r="I1396" s="107">
        <f t="shared" si="267"/>
        <v>4.0199999999999996</v>
      </c>
    </row>
    <row r="1397" spans="2:9" ht="25.5">
      <c r="B1397" s="139" t="s">
        <v>789</v>
      </c>
      <c r="C1397" s="131" t="s">
        <v>20</v>
      </c>
      <c r="D1397" s="137">
        <v>39449</v>
      </c>
      <c r="E1397" s="116" t="str">
        <f>IF($D1397&lt;&gt;"",VLOOKUP($D1397,'SINAPI-MT ABRIL 2021'!$A$1:G123487,2,0),"")</f>
        <v>DISPOSITIVO DR, 4 POLOS, SENSIBILIDADE DE 30 MA, CORRENTE DE 100 A, TIPO AC</v>
      </c>
      <c r="F1397" s="117" t="str">
        <f>IF($D1397&lt;&gt;"",VLOOKUP($D1397,'SINAPI-MT ABRIL 2021'!$1:$1048576,3,0),"")</f>
        <v xml:space="preserve">UN    </v>
      </c>
      <c r="G1397" s="133">
        <v>1</v>
      </c>
      <c r="H1397" s="106">
        <f>IF($D1397&lt;&gt;"",VLOOKUP($D1397,'SINAPI-MT ABRIL 2021'!$1:$1048576,4,0),"")</f>
        <v>275.38</v>
      </c>
      <c r="I1397" s="107">
        <f t="shared" si="267"/>
        <v>275.38</v>
      </c>
    </row>
    <row r="1398" spans="2:9" ht="25.5">
      <c r="B1398" s="139" t="s">
        <v>789</v>
      </c>
      <c r="C1398" s="131" t="s">
        <v>20</v>
      </c>
      <c r="D1398" s="131">
        <v>1576</v>
      </c>
      <c r="E1398" s="116" t="str">
        <f>IF($D1398&lt;&gt;"",VLOOKUP($D1398,'SINAPI-MT ABRIL 2021'!$A$1:G123488,2,0),"")</f>
        <v>TERMINAL A COMPRESSAO EM COBRE ESTANHADO PARA CABO 25 MM2, 1 FURO E 1 COMPRESSAO, PARA PARAFUSO DE FIXACAO M8</v>
      </c>
      <c r="F1398" s="117" t="str">
        <f>IF($D1398&lt;&gt;"",VLOOKUP($D1398,'SINAPI-MT ABRIL 2021'!$1:$1048576,3,0),"")</f>
        <v xml:space="preserve">UN    </v>
      </c>
      <c r="G1398" s="217">
        <v>4</v>
      </c>
      <c r="H1398" s="106">
        <f>IF($D1398&lt;&gt;"",VLOOKUP($D1398,'SINAPI-MT ABRIL 2021'!$1:$1048576,4,0),"")</f>
        <v>2.13</v>
      </c>
      <c r="I1398" s="107">
        <f t="shared" si="267"/>
        <v>8.52</v>
      </c>
    </row>
    <row r="1399" spans="2:9" ht="12.75" customHeight="1" thickBot="1">
      <c r="B1399" s="427"/>
      <c r="C1399" s="428"/>
      <c r="D1399" s="414"/>
      <c r="E1399" s="415"/>
      <c r="F1399" s="416"/>
      <c r="G1399" s="417"/>
      <c r="H1399" s="418"/>
      <c r="I1399" s="419"/>
    </row>
    <row r="1400" spans="2:9" ht="15" customHeight="1" thickBot="1">
      <c r="B1400" s="561" t="s">
        <v>302</v>
      </c>
      <c r="C1400" s="557"/>
      <c r="D1400" s="557"/>
      <c r="E1400" s="562" t="s">
        <v>1101</v>
      </c>
      <c r="F1400" s="543" t="s">
        <v>994</v>
      </c>
      <c r="G1400" s="544"/>
      <c r="H1400" s="563"/>
      <c r="I1400" s="564">
        <f>TRUNC(SUM(I1401:I1403),2)</f>
        <v>90.1</v>
      </c>
    </row>
    <row r="1401" spans="2:9" ht="12.75">
      <c r="B1401" s="525" t="s">
        <v>783</v>
      </c>
      <c r="C1401" s="526" t="s">
        <v>20</v>
      </c>
      <c r="D1401" s="526">
        <v>88247</v>
      </c>
      <c r="E1401" s="497" t="str">
        <f>IF($D1401&lt;&gt;"",VLOOKUP($D1401,'SINAPI-MT ABRIL 2021'!$A$1:G123491,2,0),"")</f>
        <v>AUXILIAR DE ELETRICISTA COM ENCARGOS COMPLEMENTARES</v>
      </c>
      <c r="F1401" s="498" t="str">
        <f>IF($D1401&lt;&gt;"",VLOOKUP($D1401,'SINAPI-MT ABRIL 2021'!$1:$1048576,3,0),"")</f>
        <v>H</v>
      </c>
      <c r="G1401" s="529">
        <v>0.2</v>
      </c>
      <c r="H1401" s="500">
        <f>IF($D1401&lt;&gt;"",VLOOKUP($D1401,'SINAPI-MT ABRIL 2021'!$1:$1048576,4,0),"")</f>
        <v>14</v>
      </c>
      <c r="I1401" s="501">
        <f t="shared" ref="I1401:I1403" si="268">TRUNC(G1401*H1401,2)</f>
        <v>2.8</v>
      </c>
    </row>
    <row r="1402" spans="2:9" ht="12.75">
      <c r="B1402" s="139" t="s">
        <v>783</v>
      </c>
      <c r="C1402" s="131" t="s">
        <v>20</v>
      </c>
      <c r="D1402" s="131">
        <v>88264</v>
      </c>
      <c r="E1402" s="116" t="str">
        <f>IF($D1402&lt;&gt;"",VLOOKUP($D1402,'SINAPI-MT ABRIL 2021'!$A$1:G123492,2,0),"")</f>
        <v>ELETRICISTA COM ENCARGOS COMPLEMENTARES</v>
      </c>
      <c r="F1402" s="117" t="str">
        <f>IF($D1402&lt;&gt;"",VLOOKUP($D1402,'SINAPI-MT ABRIL 2021'!$1:$1048576,3,0),"")</f>
        <v>H</v>
      </c>
      <c r="G1402" s="133">
        <v>0.2</v>
      </c>
      <c r="H1402" s="106">
        <f>IF($D1402&lt;&gt;"",VLOOKUP($D1402,'SINAPI-MT ABRIL 2021'!$1:$1048576,4,0),"")</f>
        <v>18.3</v>
      </c>
      <c r="I1402" s="107">
        <f t="shared" si="268"/>
        <v>3.66</v>
      </c>
    </row>
    <row r="1403" spans="2:9" ht="25.5">
      <c r="B1403" s="139" t="s">
        <v>789</v>
      </c>
      <c r="C1403" s="131" t="s">
        <v>20</v>
      </c>
      <c r="D1403" s="131">
        <v>39467</v>
      </c>
      <c r="E1403" s="116" t="str">
        <f>IF($D1403&lt;&gt;"",VLOOKUP($D1403,'SINAPI-MT ABRIL 2021'!$A$1:G123493,2,0),"")</f>
        <v>DISPOSITIVO DPS CLASSE II, 1 POLO, TENSAO MAXIMA DE 175 V, CORRENTE MAXIMA DE *45* KA (TIPO AC)</v>
      </c>
      <c r="F1403" s="117" t="str">
        <f>IF($D1403&lt;&gt;"",VLOOKUP($D1403,'SINAPI-MT ABRIL 2021'!$1:$1048576,3,0),"")</f>
        <v xml:space="preserve">UN    </v>
      </c>
      <c r="G1403" s="218">
        <v>1</v>
      </c>
      <c r="H1403" s="106">
        <f>IF($D1403&lt;&gt;"",VLOOKUP($D1403,'SINAPI-MT ABRIL 2021'!$1:$1048576,4,0),"")</f>
        <v>83.64</v>
      </c>
      <c r="I1403" s="107">
        <f t="shared" si="268"/>
        <v>83.64</v>
      </c>
    </row>
    <row r="1404" spans="2:9" ht="12.75" customHeight="1" thickBot="1">
      <c r="B1404" s="413"/>
      <c r="C1404" s="414"/>
      <c r="D1404" s="414"/>
      <c r="E1404" s="415"/>
      <c r="F1404" s="416"/>
      <c r="G1404" s="417"/>
      <c r="H1404" s="418"/>
      <c r="I1404" s="419"/>
    </row>
    <row r="1405" spans="2:9" ht="15" customHeight="1" thickBot="1">
      <c r="B1405" s="561" t="s">
        <v>303</v>
      </c>
      <c r="C1405" s="557"/>
      <c r="D1405" s="557"/>
      <c r="E1405" s="562" t="s">
        <v>1102</v>
      </c>
      <c r="F1405" s="543" t="s">
        <v>994</v>
      </c>
      <c r="G1405" s="544"/>
      <c r="H1405" s="563"/>
      <c r="I1405" s="564">
        <f>TRUNC(SUM(I1406:I1408),2)</f>
        <v>155.13</v>
      </c>
    </row>
    <row r="1406" spans="2:9" ht="12.75">
      <c r="B1406" s="525" t="s">
        <v>783</v>
      </c>
      <c r="C1406" s="526" t="s">
        <v>20</v>
      </c>
      <c r="D1406" s="526">
        <v>88247</v>
      </c>
      <c r="E1406" s="497" t="str">
        <f>IF($D1406&lt;&gt;"",VLOOKUP($D1406,'SINAPI-MT ABRIL 2021'!$A$1:G123496,2,0),"")</f>
        <v>AUXILIAR DE ELETRICISTA COM ENCARGOS COMPLEMENTARES</v>
      </c>
      <c r="F1406" s="498" t="str">
        <f>IF($D1406&lt;&gt;"",VLOOKUP($D1406,'SINAPI-MT ABRIL 2021'!$1:$1048576,3,0),"")</f>
        <v>H</v>
      </c>
      <c r="G1406" s="529">
        <v>0.2</v>
      </c>
      <c r="H1406" s="500">
        <f>IF($D1406&lt;&gt;"",VLOOKUP($D1406,'SINAPI-MT ABRIL 2021'!$1:$1048576,4,0),"")</f>
        <v>14</v>
      </c>
      <c r="I1406" s="501">
        <f t="shared" ref="I1406:I1408" si="269">TRUNC(G1406*H1406,2)</f>
        <v>2.8</v>
      </c>
    </row>
    <row r="1407" spans="2:9" ht="12.75">
      <c r="B1407" s="139" t="s">
        <v>783</v>
      </c>
      <c r="C1407" s="131" t="s">
        <v>20</v>
      </c>
      <c r="D1407" s="131">
        <v>88264</v>
      </c>
      <c r="E1407" s="116" t="str">
        <f>IF($D1407&lt;&gt;"",VLOOKUP($D1407,'SINAPI-MT ABRIL 2021'!$A$1:G123497,2,0),"")</f>
        <v>ELETRICISTA COM ENCARGOS COMPLEMENTARES</v>
      </c>
      <c r="F1407" s="117" t="str">
        <f>IF($D1407&lt;&gt;"",VLOOKUP($D1407,'SINAPI-MT ABRIL 2021'!$1:$1048576,3,0),"")</f>
        <v>H</v>
      </c>
      <c r="G1407" s="133">
        <v>0.2</v>
      </c>
      <c r="H1407" s="106">
        <f>IF($D1407&lt;&gt;"",VLOOKUP($D1407,'SINAPI-MT ABRIL 2021'!$1:$1048576,4,0),"")</f>
        <v>18.3</v>
      </c>
      <c r="I1407" s="107">
        <f t="shared" si="269"/>
        <v>3.66</v>
      </c>
    </row>
    <row r="1408" spans="2:9" ht="25.5">
      <c r="B1408" s="139" t="s">
        <v>789</v>
      </c>
      <c r="C1408" s="131" t="s">
        <v>20</v>
      </c>
      <c r="D1408" s="131">
        <v>39468</v>
      </c>
      <c r="E1408" s="116" t="str">
        <f>IF($D1408&lt;&gt;"",VLOOKUP($D1408,'SINAPI-MT ABRIL 2021'!$A$1:G123498,2,0),"")</f>
        <v>DISPOSITIVO DPS CLASSE II, 1 POLO, TENSAO MAXIMA DE 175 V, CORRENTE MAXIMA DE *90* KA (TIPO AC)</v>
      </c>
      <c r="F1408" s="117" t="str">
        <f>IF($D1408&lt;&gt;"",VLOOKUP($D1408,'SINAPI-MT ABRIL 2021'!$1:$1048576,3,0),"")</f>
        <v xml:space="preserve">UN    </v>
      </c>
      <c r="G1408" s="218">
        <v>1</v>
      </c>
      <c r="H1408" s="106">
        <f>IF($D1408&lt;&gt;"",VLOOKUP($D1408,'SINAPI-MT ABRIL 2021'!$1:$1048576,4,0),"")</f>
        <v>148.66999999999999</v>
      </c>
      <c r="I1408" s="107">
        <f t="shared" si="269"/>
        <v>148.66999999999999</v>
      </c>
    </row>
    <row r="1409" spans="2:9" ht="12.75" customHeight="1" thickBot="1">
      <c r="B1409" s="427"/>
      <c r="C1409" s="428"/>
      <c r="D1409" s="414"/>
      <c r="E1409" s="415"/>
      <c r="F1409" s="416"/>
      <c r="G1409" s="417"/>
      <c r="H1409" s="418"/>
      <c r="I1409" s="419"/>
    </row>
    <row r="1410" spans="2:9" ht="25.5" customHeight="1" thickBot="1">
      <c r="B1410" s="561" t="s">
        <v>304</v>
      </c>
      <c r="C1410" s="557"/>
      <c r="D1410" s="557"/>
      <c r="E1410" s="562" t="s">
        <v>1103</v>
      </c>
      <c r="F1410" s="543" t="s">
        <v>397</v>
      </c>
      <c r="G1410" s="544"/>
      <c r="H1410" s="563"/>
      <c r="I1410" s="564">
        <f>TRUNC(SUM(I1411),2)</f>
        <v>7.07</v>
      </c>
    </row>
    <row r="1411" spans="2:9" ht="38.25">
      <c r="B1411" s="525" t="s">
        <v>783</v>
      </c>
      <c r="C1411" s="526" t="s">
        <v>20</v>
      </c>
      <c r="D1411" s="526">
        <v>91835</v>
      </c>
      <c r="E1411" s="497" t="str">
        <f>IF($D1411&lt;&gt;"",VLOOKUP($D1411,'SINAPI-MT ABRIL 2021'!$A$1:G123501,2,0),"")</f>
        <v>ELETRODUTO FLEXÍVEL CORRUGADO REFORÇADO, PVC, DN 25 MM (3/4"), PARA CIRCUITOS TERMINAIS, INSTALADO EM FORRO - FORNECIMENTO E INSTALAÇÃO. AF_12/2015</v>
      </c>
      <c r="F1411" s="498" t="str">
        <f>IF($D1411&lt;&gt;"",VLOOKUP($D1411,'SINAPI-MT ABRIL 2021'!$1:$1048576,3,0),"")</f>
        <v>M</v>
      </c>
      <c r="G1411" s="527">
        <v>1</v>
      </c>
      <c r="H1411" s="500">
        <f>IF($D1411&lt;&gt;"",VLOOKUP($D1411,'SINAPI-MT ABRIL 2021'!$1:$1048576,4,0),"")</f>
        <v>7.07</v>
      </c>
      <c r="I1411" s="501">
        <f t="shared" ref="I1411" si="270">TRUNC(G1411*H1411,2)</f>
        <v>7.07</v>
      </c>
    </row>
    <row r="1412" spans="2:9" ht="12.75" customHeight="1" thickBot="1">
      <c r="B1412" s="355"/>
      <c r="C1412" s="356"/>
      <c r="D1412" s="356"/>
      <c r="E1412" s="415"/>
      <c r="F1412" s="416"/>
      <c r="G1412" s="425"/>
      <c r="H1412" s="418"/>
      <c r="I1412" s="426"/>
    </row>
    <row r="1413" spans="2:9" ht="25.5" customHeight="1" thickBot="1">
      <c r="B1413" s="561" t="s">
        <v>305</v>
      </c>
      <c r="C1413" s="557"/>
      <c r="D1413" s="557"/>
      <c r="E1413" s="562" t="s">
        <v>897</v>
      </c>
      <c r="F1413" s="543" t="s">
        <v>397</v>
      </c>
      <c r="G1413" s="544"/>
      <c r="H1413" s="563"/>
      <c r="I1413" s="564">
        <f>TRUNC(SUM(I1414),2)</f>
        <v>10.050000000000001</v>
      </c>
    </row>
    <row r="1414" spans="2:9" ht="38.25">
      <c r="B1414" s="525" t="s">
        <v>783</v>
      </c>
      <c r="C1414" s="526" t="s">
        <v>20</v>
      </c>
      <c r="D1414" s="526">
        <v>91837</v>
      </c>
      <c r="E1414" s="497" t="str">
        <f>IF($D1414&lt;&gt;"",VLOOKUP($D1414,'SINAPI-MT ABRIL 2021'!$A$1:G123504,2,0),"")</f>
        <v>ELETRODUTO FLEXÍVEL CORRUGADO REFORÇADO, PVC, DN 32 MM (1"), PARA CIRCUITOS TERMINAIS, INSTALADO EM FORRO - FORNECIMENTO E INSTALAÇÃO. AF_12/2015</v>
      </c>
      <c r="F1414" s="498" t="str">
        <f>IF($D1414&lt;&gt;"",VLOOKUP($D1414,'SINAPI-MT ABRIL 2021'!$1:$1048576,3,0),"")</f>
        <v>M</v>
      </c>
      <c r="G1414" s="527">
        <v>1</v>
      </c>
      <c r="H1414" s="500">
        <f>IF($D1414&lt;&gt;"",VLOOKUP($D1414,'SINAPI-MT ABRIL 2021'!$1:$1048576,4,0),"")</f>
        <v>10.050000000000001</v>
      </c>
      <c r="I1414" s="501">
        <f t="shared" ref="I1414" si="271">TRUNC(G1414*H1414,2)</f>
        <v>10.050000000000001</v>
      </c>
    </row>
    <row r="1415" spans="2:9" ht="12.75" customHeight="1" thickBot="1">
      <c r="B1415" s="355"/>
      <c r="C1415" s="356"/>
      <c r="D1415" s="356"/>
      <c r="E1415" s="415"/>
      <c r="F1415" s="416"/>
      <c r="G1415" s="425"/>
      <c r="H1415" s="418"/>
      <c r="I1415" s="426"/>
    </row>
    <row r="1416" spans="2:9" ht="25.5" customHeight="1" thickBot="1">
      <c r="B1416" s="561" t="s">
        <v>306</v>
      </c>
      <c r="C1416" s="557"/>
      <c r="D1416" s="557"/>
      <c r="E1416" s="562" t="s">
        <v>1104</v>
      </c>
      <c r="F1416" s="543" t="s">
        <v>397</v>
      </c>
      <c r="G1416" s="544"/>
      <c r="H1416" s="563"/>
      <c r="I1416" s="564">
        <f>TRUNC(SUM(I1417),2)</f>
        <v>5.59</v>
      </c>
    </row>
    <row r="1417" spans="2:9" ht="38.25">
      <c r="B1417" s="525" t="s">
        <v>783</v>
      </c>
      <c r="C1417" s="526" t="s">
        <v>20</v>
      </c>
      <c r="D1417" s="526">
        <v>91831</v>
      </c>
      <c r="E1417" s="497" t="str">
        <f>IF($D1417&lt;&gt;"",VLOOKUP($D1417,'SINAPI-MT ABRIL 2021'!$A$1:G123507,2,0),"")</f>
        <v>ELETRODUTO FLEXÍVEL CORRUGADO, PVC, DN 20 MM (1/2"), PARA CIRCUITOS TERMINAIS, INSTALADO EM FORRO - FORNECIMENTO E INSTALAÇÃO. AF_12/2015</v>
      </c>
      <c r="F1417" s="498" t="str">
        <f>IF($D1417&lt;&gt;"",VLOOKUP($D1417,'SINAPI-MT ABRIL 2021'!$1:$1048576,3,0),"")</f>
        <v>M</v>
      </c>
      <c r="G1417" s="527">
        <v>1</v>
      </c>
      <c r="H1417" s="500">
        <f>IF($D1417&lt;&gt;"",VLOOKUP($D1417,'SINAPI-MT ABRIL 2021'!$1:$1048576,4,0),"")</f>
        <v>5.59</v>
      </c>
      <c r="I1417" s="501">
        <f t="shared" ref="I1417" si="272">TRUNC(G1417*H1417,2)</f>
        <v>5.59</v>
      </c>
    </row>
    <row r="1418" spans="2:9" ht="12.75" customHeight="1" thickBot="1">
      <c r="B1418" s="355"/>
      <c r="C1418" s="356"/>
      <c r="D1418" s="356"/>
      <c r="E1418" s="415"/>
      <c r="F1418" s="416"/>
      <c r="G1418" s="425"/>
      <c r="H1418" s="418"/>
      <c r="I1418" s="426"/>
    </row>
    <row r="1419" spans="2:9" ht="25.5" customHeight="1" thickBot="1">
      <c r="B1419" s="561" t="s">
        <v>307</v>
      </c>
      <c r="C1419" s="557"/>
      <c r="D1419" s="557"/>
      <c r="E1419" s="562" t="s">
        <v>1105</v>
      </c>
      <c r="F1419" s="543" t="s">
        <v>397</v>
      </c>
      <c r="G1419" s="544"/>
      <c r="H1419" s="563"/>
      <c r="I1419" s="564">
        <f>TRUNC(SUM(I1420),2)</f>
        <v>9.61</v>
      </c>
    </row>
    <row r="1420" spans="2:9" ht="38.25">
      <c r="B1420" s="525" t="s">
        <v>783</v>
      </c>
      <c r="C1420" s="526" t="s">
        <v>20</v>
      </c>
      <c r="D1420" s="526">
        <v>91840</v>
      </c>
      <c r="E1420" s="497" t="str">
        <f>IF($D1420&lt;&gt;"",VLOOKUP($D1420,'SINAPI-MT ABRIL 2021'!$A$1:G123510,2,0),"")</f>
        <v>ELETRODUTO FLEXÍVEL CORRUGADO, PEAD, DN 40 MM (1 1/4"), PARA CIRCUITOS TERMINAIS, INSTALADO EM FORRO - FORNECIMENTO E INSTALAÇÃO. AF_12/2015</v>
      </c>
      <c r="F1420" s="498" t="str">
        <f>IF($D1420&lt;&gt;"",VLOOKUP($D1420,'SINAPI-MT ABRIL 2021'!$1:$1048576,3,0),"")</f>
        <v>M</v>
      </c>
      <c r="G1420" s="527">
        <v>1</v>
      </c>
      <c r="H1420" s="500">
        <f>IF($D1420&lt;&gt;"",VLOOKUP($D1420,'SINAPI-MT ABRIL 2021'!$1:$1048576,4,0),"")</f>
        <v>9.61</v>
      </c>
      <c r="I1420" s="501">
        <f t="shared" ref="I1420" si="273">TRUNC(G1420*H1420,2)</f>
        <v>9.61</v>
      </c>
    </row>
    <row r="1421" spans="2:9" ht="12.75" customHeight="1" thickBot="1">
      <c r="B1421" s="413"/>
      <c r="C1421" s="414"/>
      <c r="D1421" s="414"/>
      <c r="E1421" s="415"/>
      <c r="F1421" s="416"/>
      <c r="G1421" s="456"/>
      <c r="H1421" s="418"/>
      <c r="I1421" s="419"/>
    </row>
    <row r="1422" spans="2:9" ht="25.5" customHeight="1" thickBot="1">
      <c r="B1422" s="561" t="s">
        <v>308</v>
      </c>
      <c r="C1422" s="557"/>
      <c r="D1422" s="557"/>
      <c r="E1422" s="562" t="s">
        <v>1106</v>
      </c>
      <c r="F1422" s="543" t="s">
        <v>397</v>
      </c>
      <c r="G1422" s="544"/>
      <c r="H1422" s="563"/>
      <c r="I1422" s="564">
        <f>TRUNC(SUM(I1423),2)</f>
        <v>6.2</v>
      </c>
    </row>
    <row r="1423" spans="2:9" ht="25.5">
      <c r="B1423" s="525" t="s">
        <v>783</v>
      </c>
      <c r="C1423" s="526" t="s">
        <v>20</v>
      </c>
      <c r="D1423" s="526">
        <v>97667</v>
      </c>
      <c r="E1423" s="497" t="str">
        <f>IF($D1423&lt;&gt;"",VLOOKUP($D1423,'SINAPI-MT ABRIL 2021'!$A$1:G123513,2,0),"")</f>
        <v>ELETRODUTO FLEXÍVEL CORRUGADO, PEAD, DN 50 (1 ½)  - FORNECIMENTO E INSTALAÇÃO. AF_04/2016</v>
      </c>
      <c r="F1423" s="498" t="str">
        <f>IF($D1423&lt;&gt;"",VLOOKUP($D1423,'SINAPI-MT ABRIL 2021'!$1:$1048576,3,0),"")</f>
        <v>M</v>
      </c>
      <c r="G1423" s="527">
        <v>1</v>
      </c>
      <c r="H1423" s="500">
        <f>IF($D1423&lt;&gt;"",VLOOKUP($D1423,'SINAPI-MT ABRIL 2021'!$1:$1048576,4,0),"")</f>
        <v>6.2</v>
      </c>
      <c r="I1423" s="501">
        <f t="shared" ref="I1423" si="274">TRUNC(G1423*H1423,2)</f>
        <v>6.2</v>
      </c>
    </row>
    <row r="1424" spans="2:9" ht="12.75" customHeight="1" thickBot="1">
      <c r="B1424" s="413"/>
      <c r="C1424" s="414"/>
      <c r="D1424" s="414"/>
      <c r="E1424" s="415"/>
      <c r="F1424" s="416"/>
      <c r="G1424" s="417"/>
      <c r="H1424" s="418"/>
      <c r="I1424" s="419"/>
    </row>
    <row r="1425" spans="2:9" ht="15" customHeight="1" thickBot="1">
      <c r="B1425" s="561" t="s">
        <v>309</v>
      </c>
      <c r="C1425" s="557"/>
      <c r="D1425" s="557"/>
      <c r="E1425" s="562" t="s">
        <v>1107</v>
      </c>
      <c r="F1425" s="543" t="s">
        <v>397</v>
      </c>
      <c r="G1425" s="544"/>
      <c r="H1425" s="563"/>
      <c r="I1425" s="564">
        <f>TRUNC(SUM(I1426),2)</f>
        <v>9.44</v>
      </c>
    </row>
    <row r="1426" spans="2:9" ht="25.5">
      <c r="B1426" s="525" t="s">
        <v>783</v>
      </c>
      <c r="C1426" s="526" t="s">
        <v>20</v>
      </c>
      <c r="D1426" s="526">
        <v>97668</v>
      </c>
      <c r="E1426" s="497" t="str">
        <f>IF($D1426&lt;&gt;"",VLOOKUP($D1426,'SINAPI-MT ABRIL 2021'!$A$1:G123516,2,0),"")</f>
        <v>ELETRODUTO FLEXÍVEL CORRUGADO, PEAD, DN 63 (2")  - FORNECIMENTO E INSTALAÇÃO. AF_04/2016</v>
      </c>
      <c r="F1426" s="498" t="str">
        <f>IF($D1426&lt;&gt;"",VLOOKUP($D1426,'SINAPI-MT ABRIL 2021'!$1:$1048576,3,0),"")</f>
        <v>M</v>
      </c>
      <c r="G1426" s="527">
        <v>1</v>
      </c>
      <c r="H1426" s="500">
        <f>IF($D1426&lt;&gt;"",VLOOKUP($D1426,'SINAPI-MT ABRIL 2021'!$1:$1048576,4,0),"")</f>
        <v>9.44</v>
      </c>
      <c r="I1426" s="501">
        <f t="shared" ref="I1426" si="275">TRUNC(G1426*H1426,2)</f>
        <v>9.44</v>
      </c>
    </row>
    <row r="1427" spans="2:9" ht="12.75" customHeight="1" thickBot="1">
      <c r="B1427" s="413"/>
      <c r="C1427" s="414"/>
      <c r="D1427" s="414"/>
      <c r="E1427" s="415"/>
      <c r="F1427" s="416"/>
      <c r="G1427" s="417"/>
      <c r="H1427" s="418"/>
      <c r="I1427" s="419"/>
    </row>
    <row r="1428" spans="2:9" ht="27.75" customHeight="1" thickBot="1">
      <c r="B1428" s="561" t="s">
        <v>310</v>
      </c>
      <c r="C1428" s="557"/>
      <c r="D1428" s="557"/>
      <c r="E1428" s="562" t="s">
        <v>898</v>
      </c>
      <c r="F1428" s="543" t="s">
        <v>397</v>
      </c>
      <c r="G1428" s="544"/>
      <c r="H1428" s="563"/>
      <c r="I1428" s="564">
        <f>TRUNC(SUM(I1429:I1431),2)</f>
        <v>39.94</v>
      </c>
    </row>
    <row r="1429" spans="2:9" ht="12.75">
      <c r="B1429" s="525" t="s">
        <v>783</v>
      </c>
      <c r="C1429" s="526" t="s">
        <v>20</v>
      </c>
      <c r="D1429" s="526">
        <v>88247</v>
      </c>
      <c r="E1429" s="497" t="str">
        <f>IF($D1429&lt;&gt;"",VLOOKUP($D1429,'SINAPI-MT ABRIL 2021'!$A$1:G123519,2,0),"")</f>
        <v>AUXILIAR DE ELETRICISTA COM ENCARGOS COMPLEMENTARES</v>
      </c>
      <c r="F1429" s="498" t="str">
        <f>IF($D1429&lt;&gt;"",VLOOKUP($D1429,'SINAPI-MT ABRIL 2021'!$1:$1048576,3,0),"")</f>
        <v>H</v>
      </c>
      <c r="G1429" s="529">
        <v>0.05</v>
      </c>
      <c r="H1429" s="500">
        <f>IF($D1429&lt;&gt;"",VLOOKUP($D1429,'SINAPI-MT ABRIL 2021'!$1:$1048576,4,0),"")</f>
        <v>14</v>
      </c>
      <c r="I1429" s="501">
        <f t="shared" ref="I1429:I1431" si="276">TRUNC(G1429*H1429,2)</f>
        <v>0.7</v>
      </c>
    </row>
    <row r="1430" spans="2:9" ht="12.75">
      <c r="B1430" s="139" t="s">
        <v>783</v>
      </c>
      <c r="C1430" s="131" t="s">
        <v>20</v>
      </c>
      <c r="D1430" s="131">
        <v>88264</v>
      </c>
      <c r="E1430" s="116" t="str">
        <f>IF($D1430&lt;&gt;"",VLOOKUP($D1430,'SINAPI-MT ABRIL 2021'!$A$1:G123520,2,0),"")</f>
        <v>ELETRICISTA COM ENCARGOS COMPLEMENTARES</v>
      </c>
      <c r="F1430" s="117" t="str">
        <f>IF($D1430&lt;&gt;"",VLOOKUP($D1430,'SINAPI-MT ABRIL 2021'!$1:$1048576,3,0),"")</f>
        <v>H</v>
      </c>
      <c r="G1430" s="133">
        <v>0.05</v>
      </c>
      <c r="H1430" s="106">
        <f>IF($D1430&lt;&gt;"",VLOOKUP($D1430,'SINAPI-MT ABRIL 2021'!$1:$1048576,4,0),"")</f>
        <v>18.3</v>
      </c>
      <c r="I1430" s="107">
        <f t="shared" si="276"/>
        <v>0.91</v>
      </c>
    </row>
    <row r="1431" spans="2:9" ht="25.5">
      <c r="B1431" s="139" t="s">
        <v>789</v>
      </c>
      <c r="C1431" s="131" t="s">
        <v>20</v>
      </c>
      <c r="D1431" s="131">
        <v>21010</v>
      </c>
      <c r="E1431" s="116" t="str">
        <f>IF($D1431&lt;&gt;"",VLOOKUP($D1431,'SINAPI-MT ABRIL 2021'!$A$1:G123521,2,0),"")</f>
        <v>TUBO ACO GALVANIZADO COM COSTURA, CLASSE LEVE, DN 25 MM ( 1"),  E = 2,65 MM,  *2,11* KG/M (NBR 5580)</v>
      </c>
      <c r="F1431" s="117" t="str">
        <f>IF($D1431&lt;&gt;"",VLOOKUP($D1431,'SINAPI-MT ABRIL 2021'!$1:$1048576,3,0),"")</f>
        <v xml:space="preserve">M     </v>
      </c>
      <c r="G1431" s="218">
        <v>1</v>
      </c>
      <c r="H1431" s="106">
        <f>IF($D1431&lt;&gt;"",VLOOKUP($D1431,'SINAPI-MT ABRIL 2021'!$1:$1048576,4,0),"")</f>
        <v>38.33</v>
      </c>
      <c r="I1431" s="107">
        <f t="shared" si="276"/>
        <v>38.33</v>
      </c>
    </row>
    <row r="1432" spans="2:9" ht="12.75" customHeight="1" thickBot="1">
      <c r="B1432" s="413"/>
      <c r="C1432" s="414"/>
      <c r="D1432" s="414"/>
      <c r="E1432" s="415"/>
      <c r="F1432" s="416"/>
      <c r="G1432" s="417"/>
      <c r="H1432" s="418"/>
      <c r="I1432" s="419"/>
    </row>
    <row r="1433" spans="2:9" ht="15" customHeight="1" thickBot="1">
      <c r="B1433" s="561" t="s">
        <v>311</v>
      </c>
      <c r="C1433" s="557"/>
      <c r="D1433" s="557"/>
      <c r="E1433" s="562" t="s">
        <v>1108</v>
      </c>
      <c r="F1433" s="543" t="s">
        <v>397</v>
      </c>
      <c r="G1433" s="544"/>
      <c r="H1433" s="563"/>
      <c r="I1433" s="564">
        <f>TRUNC(SUM(I1434:I1436),2)</f>
        <v>57.47</v>
      </c>
    </row>
    <row r="1434" spans="2:9" ht="12.75">
      <c r="B1434" s="525" t="s">
        <v>783</v>
      </c>
      <c r="C1434" s="526" t="s">
        <v>20</v>
      </c>
      <c r="D1434" s="526">
        <v>88247</v>
      </c>
      <c r="E1434" s="497" t="str">
        <f>IF($D1434&lt;&gt;"",VLOOKUP($D1434,'SINAPI-MT ABRIL 2021'!$A$1:G123524,2,0),"")</f>
        <v>AUXILIAR DE ELETRICISTA COM ENCARGOS COMPLEMENTARES</v>
      </c>
      <c r="F1434" s="498" t="str">
        <f>IF($D1434&lt;&gt;"",VLOOKUP($D1434,'SINAPI-MT ABRIL 2021'!$1:$1048576,3,0),"")</f>
        <v>H</v>
      </c>
      <c r="G1434" s="529">
        <v>0.05</v>
      </c>
      <c r="H1434" s="500">
        <f>IF($D1434&lt;&gt;"",VLOOKUP($D1434,'SINAPI-MT ABRIL 2021'!$1:$1048576,4,0),"")</f>
        <v>14</v>
      </c>
      <c r="I1434" s="501">
        <f t="shared" ref="I1434:I1436" si="277">TRUNC(G1434*H1434,2)</f>
        <v>0.7</v>
      </c>
    </row>
    <row r="1435" spans="2:9" ht="12.75">
      <c r="B1435" s="139" t="s">
        <v>783</v>
      </c>
      <c r="C1435" s="131" t="s">
        <v>20</v>
      </c>
      <c r="D1435" s="131">
        <v>88264</v>
      </c>
      <c r="E1435" s="116" t="str">
        <f>IF($D1435&lt;&gt;"",VLOOKUP($D1435,'SINAPI-MT ABRIL 2021'!$A$1:G123525,2,0),"")</f>
        <v>ELETRICISTA COM ENCARGOS COMPLEMENTARES</v>
      </c>
      <c r="F1435" s="117" t="str">
        <f>IF($D1435&lt;&gt;"",VLOOKUP($D1435,'SINAPI-MT ABRIL 2021'!$1:$1048576,3,0),"")</f>
        <v>H</v>
      </c>
      <c r="G1435" s="133">
        <v>0.05</v>
      </c>
      <c r="H1435" s="106">
        <f>IF($D1435&lt;&gt;"",VLOOKUP($D1435,'SINAPI-MT ABRIL 2021'!$1:$1048576,4,0),"")</f>
        <v>18.3</v>
      </c>
      <c r="I1435" s="107">
        <f t="shared" si="277"/>
        <v>0.91</v>
      </c>
    </row>
    <row r="1436" spans="2:9" ht="25.5">
      <c r="B1436" s="139" t="s">
        <v>789</v>
      </c>
      <c r="C1436" s="131" t="s">
        <v>20</v>
      </c>
      <c r="D1436" s="131">
        <v>21011</v>
      </c>
      <c r="E1436" s="116" t="str">
        <f>IF($D1436&lt;&gt;"",VLOOKUP($D1436,'SINAPI-MT ABRIL 2021'!$A$1:G123526,2,0),"")</f>
        <v>TUBO ACO GALVANIZADO COM COSTURA, CLASSE LEVE, DN 32 MM ( 1 1/4"),  E = 2,65 MM,  *2,71* KG/M (NBR 5580)</v>
      </c>
      <c r="F1436" s="117" t="str">
        <f>IF($D1436&lt;&gt;"",VLOOKUP($D1436,'SINAPI-MT ABRIL 2021'!$1:$1048576,3,0),"")</f>
        <v xml:space="preserve">M     </v>
      </c>
      <c r="G1436" s="218">
        <v>1</v>
      </c>
      <c r="H1436" s="106">
        <f>IF($D1436&lt;&gt;"",VLOOKUP($D1436,'SINAPI-MT ABRIL 2021'!$1:$1048576,4,0),"")</f>
        <v>55.86</v>
      </c>
      <c r="I1436" s="107">
        <f t="shared" si="277"/>
        <v>55.86</v>
      </c>
    </row>
    <row r="1437" spans="2:9" ht="12.75" customHeight="1" thickBot="1">
      <c r="B1437" s="413"/>
      <c r="C1437" s="414"/>
      <c r="D1437" s="414"/>
      <c r="E1437" s="415"/>
      <c r="F1437" s="416"/>
      <c r="G1437" s="417"/>
      <c r="H1437" s="418"/>
      <c r="I1437" s="419"/>
    </row>
    <row r="1438" spans="2:9" ht="31.5" customHeight="1" thickBot="1">
      <c r="B1438" s="561" t="s">
        <v>312</v>
      </c>
      <c r="C1438" s="557"/>
      <c r="D1438" s="557"/>
      <c r="E1438" s="562" t="s">
        <v>912</v>
      </c>
      <c r="F1438" s="543" t="s">
        <v>397</v>
      </c>
      <c r="G1438" s="544"/>
      <c r="H1438" s="563"/>
      <c r="I1438" s="564">
        <f>TRUNC(SUM(I1439:I1441),2)</f>
        <v>189.3</v>
      </c>
    </row>
    <row r="1439" spans="2:9" ht="12.75">
      <c r="B1439" s="525" t="s">
        <v>783</v>
      </c>
      <c r="C1439" s="526" t="s">
        <v>20</v>
      </c>
      <c r="D1439" s="526">
        <v>88247</v>
      </c>
      <c r="E1439" s="497" t="str">
        <f>IF($D1439&lt;&gt;"",VLOOKUP($D1439,'SINAPI-MT ABRIL 2021'!$A$1:G123529,2,0),"")</f>
        <v>AUXILIAR DE ELETRICISTA COM ENCARGOS COMPLEMENTARES</v>
      </c>
      <c r="F1439" s="498" t="str">
        <f>IF($D1439&lt;&gt;"",VLOOKUP($D1439,'SINAPI-MT ABRIL 2021'!$1:$1048576,3,0),"")</f>
        <v>H</v>
      </c>
      <c r="G1439" s="529">
        <v>0.05</v>
      </c>
      <c r="H1439" s="500">
        <f>IF($D1439&lt;&gt;"",VLOOKUP($D1439,'SINAPI-MT ABRIL 2021'!$1:$1048576,4,0),"")</f>
        <v>14</v>
      </c>
      <c r="I1439" s="501">
        <f t="shared" ref="I1439:I1441" si="278">TRUNC(G1439*H1439,2)</f>
        <v>0.7</v>
      </c>
    </row>
    <row r="1440" spans="2:9" ht="12.75">
      <c r="B1440" s="139" t="s">
        <v>783</v>
      </c>
      <c r="C1440" s="131" t="s">
        <v>20</v>
      </c>
      <c r="D1440" s="131">
        <v>88264</v>
      </c>
      <c r="E1440" s="116" t="str">
        <f>IF($D1440&lt;&gt;"",VLOOKUP($D1440,'SINAPI-MT ABRIL 2021'!$A$1:G123530,2,0),"")</f>
        <v>ELETRICISTA COM ENCARGOS COMPLEMENTARES</v>
      </c>
      <c r="F1440" s="117" t="str">
        <f>IF($D1440&lt;&gt;"",VLOOKUP($D1440,'SINAPI-MT ABRIL 2021'!$1:$1048576,3,0),"")</f>
        <v>H</v>
      </c>
      <c r="G1440" s="133">
        <v>0.05</v>
      </c>
      <c r="H1440" s="106">
        <f>IF($D1440&lt;&gt;"",VLOOKUP($D1440,'SINAPI-MT ABRIL 2021'!$1:$1048576,4,0),"")</f>
        <v>18.3</v>
      </c>
      <c r="I1440" s="107">
        <f t="shared" si="278"/>
        <v>0.91</v>
      </c>
    </row>
    <row r="1441" spans="2:9" ht="25.5">
      <c r="B1441" s="139" t="s">
        <v>789</v>
      </c>
      <c r="C1441" s="131" t="s">
        <v>20</v>
      </c>
      <c r="D1441" s="131">
        <v>21016</v>
      </c>
      <c r="E1441" s="116" t="str">
        <f>IF($D1441&lt;&gt;"",VLOOKUP($D1441,'SINAPI-MT ABRIL 2021'!$A$1:G123531,2,0),"")</f>
        <v>TUBO ACO GALVANIZADO COM COSTURA, CLASSE LEVE, DN 100 MM ( 4"),  E = 3,75 MM,  *10,55* KG/M (NBR 5580)</v>
      </c>
      <c r="F1441" s="117" t="str">
        <f>IF($D1441&lt;&gt;"",VLOOKUP($D1441,'SINAPI-MT ABRIL 2021'!$1:$1048576,3,0),"")</f>
        <v xml:space="preserve">M     </v>
      </c>
      <c r="G1441" s="218">
        <v>1</v>
      </c>
      <c r="H1441" s="106">
        <f>IF($D1441&lt;&gt;"",VLOOKUP($D1441,'SINAPI-MT ABRIL 2021'!$1:$1048576,4,0),"")</f>
        <v>187.69</v>
      </c>
      <c r="I1441" s="107">
        <f t="shared" si="278"/>
        <v>187.69</v>
      </c>
    </row>
    <row r="1442" spans="2:9" ht="12.75" customHeight="1" thickBot="1">
      <c r="B1442" s="413"/>
      <c r="C1442" s="414"/>
      <c r="D1442" s="414"/>
      <c r="E1442" s="415"/>
      <c r="F1442" s="416"/>
      <c r="G1442" s="417"/>
      <c r="H1442" s="418"/>
      <c r="I1442" s="419"/>
    </row>
    <row r="1443" spans="2:9" ht="39.75" customHeight="1" thickBot="1">
      <c r="B1443" s="561" t="s">
        <v>313</v>
      </c>
      <c r="C1443" s="557"/>
      <c r="D1443" s="557"/>
      <c r="E1443" s="562" t="s">
        <v>913</v>
      </c>
      <c r="F1443" s="543" t="s">
        <v>397</v>
      </c>
      <c r="G1443" s="544"/>
      <c r="H1443" s="563"/>
      <c r="I1443" s="564">
        <f>TRUNC(SUM(I1444:I1446),2)</f>
        <v>114.33</v>
      </c>
    </row>
    <row r="1444" spans="2:9" ht="12.75">
      <c r="B1444" s="525" t="s">
        <v>783</v>
      </c>
      <c r="C1444" s="526" t="s">
        <v>20</v>
      </c>
      <c r="D1444" s="526">
        <v>88247</v>
      </c>
      <c r="E1444" s="497" t="str">
        <f>IF($D1444&lt;&gt;"",VLOOKUP($D1444,'SINAPI-MT ABRIL 2021'!$A$1:G123534,2,0),"")</f>
        <v>AUXILIAR DE ELETRICISTA COM ENCARGOS COMPLEMENTARES</v>
      </c>
      <c r="F1444" s="498" t="str">
        <f>IF($D1444&lt;&gt;"",VLOOKUP($D1444,'SINAPI-MT ABRIL 2021'!$1:$1048576,3,0),"")</f>
        <v>H</v>
      </c>
      <c r="G1444" s="529">
        <v>0.05</v>
      </c>
      <c r="H1444" s="500">
        <f>IF($D1444&lt;&gt;"",VLOOKUP($D1444,'SINAPI-MT ABRIL 2021'!$1:$1048576,4,0),"")</f>
        <v>14</v>
      </c>
      <c r="I1444" s="501">
        <f t="shared" ref="I1444:I1446" si="279">TRUNC(G1444*H1444,2)</f>
        <v>0.7</v>
      </c>
    </row>
    <row r="1445" spans="2:9" ht="12.75">
      <c r="B1445" s="139" t="s">
        <v>783</v>
      </c>
      <c r="C1445" s="131" t="s">
        <v>20</v>
      </c>
      <c r="D1445" s="131">
        <v>88264</v>
      </c>
      <c r="E1445" s="116" t="str">
        <f>IF($D1445&lt;&gt;"",VLOOKUP($D1445,'SINAPI-MT ABRIL 2021'!$A$1:G123535,2,0),"")</f>
        <v>ELETRICISTA COM ENCARGOS COMPLEMENTARES</v>
      </c>
      <c r="F1445" s="117" t="str">
        <f>IF($D1445&lt;&gt;"",VLOOKUP($D1445,'SINAPI-MT ABRIL 2021'!$1:$1048576,3,0),"")</f>
        <v>H</v>
      </c>
      <c r="G1445" s="133">
        <v>0.05</v>
      </c>
      <c r="H1445" s="106">
        <f>IF($D1445&lt;&gt;"",VLOOKUP($D1445,'SINAPI-MT ABRIL 2021'!$1:$1048576,4,0),"")</f>
        <v>18.3</v>
      </c>
      <c r="I1445" s="107">
        <f t="shared" si="279"/>
        <v>0.91</v>
      </c>
    </row>
    <row r="1446" spans="2:9" ht="25.5">
      <c r="B1446" s="139" t="s">
        <v>789</v>
      </c>
      <c r="C1446" s="131" t="s">
        <v>20</v>
      </c>
      <c r="D1446" s="131">
        <v>21014</v>
      </c>
      <c r="E1446" s="116" t="str">
        <f>IF($D1446&lt;&gt;"",VLOOKUP($D1446,'SINAPI-MT ABRIL 2021'!$A$1:G123536,2,0),"")</f>
        <v>TUBO ACO GALVANIZADO COM COSTURA, CLASSE LEVE, DN 65 MM ( 2 1/2"),  E = 3,35 MM, * 6,23* KG/M (NBR 5580)</v>
      </c>
      <c r="F1446" s="117" t="str">
        <f>IF($D1446&lt;&gt;"",VLOOKUP($D1446,'SINAPI-MT ABRIL 2021'!$1:$1048576,3,0),"")</f>
        <v xml:space="preserve">M     </v>
      </c>
      <c r="G1446" s="218">
        <v>1</v>
      </c>
      <c r="H1446" s="106">
        <f>IF($D1446&lt;&gt;"",VLOOKUP($D1446,'SINAPI-MT ABRIL 2021'!$1:$1048576,4,0),"")</f>
        <v>112.72</v>
      </c>
      <c r="I1446" s="107">
        <f t="shared" si="279"/>
        <v>112.72</v>
      </c>
    </row>
    <row r="1447" spans="2:9" ht="12.75" customHeight="1" thickBot="1">
      <c r="B1447" s="413"/>
      <c r="C1447" s="414"/>
      <c r="D1447" s="414"/>
      <c r="E1447" s="415"/>
      <c r="F1447" s="416"/>
      <c r="G1447" s="417"/>
      <c r="H1447" s="418"/>
      <c r="I1447" s="419"/>
    </row>
    <row r="1448" spans="2:9" ht="44.25" customHeight="1" thickBot="1">
      <c r="B1448" s="561" t="s">
        <v>314</v>
      </c>
      <c r="C1448" s="557"/>
      <c r="D1448" s="557"/>
      <c r="E1448" s="562" t="s">
        <v>914</v>
      </c>
      <c r="F1448" s="543" t="s">
        <v>397</v>
      </c>
      <c r="G1448" s="544"/>
      <c r="H1448" s="563"/>
      <c r="I1448" s="564">
        <f>TRUNC(SUM(I1449:I1451),2)</f>
        <v>150.43</v>
      </c>
    </row>
    <row r="1449" spans="2:9" ht="12.75">
      <c r="B1449" s="525" t="s">
        <v>783</v>
      </c>
      <c r="C1449" s="526" t="s">
        <v>20</v>
      </c>
      <c r="D1449" s="526">
        <v>88247</v>
      </c>
      <c r="E1449" s="497" t="str">
        <f>IF($D1449&lt;&gt;"",VLOOKUP($D1449,'SINAPI-MT ABRIL 2021'!$A$1:G123539,2,0),"")</f>
        <v>AUXILIAR DE ELETRICISTA COM ENCARGOS COMPLEMENTARES</v>
      </c>
      <c r="F1449" s="498" t="str">
        <f>IF($D1449&lt;&gt;"",VLOOKUP($D1449,'SINAPI-MT ABRIL 2021'!$1:$1048576,3,0),"")</f>
        <v>H</v>
      </c>
      <c r="G1449" s="529">
        <v>0.05</v>
      </c>
      <c r="H1449" s="500">
        <f>IF($D1449&lt;&gt;"",VLOOKUP($D1449,'SINAPI-MT ABRIL 2021'!$1:$1048576,4,0),"")</f>
        <v>14</v>
      </c>
      <c r="I1449" s="501">
        <f t="shared" ref="I1449:I1451" si="280">TRUNC(G1449*H1449,2)</f>
        <v>0.7</v>
      </c>
    </row>
    <row r="1450" spans="2:9" ht="12.75">
      <c r="B1450" s="139" t="s">
        <v>783</v>
      </c>
      <c r="C1450" s="131" t="s">
        <v>20</v>
      </c>
      <c r="D1450" s="131">
        <v>88264</v>
      </c>
      <c r="E1450" s="116" t="str">
        <f>IF($D1450&lt;&gt;"",VLOOKUP($D1450,'SINAPI-MT ABRIL 2021'!$A$1:G123540,2,0),"")</f>
        <v>ELETRICISTA COM ENCARGOS COMPLEMENTARES</v>
      </c>
      <c r="F1450" s="117" t="str">
        <f>IF($D1450&lt;&gt;"",VLOOKUP($D1450,'SINAPI-MT ABRIL 2021'!$1:$1048576,3,0),"")</f>
        <v>H</v>
      </c>
      <c r="G1450" s="133">
        <v>0.05</v>
      </c>
      <c r="H1450" s="106">
        <f>IF($D1450&lt;&gt;"",VLOOKUP($D1450,'SINAPI-MT ABRIL 2021'!$1:$1048576,4,0),"")</f>
        <v>18.3</v>
      </c>
      <c r="I1450" s="107">
        <f t="shared" si="280"/>
        <v>0.91</v>
      </c>
    </row>
    <row r="1451" spans="2:9" ht="25.5">
      <c r="B1451" s="139" t="s">
        <v>789</v>
      </c>
      <c r="C1451" s="131" t="s">
        <v>20</v>
      </c>
      <c r="D1451" s="131">
        <v>7694</v>
      </c>
      <c r="E1451" s="116" t="str">
        <f>IF($D1451&lt;&gt;"",VLOOKUP($D1451,'SINAPI-MT ABRIL 2021'!$A$1:G123541,2,0),"")</f>
        <v>TUBO ACO GALVANIZADO COM COSTURA, CLASSE MEDIA, DN 3", E = *4,05* MM, PESO *8,47* KG/M (NBR 5580)</v>
      </c>
      <c r="F1451" s="117" t="str">
        <f>IF($D1451&lt;&gt;"",VLOOKUP($D1451,'SINAPI-MT ABRIL 2021'!$1:$1048576,3,0),"")</f>
        <v xml:space="preserve">M     </v>
      </c>
      <c r="G1451" s="218">
        <v>1</v>
      </c>
      <c r="H1451" s="106">
        <f>IF($D1451&lt;&gt;"",VLOOKUP($D1451,'SINAPI-MT ABRIL 2021'!$1:$1048576,4,0),"")</f>
        <v>148.82</v>
      </c>
      <c r="I1451" s="107">
        <f t="shared" si="280"/>
        <v>148.82</v>
      </c>
    </row>
    <row r="1452" spans="2:9" ht="12.75" customHeight="1" thickBot="1">
      <c r="B1452" s="413"/>
      <c r="C1452" s="414"/>
      <c r="D1452" s="414"/>
      <c r="E1452" s="415"/>
      <c r="F1452" s="416"/>
      <c r="G1452" s="417"/>
      <c r="H1452" s="418"/>
      <c r="I1452" s="419"/>
    </row>
    <row r="1453" spans="2:9" ht="33" customHeight="1" thickBot="1">
      <c r="B1453" s="561" t="s">
        <v>1109</v>
      </c>
      <c r="C1453" s="557"/>
      <c r="D1453" s="557"/>
      <c r="E1453" s="562" t="s">
        <v>1110</v>
      </c>
      <c r="F1453" s="543" t="s">
        <v>397</v>
      </c>
      <c r="G1453" s="544"/>
      <c r="H1453" s="563"/>
      <c r="I1453" s="564">
        <f>TRUNC(SUM(I1454:I1456),2)</f>
        <v>189.3</v>
      </c>
    </row>
    <row r="1454" spans="2:9" ht="12.75">
      <c r="B1454" s="525" t="s">
        <v>783</v>
      </c>
      <c r="C1454" s="526" t="s">
        <v>20</v>
      </c>
      <c r="D1454" s="526">
        <v>88247</v>
      </c>
      <c r="E1454" s="497" t="str">
        <f>IF($D1454&lt;&gt;"",VLOOKUP($D1454,'SINAPI-MT ABRIL 2021'!$A$1:G123544,2,0),"")</f>
        <v>AUXILIAR DE ELETRICISTA COM ENCARGOS COMPLEMENTARES</v>
      </c>
      <c r="F1454" s="498" t="str">
        <f>IF($D1454&lt;&gt;"",VLOOKUP($D1454,'SINAPI-MT ABRIL 2021'!$1:$1048576,3,0),"")</f>
        <v>H</v>
      </c>
      <c r="G1454" s="529">
        <v>0.05</v>
      </c>
      <c r="H1454" s="500">
        <f>IF($D1454&lt;&gt;"",VLOOKUP($D1454,'SINAPI-MT ABRIL 2021'!$1:$1048576,4,0),"")</f>
        <v>14</v>
      </c>
      <c r="I1454" s="501">
        <f t="shared" ref="I1454:I1456" si="281">TRUNC(G1454*H1454,2)</f>
        <v>0.7</v>
      </c>
    </row>
    <row r="1455" spans="2:9" ht="12.75">
      <c r="B1455" s="139" t="s">
        <v>783</v>
      </c>
      <c r="C1455" s="131" t="s">
        <v>20</v>
      </c>
      <c r="D1455" s="131">
        <v>88264</v>
      </c>
      <c r="E1455" s="116" t="str">
        <f>IF($D1455&lt;&gt;"",VLOOKUP($D1455,'SINAPI-MT ABRIL 2021'!$A$1:G123545,2,0),"")</f>
        <v>ELETRICISTA COM ENCARGOS COMPLEMENTARES</v>
      </c>
      <c r="F1455" s="117" t="str">
        <f>IF($D1455&lt;&gt;"",VLOOKUP($D1455,'SINAPI-MT ABRIL 2021'!$1:$1048576,3,0),"")</f>
        <v>H</v>
      </c>
      <c r="G1455" s="133">
        <v>0.05</v>
      </c>
      <c r="H1455" s="106">
        <f>IF($D1455&lt;&gt;"",VLOOKUP($D1455,'SINAPI-MT ABRIL 2021'!$1:$1048576,4,0),"")</f>
        <v>18.3</v>
      </c>
      <c r="I1455" s="107">
        <f t="shared" si="281"/>
        <v>0.91</v>
      </c>
    </row>
    <row r="1456" spans="2:9" ht="25.5">
      <c r="B1456" s="139" t="s">
        <v>789</v>
      </c>
      <c r="C1456" s="131" t="s">
        <v>20</v>
      </c>
      <c r="D1456" s="131">
        <v>21016</v>
      </c>
      <c r="E1456" s="116" t="str">
        <f>IF($D1456&lt;&gt;"",VLOOKUP($D1456,'SINAPI-MT ABRIL 2021'!$A$1:G123546,2,0),"")</f>
        <v>TUBO ACO GALVANIZADO COM COSTURA, CLASSE LEVE, DN 100 MM ( 4"),  E = 3,75 MM,  *10,55* KG/M (NBR 5580)</v>
      </c>
      <c r="F1456" s="117" t="str">
        <f>IF($D1456&lt;&gt;"",VLOOKUP($D1456,'SINAPI-MT ABRIL 2021'!$1:$1048576,3,0),"")</f>
        <v xml:space="preserve">M     </v>
      </c>
      <c r="G1456" s="218">
        <v>1</v>
      </c>
      <c r="H1456" s="106">
        <f>IF($D1456&lt;&gt;"",VLOOKUP($D1456,'SINAPI-MT ABRIL 2021'!$1:$1048576,4,0),"")</f>
        <v>187.69</v>
      </c>
      <c r="I1456" s="107">
        <f t="shared" si="281"/>
        <v>187.69</v>
      </c>
    </row>
    <row r="1457" spans="2:9" ht="12.75" customHeight="1" thickBot="1">
      <c r="B1457" s="413"/>
      <c r="C1457" s="414"/>
      <c r="D1457" s="414"/>
      <c r="E1457" s="415"/>
      <c r="F1457" s="416"/>
      <c r="G1457" s="417"/>
      <c r="H1457" s="418"/>
      <c r="I1457" s="419"/>
    </row>
    <row r="1458" spans="2:9" ht="25.5" customHeight="1" thickBot="1">
      <c r="B1458" s="561" t="s">
        <v>315</v>
      </c>
      <c r="C1458" s="557"/>
      <c r="D1458" s="557"/>
      <c r="E1458" s="562" t="s">
        <v>899</v>
      </c>
      <c r="F1458" s="543" t="s">
        <v>994</v>
      </c>
      <c r="G1458" s="544"/>
      <c r="H1458" s="563"/>
      <c r="I1458" s="564">
        <f>TRUNC(SUM(I1459:I1461),2)</f>
        <v>309.27999999999997</v>
      </c>
    </row>
    <row r="1459" spans="2:9" ht="38.25">
      <c r="B1459" s="525" t="s">
        <v>783</v>
      </c>
      <c r="C1459" s="526" t="s">
        <v>20</v>
      </c>
      <c r="D1459" s="526">
        <v>97886</v>
      </c>
      <c r="E1459" s="497" t="str">
        <f>IF($D1459&lt;&gt;"",VLOOKUP($D1459,'SINAPI-MT ABRIL 2021'!$A$1:G123549,2,0),"")</f>
        <v>CAIXA ENTERRADA ELÉTRICA RETANGULAR, EM ALVENARIA COM TIJOLOS CERÂMICOS MACIÇOS, FUNDO COM BRITA, DIMENSÕES INTERNAS: 0,3X0,3X0,3 M. AF_12/2020</v>
      </c>
      <c r="F1459" s="498" t="str">
        <f>IF($D1459&lt;&gt;"",VLOOKUP($D1459,'SINAPI-MT ABRIL 2021'!$1:$1048576,3,0),"")</f>
        <v>UN</v>
      </c>
      <c r="G1459" s="529">
        <v>1</v>
      </c>
      <c r="H1459" s="500">
        <f>IF($D1459&lt;&gt;"",VLOOKUP($D1459,'SINAPI-MT ABRIL 2021'!$1:$1048576,4,0),"")</f>
        <v>142.74</v>
      </c>
      <c r="I1459" s="501">
        <f t="shared" ref="I1459:I1461" si="282">TRUNC(G1459*H1459,2)</f>
        <v>142.74</v>
      </c>
    </row>
    <row r="1460" spans="2:9" ht="25.5">
      <c r="B1460" s="139" t="s">
        <v>789</v>
      </c>
      <c r="C1460" s="131" t="s">
        <v>20</v>
      </c>
      <c r="D1460" s="131">
        <v>11315</v>
      </c>
      <c r="E1460" s="116" t="str">
        <f>IF($D1460&lt;&gt;"",VLOOKUP($D1460,'SINAPI-MT ABRIL 2021'!$A$1:G123550,2,0),"")</f>
        <v>TAMPAO FOFO SIMPLES COM BASE, CLASSE A15 CARGA MAX 1,5 T, 300 X 300 MM, REDE PLUVIAL/ESGOTO</v>
      </c>
      <c r="F1460" s="117" t="str">
        <f>IF($D1460&lt;&gt;"",VLOOKUP($D1460,'SINAPI-MT ABRIL 2021'!$1:$1048576,3,0),"")</f>
        <v xml:space="preserve">UN    </v>
      </c>
      <c r="G1460" s="133">
        <v>1</v>
      </c>
      <c r="H1460" s="106">
        <f>IF($D1460&lt;&gt;"",VLOOKUP($D1460,'SINAPI-MT ABRIL 2021'!$1:$1048576,4,0),"")</f>
        <v>158.13</v>
      </c>
      <c r="I1460" s="107">
        <f t="shared" si="282"/>
        <v>158.13</v>
      </c>
    </row>
    <row r="1461" spans="2:9" ht="12.75">
      <c r="B1461" s="139" t="s">
        <v>783</v>
      </c>
      <c r="C1461" s="131" t="s">
        <v>20</v>
      </c>
      <c r="D1461" s="131">
        <v>88316</v>
      </c>
      <c r="E1461" s="116" t="str">
        <f>IF($D1461&lt;&gt;"",VLOOKUP($D1461,'SINAPI-MT ABRIL 2021'!$A$1:G123551,2,0),"")</f>
        <v>SERVENTE COM ENCARGOS COMPLEMENTARES</v>
      </c>
      <c r="F1461" s="117" t="str">
        <f>IF($D1461&lt;&gt;"",VLOOKUP($D1461,'SINAPI-MT ABRIL 2021'!$1:$1048576,3,0),"")</f>
        <v>H</v>
      </c>
      <c r="G1461" s="218">
        <v>0.6</v>
      </c>
      <c r="H1461" s="106">
        <f>IF($D1461&lt;&gt;"",VLOOKUP($D1461,'SINAPI-MT ABRIL 2021'!$1:$1048576,4,0),"")</f>
        <v>14.02</v>
      </c>
      <c r="I1461" s="107">
        <f t="shared" si="282"/>
        <v>8.41</v>
      </c>
    </row>
    <row r="1462" spans="2:9" ht="12.75" customHeight="1" thickBot="1">
      <c r="B1462" s="413"/>
      <c r="C1462" s="414"/>
      <c r="D1462" s="414"/>
      <c r="E1462" s="415"/>
      <c r="F1462" s="416"/>
      <c r="G1462" s="417"/>
      <c r="H1462" s="418"/>
      <c r="I1462" s="419"/>
    </row>
    <row r="1463" spans="2:9" ht="25.5" customHeight="1" thickBot="1">
      <c r="B1463" s="561" t="s">
        <v>316</v>
      </c>
      <c r="C1463" s="557"/>
      <c r="D1463" s="557"/>
      <c r="E1463" s="562" t="s">
        <v>915</v>
      </c>
      <c r="F1463" s="543" t="s">
        <v>994</v>
      </c>
      <c r="G1463" s="544"/>
      <c r="H1463" s="563"/>
      <c r="I1463" s="564">
        <f>TRUNC(SUM(I1464:I1466),2)</f>
        <v>476.45</v>
      </c>
    </row>
    <row r="1464" spans="2:9" ht="38.25">
      <c r="B1464" s="525" t="s">
        <v>783</v>
      </c>
      <c r="C1464" s="526" t="s">
        <v>20</v>
      </c>
      <c r="D1464" s="526">
        <v>97887</v>
      </c>
      <c r="E1464" s="497" t="str">
        <f>IF($D1464&lt;&gt;"",VLOOKUP($D1464,'SINAPI-MT ABRIL 2021'!$A$1:G123554,2,0),"")</f>
        <v>CAIXA ENTERRADA ELÉTRICA RETANGULAR, EM ALVENARIA COM TIJOLOS CERÂMICOS MACIÇOS, FUNDO COM BRITA, DIMENSÕES INTERNAS: 0,4X0,4X0,4 M. AF_12/2020</v>
      </c>
      <c r="F1464" s="498" t="str">
        <f>IF($D1464&lt;&gt;"",VLOOKUP($D1464,'SINAPI-MT ABRIL 2021'!$1:$1048576,3,0),"")</f>
        <v>UN</v>
      </c>
      <c r="G1464" s="529">
        <v>1</v>
      </c>
      <c r="H1464" s="500">
        <f>IF($D1464&lt;&gt;"",VLOOKUP($D1464,'SINAPI-MT ABRIL 2021'!$1:$1048576,4,0),"")</f>
        <v>226.18</v>
      </c>
      <c r="I1464" s="501">
        <f t="shared" ref="I1464:I1466" si="283">TRUNC(G1464*H1464,2)</f>
        <v>226.18</v>
      </c>
    </row>
    <row r="1465" spans="2:9" ht="25.5">
      <c r="B1465" s="139" t="s">
        <v>789</v>
      </c>
      <c r="C1465" s="131" t="s">
        <v>20</v>
      </c>
      <c r="D1465" s="131">
        <v>21071</v>
      </c>
      <c r="E1465" s="116" t="str">
        <f>IF($D1465&lt;&gt;"",VLOOKUP($D1465,'SINAPI-MT ABRIL 2021'!$A$1:G123555,2,0),"")</f>
        <v>TAMPAO FOFO SIMPLES COM BASE, CLASSE A15 CARGA MAX 1,5 T, 400 X 400 MM, REDE PLUVIAL/ESGOTO/ELETRICA</v>
      </c>
      <c r="F1465" s="117" t="str">
        <f>IF($D1465&lt;&gt;"",VLOOKUP($D1465,'SINAPI-MT ABRIL 2021'!$1:$1048576,3,0),"")</f>
        <v xml:space="preserve">UN    </v>
      </c>
      <c r="G1465" s="133">
        <v>1</v>
      </c>
      <c r="H1465" s="106">
        <f>IF($D1465&lt;&gt;"",VLOOKUP($D1465,'SINAPI-MT ABRIL 2021'!$1:$1048576,4,0),"")</f>
        <v>241.86</v>
      </c>
      <c r="I1465" s="107">
        <f t="shared" si="283"/>
        <v>241.86</v>
      </c>
    </row>
    <row r="1466" spans="2:9" ht="12.75">
      <c r="B1466" s="139" t="s">
        <v>783</v>
      </c>
      <c r="C1466" s="131" t="s">
        <v>20</v>
      </c>
      <c r="D1466" s="131">
        <v>88316</v>
      </c>
      <c r="E1466" s="116" t="str">
        <f>IF($D1466&lt;&gt;"",VLOOKUP($D1466,'SINAPI-MT ABRIL 2021'!$A$1:G123556,2,0),"")</f>
        <v>SERVENTE COM ENCARGOS COMPLEMENTARES</v>
      </c>
      <c r="F1466" s="117" t="str">
        <f>IF($D1466&lt;&gt;"",VLOOKUP($D1466,'SINAPI-MT ABRIL 2021'!$1:$1048576,3,0),"")</f>
        <v>H</v>
      </c>
      <c r="G1466" s="218">
        <v>0.6</v>
      </c>
      <c r="H1466" s="106">
        <f>IF($D1466&lt;&gt;"",VLOOKUP($D1466,'SINAPI-MT ABRIL 2021'!$1:$1048576,4,0),"")</f>
        <v>14.02</v>
      </c>
      <c r="I1466" s="107">
        <f t="shared" si="283"/>
        <v>8.41</v>
      </c>
    </row>
    <row r="1467" spans="2:9" ht="12.75" customHeight="1" thickBot="1">
      <c r="B1467" s="413"/>
      <c r="C1467" s="414"/>
      <c r="D1467" s="414"/>
      <c r="E1467" s="415"/>
      <c r="F1467" s="416"/>
      <c r="G1467" s="417"/>
      <c r="H1467" s="418"/>
      <c r="I1467" s="419"/>
    </row>
    <row r="1468" spans="2:9" ht="15" customHeight="1" thickBot="1">
      <c r="B1468" s="561" t="s">
        <v>317</v>
      </c>
      <c r="C1468" s="557"/>
      <c r="D1468" s="557"/>
      <c r="E1468" s="562" t="s">
        <v>916</v>
      </c>
      <c r="F1468" s="543" t="s">
        <v>994</v>
      </c>
      <c r="G1468" s="544"/>
      <c r="H1468" s="563"/>
      <c r="I1468" s="564">
        <f>TRUNC(SUM(I1469),2)</f>
        <v>108.75</v>
      </c>
    </row>
    <row r="1469" spans="2:9" ht="38.25">
      <c r="B1469" s="525" t="s">
        <v>783</v>
      </c>
      <c r="C1469" s="526" t="s">
        <v>20</v>
      </c>
      <c r="D1469" s="526">
        <v>97881</v>
      </c>
      <c r="E1469" s="497" t="str">
        <f>IF($D1469&lt;&gt;"",VLOOKUP($D1469,'SINAPI-MT ABRIL 2021'!$A$1:G123559,2,0),"")</f>
        <v>CAIXA ENTERRADA ELÉTRICA RETANGULAR, EM CONCRETO PRÉ-MOLDADO, FUNDO COM BRITA, DIMENSÕES INTERNAS: 0,3X0,3X0,3 M. AF_12/2020</v>
      </c>
      <c r="F1469" s="498" t="str">
        <f>IF($D1469&lt;&gt;"",VLOOKUP($D1469,'SINAPI-MT ABRIL 2021'!$1:$1048576,3,0),"")</f>
        <v>UN</v>
      </c>
      <c r="G1469" s="527">
        <v>1</v>
      </c>
      <c r="H1469" s="500">
        <f>IF($D1469&lt;&gt;"",VLOOKUP($D1469,'SINAPI-MT ABRIL 2021'!$1:$1048576,4,0),"")</f>
        <v>108.75</v>
      </c>
      <c r="I1469" s="501">
        <f t="shared" ref="I1469" si="284">TRUNC(G1469*H1469,2)</f>
        <v>108.75</v>
      </c>
    </row>
    <row r="1470" spans="2:9" ht="12.75" customHeight="1" thickBot="1">
      <c r="B1470" s="413"/>
      <c r="C1470" s="414"/>
      <c r="D1470" s="414"/>
      <c r="E1470" s="415"/>
      <c r="F1470" s="416"/>
      <c r="G1470" s="417"/>
      <c r="H1470" s="418"/>
      <c r="I1470" s="419"/>
    </row>
    <row r="1471" spans="2:9" ht="15" customHeight="1" thickBot="1">
      <c r="B1471" s="561" t="s">
        <v>318</v>
      </c>
      <c r="C1471" s="557"/>
      <c r="D1471" s="557"/>
      <c r="E1471" s="562" t="s">
        <v>900</v>
      </c>
      <c r="F1471" s="543" t="s">
        <v>994</v>
      </c>
      <c r="G1471" s="544"/>
      <c r="H1471" s="563"/>
      <c r="I1471" s="564">
        <f>TRUNC(SUM(I1472),2)</f>
        <v>18.79</v>
      </c>
    </row>
    <row r="1472" spans="2:9" ht="25.5">
      <c r="B1472" s="525" t="s">
        <v>783</v>
      </c>
      <c r="C1472" s="526" t="s">
        <v>20</v>
      </c>
      <c r="D1472" s="526">
        <v>91939</v>
      </c>
      <c r="E1472" s="497" t="str">
        <f>IF($D1472&lt;&gt;"",VLOOKUP($D1472,'SINAPI-MT ABRIL 2021'!$A$1:G123562,2,0),"")</f>
        <v>CAIXA RETANGULAR 4" X 2" ALTA (2,00 M DO PISO), PVC, INSTALADA EM PAREDE - FORNECIMENTO E INSTALAÇÃO. AF_12/2015</v>
      </c>
      <c r="F1472" s="498" t="str">
        <f>IF($D1472&lt;&gt;"",VLOOKUP($D1472,'SINAPI-MT ABRIL 2021'!$1:$1048576,3,0),"")</f>
        <v>UN</v>
      </c>
      <c r="G1472" s="527">
        <v>1</v>
      </c>
      <c r="H1472" s="500">
        <f>IF($D1472&lt;&gt;"",VLOOKUP($D1472,'SINAPI-MT ABRIL 2021'!$1:$1048576,4,0),"")</f>
        <v>18.79</v>
      </c>
      <c r="I1472" s="501">
        <f t="shared" ref="I1472" si="285">TRUNC(G1472*H1472,2)</f>
        <v>18.79</v>
      </c>
    </row>
    <row r="1473" spans="2:9" ht="12.75" customHeight="1" thickBot="1">
      <c r="B1473" s="413"/>
      <c r="C1473" s="414"/>
      <c r="D1473" s="414"/>
      <c r="E1473" s="415"/>
      <c r="F1473" s="416"/>
      <c r="G1473" s="417"/>
      <c r="H1473" s="418"/>
      <c r="I1473" s="419"/>
    </row>
    <row r="1474" spans="2:9" ht="15" customHeight="1" thickBot="1">
      <c r="B1474" s="561" t="s">
        <v>319</v>
      </c>
      <c r="C1474" s="557"/>
      <c r="D1474" s="557"/>
      <c r="E1474" s="562" t="s">
        <v>901</v>
      </c>
      <c r="F1474" s="543" t="s">
        <v>994</v>
      </c>
      <c r="G1474" s="544"/>
      <c r="H1474" s="563"/>
      <c r="I1474" s="564">
        <f>TRUNC(SUM(I1475),2)</f>
        <v>23</v>
      </c>
    </row>
    <row r="1475" spans="2:9" ht="25.5">
      <c r="B1475" s="525" t="s">
        <v>783</v>
      </c>
      <c r="C1475" s="526" t="s">
        <v>20</v>
      </c>
      <c r="D1475" s="526">
        <v>91942</v>
      </c>
      <c r="E1475" s="497" t="str">
        <f>IF($D1475&lt;&gt;"",VLOOKUP($D1475,'SINAPI-MT ABRIL 2021'!$A$1:G123565,2,0),"")</f>
        <v>CAIXA RETANGULAR 4" X 4" ALTA (2,00 M DO PISO), PVC, INSTALADA EM PAREDE - FORNECIMENTO E INSTALAÇÃO. AF_12/2015</v>
      </c>
      <c r="F1475" s="498" t="str">
        <f>IF($D1475&lt;&gt;"",VLOOKUP($D1475,'SINAPI-MT ABRIL 2021'!$1:$1048576,3,0),"")</f>
        <v>UN</v>
      </c>
      <c r="G1475" s="527">
        <v>1</v>
      </c>
      <c r="H1475" s="500">
        <f>IF($D1475&lt;&gt;"",VLOOKUP($D1475,'SINAPI-MT ABRIL 2021'!$1:$1048576,4,0),"")</f>
        <v>23</v>
      </c>
      <c r="I1475" s="501">
        <f t="shared" ref="I1475" si="286">TRUNC(G1475*H1475,2)</f>
        <v>23</v>
      </c>
    </row>
    <row r="1476" spans="2:9" ht="12.75" customHeight="1" thickBot="1">
      <c r="B1476" s="413"/>
      <c r="C1476" s="414"/>
      <c r="D1476" s="414"/>
      <c r="E1476" s="415"/>
      <c r="F1476" s="416"/>
      <c r="G1476" s="417"/>
      <c r="H1476" s="418"/>
      <c r="I1476" s="419"/>
    </row>
    <row r="1477" spans="2:9" ht="36" customHeight="1" thickBot="1">
      <c r="B1477" s="561" t="s">
        <v>320</v>
      </c>
      <c r="C1477" s="557"/>
      <c r="D1477" s="557"/>
      <c r="E1477" s="562" t="s">
        <v>1111</v>
      </c>
      <c r="F1477" s="543" t="s">
        <v>994</v>
      </c>
      <c r="G1477" s="544"/>
      <c r="H1477" s="563"/>
      <c r="I1477" s="564">
        <f>TRUNC(SUM(I1478),2)</f>
        <v>7.47</v>
      </c>
    </row>
    <row r="1478" spans="2:9" ht="25.5">
      <c r="B1478" s="525" t="s">
        <v>783</v>
      </c>
      <c r="C1478" s="526" t="s">
        <v>20</v>
      </c>
      <c r="D1478" s="526">
        <v>91937</v>
      </c>
      <c r="E1478" s="497" t="str">
        <f>IF($D1478&lt;&gt;"",VLOOKUP($D1478,'SINAPI-MT ABRIL 2021'!$A$1:G123568,2,0),"")</f>
        <v>CAIXA OCTOGONAL 3" X 3", PVC, INSTALADA EM LAJE - FORNECIMENTO E INSTALAÇÃO. AF_12/2015</v>
      </c>
      <c r="F1478" s="498" t="str">
        <f>IF($D1478&lt;&gt;"",VLOOKUP($D1478,'SINAPI-MT ABRIL 2021'!$1:$1048576,3,0),"")</f>
        <v>UN</v>
      </c>
      <c r="G1478" s="527">
        <v>1</v>
      </c>
      <c r="H1478" s="500">
        <f>IF($D1478&lt;&gt;"",VLOOKUP($D1478,'SINAPI-MT ABRIL 2021'!$1:$1048576,4,0),"")</f>
        <v>7.47</v>
      </c>
      <c r="I1478" s="501">
        <f t="shared" ref="I1478" si="287">TRUNC(G1478*H1478,2)</f>
        <v>7.47</v>
      </c>
    </row>
    <row r="1479" spans="2:9" ht="12.75" customHeight="1" thickBot="1">
      <c r="B1479" s="427"/>
      <c r="C1479" s="428"/>
      <c r="D1479" s="414"/>
      <c r="E1479" s="415"/>
      <c r="F1479" s="416"/>
      <c r="G1479" s="417"/>
      <c r="H1479" s="418"/>
      <c r="I1479" s="419"/>
    </row>
    <row r="1480" spans="2:9" ht="51" customHeight="1" thickBot="1">
      <c r="B1480" s="561" t="s">
        <v>321</v>
      </c>
      <c r="C1480" s="557"/>
      <c r="D1480" s="557"/>
      <c r="E1480" s="562" t="s">
        <v>902</v>
      </c>
      <c r="F1480" s="543" t="s">
        <v>397</v>
      </c>
      <c r="G1480" s="544"/>
      <c r="H1480" s="563"/>
      <c r="I1480" s="564">
        <f>TRUNC(SUM(I1481),2)</f>
        <v>3.65</v>
      </c>
    </row>
    <row r="1481" spans="2:9" ht="38.25">
      <c r="B1481" s="525" t="s">
        <v>783</v>
      </c>
      <c r="C1481" s="526" t="s">
        <v>20</v>
      </c>
      <c r="D1481" s="526">
        <v>91926</v>
      </c>
      <c r="E1481" s="497" t="str">
        <f>IF($D1481&lt;&gt;"",VLOOKUP($D1481,'SINAPI-MT ABRIL 2021'!$A$1:G123571,2,0),"")</f>
        <v>CABO DE COBRE FLEXÍVEL ISOLADO, 2,5 MM², ANTI-CHAMA 450/750 V, PARA CIRCUITOS TERMINAIS - FORNECIMENTO E INSTALAÇÃO. AF_12/2015</v>
      </c>
      <c r="F1481" s="498" t="str">
        <f>IF($D1481&lt;&gt;"",VLOOKUP($D1481,'SINAPI-MT ABRIL 2021'!$1:$1048576,3,0),"")</f>
        <v>M</v>
      </c>
      <c r="G1481" s="527">
        <v>1</v>
      </c>
      <c r="H1481" s="500">
        <f>IF($D1481&lt;&gt;"",VLOOKUP($D1481,'SINAPI-MT ABRIL 2021'!$1:$1048576,4,0),"")</f>
        <v>3.65</v>
      </c>
      <c r="I1481" s="501">
        <f t="shared" ref="I1481" si="288">TRUNC(G1481*H1481,2)</f>
        <v>3.65</v>
      </c>
    </row>
    <row r="1482" spans="2:9" ht="12.75" customHeight="1" thickBot="1">
      <c r="B1482" s="453"/>
      <c r="C1482" s="448"/>
      <c r="D1482" s="414"/>
      <c r="E1482" s="449"/>
      <c r="F1482" s="450"/>
      <c r="G1482" s="451"/>
      <c r="H1482" s="418"/>
      <c r="I1482" s="452"/>
    </row>
    <row r="1483" spans="2:9" ht="51" customHeight="1" thickBot="1">
      <c r="B1483" s="561" t="s">
        <v>322</v>
      </c>
      <c r="C1483" s="557"/>
      <c r="D1483" s="557"/>
      <c r="E1483" s="562" t="s">
        <v>903</v>
      </c>
      <c r="F1483" s="543" t="s">
        <v>397</v>
      </c>
      <c r="G1483" s="544"/>
      <c r="H1483" s="563"/>
      <c r="I1483" s="564">
        <f>TRUNC(SUM(I1484),2)</f>
        <v>6.08</v>
      </c>
    </row>
    <row r="1484" spans="2:9" ht="38.25">
      <c r="B1484" s="525" t="s">
        <v>783</v>
      </c>
      <c r="C1484" s="526" t="s">
        <v>20</v>
      </c>
      <c r="D1484" s="526">
        <v>91928</v>
      </c>
      <c r="E1484" s="497" t="str">
        <f>IF($D1484&lt;&gt;"",VLOOKUP($D1484,'SINAPI-MT ABRIL 2021'!$A$1:G123574,2,0),"")</f>
        <v>CABO DE COBRE FLEXÍVEL ISOLADO, 4 MM², ANTI-CHAMA 450/750 V, PARA CIRCUITOS TERMINAIS - FORNECIMENTO E INSTALAÇÃO. AF_12/2015</v>
      </c>
      <c r="F1484" s="498" t="str">
        <f>IF($D1484&lt;&gt;"",VLOOKUP($D1484,'SINAPI-MT ABRIL 2021'!$1:$1048576,3,0),"")</f>
        <v>M</v>
      </c>
      <c r="G1484" s="527">
        <v>1</v>
      </c>
      <c r="H1484" s="500">
        <f>IF($D1484&lt;&gt;"",VLOOKUP($D1484,'SINAPI-MT ABRIL 2021'!$1:$1048576,4,0),"")</f>
        <v>6.08</v>
      </c>
      <c r="I1484" s="501">
        <f t="shared" ref="I1484" si="289">TRUNC(G1484*H1484,2)</f>
        <v>6.08</v>
      </c>
    </row>
    <row r="1485" spans="2:9" ht="12.75" customHeight="1" thickBot="1">
      <c r="B1485" s="453"/>
      <c r="C1485" s="448"/>
      <c r="D1485" s="448"/>
      <c r="E1485" s="457"/>
      <c r="F1485" s="450"/>
      <c r="G1485" s="451"/>
      <c r="H1485" s="418"/>
      <c r="I1485" s="452"/>
    </row>
    <row r="1486" spans="2:9" ht="51" customHeight="1" thickBot="1">
      <c r="B1486" s="561" t="s">
        <v>323</v>
      </c>
      <c r="C1486" s="557"/>
      <c r="D1486" s="557"/>
      <c r="E1486" s="562" t="s">
        <v>904</v>
      </c>
      <c r="F1486" s="543" t="s">
        <v>397</v>
      </c>
      <c r="G1486" s="544"/>
      <c r="H1486" s="563"/>
      <c r="I1486" s="564">
        <f>TRUNC(SUM(I1487),2)</f>
        <v>8.35</v>
      </c>
    </row>
    <row r="1487" spans="2:9" ht="38.25">
      <c r="B1487" s="525" t="s">
        <v>783</v>
      </c>
      <c r="C1487" s="526" t="s">
        <v>20</v>
      </c>
      <c r="D1487" s="526">
        <v>91930</v>
      </c>
      <c r="E1487" s="497" t="str">
        <f>IF($D1487&lt;&gt;"",VLOOKUP($D1487,'SINAPI-MT ABRIL 2021'!$A$1:G123577,2,0),"")</f>
        <v>CABO DE COBRE FLEXÍVEL ISOLADO, 6 MM², ANTI-CHAMA 450/750 V, PARA CIRCUITOS TERMINAIS - FORNECIMENTO E INSTALAÇÃO. AF_12/2015</v>
      </c>
      <c r="F1487" s="498" t="str">
        <f>IF($D1487&lt;&gt;"",VLOOKUP($D1487,'SINAPI-MT ABRIL 2021'!$1:$1048576,3,0),"")</f>
        <v>M</v>
      </c>
      <c r="G1487" s="527">
        <v>1</v>
      </c>
      <c r="H1487" s="500">
        <f>IF($D1487&lt;&gt;"",VLOOKUP($D1487,'SINAPI-MT ABRIL 2021'!$1:$1048576,4,0),"")</f>
        <v>8.35</v>
      </c>
      <c r="I1487" s="501">
        <f t="shared" ref="I1487" si="290">TRUNC(G1487*H1487,2)</f>
        <v>8.35</v>
      </c>
    </row>
    <row r="1488" spans="2:9" ht="12.75" customHeight="1" thickBot="1">
      <c r="B1488" s="413"/>
      <c r="C1488" s="414"/>
      <c r="D1488" s="414"/>
      <c r="E1488" s="415"/>
      <c r="F1488" s="416"/>
      <c r="G1488" s="456"/>
      <c r="H1488" s="418"/>
      <c r="I1488" s="419"/>
    </row>
    <row r="1489" spans="2:9" ht="51" customHeight="1" thickBot="1">
      <c r="B1489" s="561" t="s">
        <v>324</v>
      </c>
      <c r="C1489" s="557"/>
      <c r="D1489" s="557"/>
      <c r="E1489" s="562" t="s">
        <v>1112</v>
      </c>
      <c r="F1489" s="543" t="s">
        <v>397</v>
      </c>
      <c r="G1489" s="544"/>
      <c r="H1489" s="563"/>
      <c r="I1489" s="564">
        <f>TRUNC(SUM(I1490),2)</f>
        <v>13.87</v>
      </c>
    </row>
    <row r="1490" spans="2:9" ht="38.25">
      <c r="B1490" s="525" t="s">
        <v>783</v>
      </c>
      <c r="C1490" s="526" t="s">
        <v>20</v>
      </c>
      <c r="D1490" s="526">
        <v>91932</v>
      </c>
      <c r="E1490" s="497" t="str">
        <f>IF($D1490&lt;&gt;"",VLOOKUP($D1490,'SINAPI-MT ABRIL 2021'!$A$1:G123580,2,0),"")</f>
        <v>CABO DE COBRE FLEXÍVEL ISOLADO, 10 MM², ANTI-CHAMA 450/750 V, PARA CIRCUITOS TERMINAIS - FORNECIMENTO E INSTALAÇÃO. AF_12/2015</v>
      </c>
      <c r="F1490" s="498" t="str">
        <f>IF($D1490&lt;&gt;"",VLOOKUP($D1490,'SINAPI-MT ABRIL 2021'!$1:$1048576,3,0),"")</f>
        <v>M</v>
      </c>
      <c r="G1490" s="527">
        <v>1</v>
      </c>
      <c r="H1490" s="500">
        <f>IF($D1490&lt;&gt;"",VLOOKUP($D1490,'SINAPI-MT ABRIL 2021'!$1:$1048576,4,0),"")</f>
        <v>13.87</v>
      </c>
      <c r="I1490" s="501">
        <f t="shared" ref="I1490" si="291">TRUNC(G1490*H1490,2)</f>
        <v>13.87</v>
      </c>
    </row>
    <row r="1491" spans="2:9" ht="12.75" customHeight="1" thickBot="1">
      <c r="B1491" s="413"/>
      <c r="C1491" s="414"/>
      <c r="D1491" s="414"/>
      <c r="E1491" s="415"/>
      <c r="F1491" s="416"/>
      <c r="G1491" s="456"/>
      <c r="H1491" s="418"/>
      <c r="I1491" s="419"/>
    </row>
    <row r="1492" spans="2:9" ht="51" customHeight="1" thickBot="1">
      <c r="B1492" s="561" t="s">
        <v>325</v>
      </c>
      <c r="C1492" s="557"/>
      <c r="D1492" s="557"/>
      <c r="E1492" s="562" t="s">
        <v>905</v>
      </c>
      <c r="F1492" s="543" t="s">
        <v>397</v>
      </c>
      <c r="G1492" s="544"/>
      <c r="H1492" s="563"/>
      <c r="I1492" s="564">
        <f>TRUNC(SUM(I1493),2)</f>
        <v>19.68</v>
      </c>
    </row>
    <row r="1493" spans="2:9" ht="38.25">
      <c r="B1493" s="525" t="s">
        <v>783</v>
      </c>
      <c r="C1493" s="526" t="s">
        <v>20</v>
      </c>
      <c r="D1493" s="526">
        <v>91934</v>
      </c>
      <c r="E1493" s="497" t="str">
        <f>IF($D1493&lt;&gt;"",VLOOKUP($D1493,'SINAPI-MT ABRIL 2021'!$A$1:G123583,2,0),"")</f>
        <v>CABO DE COBRE FLEXÍVEL ISOLADO, 16 MM², ANTI-CHAMA 450/750 V, PARA CIRCUITOS TERMINAIS - FORNECIMENTO E INSTALAÇÃO. AF_12/2015</v>
      </c>
      <c r="F1493" s="498" t="str">
        <f>IF($D1493&lt;&gt;"",VLOOKUP($D1493,'SINAPI-MT ABRIL 2021'!$1:$1048576,3,0),"")</f>
        <v>M</v>
      </c>
      <c r="G1493" s="527">
        <v>1</v>
      </c>
      <c r="H1493" s="500">
        <f>IF($D1493&lt;&gt;"",VLOOKUP($D1493,'SINAPI-MT ABRIL 2021'!$1:$1048576,4,0),"")</f>
        <v>19.68</v>
      </c>
      <c r="I1493" s="501">
        <f t="shared" ref="I1493" si="292">TRUNC(G1493*H1493,2)</f>
        <v>19.68</v>
      </c>
    </row>
    <row r="1494" spans="2:9" ht="12.75" customHeight="1" thickBot="1">
      <c r="B1494" s="413"/>
      <c r="C1494" s="414"/>
      <c r="D1494" s="414"/>
      <c r="E1494" s="415"/>
      <c r="F1494" s="416"/>
      <c r="G1494" s="456"/>
      <c r="H1494" s="418"/>
      <c r="I1494" s="419"/>
    </row>
    <row r="1495" spans="2:9" ht="51" customHeight="1" thickBot="1">
      <c r="B1495" s="561" t="s">
        <v>326</v>
      </c>
      <c r="C1495" s="557"/>
      <c r="D1495" s="557"/>
      <c r="E1495" s="562" t="s">
        <v>906</v>
      </c>
      <c r="F1495" s="543" t="s">
        <v>397</v>
      </c>
      <c r="G1495" s="544"/>
      <c r="H1495" s="563"/>
      <c r="I1495" s="564">
        <f>TRUNC(SUM(I1496),2)</f>
        <v>26.08</v>
      </c>
    </row>
    <row r="1496" spans="2:9" ht="25.5">
      <c r="B1496" s="525" t="s">
        <v>783</v>
      </c>
      <c r="C1496" s="526" t="s">
        <v>20</v>
      </c>
      <c r="D1496" s="526">
        <v>92983</v>
      </c>
      <c r="E1496" s="497" t="str">
        <f>IF($D1496&lt;&gt;"",VLOOKUP($D1496,'SINAPI-MT ABRIL 2021'!$A$1:G123586,2,0),"")</f>
        <v>CABO DE COBRE FLEXÍVEL ISOLADO, 25 MM², ANTI-CHAMA 450/750 V, PARA DISTRIBUIÇÃO - FORNECIMENTO E INSTALAÇÃO. AF_12/2015</v>
      </c>
      <c r="F1496" s="498" t="str">
        <f>IF($D1496&lt;&gt;"",VLOOKUP($D1496,'SINAPI-MT ABRIL 2021'!$1:$1048576,3,0),"")</f>
        <v>M</v>
      </c>
      <c r="G1496" s="527">
        <v>1</v>
      </c>
      <c r="H1496" s="500">
        <f>IF($D1496&lt;&gt;"",VLOOKUP($D1496,'SINAPI-MT ABRIL 2021'!$1:$1048576,4,0),"")</f>
        <v>26.08</v>
      </c>
      <c r="I1496" s="501">
        <f t="shared" ref="I1496" si="293">TRUNC(G1496*H1496,2)</f>
        <v>26.08</v>
      </c>
    </row>
    <row r="1497" spans="2:9" ht="12.75" customHeight="1" thickBot="1">
      <c r="B1497" s="429"/>
      <c r="C1497" s="430"/>
      <c r="D1497" s="430"/>
      <c r="E1497" s="458"/>
      <c r="F1497" s="430"/>
      <c r="G1497" s="431"/>
      <c r="H1497" s="423"/>
      <c r="I1497" s="459"/>
    </row>
    <row r="1498" spans="2:9" ht="51" customHeight="1" thickBot="1">
      <c r="B1498" s="561" t="s">
        <v>327</v>
      </c>
      <c r="C1498" s="557"/>
      <c r="D1498" s="557"/>
      <c r="E1498" s="562" t="s">
        <v>907</v>
      </c>
      <c r="F1498" s="543" t="s">
        <v>397</v>
      </c>
      <c r="G1498" s="544"/>
      <c r="H1498" s="563"/>
      <c r="I1498" s="564">
        <f>TRUNC(SUM(I1499),2)</f>
        <v>35.369999999999997</v>
      </c>
    </row>
    <row r="1499" spans="2:9" ht="25.5">
      <c r="B1499" s="525" t="s">
        <v>783</v>
      </c>
      <c r="C1499" s="526" t="s">
        <v>20</v>
      </c>
      <c r="D1499" s="526">
        <v>92985</v>
      </c>
      <c r="E1499" s="497" t="str">
        <f>IF($D1499&lt;&gt;"",VLOOKUP($D1499,'SINAPI-MT ABRIL 2021'!$A$1:G123589,2,0),"")</f>
        <v>CABO DE COBRE FLEXÍVEL ISOLADO, 35 MM², ANTI-CHAMA 450/750 V, PARA DISTRIBUIÇÃO - FORNECIMENTO E INSTALAÇÃO. AF_12/2015</v>
      </c>
      <c r="F1499" s="498" t="str">
        <f>IF($D1499&lt;&gt;"",VLOOKUP($D1499,'SINAPI-MT ABRIL 2021'!$1:$1048576,3,0),"")</f>
        <v>M</v>
      </c>
      <c r="G1499" s="527">
        <v>1</v>
      </c>
      <c r="H1499" s="500">
        <f>IF($D1499&lt;&gt;"",VLOOKUP($D1499,'SINAPI-MT ABRIL 2021'!$1:$1048576,4,0),"")</f>
        <v>35.369999999999997</v>
      </c>
      <c r="I1499" s="501">
        <f t="shared" ref="I1499" si="294">TRUNC(G1499*H1499,2)</f>
        <v>35.369999999999997</v>
      </c>
    </row>
    <row r="1500" spans="2:9" ht="12.75" customHeight="1" thickBot="1">
      <c r="B1500" s="355"/>
      <c r="C1500" s="356"/>
      <c r="D1500" s="356"/>
      <c r="E1500" s="415"/>
      <c r="F1500" s="416"/>
      <c r="G1500" s="425"/>
      <c r="H1500" s="418"/>
      <c r="I1500" s="426"/>
    </row>
    <row r="1501" spans="2:9" ht="51" customHeight="1" thickBot="1">
      <c r="B1501" s="561" t="s">
        <v>328</v>
      </c>
      <c r="C1501" s="557"/>
      <c r="D1501" s="557"/>
      <c r="E1501" s="562" t="s">
        <v>908</v>
      </c>
      <c r="F1501" s="543" t="s">
        <v>397</v>
      </c>
      <c r="G1501" s="544"/>
      <c r="H1501" s="563"/>
      <c r="I1501" s="564">
        <f>TRUNC(SUM(I1502),2)</f>
        <v>51.25</v>
      </c>
    </row>
    <row r="1502" spans="2:9" ht="25.5">
      <c r="B1502" s="525" t="s">
        <v>783</v>
      </c>
      <c r="C1502" s="526" t="s">
        <v>20</v>
      </c>
      <c r="D1502" s="526">
        <v>92987</v>
      </c>
      <c r="E1502" s="497" t="str">
        <f>IF($D1502&lt;&gt;"",VLOOKUP($D1502,'SINAPI-MT ABRIL 2021'!$A$1:G123592,2,0),"")</f>
        <v>CABO DE COBRE FLEXÍVEL ISOLADO, 50 MM², ANTI-CHAMA 450/750 V, PARA DISTRIBUIÇÃO - FORNECIMENTO E INSTALAÇÃO. AF_12/2015</v>
      </c>
      <c r="F1502" s="498" t="str">
        <f>IF($D1502&lt;&gt;"",VLOOKUP($D1502,'SINAPI-MT ABRIL 2021'!$1:$1048576,3,0),"")</f>
        <v>M</v>
      </c>
      <c r="G1502" s="527">
        <v>1</v>
      </c>
      <c r="H1502" s="500">
        <f>IF($D1502&lt;&gt;"",VLOOKUP($D1502,'SINAPI-MT ABRIL 2021'!$1:$1048576,4,0),"")</f>
        <v>51.25</v>
      </c>
      <c r="I1502" s="501">
        <f t="shared" ref="I1502" si="295">TRUNC(G1502*H1502,2)</f>
        <v>51.25</v>
      </c>
    </row>
    <row r="1503" spans="2:9" ht="12.75" customHeight="1" thickBot="1">
      <c r="B1503" s="355"/>
      <c r="C1503" s="356"/>
      <c r="D1503" s="356"/>
      <c r="E1503" s="415"/>
      <c r="F1503" s="416"/>
      <c r="G1503" s="425"/>
      <c r="H1503" s="418"/>
      <c r="I1503" s="426"/>
    </row>
    <row r="1504" spans="2:9" ht="51" customHeight="1" thickBot="1">
      <c r="B1504" s="561" t="s">
        <v>329</v>
      </c>
      <c r="C1504" s="557"/>
      <c r="D1504" s="557"/>
      <c r="E1504" s="562" t="s">
        <v>909</v>
      </c>
      <c r="F1504" s="543" t="s">
        <v>397</v>
      </c>
      <c r="G1504" s="544"/>
      <c r="H1504" s="563"/>
      <c r="I1504" s="564">
        <f>TRUNC(SUM(I1505),2)</f>
        <v>71.52</v>
      </c>
    </row>
    <row r="1505" spans="2:9" ht="25.5">
      <c r="B1505" s="525" t="s">
        <v>783</v>
      </c>
      <c r="C1505" s="526" t="s">
        <v>20</v>
      </c>
      <c r="D1505" s="526">
        <v>92989</v>
      </c>
      <c r="E1505" s="497" t="str">
        <f>IF($D1505&lt;&gt;"",VLOOKUP($D1505,'SINAPI-MT ABRIL 2021'!$A$1:G123595,2,0),"")</f>
        <v>CABO DE COBRE FLEXÍVEL ISOLADO, 70 MM², ANTI-CHAMA 450/750 V, PARA DISTRIBUIÇÃO - FORNECIMENTO E INSTALAÇÃO. AF_12/2015</v>
      </c>
      <c r="F1505" s="498" t="str">
        <f>IF($D1505&lt;&gt;"",VLOOKUP($D1505,'SINAPI-MT ABRIL 2021'!$1:$1048576,3,0),"")</f>
        <v>M</v>
      </c>
      <c r="G1505" s="527">
        <v>1</v>
      </c>
      <c r="H1505" s="500">
        <f>IF($D1505&lt;&gt;"",VLOOKUP($D1505,'SINAPI-MT ABRIL 2021'!$1:$1048576,4,0),"")</f>
        <v>71.52</v>
      </c>
      <c r="I1505" s="501">
        <f t="shared" ref="I1505" si="296">TRUNC(G1505*H1505,2)</f>
        <v>71.52</v>
      </c>
    </row>
    <row r="1506" spans="2:9" ht="12.75" customHeight="1" thickBot="1">
      <c r="B1506" s="413"/>
      <c r="C1506" s="414"/>
      <c r="D1506" s="414"/>
      <c r="E1506" s="415"/>
      <c r="F1506" s="416"/>
      <c r="G1506" s="456"/>
      <c r="H1506" s="418"/>
      <c r="I1506" s="419"/>
    </row>
    <row r="1507" spans="2:9" ht="51" customHeight="1" thickBot="1">
      <c r="B1507" s="561" t="s">
        <v>330</v>
      </c>
      <c r="C1507" s="557"/>
      <c r="D1507" s="557"/>
      <c r="E1507" s="562" t="s">
        <v>910</v>
      </c>
      <c r="F1507" s="543" t="s">
        <v>397</v>
      </c>
      <c r="G1507" s="544"/>
      <c r="H1507" s="563"/>
      <c r="I1507" s="564">
        <f>TRUNC(SUM(I1508),2)</f>
        <v>93.43</v>
      </c>
    </row>
    <row r="1508" spans="2:9" ht="25.5">
      <c r="B1508" s="525" t="s">
        <v>783</v>
      </c>
      <c r="C1508" s="526" t="s">
        <v>20</v>
      </c>
      <c r="D1508" s="526">
        <v>92991</v>
      </c>
      <c r="E1508" s="497" t="str">
        <f>IF($D1508&lt;&gt;"",VLOOKUP($D1508,'SINAPI-MT ABRIL 2021'!$A$1:G123598,2,0),"")</f>
        <v>CABO DE COBRE FLEXÍVEL ISOLADO, 95 MM², ANTI-CHAMA 450/750 V, PARA DISTRIBUIÇÃO - FORNECIMENTO E INSTALAÇÃO. AF_12/2015</v>
      </c>
      <c r="F1508" s="498" t="str">
        <f>IF($D1508&lt;&gt;"",VLOOKUP($D1508,'SINAPI-MT ABRIL 2021'!$1:$1048576,3,0),"")</f>
        <v>M</v>
      </c>
      <c r="G1508" s="527">
        <v>1</v>
      </c>
      <c r="H1508" s="500">
        <f>IF($D1508&lt;&gt;"",VLOOKUP($D1508,'SINAPI-MT ABRIL 2021'!$1:$1048576,4,0),"")</f>
        <v>93.43</v>
      </c>
      <c r="I1508" s="501">
        <f t="shared" ref="I1508" si="297">TRUNC(G1508*H1508,2)</f>
        <v>93.43</v>
      </c>
    </row>
    <row r="1509" spans="2:9" ht="12.75" customHeight="1" thickBot="1">
      <c r="B1509" s="413"/>
      <c r="C1509" s="414"/>
      <c r="D1509" s="414"/>
      <c r="E1509" s="415"/>
      <c r="F1509" s="416"/>
      <c r="G1509" s="456"/>
      <c r="H1509" s="418"/>
      <c r="I1509" s="419"/>
    </row>
    <row r="1510" spans="2:9" ht="51" customHeight="1" thickBot="1">
      <c r="B1510" s="561" t="s">
        <v>331</v>
      </c>
      <c r="C1510" s="557"/>
      <c r="D1510" s="557"/>
      <c r="E1510" s="562" t="s">
        <v>911</v>
      </c>
      <c r="F1510" s="543" t="s">
        <v>397</v>
      </c>
      <c r="G1510" s="544"/>
      <c r="H1510" s="563"/>
      <c r="I1510" s="564">
        <f>TRUNC(SUM(I1511),2)</f>
        <v>120.02</v>
      </c>
    </row>
    <row r="1511" spans="2:9" ht="25.5">
      <c r="B1511" s="525" t="s">
        <v>783</v>
      </c>
      <c r="C1511" s="526" t="s">
        <v>20</v>
      </c>
      <c r="D1511" s="526">
        <v>92993</v>
      </c>
      <c r="E1511" s="497" t="str">
        <f>IF($D1511&lt;&gt;"",VLOOKUP($D1511,'SINAPI-MT ABRIL 2021'!$A$1:G123601,2,0),"")</f>
        <v>CABO DE COBRE FLEXÍVEL ISOLADO, 120 MM², ANTI-CHAMA 450/750 V, PARA DISTRIBUIÇÃO - FORNECIMENTO E INSTALAÇÃO. AF_12/2015</v>
      </c>
      <c r="F1511" s="498" t="str">
        <f>IF($D1511&lt;&gt;"",VLOOKUP($D1511,'SINAPI-MT ABRIL 2021'!$1:$1048576,3,0),"")</f>
        <v>M</v>
      </c>
      <c r="G1511" s="527">
        <v>1</v>
      </c>
      <c r="H1511" s="500">
        <f>IF($D1511&lt;&gt;"",VLOOKUP($D1511,'SINAPI-MT ABRIL 2021'!$1:$1048576,4,0),"")</f>
        <v>120.02</v>
      </c>
      <c r="I1511" s="501">
        <f t="shared" ref="I1511" si="298">TRUNC(G1511*H1511,2)</f>
        <v>120.02</v>
      </c>
    </row>
    <row r="1512" spans="2:9" ht="12.75" customHeight="1" thickBot="1">
      <c r="B1512" s="413"/>
      <c r="C1512" s="414"/>
      <c r="D1512" s="414"/>
      <c r="E1512" s="415"/>
      <c r="F1512" s="416"/>
      <c r="G1512" s="456"/>
      <c r="H1512" s="418"/>
      <c r="I1512" s="419"/>
    </row>
    <row r="1513" spans="2:9" ht="51" customHeight="1" thickBot="1">
      <c r="B1513" s="561" t="s">
        <v>1113</v>
      </c>
      <c r="C1513" s="557"/>
      <c r="D1513" s="557"/>
      <c r="E1513" s="562" t="s">
        <v>1114</v>
      </c>
      <c r="F1513" s="543" t="s">
        <v>397</v>
      </c>
      <c r="G1513" s="544"/>
      <c r="H1513" s="563"/>
      <c r="I1513" s="564">
        <f>TRUNC(SUM(I1514),2)</f>
        <v>239.63</v>
      </c>
    </row>
    <row r="1514" spans="2:9" ht="42.75" customHeight="1">
      <c r="B1514" s="525" t="s">
        <v>783</v>
      </c>
      <c r="C1514" s="526" t="s">
        <v>20</v>
      </c>
      <c r="D1514" s="526">
        <v>92999</v>
      </c>
      <c r="E1514" s="497" t="str">
        <f>IF($D1514&lt;&gt;"",VLOOKUP($D1514,'SINAPI-MT ABRIL 2021'!$A$1:G123604,2,0),"")</f>
        <v>CABO DE COBRE FLEXÍVEL ISOLADO, 240 MM², ANTI-CHAMA 450/750 V, PARA DISTRIBUIÇÃO - FORNECIMENTO E INSTALAÇÃO. AF_12/2015</v>
      </c>
      <c r="F1514" s="498" t="str">
        <f>IF($D1514&lt;&gt;"",VLOOKUP($D1514,'SINAPI-MT ABRIL 2021'!$1:$1048576,3,0),"")</f>
        <v>M</v>
      </c>
      <c r="G1514" s="527">
        <v>1</v>
      </c>
      <c r="H1514" s="500">
        <f>IF($D1514&lt;&gt;"",VLOOKUP($D1514,'SINAPI-MT ABRIL 2021'!$1:$1048576,4,0),"")</f>
        <v>239.63</v>
      </c>
      <c r="I1514" s="501">
        <f t="shared" ref="I1514" si="299">TRUNC(G1514*H1514,2)</f>
        <v>239.63</v>
      </c>
    </row>
    <row r="1515" spans="2:9" ht="12.75" customHeight="1" thickBot="1">
      <c r="B1515" s="427"/>
      <c r="C1515" s="428"/>
      <c r="D1515" s="414"/>
      <c r="E1515" s="415"/>
      <c r="F1515" s="416"/>
      <c r="G1515" s="456"/>
      <c r="H1515" s="418"/>
      <c r="I1515" s="419"/>
    </row>
    <row r="1516" spans="2:9" ht="35.25" customHeight="1" thickBot="1">
      <c r="B1516" s="540" t="s">
        <v>332</v>
      </c>
      <c r="C1516" s="557"/>
      <c r="D1516" s="541"/>
      <c r="E1516" s="542" t="s">
        <v>917</v>
      </c>
      <c r="F1516" s="543" t="s">
        <v>397</v>
      </c>
      <c r="G1516" s="544"/>
      <c r="H1516" s="565"/>
      <c r="I1516" s="564">
        <f>TRUNC(SUM(I1517:I1519),2)</f>
        <v>48.78</v>
      </c>
    </row>
    <row r="1517" spans="2:9" ht="12.75">
      <c r="B1517" s="494" t="s">
        <v>783</v>
      </c>
      <c r="C1517" s="495" t="s">
        <v>20</v>
      </c>
      <c r="D1517" s="495">
        <v>88247</v>
      </c>
      <c r="E1517" s="497" t="str">
        <f>IF($D1517&lt;&gt;"",VLOOKUP($D1517,'SINAPI-MT ABRIL 2021'!$A$1:G123607,2,0),"")</f>
        <v>AUXILIAR DE ELETRICISTA COM ENCARGOS COMPLEMENTARES</v>
      </c>
      <c r="F1517" s="498" t="str">
        <f>IF($D1517&lt;&gt;"",VLOOKUP($D1517,'SINAPI-MT ABRIL 2021'!$1:$1048576,3,0),"")</f>
        <v>H</v>
      </c>
      <c r="G1517" s="527">
        <v>0.6</v>
      </c>
      <c r="H1517" s="500">
        <f>IF($D1517&lt;&gt;"",VLOOKUP($D1517,'SINAPI-MT ABRIL 2021'!$1:$1048576,4,0),"")</f>
        <v>14</v>
      </c>
      <c r="I1517" s="501">
        <f t="shared" ref="I1517:I1518" si="300">TRUNC(G1517*H1517,2)</f>
        <v>8.4</v>
      </c>
    </row>
    <row r="1518" spans="2:9" ht="12.75">
      <c r="B1518" s="102" t="s">
        <v>783</v>
      </c>
      <c r="C1518" s="103" t="s">
        <v>20</v>
      </c>
      <c r="D1518" s="103">
        <v>88264</v>
      </c>
      <c r="E1518" s="116" t="str">
        <f>IF($D1518&lt;&gt;"",VLOOKUP($D1518,'SINAPI-MT ABRIL 2021'!$A$1:G123608,2,0),"")</f>
        <v>ELETRICISTA COM ENCARGOS COMPLEMENTARES</v>
      </c>
      <c r="F1518" s="117" t="str">
        <f>IF($D1518&lt;&gt;"",VLOOKUP($D1518,'SINAPI-MT ABRIL 2021'!$1:$1048576,3,0),"")</f>
        <v>H</v>
      </c>
      <c r="G1518" s="217">
        <v>0.6</v>
      </c>
      <c r="H1518" s="106">
        <f>IF($D1518&lt;&gt;"",VLOOKUP($D1518,'SINAPI-MT ABRIL 2021'!$1:$1048576,4,0),"")</f>
        <v>18.3</v>
      </c>
      <c r="I1518" s="107">
        <f t="shared" si="300"/>
        <v>10.98</v>
      </c>
    </row>
    <row r="1519" spans="2:9" ht="25.5" customHeight="1">
      <c r="B1519" s="149" t="s">
        <v>789</v>
      </c>
      <c r="C1519" s="103" t="s">
        <v>30</v>
      </c>
      <c r="D1519" s="103"/>
      <c r="E1519" s="113" t="s">
        <v>1115</v>
      </c>
      <c r="F1519" s="187" t="s">
        <v>803</v>
      </c>
      <c r="G1519" s="217">
        <v>1.05</v>
      </c>
      <c r="H1519" s="106">
        <v>28</v>
      </c>
      <c r="I1519" s="129">
        <f t="shared" ref="I1519" si="301">TRUNC(H1519*G1519,2)</f>
        <v>29.4</v>
      </c>
    </row>
    <row r="1520" spans="2:9" ht="15" customHeight="1" thickBot="1">
      <c r="B1520" s="460"/>
      <c r="C1520" s="461"/>
      <c r="D1520" s="461"/>
      <c r="E1520" s="462"/>
      <c r="F1520" s="461"/>
      <c r="G1520" s="463"/>
      <c r="H1520" s="461"/>
      <c r="I1520" s="464"/>
    </row>
    <row r="1521" spans="2:9" ht="30" customHeight="1" thickBot="1">
      <c r="B1521" s="540" t="s">
        <v>333</v>
      </c>
      <c r="C1521" s="557"/>
      <c r="D1521" s="541"/>
      <c r="E1521" s="542" t="s">
        <v>918</v>
      </c>
      <c r="F1521" s="543" t="s">
        <v>397</v>
      </c>
      <c r="G1521" s="544"/>
      <c r="H1521" s="565"/>
      <c r="I1521" s="564">
        <f>TRUNC(SUM(I1522:I1524),2)</f>
        <v>60.33</v>
      </c>
    </row>
    <row r="1522" spans="2:9" ht="12.75">
      <c r="B1522" s="494" t="s">
        <v>783</v>
      </c>
      <c r="C1522" s="495" t="s">
        <v>20</v>
      </c>
      <c r="D1522" s="495">
        <v>88247</v>
      </c>
      <c r="E1522" s="497" t="str">
        <f>IF($D1522&lt;&gt;"",VLOOKUP($D1522,'SINAPI-MT ABRIL 2021'!$A$1:G123612,2,0),"")</f>
        <v>AUXILIAR DE ELETRICISTA COM ENCARGOS COMPLEMENTARES</v>
      </c>
      <c r="F1522" s="498" t="str">
        <f>IF($D1522&lt;&gt;"",VLOOKUP($D1522,'SINAPI-MT ABRIL 2021'!$1:$1048576,3,0),"")</f>
        <v>H</v>
      </c>
      <c r="G1522" s="527">
        <v>0.6</v>
      </c>
      <c r="H1522" s="500">
        <f>IF($D1522&lt;&gt;"",VLOOKUP($D1522,'SINAPI-MT ABRIL 2021'!$1:$1048576,4,0),"")</f>
        <v>14</v>
      </c>
      <c r="I1522" s="501">
        <f t="shared" ref="I1522:I1523" si="302">TRUNC(G1522*H1522,2)</f>
        <v>8.4</v>
      </c>
    </row>
    <row r="1523" spans="2:9" ht="12.75">
      <c r="B1523" s="102" t="s">
        <v>783</v>
      </c>
      <c r="C1523" s="103" t="s">
        <v>20</v>
      </c>
      <c r="D1523" s="103">
        <v>88264</v>
      </c>
      <c r="E1523" s="116" t="str">
        <f>IF($D1523&lt;&gt;"",VLOOKUP($D1523,'SINAPI-MT ABRIL 2021'!$A$1:G123613,2,0),"")</f>
        <v>ELETRICISTA COM ENCARGOS COMPLEMENTARES</v>
      </c>
      <c r="F1523" s="117" t="str">
        <f>IF($D1523&lt;&gt;"",VLOOKUP($D1523,'SINAPI-MT ABRIL 2021'!$1:$1048576,3,0),"")</f>
        <v>H</v>
      </c>
      <c r="G1523" s="217">
        <v>0.6</v>
      </c>
      <c r="H1523" s="106">
        <f>IF($D1523&lt;&gt;"",VLOOKUP($D1523,'SINAPI-MT ABRIL 2021'!$1:$1048576,4,0),"")</f>
        <v>18.3</v>
      </c>
      <c r="I1523" s="107">
        <f t="shared" si="302"/>
        <v>10.98</v>
      </c>
    </row>
    <row r="1524" spans="2:9" ht="25.5" customHeight="1">
      <c r="B1524" s="149" t="s">
        <v>789</v>
      </c>
      <c r="C1524" s="103" t="s">
        <v>30</v>
      </c>
      <c r="D1524" s="103"/>
      <c r="E1524" s="113" t="s">
        <v>1116</v>
      </c>
      <c r="F1524" s="120" t="s">
        <v>803</v>
      </c>
      <c r="G1524" s="217">
        <v>1.05</v>
      </c>
      <c r="H1524" s="121">
        <v>39</v>
      </c>
      <c r="I1524" s="129">
        <f t="shared" ref="I1524" si="303">TRUNC(H1524*G1524,2)</f>
        <v>40.950000000000003</v>
      </c>
    </row>
    <row r="1525" spans="2:9" ht="15" customHeight="1" thickBot="1">
      <c r="B1525" s="460"/>
      <c r="C1525" s="461"/>
      <c r="D1525" s="461"/>
      <c r="E1525" s="462"/>
      <c r="F1525" s="461"/>
      <c r="G1525" s="463"/>
      <c r="H1525" s="465"/>
      <c r="I1525" s="464"/>
    </row>
    <row r="1526" spans="2:9" ht="31.5" customHeight="1" thickBot="1">
      <c r="B1526" s="540" t="s">
        <v>334</v>
      </c>
      <c r="C1526" s="557"/>
      <c r="D1526" s="541"/>
      <c r="E1526" s="542" t="s">
        <v>919</v>
      </c>
      <c r="F1526" s="543" t="s">
        <v>397</v>
      </c>
      <c r="G1526" s="544"/>
      <c r="H1526" s="566"/>
      <c r="I1526" s="564">
        <f>TRUNC(SUM(I1527:I1529),2)</f>
        <v>63.48</v>
      </c>
    </row>
    <row r="1527" spans="2:9" ht="12.75">
      <c r="B1527" s="494" t="s">
        <v>783</v>
      </c>
      <c r="C1527" s="495" t="s">
        <v>20</v>
      </c>
      <c r="D1527" s="495">
        <v>88247</v>
      </c>
      <c r="E1527" s="497" t="str">
        <f>IF($D1527&lt;&gt;"",VLOOKUP($D1527,'SINAPI-MT ABRIL 2021'!$A$1:G123617,2,0),"")</f>
        <v>AUXILIAR DE ELETRICISTA COM ENCARGOS COMPLEMENTARES</v>
      </c>
      <c r="F1527" s="498" t="str">
        <f>IF($D1527&lt;&gt;"",VLOOKUP($D1527,'SINAPI-MT ABRIL 2021'!$1:$1048576,3,0),"")</f>
        <v>H</v>
      </c>
      <c r="G1527" s="527">
        <v>0.6</v>
      </c>
      <c r="H1527" s="500">
        <f>IF($D1527&lt;&gt;"",VLOOKUP($D1527,'SINAPI-MT ABRIL 2021'!$1:$1048576,4,0),"")</f>
        <v>14</v>
      </c>
      <c r="I1527" s="501">
        <f t="shared" ref="I1527:I1528" si="304">TRUNC(G1527*H1527,2)</f>
        <v>8.4</v>
      </c>
    </row>
    <row r="1528" spans="2:9" ht="12.75">
      <c r="B1528" s="102" t="s">
        <v>783</v>
      </c>
      <c r="C1528" s="103" t="s">
        <v>20</v>
      </c>
      <c r="D1528" s="103">
        <v>88264</v>
      </c>
      <c r="E1528" s="116" t="str">
        <f>IF($D1528&lt;&gt;"",VLOOKUP($D1528,'SINAPI-MT ABRIL 2021'!$A$1:G123618,2,0),"")</f>
        <v>ELETRICISTA COM ENCARGOS COMPLEMENTARES</v>
      </c>
      <c r="F1528" s="117" t="str">
        <f>IF($D1528&lt;&gt;"",VLOOKUP($D1528,'SINAPI-MT ABRIL 2021'!$1:$1048576,3,0),"")</f>
        <v>H</v>
      </c>
      <c r="G1528" s="217">
        <v>0.6</v>
      </c>
      <c r="H1528" s="106">
        <f>IF($D1528&lt;&gt;"",VLOOKUP($D1528,'SINAPI-MT ABRIL 2021'!$1:$1048576,4,0),"")</f>
        <v>18.3</v>
      </c>
      <c r="I1528" s="107">
        <f t="shared" si="304"/>
        <v>10.98</v>
      </c>
    </row>
    <row r="1529" spans="2:9" ht="25.5" customHeight="1">
      <c r="B1529" s="149" t="s">
        <v>789</v>
      </c>
      <c r="C1529" s="103" t="s">
        <v>30</v>
      </c>
      <c r="D1529" s="103"/>
      <c r="E1529" s="113" t="s">
        <v>1117</v>
      </c>
      <c r="F1529" s="120" t="s">
        <v>803</v>
      </c>
      <c r="G1529" s="217">
        <v>1.05</v>
      </c>
      <c r="H1529" s="121">
        <v>42</v>
      </c>
      <c r="I1529" s="129">
        <f t="shared" ref="I1529" si="305">TRUNC(H1529*G1529,2)</f>
        <v>44.1</v>
      </c>
    </row>
    <row r="1530" spans="2:9" ht="15" customHeight="1" thickBot="1">
      <c r="B1530" s="460"/>
      <c r="C1530" s="461"/>
      <c r="D1530" s="461"/>
      <c r="E1530" s="462"/>
      <c r="F1530" s="461"/>
      <c r="G1530" s="463"/>
      <c r="H1530" s="465"/>
      <c r="I1530" s="464"/>
    </row>
    <row r="1531" spans="2:9" ht="33" customHeight="1" thickBot="1">
      <c r="B1531" s="561" t="s">
        <v>335</v>
      </c>
      <c r="C1531" s="557"/>
      <c r="D1531" s="557"/>
      <c r="E1531" s="562" t="s">
        <v>920</v>
      </c>
      <c r="F1531" s="543" t="s">
        <v>397</v>
      </c>
      <c r="G1531" s="544"/>
      <c r="H1531" s="563"/>
      <c r="I1531" s="564">
        <f>TRUNC(SUM(I1532:I1534),2)</f>
        <v>66.63</v>
      </c>
    </row>
    <row r="1532" spans="2:9" ht="12.75">
      <c r="B1532" s="525" t="s">
        <v>783</v>
      </c>
      <c r="C1532" s="526" t="s">
        <v>20</v>
      </c>
      <c r="D1532" s="526">
        <v>88247</v>
      </c>
      <c r="E1532" s="497" t="str">
        <f>IF($D1532&lt;&gt;"",VLOOKUP($D1532,'SINAPI-MT ABRIL 2021'!$A$1:G123622,2,0),"")</f>
        <v>AUXILIAR DE ELETRICISTA COM ENCARGOS COMPLEMENTARES</v>
      </c>
      <c r="F1532" s="498" t="str">
        <f>IF($D1532&lt;&gt;"",VLOOKUP($D1532,'SINAPI-MT ABRIL 2021'!$1:$1048576,3,0),"")</f>
        <v>H</v>
      </c>
      <c r="G1532" s="527">
        <v>0.6</v>
      </c>
      <c r="H1532" s="500">
        <f>IF($D1532&lt;&gt;"",VLOOKUP($D1532,'SINAPI-MT ABRIL 2021'!$1:$1048576,4,0),"")</f>
        <v>14</v>
      </c>
      <c r="I1532" s="501">
        <f t="shared" ref="I1532:I1533" si="306">TRUNC(G1532*H1532,2)</f>
        <v>8.4</v>
      </c>
    </row>
    <row r="1533" spans="2:9" ht="12.75">
      <c r="B1533" s="139" t="s">
        <v>783</v>
      </c>
      <c r="C1533" s="131" t="s">
        <v>20</v>
      </c>
      <c r="D1533" s="131">
        <v>88264</v>
      </c>
      <c r="E1533" s="116" t="str">
        <f>IF($D1533&lt;&gt;"",VLOOKUP($D1533,'SINAPI-MT ABRIL 2021'!$A$1:G123623,2,0),"")</f>
        <v>ELETRICISTA COM ENCARGOS COMPLEMENTARES</v>
      </c>
      <c r="F1533" s="117" t="str">
        <f>IF($D1533&lt;&gt;"",VLOOKUP($D1533,'SINAPI-MT ABRIL 2021'!$1:$1048576,3,0),"")</f>
        <v>H</v>
      </c>
      <c r="G1533" s="217">
        <v>0.6</v>
      </c>
      <c r="H1533" s="106">
        <f>IF($D1533&lt;&gt;"",VLOOKUP($D1533,'SINAPI-MT ABRIL 2021'!$1:$1048576,4,0),"")</f>
        <v>18.3</v>
      </c>
      <c r="I1533" s="107">
        <f t="shared" si="306"/>
        <v>10.98</v>
      </c>
    </row>
    <row r="1534" spans="2:9" ht="25.5" customHeight="1">
      <c r="B1534" s="149" t="s">
        <v>789</v>
      </c>
      <c r="C1534" s="131" t="s">
        <v>30</v>
      </c>
      <c r="D1534" s="103"/>
      <c r="E1534" s="138" t="s">
        <v>1118</v>
      </c>
      <c r="F1534" s="188" t="s">
        <v>0</v>
      </c>
      <c r="G1534" s="217">
        <v>1.05</v>
      </c>
      <c r="H1534" s="121">
        <v>45</v>
      </c>
      <c r="I1534" s="129">
        <f t="shared" ref="I1534" si="307">TRUNC(H1534*G1534,2)</f>
        <v>47.25</v>
      </c>
    </row>
    <row r="1535" spans="2:9" ht="15" customHeight="1" thickBot="1">
      <c r="B1535" s="460"/>
      <c r="C1535" s="461"/>
      <c r="D1535" s="461"/>
      <c r="E1535" s="462"/>
      <c r="F1535" s="461"/>
      <c r="G1535" s="463"/>
      <c r="H1535" s="465"/>
      <c r="I1535" s="464"/>
    </row>
    <row r="1536" spans="2:9" ht="15" customHeight="1" thickBot="1">
      <c r="B1536" s="540" t="s">
        <v>336</v>
      </c>
      <c r="C1536" s="557"/>
      <c r="D1536" s="541"/>
      <c r="E1536" s="542" t="s">
        <v>1119</v>
      </c>
      <c r="F1536" s="543" t="s">
        <v>397</v>
      </c>
      <c r="G1536" s="544"/>
      <c r="H1536" s="566"/>
      <c r="I1536" s="564">
        <f>TRUNC(SUM(I1537:I1539),2)</f>
        <v>79.23</v>
      </c>
    </row>
    <row r="1537" spans="2:9" ht="12.75">
      <c r="B1537" s="494" t="s">
        <v>783</v>
      </c>
      <c r="C1537" s="495" t="s">
        <v>20</v>
      </c>
      <c r="D1537" s="495">
        <v>88247</v>
      </c>
      <c r="E1537" s="497" t="str">
        <f>IF($D1537&lt;&gt;"",VLOOKUP($D1537,'SINAPI-MT ABRIL 2021'!$A$1:G123627,2,0),"")</f>
        <v>AUXILIAR DE ELETRICISTA COM ENCARGOS COMPLEMENTARES</v>
      </c>
      <c r="F1537" s="498" t="str">
        <f>IF($D1537&lt;&gt;"",VLOOKUP($D1537,'SINAPI-MT ABRIL 2021'!$1:$1048576,3,0),"")</f>
        <v>H</v>
      </c>
      <c r="G1537" s="527">
        <v>0.6</v>
      </c>
      <c r="H1537" s="500">
        <f>IF($D1537&lt;&gt;"",VLOOKUP($D1537,'SINAPI-MT ABRIL 2021'!$1:$1048576,4,0),"")</f>
        <v>14</v>
      </c>
      <c r="I1537" s="501">
        <f t="shared" ref="I1537:I1538" si="308">TRUNC(G1537*H1537,2)</f>
        <v>8.4</v>
      </c>
    </row>
    <row r="1538" spans="2:9" ht="12.75">
      <c r="B1538" s="102" t="s">
        <v>783</v>
      </c>
      <c r="C1538" s="103" t="s">
        <v>20</v>
      </c>
      <c r="D1538" s="103">
        <v>88264</v>
      </c>
      <c r="E1538" s="116" t="str">
        <f>IF($D1538&lt;&gt;"",VLOOKUP($D1538,'SINAPI-MT ABRIL 2021'!$A$1:G123628,2,0),"")</f>
        <v>ELETRICISTA COM ENCARGOS COMPLEMENTARES</v>
      </c>
      <c r="F1538" s="117" t="str">
        <f>IF($D1538&lt;&gt;"",VLOOKUP($D1538,'SINAPI-MT ABRIL 2021'!$1:$1048576,3,0),"")</f>
        <v>H</v>
      </c>
      <c r="G1538" s="217">
        <v>0.6</v>
      </c>
      <c r="H1538" s="106">
        <f>IF($D1538&lt;&gt;"",VLOOKUP($D1538,'SINAPI-MT ABRIL 2021'!$1:$1048576,4,0),"")</f>
        <v>18.3</v>
      </c>
      <c r="I1538" s="107">
        <f t="shared" si="308"/>
        <v>10.98</v>
      </c>
    </row>
    <row r="1539" spans="2:9" ht="25.5" customHeight="1">
      <c r="B1539" s="149" t="s">
        <v>789</v>
      </c>
      <c r="C1539" s="103" t="s">
        <v>30</v>
      </c>
      <c r="D1539" s="103"/>
      <c r="E1539" s="113" t="s">
        <v>1120</v>
      </c>
      <c r="F1539" s="120" t="s">
        <v>803</v>
      </c>
      <c r="G1539" s="217">
        <v>1.05</v>
      </c>
      <c r="H1539" s="121">
        <v>57</v>
      </c>
      <c r="I1539" s="129">
        <f t="shared" ref="I1539" si="309">TRUNC(H1539*G1539,2)</f>
        <v>59.85</v>
      </c>
    </row>
    <row r="1540" spans="2:9" ht="15" customHeight="1" thickBot="1">
      <c r="B1540" s="460"/>
      <c r="C1540" s="461"/>
      <c r="D1540" s="461"/>
      <c r="E1540" s="462"/>
      <c r="F1540" s="461"/>
      <c r="G1540" s="463"/>
      <c r="H1540" s="465"/>
      <c r="I1540" s="464"/>
    </row>
    <row r="1541" spans="2:9" ht="30.75" customHeight="1" thickBot="1">
      <c r="B1541" s="540" t="s">
        <v>337</v>
      </c>
      <c r="C1541" s="557"/>
      <c r="D1541" s="541"/>
      <c r="E1541" s="542" t="s">
        <v>1121</v>
      </c>
      <c r="F1541" s="543" t="s">
        <v>397</v>
      </c>
      <c r="G1541" s="544"/>
      <c r="H1541" s="566"/>
      <c r="I1541" s="564">
        <f>TRUNC(SUM(I1542:I1544),2)</f>
        <v>77.13</v>
      </c>
    </row>
    <row r="1542" spans="2:9" ht="12.75">
      <c r="B1542" s="494" t="s">
        <v>783</v>
      </c>
      <c r="C1542" s="495" t="s">
        <v>20</v>
      </c>
      <c r="D1542" s="495">
        <v>88247</v>
      </c>
      <c r="E1542" s="497" t="str">
        <f>IF($D1542&lt;&gt;"",VLOOKUP($D1542,'SINAPI-MT ABRIL 2021'!$A$1:G123632,2,0),"")</f>
        <v>AUXILIAR DE ELETRICISTA COM ENCARGOS COMPLEMENTARES</v>
      </c>
      <c r="F1542" s="498" t="str">
        <f>IF($D1542&lt;&gt;"",VLOOKUP($D1542,'SINAPI-MT ABRIL 2021'!$1:$1048576,3,0),"")</f>
        <v>H</v>
      </c>
      <c r="G1542" s="527">
        <v>0.6</v>
      </c>
      <c r="H1542" s="500">
        <f>IF($D1542&lt;&gt;"",VLOOKUP($D1542,'SINAPI-MT ABRIL 2021'!$1:$1048576,4,0),"")</f>
        <v>14</v>
      </c>
      <c r="I1542" s="501">
        <f t="shared" ref="I1542:I1543" si="310">TRUNC(G1542*H1542,2)</f>
        <v>8.4</v>
      </c>
    </row>
    <row r="1543" spans="2:9" ht="12.75">
      <c r="B1543" s="102" t="s">
        <v>783</v>
      </c>
      <c r="C1543" s="103" t="s">
        <v>20</v>
      </c>
      <c r="D1543" s="103">
        <v>88264</v>
      </c>
      <c r="E1543" s="116" t="str">
        <f>IF($D1543&lt;&gt;"",VLOOKUP($D1543,'SINAPI-MT ABRIL 2021'!$A$1:G123633,2,0),"")</f>
        <v>ELETRICISTA COM ENCARGOS COMPLEMENTARES</v>
      </c>
      <c r="F1543" s="117" t="str">
        <f>IF($D1543&lt;&gt;"",VLOOKUP($D1543,'SINAPI-MT ABRIL 2021'!$1:$1048576,3,0),"")</f>
        <v>H</v>
      </c>
      <c r="G1543" s="217">
        <v>0.6</v>
      </c>
      <c r="H1543" s="106">
        <f>IF($D1543&lt;&gt;"",VLOOKUP($D1543,'SINAPI-MT ABRIL 2021'!$1:$1048576,4,0),"")</f>
        <v>18.3</v>
      </c>
      <c r="I1543" s="107">
        <f t="shared" si="310"/>
        <v>10.98</v>
      </c>
    </row>
    <row r="1544" spans="2:9" ht="25.5" customHeight="1">
      <c r="B1544" s="149" t="s">
        <v>789</v>
      </c>
      <c r="C1544" s="103" t="s">
        <v>30</v>
      </c>
      <c r="D1544" s="103"/>
      <c r="E1544" s="113" t="s">
        <v>1122</v>
      </c>
      <c r="F1544" s="120" t="s">
        <v>803</v>
      </c>
      <c r="G1544" s="217">
        <v>1.05</v>
      </c>
      <c r="H1544" s="121">
        <v>55</v>
      </c>
      <c r="I1544" s="129">
        <f t="shared" ref="I1544" si="311">TRUNC(H1544*G1544,2)</f>
        <v>57.75</v>
      </c>
    </row>
    <row r="1545" spans="2:9" ht="15" customHeight="1" thickBot="1">
      <c r="B1545" s="460"/>
      <c r="C1545" s="461"/>
      <c r="D1545" s="461"/>
      <c r="E1545" s="462"/>
      <c r="F1545" s="461"/>
      <c r="G1545" s="463"/>
      <c r="H1545" s="465"/>
      <c r="I1545" s="464"/>
    </row>
    <row r="1546" spans="2:9" ht="26.25" customHeight="1" thickBot="1">
      <c r="B1546" s="540" t="s">
        <v>338</v>
      </c>
      <c r="C1546" s="557"/>
      <c r="D1546" s="541"/>
      <c r="E1546" s="542" t="s">
        <v>1123</v>
      </c>
      <c r="F1546" s="543" t="s">
        <v>397</v>
      </c>
      <c r="G1546" s="544"/>
      <c r="H1546" s="566"/>
      <c r="I1546" s="564">
        <f>TRUNC(SUM(I1547:I1549),2)</f>
        <v>98.13</v>
      </c>
    </row>
    <row r="1547" spans="2:9" ht="12.75">
      <c r="B1547" s="494" t="s">
        <v>783</v>
      </c>
      <c r="C1547" s="495" t="s">
        <v>20</v>
      </c>
      <c r="D1547" s="495">
        <v>88247</v>
      </c>
      <c r="E1547" s="497" t="str">
        <f>IF($D1547&lt;&gt;"",VLOOKUP($D1547,'SINAPI-MT ABRIL 2021'!$A$1:G123637,2,0),"")</f>
        <v>AUXILIAR DE ELETRICISTA COM ENCARGOS COMPLEMENTARES</v>
      </c>
      <c r="F1547" s="498" t="str">
        <f>IF($D1547&lt;&gt;"",VLOOKUP($D1547,'SINAPI-MT ABRIL 2021'!$1:$1048576,3,0),"")</f>
        <v>H</v>
      </c>
      <c r="G1547" s="527">
        <v>0.6</v>
      </c>
      <c r="H1547" s="500">
        <f>IF($D1547&lt;&gt;"",VLOOKUP($D1547,'SINAPI-MT ABRIL 2021'!$1:$1048576,4,0),"")</f>
        <v>14</v>
      </c>
      <c r="I1547" s="501">
        <f t="shared" ref="I1547:I1548" si="312">TRUNC(G1547*H1547,2)</f>
        <v>8.4</v>
      </c>
    </row>
    <row r="1548" spans="2:9" ht="12.75">
      <c r="B1548" s="102" t="s">
        <v>783</v>
      </c>
      <c r="C1548" s="103" t="s">
        <v>20</v>
      </c>
      <c r="D1548" s="103">
        <v>88264</v>
      </c>
      <c r="E1548" s="116" t="str">
        <f>IF($D1548&lt;&gt;"",VLOOKUP($D1548,'SINAPI-MT ABRIL 2021'!$A$1:G123638,2,0),"")</f>
        <v>ELETRICISTA COM ENCARGOS COMPLEMENTARES</v>
      </c>
      <c r="F1548" s="117" t="str">
        <f>IF($D1548&lt;&gt;"",VLOOKUP($D1548,'SINAPI-MT ABRIL 2021'!$1:$1048576,3,0),"")</f>
        <v>H</v>
      </c>
      <c r="G1548" s="217">
        <v>0.6</v>
      </c>
      <c r="H1548" s="106">
        <f>IF($D1548&lt;&gt;"",VLOOKUP($D1548,'SINAPI-MT ABRIL 2021'!$1:$1048576,4,0),"")</f>
        <v>18.3</v>
      </c>
      <c r="I1548" s="107">
        <f t="shared" si="312"/>
        <v>10.98</v>
      </c>
    </row>
    <row r="1549" spans="2:9" ht="25.5" customHeight="1">
      <c r="B1549" s="149" t="s">
        <v>789</v>
      </c>
      <c r="C1549" s="103" t="s">
        <v>30</v>
      </c>
      <c r="D1549" s="103"/>
      <c r="E1549" s="113" t="s">
        <v>1124</v>
      </c>
      <c r="F1549" s="120" t="s">
        <v>803</v>
      </c>
      <c r="G1549" s="217">
        <v>1.05</v>
      </c>
      <c r="H1549" s="121">
        <v>75</v>
      </c>
      <c r="I1549" s="129">
        <f t="shared" ref="I1549" si="313">TRUNC(H1549*G1549,2)</f>
        <v>78.75</v>
      </c>
    </row>
    <row r="1550" spans="2:9" ht="12.75" customHeight="1" thickBot="1">
      <c r="B1550" s="413"/>
      <c r="C1550" s="414"/>
      <c r="D1550" s="414"/>
      <c r="E1550" s="415"/>
      <c r="F1550" s="416"/>
      <c r="G1550" s="456"/>
      <c r="H1550" s="418"/>
      <c r="I1550" s="419"/>
    </row>
    <row r="1551" spans="2:9" ht="15" customHeight="1" thickBot="1">
      <c r="B1551" s="540" t="s">
        <v>339</v>
      </c>
      <c r="C1551" s="557"/>
      <c r="D1551" s="541"/>
      <c r="E1551" s="542" t="s">
        <v>921</v>
      </c>
      <c r="F1551" s="543" t="s">
        <v>994</v>
      </c>
      <c r="G1551" s="544"/>
      <c r="H1551" s="566"/>
      <c r="I1551" s="564">
        <f>TRUNC(SUM(I1552:I1554),2)</f>
        <v>23.65</v>
      </c>
    </row>
    <row r="1552" spans="2:9">
      <c r="B1552" s="494" t="s">
        <v>783</v>
      </c>
      <c r="C1552" s="495" t="s">
        <v>20</v>
      </c>
      <c r="D1552" s="495">
        <v>88247</v>
      </c>
      <c r="E1552" s="497" t="str">
        <f>IF($D1552&lt;&gt;"",VLOOKUP($D1552,'SINAPI-MT ABRIL 2021'!$A$1:G123642,2,0),"")</f>
        <v>AUXILIAR DE ELETRICISTA COM ENCARGOS COMPLEMENTARES</v>
      </c>
      <c r="F1552" s="498" t="str">
        <f>IF($D1552&lt;&gt;"",VLOOKUP($D1552,'SINAPI-MT ABRIL 2021'!$1:$1048576,3,0),"")</f>
        <v>H</v>
      </c>
      <c r="G1552" s="499">
        <v>0.5</v>
      </c>
      <c r="H1552" s="500">
        <f>IF($D1552&lt;&gt;"",VLOOKUP($D1552,'SINAPI-MT ABRIL 2021'!$1:$1048576,4,0),"")</f>
        <v>14</v>
      </c>
      <c r="I1552" s="501">
        <f t="shared" ref="I1552:I1553" si="314">TRUNC(G1552*H1552,2)</f>
        <v>7</v>
      </c>
    </row>
    <row r="1553" spans="2:9">
      <c r="B1553" s="102" t="s">
        <v>783</v>
      </c>
      <c r="C1553" s="103" t="s">
        <v>20</v>
      </c>
      <c r="D1553" s="103">
        <v>88264</v>
      </c>
      <c r="E1553" s="116" t="str">
        <f>IF($D1553&lt;&gt;"",VLOOKUP($D1553,'SINAPI-MT ABRIL 2021'!$A$1:G123643,2,0),"")</f>
        <v>ELETRICISTA COM ENCARGOS COMPLEMENTARES</v>
      </c>
      <c r="F1553" s="117" t="str">
        <f>IF($D1553&lt;&gt;"",VLOOKUP($D1553,'SINAPI-MT ABRIL 2021'!$1:$1048576,3,0),"")</f>
        <v>H</v>
      </c>
      <c r="G1553" s="105">
        <v>0.5</v>
      </c>
      <c r="H1553" s="106">
        <f>IF($D1553&lt;&gt;"",VLOOKUP($D1553,'SINAPI-MT ABRIL 2021'!$1:$1048576,4,0),"")</f>
        <v>18.3</v>
      </c>
      <c r="I1553" s="107">
        <f t="shared" si="314"/>
        <v>9.15</v>
      </c>
    </row>
    <row r="1554" spans="2:9" ht="14.25" customHeight="1">
      <c r="B1554" s="149" t="s">
        <v>789</v>
      </c>
      <c r="C1554" s="103" t="s">
        <v>30</v>
      </c>
      <c r="D1554" s="103"/>
      <c r="E1554" s="123" t="s">
        <v>922</v>
      </c>
      <c r="F1554" s="114" t="s">
        <v>858</v>
      </c>
      <c r="G1554" s="105">
        <v>1</v>
      </c>
      <c r="H1554" s="121">
        <v>7.5</v>
      </c>
      <c r="I1554" s="129">
        <f t="shared" ref="I1554" si="315">TRUNC(H1554*G1554,2)</f>
        <v>7.5</v>
      </c>
    </row>
    <row r="1555" spans="2:9" ht="14.25" customHeight="1" thickBot="1">
      <c r="B1555" s="466"/>
      <c r="C1555" s="467"/>
      <c r="D1555" s="467"/>
      <c r="E1555" s="468"/>
      <c r="F1555" s="467"/>
      <c r="G1555" s="463"/>
      <c r="H1555" s="469"/>
      <c r="I1555" s="470"/>
    </row>
    <row r="1556" spans="2:9" ht="15" customHeight="1" thickBot="1">
      <c r="B1556" s="540" t="s">
        <v>340</v>
      </c>
      <c r="C1556" s="557"/>
      <c r="D1556" s="541"/>
      <c r="E1556" s="542" t="s">
        <v>923</v>
      </c>
      <c r="F1556" s="543" t="s">
        <v>994</v>
      </c>
      <c r="G1556" s="544"/>
      <c r="H1556" s="566"/>
      <c r="I1556" s="564">
        <f>TRUNC(SUM(I1557:I1559),2)</f>
        <v>23.65</v>
      </c>
    </row>
    <row r="1557" spans="2:9">
      <c r="B1557" s="494" t="s">
        <v>783</v>
      </c>
      <c r="C1557" s="495" t="s">
        <v>20</v>
      </c>
      <c r="D1557" s="495">
        <v>88247</v>
      </c>
      <c r="E1557" s="497" t="str">
        <f>IF($D1557&lt;&gt;"",VLOOKUP($D1557,'SINAPI-MT ABRIL 2021'!$A$1:G123647,2,0),"")</f>
        <v>AUXILIAR DE ELETRICISTA COM ENCARGOS COMPLEMENTARES</v>
      </c>
      <c r="F1557" s="498" t="str">
        <f>IF($D1557&lt;&gt;"",VLOOKUP($D1557,'SINAPI-MT ABRIL 2021'!$1:$1048576,3,0),"")</f>
        <v>H</v>
      </c>
      <c r="G1557" s="499">
        <v>0.5</v>
      </c>
      <c r="H1557" s="500">
        <f>IF($D1557&lt;&gt;"",VLOOKUP($D1557,'SINAPI-MT ABRIL 2021'!$1:$1048576,4,0),"")</f>
        <v>14</v>
      </c>
      <c r="I1557" s="501">
        <f t="shared" ref="I1557:I1558" si="316">TRUNC(G1557*H1557,2)</f>
        <v>7</v>
      </c>
    </row>
    <row r="1558" spans="2:9">
      <c r="B1558" s="102" t="s">
        <v>783</v>
      </c>
      <c r="C1558" s="103" t="s">
        <v>20</v>
      </c>
      <c r="D1558" s="103">
        <v>88264</v>
      </c>
      <c r="E1558" s="116" t="str">
        <f>IF($D1558&lt;&gt;"",VLOOKUP($D1558,'SINAPI-MT ABRIL 2021'!$A$1:G123648,2,0),"")</f>
        <v>ELETRICISTA COM ENCARGOS COMPLEMENTARES</v>
      </c>
      <c r="F1558" s="117" t="str">
        <f>IF($D1558&lt;&gt;"",VLOOKUP($D1558,'SINAPI-MT ABRIL 2021'!$1:$1048576,3,0),"")</f>
        <v>H</v>
      </c>
      <c r="G1558" s="105">
        <v>0.5</v>
      </c>
      <c r="H1558" s="106">
        <f>IF($D1558&lt;&gt;"",VLOOKUP($D1558,'SINAPI-MT ABRIL 2021'!$1:$1048576,4,0),"")</f>
        <v>18.3</v>
      </c>
      <c r="I1558" s="107">
        <f t="shared" si="316"/>
        <v>9.15</v>
      </c>
    </row>
    <row r="1559" spans="2:9" ht="14.25" customHeight="1">
      <c r="B1559" s="149" t="s">
        <v>789</v>
      </c>
      <c r="C1559" s="103" t="s">
        <v>30</v>
      </c>
      <c r="D1559" s="103"/>
      <c r="E1559" s="123" t="s">
        <v>924</v>
      </c>
      <c r="F1559" s="114" t="s">
        <v>858</v>
      </c>
      <c r="G1559" s="105">
        <v>1</v>
      </c>
      <c r="H1559" s="121">
        <v>7.5</v>
      </c>
      <c r="I1559" s="129">
        <f t="shared" ref="I1559" si="317">TRUNC(H1559*G1559,2)</f>
        <v>7.5</v>
      </c>
    </row>
    <row r="1560" spans="2:9" ht="14.25" customHeight="1" thickBot="1">
      <c r="B1560" s="466"/>
      <c r="C1560" s="467"/>
      <c r="D1560" s="467"/>
      <c r="E1560" s="468"/>
      <c r="F1560" s="467"/>
      <c r="G1560" s="463"/>
      <c r="H1560" s="469"/>
      <c r="I1560" s="470"/>
    </row>
    <row r="1561" spans="2:9" ht="15" customHeight="1" thickBot="1">
      <c r="B1561" s="540" t="s">
        <v>341</v>
      </c>
      <c r="C1561" s="557"/>
      <c r="D1561" s="541"/>
      <c r="E1561" s="542" t="s">
        <v>925</v>
      </c>
      <c r="F1561" s="543" t="s">
        <v>994</v>
      </c>
      <c r="G1561" s="544"/>
      <c r="H1561" s="566"/>
      <c r="I1561" s="564">
        <f>TRUNC(SUM(I1562:I1564),2)</f>
        <v>23.65</v>
      </c>
    </row>
    <row r="1562" spans="2:9">
      <c r="B1562" s="494" t="s">
        <v>783</v>
      </c>
      <c r="C1562" s="495" t="s">
        <v>20</v>
      </c>
      <c r="D1562" s="495">
        <v>88247</v>
      </c>
      <c r="E1562" s="497" t="str">
        <f>IF($D1562&lt;&gt;"",VLOOKUP($D1562,'SINAPI-MT ABRIL 2021'!$A$1:G123652,2,0),"")</f>
        <v>AUXILIAR DE ELETRICISTA COM ENCARGOS COMPLEMENTARES</v>
      </c>
      <c r="F1562" s="498" t="str">
        <f>IF($D1562&lt;&gt;"",VLOOKUP($D1562,'SINAPI-MT ABRIL 2021'!$1:$1048576,3,0),"")</f>
        <v>H</v>
      </c>
      <c r="G1562" s="499">
        <v>0.5</v>
      </c>
      <c r="H1562" s="500">
        <f>IF($D1562&lt;&gt;"",VLOOKUP($D1562,'SINAPI-MT ABRIL 2021'!$1:$1048576,4,0),"")</f>
        <v>14</v>
      </c>
      <c r="I1562" s="501">
        <f t="shared" ref="I1562:I1563" si="318">TRUNC(G1562*H1562,2)</f>
        <v>7</v>
      </c>
    </row>
    <row r="1563" spans="2:9">
      <c r="B1563" s="102" t="s">
        <v>783</v>
      </c>
      <c r="C1563" s="103" t="s">
        <v>20</v>
      </c>
      <c r="D1563" s="103">
        <v>88264</v>
      </c>
      <c r="E1563" s="116" t="str">
        <f>IF($D1563&lt;&gt;"",VLOOKUP($D1563,'SINAPI-MT ABRIL 2021'!$A$1:G123653,2,0),"")</f>
        <v>ELETRICISTA COM ENCARGOS COMPLEMENTARES</v>
      </c>
      <c r="F1563" s="117" t="str">
        <f>IF($D1563&lt;&gt;"",VLOOKUP($D1563,'SINAPI-MT ABRIL 2021'!$1:$1048576,3,0),"")</f>
        <v>H</v>
      </c>
      <c r="G1563" s="105">
        <v>0.5</v>
      </c>
      <c r="H1563" s="106">
        <f>IF($D1563&lt;&gt;"",VLOOKUP($D1563,'SINAPI-MT ABRIL 2021'!$1:$1048576,4,0),"")</f>
        <v>18.3</v>
      </c>
      <c r="I1563" s="107">
        <f t="shared" si="318"/>
        <v>9.15</v>
      </c>
    </row>
    <row r="1564" spans="2:9" ht="14.25" customHeight="1">
      <c r="B1564" s="149" t="s">
        <v>789</v>
      </c>
      <c r="C1564" s="103" t="s">
        <v>30</v>
      </c>
      <c r="D1564" s="103"/>
      <c r="E1564" s="113" t="s">
        <v>926</v>
      </c>
      <c r="F1564" s="114" t="s">
        <v>858</v>
      </c>
      <c r="G1564" s="105">
        <v>1</v>
      </c>
      <c r="H1564" s="121">
        <v>7.5</v>
      </c>
      <c r="I1564" s="129">
        <f t="shared" ref="I1564" si="319">TRUNC(H1564*G1564,2)</f>
        <v>7.5</v>
      </c>
    </row>
    <row r="1565" spans="2:9" ht="14.25" customHeight="1" thickBot="1">
      <c r="B1565" s="466"/>
      <c r="C1565" s="467"/>
      <c r="D1565" s="467"/>
      <c r="E1565" s="468"/>
      <c r="F1565" s="467"/>
      <c r="G1565" s="463"/>
      <c r="H1565" s="469"/>
      <c r="I1565" s="470"/>
    </row>
    <row r="1566" spans="2:9" ht="15" customHeight="1" thickBot="1">
      <c r="B1566" s="540" t="s">
        <v>342</v>
      </c>
      <c r="C1566" s="557"/>
      <c r="D1566" s="541"/>
      <c r="E1566" s="542" t="s">
        <v>1125</v>
      </c>
      <c r="F1566" s="543" t="s">
        <v>994</v>
      </c>
      <c r="G1566" s="544"/>
      <c r="H1566" s="566"/>
      <c r="I1566" s="564">
        <f>TRUNC(SUM(I1567:I1569),2)</f>
        <v>23.65</v>
      </c>
    </row>
    <row r="1567" spans="2:9">
      <c r="B1567" s="494" t="s">
        <v>783</v>
      </c>
      <c r="C1567" s="495" t="s">
        <v>20</v>
      </c>
      <c r="D1567" s="495">
        <v>88247</v>
      </c>
      <c r="E1567" s="497" t="str">
        <f>IF($D1567&lt;&gt;"",VLOOKUP($D1567,'SINAPI-MT ABRIL 2021'!$A$1:G123657,2,0),"")</f>
        <v>AUXILIAR DE ELETRICISTA COM ENCARGOS COMPLEMENTARES</v>
      </c>
      <c r="F1567" s="498" t="str">
        <f>IF($D1567&lt;&gt;"",VLOOKUP($D1567,'SINAPI-MT ABRIL 2021'!$1:$1048576,3,0),"")</f>
        <v>H</v>
      </c>
      <c r="G1567" s="499">
        <v>0.5</v>
      </c>
      <c r="H1567" s="500">
        <f>IF($D1567&lt;&gt;"",VLOOKUP($D1567,'SINAPI-MT ABRIL 2021'!$1:$1048576,4,0),"")</f>
        <v>14</v>
      </c>
      <c r="I1567" s="501">
        <f t="shared" ref="I1567:I1568" si="320">TRUNC(G1567*H1567,2)</f>
        <v>7</v>
      </c>
    </row>
    <row r="1568" spans="2:9">
      <c r="B1568" s="102" t="s">
        <v>783</v>
      </c>
      <c r="C1568" s="103" t="s">
        <v>20</v>
      </c>
      <c r="D1568" s="103">
        <v>88264</v>
      </c>
      <c r="E1568" s="116" t="str">
        <f>IF($D1568&lt;&gt;"",VLOOKUP($D1568,'SINAPI-MT ABRIL 2021'!$A$1:G123658,2,0),"")</f>
        <v>ELETRICISTA COM ENCARGOS COMPLEMENTARES</v>
      </c>
      <c r="F1568" s="117" t="str">
        <f>IF($D1568&lt;&gt;"",VLOOKUP($D1568,'SINAPI-MT ABRIL 2021'!$1:$1048576,3,0),"")</f>
        <v>H</v>
      </c>
      <c r="G1568" s="105">
        <v>0.5</v>
      </c>
      <c r="H1568" s="106">
        <f>IF($D1568&lt;&gt;"",VLOOKUP($D1568,'SINAPI-MT ABRIL 2021'!$1:$1048576,4,0),"")</f>
        <v>18.3</v>
      </c>
      <c r="I1568" s="107">
        <f t="shared" si="320"/>
        <v>9.15</v>
      </c>
    </row>
    <row r="1569" spans="2:9" ht="14.25" customHeight="1">
      <c r="B1569" s="149" t="s">
        <v>789</v>
      </c>
      <c r="C1569" s="103" t="s">
        <v>30</v>
      </c>
      <c r="D1569" s="103"/>
      <c r="E1569" s="113" t="s">
        <v>927</v>
      </c>
      <c r="F1569" s="114" t="s">
        <v>858</v>
      </c>
      <c r="G1569" s="105">
        <v>1</v>
      </c>
      <c r="H1569" s="121">
        <v>7.5</v>
      </c>
      <c r="I1569" s="129">
        <f t="shared" ref="I1569" si="321">TRUNC(H1569*G1569,2)</f>
        <v>7.5</v>
      </c>
    </row>
    <row r="1570" spans="2:9" ht="14.25" customHeight="1" thickBot="1">
      <c r="B1570" s="466"/>
      <c r="C1570" s="467"/>
      <c r="D1570" s="467"/>
      <c r="E1570" s="468"/>
      <c r="F1570" s="467"/>
      <c r="G1570" s="463"/>
      <c r="H1570" s="469"/>
      <c r="I1570" s="470"/>
    </row>
    <row r="1571" spans="2:9" ht="15" customHeight="1" thickBot="1">
      <c r="B1571" s="540" t="s">
        <v>343</v>
      </c>
      <c r="C1571" s="557"/>
      <c r="D1571" s="541"/>
      <c r="E1571" s="542" t="s">
        <v>928</v>
      </c>
      <c r="F1571" s="543" t="s">
        <v>994</v>
      </c>
      <c r="G1571" s="544"/>
      <c r="H1571" s="566"/>
      <c r="I1571" s="564">
        <f>TRUNC(SUM(I1572:I1574),2)</f>
        <v>23.65</v>
      </c>
    </row>
    <row r="1572" spans="2:9">
      <c r="B1572" s="494" t="s">
        <v>783</v>
      </c>
      <c r="C1572" s="495" t="s">
        <v>20</v>
      </c>
      <c r="D1572" s="495">
        <v>88247</v>
      </c>
      <c r="E1572" s="497" t="str">
        <f>IF($D1572&lt;&gt;"",VLOOKUP($D1572,'SINAPI-MT ABRIL 2021'!$A$1:G123662,2,0),"")</f>
        <v>AUXILIAR DE ELETRICISTA COM ENCARGOS COMPLEMENTARES</v>
      </c>
      <c r="F1572" s="498" t="str">
        <f>IF($D1572&lt;&gt;"",VLOOKUP($D1572,'SINAPI-MT ABRIL 2021'!$1:$1048576,3,0),"")</f>
        <v>H</v>
      </c>
      <c r="G1572" s="499">
        <v>0.5</v>
      </c>
      <c r="H1572" s="500">
        <f>IF($D1572&lt;&gt;"",VLOOKUP($D1572,'SINAPI-MT ABRIL 2021'!$1:$1048576,4,0),"")</f>
        <v>14</v>
      </c>
      <c r="I1572" s="501">
        <f t="shared" ref="I1572:I1573" si="322">TRUNC(G1572*H1572,2)</f>
        <v>7</v>
      </c>
    </row>
    <row r="1573" spans="2:9">
      <c r="B1573" s="102" t="s">
        <v>783</v>
      </c>
      <c r="C1573" s="103" t="s">
        <v>20</v>
      </c>
      <c r="D1573" s="103">
        <v>88264</v>
      </c>
      <c r="E1573" s="116" t="str">
        <f>IF($D1573&lt;&gt;"",VLOOKUP($D1573,'SINAPI-MT ABRIL 2021'!$A$1:G123663,2,0),"")</f>
        <v>ELETRICISTA COM ENCARGOS COMPLEMENTARES</v>
      </c>
      <c r="F1573" s="117" t="str">
        <f>IF($D1573&lt;&gt;"",VLOOKUP($D1573,'SINAPI-MT ABRIL 2021'!$1:$1048576,3,0),"")</f>
        <v>H</v>
      </c>
      <c r="G1573" s="105">
        <v>0.5</v>
      </c>
      <c r="H1573" s="106">
        <f>IF($D1573&lt;&gt;"",VLOOKUP($D1573,'SINAPI-MT ABRIL 2021'!$1:$1048576,4,0),"")</f>
        <v>18.3</v>
      </c>
      <c r="I1573" s="107">
        <f t="shared" si="322"/>
        <v>9.15</v>
      </c>
    </row>
    <row r="1574" spans="2:9" ht="14.25" customHeight="1">
      <c r="B1574" s="149" t="s">
        <v>789</v>
      </c>
      <c r="C1574" s="103" t="s">
        <v>30</v>
      </c>
      <c r="D1574" s="103"/>
      <c r="E1574" s="113" t="s">
        <v>929</v>
      </c>
      <c r="F1574" s="114" t="s">
        <v>858</v>
      </c>
      <c r="G1574" s="105">
        <v>1</v>
      </c>
      <c r="H1574" s="121">
        <v>7.5</v>
      </c>
      <c r="I1574" s="129">
        <f t="shared" ref="I1574" si="323">TRUNC(H1574*G1574,2)</f>
        <v>7.5</v>
      </c>
    </row>
    <row r="1575" spans="2:9" ht="14.25" customHeight="1" thickBot="1">
      <c r="B1575" s="466"/>
      <c r="C1575" s="467"/>
      <c r="D1575" s="467"/>
      <c r="E1575" s="468"/>
      <c r="F1575" s="467"/>
      <c r="G1575" s="463"/>
      <c r="H1575" s="469"/>
      <c r="I1575" s="470"/>
    </row>
    <row r="1576" spans="2:9" ht="15" customHeight="1" thickBot="1">
      <c r="B1576" s="540" t="s">
        <v>1126</v>
      </c>
      <c r="C1576" s="557"/>
      <c r="D1576" s="541"/>
      <c r="E1576" s="542" t="s">
        <v>930</v>
      </c>
      <c r="F1576" s="543" t="s">
        <v>994</v>
      </c>
      <c r="G1576" s="544"/>
      <c r="H1576" s="566"/>
      <c r="I1576" s="564">
        <f>TRUNC(SUM(I1577:I1579),2)</f>
        <v>23.65</v>
      </c>
    </row>
    <row r="1577" spans="2:9">
      <c r="B1577" s="494" t="s">
        <v>783</v>
      </c>
      <c r="C1577" s="495" t="s">
        <v>20</v>
      </c>
      <c r="D1577" s="495">
        <v>88247</v>
      </c>
      <c r="E1577" s="497" t="str">
        <f>IF($D1577&lt;&gt;"",VLOOKUP($D1577,'SINAPI-MT ABRIL 2021'!$A$1:G123667,2,0),"")</f>
        <v>AUXILIAR DE ELETRICISTA COM ENCARGOS COMPLEMENTARES</v>
      </c>
      <c r="F1577" s="498" t="str">
        <f>IF($D1577&lt;&gt;"",VLOOKUP($D1577,'SINAPI-MT ABRIL 2021'!$1:$1048576,3,0),"")</f>
        <v>H</v>
      </c>
      <c r="G1577" s="499">
        <v>0.5</v>
      </c>
      <c r="H1577" s="500">
        <f>IF($D1577&lt;&gt;"",VLOOKUP($D1577,'SINAPI-MT ABRIL 2021'!$1:$1048576,4,0),"")</f>
        <v>14</v>
      </c>
      <c r="I1577" s="501">
        <f t="shared" ref="I1577:I1578" si="324">TRUNC(G1577*H1577,2)</f>
        <v>7</v>
      </c>
    </row>
    <row r="1578" spans="2:9">
      <c r="B1578" s="102" t="s">
        <v>783</v>
      </c>
      <c r="C1578" s="103" t="s">
        <v>20</v>
      </c>
      <c r="D1578" s="103">
        <v>88264</v>
      </c>
      <c r="E1578" s="116" t="str">
        <f>IF($D1578&lt;&gt;"",VLOOKUP($D1578,'SINAPI-MT ABRIL 2021'!$A$1:G123668,2,0),"")</f>
        <v>ELETRICISTA COM ENCARGOS COMPLEMENTARES</v>
      </c>
      <c r="F1578" s="117" t="str">
        <f>IF($D1578&lt;&gt;"",VLOOKUP($D1578,'SINAPI-MT ABRIL 2021'!$1:$1048576,3,0),"")</f>
        <v>H</v>
      </c>
      <c r="G1578" s="105">
        <v>0.5</v>
      </c>
      <c r="H1578" s="106">
        <f>IF($D1578&lt;&gt;"",VLOOKUP($D1578,'SINAPI-MT ABRIL 2021'!$1:$1048576,4,0),"")</f>
        <v>18.3</v>
      </c>
      <c r="I1578" s="107">
        <f t="shared" si="324"/>
        <v>9.15</v>
      </c>
    </row>
    <row r="1579" spans="2:9" ht="14.25" customHeight="1">
      <c r="B1579" s="149" t="s">
        <v>789</v>
      </c>
      <c r="C1579" s="103" t="s">
        <v>30</v>
      </c>
      <c r="D1579" s="103"/>
      <c r="E1579" s="113" t="s">
        <v>931</v>
      </c>
      <c r="F1579" s="114" t="s">
        <v>858</v>
      </c>
      <c r="G1579" s="105">
        <v>1</v>
      </c>
      <c r="H1579" s="121">
        <v>7.5</v>
      </c>
      <c r="I1579" s="129">
        <f t="shared" ref="I1579" si="325">TRUNC(H1579*G1579,2)</f>
        <v>7.5</v>
      </c>
    </row>
    <row r="1580" spans="2:9" ht="14.25" customHeight="1" thickBot="1">
      <c r="B1580" s="466"/>
      <c r="C1580" s="467"/>
      <c r="D1580" s="467"/>
      <c r="E1580" s="468"/>
      <c r="F1580" s="467"/>
      <c r="G1580" s="463"/>
      <c r="H1580" s="469"/>
      <c r="I1580" s="470"/>
    </row>
    <row r="1581" spans="2:9" ht="15" customHeight="1" thickBot="1">
      <c r="B1581" s="540" t="s">
        <v>1127</v>
      </c>
      <c r="C1581" s="557"/>
      <c r="D1581" s="541"/>
      <c r="E1581" s="542" t="s">
        <v>932</v>
      </c>
      <c r="F1581" s="543" t="s">
        <v>994</v>
      </c>
      <c r="G1581" s="544"/>
      <c r="H1581" s="566"/>
      <c r="I1581" s="564">
        <f>TRUNC(SUM(I1582:I1584),2)</f>
        <v>23.97</v>
      </c>
    </row>
    <row r="1582" spans="2:9">
      <c r="B1582" s="494" t="s">
        <v>783</v>
      </c>
      <c r="C1582" s="495" t="s">
        <v>20</v>
      </c>
      <c r="D1582" s="495">
        <v>88264</v>
      </c>
      <c r="E1582" s="497" t="str">
        <f>IF($D1582&lt;&gt;"",VLOOKUP($D1582,'SINAPI-MT ABRIL 2021'!$A$1:G123672,2,0),"")</f>
        <v>ELETRICISTA COM ENCARGOS COMPLEMENTARES</v>
      </c>
      <c r="F1582" s="498" t="str">
        <f>IF($D1582&lt;&gt;"",VLOOKUP($D1582,'SINAPI-MT ABRIL 2021'!$1:$1048576,3,0),"")</f>
        <v>H</v>
      </c>
      <c r="G1582" s="499">
        <v>0.5</v>
      </c>
      <c r="H1582" s="500">
        <f>IF($D1582&lt;&gt;"",VLOOKUP($D1582,'SINAPI-MT ABRIL 2021'!$1:$1048576,4,0),"")</f>
        <v>18.3</v>
      </c>
      <c r="I1582" s="501">
        <f t="shared" ref="I1582:I1583" si="326">TRUNC(G1582*H1582,2)</f>
        <v>9.15</v>
      </c>
    </row>
    <row r="1583" spans="2:9">
      <c r="B1583" s="102" t="s">
        <v>783</v>
      </c>
      <c r="C1583" s="103" t="s">
        <v>20</v>
      </c>
      <c r="D1583" s="103">
        <v>88316</v>
      </c>
      <c r="E1583" s="116" t="str">
        <f>IF($D1583&lt;&gt;"",VLOOKUP($D1583,'SINAPI-MT ABRIL 2021'!$A$1:G123673,2,0),"")</f>
        <v>SERVENTE COM ENCARGOS COMPLEMENTARES</v>
      </c>
      <c r="F1583" s="117" t="str">
        <f>IF($D1583&lt;&gt;"",VLOOKUP($D1583,'SINAPI-MT ABRIL 2021'!$1:$1048576,3,0),"")</f>
        <v>H</v>
      </c>
      <c r="G1583" s="105">
        <v>0.5</v>
      </c>
      <c r="H1583" s="106">
        <f>IF($D1583&lt;&gt;"",VLOOKUP($D1583,'SINAPI-MT ABRIL 2021'!$1:$1048576,4,0),"")</f>
        <v>14.02</v>
      </c>
      <c r="I1583" s="107">
        <f t="shared" si="326"/>
        <v>7.01</v>
      </c>
    </row>
    <row r="1584" spans="2:9" ht="14.25" customHeight="1">
      <c r="B1584" s="149" t="s">
        <v>789</v>
      </c>
      <c r="C1584" s="103" t="s">
        <v>30</v>
      </c>
      <c r="D1584" s="103"/>
      <c r="E1584" s="113" t="s">
        <v>933</v>
      </c>
      <c r="F1584" s="114" t="s">
        <v>858</v>
      </c>
      <c r="G1584" s="105">
        <v>1</v>
      </c>
      <c r="H1584" s="121">
        <v>7.81</v>
      </c>
      <c r="I1584" s="129">
        <f t="shared" ref="I1584" si="327">TRUNC(H1584*G1584,2)</f>
        <v>7.81</v>
      </c>
    </row>
    <row r="1585" spans="2:9" ht="14.25" customHeight="1" thickBot="1">
      <c r="B1585" s="466"/>
      <c r="C1585" s="467"/>
      <c r="D1585" s="467"/>
      <c r="E1585" s="468"/>
      <c r="F1585" s="467"/>
      <c r="G1585" s="463"/>
      <c r="H1585" s="469"/>
      <c r="I1585" s="470"/>
    </row>
    <row r="1586" spans="2:9" ht="15" customHeight="1" thickBot="1">
      <c r="B1586" s="540" t="s">
        <v>1128</v>
      </c>
      <c r="C1586" s="557"/>
      <c r="D1586" s="541"/>
      <c r="E1586" s="542" t="s">
        <v>934</v>
      </c>
      <c r="F1586" s="543" t="s">
        <v>994</v>
      </c>
      <c r="G1586" s="544"/>
      <c r="H1586" s="566"/>
      <c r="I1586" s="564">
        <f>TRUNC(SUM(I1587:I1589),2)</f>
        <v>24.45</v>
      </c>
    </row>
    <row r="1587" spans="2:9">
      <c r="B1587" s="494" t="s">
        <v>783</v>
      </c>
      <c r="C1587" s="495" t="s">
        <v>20</v>
      </c>
      <c r="D1587" s="495">
        <v>88264</v>
      </c>
      <c r="E1587" s="497" t="str">
        <f>IF($D1587&lt;&gt;"",VLOOKUP($D1587,'SINAPI-MT ABRIL 2021'!$A$1:G123677,2,0),"")</f>
        <v>ELETRICISTA COM ENCARGOS COMPLEMENTARES</v>
      </c>
      <c r="F1587" s="498" t="str">
        <f>IF($D1587&lt;&gt;"",VLOOKUP($D1587,'SINAPI-MT ABRIL 2021'!$1:$1048576,3,0),"")</f>
        <v>H</v>
      </c>
      <c r="G1587" s="499">
        <v>0.5</v>
      </c>
      <c r="H1587" s="500">
        <f>IF($D1587&lt;&gt;"",VLOOKUP($D1587,'SINAPI-MT ABRIL 2021'!$1:$1048576,4,0),"")</f>
        <v>18.3</v>
      </c>
      <c r="I1587" s="501">
        <f t="shared" ref="I1587:I1588" si="328">TRUNC(G1587*H1587,2)</f>
        <v>9.15</v>
      </c>
    </row>
    <row r="1588" spans="2:9">
      <c r="B1588" s="102" t="s">
        <v>783</v>
      </c>
      <c r="C1588" s="103" t="s">
        <v>20</v>
      </c>
      <c r="D1588" s="103">
        <v>88316</v>
      </c>
      <c r="E1588" s="116" t="str">
        <f>IF($D1588&lt;&gt;"",VLOOKUP($D1588,'SINAPI-MT ABRIL 2021'!$A$1:G123678,2,0),"")</f>
        <v>SERVENTE COM ENCARGOS COMPLEMENTARES</v>
      </c>
      <c r="F1588" s="117" t="str">
        <f>IF($D1588&lt;&gt;"",VLOOKUP($D1588,'SINAPI-MT ABRIL 2021'!$1:$1048576,3,0),"")</f>
        <v>H</v>
      </c>
      <c r="G1588" s="105">
        <v>0.5</v>
      </c>
      <c r="H1588" s="106">
        <f>IF($D1588&lt;&gt;"",VLOOKUP($D1588,'SINAPI-MT ABRIL 2021'!$1:$1048576,4,0),"")</f>
        <v>14.02</v>
      </c>
      <c r="I1588" s="107">
        <f t="shared" si="328"/>
        <v>7.01</v>
      </c>
    </row>
    <row r="1589" spans="2:9" ht="14.25" customHeight="1">
      <c r="B1589" s="149" t="s">
        <v>789</v>
      </c>
      <c r="C1589" s="103" t="s">
        <v>30</v>
      </c>
      <c r="D1589" s="103"/>
      <c r="E1589" s="113" t="s">
        <v>935</v>
      </c>
      <c r="F1589" s="114" t="s">
        <v>858</v>
      </c>
      <c r="G1589" s="105">
        <v>1</v>
      </c>
      <c r="H1589" s="121">
        <v>8.2899999999999991</v>
      </c>
      <c r="I1589" s="129">
        <f t="shared" ref="I1589" si="329">TRUNC(H1589*G1589,2)</f>
        <v>8.2899999999999991</v>
      </c>
    </row>
    <row r="1590" spans="2:9" ht="14.25" customHeight="1" thickBot="1">
      <c r="B1590" s="466"/>
      <c r="C1590" s="467"/>
      <c r="D1590" s="467"/>
      <c r="E1590" s="468"/>
      <c r="F1590" s="467"/>
      <c r="G1590" s="463"/>
      <c r="H1590" s="467"/>
      <c r="I1590" s="470"/>
    </row>
    <row r="1591" spans="2:9" ht="15" customHeight="1" thickBot="1">
      <c r="B1591" s="540" t="s">
        <v>1129</v>
      </c>
      <c r="C1591" s="557"/>
      <c r="D1591" s="541"/>
      <c r="E1591" s="542" t="s">
        <v>936</v>
      </c>
      <c r="F1591" s="543" t="s">
        <v>994</v>
      </c>
      <c r="G1591" s="544"/>
      <c r="H1591" s="565"/>
      <c r="I1591" s="564">
        <f>TRUNC(SUM(I1592:I1594),2)</f>
        <v>25.42</v>
      </c>
    </row>
    <row r="1592" spans="2:9">
      <c r="B1592" s="494" t="s">
        <v>783</v>
      </c>
      <c r="C1592" s="495" t="s">
        <v>20</v>
      </c>
      <c r="D1592" s="495">
        <v>88264</v>
      </c>
      <c r="E1592" s="497" t="str">
        <f>IF($D1592&lt;&gt;"",VLOOKUP($D1592,'SINAPI-MT ABRIL 2021'!$A$1:G123682,2,0),"")</f>
        <v>ELETRICISTA COM ENCARGOS COMPLEMENTARES</v>
      </c>
      <c r="F1592" s="498" t="str">
        <f>IF($D1592&lt;&gt;"",VLOOKUP($D1592,'SINAPI-MT ABRIL 2021'!$1:$1048576,3,0),"")</f>
        <v>H</v>
      </c>
      <c r="G1592" s="499">
        <v>0.5</v>
      </c>
      <c r="H1592" s="500">
        <f>IF($D1592&lt;&gt;"",VLOOKUP($D1592,'SINAPI-MT ABRIL 2021'!$1:$1048576,4,0),"")</f>
        <v>18.3</v>
      </c>
      <c r="I1592" s="501">
        <f t="shared" ref="I1592:I1593" si="330">TRUNC(G1592*H1592,2)</f>
        <v>9.15</v>
      </c>
    </row>
    <row r="1593" spans="2:9">
      <c r="B1593" s="102" t="s">
        <v>783</v>
      </c>
      <c r="C1593" s="103" t="s">
        <v>20</v>
      </c>
      <c r="D1593" s="103">
        <v>88316</v>
      </c>
      <c r="E1593" s="116" t="str">
        <f>IF($D1593&lt;&gt;"",VLOOKUP($D1593,'SINAPI-MT ABRIL 2021'!$A$1:G123683,2,0),"")</f>
        <v>SERVENTE COM ENCARGOS COMPLEMENTARES</v>
      </c>
      <c r="F1593" s="117" t="str">
        <f>IF($D1593&lt;&gt;"",VLOOKUP($D1593,'SINAPI-MT ABRIL 2021'!$1:$1048576,3,0),"")</f>
        <v>H</v>
      </c>
      <c r="G1593" s="105">
        <v>0.5</v>
      </c>
      <c r="H1593" s="106">
        <f>IF($D1593&lt;&gt;"",VLOOKUP($D1593,'SINAPI-MT ABRIL 2021'!$1:$1048576,4,0),"")</f>
        <v>14.02</v>
      </c>
      <c r="I1593" s="107">
        <f t="shared" si="330"/>
        <v>7.01</v>
      </c>
    </row>
    <row r="1594" spans="2:9" ht="14.25" customHeight="1">
      <c r="B1594" s="149" t="s">
        <v>789</v>
      </c>
      <c r="C1594" s="103" t="s">
        <v>30</v>
      </c>
      <c r="D1594" s="103"/>
      <c r="E1594" s="113" t="s">
        <v>937</v>
      </c>
      <c r="F1594" s="114" t="s">
        <v>858</v>
      </c>
      <c r="G1594" s="105">
        <v>1</v>
      </c>
      <c r="H1594" s="121">
        <v>9.26</v>
      </c>
      <c r="I1594" s="129">
        <f t="shared" ref="I1594" si="331">TRUNC(H1594*G1594,2)</f>
        <v>9.26</v>
      </c>
    </row>
    <row r="1595" spans="2:9" ht="14.25" customHeight="1" thickBot="1">
      <c r="B1595" s="427"/>
      <c r="C1595" s="428"/>
      <c r="D1595" s="467"/>
      <c r="E1595" s="468"/>
      <c r="F1595" s="467"/>
      <c r="G1595" s="463"/>
      <c r="H1595" s="467"/>
      <c r="I1595" s="470"/>
    </row>
    <row r="1596" spans="2:9" ht="15" customHeight="1" thickBot="1">
      <c r="B1596" s="540" t="s">
        <v>1130</v>
      </c>
      <c r="C1596" s="557"/>
      <c r="D1596" s="541"/>
      <c r="E1596" s="542" t="s">
        <v>938</v>
      </c>
      <c r="F1596" s="543" t="s">
        <v>994</v>
      </c>
      <c r="G1596" s="544"/>
      <c r="H1596" s="565"/>
      <c r="I1596" s="564">
        <f>TRUNC(SUM(I1597),2)</f>
        <v>26.9</v>
      </c>
    </row>
    <row r="1597" spans="2:9" ht="25.5">
      <c r="B1597" s="494" t="s">
        <v>783</v>
      </c>
      <c r="C1597" s="495" t="s">
        <v>20</v>
      </c>
      <c r="D1597" s="495">
        <v>91992</v>
      </c>
      <c r="E1597" s="497" t="str">
        <f>IF($D1597&lt;&gt;"",VLOOKUP($D1597,'SINAPI-MT ABRIL 2021'!$A$1:G123687,2,0),"")</f>
        <v>TOMADA ALTA DE EMBUTIR (1 MÓDULO), 2P+T 10 A, INCLUINDO SUPORTE E PLACA - FORNECIMENTO E INSTALAÇÃO. AF_12/2015</v>
      </c>
      <c r="F1597" s="498" t="str">
        <f>IF($D1597&lt;&gt;"",VLOOKUP($D1597,'SINAPI-MT ABRIL 2021'!$1:$1048576,3,0),"")</f>
        <v>UN</v>
      </c>
      <c r="G1597" s="499">
        <v>1</v>
      </c>
      <c r="H1597" s="500">
        <f>IF($D1597&lt;&gt;"",VLOOKUP($D1597,'SINAPI-MT ABRIL 2021'!$1:$1048576,4,0),"")</f>
        <v>26.9</v>
      </c>
      <c r="I1597" s="501">
        <f t="shared" ref="I1597" si="332">TRUNC(G1597*H1597,2)</f>
        <v>26.9</v>
      </c>
    </row>
    <row r="1598" spans="2:9" ht="14.25" customHeight="1" thickBot="1">
      <c r="B1598" s="466"/>
      <c r="C1598" s="467"/>
      <c r="D1598" s="467"/>
      <c r="E1598" s="468"/>
      <c r="F1598" s="467"/>
      <c r="G1598" s="463"/>
      <c r="H1598" s="467"/>
      <c r="I1598" s="470"/>
    </row>
    <row r="1599" spans="2:9" ht="15" customHeight="1" thickBot="1">
      <c r="B1599" s="540" t="s">
        <v>1131</v>
      </c>
      <c r="C1599" s="557"/>
      <c r="D1599" s="541"/>
      <c r="E1599" s="542" t="s">
        <v>939</v>
      </c>
      <c r="F1599" s="543" t="s">
        <v>994</v>
      </c>
      <c r="G1599" s="544"/>
      <c r="H1599" s="565"/>
      <c r="I1599" s="564">
        <f>TRUNC(SUM(I1600),2)</f>
        <v>22.37</v>
      </c>
    </row>
    <row r="1600" spans="2:9" ht="25.5">
      <c r="B1600" s="494" t="s">
        <v>783</v>
      </c>
      <c r="C1600" s="495" t="s">
        <v>20</v>
      </c>
      <c r="D1600" s="495">
        <v>91997</v>
      </c>
      <c r="E1600" s="497" t="str">
        <f>IF($D1600&lt;&gt;"",VLOOKUP($D1600,'SINAPI-MT ABRIL 2021'!$A$1:G123690,2,0),"")</f>
        <v>TOMADA MÉDIA DE EMBUTIR (1 MÓDULO), 2P+T 20 A, INCLUINDO SUPORTE E PLACA - FORNECIMENTO E INSTALAÇÃO. AF_12/2015</v>
      </c>
      <c r="F1600" s="498" t="str">
        <f>IF($D1600&lt;&gt;"",VLOOKUP($D1600,'SINAPI-MT ABRIL 2021'!$1:$1048576,3,0),"")</f>
        <v>UN</v>
      </c>
      <c r="G1600" s="499">
        <v>1</v>
      </c>
      <c r="H1600" s="500">
        <f>IF($D1600&lt;&gt;"",VLOOKUP($D1600,'SINAPI-MT ABRIL 2021'!$1:$1048576,4,0),"")</f>
        <v>22.37</v>
      </c>
      <c r="I1600" s="501">
        <f t="shared" ref="I1600" si="333">TRUNC(G1600*H1600,2)</f>
        <v>22.37</v>
      </c>
    </row>
    <row r="1601" spans="2:9" ht="14.25" customHeight="1" thickBot="1">
      <c r="B1601" s="466"/>
      <c r="C1601" s="467"/>
      <c r="D1601" s="467"/>
      <c r="E1601" s="468"/>
      <c r="F1601" s="467"/>
      <c r="G1601" s="463"/>
      <c r="H1601" s="467"/>
      <c r="I1601" s="470"/>
    </row>
    <row r="1602" spans="2:9" ht="15" customHeight="1" thickBot="1">
      <c r="B1602" s="540" t="s">
        <v>1132</v>
      </c>
      <c r="C1602" s="557"/>
      <c r="D1602" s="541"/>
      <c r="E1602" s="542" t="s">
        <v>940</v>
      </c>
      <c r="F1602" s="543" t="s">
        <v>994</v>
      </c>
      <c r="G1602" s="544"/>
      <c r="H1602" s="565"/>
      <c r="I1602" s="564">
        <f>TRUNC(SUM(I1603),2)</f>
        <v>21.63</v>
      </c>
    </row>
    <row r="1603" spans="2:9" ht="25.5">
      <c r="B1603" s="494" t="s">
        <v>783</v>
      </c>
      <c r="C1603" s="495" t="s">
        <v>20</v>
      </c>
      <c r="D1603" s="495">
        <v>91955</v>
      </c>
      <c r="E1603" s="497" t="str">
        <f>IF($D1603&lt;&gt;"",VLOOKUP($D1603,'SINAPI-MT ABRIL 2021'!$A$1:G123693,2,0),"")</f>
        <v>INTERRUPTOR PARALELO (1 MÓDULO), 10A/250V, INCLUINDO SUPORTE E PLACA - FORNECIMENTO E INSTALAÇÃO. AF_12/2015</v>
      </c>
      <c r="F1603" s="498" t="str">
        <f>IF($D1603&lt;&gt;"",VLOOKUP($D1603,'SINAPI-MT ABRIL 2021'!$1:$1048576,3,0),"")</f>
        <v>UN</v>
      </c>
      <c r="G1603" s="499">
        <v>1</v>
      </c>
      <c r="H1603" s="500">
        <f>IF($D1603&lt;&gt;"",VLOOKUP($D1603,'SINAPI-MT ABRIL 2021'!$1:$1048576,4,0),"")</f>
        <v>21.63</v>
      </c>
      <c r="I1603" s="501">
        <f t="shared" ref="I1603" si="334">TRUNC(G1603*H1603,2)</f>
        <v>21.63</v>
      </c>
    </row>
    <row r="1604" spans="2:9" ht="14.25" customHeight="1" thickBot="1">
      <c r="B1604" s="466"/>
      <c r="C1604" s="467"/>
      <c r="D1604" s="467"/>
      <c r="E1604" s="468"/>
      <c r="F1604" s="467"/>
      <c r="G1604" s="463"/>
      <c r="H1604" s="467"/>
      <c r="I1604" s="470"/>
    </row>
    <row r="1605" spans="2:9" ht="15" customHeight="1" thickBot="1">
      <c r="B1605" s="540" t="s">
        <v>865</v>
      </c>
      <c r="C1605" s="557"/>
      <c r="D1605" s="541"/>
      <c r="E1605" s="542" t="s">
        <v>941</v>
      </c>
      <c r="F1605" s="543" t="s">
        <v>994</v>
      </c>
      <c r="G1605" s="544"/>
      <c r="H1605" s="565"/>
      <c r="I1605" s="564">
        <f>TRUNC(SUM(I1606),2)</f>
        <v>35.130000000000003</v>
      </c>
    </row>
    <row r="1606" spans="2:9" ht="38.25">
      <c r="B1606" s="494" t="s">
        <v>783</v>
      </c>
      <c r="C1606" s="495" t="s">
        <v>20</v>
      </c>
      <c r="D1606" s="495">
        <v>92029</v>
      </c>
      <c r="E1606" s="497" t="str">
        <f>IF($D1606&lt;&gt;"",VLOOKUP($D1606,'SINAPI-MT ABRIL 2021'!$A$1:G123696,2,0),"")</f>
        <v>INTERRUPTOR PARALELO (1 MÓDULO) COM 1 TOMADA DE EMBUTIR 2P+T 10 A,  INCLUINDO SUPORTE E PLACA - FORNECIMENTO E INSTALAÇÃO. AF_12/2015</v>
      </c>
      <c r="F1606" s="498" t="str">
        <f>IF($D1606&lt;&gt;"",VLOOKUP($D1606,'SINAPI-MT ABRIL 2021'!$1:$1048576,3,0),"")</f>
        <v>UN</v>
      </c>
      <c r="G1606" s="499">
        <v>1</v>
      </c>
      <c r="H1606" s="500">
        <f>IF($D1606&lt;&gt;"",VLOOKUP($D1606,'SINAPI-MT ABRIL 2021'!$1:$1048576,4,0),"")</f>
        <v>35.130000000000003</v>
      </c>
      <c r="I1606" s="501">
        <f t="shared" ref="I1606" si="335">TRUNC(G1606*H1606,2)</f>
        <v>35.130000000000003</v>
      </c>
    </row>
    <row r="1607" spans="2:9" ht="14.25" customHeight="1" thickBot="1">
      <c r="B1607" s="466"/>
      <c r="C1607" s="467"/>
      <c r="D1607" s="467"/>
      <c r="E1607" s="468"/>
      <c r="F1607" s="467"/>
      <c r="G1607" s="463"/>
      <c r="H1607" s="467"/>
      <c r="I1607" s="470"/>
    </row>
    <row r="1608" spans="2:9" ht="15" customHeight="1" thickBot="1">
      <c r="B1608" s="540" t="s">
        <v>867</v>
      </c>
      <c r="C1608" s="557"/>
      <c r="D1608" s="541"/>
      <c r="E1608" s="542" t="s">
        <v>942</v>
      </c>
      <c r="F1608" s="543" t="s">
        <v>994</v>
      </c>
      <c r="G1608" s="544"/>
      <c r="H1608" s="565"/>
      <c r="I1608" s="564">
        <f>TRUNC(SUM(I1609),2)</f>
        <v>17.48</v>
      </c>
    </row>
    <row r="1609" spans="2:9" ht="25.5">
      <c r="B1609" s="494" t="s">
        <v>783</v>
      </c>
      <c r="C1609" s="495" t="s">
        <v>20</v>
      </c>
      <c r="D1609" s="495">
        <v>91953</v>
      </c>
      <c r="E1609" s="497" t="str">
        <f>IF($D1609&lt;&gt;"",VLOOKUP($D1609,'SINAPI-MT ABRIL 2021'!$A$1:G123699,2,0),"")</f>
        <v>INTERRUPTOR SIMPLES (1 MÓDULO), 10A/250V, INCLUINDO SUPORTE E PLACA - FORNECIMENTO E INSTALAÇÃO. AF_12/2015</v>
      </c>
      <c r="F1609" s="498" t="str">
        <f>IF($D1609&lt;&gt;"",VLOOKUP($D1609,'SINAPI-MT ABRIL 2021'!$1:$1048576,3,0),"")</f>
        <v>UN</v>
      </c>
      <c r="G1609" s="499">
        <v>1</v>
      </c>
      <c r="H1609" s="500">
        <f>IF($D1609&lt;&gt;"",VLOOKUP($D1609,'SINAPI-MT ABRIL 2021'!$1:$1048576,4,0),"")</f>
        <v>17.48</v>
      </c>
      <c r="I1609" s="501">
        <f t="shared" ref="I1609" si="336">TRUNC(G1609*H1609,2)</f>
        <v>17.48</v>
      </c>
    </row>
    <row r="1610" spans="2:9" ht="14.25" customHeight="1" thickBot="1">
      <c r="B1610" s="466"/>
      <c r="C1610" s="467"/>
      <c r="D1610" s="467"/>
      <c r="E1610" s="468"/>
      <c r="F1610" s="467"/>
      <c r="G1610" s="463"/>
      <c r="H1610" s="467"/>
      <c r="I1610" s="470"/>
    </row>
    <row r="1611" spans="2:9" ht="15" customHeight="1" thickBot="1">
      <c r="B1611" s="540" t="s">
        <v>869</v>
      </c>
      <c r="C1611" s="557"/>
      <c r="D1611" s="541"/>
      <c r="E1611" s="542" t="s">
        <v>1133</v>
      </c>
      <c r="F1611" s="543" t="s">
        <v>994</v>
      </c>
      <c r="G1611" s="544"/>
      <c r="H1611" s="565"/>
      <c r="I1611" s="564">
        <f>TRUNC(SUM(I1612),2)</f>
        <v>27.66</v>
      </c>
    </row>
    <row r="1612" spans="2:9" ht="25.5">
      <c r="B1612" s="494" t="s">
        <v>783</v>
      </c>
      <c r="C1612" s="495" t="s">
        <v>20</v>
      </c>
      <c r="D1612" s="495">
        <v>91959</v>
      </c>
      <c r="E1612" s="497" t="str">
        <f>IF($D1612&lt;&gt;"",VLOOKUP($D1612,'SINAPI-MT ABRIL 2021'!$A$1:G123702,2,0),"")</f>
        <v>INTERRUPTOR SIMPLES (2 MÓDULOS), 10A/250V, INCLUINDO SUPORTE E PLACA - FORNECIMENTO E INSTALAÇÃO. AF_12/2015</v>
      </c>
      <c r="F1612" s="498" t="str">
        <f>IF($D1612&lt;&gt;"",VLOOKUP($D1612,'SINAPI-MT ABRIL 2021'!$1:$1048576,3,0),"")</f>
        <v>UN</v>
      </c>
      <c r="G1612" s="499">
        <v>1</v>
      </c>
      <c r="H1612" s="500">
        <f>IF($D1612&lt;&gt;"",VLOOKUP($D1612,'SINAPI-MT ABRIL 2021'!$1:$1048576,4,0),"")</f>
        <v>27.66</v>
      </c>
      <c r="I1612" s="501">
        <f t="shared" ref="I1612" si="337">TRUNC(G1612*H1612,2)</f>
        <v>27.66</v>
      </c>
    </row>
    <row r="1613" spans="2:9" ht="14.25" customHeight="1" thickBot="1">
      <c r="B1613" s="466"/>
      <c r="C1613" s="467"/>
      <c r="D1613" s="467"/>
      <c r="E1613" s="468"/>
      <c r="F1613" s="467"/>
      <c r="G1613" s="463"/>
      <c r="H1613" s="467"/>
      <c r="I1613" s="470"/>
    </row>
    <row r="1614" spans="2:9" ht="15" customHeight="1" thickBot="1">
      <c r="B1614" s="540" t="s">
        <v>871</v>
      </c>
      <c r="C1614" s="557"/>
      <c r="D1614" s="541"/>
      <c r="E1614" s="542" t="s">
        <v>943</v>
      </c>
      <c r="F1614" s="543" t="s">
        <v>994</v>
      </c>
      <c r="G1614" s="544"/>
      <c r="H1614" s="565"/>
      <c r="I1614" s="564">
        <f>TRUNC(SUM(I1615),2)</f>
        <v>116.26</v>
      </c>
    </row>
    <row r="1615" spans="2:9" ht="38.25">
      <c r="B1615" s="494" t="s">
        <v>783</v>
      </c>
      <c r="C1615" s="495" t="s">
        <v>20</v>
      </c>
      <c r="D1615" s="495">
        <v>97586</v>
      </c>
      <c r="E1615" s="497" t="str">
        <f>IF($D1615&lt;&gt;"",VLOOKUP($D1615,'SINAPI-MT ABRIL 2021'!$A$1:G123705,2,0),"")</f>
        <v>LUMINÁRIA TIPO CALHA, DE SOBREPOR, COM 2 LÂMPADAS TUBULARES FLUORESCENTES DE 36 W, COM REATOR DE PARTIDA RÁPIDA - FORNECIMENTO E INSTALAÇÃO. AF_02/2020</v>
      </c>
      <c r="F1615" s="498" t="str">
        <f>IF($D1615&lt;&gt;"",VLOOKUP($D1615,'SINAPI-MT ABRIL 2021'!$1:$1048576,3,0),"")</f>
        <v>UN</v>
      </c>
      <c r="G1615" s="499">
        <v>1</v>
      </c>
      <c r="H1615" s="500">
        <f>IF($D1615&lt;&gt;"",VLOOKUP($D1615,'SINAPI-MT ABRIL 2021'!$1:$1048576,4,0),"")</f>
        <v>116.26</v>
      </c>
      <c r="I1615" s="501">
        <f t="shared" ref="I1615" si="338">TRUNC(G1615*H1615,2)</f>
        <v>116.26</v>
      </c>
    </row>
    <row r="1616" spans="2:9" ht="14.25" customHeight="1" thickBot="1">
      <c r="B1616" s="466"/>
      <c r="C1616" s="467"/>
      <c r="D1616" s="467"/>
      <c r="E1616" s="468"/>
      <c r="F1616" s="467"/>
      <c r="G1616" s="463"/>
      <c r="H1616" s="467"/>
      <c r="I1616" s="470"/>
    </row>
    <row r="1617" spans="2:9" ht="15" customHeight="1" thickBot="1">
      <c r="B1617" s="540" t="s">
        <v>873</v>
      </c>
      <c r="C1617" s="557"/>
      <c r="D1617" s="541"/>
      <c r="E1617" s="542" t="s">
        <v>944</v>
      </c>
      <c r="F1617" s="543" t="s">
        <v>994</v>
      </c>
      <c r="G1617" s="544"/>
      <c r="H1617" s="565"/>
      <c r="I1617" s="564">
        <f>TRUNC(SUM(I1618:I1619),2)</f>
        <v>141.72999999999999</v>
      </c>
    </row>
    <row r="1618" spans="2:9" ht="38.25" customHeight="1">
      <c r="B1618" s="502" t="s">
        <v>789</v>
      </c>
      <c r="C1618" s="495" t="s">
        <v>30</v>
      </c>
      <c r="D1618" s="495"/>
      <c r="E1618" s="530" t="s">
        <v>1134</v>
      </c>
      <c r="F1618" s="531" t="s">
        <v>14</v>
      </c>
      <c r="G1618" s="499">
        <v>1</v>
      </c>
      <c r="H1618" s="500">
        <v>138.99</v>
      </c>
      <c r="I1618" s="501">
        <f>TRUNC(G1618*H1618,2)</f>
        <v>138.99</v>
      </c>
    </row>
    <row r="1619" spans="2:9">
      <c r="B1619" s="102" t="s">
        <v>783</v>
      </c>
      <c r="C1619" s="103" t="s">
        <v>20</v>
      </c>
      <c r="D1619" s="103">
        <v>88264</v>
      </c>
      <c r="E1619" s="116" t="str">
        <f>IF($D1619&lt;&gt;"",VLOOKUP($D1619,'SINAPI-MT ABRIL 2021'!$A$1:G123709,2,0),"")</f>
        <v>ELETRICISTA COM ENCARGOS COMPLEMENTARES</v>
      </c>
      <c r="F1619" s="117" t="str">
        <f>IF($D1619&lt;&gt;"",VLOOKUP($D1619,'SINAPI-MT ABRIL 2021'!$1:$1048576,3,0),"")</f>
        <v>H</v>
      </c>
      <c r="G1619" s="105">
        <v>0.15</v>
      </c>
      <c r="H1619" s="106">
        <f>IF($D1619&lt;&gt;"",VLOOKUP($D1619,'SINAPI-MT ABRIL 2021'!$1:$1048576,4,0),"")</f>
        <v>18.3</v>
      </c>
      <c r="I1619" s="107">
        <f t="shared" ref="I1619" si="339">TRUNC(G1619*H1619,2)</f>
        <v>2.74</v>
      </c>
    </row>
    <row r="1620" spans="2:9" ht="14.25" customHeight="1" thickBot="1">
      <c r="B1620" s="466"/>
      <c r="C1620" s="467"/>
      <c r="D1620" s="467"/>
      <c r="E1620" s="468"/>
      <c r="F1620" s="467"/>
      <c r="G1620" s="463"/>
      <c r="H1620" s="467"/>
      <c r="I1620" s="470"/>
    </row>
    <row r="1621" spans="2:9" ht="15" customHeight="1" thickBot="1">
      <c r="B1621" s="540" t="s">
        <v>875</v>
      </c>
      <c r="C1621" s="557"/>
      <c r="D1621" s="541"/>
      <c r="E1621" s="542" t="s">
        <v>945</v>
      </c>
      <c r="F1621" s="543" t="s">
        <v>994</v>
      </c>
      <c r="G1621" s="544"/>
      <c r="H1621" s="565"/>
      <c r="I1621" s="564">
        <f>TRUNC(SUM(I1622:I1623),2)</f>
        <v>158.4</v>
      </c>
    </row>
    <row r="1622" spans="2:9" ht="38.25" customHeight="1">
      <c r="B1622" s="502" t="s">
        <v>789</v>
      </c>
      <c r="C1622" s="495" t="s">
        <v>30</v>
      </c>
      <c r="D1622" s="495"/>
      <c r="E1622" s="530" t="s">
        <v>1135</v>
      </c>
      <c r="F1622" s="531" t="s">
        <v>14</v>
      </c>
      <c r="G1622" s="499">
        <v>1</v>
      </c>
      <c r="H1622" s="500">
        <v>155.66</v>
      </c>
      <c r="I1622" s="501">
        <f>TRUNC(G1622*H1622,2)</f>
        <v>155.66</v>
      </c>
    </row>
    <row r="1623" spans="2:9">
      <c r="B1623" s="102" t="s">
        <v>783</v>
      </c>
      <c r="C1623" s="103" t="s">
        <v>20</v>
      </c>
      <c r="D1623" s="103">
        <v>88264</v>
      </c>
      <c r="E1623" s="116" t="str">
        <f>IF($D1623&lt;&gt;"",VLOOKUP($D1623,'SINAPI-MT ABRIL 2021'!$A$1:G123713,2,0),"")</f>
        <v>ELETRICISTA COM ENCARGOS COMPLEMENTARES</v>
      </c>
      <c r="F1623" s="117" t="str">
        <f>IF($D1623&lt;&gt;"",VLOOKUP($D1623,'SINAPI-MT ABRIL 2021'!$1:$1048576,3,0),"")</f>
        <v>H</v>
      </c>
      <c r="G1623" s="105">
        <v>0.15</v>
      </c>
      <c r="H1623" s="106">
        <f>IF($D1623&lt;&gt;"",VLOOKUP($D1623,'SINAPI-MT ABRIL 2021'!$1:$1048576,4,0),"")</f>
        <v>18.3</v>
      </c>
      <c r="I1623" s="107">
        <f t="shared" ref="I1623" si="340">TRUNC(G1623*H1623,2)</f>
        <v>2.74</v>
      </c>
    </row>
    <row r="1624" spans="2:9" ht="14.25" customHeight="1" thickBot="1">
      <c r="B1624" s="466"/>
      <c r="C1624" s="467"/>
      <c r="D1624" s="467"/>
      <c r="E1624" s="468"/>
      <c r="F1624" s="467"/>
      <c r="G1624" s="463"/>
      <c r="H1624" s="467"/>
      <c r="I1624" s="470"/>
    </row>
    <row r="1625" spans="2:9" ht="15" customHeight="1" thickBot="1">
      <c r="B1625" s="540" t="s">
        <v>877</v>
      </c>
      <c r="C1625" s="557"/>
      <c r="D1625" s="541"/>
      <c r="E1625" s="542" t="s">
        <v>946</v>
      </c>
      <c r="F1625" s="543" t="s">
        <v>994</v>
      </c>
      <c r="G1625" s="544"/>
      <c r="H1625" s="565"/>
      <c r="I1625" s="564">
        <f>TRUNC(SUM(I1626:I1627),2)</f>
        <v>192.69</v>
      </c>
    </row>
    <row r="1626" spans="2:9" ht="38.25" customHeight="1">
      <c r="B1626" s="502" t="s">
        <v>789</v>
      </c>
      <c r="C1626" s="495" t="s">
        <v>30</v>
      </c>
      <c r="D1626" s="495"/>
      <c r="E1626" s="530" t="s">
        <v>1136</v>
      </c>
      <c r="F1626" s="531" t="s">
        <v>1</v>
      </c>
      <c r="G1626" s="499">
        <v>1</v>
      </c>
      <c r="H1626" s="500">
        <v>189.95</v>
      </c>
      <c r="I1626" s="501">
        <f>TRUNC(G1626*H1626,2)</f>
        <v>189.95</v>
      </c>
    </row>
    <row r="1627" spans="2:9">
      <c r="B1627" s="102" t="s">
        <v>783</v>
      </c>
      <c r="C1627" s="103" t="s">
        <v>20</v>
      </c>
      <c r="D1627" s="103">
        <v>88264</v>
      </c>
      <c r="E1627" s="116" t="str">
        <f>IF($D1627&lt;&gt;"",VLOOKUP($D1627,'SINAPI-MT ABRIL 2021'!$A$1:G123717,2,0),"")</f>
        <v>ELETRICISTA COM ENCARGOS COMPLEMENTARES</v>
      </c>
      <c r="F1627" s="117" t="str">
        <f>IF($D1627&lt;&gt;"",VLOOKUP($D1627,'SINAPI-MT ABRIL 2021'!$1:$1048576,3,0),"")</f>
        <v>H</v>
      </c>
      <c r="G1627" s="105">
        <v>0.15</v>
      </c>
      <c r="H1627" s="106">
        <f>IF($D1627&lt;&gt;"",VLOOKUP($D1627,'SINAPI-MT ABRIL 2021'!$1:$1048576,4,0),"")</f>
        <v>18.3</v>
      </c>
      <c r="I1627" s="107">
        <f t="shared" ref="I1627" si="341">TRUNC(G1627*H1627,2)</f>
        <v>2.74</v>
      </c>
    </row>
    <row r="1628" spans="2:9" ht="14.25" customHeight="1" thickBot="1">
      <c r="B1628" s="466"/>
      <c r="C1628" s="467"/>
      <c r="D1628" s="467"/>
      <c r="E1628" s="468"/>
      <c r="F1628" s="467"/>
      <c r="G1628" s="463"/>
      <c r="H1628" s="467"/>
      <c r="I1628" s="470"/>
    </row>
    <row r="1629" spans="2:9" ht="15" customHeight="1" thickBot="1">
      <c r="B1629" s="540" t="s">
        <v>879</v>
      </c>
      <c r="C1629" s="557"/>
      <c r="D1629" s="557"/>
      <c r="E1629" s="562" t="s">
        <v>947</v>
      </c>
      <c r="F1629" s="543" t="s">
        <v>994</v>
      </c>
      <c r="G1629" s="544"/>
      <c r="H1629" s="563"/>
      <c r="I1629" s="564">
        <f>TRUNC(SUM(I1630:I1632),2)</f>
        <v>85.99</v>
      </c>
    </row>
    <row r="1630" spans="2:9" ht="12.75">
      <c r="B1630" s="525" t="s">
        <v>783</v>
      </c>
      <c r="C1630" s="526" t="s">
        <v>20</v>
      </c>
      <c r="D1630" s="526">
        <v>88247</v>
      </c>
      <c r="E1630" s="497" t="str">
        <f>IF($D1630&lt;&gt;"",VLOOKUP($D1630,'SINAPI-MT ABRIL 2021'!$A$1:G123720,2,0),"")</f>
        <v>AUXILIAR DE ELETRICISTA COM ENCARGOS COMPLEMENTARES</v>
      </c>
      <c r="F1630" s="498" t="str">
        <f>IF($D1630&lt;&gt;"",VLOOKUP($D1630,'SINAPI-MT ABRIL 2021'!$1:$1048576,3,0),"")</f>
        <v>H</v>
      </c>
      <c r="G1630" s="527">
        <v>1.5</v>
      </c>
      <c r="H1630" s="500">
        <f>IF($D1630&lt;&gt;"",VLOOKUP($D1630,'SINAPI-MT ABRIL 2021'!$1:$1048576,4,0),"")</f>
        <v>14</v>
      </c>
      <c r="I1630" s="501">
        <f t="shared" ref="I1630:I1632" si="342">TRUNC(G1630*H1630,2)</f>
        <v>21</v>
      </c>
    </row>
    <row r="1631" spans="2:9" ht="12.75">
      <c r="B1631" s="139" t="s">
        <v>783</v>
      </c>
      <c r="C1631" s="131" t="s">
        <v>20</v>
      </c>
      <c r="D1631" s="131">
        <v>88264</v>
      </c>
      <c r="E1631" s="116" t="str">
        <f>IF($D1631&lt;&gt;"",VLOOKUP($D1631,'SINAPI-MT ABRIL 2021'!$A$1:G123721,2,0),"")</f>
        <v>ELETRICISTA COM ENCARGOS COMPLEMENTARES</v>
      </c>
      <c r="F1631" s="117" t="str">
        <f>IF($D1631&lt;&gt;"",VLOOKUP($D1631,'SINAPI-MT ABRIL 2021'!$1:$1048576,3,0),"")</f>
        <v>H</v>
      </c>
      <c r="G1631" s="218">
        <v>1.5</v>
      </c>
      <c r="H1631" s="106">
        <f>IF($D1631&lt;&gt;"",VLOOKUP($D1631,'SINAPI-MT ABRIL 2021'!$1:$1048576,4,0),"")</f>
        <v>18.3</v>
      </c>
      <c r="I1631" s="107">
        <f t="shared" si="342"/>
        <v>27.45</v>
      </c>
    </row>
    <row r="1632" spans="2:9" ht="25.5">
      <c r="B1632" s="139" t="s">
        <v>783</v>
      </c>
      <c r="C1632" s="131" t="s">
        <v>20</v>
      </c>
      <c r="D1632" s="131">
        <v>97614</v>
      </c>
      <c r="E1632" s="116" t="str">
        <f>IF($D1632&lt;&gt;"",VLOOKUP($D1632,'SINAPI-MT ABRIL 2021'!$A$1:G123722,2,0),"")</f>
        <v>LÂMPADA COMPACTA DE VAPOR METÁLICO OVOIDE 150 W, BASE E27 - FORNECIMENTO E INSTALAÇÃO. AF_02/2020</v>
      </c>
      <c r="F1632" s="117" t="str">
        <f>IF($D1632&lt;&gt;"",VLOOKUP($D1632,'SINAPI-MT ABRIL 2021'!$1:$1048576,3,0),"")</f>
        <v>UN</v>
      </c>
      <c r="G1632" s="218">
        <v>1</v>
      </c>
      <c r="H1632" s="106">
        <f>IF($D1632&lt;&gt;"",VLOOKUP($D1632,'SINAPI-MT ABRIL 2021'!$1:$1048576,4,0),"")</f>
        <v>37.54</v>
      </c>
      <c r="I1632" s="107">
        <f t="shared" si="342"/>
        <v>37.54</v>
      </c>
    </row>
    <row r="1633" spans="2:9" ht="14.25" customHeight="1" thickBot="1">
      <c r="B1633" s="466"/>
      <c r="C1633" s="467"/>
      <c r="D1633" s="467"/>
      <c r="E1633" s="468"/>
      <c r="F1633" s="467"/>
      <c r="G1633" s="463"/>
      <c r="H1633" s="467"/>
      <c r="I1633" s="470"/>
    </row>
    <row r="1634" spans="2:9" ht="15" customHeight="1" thickBot="1">
      <c r="B1634" s="540" t="s">
        <v>881</v>
      </c>
      <c r="C1634" s="557"/>
      <c r="D1634" s="557"/>
      <c r="E1634" s="562" t="s">
        <v>948</v>
      </c>
      <c r="F1634" s="543" t="s">
        <v>994</v>
      </c>
      <c r="G1634" s="544"/>
      <c r="H1634" s="563"/>
      <c r="I1634" s="564">
        <f>TRUNC(SUM(I1635:I1640),2)</f>
        <v>327.93</v>
      </c>
    </row>
    <row r="1635" spans="2:9" ht="12.75">
      <c r="B1635" s="525" t="s">
        <v>783</v>
      </c>
      <c r="C1635" s="526" t="s">
        <v>20</v>
      </c>
      <c r="D1635" s="526">
        <v>88247</v>
      </c>
      <c r="E1635" s="497" t="str">
        <f>IF($D1635&lt;&gt;"",VLOOKUP($D1635,'SINAPI-MT ABRIL 2021'!$A$1:G123725,2,0),"")</f>
        <v>AUXILIAR DE ELETRICISTA COM ENCARGOS COMPLEMENTARES</v>
      </c>
      <c r="F1635" s="498" t="str">
        <f>IF($D1635&lt;&gt;"",VLOOKUP($D1635,'SINAPI-MT ABRIL 2021'!$1:$1048576,3,0),"")</f>
        <v>H</v>
      </c>
      <c r="G1635" s="527">
        <v>2</v>
      </c>
      <c r="H1635" s="500">
        <f>IF($D1635&lt;&gt;"",VLOOKUP($D1635,'SINAPI-MT ABRIL 2021'!$1:$1048576,4,0),"")</f>
        <v>14</v>
      </c>
      <c r="I1635" s="501">
        <f t="shared" ref="I1635:I1640" si="343">TRUNC(G1635*H1635,2)</f>
        <v>28</v>
      </c>
    </row>
    <row r="1636" spans="2:9" ht="12.75">
      <c r="B1636" s="139" t="s">
        <v>783</v>
      </c>
      <c r="C1636" s="131" t="s">
        <v>20</v>
      </c>
      <c r="D1636" s="131">
        <v>88264</v>
      </c>
      <c r="E1636" s="116" t="str">
        <f>IF($D1636&lt;&gt;"",VLOOKUP($D1636,'SINAPI-MT ABRIL 2021'!$A$1:G123726,2,0),"")</f>
        <v>ELETRICISTA COM ENCARGOS COMPLEMENTARES</v>
      </c>
      <c r="F1636" s="117" t="str">
        <f>IF($D1636&lt;&gt;"",VLOOKUP($D1636,'SINAPI-MT ABRIL 2021'!$1:$1048576,3,0),"")</f>
        <v>H</v>
      </c>
      <c r="G1636" s="218">
        <v>2</v>
      </c>
      <c r="H1636" s="106">
        <f>IF($D1636&lt;&gt;"",VLOOKUP($D1636,'SINAPI-MT ABRIL 2021'!$1:$1048576,4,0),"")</f>
        <v>18.3</v>
      </c>
      <c r="I1636" s="107">
        <f t="shared" si="343"/>
        <v>36.6</v>
      </c>
    </row>
    <row r="1637" spans="2:9" ht="25.5">
      <c r="B1637" s="139" t="s">
        <v>783</v>
      </c>
      <c r="C1637" s="131" t="s">
        <v>20</v>
      </c>
      <c r="D1637" s="131">
        <v>101641</v>
      </c>
      <c r="E1637" s="116" t="str">
        <f>IF($D1637&lt;&gt;"",VLOOKUP($D1637,'SINAPI-MT ABRIL 2021'!$A$1:G123727,2,0),"")</f>
        <v>LÂMPADA VAPOR METÁLICO 150 W - FORNECIMENTO E INSTALAÇÃO. AF_08/2020</v>
      </c>
      <c r="F1637" s="117" t="str">
        <f>IF($D1637&lt;&gt;"",VLOOKUP($D1637,'SINAPI-MT ABRIL 2021'!$1:$1048576,3,0),"")</f>
        <v>UN</v>
      </c>
      <c r="G1637" s="218">
        <v>1</v>
      </c>
      <c r="H1637" s="106">
        <f>IF($D1637&lt;&gt;"",VLOOKUP($D1637,'SINAPI-MT ABRIL 2021'!$1:$1048576,4,0),"")</f>
        <v>31.37</v>
      </c>
      <c r="I1637" s="107">
        <f t="shared" si="343"/>
        <v>31.37</v>
      </c>
    </row>
    <row r="1638" spans="2:9" ht="12.75">
      <c r="B1638" s="139" t="s">
        <v>783</v>
      </c>
      <c r="C1638" s="131" t="s">
        <v>20</v>
      </c>
      <c r="D1638" s="131">
        <v>12318</v>
      </c>
      <c r="E1638" s="116" t="str">
        <f>IF($D1638&lt;&gt;"",VLOOKUP($D1638,'SINAPI-MT ABRIL 2021'!$A$1:G123728,2,0),"")</f>
        <v>REATOR P/ 1 LAMPADA VAPOR DE MERCURIO 400W USO EXT</v>
      </c>
      <c r="F1638" s="117" t="str">
        <f>IF($D1638&lt;&gt;"",VLOOKUP($D1638,'SINAPI-MT ABRIL 2021'!$1:$1048576,3,0),"")</f>
        <v xml:space="preserve">UN    </v>
      </c>
      <c r="G1638" s="218">
        <v>1</v>
      </c>
      <c r="H1638" s="106">
        <f>IF($D1638&lt;&gt;"",VLOOKUP($D1638,'SINAPI-MT ABRIL 2021'!$1:$1048576,4,0),"")</f>
        <v>119.83</v>
      </c>
      <c r="I1638" s="107">
        <f t="shared" si="343"/>
        <v>119.83</v>
      </c>
    </row>
    <row r="1639" spans="2:9" ht="25.5">
      <c r="B1639" s="139" t="s">
        <v>783</v>
      </c>
      <c r="C1639" s="131" t="s">
        <v>20</v>
      </c>
      <c r="D1639" s="131">
        <v>101632</v>
      </c>
      <c r="E1639" s="116" t="str">
        <f>IF($D1639&lt;&gt;"",VLOOKUP($D1639,'SINAPI-MT ABRIL 2021'!$A$1:G123729,2,0),"")</f>
        <v>RELÉ FOTOELÉTRICO PARA COMANDO DE ILUMINAÇÃO EXTERNA 1000 W - FORNECIMENTO E INSTALAÇÃO. AF_08/2020</v>
      </c>
      <c r="F1639" s="117" t="str">
        <f>IF($D1639&lt;&gt;"",VLOOKUP($D1639,'SINAPI-MT ABRIL 2021'!$1:$1048576,3,0),"")</f>
        <v>UN</v>
      </c>
      <c r="G1639" s="218">
        <v>1</v>
      </c>
      <c r="H1639" s="106">
        <f>IF($D1639&lt;&gt;"",VLOOKUP($D1639,'SINAPI-MT ABRIL 2021'!$1:$1048576,4,0),"")</f>
        <v>28.17</v>
      </c>
      <c r="I1639" s="107">
        <f t="shared" si="343"/>
        <v>28.17</v>
      </c>
    </row>
    <row r="1640" spans="2:9" ht="51">
      <c r="B1640" s="139" t="s">
        <v>789</v>
      </c>
      <c r="C1640" s="131" t="s">
        <v>20</v>
      </c>
      <c r="D1640" s="131">
        <v>12273</v>
      </c>
      <c r="E1640" s="116" t="str">
        <f>IF($D1640&lt;&gt;"",VLOOKUP($D1640,'SINAPI-MT ABRIL 2021'!$A$1:G123730,2,0),"")</f>
        <v>PROJETOR RETANGULAR FECHADO PARA LAMPADA VAPOR DE MERCURIO/SODIO 250 W A 500 W, CABECEIRAS EM ALUMINIO FUNDIDO, CORPO EM ALUMINIO ANODIZADO, PARA LAMPADA E40 FECHAMENTO EM VIDRO TEMPERADO.</v>
      </c>
      <c r="F1640" s="117" t="str">
        <f>IF($D1640&lt;&gt;"",VLOOKUP($D1640,'SINAPI-MT ABRIL 2021'!$1:$1048576,3,0),"")</f>
        <v xml:space="preserve">UN    </v>
      </c>
      <c r="G1640" s="218">
        <v>1</v>
      </c>
      <c r="H1640" s="106">
        <f>IF($D1640&lt;&gt;"",VLOOKUP($D1640,'SINAPI-MT ABRIL 2021'!$1:$1048576,4,0),"")</f>
        <v>83.96</v>
      </c>
      <c r="I1640" s="107">
        <f t="shared" si="343"/>
        <v>83.96</v>
      </c>
    </row>
    <row r="1641" spans="2:9" ht="14.25" customHeight="1" thickBot="1">
      <c r="B1641" s="466"/>
      <c r="C1641" s="467"/>
      <c r="D1641" s="467"/>
      <c r="E1641" s="468"/>
      <c r="F1641" s="467"/>
      <c r="G1641" s="463"/>
      <c r="H1641" s="467"/>
      <c r="I1641" s="470"/>
    </row>
    <row r="1642" spans="2:9" ht="15" customHeight="1" thickBot="1">
      <c r="B1642" s="540" t="s">
        <v>883</v>
      </c>
      <c r="C1642" s="557"/>
      <c r="D1642" s="557"/>
      <c r="E1642" s="562" t="s">
        <v>949</v>
      </c>
      <c r="F1642" s="543" t="s">
        <v>994</v>
      </c>
      <c r="G1642" s="544"/>
      <c r="H1642" s="563"/>
      <c r="I1642" s="564">
        <f>TRUNC(SUM(I1643:I1648),2)</f>
        <v>357.1</v>
      </c>
    </row>
    <row r="1643" spans="2:9" ht="12.75">
      <c r="B1643" s="525" t="s">
        <v>783</v>
      </c>
      <c r="C1643" s="526" t="s">
        <v>20</v>
      </c>
      <c r="D1643" s="526">
        <v>88247</v>
      </c>
      <c r="E1643" s="497" t="str">
        <f>IF($D1643&lt;&gt;"",VLOOKUP($D1643,'SINAPI-MT ABRIL 2021'!$A$1:G123733,2,0),"")</f>
        <v>AUXILIAR DE ELETRICISTA COM ENCARGOS COMPLEMENTARES</v>
      </c>
      <c r="F1643" s="498" t="str">
        <f>IF($D1643&lt;&gt;"",VLOOKUP($D1643,'SINAPI-MT ABRIL 2021'!$1:$1048576,3,0),"")</f>
        <v>H</v>
      </c>
      <c r="G1643" s="527">
        <v>2</v>
      </c>
      <c r="H1643" s="500">
        <f>IF($D1643&lt;&gt;"",VLOOKUP($D1643,'SINAPI-MT ABRIL 2021'!$1:$1048576,4,0),"")</f>
        <v>14</v>
      </c>
      <c r="I1643" s="501">
        <f t="shared" ref="I1643:I1648" si="344">TRUNC(G1643*H1643,2)</f>
        <v>28</v>
      </c>
    </row>
    <row r="1644" spans="2:9" ht="12.75">
      <c r="B1644" s="139" t="s">
        <v>783</v>
      </c>
      <c r="C1644" s="131" t="s">
        <v>20</v>
      </c>
      <c r="D1644" s="131">
        <v>88264</v>
      </c>
      <c r="E1644" s="116" t="str">
        <f>IF($D1644&lt;&gt;"",VLOOKUP($D1644,'SINAPI-MT ABRIL 2021'!$A$1:G123734,2,0),"")</f>
        <v>ELETRICISTA COM ENCARGOS COMPLEMENTARES</v>
      </c>
      <c r="F1644" s="117" t="str">
        <f>IF($D1644&lt;&gt;"",VLOOKUP($D1644,'SINAPI-MT ABRIL 2021'!$1:$1048576,3,0),"")</f>
        <v>H</v>
      </c>
      <c r="G1644" s="218">
        <v>2</v>
      </c>
      <c r="H1644" s="106">
        <f>IF($D1644&lt;&gt;"",VLOOKUP($D1644,'SINAPI-MT ABRIL 2021'!$1:$1048576,4,0),"")</f>
        <v>18.3</v>
      </c>
      <c r="I1644" s="107">
        <f t="shared" si="344"/>
        <v>36.6</v>
      </c>
    </row>
    <row r="1645" spans="2:9" ht="25.5">
      <c r="B1645" s="139" t="s">
        <v>783</v>
      </c>
      <c r="C1645" s="131" t="s">
        <v>20</v>
      </c>
      <c r="D1645" s="131">
        <v>101640</v>
      </c>
      <c r="E1645" s="116" t="str">
        <f>IF($D1645&lt;&gt;"",VLOOKUP($D1645,'SINAPI-MT ABRIL 2021'!$A$1:G123735,2,0),"")</f>
        <v>LÂMPADA VAPOR METÁLICO 400 W - FORNECIMENTO E INSTALAÇÃO. AF_08/2020</v>
      </c>
      <c r="F1645" s="117" t="str">
        <f>IF($D1645&lt;&gt;"",VLOOKUP($D1645,'SINAPI-MT ABRIL 2021'!$1:$1048576,3,0),"")</f>
        <v>UN</v>
      </c>
      <c r="G1645" s="218">
        <v>1</v>
      </c>
      <c r="H1645" s="106">
        <f>IF($D1645&lt;&gt;"",VLOOKUP($D1645,'SINAPI-MT ABRIL 2021'!$1:$1048576,4,0),"")</f>
        <v>60.54</v>
      </c>
      <c r="I1645" s="107">
        <f t="shared" si="344"/>
        <v>60.54</v>
      </c>
    </row>
    <row r="1646" spans="2:9" ht="12.75">
      <c r="B1646" s="139" t="s">
        <v>783</v>
      </c>
      <c r="C1646" s="131" t="s">
        <v>20</v>
      </c>
      <c r="D1646" s="131">
        <v>12318</v>
      </c>
      <c r="E1646" s="116" t="str">
        <f>IF($D1646&lt;&gt;"",VLOOKUP($D1646,'SINAPI-MT ABRIL 2021'!$A$1:G123736,2,0),"")</f>
        <v>REATOR P/ 1 LAMPADA VAPOR DE MERCURIO 400W USO EXT</v>
      </c>
      <c r="F1646" s="117" t="str">
        <f>IF($D1646&lt;&gt;"",VLOOKUP($D1646,'SINAPI-MT ABRIL 2021'!$1:$1048576,3,0),"")</f>
        <v xml:space="preserve">UN    </v>
      </c>
      <c r="G1646" s="218">
        <v>1</v>
      </c>
      <c r="H1646" s="106">
        <f>IF($D1646&lt;&gt;"",VLOOKUP($D1646,'SINAPI-MT ABRIL 2021'!$1:$1048576,4,0),"")</f>
        <v>119.83</v>
      </c>
      <c r="I1646" s="107">
        <f t="shared" si="344"/>
        <v>119.83</v>
      </c>
    </row>
    <row r="1647" spans="2:9" ht="25.5">
      <c r="B1647" s="139" t="s">
        <v>783</v>
      </c>
      <c r="C1647" s="131" t="s">
        <v>20</v>
      </c>
      <c r="D1647" s="131">
        <v>101632</v>
      </c>
      <c r="E1647" s="116" t="str">
        <f>IF($D1647&lt;&gt;"",VLOOKUP($D1647,'SINAPI-MT ABRIL 2021'!$A$1:G123737,2,0),"")</f>
        <v>RELÉ FOTOELÉTRICO PARA COMANDO DE ILUMINAÇÃO EXTERNA 1000 W - FORNECIMENTO E INSTALAÇÃO. AF_08/2020</v>
      </c>
      <c r="F1647" s="117" t="str">
        <f>IF($D1647&lt;&gt;"",VLOOKUP($D1647,'SINAPI-MT ABRIL 2021'!$1:$1048576,3,0),"")</f>
        <v>UN</v>
      </c>
      <c r="G1647" s="218">
        <v>1</v>
      </c>
      <c r="H1647" s="106">
        <f>IF($D1647&lt;&gt;"",VLOOKUP($D1647,'SINAPI-MT ABRIL 2021'!$1:$1048576,4,0),"")</f>
        <v>28.17</v>
      </c>
      <c r="I1647" s="107">
        <f t="shared" si="344"/>
        <v>28.17</v>
      </c>
    </row>
    <row r="1648" spans="2:9" ht="51">
      <c r="B1648" s="139" t="s">
        <v>789</v>
      </c>
      <c r="C1648" s="131" t="s">
        <v>20</v>
      </c>
      <c r="D1648" s="131">
        <v>12273</v>
      </c>
      <c r="E1648" s="116" t="str">
        <f>IF($D1648&lt;&gt;"",VLOOKUP($D1648,'SINAPI-MT ABRIL 2021'!$A$1:G123738,2,0),"")</f>
        <v>PROJETOR RETANGULAR FECHADO PARA LAMPADA VAPOR DE MERCURIO/SODIO 250 W A 500 W, CABECEIRAS EM ALUMINIO FUNDIDO, CORPO EM ALUMINIO ANODIZADO, PARA LAMPADA E40 FECHAMENTO EM VIDRO TEMPERADO.</v>
      </c>
      <c r="F1648" s="117" t="str">
        <f>IF($D1648&lt;&gt;"",VLOOKUP($D1648,'SINAPI-MT ABRIL 2021'!$1:$1048576,3,0),"")</f>
        <v xml:space="preserve">UN    </v>
      </c>
      <c r="G1648" s="218">
        <v>1</v>
      </c>
      <c r="H1648" s="106">
        <f>IF($D1648&lt;&gt;"",VLOOKUP($D1648,'SINAPI-MT ABRIL 2021'!$1:$1048576,4,0),"")</f>
        <v>83.96</v>
      </c>
      <c r="I1648" s="107">
        <f t="shared" si="344"/>
        <v>83.96</v>
      </c>
    </row>
    <row r="1649" spans="2:9" ht="14.25" customHeight="1" thickBot="1">
      <c r="B1649" s="466"/>
      <c r="C1649" s="467"/>
      <c r="D1649" s="467"/>
      <c r="E1649" s="468"/>
      <c r="F1649" s="467"/>
      <c r="G1649" s="463"/>
      <c r="H1649" s="467"/>
      <c r="I1649" s="470"/>
    </row>
    <row r="1650" spans="2:9" ht="31.5" customHeight="1" thickBot="1">
      <c r="B1650" s="540" t="s">
        <v>885</v>
      </c>
      <c r="C1650" s="557"/>
      <c r="D1650" s="557"/>
      <c r="E1650" s="562" t="s">
        <v>1137</v>
      </c>
      <c r="F1650" s="543" t="s">
        <v>994</v>
      </c>
      <c r="G1650" s="544"/>
      <c r="H1650" s="563"/>
      <c r="I1650" s="564">
        <f>TRUNC(SUM(I1651:I1654),2)</f>
        <v>147.44</v>
      </c>
    </row>
    <row r="1651" spans="2:9" ht="12.75">
      <c r="B1651" s="525" t="s">
        <v>783</v>
      </c>
      <c r="C1651" s="526" t="s">
        <v>20</v>
      </c>
      <c r="D1651" s="526">
        <v>88247</v>
      </c>
      <c r="E1651" s="497" t="str">
        <f>IF($D1651&lt;&gt;"",VLOOKUP($D1651,'SINAPI-MT ABRIL 2021'!$A$1:G123741,2,0),"")</f>
        <v>AUXILIAR DE ELETRICISTA COM ENCARGOS COMPLEMENTARES</v>
      </c>
      <c r="F1651" s="498" t="str">
        <f>IF($D1651&lt;&gt;"",VLOOKUP($D1651,'SINAPI-MT ABRIL 2021'!$1:$1048576,3,0),"")</f>
        <v>H</v>
      </c>
      <c r="G1651" s="527">
        <v>1</v>
      </c>
      <c r="H1651" s="500">
        <f>IF($D1651&lt;&gt;"",VLOOKUP($D1651,'SINAPI-MT ABRIL 2021'!$1:$1048576,4,0),"")</f>
        <v>14</v>
      </c>
      <c r="I1651" s="501">
        <f t="shared" ref="I1651:I1654" si="345">TRUNC(G1651*H1651,2)</f>
        <v>14</v>
      </c>
    </row>
    <row r="1652" spans="2:9" ht="13.5" customHeight="1">
      <c r="B1652" s="139" t="s">
        <v>783</v>
      </c>
      <c r="C1652" s="131" t="s">
        <v>20</v>
      </c>
      <c r="D1652" s="131">
        <v>88264</v>
      </c>
      <c r="E1652" s="116" t="str">
        <f>IF($D1652&lt;&gt;"",VLOOKUP($D1652,'SINAPI-MT ABRIL 2021'!$A$1:G123742,2,0),"")</f>
        <v>ELETRICISTA COM ENCARGOS COMPLEMENTARES</v>
      </c>
      <c r="F1652" s="117" t="str">
        <f>IF($D1652&lt;&gt;"",VLOOKUP($D1652,'SINAPI-MT ABRIL 2021'!$1:$1048576,3,0),"")</f>
        <v>H</v>
      </c>
      <c r="G1652" s="218">
        <v>1</v>
      </c>
      <c r="H1652" s="106">
        <f>IF($D1652&lt;&gt;"",VLOOKUP($D1652,'SINAPI-MT ABRIL 2021'!$1:$1048576,4,0),"")</f>
        <v>18.3</v>
      </c>
      <c r="I1652" s="107">
        <f t="shared" si="345"/>
        <v>18.3</v>
      </c>
    </row>
    <row r="1653" spans="2:9" ht="38.25">
      <c r="B1653" s="139" t="s">
        <v>789</v>
      </c>
      <c r="C1653" s="131" t="s">
        <v>20</v>
      </c>
      <c r="D1653" s="131">
        <v>38769</v>
      </c>
      <c r="E1653" s="116" t="str">
        <f>IF($D1653&lt;&gt;"",VLOOKUP($D1653,'SINAPI-MT ABRIL 2021'!$A$1:G123743,2,0),"")</f>
        <v>LUMINARIA ARANDELA TIPO MEIA-LUA COM VIDRO FOSCO *30 X 15* CM, PARA 1 LAMPADA, BASE E27, POTENCIA MAXIMA 40/60 W (NAO INCLUI LAMPADA)</v>
      </c>
      <c r="F1653" s="117" t="str">
        <f>IF($D1653&lt;&gt;"",VLOOKUP($D1653,'SINAPI-MT ABRIL 2021'!$1:$1048576,3,0),"")</f>
        <v xml:space="preserve">UN    </v>
      </c>
      <c r="G1653" s="218">
        <v>1</v>
      </c>
      <c r="H1653" s="106">
        <f>IF($D1653&lt;&gt;"",VLOOKUP($D1653,'SINAPI-MT ABRIL 2021'!$1:$1048576,4,0),"")</f>
        <v>50.74</v>
      </c>
      <c r="I1653" s="107">
        <f t="shared" si="345"/>
        <v>50.74</v>
      </c>
    </row>
    <row r="1654" spans="2:9" ht="25.5">
      <c r="B1654" s="139" t="s">
        <v>789</v>
      </c>
      <c r="C1654" s="131" t="s">
        <v>20</v>
      </c>
      <c r="D1654" s="131">
        <v>38192</v>
      </c>
      <c r="E1654" s="116" t="str">
        <f>IF($D1654&lt;&gt;"",VLOOKUP($D1654,'SINAPI-MT ABRIL 2021'!$A$1:G123744,2,0),"")</f>
        <v>LAMPADA FLUORESCENTE ESPIRAL BRANCA 65 W, BASE E27 (127/220 V)</v>
      </c>
      <c r="F1654" s="117" t="str">
        <f>IF($D1654&lt;&gt;"",VLOOKUP($D1654,'SINAPI-MT ABRIL 2021'!$1:$1048576,3,0),"")</f>
        <v xml:space="preserve">UN    </v>
      </c>
      <c r="G1654" s="218">
        <v>1</v>
      </c>
      <c r="H1654" s="106">
        <f>IF($D1654&lt;&gt;"",VLOOKUP($D1654,'SINAPI-MT ABRIL 2021'!$1:$1048576,4,0),"")</f>
        <v>64.400000000000006</v>
      </c>
      <c r="I1654" s="107">
        <f t="shared" si="345"/>
        <v>64.400000000000006</v>
      </c>
    </row>
    <row r="1655" spans="2:9" ht="14.25" customHeight="1" thickBot="1">
      <c r="B1655" s="355"/>
      <c r="C1655" s="356"/>
      <c r="D1655" s="356"/>
      <c r="E1655" s="369"/>
      <c r="F1655" s="370"/>
      <c r="G1655" s="360"/>
      <c r="H1655" s="471"/>
      <c r="I1655" s="372"/>
    </row>
    <row r="1656" spans="2:9" ht="14.25" customHeight="1" thickBot="1">
      <c r="B1656" s="540" t="s">
        <v>887</v>
      </c>
      <c r="C1656" s="557"/>
      <c r="D1656" s="557"/>
      <c r="E1656" s="562" t="s">
        <v>1138</v>
      </c>
      <c r="F1656" s="543" t="s">
        <v>0</v>
      </c>
      <c r="G1656" s="567"/>
      <c r="H1656" s="563"/>
      <c r="I1656" s="564">
        <f>TRUNC(SUM(I1657:I1660),2)</f>
        <v>105.76</v>
      </c>
    </row>
    <row r="1657" spans="2:9" ht="14.25" customHeight="1">
      <c r="B1657" s="525" t="s">
        <v>783</v>
      </c>
      <c r="C1657" s="526" t="s">
        <v>20</v>
      </c>
      <c r="D1657" s="526">
        <v>88247</v>
      </c>
      <c r="E1657" s="497" t="str">
        <f>IF($D1657&lt;&gt;"",VLOOKUP($D1657,'SINAPI-MT ABRIL 2021'!$A$1:G123747,2,0),"")</f>
        <v>AUXILIAR DE ELETRICISTA COM ENCARGOS COMPLEMENTARES</v>
      </c>
      <c r="F1657" s="498" t="str">
        <f>IF($D1657&lt;&gt;"",VLOOKUP($D1657,'SINAPI-MT ABRIL 2021'!$1:$1048576,3,0),"")</f>
        <v>H</v>
      </c>
      <c r="G1657" s="527">
        <v>1.3</v>
      </c>
      <c r="H1657" s="500">
        <f>IF($D1657&lt;&gt;"",VLOOKUP($D1657,'SINAPI-MT ABRIL 2021'!$1:$1048576,4,0),"")</f>
        <v>14</v>
      </c>
      <c r="I1657" s="501">
        <f t="shared" ref="I1657:I1658" si="346">TRUNC(G1657*H1657,2)</f>
        <v>18.2</v>
      </c>
    </row>
    <row r="1658" spans="2:9" ht="14.25" customHeight="1">
      <c r="B1658" s="139" t="s">
        <v>783</v>
      </c>
      <c r="C1658" s="131" t="s">
        <v>20</v>
      </c>
      <c r="D1658" s="131">
        <v>88264</v>
      </c>
      <c r="E1658" s="116" t="str">
        <f>IF($D1658&lt;&gt;"",VLOOKUP($D1658,'SINAPI-MT ABRIL 2021'!$A$1:G123748,2,0),"")</f>
        <v>ELETRICISTA COM ENCARGOS COMPLEMENTARES</v>
      </c>
      <c r="F1658" s="117" t="str">
        <f>IF($D1658&lt;&gt;"",VLOOKUP($D1658,'SINAPI-MT ABRIL 2021'!$1:$1048576,3,0),"")</f>
        <v>H</v>
      </c>
      <c r="G1658" s="218">
        <v>1.3</v>
      </c>
      <c r="H1658" s="106">
        <f>IF($D1658&lt;&gt;"",VLOOKUP($D1658,'SINAPI-MT ABRIL 2021'!$1:$1048576,4,0),"")</f>
        <v>18.3</v>
      </c>
      <c r="I1658" s="107">
        <f t="shared" si="346"/>
        <v>23.79</v>
      </c>
    </row>
    <row r="1659" spans="2:9" ht="14.25" customHeight="1">
      <c r="B1659" s="149" t="s">
        <v>789</v>
      </c>
      <c r="C1659" s="131" t="s">
        <v>30</v>
      </c>
      <c r="D1659" s="131"/>
      <c r="E1659" s="180" t="s">
        <v>1138</v>
      </c>
      <c r="F1659" s="181" t="s">
        <v>397</v>
      </c>
      <c r="G1659" s="218">
        <v>1.05</v>
      </c>
      <c r="H1659" s="106">
        <v>58.55</v>
      </c>
      <c r="I1659" s="129">
        <f>TRUNC(H1659*G1659,2)</f>
        <v>61.47</v>
      </c>
    </row>
    <row r="1660" spans="2:9" ht="14.25" customHeight="1">
      <c r="B1660" s="139" t="s">
        <v>789</v>
      </c>
      <c r="C1660" s="131" t="s">
        <v>20</v>
      </c>
      <c r="D1660" s="131">
        <v>91170</v>
      </c>
      <c r="E1660" s="116" t="str">
        <f>IF($D1660&lt;&gt;"",VLOOKUP($D1660,'SINAPI-MT ABRIL 2021'!$A$1:G123750,2,0),"")</f>
        <v>FIXAÇÃO DE TUBOS HORIZONTAIS DE PVC, CPVC OU COBRE DIÂMETROS MENORES OU IGUAIS A 40 MM OU ELETROCALHAS ATÉ 150MM DE LARGURA, COM ABRAÇADEIRA METÁLICA RÍGIDA TIPO D 1/2, FIXADA EM PERFILADO EM LAJE. AF_05/2015</v>
      </c>
      <c r="F1660" s="117" t="str">
        <f>IF($D1660&lt;&gt;"",VLOOKUP($D1660,'SINAPI-MT ABRIL 2021'!$1:$1048576,3,0),"")</f>
        <v>M</v>
      </c>
      <c r="G1660" s="218">
        <v>1</v>
      </c>
      <c r="H1660" s="106">
        <f>IF($D1660&lt;&gt;"",VLOOKUP($D1660,'SINAPI-MT ABRIL 2021'!$1:$1048576,4,0),"")</f>
        <v>2.2999999999999998</v>
      </c>
      <c r="I1660" s="107">
        <f t="shared" ref="I1660" si="347">TRUNC(G1660*H1660,2)</f>
        <v>2.2999999999999998</v>
      </c>
    </row>
    <row r="1661" spans="2:9" ht="14.25" customHeight="1" thickBot="1">
      <c r="B1661" s="466"/>
      <c r="C1661" s="467"/>
      <c r="D1661" s="467"/>
      <c r="E1661" s="468"/>
      <c r="F1661" s="467"/>
      <c r="G1661" s="463"/>
      <c r="H1661" s="467"/>
      <c r="I1661" s="470"/>
    </row>
    <row r="1662" spans="2:9" ht="14.25" customHeight="1" thickBot="1">
      <c r="B1662" s="540" t="s">
        <v>889</v>
      </c>
      <c r="C1662" s="557"/>
      <c r="D1662" s="557"/>
      <c r="E1662" s="562" t="s">
        <v>1139</v>
      </c>
      <c r="F1662" s="543" t="s">
        <v>1</v>
      </c>
      <c r="G1662" s="567"/>
      <c r="H1662" s="563"/>
      <c r="I1662" s="564">
        <f>TRUNC(SUM(I1663:I1665),2)</f>
        <v>63.9</v>
      </c>
    </row>
    <row r="1663" spans="2:9" ht="14.25" customHeight="1">
      <c r="B1663" s="525" t="s">
        <v>783</v>
      </c>
      <c r="C1663" s="526" t="s">
        <v>20</v>
      </c>
      <c r="D1663" s="526">
        <v>88247</v>
      </c>
      <c r="E1663" s="497" t="str">
        <f>IF($D1663&lt;&gt;"",VLOOKUP($D1663,'SINAPI-MT ABRIL 2021'!$A$1:G123753,2,0),"")</f>
        <v>AUXILIAR DE ELETRICISTA COM ENCARGOS COMPLEMENTARES</v>
      </c>
      <c r="F1663" s="498" t="str">
        <f>IF($D1663&lt;&gt;"",VLOOKUP($D1663,'SINAPI-MT ABRIL 2021'!$1:$1048576,3,0),"")</f>
        <v>H</v>
      </c>
      <c r="G1663" s="527">
        <v>1</v>
      </c>
      <c r="H1663" s="500">
        <f>IF($D1663&lt;&gt;"",VLOOKUP($D1663,'SINAPI-MT ABRIL 2021'!$1:$1048576,4,0),"")</f>
        <v>14</v>
      </c>
      <c r="I1663" s="501">
        <f t="shared" ref="I1663:I1664" si="348">TRUNC(G1663*H1663,2)</f>
        <v>14</v>
      </c>
    </row>
    <row r="1664" spans="2:9" ht="14.25" customHeight="1">
      <c r="B1664" s="139" t="s">
        <v>783</v>
      </c>
      <c r="C1664" s="131" t="s">
        <v>20</v>
      </c>
      <c r="D1664" s="131">
        <v>88264</v>
      </c>
      <c r="E1664" s="116" t="str">
        <f>IF($D1664&lt;&gt;"",VLOOKUP($D1664,'SINAPI-MT ABRIL 2021'!$A$1:G123754,2,0),"")</f>
        <v>ELETRICISTA COM ENCARGOS COMPLEMENTARES</v>
      </c>
      <c r="F1664" s="117" t="str">
        <f>IF($D1664&lt;&gt;"",VLOOKUP($D1664,'SINAPI-MT ABRIL 2021'!$1:$1048576,3,0),"")</f>
        <v>H</v>
      </c>
      <c r="G1664" s="218">
        <v>1</v>
      </c>
      <c r="H1664" s="106">
        <f>IF($D1664&lt;&gt;"",VLOOKUP($D1664,'SINAPI-MT ABRIL 2021'!$1:$1048576,4,0),"")</f>
        <v>18.3</v>
      </c>
      <c r="I1664" s="107">
        <f t="shared" si="348"/>
        <v>18.3</v>
      </c>
    </row>
    <row r="1665" spans="2:9" ht="14.25" customHeight="1">
      <c r="B1665" s="149" t="s">
        <v>789</v>
      </c>
      <c r="C1665" s="131" t="s">
        <v>30</v>
      </c>
      <c r="D1665" s="131"/>
      <c r="E1665" s="138" t="s">
        <v>1140</v>
      </c>
      <c r="F1665" s="189" t="s">
        <v>858</v>
      </c>
      <c r="G1665" s="218">
        <v>1</v>
      </c>
      <c r="H1665" s="121">
        <v>31.6</v>
      </c>
      <c r="I1665" s="129">
        <f>TRUNC(H1665*G1665,2)</f>
        <v>31.6</v>
      </c>
    </row>
    <row r="1666" spans="2:9" ht="14.25" customHeight="1" thickBot="1">
      <c r="B1666" s="466"/>
      <c r="C1666" s="467"/>
      <c r="D1666" s="467"/>
      <c r="E1666" s="468"/>
      <c r="F1666" s="467"/>
      <c r="G1666" s="463"/>
      <c r="H1666" s="467"/>
      <c r="I1666" s="470"/>
    </row>
    <row r="1667" spans="2:9" ht="14.25" customHeight="1" thickBot="1">
      <c r="B1667" s="540" t="s">
        <v>891</v>
      </c>
      <c r="C1667" s="557"/>
      <c r="D1667" s="557"/>
      <c r="E1667" s="562" t="s">
        <v>1141</v>
      </c>
      <c r="F1667" s="543" t="s">
        <v>1</v>
      </c>
      <c r="G1667" s="567"/>
      <c r="H1667" s="563"/>
      <c r="I1667" s="564">
        <f>TRUNC(SUM(I1668:I1670),2)</f>
        <v>45.15</v>
      </c>
    </row>
    <row r="1668" spans="2:9" ht="14.25" customHeight="1">
      <c r="B1668" s="525" t="s">
        <v>783</v>
      </c>
      <c r="C1668" s="526" t="s">
        <v>20</v>
      </c>
      <c r="D1668" s="526">
        <v>88247</v>
      </c>
      <c r="E1668" s="497" t="str">
        <f>IF($D1668&lt;&gt;"",VLOOKUP($D1668,'SINAPI-MT ABRIL 2021'!$A$1:G123758,2,0),"")</f>
        <v>AUXILIAR DE ELETRICISTA COM ENCARGOS COMPLEMENTARES</v>
      </c>
      <c r="F1668" s="498" t="str">
        <f>IF($D1668&lt;&gt;"",VLOOKUP($D1668,'SINAPI-MT ABRIL 2021'!$1:$1048576,3,0),"")</f>
        <v>H</v>
      </c>
      <c r="G1668" s="527">
        <v>0.5</v>
      </c>
      <c r="H1668" s="500">
        <f>IF($D1668&lt;&gt;"",VLOOKUP($D1668,'SINAPI-MT ABRIL 2021'!$1:$1048576,4,0),"")</f>
        <v>14</v>
      </c>
      <c r="I1668" s="501">
        <f t="shared" ref="I1668:I1669" si="349">TRUNC(G1668*H1668,2)</f>
        <v>7</v>
      </c>
    </row>
    <row r="1669" spans="2:9" ht="14.25" customHeight="1">
      <c r="B1669" s="139" t="s">
        <v>783</v>
      </c>
      <c r="C1669" s="131" t="s">
        <v>20</v>
      </c>
      <c r="D1669" s="131">
        <v>88264</v>
      </c>
      <c r="E1669" s="116" t="str">
        <f>IF($D1669&lt;&gt;"",VLOOKUP($D1669,'SINAPI-MT ABRIL 2021'!$A$1:G123759,2,0),"")</f>
        <v>ELETRICISTA COM ENCARGOS COMPLEMENTARES</v>
      </c>
      <c r="F1669" s="117" t="str">
        <f>IF($D1669&lt;&gt;"",VLOOKUP($D1669,'SINAPI-MT ABRIL 2021'!$1:$1048576,3,0),"")</f>
        <v>H</v>
      </c>
      <c r="G1669" s="218">
        <v>0.5</v>
      </c>
      <c r="H1669" s="106">
        <f>IF($D1669&lt;&gt;"",VLOOKUP($D1669,'SINAPI-MT ABRIL 2021'!$1:$1048576,4,0),"")</f>
        <v>18.3</v>
      </c>
      <c r="I1669" s="107">
        <f t="shared" si="349"/>
        <v>9.15</v>
      </c>
    </row>
    <row r="1670" spans="2:9" ht="14.25" customHeight="1">
      <c r="B1670" s="149" t="s">
        <v>789</v>
      </c>
      <c r="C1670" s="131" t="s">
        <v>30</v>
      </c>
      <c r="D1670" s="131"/>
      <c r="E1670" s="138" t="s">
        <v>1142</v>
      </c>
      <c r="F1670" s="136" t="s">
        <v>858</v>
      </c>
      <c r="G1670" s="218">
        <v>1</v>
      </c>
      <c r="H1670" s="121">
        <v>29</v>
      </c>
      <c r="I1670" s="129">
        <f>TRUNC(H1670*G1670,2)</f>
        <v>29</v>
      </c>
    </row>
    <row r="1671" spans="2:9" ht="14.25" customHeight="1" thickBot="1">
      <c r="B1671" s="466"/>
      <c r="C1671" s="467"/>
      <c r="D1671" s="467"/>
      <c r="E1671" s="468"/>
      <c r="F1671" s="467"/>
      <c r="G1671" s="463"/>
      <c r="H1671" s="467"/>
      <c r="I1671" s="470"/>
    </row>
    <row r="1672" spans="2:9" ht="14.25" customHeight="1" thickBot="1">
      <c r="B1672" s="540" t="s">
        <v>893</v>
      </c>
      <c r="C1672" s="557"/>
      <c r="D1672" s="557"/>
      <c r="E1672" s="562" t="s">
        <v>1143</v>
      </c>
      <c r="F1672" s="543" t="s">
        <v>1</v>
      </c>
      <c r="G1672" s="567"/>
      <c r="H1672" s="563"/>
      <c r="I1672" s="564">
        <f>TRUNC(SUM(I1673:I1675),2)</f>
        <v>5.23</v>
      </c>
    </row>
    <row r="1673" spans="2:9" ht="14.25" customHeight="1">
      <c r="B1673" s="525" t="s">
        <v>783</v>
      </c>
      <c r="C1673" s="526" t="s">
        <v>20</v>
      </c>
      <c r="D1673" s="526">
        <v>88247</v>
      </c>
      <c r="E1673" s="497" t="str">
        <f>IF($D1673&lt;&gt;"",VLOOKUP($D1673,'SINAPI-MT ABRIL 2021'!$A$1:G123763,2,0),"")</f>
        <v>AUXILIAR DE ELETRICISTA COM ENCARGOS COMPLEMENTARES</v>
      </c>
      <c r="F1673" s="498" t="str">
        <f>IF($D1673&lt;&gt;"",VLOOKUP($D1673,'SINAPI-MT ABRIL 2021'!$1:$1048576,3,0),"")</f>
        <v>H</v>
      </c>
      <c r="G1673" s="527">
        <v>0.1</v>
      </c>
      <c r="H1673" s="500">
        <f>IF($D1673&lt;&gt;"",VLOOKUP($D1673,'SINAPI-MT ABRIL 2021'!$1:$1048576,4,0),"")</f>
        <v>14</v>
      </c>
      <c r="I1673" s="501">
        <f t="shared" ref="I1673:I1674" si="350">TRUNC(G1673*H1673,2)</f>
        <v>1.4</v>
      </c>
    </row>
    <row r="1674" spans="2:9" ht="14.25" customHeight="1">
      <c r="B1674" s="139" t="s">
        <v>783</v>
      </c>
      <c r="C1674" s="131" t="s">
        <v>20</v>
      </c>
      <c r="D1674" s="131">
        <v>88264</v>
      </c>
      <c r="E1674" s="116" t="str">
        <f>IF($D1674&lt;&gt;"",VLOOKUP($D1674,'SINAPI-MT ABRIL 2021'!$A$1:G123764,2,0),"")</f>
        <v>ELETRICISTA COM ENCARGOS COMPLEMENTARES</v>
      </c>
      <c r="F1674" s="117" t="str">
        <f>IF($D1674&lt;&gt;"",VLOOKUP($D1674,'SINAPI-MT ABRIL 2021'!$1:$1048576,3,0),"")</f>
        <v>H</v>
      </c>
      <c r="G1674" s="218">
        <v>0.1</v>
      </c>
      <c r="H1674" s="106">
        <f>IF($D1674&lt;&gt;"",VLOOKUP($D1674,'SINAPI-MT ABRIL 2021'!$1:$1048576,4,0),"")</f>
        <v>18.3</v>
      </c>
      <c r="I1674" s="107">
        <f t="shared" si="350"/>
        <v>1.83</v>
      </c>
    </row>
    <row r="1675" spans="2:9" ht="14.25" customHeight="1">
      <c r="B1675" s="149" t="s">
        <v>789</v>
      </c>
      <c r="C1675" s="131" t="s">
        <v>30</v>
      </c>
      <c r="D1675" s="131"/>
      <c r="E1675" s="138" t="s">
        <v>1144</v>
      </c>
      <c r="F1675" s="136" t="s">
        <v>858</v>
      </c>
      <c r="G1675" s="218">
        <v>1</v>
      </c>
      <c r="H1675" s="121">
        <v>2</v>
      </c>
      <c r="I1675" s="129">
        <f>TRUNC(H1675*G1675,2)</f>
        <v>2</v>
      </c>
    </row>
    <row r="1676" spans="2:9" ht="14.25" customHeight="1">
      <c r="B1676" s="102"/>
      <c r="C1676" s="103"/>
      <c r="D1676" s="103"/>
      <c r="E1676" s="116"/>
      <c r="F1676" s="117"/>
      <c r="G1676" s="105"/>
      <c r="H1676" s="124"/>
      <c r="I1676" s="107"/>
    </row>
    <row r="1677" spans="2:9" ht="14.25" customHeight="1">
      <c r="B1677" s="190" t="s">
        <v>1145</v>
      </c>
      <c r="C1677" s="167"/>
      <c r="D1677" s="167"/>
      <c r="E1677" s="167"/>
      <c r="F1677" s="167"/>
      <c r="G1677" s="168"/>
      <c r="H1677" s="167"/>
      <c r="I1677" s="170"/>
    </row>
    <row r="1678" spans="2:9" ht="14.25" customHeight="1" thickBot="1">
      <c r="B1678" s="355"/>
      <c r="C1678" s="356"/>
      <c r="D1678" s="356"/>
      <c r="E1678" s="369"/>
      <c r="F1678" s="370"/>
      <c r="G1678" s="360"/>
      <c r="H1678" s="471"/>
      <c r="I1678" s="372"/>
    </row>
    <row r="1679" spans="2:9" ht="14.25" customHeight="1" thickBot="1">
      <c r="B1679" s="540" t="s">
        <v>1146</v>
      </c>
      <c r="C1679" s="557"/>
      <c r="D1679" s="557"/>
      <c r="E1679" s="562" t="s">
        <v>1147</v>
      </c>
      <c r="F1679" s="543" t="s">
        <v>994</v>
      </c>
      <c r="G1679" s="544"/>
      <c r="H1679" s="563"/>
      <c r="I1679" s="564">
        <f>TRUNC(SUM(I1680:I1681),2)</f>
        <v>252</v>
      </c>
    </row>
    <row r="1680" spans="2:9" ht="25.5">
      <c r="B1680" s="525" t="s">
        <v>783</v>
      </c>
      <c r="C1680" s="526" t="s">
        <v>20</v>
      </c>
      <c r="D1680" s="526">
        <v>101619</v>
      </c>
      <c r="E1680" s="497" t="str">
        <f>IF($D1680&lt;&gt;"",VLOOKUP($D1680,'SINAPI-MT ABRIL 2021'!$A$1:G123770,2,0),"")</f>
        <v>PREPARO DE FUNDO DE VALA COM LARGURA MENOR QUE 1,5 M, COM CAMADA DE BRITA, LANÇAMENTO MANUAL. AF_08/2020</v>
      </c>
      <c r="F1680" s="498" t="str">
        <f>IF($D1680&lt;&gt;"",VLOOKUP($D1680,'SINAPI-MT ABRIL 2021'!$1:$1048576,3,0),"")</f>
        <v>M3</v>
      </c>
      <c r="G1680" s="527">
        <v>0.05</v>
      </c>
      <c r="H1680" s="500">
        <f>IF($D1680&lt;&gt;"",VLOOKUP($D1680,'SINAPI-MT ABRIL 2021'!$1:$1048576,4,0),"")</f>
        <v>196.62</v>
      </c>
      <c r="I1680" s="501">
        <f t="shared" ref="I1680:I1681" si="351">TRUNC(G1680*H1680,2)</f>
        <v>9.83</v>
      </c>
    </row>
    <row r="1681" spans="2:9" ht="38.25">
      <c r="B1681" s="139" t="s">
        <v>783</v>
      </c>
      <c r="C1681" s="131" t="s">
        <v>20</v>
      </c>
      <c r="D1681" s="131">
        <v>99251</v>
      </c>
      <c r="E1681" s="116" t="str">
        <f>IF($D1681&lt;&gt;"",VLOOKUP($D1681,'SINAPI-MT ABRIL 2021'!$A$1:G123771,2,0),"")</f>
        <v>CAIXA ENTERRADA HIDRÁULICA RETANGULAR EM ALVENARIA COM TIJOLOS CERÂMICOS MACIÇOS, DIMENSÕES INTERNAS: 0,4X0,4X0,4 M PARA REDE DE DRENAGEM. AF_12/2020</v>
      </c>
      <c r="F1681" s="117" t="str">
        <f>IF($D1681&lt;&gt;"",VLOOKUP($D1681,'SINAPI-MT ABRIL 2021'!$1:$1048576,3,0),"")</f>
        <v>UN</v>
      </c>
      <c r="G1681" s="217">
        <v>1</v>
      </c>
      <c r="H1681" s="106">
        <f>IF($D1681&lt;&gt;"",VLOOKUP($D1681,'SINAPI-MT ABRIL 2021'!$1:$1048576,4,0),"")</f>
        <v>242.17</v>
      </c>
      <c r="I1681" s="107">
        <f t="shared" si="351"/>
        <v>242.17</v>
      </c>
    </row>
    <row r="1682" spans="2:9" ht="14.25" customHeight="1">
      <c r="B1682" s="102"/>
      <c r="C1682" s="103"/>
      <c r="D1682" s="103"/>
      <c r="E1682" s="116"/>
      <c r="F1682" s="117"/>
      <c r="G1682" s="105"/>
      <c r="H1682" s="124"/>
      <c r="I1682" s="107"/>
    </row>
    <row r="1683" spans="2:9" ht="18" customHeight="1">
      <c r="B1683" s="166" t="s">
        <v>344</v>
      </c>
      <c r="C1683" s="167"/>
      <c r="D1683" s="167"/>
      <c r="E1683" s="167"/>
      <c r="F1683" s="167"/>
      <c r="G1683" s="168"/>
      <c r="H1683" s="167"/>
      <c r="I1683" s="170"/>
    </row>
    <row r="1684" spans="2:9" ht="14.25" customHeight="1" thickBot="1">
      <c r="B1684" s="363"/>
      <c r="C1684" s="364"/>
      <c r="D1684" s="365"/>
      <c r="E1684" s="365"/>
      <c r="F1684" s="364"/>
      <c r="G1684" s="366"/>
      <c r="H1684" s="364"/>
      <c r="I1684" s="368"/>
    </row>
    <row r="1685" spans="2:9" ht="14.25" customHeight="1" thickBot="1">
      <c r="B1685" s="540" t="s">
        <v>345</v>
      </c>
      <c r="C1685" s="557"/>
      <c r="D1685" s="557"/>
      <c r="E1685" s="562" t="s">
        <v>683</v>
      </c>
      <c r="F1685" s="543" t="s">
        <v>994</v>
      </c>
      <c r="G1685" s="544"/>
      <c r="H1685" s="563"/>
      <c r="I1685" s="564">
        <f>TRUNC(SUM(I1686),2)</f>
        <v>516.37</v>
      </c>
    </row>
    <row r="1686" spans="2:9" ht="25.5">
      <c r="B1686" s="525" t="s">
        <v>783</v>
      </c>
      <c r="C1686" s="526" t="s">
        <v>20</v>
      </c>
      <c r="D1686" s="526">
        <v>98302</v>
      </c>
      <c r="E1686" s="497" t="str">
        <f>IF($D1686&lt;&gt;"",VLOOKUP($D1686,'SINAPI-MT ABRIL 2021'!$A$1:G123776,2,0),"")</f>
        <v>PATCH PANEL 24 PORTAS, CATEGORIA 6 - FORNECIMENTO E INSTALAÇÃO. AF_11/2019</v>
      </c>
      <c r="F1686" s="498" t="str">
        <f>IF($D1686&lt;&gt;"",VLOOKUP($D1686,'SINAPI-MT ABRIL 2021'!$1:$1048576,3,0),"")</f>
        <v>UN</v>
      </c>
      <c r="G1686" s="527">
        <v>1</v>
      </c>
      <c r="H1686" s="500">
        <f>IF($D1686&lt;&gt;"",VLOOKUP($D1686,'SINAPI-MT ABRIL 2021'!$1:$1048576,4,0),"")</f>
        <v>516.37</v>
      </c>
      <c r="I1686" s="501">
        <f t="shared" ref="I1686" si="352">TRUNC(G1686*H1686,2)</f>
        <v>516.37</v>
      </c>
    </row>
    <row r="1687" spans="2:9" ht="14.25" customHeight="1" thickBot="1">
      <c r="B1687" s="466"/>
      <c r="C1687" s="467"/>
      <c r="D1687" s="467"/>
      <c r="E1687" s="468"/>
      <c r="F1687" s="467"/>
      <c r="G1687" s="463"/>
      <c r="H1687" s="467"/>
      <c r="I1687" s="470"/>
    </row>
    <row r="1688" spans="2:9" ht="14.25" customHeight="1" thickBot="1">
      <c r="B1688" s="540" t="s">
        <v>346</v>
      </c>
      <c r="C1688" s="557"/>
      <c r="D1688" s="557"/>
      <c r="E1688" s="562" t="s">
        <v>684</v>
      </c>
      <c r="F1688" s="543" t="s">
        <v>994</v>
      </c>
      <c r="G1688" s="544"/>
      <c r="H1688" s="563"/>
      <c r="I1688" s="564">
        <f>TRUNC(SUM(I1689:I1691),2)</f>
        <v>4212.1000000000004</v>
      </c>
    </row>
    <row r="1689" spans="2:9" ht="14.25" customHeight="1">
      <c r="B1689" s="525" t="s">
        <v>783</v>
      </c>
      <c r="C1689" s="526" t="s">
        <v>20</v>
      </c>
      <c r="D1689" s="526">
        <v>88247</v>
      </c>
      <c r="E1689" s="497" t="str">
        <f>IF($D1689&lt;&gt;"",VLOOKUP($D1689,'SINAPI-MT ABRIL 2021'!$A$1:G123779,2,0),"")</f>
        <v>AUXILIAR DE ELETRICISTA COM ENCARGOS COMPLEMENTARES</v>
      </c>
      <c r="F1689" s="498" t="str">
        <f>IF($D1689&lt;&gt;"",VLOOKUP($D1689,'SINAPI-MT ABRIL 2021'!$1:$1048576,3,0),"")</f>
        <v>H</v>
      </c>
      <c r="G1689" s="527">
        <v>4</v>
      </c>
      <c r="H1689" s="500">
        <f>IF($D1689&lt;&gt;"",VLOOKUP($D1689,'SINAPI-MT ABRIL 2021'!$1:$1048576,4,0),"")</f>
        <v>14</v>
      </c>
      <c r="I1689" s="501">
        <f t="shared" ref="I1689:I1690" si="353">TRUNC(G1689*H1689,2)</f>
        <v>56</v>
      </c>
    </row>
    <row r="1690" spans="2:9" ht="14.25" customHeight="1">
      <c r="B1690" s="139" t="s">
        <v>783</v>
      </c>
      <c r="C1690" s="131" t="s">
        <v>20</v>
      </c>
      <c r="D1690" s="131">
        <v>88264</v>
      </c>
      <c r="E1690" s="116" t="str">
        <f>IF($D1690&lt;&gt;"",VLOOKUP($D1690,'SINAPI-MT ABRIL 2021'!$A$1:G123780,2,0),"")</f>
        <v>ELETRICISTA COM ENCARGOS COMPLEMENTARES</v>
      </c>
      <c r="F1690" s="117" t="str">
        <f>IF($D1690&lt;&gt;"",VLOOKUP($D1690,'SINAPI-MT ABRIL 2021'!$1:$1048576,3,0),"")</f>
        <v>H</v>
      </c>
      <c r="G1690" s="217">
        <v>4</v>
      </c>
      <c r="H1690" s="106">
        <f>IF($D1690&lt;&gt;"",VLOOKUP($D1690,'SINAPI-MT ABRIL 2021'!$1:$1048576,4,0),"")</f>
        <v>18.3</v>
      </c>
      <c r="I1690" s="107">
        <f t="shared" si="353"/>
        <v>73.2</v>
      </c>
    </row>
    <row r="1691" spans="2:9" ht="12.75" customHeight="1">
      <c r="B1691" s="149" t="s">
        <v>789</v>
      </c>
      <c r="C1691" s="131" t="s">
        <v>30</v>
      </c>
      <c r="D1691" s="103"/>
      <c r="E1691" s="138" t="s">
        <v>684</v>
      </c>
      <c r="F1691" s="136" t="s">
        <v>858</v>
      </c>
      <c r="G1691" s="218">
        <v>1</v>
      </c>
      <c r="H1691" s="121">
        <v>4082.9</v>
      </c>
      <c r="I1691" s="129">
        <f t="shared" ref="I1691" si="354">TRUNC(H1691*G1691,2)</f>
        <v>4082.9</v>
      </c>
    </row>
    <row r="1692" spans="2:9" ht="14.25" customHeight="1" thickBot="1">
      <c r="B1692" s="466"/>
      <c r="C1692" s="467"/>
      <c r="D1692" s="467"/>
      <c r="E1692" s="468"/>
      <c r="F1692" s="467"/>
      <c r="G1692" s="463"/>
      <c r="H1692" s="467"/>
      <c r="I1692" s="470"/>
    </row>
    <row r="1693" spans="2:9" ht="14.25" customHeight="1" thickBot="1">
      <c r="B1693" s="540" t="s">
        <v>347</v>
      </c>
      <c r="C1693" s="557"/>
      <c r="D1693" s="557"/>
      <c r="E1693" s="562" t="s">
        <v>348</v>
      </c>
      <c r="F1693" s="543" t="s">
        <v>994</v>
      </c>
      <c r="G1693" s="544"/>
      <c r="H1693" s="563"/>
      <c r="I1693" s="564">
        <f>TRUNC(SUM(I1694:I1696),2)</f>
        <v>108.15</v>
      </c>
    </row>
    <row r="1694" spans="2:9" ht="14.25" customHeight="1">
      <c r="B1694" s="525" t="s">
        <v>783</v>
      </c>
      <c r="C1694" s="526" t="s">
        <v>20</v>
      </c>
      <c r="D1694" s="526">
        <v>88247</v>
      </c>
      <c r="E1694" s="497" t="str">
        <f>IF($D1694&lt;&gt;"",VLOOKUP($D1694,'SINAPI-MT ABRIL 2021'!$A$1:G123784,2,0),"")</f>
        <v>AUXILIAR DE ELETRICISTA COM ENCARGOS COMPLEMENTARES</v>
      </c>
      <c r="F1694" s="498" t="str">
        <f>IF($D1694&lt;&gt;"",VLOOKUP($D1694,'SINAPI-MT ABRIL 2021'!$1:$1048576,3,0),"")</f>
        <v>H</v>
      </c>
      <c r="G1694" s="527">
        <v>0.5</v>
      </c>
      <c r="H1694" s="500">
        <f>IF($D1694&lt;&gt;"",VLOOKUP($D1694,'SINAPI-MT ABRIL 2021'!$1:$1048576,4,0),"")</f>
        <v>14</v>
      </c>
      <c r="I1694" s="501">
        <f t="shared" ref="I1694:I1695" si="355">TRUNC(G1694*H1694,2)</f>
        <v>7</v>
      </c>
    </row>
    <row r="1695" spans="2:9" ht="14.25" customHeight="1">
      <c r="B1695" s="139" t="s">
        <v>783</v>
      </c>
      <c r="C1695" s="131" t="s">
        <v>20</v>
      </c>
      <c r="D1695" s="131">
        <v>88264</v>
      </c>
      <c r="E1695" s="116" t="str">
        <f>IF($D1695&lt;&gt;"",VLOOKUP($D1695,'SINAPI-MT ABRIL 2021'!$A$1:G123785,2,0),"")</f>
        <v>ELETRICISTA COM ENCARGOS COMPLEMENTARES</v>
      </c>
      <c r="F1695" s="117" t="str">
        <f>IF($D1695&lt;&gt;"",VLOOKUP($D1695,'SINAPI-MT ABRIL 2021'!$1:$1048576,3,0),"")</f>
        <v>H</v>
      </c>
      <c r="G1695" s="217">
        <v>0.5</v>
      </c>
      <c r="H1695" s="106">
        <f>IF($D1695&lt;&gt;"",VLOOKUP($D1695,'SINAPI-MT ABRIL 2021'!$1:$1048576,4,0),"")</f>
        <v>18.3</v>
      </c>
      <c r="I1695" s="107">
        <f t="shared" si="355"/>
        <v>9.15</v>
      </c>
    </row>
    <row r="1696" spans="2:9" ht="12.75" customHeight="1">
      <c r="B1696" s="149" t="s">
        <v>789</v>
      </c>
      <c r="C1696" s="131" t="s">
        <v>30</v>
      </c>
      <c r="D1696" s="103"/>
      <c r="E1696" s="138" t="s">
        <v>1148</v>
      </c>
      <c r="F1696" s="136" t="s">
        <v>858</v>
      </c>
      <c r="G1696" s="218">
        <v>1</v>
      </c>
      <c r="H1696" s="121">
        <v>92</v>
      </c>
      <c r="I1696" s="129">
        <f t="shared" ref="I1696" si="356">TRUNC(H1696*G1696,2)</f>
        <v>92</v>
      </c>
    </row>
    <row r="1697" spans="2:12" ht="14.25" customHeight="1" thickBot="1">
      <c r="B1697" s="466"/>
      <c r="C1697" s="467"/>
      <c r="D1697" s="467"/>
      <c r="E1697" s="468"/>
      <c r="F1697" s="467"/>
      <c r="G1697" s="463"/>
      <c r="H1697" s="467"/>
      <c r="I1697" s="470"/>
    </row>
    <row r="1698" spans="2:12" ht="14.25" customHeight="1" thickBot="1">
      <c r="B1698" s="540" t="s">
        <v>349</v>
      </c>
      <c r="C1698" s="557"/>
      <c r="D1698" s="557"/>
      <c r="E1698" s="562" t="s">
        <v>685</v>
      </c>
      <c r="F1698" s="543" t="s">
        <v>994</v>
      </c>
      <c r="G1698" s="544"/>
      <c r="H1698" s="563"/>
      <c r="I1698" s="564">
        <f>TRUNC(SUM(I1699:I1701),2)</f>
        <v>108.15</v>
      </c>
    </row>
    <row r="1699" spans="2:12" ht="14.25" customHeight="1">
      <c r="B1699" s="525" t="s">
        <v>783</v>
      </c>
      <c r="C1699" s="526" t="s">
        <v>20</v>
      </c>
      <c r="D1699" s="526">
        <v>88247</v>
      </c>
      <c r="E1699" s="497" t="str">
        <f>IF($D1699&lt;&gt;"",VLOOKUP($D1699,'SINAPI-MT ABRIL 2021'!$A$1:G123789,2,0),"")</f>
        <v>AUXILIAR DE ELETRICISTA COM ENCARGOS COMPLEMENTARES</v>
      </c>
      <c r="F1699" s="498" t="str">
        <f>IF($D1699&lt;&gt;"",VLOOKUP($D1699,'SINAPI-MT ABRIL 2021'!$1:$1048576,3,0),"")</f>
        <v>H</v>
      </c>
      <c r="G1699" s="527">
        <v>0.5</v>
      </c>
      <c r="H1699" s="500">
        <f>IF($D1699&lt;&gt;"",VLOOKUP($D1699,'SINAPI-MT ABRIL 2021'!$1:$1048576,4,0),"")</f>
        <v>14</v>
      </c>
      <c r="I1699" s="501">
        <f t="shared" ref="I1699:I1700" si="357">TRUNC(G1699*H1699,2)</f>
        <v>7</v>
      </c>
    </row>
    <row r="1700" spans="2:12" ht="14.25" customHeight="1">
      <c r="B1700" s="139" t="s">
        <v>783</v>
      </c>
      <c r="C1700" s="131" t="s">
        <v>20</v>
      </c>
      <c r="D1700" s="131">
        <v>88264</v>
      </c>
      <c r="E1700" s="116" t="str">
        <f>IF($D1700&lt;&gt;"",VLOOKUP($D1700,'SINAPI-MT ABRIL 2021'!$A$1:G123790,2,0),"")</f>
        <v>ELETRICISTA COM ENCARGOS COMPLEMENTARES</v>
      </c>
      <c r="F1700" s="117" t="str">
        <f>IF($D1700&lt;&gt;"",VLOOKUP($D1700,'SINAPI-MT ABRIL 2021'!$1:$1048576,3,0),"")</f>
        <v>H</v>
      </c>
      <c r="G1700" s="217">
        <v>0.5</v>
      </c>
      <c r="H1700" s="106">
        <f>IF($D1700&lt;&gt;"",VLOOKUP($D1700,'SINAPI-MT ABRIL 2021'!$1:$1048576,4,0),"")</f>
        <v>18.3</v>
      </c>
      <c r="I1700" s="107">
        <f t="shared" si="357"/>
        <v>9.15</v>
      </c>
    </row>
    <row r="1701" spans="2:12" ht="25.5" customHeight="1">
      <c r="B1701" s="149" t="s">
        <v>789</v>
      </c>
      <c r="C1701" s="131" t="s">
        <v>30</v>
      </c>
      <c r="D1701" s="103"/>
      <c r="E1701" s="138" t="s">
        <v>1149</v>
      </c>
      <c r="F1701" s="136" t="s">
        <v>858</v>
      </c>
      <c r="G1701" s="218">
        <v>1</v>
      </c>
      <c r="H1701" s="121">
        <v>92</v>
      </c>
      <c r="I1701" s="129">
        <f t="shared" ref="I1701" si="358">TRUNC(H1701*G1701,2)</f>
        <v>92</v>
      </c>
    </row>
    <row r="1702" spans="2:12" ht="14.25" customHeight="1" thickBot="1">
      <c r="B1702" s="466"/>
      <c r="C1702" s="467"/>
      <c r="D1702" s="467"/>
      <c r="E1702" s="468"/>
      <c r="F1702" s="467"/>
      <c r="G1702" s="463"/>
      <c r="H1702" s="467"/>
      <c r="I1702" s="470"/>
    </row>
    <row r="1703" spans="2:12" ht="14.25" customHeight="1" thickBot="1">
      <c r="B1703" s="540" t="s">
        <v>350</v>
      </c>
      <c r="C1703" s="557"/>
      <c r="D1703" s="557"/>
      <c r="E1703" s="562" t="s">
        <v>686</v>
      </c>
      <c r="F1703" s="543" t="s">
        <v>994</v>
      </c>
      <c r="G1703" s="544"/>
      <c r="H1703" s="563"/>
      <c r="I1703" s="564">
        <f>TRUNC(SUM(I1704:I1706),2)</f>
        <v>108.15</v>
      </c>
    </row>
    <row r="1704" spans="2:12" ht="14.25" customHeight="1">
      <c r="B1704" s="525" t="s">
        <v>783</v>
      </c>
      <c r="C1704" s="526" t="s">
        <v>20</v>
      </c>
      <c r="D1704" s="526">
        <v>88247</v>
      </c>
      <c r="E1704" s="497" t="str">
        <f>IF($D1704&lt;&gt;"",VLOOKUP($D1704,'SINAPI-MT ABRIL 2021'!$A$1:G123794,2,0),"")</f>
        <v>AUXILIAR DE ELETRICISTA COM ENCARGOS COMPLEMENTARES</v>
      </c>
      <c r="F1704" s="498" t="str">
        <f>IF($D1704&lt;&gt;"",VLOOKUP($D1704,'SINAPI-MT ABRIL 2021'!$1:$1048576,3,0),"")</f>
        <v>H</v>
      </c>
      <c r="G1704" s="527">
        <v>0.5</v>
      </c>
      <c r="H1704" s="500">
        <f>IF($D1704&lt;&gt;"",VLOOKUP($D1704,'SINAPI-MT ABRIL 2021'!$1:$1048576,4,0),"")</f>
        <v>14</v>
      </c>
      <c r="I1704" s="501">
        <f t="shared" ref="I1704:I1705" si="359">TRUNC(G1704*H1704,2)</f>
        <v>7</v>
      </c>
    </row>
    <row r="1705" spans="2:12" ht="14.25" customHeight="1">
      <c r="B1705" s="139" t="s">
        <v>783</v>
      </c>
      <c r="C1705" s="131" t="s">
        <v>20</v>
      </c>
      <c r="D1705" s="131">
        <v>88264</v>
      </c>
      <c r="E1705" s="116" t="str">
        <f>IF($D1705&lt;&gt;"",VLOOKUP($D1705,'SINAPI-MT ABRIL 2021'!$A$1:G123795,2,0),"")</f>
        <v>ELETRICISTA COM ENCARGOS COMPLEMENTARES</v>
      </c>
      <c r="F1705" s="117" t="str">
        <f>IF($D1705&lt;&gt;"",VLOOKUP($D1705,'SINAPI-MT ABRIL 2021'!$1:$1048576,3,0),"")</f>
        <v>H</v>
      </c>
      <c r="G1705" s="217">
        <v>0.5</v>
      </c>
      <c r="H1705" s="106">
        <f>IF($D1705&lt;&gt;"",VLOOKUP($D1705,'SINAPI-MT ABRIL 2021'!$1:$1048576,4,0),"")</f>
        <v>18.3</v>
      </c>
      <c r="I1705" s="107">
        <f t="shared" si="359"/>
        <v>9.15</v>
      </c>
    </row>
    <row r="1706" spans="2:12" ht="12.75" customHeight="1">
      <c r="B1706" s="149" t="s">
        <v>789</v>
      </c>
      <c r="C1706" s="131" t="s">
        <v>30</v>
      </c>
      <c r="D1706" s="103"/>
      <c r="E1706" s="138" t="s">
        <v>1150</v>
      </c>
      <c r="F1706" s="136" t="s">
        <v>858</v>
      </c>
      <c r="G1706" s="218">
        <v>1</v>
      </c>
      <c r="H1706" s="121">
        <v>92</v>
      </c>
      <c r="I1706" s="129">
        <f t="shared" ref="I1706" si="360">TRUNC(H1706*G1706,2)</f>
        <v>92</v>
      </c>
    </row>
    <row r="1707" spans="2:12" ht="14.25" customHeight="1" thickBot="1">
      <c r="B1707" s="466"/>
      <c r="C1707" s="467"/>
      <c r="D1707" s="467"/>
      <c r="E1707" s="468"/>
      <c r="F1707" s="467"/>
      <c r="G1707" s="463"/>
      <c r="H1707" s="467"/>
      <c r="I1707" s="470"/>
    </row>
    <row r="1708" spans="2:12" ht="14.25" customHeight="1" thickBot="1">
      <c r="B1708" s="540" t="s">
        <v>351</v>
      </c>
      <c r="C1708" s="557"/>
      <c r="D1708" s="557"/>
      <c r="E1708" s="562" t="s">
        <v>687</v>
      </c>
      <c r="F1708" s="543" t="s">
        <v>994</v>
      </c>
      <c r="G1708" s="544"/>
      <c r="H1708" s="563"/>
      <c r="I1708" s="564">
        <f>TRUNC(SUM(I1709:I1711),2)</f>
        <v>108.15</v>
      </c>
    </row>
    <row r="1709" spans="2:12" ht="14.25" customHeight="1">
      <c r="B1709" s="525" t="s">
        <v>783</v>
      </c>
      <c r="C1709" s="526" t="s">
        <v>20</v>
      </c>
      <c r="D1709" s="526">
        <v>88247</v>
      </c>
      <c r="E1709" s="497" t="str">
        <f>IF($D1709&lt;&gt;"",VLOOKUP($D1709,'SINAPI-MT ABRIL 2021'!$A$1:G123799,2,0),"")</f>
        <v>AUXILIAR DE ELETRICISTA COM ENCARGOS COMPLEMENTARES</v>
      </c>
      <c r="F1709" s="498" t="str">
        <f>IF($D1709&lt;&gt;"",VLOOKUP($D1709,'SINAPI-MT ABRIL 2021'!$1:$1048576,3,0),"")</f>
        <v>H</v>
      </c>
      <c r="G1709" s="527">
        <v>0.5</v>
      </c>
      <c r="H1709" s="500">
        <f>IF($D1709&lt;&gt;"",VLOOKUP($D1709,'SINAPI-MT ABRIL 2021'!$1:$1048576,4,0),"")</f>
        <v>14</v>
      </c>
      <c r="I1709" s="501">
        <f t="shared" ref="I1709:I1710" si="361">TRUNC(G1709*H1709,2)</f>
        <v>7</v>
      </c>
      <c r="L1709" s="191"/>
    </row>
    <row r="1710" spans="2:12" ht="14.25" customHeight="1">
      <c r="B1710" s="139" t="s">
        <v>783</v>
      </c>
      <c r="C1710" s="131" t="s">
        <v>20</v>
      </c>
      <c r="D1710" s="131">
        <v>88264</v>
      </c>
      <c r="E1710" s="116" t="str">
        <f>IF($D1710&lt;&gt;"",VLOOKUP($D1710,'SINAPI-MT ABRIL 2021'!$A$1:G123800,2,0),"")</f>
        <v>ELETRICISTA COM ENCARGOS COMPLEMENTARES</v>
      </c>
      <c r="F1710" s="117" t="str">
        <f>IF($D1710&lt;&gt;"",VLOOKUP($D1710,'SINAPI-MT ABRIL 2021'!$1:$1048576,3,0),"")</f>
        <v>H</v>
      </c>
      <c r="G1710" s="217">
        <v>0.5</v>
      </c>
      <c r="H1710" s="106">
        <f>IF($D1710&lt;&gt;"",VLOOKUP($D1710,'SINAPI-MT ABRIL 2021'!$1:$1048576,4,0),"")</f>
        <v>18.3</v>
      </c>
      <c r="I1710" s="107">
        <f t="shared" si="361"/>
        <v>9.15</v>
      </c>
      <c r="L1710" s="191"/>
    </row>
    <row r="1711" spans="2:12" ht="25.5" customHeight="1">
      <c r="B1711" s="149" t="s">
        <v>789</v>
      </c>
      <c r="C1711" s="131" t="s">
        <v>30</v>
      </c>
      <c r="D1711" s="103"/>
      <c r="E1711" s="138" t="s">
        <v>1151</v>
      </c>
      <c r="F1711" s="136" t="s">
        <v>858</v>
      </c>
      <c r="G1711" s="218">
        <v>1</v>
      </c>
      <c r="H1711" s="121">
        <v>92</v>
      </c>
      <c r="I1711" s="129">
        <f t="shared" ref="I1711" si="362">TRUNC(H1711*G1711,2)</f>
        <v>92</v>
      </c>
      <c r="L1711" s="191"/>
    </row>
    <row r="1712" spans="2:12" ht="14.25" customHeight="1" thickBot="1">
      <c r="B1712" s="466"/>
      <c r="C1712" s="467"/>
      <c r="D1712" s="467"/>
      <c r="E1712" s="468"/>
      <c r="F1712" s="467"/>
      <c r="G1712" s="463"/>
      <c r="H1712" s="467"/>
      <c r="I1712" s="470"/>
      <c r="L1712" s="191"/>
    </row>
    <row r="1713" spans="2:12" ht="14.25" customHeight="1" thickBot="1">
      <c r="B1713" s="540" t="s">
        <v>352</v>
      </c>
      <c r="C1713" s="557"/>
      <c r="D1713" s="557"/>
      <c r="E1713" s="562" t="s">
        <v>688</v>
      </c>
      <c r="F1713" s="543" t="s">
        <v>994</v>
      </c>
      <c r="G1713" s="544"/>
      <c r="H1713" s="563"/>
      <c r="I1713" s="564">
        <f>TRUNC(SUM(I1714:I1716),2)</f>
        <v>124.81</v>
      </c>
      <c r="L1713" s="191"/>
    </row>
    <row r="1714" spans="2:12" ht="14.25" customHeight="1">
      <c r="B1714" s="525" t="s">
        <v>783</v>
      </c>
      <c r="C1714" s="526" t="s">
        <v>20</v>
      </c>
      <c r="D1714" s="526">
        <v>88247</v>
      </c>
      <c r="E1714" s="497" t="str">
        <f>IF($D1714&lt;&gt;"",VLOOKUP($D1714,'SINAPI-MT ABRIL 2021'!$A$1:G123804,2,0),"")</f>
        <v>AUXILIAR DE ELETRICISTA COM ENCARGOS COMPLEMENTARES</v>
      </c>
      <c r="F1714" s="498" t="str">
        <f>IF($D1714&lt;&gt;"",VLOOKUP($D1714,'SINAPI-MT ABRIL 2021'!$1:$1048576,3,0),"")</f>
        <v>H</v>
      </c>
      <c r="G1714" s="527">
        <v>0.5</v>
      </c>
      <c r="H1714" s="500">
        <f>IF($D1714&lt;&gt;"",VLOOKUP($D1714,'SINAPI-MT ABRIL 2021'!$1:$1048576,4,0),"")</f>
        <v>14</v>
      </c>
      <c r="I1714" s="501">
        <f t="shared" ref="I1714:I1715" si="363">TRUNC(G1714*H1714,2)</f>
        <v>7</v>
      </c>
      <c r="L1714" s="191"/>
    </row>
    <row r="1715" spans="2:12" ht="14.25" customHeight="1">
      <c r="B1715" s="139" t="s">
        <v>783</v>
      </c>
      <c r="C1715" s="131" t="s">
        <v>20</v>
      </c>
      <c r="D1715" s="131">
        <v>88264</v>
      </c>
      <c r="E1715" s="116" t="str">
        <f>IF($D1715&lt;&gt;"",VLOOKUP($D1715,'SINAPI-MT ABRIL 2021'!$A$1:G123805,2,0),"")</f>
        <v>ELETRICISTA COM ENCARGOS COMPLEMENTARES</v>
      </c>
      <c r="F1715" s="117" t="str">
        <f>IF($D1715&lt;&gt;"",VLOOKUP($D1715,'SINAPI-MT ABRIL 2021'!$1:$1048576,3,0),"")</f>
        <v>H</v>
      </c>
      <c r="G1715" s="217">
        <v>0.5</v>
      </c>
      <c r="H1715" s="106">
        <f>IF($D1715&lt;&gt;"",VLOOKUP($D1715,'SINAPI-MT ABRIL 2021'!$1:$1048576,4,0),"")</f>
        <v>18.3</v>
      </c>
      <c r="I1715" s="107">
        <f t="shared" si="363"/>
        <v>9.15</v>
      </c>
    </row>
    <row r="1716" spans="2:12" ht="25.5" customHeight="1">
      <c r="B1716" s="149" t="s">
        <v>789</v>
      </c>
      <c r="C1716" s="131" t="s">
        <v>30</v>
      </c>
      <c r="D1716" s="103"/>
      <c r="E1716" s="138" t="s">
        <v>1151</v>
      </c>
      <c r="F1716" s="136" t="s">
        <v>858</v>
      </c>
      <c r="G1716" s="218">
        <v>1</v>
      </c>
      <c r="H1716" s="121">
        <v>108.66</v>
      </c>
      <c r="I1716" s="129">
        <f t="shared" ref="I1716" si="364">TRUNC(H1716*G1716,2)</f>
        <v>108.66</v>
      </c>
    </row>
    <row r="1717" spans="2:12" ht="14.25" customHeight="1" thickBot="1">
      <c r="B1717" s="466"/>
      <c r="C1717" s="467"/>
      <c r="D1717" s="467"/>
      <c r="E1717" s="468"/>
      <c r="F1717" s="467"/>
      <c r="G1717" s="463"/>
      <c r="H1717" s="467"/>
      <c r="I1717" s="470"/>
    </row>
    <row r="1718" spans="2:12" ht="15" customHeight="1" thickBot="1">
      <c r="B1718" s="540" t="s">
        <v>353</v>
      </c>
      <c r="C1718" s="557"/>
      <c r="D1718" s="557"/>
      <c r="E1718" s="562" t="s">
        <v>689</v>
      </c>
      <c r="F1718" s="543" t="s">
        <v>994</v>
      </c>
      <c r="G1718" s="544"/>
      <c r="H1718" s="563"/>
      <c r="I1718" s="564">
        <f>TRUNC(SUM(I1719:I1721),2)</f>
        <v>25.41</v>
      </c>
    </row>
    <row r="1719" spans="2:12" ht="14.25" customHeight="1">
      <c r="B1719" s="525" t="s">
        <v>783</v>
      </c>
      <c r="C1719" s="526" t="s">
        <v>20</v>
      </c>
      <c r="D1719" s="526">
        <v>88247</v>
      </c>
      <c r="E1719" s="497" t="str">
        <f>IF($D1719&lt;&gt;"",VLOOKUP($D1719,'SINAPI-MT ABRIL 2021'!$A$1:G123809,2,0),"")</f>
        <v>AUXILIAR DE ELETRICISTA COM ENCARGOS COMPLEMENTARES</v>
      </c>
      <c r="F1719" s="498" t="str">
        <f>IF($D1719&lt;&gt;"",VLOOKUP($D1719,'SINAPI-MT ABRIL 2021'!$1:$1048576,3,0),"")</f>
        <v>H</v>
      </c>
      <c r="G1719" s="527">
        <v>0.5</v>
      </c>
      <c r="H1719" s="500">
        <f>IF($D1719&lt;&gt;"",VLOOKUP($D1719,'SINAPI-MT ABRIL 2021'!$1:$1048576,4,0),"")</f>
        <v>14</v>
      </c>
      <c r="I1719" s="501">
        <f t="shared" ref="I1719:I1720" si="365">TRUNC(G1719*H1719,2)</f>
        <v>7</v>
      </c>
    </row>
    <row r="1720" spans="2:12" ht="25.5" customHeight="1">
      <c r="B1720" s="139" t="s">
        <v>783</v>
      </c>
      <c r="C1720" s="131" t="s">
        <v>20</v>
      </c>
      <c r="D1720" s="131">
        <v>88264</v>
      </c>
      <c r="E1720" s="116" t="str">
        <f>IF($D1720&lt;&gt;"",VLOOKUP($D1720,'SINAPI-MT ABRIL 2021'!$A$1:G123810,2,0),"")</f>
        <v>ELETRICISTA COM ENCARGOS COMPLEMENTARES</v>
      </c>
      <c r="F1720" s="117" t="str">
        <f>IF($D1720&lt;&gt;"",VLOOKUP($D1720,'SINAPI-MT ABRIL 2021'!$1:$1048576,3,0),"")</f>
        <v>H</v>
      </c>
      <c r="G1720" s="217">
        <v>0.5</v>
      </c>
      <c r="H1720" s="106">
        <f>IF($D1720&lt;&gt;"",VLOOKUP($D1720,'SINAPI-MT ABRIL 2021'!$1:$1048576,4,0),"")</f>
        <v>18.3</v>
      </c>
      <c r="I1720" s="107">
        <f t="shared" si="365"/>
        <v>9.15</v>
      </c>
    </row>
    <row r="1721" spans="2:12" ht="12.75" customHeight="1">
      <c r="B1721" s="149" t="s">
        <v>789</v>
      </c>
      <c r="C1721" s="131" t="s">
        <v>30</v>
      </c>
      <c r="D1721" s="103"/>
      <c r="E1721" s="138" t="s">
        <v>1152</v>
      </c>
      <c r="F1721" s="136" t="s">
        <v>858</v>
      </c>
      <c r="G1721" s="218">
        <v>1</v>
      </c>
      <c r="H1721" s="121">
        <v>9.26</v>
      </c>
      <c r="I1721" s="129">
        <f t="shared" ref="I1721" si="366">TRUNC(H1721*G1721,2)</f>
        <v>9.26</v>
      </c>
    </row>
    <row r="1722" spans="2:12" ht="14.25" customHeight="1" thickBot="1">
      <c r="B1722" s="466"/>
      <c r="C1722" s="467"/>
      <c r="D1722" s="467"/>
      <c r="E1722" s="468"/>
      <c r="F1722" s="467"/>
      <c r="G1722" s="463"/>
      <c r="H1722" s="467"/>
      <c r="I1722" s="470"/>
    </row>
    <row r="1723" spans="2:12" ht="31.5" customHeight="1" thickBot="1">
      <c r="B1723" s="540" t="s">
        <v>354</v>
      </c>
      <c r="C1723" s="557"/>
      <c r="D1723" s="557"/>
      <c r="E1723" s="562" t="s">
        <v>690</v>
      </c>
      <c r="F1723" s="543" t="s">
        <v>994</v>
      </c>
      <c r="G1723" s="544"/>
      <c r="H1723" s="563"/>
      <c r="I1723" s="564">
        <f>TRUNC(SUM(I1724:I1726),2)</f>
        <v>244.22</v>
      </c>
    </row>
    <row r="1724" spans="2:12" ht="15" customHeight="1">
      <c r="B1724" s="525" t="s">
        <v>783</v>
      </c>
      <c r="C1724" s="526" t="s">
        <v>20</v>
      </c>
      <c r="D1724" s="526">
        <v>88247</v>
      </c>
      <c r="E1724" s="497" t="str">
        <f>IF($D1724&lt;&gt;"",VLOOKUP($D1724,'SINAPI-MT ABRIL 2021'!$A$1:G123814,2,0),"")</f>
        <v>AUXILIAR DE ELETRICISTA COM ENCARGOS COMPLEMENTARES</v>
      </c>
      <c r="F1724" s="498" t="str">
        <f>IF($D1724&lt;&gt;"",VLOOKUP($D1724,'SINAPI-MT ABRIL 2021'!$1:$1048576,3,0),"")</f>
        <v>H</v>
      </c>
      <c r="G1724" s="527">
        <v>0.75</v>
      </c>
      <c r="H1724" s="500">
        <f>IF($D1724&lt;&gt;"",VLOOKUP($D1724,'SINAPI-MT ABRIL 2021'!$1:$1048576,4,0),"")</f>
        <v>14</v>
      </c>
      <c r="I1724" s="501">
        <f t="shared" ref="I1724:I1725" si="367">TRUNC(G1724*H1724,2)</f>
        <v>10.5</v>
      </c>
    </row>
    <row r="1725" spans="2:12" ht="12.75">
      <c r="B1725" s="139" t="s">
        <v>783</v>
      </c>
      <c r="C1725" s="131" t="s">
        <v>20</v>
      </c>
      <c r="D1725" s="131">
        <v>88264</v>
      </c>
      <c r="E1725" s="116" t="str">
        <f>IF($D1725&lt;&gt;"",VLOOKUP($D1725,'SINAPI-MT ABRIL 2021'!$A$1:G123815,2,0),"")</f>
        <v>ELETRICISTA COM ENCARGOS COMPLEMENTARES</v>
      </c>
      <c r="F1725" s="117" t="str">
        <f>IF($D1725&lt;&gt;"",VLOOKUP($D1725,'SINAPI-MT ABRIL 2021'!$1:$1048576,3,0),"")</f>
        <v>H</v>
      </c>
      <c r="G1725" s="217">
        <v>0.75</v>
      </c>
      <c r="H1725" s="106">
        <f>IF($D1725&lt;&gt;"",VLOOKUP($D1725,'SINAPI-MT ABRIL 2021'!$1:$1048576,4,0),"")</f>
        <v>18.3</v>
      </c>
      <c r="I1725" s="107">
        <f t="shared" si="367"/>
        <v>13.72</v>
      </c>
    </row>
    <row r="1726" spans="2:12" ht="12.75" customHeight="1">
      <c r="B1726" s="149" t="s">
        <v>789</v>
      </c>
      <c r="C1726" s="131" t="s">
        <v>30</v>
      </c>
      <c r="D1726" s="103"/>
      <c r="E1726" s="138" t="s">
        <v>1153</v>
      </c>
      <c r="F1726" s="136" t="s">
        <v>858</v>
      </c>
      <c r="G1726" s="218">
        <v>1</v>
      </c>
      <c r="H1726" s="121">
        <v>220</v>
      </c>
      <c r="I1726" s="129">
        <f t="shared" ref="I1726" si="368">TRUNC(H1726*G1726,2)</f>
        <v>220</v>
      </c>
    </row>
    <row r="1727" spans="2:12" ht="14.25" customHeight="1" thickBot="1">
      <c r="B1727" s="466"/>
      <c r="C1727" s="467"/>
      <c r="D1727" s="467"/>
      <c r="E1727" s="468"/>
      <c r="F1727" s="467"/>
      <c r="G1727" s="463"/>
      <c r="H1727" s="467"/>
      <c r="I1727" s="470"/>
    </row>
    <row r="1728" spans="2:12" ht="24.75" customHeight="1" thickBot="1">
      <c r="B1728" s="540" t="s">
        <v>355</v>
      </c>
      <c r="C1728" s="557"/>
      <c r="D1728" s="557"/>
      <c r="E1728" s="562" t="s">
        <v>691</v>
      </c>
      <c r="F1728" s="543" t="s">
        <v>994</v>
      </c>
      <c r="G1728" s="544"/>
      <c r="H1728" s="563"/>
      <c r="I1728" s="564">
        <f>TRUNC(SUM(I1729:I1731),2)</f>
        <v>656.68</v>
      </c>
    </row>
    <row r="1729" spans="2:9" ht="14.25" customHeight="1">
      <c r="B1729" s="525" t="s">
        <v>783</v>
      </c>
      <c r="C1729" s="526" t="s">
        <v>20</v>
      </c>
      <c r="D1729" s="526">
        <v>88247</v>
      </c>
      <c r="E1729" s="497" t="str">
        <f>IF($D1729&lt;&gt;"",VLOOKUP($D1729,'SINAPI-MT ABRIL 2021'!$A$1:G123819,2,0),"")</f>
        <v>AUXILIAR DE ELETRICISTA COM ENCARGOS COMPLEMENTARES</v>
      </c>
      <c r="F1729" s="498" t="str">
        <f>IF($D1729&lt;&gt;"",VLOOKUP($D1729,'SINAPI-MT ABRIL 2021'!$1:$1048576,3,0),"")</f>
        <v>H</v>
      </c>
      <c r="G1729" s="527">
        <v>4</v>
      </c>
      <c r="H1729" s="500">
        <f>IF($D1729&lt;&gt;"",VLOOKUP($D1729,'SINAPI-MT ABRIL 2021'!$1:$1048576,4,0),"")</f>
        <v>14</v>
      </c>
      <c r="I1729" s="501">
        <f t="shared" ref="I1729:I1730" si="369">TRUNC(G1729*H1729,2)</f>
        <v>56</v>
      </c>
    </row>
    <row r="1730" spans="2:9" ht="12.75">
      <c r="B1730" s="139" t="s">
        <v>783</v>
      </c>
      <c r="C1730" s="131" t="s">
        <v>20</v>
      </c>
      <c r="D1730" s="131">
        <v>88264</v>
      </c>
      <c r="E1730" s="116" t="str">
        <f>IF($D1730&lt;&gt;"",VLOOKUP($D1730,'SINAPI-MT ABRIL 2021'!$A$1:G123820,2,0),"")</f>
        <v>ELETRICISTA COM ENCARGOS COMPLEMENTARES</v>
      </c>
      <c r="F1730" s="117" t="str">
        <f>IF($D1730&lt;&gt;"",VLOOKUP($D1730,'SINAPI-MT ABRIL 2021'!$1:$1048576,3,0),"")</f>
        <v>H</v>
      </c>
      <c r="G1730" s="217">
        <v>4</v>
      </c>
      <c r="H1730" s="106">
        <f>IF($D1730&lt;&gt;"",VLOOKUP($D1730,'SINAPI-MT ABRIL 2021'!$1:$1048576,4,0),"")</f>
        <v>18.3</v>
      </c>
      <c r="I1730" s="107">
        <f t="shared" si="369"/>
        <v>73.2</v>
      </c>
    </row>
    <row r="1731" spans="2:9" ht="25.5" customHeight="1">
      <c r="B1731" s="149" t="s">
        <v>789</v>
      </c>
      <c r="C1731" s="131" t="s">
        <v>30</v>
      </c>
      <c r="D1731" s="103"/>
      <c r="E1731" s="138" t="s">
        <v>1154</v>
      </c>
      <c r="F1731" s="136" t="s">
        <v>858</v>
      </c>
      <c r="G1731" s="218">
        <v>1</v>
      </c>
      <c r="H1731" s="121">
        <v>527.48</v>
      </c>
      <c r="I1731" s="129">
        <f t="shared" ref="I1731" si="370">TRUNC(H1731*G1731,2)</f>
        <v>527.48</v>
      </c>
    </row>
    <row r="1732" spans="2:9" ht="14.25" customHeight="1" thickBot="1">
      <c r="B1732" s="466"/>
      <c r="C1732" s="467"/>
      <c r="D1732" s="467"/>
      <c r="E1732" s="468"/>
      <c r="F1732" s="467"/>
      <c r="G1732" s="463"/>
      <c r="H1732" s="467"/>
      <c r="I1732" s="470"/>
    </row>
    <row r="1733" spans="2:9" ht="43.5" customHeight="1" thickBot="1">
      <c r="B1733" s="540" t="s">
        <v>356</v>
      </c>
      <c r="C1733" s="557"/>
      <c r="D1733" s="557"/>
      <c r="E1733" s="562" t="s">
        <v>692</v>
      </c>
      <c r="F1733" s="543" t="s">
        <v>994</v>
      </c>
      <c r="G1733" s="544"/>
      <c r="H1733" s="563"/>
      <c r="I1733" s="564">
        <f>TRUNC(SUM(I1734:I1736),2)</f>
        <v>489.95</v>
      </c>
    </row>
    <row r="1734" spans="2:9" ht="15" customHeight="1">
      <c r="B1734" s="525" t="s">
        <v>783</v>
      </c>
      <c r="C1734" s="526" t="s">
        <v>20</v>
      </c>
      <c r="D1734" s="526">
        <v>88247</v>
      </c>
      <c r="E1734" s="497" t="str">
        <f>IF($D1734&lt;&gt;"",VLOOKUP($D1734,'SINAPI-MT ABRIL 2021'!$A$1:G123824,2,0),"")</f>
        <v>AUXILIAR DE ELETRICISTA COM ENCARGOS COMPLEMENTARES</v>
      </c>
      <c r="F1734" s="498" t="str">
        <f>IF($D1734&lt;&gt;"",VLOOKUP($D1734,'SINAPI-MT ABRIL 2021'!$1:$1048576,3,0),"")</f>
        <v>H</v>
      </c>
      <c r="G1734" s="527">
        <v>4</v>
      </c>
      <c r="H1734" s="500">
        <f>IF($D1734&lt;&gt;"",VLOOKUP($D1734,'SINAPI-MT ABRIL 2021'!$1:$1048576,4,0),"")</f>
        <v>14</v>
      </c>
      <c r="I1734" s="501">
        <f t="shared" ref="I1734:I1735" si="371">TRUNC(G1734*H1734,2)</f>
        <v>56</v>
      </c>
    </row>
    <row r="1735" spans="2:9" ht="14.25" customHeight="1">
      <c r="B1735" s="139" t="s">
        <v>783</v>
      </c>
      <c r="C1735" s="131" t="s">
        <v>20</v>
      </c>
      <c r="D1735" s="131">
        <v>88264</v>
      </c>
      <c r="E1735" s="116" t="str">
        <f>IF($D1735&lt;&gt;"",VLOOKUP($D1735,'SINAPI-MT ABRIL 2021'!$A$1:G123825,2,0),"")</f>
        <v>ELETRICISTA COM ENCARGOS COMPLEMENTARES</v>
      </c>
      <c r="F1735" s="117" t="str">
        <f>IF($D1735&lt;&gt;"",VLOOKUP($D1735,'SINAPI-MT ABRIL 2021'!$1:$1048576,3,0),"")</f>
        <v>H</v>
      </c>
      <c r="G1735" s="217">
        <v>4</v>
      </c>
      <c r="H1735" s="106">
        <f>IF($D1735&lt;&gt;"",VLOOKUP($D1735,'SINAPI-MT ABRIL 2021'!$1:$1048576,4,0),"")</f>
        <v>18.3</v>
      </c>
      <c r="I1735" s="107">
        <f t="shared" si="371"/>
        <v>73.2</v>
      </c>
    </row>
    <row r="1736" spans="2:9" ht="25.5" customHeight="1">
      <c r="B1736" s="149" t="s">
        <v>789</v>
      </c>
      <c r="C1736" s="131" t="s">
        <v>30</v>
      </c>
      <c r="D1736" s="103"/>
      <c r="E1736" s="138" t="s">
        <v>1155</v>
      </c>
      <c r="F1736" s="136" t="s">
        <v>858</v>
      </c>
      <c r="G1736" s="218">
        <v>1</v>
      </c>
      <c r="H1736" s="121">
        <v>360.75</v>
      </c>
      <c r="I1736" s="129">
        <f t="shared" ref="I1736" si="372">TRUNC(H1736*G1736,2)</f>
        <v>360.75</v>
      </c>
    </row>
    <row r="1737" spans="2:9" ht="14.25" customHeight="1" thickBot="1">
      <c r="B1737" s="466"/>
      <c r="C1737" s="467"/>
      <c r="D1737" s="467"/>
      <c r="E1737" s="468"/>
      <c r="F1737" s="467"/>
      <c r="G1737" s="463"/>
      <c r="H1737" s="467"/>
      <c r="I1737" s="470"/>
    </row>
    <row r="1738" spans="2:9" ht="18.75" customHeight="1" thickBot="1">
      <c r="B1738" s="540" t="s">
        <v>357</v>
      </c>
      <c r="C1738" s="557"/>
      <c r="D1738" s="557"/>
      <c r="E1738" s="562" t="s">
        <v>695</v>
      </c>
      <c r="F1738" s="543" t="s">
        <v>397</v>
      </c>
      <c r="G1738" s="544"/>
      <c r="H1738" s="563"/>
      <c r="I1738" s="564">
        <f>TRUNC(SUM(I1739:I1739),2)</f>
        <v>1.91</v>
      </c>
    </row>
    <row r="1739" spans="2:9" ht="34.5" customHeight="1">
      <c r="B1739" s="525" t="s">
        <v>783</v>
      </c>
      <c r="C1739" s="526" t="s">
        <v>20</v>
      </c>
      <c r="D1739" s="526">
        <v>98297</v>
      </c>
      <c r="E1739" s="497" t="str">
        <f>IF($D1739&lt;&gt;"",VLOOKUP($D1739,'SINAPI-MT ABRIL 2021'!$A$1:G123829,2,0),"")</f>
        <v>CABO ELETRÔNICO CATEGORIA 6, INSTALADO EM EDIFICAÇÃO INSTITUCIONAL - FORNECIMENTO E INSTALAÇÃO. AF_11/2019</v>
      </c>
      <c r="F1739" s="498" t="str">
        <f>IF($D1739&lt;&gt;"",VLOOKUP($D1739,'SINAPI-MT ABRIL 2021'!$1:$1048576,3,0),"")</f>
        <v>M</v>
      </c>
      <c r="G1739" s="527">
        <v>1</v>
      </c>
      <c r="H1739" s="500">
        <f>IF($D1739&lt;&gt;"",VLOOKUP($D1739,'SINAPI-MT ABRIL 2021'!$1:$1048576,4,0),"")</f>
        <v>1.91</v>
      </c>
      <c r="I1739" s="501">
        <f t="shared" ref="I1739" si="373">TRUNC(G1739*H1739,2)</f>
        <v>1.91</v>
      </c>
    </row>
    <row r="1740" spans="2:9" ht="27.75" customHeight="1" thickBot="1">
      <c r="B1740" s="466"/>
      <c r="C1740" s="467"/>
      <c r="D1740" s="467"/>
      <c r="E1740" s="468"/>
      <c r="F1740" s="467"/>
      <c r="G1740" s="463"/>
      <c r="H1740" s="467"/>
      <c r="I1740" s="470"/>
    </row>
    <row r="1741" spans="2:9" ht="14.25" customHeight="1" thickBot="1">
      <c r="B1741" s="540" t="s">
        <v>358</v>
      </c>
      <c r="C1741" s="557"/>
      <c r="D1741" s="557"/>
      <c r="E1741" s="562" t="s">
        <v>696</v>
      </c>
      <c r="F1741" s="543" t="s">
        <v>397</v>
      </c>
      <c r="G1741" s="544"/>
      <c r="H1741" s="563"/>
      <c r="I1741" s="564">
        <f>TRUNC(SUM(I1742:I1744),2)</f>
        <v>4.63</v>
      </c>
    </row>
    <row r="1742" spans="2:9" ht="14.25" customHeight="1">
      <c r="B1742" s="525" t="s">
        <v>783</v>
      </c>
      <c r="C1742" s="526" t="s">
        <v>20</v>
      </c>
      <c r="D1742" s="526">
        <v>88247</v>
      </c>
      <c r="E1742" s="497" t="str">
        <f>IF($D1742&lt;&gt;"",VLOOKUP($D1742,'SINAPI-MT ABRIL 2021'!$A$1:G123832,2,0),"")</f>
        <v>AUXILIAR DE ELETRICISTA COM ENCARGOS COMPLEMENTARES</v>
      </c>
      <c r="F1742" s="498" t="str">
        <f>IF($D1742&lt;&gt;"",VLOOKUP($D1742,'SINAPI-MT ABRIL 2021'!$1:$1048576,3,0),"")</f>
        <v>H</v>
      </c>
      <c r="G1742" s="527">
        <v>0.1</v>
      </c>
      <c r="H1742" s="500">
        <f>IF($D1742&lt;&gt;"",VLOOKUP($D1742,'SINAPI-MT ABRIL 2021'!$1:$1048576,4,0),"")</f>
        <v>14</v>
      </c>
      <c r="I1742" s="501">
        <f t="shared" ref="I1742:I1743" si="374">TRUNC(G1742*H1742,2)</f>
        <v>1.4</v>
      </c>
    </row>
    <row r="1743" spans="2:9" ht="25.5" customHeight="1">
      <c r="B1743" s="139" t="s">
        <v>783</v>
      </c>
      <c r="C1743" s="131" t="s">
        <v>20</v>
      </c>
      <c r="D1743" s="131">
        <v>88264</v>
      </c>
      <c r="E1743" s="116" t="str">
        <f>IF($D1743&lt;&gt;"",VLOOKUP($D1743,'SINAPI-MT ABRIL 2021'!$A$1:G123833,2,0),"")</f>
        <v>ELETRICISTA COM ENCARGOS COMPLEMENTARES</v>
      </c>
      <c r="F1743" s="117" t="str">
        <f>IF($D1743&lt;&gt;"",VLOOKUP($D1743,'SINAPI-MT ABRIL 2021'!$1:$1048576,3,0),"")</f>
        <v>H</v>
      </c>
      <c r="G1743" s="217">
        <v>0.1</v>
      </c>
      <c r="H1743" s="106">
        <f>IF($D1743&lt;&gt;"",VLOOKUP($D1743,'SINAPI-MT ABRIL 2021'!$1:$1048576,4,0),"")</f>
        <v>18.3</v>
      </c>
      <c r="I1743" s="107">
        <f t="shared" si="374"/>
        <v>1.83</v>
      </c>
    </row>
    <row r="1744" spans="2:9" ht="14.25" customHeight="1">
      <c r="B1744" s="149" t="s">
        <v>789</v>
      </c>
      <c r="C1744" s="131" t="s">
        <v>30</v>
      </c>
      <c r="D1744" s="103"/>
      <c r="E1744" s="138" t="s">
        <v>1156</v>
      </c>
      <c r="F1744" s="136" t="s">
        <v>0</v>
      </c>
      <c r="G1744" s="218">
        <v>1</v>
      </c>
      <c r="H1744" s="121">
        <v>1.4</v>
      </c>
      <c r="I1744" s="129">
        <f t="shared" ref="I1744" si="375">TRUNC(H1744*G1744,2)</f>
        <v>1.4</v>
      </c>
    </row>
    <row r="1745" spans="2:9" ht="15" customHeight="1" thickBot="1">
      <c r="B1745" s="466"/>
      <c r="C1745" s="467"/>
      <c r="D1745" s="467"/>
      <c r="E1745" s="468"/>
      <c r="F1745" s="467"/>
      <c r="G1745" s="463"/>
      <c r="H1745" s="467"/>
      <c r="I1745" s="470"/>
    </row>
    <row r="1746" spans="2:9" ht="14.25" customHeight="1" thickBot="1">
      <c r="B1746" s="540" t="s">
        <v>360</v>
      </c>
      <c r="C1746" s="557"/>
      <c r="D1746" s="557"/>
      <c r="E1746" s="562" t="s">
        <v>699</v>
      </c>
      <c r="F1746" s="543" t="s">
        <v>994</v>
      </c>
      <c r="G1746" s="544"/>
      <c r="H1746" s="563"/>
      <c r="I1746" s="564">
        <f>TRUNC(SUM(I1747:I1749),2)</f>
        <v>22.38</v>
      </c>
    </row>
    <row r="1747" spans="2:9" ht="14.25" customHeight="1">
      <c r="B1747" s="525" t="s">
        <v>783</v>
      </c>
      <c r="C1747" s="526" t="s">
        <v>20</v>
      </c>
      <c r="D1747" s="526">
        <v>88247</v>
      </c>
      <c r="E1747" s="497" t="str">
        <f>IF($D1747&lt;&gt;"",VLOOKUP($D1747,'SINAPI-MT ABRIL 2021'!$A$1:G123837,2,0),"")</f>
        <v>AUXILIAR DE ELETRICISTA COM ENCARGOS COMPLEMENTARES</v>
      </c>
      <c r="F1747" s="498" t="str">
        <f>IF($D1747&lt;&gt;"",VLOOKUP($D1747,'SINAPI-MT ABRIL 2021'!$1:$1048576,3,0),"")</f>
        <v>H</v>
      </c>
      <c r="G1747" s="527">
        <v>0.1</v>
      </c>
      <c r="H1747" s="500">
        <f>IF($D1747&lt;&gt;"",VLOOKUP($D1747,'SINAPI-MT ABRIL 2021'!$1:$1048576,4,0),"")</f>
        <v>14</v>
      </c>
      <c r="I1747" s="501">
        <f t="shared" ref="I1747:I1749" si="376">TRUNC(G1747*H1747,2)</f>
        <v>1.4</v>
      </c>
    </row>
    <row r="1748" spans="2:9" ht="15" customHeight="1">
      <c r="B1748" s="139" t="s">
        <v>783</v>
      </c>
      <c r="C1748" s="131" t="s">
        <v>20</v>
      </c>
      <c r="D1748" s="131">
        <v>88264</v>
      </c>
      <c r="E1748" s="116" t="str">
        <f>IF($D1748&lt;&gt;"",VLOOKUP($D1748,'SINAPI-MT ABRIL 2021'!$A$1:G123838,2,0),"")</f>
        <v>ELETRICISTA COM ENCARGOS COMPLEMENTARES</v>
      </c>
      <c r="F1748" s="117" t="str">
        <f>IF($D1748&lt;&gt;"",VLOOKUP($D1748,'SINAPI-MT ABRIL 2021'!$1:$1048576,3,0),"")</f>
        <v>H</v>
      </c>
      <c r="G1748" s="217">
        <v>0.1</v>
      </c>
      <c r="H1748" s="106">
        <f>IF($D1748&lt;&gt;"",VLOOKUP($D1748,'SINAPI-MT ABRIL 2021'!$1:$1048576,4,0),"")</f>
        <v>18.3</v>
      </c>
      <c r="I1748" s="107">
        <f t="shared" si="376"/>
        <v>1.83</v>
      </c>
    </row>
    <row r="1749" spans="2:9" ht="14.25" customHeight="1">
      <c r="B1749" s="139" t="s">
        <v>789</v>
      </c>
      <c r="C1749" s="131" t="s">
        <v>20</v>
      </c>
      <c r="D1749" s="131">
        <v>39607</v>
      </c>
      <c r="E1749" s="116" t="str">
        <f>IF($D1749&lt;&gt;"",VLOOKUP($D1749,'SINAPI-MT ABRIL 2021'!$A$1:G123839,2,0),"")</f>
        <v>PATCH CORD, CATEGORIA 6, EXTENSAO DE 2,50 M</v>
      </c>
      <c r="F1749" s="117" t="str">
        <f>IF($D1749&lt;&gt;"",VLOOKUP($D1749,'SINAPI-MT ABRIL 2021'!$1:$1048576,3,0),"")</f>
        <v xml:space="preserve">UN    </v>
      </c>
      <c r="G1749" s="217">
        <v>1</v>
      </c>
      <c r="H1749" s="106">
        <f>IF($D1749&lt;&gt;"",VLOOKUP($D1749,'SINAPI-MT ABRIL 2021'!$1:$1048576,4,0),"")</f>
        <v>19.149999999999999</v>
      </c>
      <c r="I1749" s="107">
        <f t="shared" si="376"/>
        <v>19.149999999999999</v>
      </c>
    </row>
    <row r="1750" spans="2:9" ht="15" customHeight="1" thickBot="1">
      <c r="B1750" s="466"/>
      <c r="C1750" s="467"/>
      <c r="D1750" s="467"/>
      <c r="E1750" s="468"/>
      <c r="F1750" s="467"/>
      <c r="G1750" s="463"/>
      <c r="H1750" s="467"/>
      <c r="I1750" s="470"/>
    </row>
    <row r="1751" spans="2:9" ht="15" customHeight="1" thickBot="1">
      <c r="B1751" s="540" t="s">
        <v>362</v>
      </c>
      <c r="C1751" s="557"/>
      <c r="D1751" s="557"/>
      <c r="E1751" s="562" t="s">
        <v>702</v>
      </c>
      <c r="F1751" s="543" t="s">
        <v>994</v>
      </c>
      <c r="G1751" s="544"/>
      <c r="H1751" s="563"/>
      <c r="I1751" s="564">
        <f>TRUNC(SUM(I1752:I1752),2)</f>
        <v>31.89</v>
      </c>
    </row>
    <row r="1752" spans="2:9" ht="12.75">
      <c r="B1752" s="525" t="s">
        <v>783</v>
      </c>
      <c r="C1752" s="526" t="s">
        <v>20</v>
      </c>
      <c r="D1752" s="526">
        <v>98307</v>
      </c>
      <c r="E1752" s="497" t="str">
        <f>IF($D1752&lt;&gt;"",VLOOKUP($D1752,'SINAPI-MT ABRIL 2021'!$A$1:G123842,2,0),"")</f>
        <v>TOMADA DE REDE RJ45 - FORNECIMENTO E INSTALAÇÃO. AF_11/2019</v>
      </c>
      <c r="F1752" s="498" t="str">
        <f>IF($D1752&lt;&gt;"",VLOOKUP($D1752,'SINAPI-MT ABRIL 2021'!$1:$1048576,3,0),"")</f>
        <v>UN</v>
      </c>
      <c r="G1752" s="527">
        <v>1</v>
      </c>
      <c r="H1752" s="500">
        <f>IF($D1752&lt;&gt;"",VLOOKUP($D1752,'SINAPI-MT ABRIL 2021'!$1:$1048576,4,0),"")</f>
        <v>31.89</v>
      </c>
      <c r="I1752" s="501">
        <f t="shared" ref="I1752" si="377">TRUNC(G1752*H1752,2)</f>
        <v>31.89</v>
      </c>
    </row>
    <row r="1753" spans="2:9" ht="14.25" customHeight="1" thickBot="1">
      <c r="B1753" s="466"/>
      <c r="C1753" s="467"/>
      <c r="D1753" s="467"/>
      <c r="E1753" s="468"/>
      <c r="F1753" s="467"/>
      <c r="G1753" s="463"/>
      <c r="H1753" s="467"/>
      <c r="I1753" s="470"/>
    </row>
    <row r="1754" spans="2:9" ht="14.25" customHeight="1" thickBot="1">
      <c r="B1754" s="540" t="s">
        <v>364</v>
      </c>
      <c r="C1754" s="557"/>
      <c r="D1754" s="557"/>
      <c r="E1754" s="562" t="s">
        <v>703</v>
      </c>
      <c r="F1754" s="543" t="s">
        <v>994</v>
      </c>
      <c r="G1754" s="544"/>
      <c r="H1754" s="563"/>
      <c r="I1754" s="564">
        <f>TRUNC(SUM(I1755:I1757),2)</f>
        <v>10.96</v>
      </c>
    </row>
    <row r="1755" spans="2:9" ht="15" customHeight="1">
      <c r="B1755" s="525" t="s">
        <v>783</v>
      </c>
      <c r="C1755" s="526" t="s">
        <v>20</v>
      </c>
      <c r="D1755" s="526">
        <v>88247</v>
      </c>
      <c r="E1755" s="497" t="str">
        <f>IF($D1755&lt;&gt;"",VLOOKUP($D1755,'SINAPI-MT ABRIL 2021'!$A$1:G123845,2,0),"")</f>
        <v>AUXILIAR DE ELETRICISTA COM ENCARGOS COMPLEMENTARES</v>
      </c>
      <c r="F1755" s="498" t="str">
        <f>IF($D1755&lt;&gt;"",VLOOKUP($D1755,'SINAPI-MT ABRIL 2021'!$1:$1048576,3,0),"")</f>
        <v>H</v>
      </c>
      <c r="G1755" s="527">
        <v>0.1</v>
      </c>
      <c r="H1755" s="500">
        <f>IF($D1755&lt;&gt;"",VLOOKUP($D1755,'SINAPI-MT ABRIL 2021'!$1:$1048576,4,0),"")</f>
        <v>14</v>
      </c>
      <c r="I1755" s="501">
        <f t="shared" ref="I1755:I1757" si="378">TRUNC(G1755*H1755,2)</f>
        <v>1.4</v>
      </c>
    </row>
    <row r="1756" spans="2:9" ht="12.75">
      <c r="B1756" s="139" t="s">
        <v>783</v>
      </c>
      <c r="C1756" s="131" t="s">
        <v>20</v>
      </c>
      <c r="D1756" s="131">
        <v>88264</v>
      </c>
      <c r="E1756" s="116" t="str">
        <f>IF($D1756&lt;&gt;"",VLOOKUP($D1756,'SINAPI-MT ABRIL 2021'!$A$1:G123846,2,0),"")</f>
        <v>ELETRICISTA COM ENCARGOS COMPLEMENTARES</v>
      </c>
      <c r="F1756" s="117" t="str">
        <f>IF($D1756&lt;&gt;"",VLOOKUP($D1756,'SINAPI-MT ABRIL 2021'!$1:$1048576,3,0),"")</f>
        <v>H</v>
      </c>
      <c r="G1756" s="217">
        <v>0.1</v>
      </c>
      <c r="H1756" s="106">
        <f>IF($D1756&lt;&gt;"",VLOOKUP($D1756,'SINAPI-MT ABRIL 2021'!$1:$1048576,4,0),"")</f>
        <v>18.3</v>
      </c>
      <c r="I1756" s="107">
        <f t="shared" si="378"/>
        <v>1.83</v>
      </c>
    </row>
    <row r="1757" spans="2:9" ht="25.5">
      <c r="B1757" s="139" t="s">
        <v>789</v>
      </c>
      <c r="C1757" s="131" t="s">
        <v>20</v>
      </c>
      <c r="D1757" s="131">
        <v>38105</v>
      </c>
      <c r="E1757" s="116" t="str">
        <f>IF($D1757&lt;&gt;"",VLOOKUP($D1757,'SINAPI-MT ABRIL 2021'!$A$1:G123847,2,0),"")</f>
        <v>TOMADA PARA ANTENA DE TV, CABO COAXIAL DE 9 MM (APENAS MODULO)</v>
      </c>
      <c r="F1757" s="117" t="str">
        <f>IF($D1757&lt;&gt;"",VLOOKUP($D1757,'SINAPI-MT ABRIL 2021'!$1:$1048576,3,0),"")</f>
        <v xml:space="preserve">UN    </v>
      </c>
      <c r="G1757" s="217">
        <v>1</v>
      </c>
      <c r="H1757" s="106">
        <f>IF($D1757&lt;&gt;"",VLOOKUP($D1757,'SINAPI-MT ABRIL 2021'!$1:$1048576,4,0),"")</f>
        <v>7.73</v>
      </c>
      <c r="I1757" s="107">
        <f t="shared" si="378"/>
        <v>7.73</v>
      </c>
    </row>
    <row r="1758" spans="2:9" ht="14.25" customHeight="1" thickBot="1">
      <c r="B1758" s="466"/>
      <c r="C1758" s="467"/>
      <c r="D1758" s="467"/>
      <c r="E1758" s="468"/>
      <c r="F1758" s="467"/>
      <c r="G1758" s="463"/>
      <c r="H1758" s="467"/>
      <c r="I1758" s="470"/>
    </row>
    <row r="1759" spans="2:9" ht="14.25" customHeight="1" thickBot="1">
      <c r="B1759" s="540" t="s">
        <v>366</v>
      </c>
      <c r="C1759" s="557"/>
      <c r="D1759" s="557"/>
      <c r="E1759" s="562" t="s">
        <v>704</v>
      </c>
      <c r="F1759" s="543" t="s">
        <v>994</v>
      </c>
      <c r="G1759" s="544"/>
      <c r="H1759" s="563"/>
      <c r="I1759" s="564">
        <f>TRUNC(SUM(I1760:I1762),2)</f>
        <v>2479.3000000000002</v>
      </c>
    </row>
    <row r="1760" spans="2:9" ht="21.75" customHeight="1">
      <c r="B1760" s="525" t="s">
        <v>783</v>
      </c>
      <c r="C1760" s="526" t="s">
        <v>20</v>
      </c>
      <c r="D1760" s="526">
        <v>88247</v>
      </c>
      <c r="E1760" s="497" t="str">
        <f>IF($D1760&lt;&gt;"",VLOOKUP($D1760,'SINAPI-MT ABRIL 2021'!$A$1:G123850,2,0),"")</f>
        <v>AUXILIAR DE ELETRICISTA COM ENCARGOS COMPLEMENTARES</v>
      </c>
      <c r="F1760" s="498" t="str">
        <f>IF($D1760&lt;&gt;"",VLOOKUP($D1760,'SINAPI-MT ABRIL 2021'!$1:$1048576,3,0),"")</f>
        <v>H</v>
      </c>
      <c r="G1760" s="527">
        <v>1</v>
      </c>
      <c r="H1760" s="500">
        <f>IF($D1760&lt;&gt;"",VLOOKUP($D1760,'SINAPI-MT ABRIL 2021'!$1:$1048576,4,0),"")</f>
        <v>14</v>
      </c>
      <c r="I1760" s="501">
        <f t="shared" ref="I1760:I1761" si="379">TRUNC(G1760*H1760,2)</f>
        <v>14</v>
      </c>
    </row>
    <row r="1761" spans="2:9" ht="12.75">
      <c r="B1761" s="139" t="s">
        <v>783</v>
      </c>
      <c r="C1761" s="131" t="s">
        <v>20</v>
      </c>
      <c r="D1761" s="131">
        <v>88264</v>
      </c>
      <c r="E1761" s="116" t="str">
        <f>IF($D1761&lt;&gt;"",VLOOKUP($D1761,'SINAPI-MT ABRIL 2021'!$A$1:G123851,2,0),"")</f>
        <v>ELETRICISTA COM ENCARGOS COMPLEMENTARES</v>
      </c>
      <c r="F1761" s="117" t="str">
        <f>IF($D1761&lt;&gt;"",VLOOKUP($D1761,'SINAPI-MT ABRIL 2021'!$1:$1048576,3,0),"")</f>
        <v>H</v>
      </c>
      <c r="G1761" s="217">
        <v>1</v>
      </c>
      <c r="H1761" s="106">
        <f>IF($D1761&lt;&gt;"",VLOOKUP($D1761,'SINAPI-MT ABRIL 2021'!$1:$1048576,4,0),"")</f>
        <v>18.3</v>
      </c>
      <c r="I1761" s="107">
        <f t="shared" si="379"/>
        <v>18.3</v>
      </c>
    </row>
    <row r="1762" spans="2:9" ht="12.75" customHeight="1">
      <c r="B1762" s="149" t="s">
        <v>789</v>
      </c>
      <c r="C1762" s="131" t="s">
        <v>30</v>
      </c>
      <c r="D1762" s="103"/>
      <c r="E1762" s="138" t="s">
        <v>955</v>
      </c>
      <c r="F1762" s="189" t="s">
        <v>14</v>
      </c>
      <c r="G1762" s="217">
        <v>1</v>
      </c>
      <c r="H1762" s="121">
        <v>2447</v>
      </c>
      <c r="I1762" s="129">
        <f t="shared" ref="I1762" si="380">TRUNC(H1762*G1762,2)</f>
        <v>2447</v>
      </c>
    </row>
    <row r="1763" spans="2:9" ht="14.25" customHeight="1" thickBot="1">
      <c r="B1763" s="466"/>
      <c r="C1763" s="467"/>
      <c r="D1763" s="467"/>
      <c r="E1763" s="468"/>
      <c r="F1763" s="467"/>
      <c r="G1763" s="463"/>
      <c r="H1763" s="467"/>
      <c r="I1763" s="470"/>
    </row>
    <row r="1764" spans="2:9" ht="30.75" customHeight="1" thickBot="1">
      <c r="B1764" s="540" t="s">
        <v>368</v>
      </c>
      <c r="C1764" s="557"/>
      <c r="D1764" s="557"/>
      <c r="E1764" s="562" t="s">
        <v>1157</v>
      </c>
      <c r="F1764" s="543" t="s">
        <v>994</v>
      </c>
      <c r="G1764" s="544"/>
      <c r="H1764" s="563"/>
      <c r="I1764" s="564">
        <f>TRUNC(SUM(I1765:I1767),2)</f>
        <v>302.97000000000003</v>
      </c>
    </row>
    <row r="1765" spans="2:9" ht="38.25">
      <c r="B1765" s="525" t="s">
        <v>783</v>
      </c>
      <c r="C1765" s="526" t="s">
        <v>20</v>
      </c>
      <c r="D1765" s="526">
        <v>97886</v>
      </c>
      <c r="E1765" s="497" t="str">
        <f>IF($D1765&lt;&gt;"",VLOOKUP($D1765,'SINAPI-MT ABRIL 2021'!$A$1:G123855,2,0),"")</f>
        <v>CAIXA ENTERRADA ELÉTRICA RETANGULAR, EM ALVENARIA COM TIJOLOS CERÂMICOS MACIÇOS, FUNDO COM BRITA, DIMENSÕES INTERNAS: 0,3X0,3X0,3 M. AF_12/2020</v>
      </c>
      <c r="F1765" s="498" t="str">
        <f>IF($D1765&lt;&gt;"",VLOOKUP($D1765,'SINAPI-MT ABRIL 2021'!$1:$1048576,3,0),"")</f>
        <v>UN</v>
      </c>
      <c r="G1765" s="527">
        <v>1</v>
      </c>
      <c r="H1765" s="500">
        <f>IF($D1765&lt;&gt;"",VLOOKUP($D1765,'SINAPI-MT ABRIL 2021'!$1:$1048576,4,0),"")</f>
        <v>142.74</v>
      </c>
      <c r="I1765" s="501">
        <f t="shared" ref="I1765:I1767" si="381">TRUNC(G1765*H1765,2)</f>
        <v>142.74</v>
      </c>
    </row>
    <row r="1766" spans="2:9" ht="22.5" customHeight="1">
      <c r="B1766" s="139" t="s">
        <v>783</v>
      </c>
      <c r="C1766" s="131" t="s">
        <v>20</v>
      </c>
      <c r="D1766" s="131">
        <v>88247</v>
      </c>
      <c r="E1766" s="116" t="str">
        <f>IF($D1766&lt;&gt;"",VLOOKUP($D1766,'SINAPI-MT ABRIL 2021'!$A$1:G123856,2,0),"")</f>
        <v>AUXILIAR DE ELETRICISTA COM ENCARGOS COMPLEMENTARES</v>
      </c>
      <c r="F1766" s="117" t="str">
        <f>IF($D1766&lt;&gt;"",VLOOKUP($D1766,'SINAPI-MT ABRIL 2021'!$1:$1048576,3,0),"")</f>
        <v>H</v>
      </c>
      <c r="G1766" s="217">
        <v>0.15</v>
      </c>
      <c r="H1766" s="106">
        <f>IF($D1766&lt;&gt;"",VLOOKUP($D1766,'SINAPI-MT ABRIL 2021'!$1:$1048576,4,0),"")</f>
        <v>14</v>
      </c>
      <c r="I1766" s="107">
        <f t="shared" si="381"/>
        <v>2.1</v>
      </c>
    </row>
    <row r="1767" spans="2:9" ht="25.5">
      <c r="B1767" s="139" t="s">
        <v>789</v>
      </c>
      <c r="C1767" s="131" t="s">
        <v>20</v>
      </c>
      <c r="D1767" s="131">
        <v>11315</v>
      </c>
      <c r="E1767" s="116" t="str">
        <f>IF($D1767&lt;&gt;"",VLOOKUP($D1767,'SINAPI-MT ABRIL 2021'!$A$1:G123857,2,0),"")</f>
        <v>TAMPAO FOFO SIMPLES COM BASE, CLASSE A15 CARGA MAX 1,5 T, 300 X 300 MM, REDE PLUVIAL/ESGOTO</v>
      </c>
      <c r="F1767" s="117" t="str">
        <f>IF($D1767&lt;&gt;"",VLOOKUP($D1767,'SINAPI-MT ABRIL 2021'!$1:$1048576,3,0),"")</f>
        <v xml:space="preserve">UN    </v>
      </c>
      <c r="G1767" s="217">
        <v>1</v>
      </c>
      <c r="H1767" s="106">
        <f>IF($D1767&lt;&gt;"",VLOOKUP($D1767,'SINAPI-MT ABRIL 2021'!$1:$1048576,4,0),"")</f>
        <v>158.13</v>
      </c>
      <c r="I1767" s="107">
        <f t="shared" si="381"/>
        <v>158.13</v>
      </c>
    </row>
    <row r="1768" spans="2:9" ht="14.25" customHeight="1" thickBot="1">
      <c r="B1768" s="466"/>
      <c r="C1768" s="467"/>
      <c r="D1768" s="467"/>
      <c r="E1768" s="468"/>
      <c r="F1768" s="467"/>
      <c r="G1768" s="463"/>
      <c r="H1768" s="467"/>
      <c r="I1768" s="470"/>
    </row>
    <row r="1769" spans="2:9" ht="15" customHeight="1" thickBot="1">
      <c r="B1769" s="540" t="s">
        <v>951</v>
      </c>
      <c r="C1769" s="557"/>
      <c r="D1769" s="557"/>
      <c r="E1769" s="562" t="s">
        <v>359</v>
      </c>
      <c r="F1769" s="543" t="s">
        <v>397</v>
      </c>
      <c r="G1769" s="544"/>
      <c r="H1769" s="563"/>
      <c r="I1769" s="564">
        <f>TRUNC(SUM(I1770:I1770),2)</f>
        <v>10.050000000000001</v>
      </c>
    </row>
    <row r="1770" spans="2:9" ht="38.25">
      <c r="B1770" s="525" t="s">
        <v>783</v>
      </c>
      <c r="C1770" s="526" t="s">
        <v>20</v>
      </c>
      <c r="D1770" s="526">
        <v>91837</v>
      </c>
      <c r="E1770" s="497" t="str">
        <f>IF($D1770&lt;&gt;"",VLOOKUP($D1770,'SINAPI-MT ABRIL 2021'!$A$1:G123860,2,0),"")</f>
        <v>ELETRODUTO FLEXÍVEL CORRUGADO REFORÇADO, PVC, DN 32 MM (1"), PARA CIRCUITOS TERMINAIS, INSTALADO EM FORRO - FORNECIMENTO E INSTALAÇÃO. AF_12/2015</v>
      </c>
      <c r="F1770" s="498" t="str">
        <f>IF($D1770&lt;&gt;"",VLOOKUP($D1770,'SINAPI-MT ABRIL 2021'!$1:$1048576,3,0),"")</f>
        <v>M</v>
      </c>
      <c r="G1770" s="527">
        <v>1</v>
      </c>
      <c r="H1770" s="500">
        <f>IF($D1770&lt;&gt;"",VLOOKUP($D1770,'SINAPI-MT ABRIL 2021'!$1:$1048576,4,0),"")</f>
        <v>10.050000000000001</v>
      </c>
      <c r="I1770" s="501">
        <f t="shared" ref="I1770" si="382">TRUNC(G1770*H1770,2)</f>
        <v>10.050000000000001</v>
      </c>
    </row>
    <row r="1771" spans="2:9" ht="14.25" customHeight="1" thickBot="1">
      <c r="B1771" s="466"/>
      <c r="C1771" s="467"/>
      <c r="D1771" s="467"/>
      <c r="E1771" s="468"/>
      <c r="F1771" s="467"/>
      <c r="G1771" s="463"/>
      <c r="H1771" s="467"/>
      <c r="I1771" s="470"/>
    </row>
    <row r="1772" spans="2:9" ht="14.25" customHeight="1" thickBot="1">
      <c r="B1772" s="540" t="s">
        <v>952</v>
      </c>
      <c r="C1772" s="557"/>
      <c r="D1772" s="557"/>
      <c r="E1772" s="562" t="s">
        <v>361</v>
      </c>
      <c r="F1772" s="543" t="s">
        <v>397</v>
      </c>
      <c r="G1772" s="544"/>
      <c r="H1772" s="563"/>
      <c r="I1772" s="564">
        <f>TRUNC(SUM(I1773:I1773),2)</f>
        <v>7.07</v>
      </c>
    </row>
    <row r="1773" spans="2:9" ht="15" customHeight="1">
      <c r="B1773" s="525" t="s">
        <v>783</v>
      </c>
      <c r="C1773" s="526" t="s">
        <v>20</v>
      </c>
      <c r="D1773" s="526">
        <v>91835</v>
      </c>
      <c r="E1773" s="497" t="str">
        <f>IF($D1773&lt;&gt;"",VLOOKUP($D1773,'SINAPI-MT ABRIL 2021'!$A$1:G123863,2,0),"")</f>
        <v>ELETRODUTO FLEXÍVEL CORRUGADO REFORÇADO, PVC, DN 25 MM (3/4"), PARA CIRCUITOS TERMINAIS, INSTALADO EM FORRO - FORNECIMENTO E INSTALAÇÃO. AF_12/2015</v>
      </c>
      <c r="F1773" s="498" t="str">
        <f>IF($D1773&lt;&gt;"",VLOOKUP($D1773,'SINAPI-MT ABRIL 2021'!$1:$1048576,3,0),"")</f>
        <v>M</v>
      </c>
      <c r="G1773" s="527">
        <v>1</v>
      </c>
      <c r="H1773" s="500">
        <f>IF($D1773&lt;&gt;"",VLOOKUP($D1773,'SINAPI-MT ABRIL 2021'!$1:$1048576,4,0),"")</f>
        <v>7.07</v>
      </c>
      <c r="I1773" s="501">
        <f t="shared" ref="I1773" si="383">TRUNC(G1773*H1773,2)</f>
        <v>7.07</v>
      </c>
    </row>
    <row r="1774" spans="2:9" ht="14.25" customHeight="1" thickBot="1">
      <c r="B1774" s="466"/>
      <c r="C1774" s="467"/>
      <c r="D1774" s="467"/>
      <c r="E1774" s="468"/>
      <c r="F1774" s="467"/>
      <c r="G1774" s="463"/>
      <c r="H1774" s="467"/>
      <c r="I1774" s="470"/>
    </row>
    <row r="1775" spans="2:9" ht="14.25" customHeight="1" thickBot="1">
      <c r="B1775" s="540" t="s">
        <v>953</v>
      </c>
      <c r="C1775" s="557"/>
      <c r="D1775" s="557"/>
      <c r="E1775" s="562" t="s">
        <v>363</v>
      </c>
      <c r="F1775" s="543" t="s">
        <v>397</v>
      </c>
      <c r="G1775" s="544"/>
      <c r="H1775" s="563"/>
      <c r="I1775" s="564">
        <f>TRUNC(SUM(I1776:I1778),2)</f>
        <v>49.55</v>
      </c>
    </row>
    <row r="1776" spans="2:9" ht="15" customHeight="1">
      <c r="B1776" s="525" t="s">
        <v>783</v>
      </c>
      <c r="C1776" s="526" t="s">
        <v>20</v>
      </c>
      <c r="D1776" s="526">
        <v>88247</v>
      </c>
      <c r="E1776" s="497" t="str">
        <f>IF($D1776&lt;&gt;"",VLOOKUP($D1776,'SINAPI-MT ABRIL 2021'!$A$1:G123866,2,0),"")</f>
        <v>AUXILIAR DE ELETRICISTA COM ENCARGOS COMPLEMENTARES</v>
      </c>
      <c r="F1776" s="498" t="str">
        <f>IF($D1776&lt;&gt;"",VLOOKUP($D1776,'SINAPI-MT ABRIL 2021'!$1:$1048576,3,0),"")</f>
        <v>H</v>
      </c>
      <c r="G1776" s="527">
        <v>0.3</v>
      </c>
      <c r="H1776" s="500">
        <f>IF($D1776&lt;&gt;"",VLOOKUP($D1776,'SINAPI-MT ABRIL 2021'!$1:$1048576,4,0),"")</f>
        <v>14</v>
      </c>
      <c r="I1776" s="501">
        <f t="shared" ref="I1776:I1778" si="384">TRUNC(G1776*H1776,2)</f>
        <v>4.2</v>
      </c>
    </row>
    <row r="1777" spans="2:9" ht="14.25" customHeight="1">
      <c r="B1777" s="139" t="s">
        <v>783</v>
      </c>
      <c r="C1777" s="131" t="s">
        <v>20</v>
      </c>
      <c r="D1777" s="131">
        <v>88264</v>
      </c>
      <c r="E1777" s="116" t="str">
        <f>IF($D1777&lt;&gt;"",VLOOKUP($D1777,'SINAPI-MT ABRIL 2021'!$A$1:G123867,2,0),"")</f>
        <v>ELETRICISTA COM ENCARGOS COMPLEMENTARES</v>
      </c>
      <c r="F1777" s="117" t="str">
        <f>IF($D1777&lt;&gt;"",VLOOKUP($D1777,'SINAPI-MT ABRIL 2021'!$1:$1048576,3,0),"")</f>
        <v>H</v>
      </c>
      <c r="G1777" s="217">
        <v>0.3</v>
      </c>
      <c r="H1777" s="106">
        <f>IF($D1777&lt;&gt;"",VLOOKUP($D1777,'SINAPI-MT ABRIL 2021'!$1:$1048576,4,0),"")</f>
        <v>18.3</v>
      </c>
      <c r="I1777" s="107">
        <f t="shared" si="384"/>
        <v>5.49</v>
      </c>
    </row>
    <row r="1778" spans="2:9" ht="15" customHeight="1">
      <c r="B1778" s="139" t="s">
        <v>789</v>
      </c>
      <c r="C1778" s="131" t="s">
        <v>20</v>
      </c>
      <c r="D1778" s="131">
        <v>21010</v>
      </c>
      <c r="E1778" s="116" t="str">
        <f>IF($D1778&lt;&gt;"",VLOOKUP($D1778,'SINAPI-MT ABRIL 2021'!$A$1:G123868,2,0),"")</f>
        <v>TUBO ACO GALVANIZADO COM COSTURA, CLASSE LEVE, DN 25 MM ( 1"),  E = 2,65 MM,  *2,11* KG/M (NBR 5580)</v>
      </c>
      <c r="F1778" s="117" t="str">
        <f>IF($D1778&lt;&gt;"",VLOOKUP($D1778,'SINAPI-MT ABRIL 2021'!$1:$1048576,3,0),"")</f>
        <v xml:space="preserve">M     </v>
      </c>
      <c r="G1778" s="217">
        <v>1.04</v>
      </c>
      <c r="H1778" s="106">
        <f>IF($D1778&lt;&gt;"",VLOOKUP($D1778,'SINAPI-MT ABRIL 2021'!$1:$1048576,4,0),"")</f>
        <v>38.33</v>
      </c>
      <c r="I1778" s="107">
        <f t="shared" si="384"/>
        <v>39.86</v>
      </c>
    </row>
    <row r="1779" spans="2:9" ht="14.25" customHeight="1" thickBot="1">
      <c r="B1779" s="466"/>
      <c r="C1779" s="467"/>
      <c r="D1779" s="467"/>
      <c r="E1779" s="468"/>
      <c r="F1779" s="467"/>
      <c r="G1779" s="463"/>
      <c r="H1779" s="467"/>
      <c r="I1779" s="470"/>
    </row>
    <row r="1780" spans="2:9" ht="14.25" customHeight="1" thickBot="1">
      <c r="B1780" s="540" t="s">
        <v>954</v>
      </c>
      <c r="C1780" s="557"/>
      <c r="D1780" s="557"/>
      <c r="E1780" s="562" t="s">
        <v>365</v>
      </c>
      <c r="F1780" s="543" t="s">
        <v>397</v>
      </c>
      <c r="G1780" s="544"/>
      <c r="H1780" s="563"/>
      <c r="I1780" s="564">
        <f>TRUNC(SUM(I1781:I1783),2)</f>
        <v>67.78</v>
      </c>
    </row>
    <row r="1781" spans="2:9" ht="15" customHeight="1">
      <c r="B1781" s="525" t="s">
        <v>783</v>
      </c>
      <c r="C1781" s="526" t="s">
        <v>20</v>
      </c>
      <c r="D1781" s="526">
        <v>88247</v>
      </c>
      <c r="E1781" s="497" t="str">
        <f>IF($D1781&lt;&gt;"",VLOOKUP($D1781,'SINAPI-MT ABRIL 2021'!$A$1:G123871,2,0),"")</f>
        <v>AUXILIAR DE ELETRICISTA COM ENCARGOS COMPLEMENTARES</v>
      </c>
      <c r="F1781" s="498" t="str">
        <f>IF($D1781&lt;&gt;"",VLOOKUP($D1781,'SINAPI-MT ABRIL 2021'!$1:$1048576,3,0),"")</f>
        <v>H</v>
      </c>
      <c r="G1781" s="527">
        <v>0.3</v>
      </c>
      <c r="H1781" s="500">
        <f>IF($D1781&lt;&gt;"",VLOOKUP($D1781,'SINAPI-MT ABRIL 2021'!$1:$1048576,4,0),"")</f>
        <v>14</v>
      </c>
      <c r="I1781" s="501">
        <f t="shared" ref="I1781:I1783" si="385">TRUNC(G1781*H1781,2)</f>
        <v>4.2</v>
      </c>
    </row>
    <row r="1782" spans="2:9" ht="14.25" customHeight="1">
      <c r="B1782" s="139" t="s">
        <v>783</v>
      </c>
      <c r="C1782" s="131" t="s">
        <v>20</v>
      </c>
      <c r="D1782" s="131">
        <v>88264</v>
      </c>
      <c r="E1782" s="116" t="str">
        <f>IF($D1782&lt;&gt;"",VLOOKUP($D1782,'SINAPI-MT ABRIL 2021'!$A$1:G123872,2,0),"")</f>
        <v>ELETRICISTA COM ENCARGOS COMPLEMENTARES</v>
      </c>
      <c r="F1782" s="117" t="str">
        <f>IF($D1782&lt;&gt;"",VLOOKUP($D1782,'SINAPI-MT ABRIL 2021'!$1:$1048576,3,0),"")</f>
        <v>H</v>
      </c>
      <c r="G1782" s="217">
        <v>0.3</v>
      </c>
      <c r="H1782" s="106">
        <f>IF($D1782&lt;&gt;"",VLOOKUP($D1782,'SINAPI-MT ABRIL 2021'!$1:$1048576,4,0),"")</f>
        <v>18.3</v>
      </c>
      <c r="I1782" s="107">
        <f t="shared" si="385"/>
        <v>5.49</v>
      </c>
    </row>
    <row r="1783" spans="2:9" ht="15" customHeight="1">
      <c r="B1783" s="139" t="s">
        <v>789</v>
      </c>
      <c r="C1783" s="131" t="s">
        <v>20</v>
      </c>
      <c r="D1783" s="131">
        <v>21011</v>
      </c>
      <c r="E1783" s="116" t="str">
        <f>IF($D1783&lt;&gt;"",VLOOKUP($D1783,'SINAPI-MT ABRIL 2021'!$A$1:G123873,2,0),"")</f>
        <v>TUBO ACO GALVANIZADO COM COSTURA, CLASSE LEVE, DN 32 MM ( 1 1/4"),  E = 2,65 MM,  *2,71* KG/M (NBR 5580)</v>
      </c>
      <c r="F1783" s="117" t="str">
        <f>IF($D1783&lt;&gt;"",VLOOKUP($D1783,'SINAPI-MT ABRIL 2021'!$1:$1048576,3,0),"")</f>
        <v xml:space="preserve">M     </v>
      </c>
      <c r="G1783" s="217">
        <v>1.04</v>
      </c>
      <c r="H1783" s="106">
        <f>IF($D1783&lt;&gt;"",VLOOKUP($D1783,'SINAPI-MT ABRIL 2021'!$1:$1048576,4,0),"")</f>
        <v>55.86</v>
      </c>
      <c r="I1783" s="107">
        <f t="shared" si="385"/>
        <v>58.09</v>
      </c>
    </row>
    <row r="1784" spans="2:9" ht="14.25" customHeight="1" thickBot="1">
      <c r="B1784" s="466"/>
      <c r="C1784" s="467"/>
      <c r="D1784" s="467"/>
      <c r="E1784" s="468"/>
      <c r="F1784" s="467"/>
      <c r="G1784" s="463"/>
      <c r="H1784" s="467"/>
      <c r="I1784" s="470"/>
    </row>
    <row r="1785" spans="2:9" ht="14.25" customHeight="1" thickBot="1">
      <c r="B1785" s="540" t="s">
        <v>1158</v>
      </c>
      <c r="C1785" s="557"/>
      <c r="D1785" s="557"/>
      <c r="E1785" s="562" t="s">
        <v>367</v>
      </c>
      <c r="F1785" s="543" t="s">
        <v>397</v>
      </c>
      <c r="G1785" s="544"/>
      <c r="H1785" s="563"/>
      <c r="I1785" s="564">
        <f>TRUNC(SUM(I1786:I1788),2)</f>
        <v>93.47</v>
      </c>
    </row>
    <row r="1786" spans="2:9" ht="15" customHeight="1">
      <c r="B1786" s="525" t="s">
        <v>783</v>
      </c>
      <c r="C1786" s="526" t="s">
        <v>20</v>
      </c>
      <c r="D1786" s="526">
        <v>88247</v>
      </c>
      <c r="E1786" s="497" t="str">
        <f>IF($D1786&lt;&gt;"",VLOOKUP($D1786,'SINAPI-MT ABRIL 2021'!$A$1:G123876,2,0),"")</f>
        <v>AUXILIAR DE ELETRICISTA COM ENCARGOS COMPLEMENTARES</v>
      </c>
      <c r="F1786" s="498" t="str">
        <f>IF($D1786&lt;&gt;"",VLOOKUP($D1786,'SINAPI-MT ABRIL 2021'!$1:$1048576,3,0),"")</f>
        <v>H</v>
      </c>
      <c r="G1786" s="527">
        <v>0.3</v>
      </c>
      <c r="H1786" s="500">
        <f>IF($D1786&lt;&gt;"",VLOOKUP($D1786,'SINAPI-MT ABRIL 2021'!$1:$1048576,4,0),"")</f>
        <v>14</v>
      </c>
      <c r="I1786" s="501">
        <f t="shared" ref="I1786:I1788" si="386">TRUNC(G1786*H1786,2)</f>
        <v>4.2</v>
      </c>
    </row>
    <row r="1787" spans="2:9" ht="15" customHeight="1">
      <c r="B1787" s="139" t="s">
        <v>783</v>
      </c>
      <c r="C1787" s="131" t="s">
        <v>20</v>
      </c>
      <c r="D1787" s="131">
        <v>88264</v>
      </c>
      <c r="E1787" s="116" t="str">
        <f>IF($D1787&lt;&gt;"",VLOOKUP($D1787,'SINAPI-MT ABRIL 2021'!$A$1:G123877,2,0),"")</f>
        <v>ELETRICISTA COM ENCARGOS COMPLEMENTARES</v>
      </c>
      <c r="F1787" s="117" t="str">
        <f>IF($D1787&lt;&gt;"",VLOOKUP($D1787,'SINAPI-MT ABRIL 2021'!$1:$1048576,3,0),"")</f>
        <v>H</v>
      </c>
      <c r="G1787" s="219">
        <v>0.3</v>
      </c>
      <c r="H1787" s="106">
        <f>IF($D1787&lt;&gt;"",VLOOKUP($D1787,'SINAPI-MT ABRIL 2021'!$1:$1048576,4,0),"")</f>
        <v>18.3</v>
      </c>
      <c r="I1787" s="107">
        <f t="shared" si="386"/>
        <v>5.49</v>
      </c>
    </row>
    <row r="1788" spans="2:9" ht="25.5">
      <c r="B1788" s="139" t="s">
        <v>789</v>
      </c>
      <c r="C1788" s="131" t="s">
        <v>20</v>
      </c>
      <c r="D1788" s="131">
        <v>21013</v>
      </c>
      <c r="E1788" s="116" t="str">
        <f>IF($D1788&lt;&gt;"",VLOOKUP($D1788,'SINAPI-MT ABRIL 2021'!$A$1:G123878,2,0),"")</f>
        <v>TUBO ACO GALVANIZADO COM COSTURA, CLASSE LEVE, DN 50 MM ( 2"),  E = 3,00 MM,  *4,40* KG/M (NBR 5580)</v>
      </c>
      <c r="F1788" s="117" t="str">
        <f>IF($D1788&lt;&gt;"",VLOOKUP($D1788,'SINAPI-MT ABRIL 2021'!$1:$1048576,3,0),"")</f>
        <v xml:space="preserve">M     </v>
      </c>
      <c r="G1788" s="219">
        <v>1.04</v>
      </c>
      <c r="H1788" s="106">
        <f>IF($D1788&lt;&gt;"",VLOOKUP($D1788,'SINAPI-MT ABRIL 2021'!$1:$1048576,4,0),"")</f>
        <v>80.56</v>
      </c>
      <c r="I1788" s="107">
        <f t="shared" si="386"/>
        <v>83.78</v>
      </c>
    </row>
    <row r="1789" spans="2:9" ht="14.25" customHeight="1" thickBot="1">
      <c r="B1789" s="466"/>
      <c r="C1789" s="467"/>
      <c r="D1789" s="467"/>
      <c r="E1789" s="468"/>
      <c r="F1789" s="467"/>
      <c r="G1789" s="463"/>
      <c r="H1789" s="467"/>
      <c r="I1789" s="470"/>
    </row>
    <row r="1790" spans="2:9" ht="14.25" customHeight="1" thickBot="1">
      <c r="B1790" s="540" t="s">
        <v>1159</v>
      </c>
      <c r="C1790" s="557"/>
      <c r="D1790" s="557"/>
      <c r="E1790" s="562" t="s">
        <v>369</v>
      </c>
      <c r="F1790" s="543" t="s">
        <v>397</v>
      </c>
      <c r="G1790" s="544"/>
      <c r="H1790" s="563"/>
      <c r="I1790" s="564">
        <f>TRUNC(SUM(I1791:I1793),2)</f>
        <v>47.34</v>
      </c>
    </row>
    <row r="1791" spans="2:9" ht="15" customHeight="1">
      <c r="B1791" s="494" t="s">
        <v>783</v>
      </c>
      <c r="C1791" s="495" t="s">
        <v>20</v>
      </c>
      <c r="D1791" s="495">
        <v>88247</v>
      </c>
      <c r="E1791" s="497" t="str">
        <f>IF($D1791&lt;&gt;"",VLOOKUP($D1791,'SINAPI-MT ABRIL 2021'!$A$1:G123881,2,0),"")</f>
        <v>AUXILIAR DE ELETRICISTA COM ENCARGOS COMPLEMENTARES</v>
      </c>
      <c r="F1791" s="498" t="str">
        <f>IF($D1791&lt;&gt;"",VLOOKUP($D1791,'SINAPI-MT ABRIL 2021'!$1:$1048576,3,0),"")</f>
        <v>H</v>
      </c>
      <c r="G1791" s="527">
        <v>0.6</v>
      </c>
      <c r="H1791" s="500">
        <f>IF($D1791&lt;&gt;"",VLOOKUP($D1791,'SINAPI-MT ABRIL 2021'!$1:$1048576,4,0),"")</f>
        <v>14</v>
      </c>
      <c r="I1791" s="501">
        <f t="shared" ref="I1791:I1792" si="387">TRUNC(G1791*H1791,2)</f>
        <v>8.4</v>
      </c>
    </row>
    <row r="1792" spans="2:9" ht="15" customHeight="1">
      <c r="B1792" s="102" t="s">
        <v>783</v>
      </c>
      <c r="C1792" s="103" t="s">
        <v>20</v>
      </c>
      <c r="D1792" s="103">
        <v>88264</v>
      </c>
      <c r="E1792" s="116" t="str">
        <f>IF($D1792&lt;&gt;"",VLOOKUP($D1792,'SINAPI-MT ABRIL 2021'!$A$1:G123882,2,0),"")</f>
        <v>ELETRICISTA COM ENCARGOS COMPLEMENTARES</v>
      </c>
      <c r="F1792" s="117" t="str">
        <f>IF($D1792&lt;&gt;"",VLOOKUP($D1792,'SINAPI-MT ABRIL 2021'!$1:$1048576,3,0),"")</f>
        <v>H</v>
      </c>
      <c r="G1792" s="217">
        <v>0.6</v>
      </c>
      <c r="H1792" s="106">
        <f>IF($D1792&lt;&gt;"",VLOOKUP($D1792,'SINAPI-MT ABRIL 2021'!$1:$1048576,4,0),"")</f>
        <v>18.3</v>
      </c>
      <c r="I1792" s="107">
        <f t="shared" si="387"/>
        <v>10.98</v>
      </c>
    </row>
    <row r="1793" spans="2:9" ht="25.5" customHeight="1">
      <c r="B1793" s="149" t="s">
        <v>789</v>
      </c>
      <c r="C1793" s="103" t="s">
        <v>30</v>
      </c>
      <c r="D1793" s="103"/>
      <c r="E1793" s="113" t="s">
        <v>1160</v>
      </c>
      <c r="F1793" s="187" t="s">
        <v>803</v>
      </c>
      <c r="G1793" s="217">
        <v>1.05</v>
      </c>
      <c r="H1793" s="106">
        <v>26.63</v>
      </c>
      <c r="I1793" s="129">
        <f t="shared" ref="I1793" si="388">TRUNC(H1793*G1793,2)</f>
        <v>27.96</v>
      </c>
    </row>
    <row r="1794" spans="2:9" ht="14.25" customHeight="1" thickBot="1">
      <c r="B1794" s="466"/>
      <c r="C1794" s="467"/>
      <c r="D1794" s="467"/>
      <c r="E1794" s="468"/>
      <c r="F1794" s="467"/>
      <c r="G1794" s="463"/>
      <c r="H1794" s="467"/>
      <c r="I1794" s="470"/>
    </row>
    <row r="1795" spans="2:9" ht="25.5" customHeight="1" thickBot="1">
      <c r="B1795" s="540" t="s">
        <v>1161</v>
      </c>
      <c r="C1795" s="557"/>
      <c r="D1795" s="557"/>
      <c r="E1795" s="562" t="s">
        <v>1162</v>
      </c>
      <c r="F1795" s="543" t="s">
        <v>0</v>
      </c>
      <c r="G1795" s="544"/>
      <c r="H1795" s="563"/>
      <c r="I1795" s="564">
        <f>TRUNC(SUM(I1796:I1799),2)</f>
        <v>96.82</v>
      </c>
    </row>
    <row r="1796" spans="2:9" ht="14.25" customHeight="1">
      <c r="B1796" s="494" t="s">
        <v>783</v>
      </c>
      <c r="C1796" s="495" t="s">
        <v>20</v>
      </c>
      <c r="D1796" s="495">
        <v>88247</v>
      </c>
      <c r="E1796" s="497" t="str">
        <f>IF($D1796&lt;&gt;"",VLOOKUP($D1796,'SINAPI-MT ABRIL 2021'!$A$1:G123886,2,0),"")</f>
        <v>AUXILIAR DE ELETRICISTA COM ENCARGOS COMPLEMENTARES</v>
      </c>
      <c r="F1796" s="498" t="str">
        <f>IF($D1796&lt;&gt;"",VLOOKUP($D1796,'SINAPI-MT ABRIL 2021'!$1:$1048576,3,0),"")</f>
        <v>H</v>
      </c>
      <c r="G1796" s="527">
        <v>1</v>
      </c>
      <c r="H1796" s="500">
        <f>IF($D1796&lt;&gt;"",VLOOKUP($D1796,'SINAPI-MT ABRIL 2021'!$1:$1048576,4,0),"")</f>
        <v>14</v>
      </c>
      <c r="I1796" s="501">
        <f t="shared" ref="I1796:I1798" si="389">TRUNC(G1796*H1796,2)</f>
        <v>14</v>
      </c>
    </row>
    <row r="1797" spans="2:9" ht="15" customHeight="1">
      <c r="B1797" s="102" t="s">
        <v>783</v>
      </c>
      <c r="C1797" s="103" t="s">
        <v>20</v>
      </c>
      <c r="D1797" s="103">
        <v>88264</v>
      </c>
      <c r="E1797" s="116" t="str">
        <f>IF($D1797&lt;&gt;"",VLOOKUP($D1797,'SINAPI-MT ABRIL 2021'!$A$1:G123887,2,0),"")</f>
        <v>ELETRICISTA COM ENCARGOS COMPLEMENTARES</v>
      </c>
      <c r="F1797" s="117" t="str">
        <f>IF($D1797&lt;&gt;"",VLOOKUP($D1797,'SINAPI-MT ABRIL 2021'!$1:$1048576,3,0),"")</f>
        <v>H</v>
      </c>
      <c r="G1797" s="217">
        <v>1</v>
      </c>
      <c r="H1797" s="106">
        <f>IF($D1797&lt;&gt;"",VLOOKUP($D1797,'SINAPI-MT ABRIL 2021'!$1:$1048576,4,0),"")</f>
        <v>18.3</v>
      </c>
      <c r="I1797" s="107">
        <f t="shared" si="389"/>
        <v>18.3</v>
      </c>
    </row>
    <row r="1798" spans="2:9" ht="51">
      <c r="B1798" s="102" t="s">
        <v>783</v>
      </c>
      <c r="C1798" s="103" t="s">
        <v>20</v>
      </c>
      <c r="D1798" s="103">
        <v>96562</v>
      </c>
      <c r="E1798" s="116" t="str">
        <f>IF($D1798&lt;&gt;"",VLOOKUP($D1798,'SINAPI-MT ABRIL 2021'!$A$1:G123888,2,0),"")</f>
        <v>SUPORTE PARA ELETROCALHA LISA OU PERFURADA EM AÇO GALVANIZADO, LARGURA 200 OU 400 MM E ALTURA 50 MM, ESPAÇADO A CADA 1,5 M, EM PERFILADO DE SEÇÃO 38X76 MM, POR METRO DE ELETRECOLHA FIXADA. AF_07/2017</v>
      </c>
      <c r="F1798" s="117" t="str">
        <f>IF($D1798&lt;&gt;"",VLOOKUP($D1798,'SINAPI-MT ABRIL 2021'!$1:$1048576,3,0),"")</f>
        <v>M</v>
      </c>
      <c r="G1798" s="217">
        <v>1</v>
      </c>
      <c r="H1798" s="106">
        <f>IF($D1798&lt;&gt;"",VLOOKUP($D1798,'SINAPI-MT ABRIL 2021'!$1:$1048576,4,0),"")</f>
        <v>12.52</v>
      </c>
      <c r="I1798" s="107">
        <f t="shared" si="389"/>
        <v>12.52</v>
      </c>
    </row>
    <row r="1799" spans="2:9" ht="25.5" customHeight="1">
      <c r="B1799" s="149" t="s">
        <v>789</v>
      </c>
      <c r="C1799" s="103" t="s">
        <v>30</v>
      </c>
      <c r="D1799" s="103"/>
      <c r="E1799" s="113" t="s">
        <v>1118</v>
      </c>
      <c r="F1799" s="187" t="s">
        <v>0</v>
      </c>
      <c r="G1799" s="217">
        <v>1</v>
      </c>
      <c r="H1799" s="106">
        <v>52</v>
      </c>
      <c r="I1799" s="129">
        <f t="shared" ref="I1799" si="390">TRUNC(H1799*G1799,2)</f>
        <v>52</v>
      </c>
    </row>
    <row r="1800" spans="2:9" ht="14.25" customHeight="1" thickBot="1">
      <c r="B1800" s="466"/>
      <c r="C1800" s="467"/>
      <c r="D1800" s="467"/>
      <c r="E1800" s="468"/>
      <c r="F1800" s="467"/>
      <c r="G1800" s="463"/>
      <c r="H1800" s="467"/>
      <c r="I1800" s="470"/>
    </row>
    <row r="1801" spans="2:9" ht="15" customHeight="1" thickBot="1">
      <c r="B1801" s="540" t="s">
        <v>1163</v>
      </c>
      <c r="C1801" s="557"/>
      <c r="D1801" s="557"/>
      <c r="E1801" s="562" t="s">
        <v>1164</v>
      </c>
      <c r="F1801" s="543" t="s">
        <v>1</v>
      </c>
      <c r="G1801" s="544"/>
      <c r="H1801" s="563"/>
      <c r="I1801" s="564">
        <f>TRUNC(SUM(I1802:I1804),2)</f>
        <v>44.52</v>
      </c>
    </row>
    <row r="1802" spans="2:9" ht="25.5" customHeight="1">
      <c r="B1802" s="494" t="s">
        <v>783</v>
      </c>
      <c r="C1802" s="495" t="s">
        <v>20</v>
      </c>
      <c r="D1802" s="495">
        <v>88247</v>
      </c>
      <c r="E1802" s="497" t="str">
        <f>IF($D1802&lt;&gt;"",VLOOKUP($D1802,'SINAPI-MT ABRIL 2021'!$A$1:G123892,2,0),"")</f>
        <v>AUXILIAR DE ELETRICISTA COM ENCARGOS COMPLEMENTARES</v>
      </c>
      <c r="F1802" s="498" t="str">
        <f>IF($D1802&lt;&gt;"",VLOOKUP($D1802,'SINAPI-MT ABRIL 2021'!$1:$1048576,3,0),"")</f>
        <v>H</v>
      </c>
      <c r="G1802" s="527">
        <v>0.4</v>
      </c>
      <c r="H1802" s="500">
        <f>IF($D1802&lt;&gt;"",VLOOKUP($D1802,'SINAPI-MT ABRIL 2021'!$1:$1048576,4,0),"")</f>
        <v>14</v>
      </c>
      <c r="I1802" s="501">
        <f t="shared" ref="I1802:I1803" si="391">TRUNC(G1802*H1802,2)</f>
        <v>5.6</v>
      </c>
    </row>
    <row r="1803" spans="2:9" ht="12.75">
      <c r="B1803" s="102" t="s">
        <v>783</v>
      </c>
      <c r="C1803" s="103" t="s">
        <v>20</v>
      </c>
      <c r="D1803" s="103">
        <v>88264</v>
      </c>
      <c r="E1803" s="116" t="str">
        <f>IF($D1803&lt;&gt;"",VLOOKUP($D1803,'SINAPI-MT ABRIL 2021'!$A$1:G123893,2,0),"")</f>
        <v>ELETRICISTA COM ENCARGOS COMPLEMENTARES</v>
      </c>
      <c r="F1803" s="117" t="str">
        <f>IF($D1803&lt;&gt;"",VLOOKUP($D1803,'SINAPI-MT ABRIL 2021'!$1:$1048576,3,0),"")</f>
        <v>H</v>
      </c>
      <c r="G1803" s="217">
        <v>0.4</v>
      </c>
      <c r="H1803" s="106">
        <f>IF($D1803&lt;&gt;"",VLOOKUP($D1803,'SINAPI-MT ABRIL 2021'!$1:$1048576,4,0),"")</f>
        <v>18.3</v>
      </c>
      <c r="I1803" s="107">
        <f t="shared" si="391"/>
        <v>7.32</v>
      </c>
    </row>
    <row r="1804" spans="2:9" ht="15" customHeight="1">
      <c r="B1804" s="149" t="s">
        <v>789</v>
      </c>
      <c r="C1804" s="131" t="s">
        <v>30</v>
      </c>
      <c r="D1804" s="131"/>
      <c r="E1804" s="138" t="s">
        <v>1164</v>
      </c>
      <c r="F1804" s="189" t="s">
        <v>858</v>
      </c>
      <c r="G1804" s="218">
        <v>1</v>
      </c>
      <c r="H1804" s="106">
        <v>31.6</v>
      </c>
      <c r="I1804" s="129">
        <f>TRUNC(H1804*G1804,2)</f>
        <v>31.6</v>
      </c>
    </row>
    <row r="1805" spans="2:9" ht="14.25" customHeight="1" thickBot="1">
      <c r="B1805" s="466"/>
      <c r="C1805" s="467"/>
      <c r="D1805" s="467"/>
      <c r="E1805" s="468"/>
      <c r="F1805" s="467"/>
      <c r="G1805" s="463"/>
      <c r="H1805" s="467"/>
      <c r="I1805" s="470"/>
    </row>
    <row r="1806" spans="2:9" ht="15" customHeight="1" thickBot="1">
      <c r="B1806" s="540" t="s">
        <v>1165</v>
      </c>
      <c r="C1806" s="557"/>
      <c r="D1806" s="557"/>
      <c r="E1806" s="562" t="s">
        <v>1166</v>
      </c>
      <c r="F1806" s="543" t="s">
        <v>1</v>
      </c>
      <c r="G1806" s="544"/>
      <c r="H1806" s="563"/>
      <c r="I1806" s="564">
        <f>TRUNC(SUM(I1807:I1809),2)</f>
        <v>21.38</v>
      </c>
    </row>
    <row r="1807" spans="2:9" ht="14.25" customHeight="1">
      <c r="B1807" s="494" t="s">
        <v>783</v>
      </c>
      <c r="C1807" s="495" t="s">
        <v>20</v>
      </c>
      <c r="D1807" s="495">
        <v>88247</v>
      </c>
      <c r="E1807" s="497" t="str">
        <f>IF($D1807&lt;&gt;"",VLOOKUP($D1807,'SINAPI-MT ABRIL 2021'!$A$1:G123897,2,0),"")</f>
        <v>AUXILIAR DE ELETRICISTA COM ENCARGOS COMPLEMENTARES</v>
      </c>
      <c r="F1807" s="498" t="str">
        <f>IF($D1807&lt;&gt;"",VLOOKUP($D1807,'SINAPI-MT ABRIL 2021'!$1:$1048576,3,0),"")</f>
        <v>H</v>
      </c>
      <c r="G1807" s="527">
        <v>0.6</v>
      </c>
      <c r="H1807" s="500">
        <f>IF($D1807&lt;&gt;"",VLOOKUP($D1807,'SINAPI-MT ABRIL 2021'!$1:$1048576,4,0),"")</f>
        <v>14</v>
      </c>
      <c r="I1807" s="501">
        <f t="shared" ref="I1807:I1808" si="392">TRUNC(G1807*H1807,2)</f>
        <v>8.4</v>
      </c>
    </row>
    <row r="1808" spans="2:9" ht="15" customHeight="1">
      <c r="B1808" s="102" t="s">
        <v>783</v>
      </c>
      <c r="C1808" s="103" t="s">
        <v>20</v>
      </c>
      <c r="D1808" s="103">
        <v>88264</v>
      </c>
      <c r="E1808" s="116" t="str">
        <f>IF($D1808&lt;&gt;"",VLOOKUP($D1808,'SINAPI-MT ABRIL 2021'!$A$1:G123898,2,0),"")</f>
        <v>ELETRICISTA COM ENCARGOS COMPLEMENTARES</v>
      </c>
      <c r="F1808" s="117" t="str">
        <f>IF($D1808&lt;&gt;"",VLOOKUP($D1808,'SINAPI-MT ABRIL 2021'!$1:$1048576,3,0),"")</f>
        <v>H</v>
      </c>
      <c r="G1808" s="217">
        <v>0.6</v>
      </c>
      <c r="H1808" s="106">
        <f>IF($D1808&lt;&gt;"",VLOOKUP($D1808,'SINAPI-MT ABRIL 2021'!$1:$1048576,4,0),"")</f>
        <v>18.3</v>
      </c>
      <c r="I1808" s="107">
        <f t="shared" si="392"/>
        <v>10.98</v>
      </c>
    </row>
    <row r="1809" spans="2:9" ht="12.75" customHeight="1">
      <c r="B1809" s="149" t="s">
        <v>789</v>
      </c>
      <c r="C1809" s="131" t="s">
        <v>30</v>
      </c>
      <c r="D1809" s="131"/>
      <c r="E1809" s="138" t="s">
        <v>1166</v>
      </c>
      <c r="F1809" s="136" t="s">
        <v>858</v>
      </c>
      <c r="G1809" s="218">
        <v>1</v>
      </c>
      <c r="H1809" s="106">
        <v>2</v>
      </c>
      <c r="I1809" s="129">
        <f>TRUNC(H1809*G1809,2)</f>
        <v>2</v>
      </c>
    </row>
    <row r="1810" spans="2:9" ht="14.25" customHeight="1">
      <c r="B1810" s="159"/>
      <c r="C1810" s="246"/>
      <c r="D1810" s="150"/>
      <c r="E1810" s="151"/>
      <c r="F1810" s="246"/>
      <c r="G1810" s="248"/>
      <c r="H1810" s="100"/>
      <c r="I1810" s="101"/>
    </row>
    <row r="1811" spans="2:9" ht="18" customHeight="1">
      <c r="B1811" s="166" t="s">
        <v>708</v>
      </c>
      <c r="C1811" s="167"/>
      <c r="D1811" s="167"/>
      <c r="E1811" s="167"/>
      <c r="F1811" s="167"/>
      <c r="G1811" s="168"/>
      <c r="H1811" s="167"/>
      <c r="I1811" s="170"/>
    </row>
    <row r="1812" spans="2:9" ht="14.25" customHeight="1" thickBot="1">
      <c r="B1812" s="152"/>
      <c r="C1812" s="153"/>
      <c r="D1812" s="154"/>
      <c r="E1812" s="155"/>
      <c r="F1812" s="153"/>
      <c r="G1812" s="156"/>
      <c r="H1812" s="157"/>
      <c r="I1812" s="158"/>
    </row>
    <row r="1813" spans="2:9" ht="15" customHeight="1" thickBot="1">
      <c r="B1813" s="540" t="s">
        <v>1167</v>
      </c>
      <c r="C1813" s="557"/>
      <c r="D1813" s="557"/>
      <c r="E1813" s="562" t="s">
        <v>710</v>
      </c>
      <c r="F1813" s="543" t="s">
        <v>994</v>
      </c>
      <c r="G1813" s="544"/>
      <c r="H1813" s="563"/>
      <c r="I1813" s="564">
        <f>TRUNC(SUM(I1814:I1816),2)</f>
        <v>3197.53</v>
      </c>
    </row>
    <row r="1814" spans="2:9" ht="12.75">
      <c r="B1814" s="494" t="s">
        <v>783</v>
      </c>
      <c r="C1814" s="495" t="s">
        <v>20</v>
      </c>
      <c r="D1814" s="495">
        <v>88316</v>
      </c>
      <c r="E1814" s="497" t="str">
        <f>IF($D1814&lt;&gt;"",VLOOKUP($D1814,'SINAPI-MT ABRIL 2021'!$A$1:G123904,2,0),"")</f>
        <v>SERVENTE COM ENCARGOS COMPLEMENTARES</v>
      </c>
      <c r="F1814" s="498" t="str">
        <f>IF($D1814&lt;&gt;"",VLOOKUP($D1814,'SINAPI-MT ABRIL 2021'!$1:$1048576,3,0),"")</f>
        <v>H</v>
      </c>
      <c r="G1814" s="527">
        <v>1.5</v>
      </c>
      <c r="H1814" s="500">
        <f>IF($D1814&lt;&gt;"",VLOOKUP($D1814,'SINAPI-MT ABRIL 2021'!$1:$1048576,4,0),"")</f>
        <v>14.02</v>
      </c>
      <c r="I1814" s="501">
        <f t="shared" ref="I1814:I1815" si="393">TRUNC(G1814*H1814,2)</f>
        <v>21.03</v>
      </c>
    </row>
    <row r="1815" spans="2:9" ht="14.25" customHeight="1">
      <c r="B1815" s="102" t="s">
        <v>783</v>
      </c>
      <c r="C1815" s="103" t="s">
        <v>20</v>
      </c>
      <c r="D1815" s="103">
        <v>88309</v>
      </c>
      <c r="E1815" s="116" t="str">
        <f>IF($D1815&lt;&gt;"",VLOOKUP($D1815,'SINAPI-MT ABRIL 2021'!$A$1:G123905,2,0),"")</f>
        <v>PEDREIRO COM ENCARGOS COMPLEMENTARES</v>
      </c>
      <c r="F1815" s="117" t="str">
        <f>IF($D1815&lt;&gt;"",VLOOKUP($D1815,'SINAPI-MT ABRIL 2021'!$1:$1048576,3,0),"")</f>
        <v>H</v>
      </c>
      <c r="G1815" s="217">
        <v>1.5</v>
      </c>
      <c r="H1815" s="106">
        <f>IF($D1815&lt;&gt;"",VLOOKUP($D1815,'SINAPI-MT ABRIL 2021'!$1:$1048576,4,0),"")</f>
        <v>17.670000000000002</v>
      </c>
      <c r="I1815" s="107">
        <f t="shared" si="393"/>
        <v>26.5</v>
      </c>
    </row>
    <row r="1816" spans="2:9" ht="25.5" customHeight="1">
      <c r="B1816" s="149" t="s">
        <v>789</v>
      </c>
      <c r="C1816" s="103" t="s">
        <v>30</v>
      </c>
      <c r="D1816" s="103"/>
      <c r="E1816" s="113" t="s">
        <v>1168</v>
      </c>
      <c r="F1816" s="187" t="s">
        <v>858</v>
      </c>
      <c r="G1816" s="217">
        <v>1</v>
      </c>
      <c r="H1816" s="106">
        <v>3150</v>
      </c>
      <c r="I1816" s="129">
        <f>TRUNC(H1816*G1816,2)</f>
        <v>3150</v>
      </c>
    </row>
    <row r="1817" spans="2:9" ht="14.25" customHeight="1" thickBot="1">
      <c r="B1817" s="466"/>
      <c r="C1817" s="467"/>
      <c r="D1817" s="467"/>
      <c r="E1817" s="468"/>
      <c r="F1817" s="467"/>
      <c r="G1817" s="463"/>
      <c r="H1817" s="467"/>
      <c r="I1817" s="470"/>
    </row>
    <row r="1818" spans="2:9" ht="15" customHeight="1" thickBot="1">
      <c r="B1818" s="540" t="s">
        <v>1169</v>
      </c>
      <c r="C1818" s="557"/>
      <c r="D1818" s="557"/>
      <c r="E1818" s="562" t="s">
        <v>712</v>
      </c>
      <c r="F1818" s="543" t="s">
        <v>397</v>
      </c>
      <c r="G1818" s="544"/>
      <c r="H1818" s="563"/>
      <c r="I1818" s="564">
        <f>TRUNC(SUM(I1819:I1821),2)</f>
        <v>347.53</v>
      </c>
    </row>
    <row r="1819" spans="2:9" ht="25.5" customHeight="1">
      <c r="B1819" s="494" t="s">
        <v>783</v>
      </c>
      <c r="C1819" s="495" t="s">
        <v>20</v>
      </c>
      <c r="D1819" s="495">
        <v>88316</v>
      </c>
      <c r="E1819" s="497" t="str">
        <f>IF($D1819&lt;&gt;"",VLOOKUP($D1819,'SINAPI-MT ABRIL 2021'!$A$1:G123909,2,0),"")</f>
        <v>SERVENTE COM ENCARGOS COMPLEMENTARES</v>
      </c>
      <c r="F1819" s="498" t="str">
        <f>IF($D1819&lt;&gt;"",VLOOKUP($D1819,'SINAPI-MT ABRIL 2021'!$1:$1048576,3,0),"")</f>
        <v>H</v>
      </c>
      <c r="G1819" s="527">
        <v>1.5</v>
      </c>
      <c r="H1819" s="500">
        <f>IF($D1819&lt;&gt;"",VLOOKUP($D1819,'SINAPI-MT ABRIL 2021'!$1:$1048576,4,0),"")</f>
        <v>14.02</v>
      </c>
      <c r="I1819" s="501">
        <f t="shared" ref="I1819:I1820" si="394">TRUNC(G1819*H1819,2)</f>
        <v>21.03</v>
      </c>
    </row>
    <row r="1820" spans="2:9" ht="14.25" customHeight="1">
      <c r="B1820" s="102" t="s">
        <v>783</v>
      </c>
      <c r="C1820" s="103" t="s">
        <v>20</v>
      </c>
      <c r="D1820" s="103">
        <v>88309</v>
      </c>
      <c r="E1820" s="116" t="str">
        <f>IF($D1820&lt;&gt;"",VLOOKUP($D1820,'SINAPI-MT ABRIL 2021'!$A$1:G123910,2,0),"")</f>
        <v>PEDREIRO COM ENCARGOS COMPLEMENTARES</v>
      </c>
      <c r="F1820" s="117" t="str">
        <f>IF($D1820&lt;&gt;"",VLOOKUP($D1820,'SINAPI-MT ABRIL 2021'!$1:$1048576,3,0),"")</f>
        <v>H</v>
      </c>
      <c r="G1820" s="217">
        <v>1.5</v>
      </c>
      <c r="H1820" s="106">
        <f>IF($D1820&lt;&gt;"",VLOOKUP($D1820,'SINAPI-MT ABRIL 2021'!$1:$1048576,4,0),"")</f>
        <v>17.670000000000002</v>
      </c>
      <c r="I1820" s="107">
        <f t="shared" si="394"/>
        <v>26.5</v>
      </c>
    </row>
    <row r="1821" spans="2:9" ht="15" customHeight="1">
      <c r="B1821" s="149" t="s">
        <v>789</v>
      </c>
      <c r="C1821" s="103" t="s">
        <v>30</v>
      </c>
      <c r="D1821" s="103"/>
      <c r="E1821" s="113" t="s">
        <v>1170</v>
      </c>
      <c r="F1821" s="187" t="s">
        <v>0</v>
      </c>
      <c r="G1821" s="217">
        <v>1</v>
      </c>
      <c r="H1821" s="106">
        <v>300</v>
      </c>
      <c r="I1821" s="129">
        <f>TRUNC(H1821*G1821,2)</f>
        <v>300</v>
      </c>
    </row>
    <row r="1822" spans="2:9" ht="14.25" customHeight="1" thickBot="1">
      <c r="B1822" s="466"/>
      <c r="C1822" s="467"/>
      <c r="D1822" s="467"/>
      <c r="E1822" s="468"/>
      <c r="F1822" s="467"/>
      <c r="G1822" s="463"/>
      <c r="H1822" s="467"/>
      <c r="I1822" s="470"/>
    </row>
    <row r="1823" spans="2:9" ht="15" customHeight="1" thickBot="1">
      <c r="B1823" s="540" t="s">
        <v>1171</v>
      </c>
      <c r="C1823" s="557"/>
      <c r="D1823" s="557"/>
      <c r="E1823" s="562" t="s">
        <v>713</v>
      </c>
      <c r="F1823" s="543" t="s">
        <v>994</v>
      </c>
      <c r="G1823" s="544"/>
      <c r="H1823" s="563"/>
      <c r="I1823" s="564">
        <f>TRUNC(SUM(I1824:I1826),2)</f>
        <v>627.53</v>
      </c>
    </row>
    <row r="1824" spans="2:9" ht="14.25" customHeight="1">
      <c r="B1824" s="494" t="s">
        <v>783</v>
      </c>
      <c r="C1824" s="495" t="s">
        <v>20</v>
      </c>
      <c r="D1824" s="495">
        <v>88316</v>
      </c>
      <c r="E1824" s="497" t="str">
        <f>IF($D1824&lt;&gt;"",VLOOKUP($D1824,'SINAPI-MT ABRIL 2021'!$A$1:G123914,2,0),"")</f>
        <v>SERVENTE COM ENCARGOS COMPLEMENTARES</v>
      </c>
      <c r="F1824" s="498" t="str">
        <f>IF($D1824&lt;&gt;"",VLOOKUP($D1824,'SINAPI-MT ABRIL 2021'!$1:$1048576,3,0),"")</f>
        <v>H</v>
      </c>
      <c r="G1824" s="527">
        <v>1.5</v>
      </c>
      <c r="H1824" s="500">
        <f>IF($D1824&lt;&gt;"",VLOOKUP($D1824,'SINAPI-MT ABRIL 2021'!$1:$1048576,4,0),"")</f>
        <v>14.02</v>
      </c>
      <c r="I1824" s="501">
        <f t="shared" ref="I1824:I1825" si="395">TRUNC(G1824*H1824,2)</f>
        <v>21.03</v>
      </c>
    </row>
    <row r="1825" spans="2:9" ht="14.25" customHeight="1">
      <c r="B1825" s="102" t="s">
        <v>783</v>
      </c>
      <c r="C1825" s="103" t="s">
        <v>20</v>
      </c>
      <c r="D1825" s="103">
        <v>88309</v>
      </c>
      <c r="E1825" s="116" t="str">
        <f>IF($D1825&lt;&gt;"",VLOOKUP($D1825,'SINAPI-MT ABRIL 2021'!$A$1:G123915,2,0),"")</f>
        <v>PEDREIRO COM ENCARGOS COMPLEMENTARES</v>
      </c>
      <c r="F1825" s="117" t="str">
        <f>IF($D1825&lt;&gt;"",VLOOKUP($D1825,'SINAPI-MT ABRIL 2021'!$1:$1048576,3,0),"")</f>
        <v>H</v>
      </c>
      <c r="G1825" s="217">
        <v>1.5</v>
      </c>
      <c r="H1825" s="106">
        <f>IF($D1825&lt;&gt;"",VLOOKUP($D1825,'SINAPI-MT ABRIL 2021'!$1:$1048576,4,0),"")</f>
        <v>17.670000000000002</v>
      </c>
      <c r="I1825" s="107">
        <f t="shared" si="395"/>
        <v>26.5</v>
      </c>
    </row>
    <row r="1826" spans="2:9" ht="15" customHeight="1">
      <c r="B1826" s="149" t="s">
        <v>789</v>
      </c>
      <c r="C1826" s="103" t="s">
        <v>30</v>
      </c>
      <c r="D1826" s="103"/>
      <c r="E1826" s="113" t="s">
        <v>1172</v>
      </c>
      <c r="F1826" s="187" t="s">
        <v>0</v>
      </c>
      <c r="G1826" s="217">
        <v>1</v>
      </c>
      <c r="H1826" s="106">
        <v>580</v>
      </c>
      <c r="I1826" s="129">
        <f>TRUNC(H1826*G1826,2)</f>
        <v>580</v>
      </c>
    </row>
    <row r="1827" spans="2:9" ht="14.25" customHeight="1" thickBot="1">
      <c r="B1827" s="466"/>
      <c r="C1827" s="467"/>
      <c r="D1827" s="467"/>
      <c r="E1827" s="468"/>
      <c r="F1827" s="467"/>
      <c r="G1827" s="463"/>
      <c r="H1827" s="467"/>
      <c r="I1827" s="470"/>
    </row>
    <row r="1828" spans="2:9" ht="42" customHeight="1" thickBot="1">
      <c r="B1828" s="540" t="s">
        <v>1173</v>
      </c>
      <c r="C1828" s="557"/>
      <c r="D1828" s="557"/>
      <c r="E1828" s="562" t="s">
        <v>714</v>
      </c>
      <c r="F1828" s="543" t="s">
        <v>994</v>
      </c>
      <c r="G1828" s="544"/>
      <c r="H1828" s="563"/>
      <c r="I1828" s="564">
        <f>TRUNC(SUM(I1829:I1831),2)</f>
        <v>272.74</v>
      </c>
    </row>
    <row r="1829" spans="2:9" ht="14.25" customHeight="1">
      <c r="B1829" s="494" t="s">
        <v>783</v>
      </c>
      <c r="C1829" s="495" t="s">
        <v>20</v>
      </c>
      <c r="D1829" s="495">
        <v>88316</v>
      </c>
      <c r="E1829" s="497" t="str">
        <f>IF($D1829&lt;&gt;"",VLOOKUP($D1829,'SINAPI-MT ABRIL 2021'!$A$1:G123919,2,0),"")</f>
        <v>SERVENTE COM ENCARGOS COMPLEMENTARES</v>
      </c>
      <c r="F1829" s="498" t="str">
        <f>IF($D1829&lt;&gt;"",VLOOKUP($D1829,'SINAPI-MT ABRIL 2021'!$1:$1048576,3,0),"")</f>
        <v>H</v>
      </c>
      <c r="G1829" s="527">
        <v>0.75</v>
      </c>
      <c r="H1829" s="500">
        <f>IF($D1829&lt;&gt;"",VLOOKUP($D1829,'SINAPI-MT ABRIL 2021'!$1:$1048576,4,0),"")</f>
        <v>14.02</v>
      </c>
      <c r="I1829" s="501">
        <f t="shared" ref="I1829:I1830" si="396">TRUNC(G1829*H1829,2)</f>
        <v>10.51</v>
      </c>
    </row>
    <row r="1830" spans="2:9" ht="14.25" customHeight="1">
      <c r="B1830" s="102" t="s">
        <v>783</v>
      </c>
      <c r="C1830" s="103" t="s">
        <v>20</v>
      </c>
      <c r="D1830" s="103">
        <v>88309</v>
      </c>
      <c r="E1830" s="116" t="str">
        <f>IF($D1830&lt;&gt;"",VLOOKUP($D1830,'SINAPI-MT ABRIL 2021'!$A$1:G123920,2,0),"")</f>
        <v>PEDREIRO COM ENCARGOS COMPLEMENTARES</v>
      </c>
      <c r="F1830" s="117" t="str">
        <f>IF($D1830&lt;&gt;"",VLOOKUP($D1830,'SINAPI-MT ABRIL 2021'!$1:$1048576,3,0),"")</f>
        <v>H</v>
      </c>
      <c r="G1830" s="217">
        <v>0.75</v>
      </c>
      <c r="H1830" s="106">
        <f>IF($D1830&lt;&gt;"",VLOOKUP($D1830,'SINAPI-MT ABRIL 2021'!$1:$1048576,4,0),"")</f>
        <v>17.670000000000002</v>
      </c>
      <c r="I1830" s="107">
        <f t="shared" si="396"/>
        <v>13.25</v>
      </c>
    </row>
    <row r="1831" spans="2:9" ht="24.75" customHeight="1">
      <c r="B1831" s="149" t="s">
        <v>789</v>
      </c>
      <c r="C1831" s="103" t="s">
        <v>30</v>
      </c>
      <c r="D1831" s="103"/>
      <c r="E1831" s="113" t="s">
        <v>1174</v>
      </c>
      <c r="F1831" s="187" t="s">
        <v>858</v>
      </c>
      <c r="G1831" s="217">
        <v>1</v>
      </c>
      <c r="H1831" s="106">
        <v>248.98</v>
      </c>
      <c r="I1831" s="129">
        <f>TRUNC(H1831*G1831,2)</f>
        <v>248.98</v>
      </c>
    </row>
    <row r="1832" spans="2:9" ht="14.25" customHeight="1">
      <c r="B1832" s="159"/>
      <c r="C1832" s="246"/>
      <c r="D1832" s="150"/>
      <c r="E1832" s="151"/>
      <c r="F1832" s="246"/>
      <c r="G1832" s="248"/>
      <c r="H1832" s="100"/>
      <c r="I1832" s="101"/>
    </row>
    <row r="1833" spans="2:9" ht="14.25" customHeight="1">
      <c r="B1833" s="166" t="s">
        <v>370</v>
      </c>
      <c r="C1833" s="167"/>
      <c r="D1833" s="167"/>
      <c r="E1833" s="167"/>
      <c r="F1833" s="167"/>
      <c r="G1833" s="168"/>
      <c r="H1833" s="167"/>
      <c r="I1833" s="170"/>
    </row>
    <row r="1834" spans="2:9" ht="14.25" customHeight="1" thickBot="1">
      <c r="B1834" s="363"/>
      <c r="C1834" s="364"/>
      <c r="D1834" s="365"/>
      <c r="E1834" s="365"/>
      <c r="F1834" s="364"/>
      <c r="G1834" s="366"/>
      <c r="H1834" s="364"/>
      <c r="I1834" s="368"/>
    </row>
    <row r="1835" spans="2:9" ht="26.25" customHeight="1" thickBot="1">
      <c r="B1835" s="540" t="s">
        <v>1175</v>
      </c>
      <c r="C1835" s="557"/>
      <c r="D1835" s="557"/>
      <c r="E1835" s="562" t="s">
        <v>372</v>
      </c>
      <c r="F1835" s="543" t="s">
        <v>994</v>
      </c>
      <c r="G1835" s="544"/>
      <c r="H1835" s="563"/>
      <c r="I1835" s="564">
        <f>TRUNC(SUM(I1836:I1838),2)</f>
        <v>399.39</v>
      </c>
    </row>
    <row r="1836" spans="2:9" ht="25.5">
      <c r="B1836" s="494" t="s">
        <v>783</v>
      </c>
      <c r="C1836" s="495" t="s">
        <v>20</v>
      </c>
      <c r="D1836" s="495">
        <v>96989</v>
      </c>
      <c r="E1836" s="497" t="str">
        <f>IF($D1836&lt;&gt;"",VLOOKUP($D1836,'SINAPI-MT ABRIL 2021'!$A$1:G123926,2,0),"")</f>
        <v>CAPTOR TIPO FRANKLIN PARA SPDA - FORNECIMENTO E INSTALAÇÃO. AF_12/2017</v>
      </c>
      <c r="F1836" s="498" t="str">
        <f>IF($D1836&lt;&gt;"",VLOOKUP($D1836,'SINAPI-MT ABRIL 2021'!$1:$1048576,3,0),"")</f>
        <v>UN</v>
      </c>
      <c r="G1836" s="527">
        <v>1</v>
      </c>
      <c r="H1836" s="500">
        <f>IF($D1836&lt;&gt;"",VLOOKUP($D1836,'SINAPI-MT ABRIL 2021'!$1:$1048576,4,0),"")</f>
        <v>114.57</v>
      </c>
      <c r="I1836" s="501">
        <f t="shared" ref="I1836:I1838" si="397">TRUNC(G1836*H1836,2)</f>
        <v>114.57</v>
      </c>
    </row>
    <row r="1837" spans="2:9" ht="25.5">
      <c r="B1837" s="102" t="s">
        <v>783</v>
      </c>
      <c r="C1837" s="103" t="s">
        <v>20</v>
      </c>
      <c r="D1837" s="103">
        <v>96987</v>
      </c>
      <c r="E1837" s="116" t="str">
        <f>IF($D1837&lt;&gt;"",VLOOKUP($D1837,'SINAPI-MT ABRIL 2021'!$A$1:G123927,2,0),"")</f>
        <v>BASE METÁLICA PARA MASTRO 1 ½  PARA SPDA - FORNECIMENTO E INSTALAÇÃO. AF_12/2017</v>
      </c>
      <c r="F1837" s="117" t="str">
        <f>IF($D1837&lt;&gt;"",VLOOKUP($D1837,'SINAPI-MT ABRIL 2021'!$1:$1048576,3,0),"")</f>
        <v>UN</v>
      </c>
      <c r="G1837" s="217">
        <v>1</v>
      </c>
      <c r="H1837" s="106">
        <f>IF($D1837&lt;&gt;"",VLOOKUP($D1837,'SINAPI-MT ABRIL 2021'!$1:$1048576,4,0),"")</f>
        <v>110.44</v>
      </c>
      <c r="I1837" s="107">
        <f t="shared" si="397"/>
        <v>110.44</v>
      </c>
    </row>
    <row r="1838" spans="2:9" ht="25.5">
      <c r="B1838" s="102" t="s">
        <v>783</v>
      </c>
      <c r="C1838" s="103" t="s">
        <v>20</v>
      </c>
      <c r="D1838" s="103">
        <v>96988</v>
      </c>
      <c r="E1838" s="116" t="str">
        <f>IF($D1838&lt;&gt;"",VLOOKUP($D1838,'SINAPI-MT ABRIL 2021'!$A$1:G123928,2,0),"")</f>
        <v>MASTRO 1 ½  PARA SPDA - FORNECIMENTO E INSTALAÇÃO. AF_12/2017</v>
      </c>
      <c r="F1838" s="117" t="str">
        <f>IF($D1838&lt;&gt;"",VLOOKUP($D1838,'SINAPI-MT ABRIL 2021'!$1:$1048576,3,0),"")</f>
        <v>UN</v>
      </c>
      <c r="G1838" s="217">
        <v>1</v>
      </c>
      <c r="H1838" s="106">
        <f>IF($D1838&lt;&gt;"",VLOOKUP($D1838,'SINAPI-MT ABRIL 2021'!$1:$1048576,4,0),"")</f>
        <v>174.38</v>
      </c>
      <c r="I1838" s="107">
        <f t="shared" si="397"/>
        <v>174.38</v>
      </c>
    </row>
    <row r="1839" spans="2:9" ht="14.25" customHeight="1" thickBot="1">
      <c r="B1839" s="466"/>
      <c r="C1839" s="467"/>
      <c r="D1839" s="467"/>
      <c r="E1839" s="468"/>
      <c r="F1839" s="467"/>
      <c r="G1839" s="463"/>
      <c r="H1839" s="467"/>
      <c r="I1839" s="470"/>
    </row>
    <row r="1840" spans="2:9" ht="15" customHeight="1" thickBot="1">
      <c r="B1840" s="540" t="s">
        <v>1176</v>
      </c>
      <c r="C1840" s="557"/>
      <c r="D1840" s="557"/>
      <c r="E1840" s="562" t="s">
        <v>374</v>
      </c>
      <c r="F1840" s="543" t="s">
        <v>994</v>
      </c>
      <c r="G1840" s="544"/>
      <c r="H1840" s="563"/>
      <c r="I1840" s="564">
        <f>TRUNC(SUM(I1841:I1843),2)</f>
        <v>22.32</v>
      </c>
    </row>
    <row r="1841" spans="2:9" ht="25.5">
      <c r="B1841" s="494" t="s">
        <v>789</v>
      </c>
      <c r="C1841" s="495" t="s">
        <v>20</v>
      </c>
      <c r="D1841" s="495">
        <v>38056</v>
      </c>
      <c r="E1841" s="497" t="str">
        <f>IF($D1841&lt;&gt;"",VLOOKUP($D1841,'SINAPI-MT ABRIL 2021'!$A$1:G123931,2,0),"")</f>
        <v>GRAMPO METALICO TIPO U PARA HASTE DE ATERRAMENTO DE ATE 5/8'', CONDUTOR DE 10 A 25 MM2</v>
      </c>
      <c r="F1841" s="498" t="str">
        <f>IF($D1841&lt;&gt;"",VLOOKUP($D1841,'SINAPI-MT ABRIL 2021'!$1:$1048576,3,0),"")</f>
        <v xml:space="preserve">UN    </v>
      </c>
      <c r="G1841" s="527">
        <v>1</v>
      </c>
      <c r="H1841" s="500">
        <f>IF($D1841&lt;&gt;"",VLOOKUP($D1841,'SINAPI-MT ABRIL 2021'!$1:$1048576,4,0),"")</f>
        <v>20.71</v>
      </c>
      <c r="I1841" s="501">
        <f t="shared" ref="I1841:I1843" si="398">TRUNC(G1841*H1841,2)</f>
        <v>20.71</v>
      </c>
    </row>
    <row r="1842" spans="2:9" ht="12.75">
      <c r="B1842" s="102" t="s">
        <v>783</v>
      </c>
      <c r="C1842" s="103" t="s">
        <v>20</v>
      </c>
      <c r="D1842" s="103">
        <v>88247</v>
      </c>
      <c r="E1842" s="116" t="str">
        <f>IF($D1842&lt;&gt;"",VLOOKUP($D1842,'SINAPI-MT ABRIL 2021'!$A$1:G123932,2,0),"")</f>
        <v>AUXILIAR DE ELETRICISTA COM ENCARGOS COMPLEMENTARES</v>
      </c>
      <c r="F1842" s="117" t="str">
        <f>IF($D1842&lt;&gt;"",VLOOKUP($D1842,'SINAPI-MT ABRIL 2021'!$1:$1048576,3,0),"")</f>
        <v>H</v>
      </c>
      <c r="G1842" s="217">
        <v>0.05</v>
      </c>
      <c r="H1842" s="106">
        <f>IF($D1842&lt;&gt;"",VLOOKUP($D1842,'SINAPI-MT ABRIL 2021'!$1:$1048576,4,0),"")</f>
        <v>14</v>
      </c>
      <c r="I1842" s="107">
        <f t="shared" si="398"/>
        <v>0.7</v>
      </c>
    </row>
    <row r="1843" spans="2:9" ht="12.75">
      <c r="B1843" s="102" t="s">
        <v>783</v>
      </c>
      <c r="C1843" s="103" t="s">
        <v>20</v>
      </c>
      <c r="D1843" s="103">
        <v>88264</v>
      </c>
      <c r="E1843" s="116" t="str">
        <f>IF($D1843&lt;&gt;"",VLOOKUP($D1843,'SINAPI-MT ABRIL 2021'!$A$1:G123933,2,0),"")</f>
        <v>ELETRICISTA COM ENCARGOS COMPLEMENTARES</v>
      </c>
      <c r="F1843" s="117" t="str">
        <f>IF($D1843&lt;&gt;"",VLOOKUP($D1843,'SINAPI-MT ABRIL 2021'!$1:$1048576,3,0),"")</f>
        <v>H</v>
      </c>
      <c r="G1843" s="217">
        <v>0.05</v>
      </c>
      <c r="H1843" s="106">
        <f>IF($D1843&lt;&gt;"",VLOOKUP($D1843,'SINAPI-MT ABRIL 2021'!$1:$1048576,4,0),"")</f>
        <v>18.3</v>
      </c>
      <c r="I1843" s="107">
        <f t="shared" si="398"/>
        <v>0.91</v>
      </c>
    </row>
    <row r="1844" spans="2:9" ht="14.25" customHeight="1" thickBot="1">
      <c r="B1844" s="466"/>
      <c r="C1844" s="467"/>
      <c r="D1844" s="467"/>
      <c r="E1844" s="468"/>
      <c r="F1844" s="467"/>
      <c r="G1844" s="463"/>
      <c r="H1844" s="467"/>
      <c r="I1844" s="470"/>
    </row>
    <row r="1845" spans="2:9" ht="15" customHeight="1" thickBot="1">
      <c r="B1845" s="540" t="s">
        <v>1177</v>
      </c>
      <c r="C1845" s="557"/>
      <c r="D1845" s="557"/>
      <c r="E1845" s="562" t="s">
        <v>716</v>
      </c>
      <c r="F1845" s="543" t="s">
        <v>717</v>
      </c>
      <c r="G1845" s="544"/>
      <c r="H1845" s="563"/>
      <c r="I1845" s="564">
        <f>TRUNC(SUM(I1846:I1847),2)</f>
        <v>1.62</v>
      </c>
    </row>
    <row r="1846" spans="2:9" ht="38.25">
      <c r="B1846" s="494" t="s">
        <v>789</v>
      </c>
      <c r="C1846" s="495" t="s">
        <v>20</v>
      </c>
      <c r="D1846" s="495">
        <v>11950</v>
      </c>
      <c r="E1846" s="497" t="str">
        <f>IF($D1846&lt;&gt;"",VLOOKUP($D1846,'SINAPI-MT ABRIL 2021'!$A$1:G123936,2,0),"")</f>
        <v>BUCHA DE NYLON SEM ABA S6, COM PARAFUSO DE 4,20 X 40 MM EM ACO ZINCADO COM ROSCA SOBERBA, CABECA CHATA E FENDA PHILLIPS</v>
      </c>
      <c r="F1846" s="498" t="str">
        <f>IF($D1846&lt;&gt;"",VLOOKUP($D1846,'SINAPI-MT ABRIL 2021'!$1:$1048576,3,0),"")</f>
        <v xml:space="preserve">UN    </v>
      </c>
      <c r="G1846" s="527">
        <v>1</v>
      </c>
      <c r="H1846" s="500">
        <f>IF($D1846&lt;&gt;"",VLOOKUP($D1846,'SINAPI-MT ABRIL 2021'!$1:$1048576,4,0),"")</f>
        <v>0.22</v>
      </c>
      <c r="I1846" s="501">
        <f t="shared" ref="I1846:I1847" si="399">TRUNC(G1846*H1846,2)</f>
        <v>0.22</v>
      </c>
    </row>
    <row r="1847" spans="2:9" ht="12.75">
      <c r="B1847" s="102" t="s">
        <v>783</v>
      </c>
      <c r="C1847" s="103" t="s">
        <v>20</v>
      </c>
      <c r="D1847" s="103">
        <v>88247</v>
      </c>
      <c r="E1847" s="116" t="str">
        <f>IF($D1847&lt;&gt;"",VLOOKUP($D1847,'SINAPI-MT ABRIL 2021'!$A$1:G123937,2,0),"")</f>
        <v>AUXILIAR DE ELETRICISTA COM ENCARGOS COMPLEMENTARES</v>
      </c>
      <c r="F1847" s="117" t="str">
        <f>IF($D1847&lt;&gt;"",VLOOKUP($D1847,'SINAPI-MT ABRIL 2021'!$1:$1048576,3,0),"")</f>
        <v>H</v>
      </c>
      <c r="G1847" s="217">
        <v>0.1</v>
      </c>
      <c r="H1847" s="106">
        <f>IF($D1847&lt;&gt;"",VLOOKUP($D1847,'SINAPI-MT ABRIL 2021'!$1:$1048576,4,0),"")</f>
        <v>14</v>
      </c>
      <c r="I1847" s="107">
        <f t="shared" si="399"/>
        <v>1.4</v>
      </c>
    </row>
    <row r="1848" spans="2:9" ht="14.25" customHeight="1" thickBot="1">
      <c r="B1848" s="466"/>
      <c r="C1848" s="467"/>
      <c r="D1848" s="467"/>
      <c r="E1848" s="468"/>
      <c r="F1848" s="467"/>
      <c r="G1848" s="463"/>
      <c r="H1848" s="467"/>
      <c r="I1848" s="470"/>
    </row>
    <row r="1849" spans="2:9" ht="15" customHeight="1" thickBot="1">
      <c r="B1849" s="540" t="s">
        <v>1178</v>
      </c>
      <c r="C1849" s="557"/>
      <c r="D1849" s="557"/>
      <c r="E1849" s="562" t="s">
        <v>719</v>
      </c>
      <c r="F1849" s="543" t="s">
        <v>994</v>
      </c>
      <c r="G1849" s="544"/>
      <c r="H1849" s="563"/>
      <c r="I1849" s="564">
        <f>TRUNC(SUM(I1850:I1851),2)</f>
        <v>5.57</v>
      </c>
    </row>
    <row r="1850" spans="2:9" ht="25.5">
      <c r="B1850" s="494" t="s">
        <v>789</v>
      </c>
      <c r="C1850" s="495" t="s">
        <v>20</v>
      </c>
      <c r="D1850" s="495">
        <v>1578</v>
      </c>
      <c r="E1850" s="497" t="str">
        <f>IF($D1850&lt;&gt;"",VLOOKUP($D1850,'SINAPI-MT ABRIL 2021'!$A$1:G123940,2,0),"")</f>
        <v>TERMINAL A COMPRESSAO EM COBRE ESTANHADO PARA CABO 50 MM2, 1 FURO E 1 COMPRESSAO, PARA PARAFUSO DE FIXACAO M8</v>
      </c>
      <c r="F1850" s="498" t="str">
        <f>IF($D1850&lt;&gt;"",VLOOKUP($D1850,'SINAPI-MT ABRIL 2021'!$1:$1048576,3,0),"")</f>
        <v xml:space="preserve">UN    </v>
      </c>
      <c r="G1850" s="527">
        <v>1</v>
      </c>
      <c r="H1850" s="500">
        <f>IF($D1850&lt;&gt;"",VLOOKUP($D1850,'SINAPI-MT ABRIL 2021'!$1:$1048576,4,0),"")</f>
        <v>4.17</v>
      </c>
      <c r="I1850" s="501">
        <f t="shared" ref="I1850:I1851" si="400">TRUNC(G1850*H1850,2)</f>
        <v>4.17</v>
      </c>
    </row>
    <row r="1851" spans="2:9" ht="12.75">
      <c r="B1851" s="102" t="s">
        <v>783</v>
      </c>
      <c r="C1851" s="103" t="s">
        <v>20</v>
      </c>
      <c r="D1851" s="103">
        <v>88247</v>
      </c>
      <c r="E1851" s="116" t="str">
        <f>IF($D1851&lt;&gt;"",VLOOKUP($D1851,'SINAPI-MT ABRIL 2021'!$A$1:G123941,2,0),"")</f>
        <v>AUXILIAR DE ELETRICISTA COM ENCARGOS COMPLEMENTARES</v>
      </c>
      <c r="F1851" s="117" t="str">
        <f>IF($D1851&lt;&gt;"",VLOOKUP($D1851,'SINAPI-MT ABRIL 2021'!$1:$1048576,3,0),"")</f>
        <v>H</v>
      </c>
      <c r="G1851" s="217">
        <v>0.1</v>
      </c>
      <c r="H1851" s="106">
        <f>IF($D1851&lt;&gt;"",VLOOKUP($D1851,'SINAPI-MT ABRIL 2021'!$1:$1048576,4,0),"")</f>
        <v>14</v>
      </c>
      <c r="I1851" s="107">
        <f t="shared" si="400"/>
        <v>1.4</v>
      </c>
    </row>
    <row r="1852" spans="2:9" ht="14.25" customHeight="1" thickBot="1">
      <c r="B1852" s="466"/>
      <c r="C1852" s="467"/>
      <c r="D1852" s="467"/>
      <c r="E1852" s="468"/>
      <c r="F1852" s="467"/>
      <c r="G1852" s="463"/>
      <c r="H1852" s="467"/>
      <c r="I1852" s="470"/>
    </row>
    <row r="1853" spans="2:9" ht="25.5" customHeight="1" thickBot="1">
      <c r="B1853" s="540" t="s">
        <v>1179</v>
      </c>
      <c r="C1853" s="557"/>
      <c r="D1853" s="557"/>
      <c r="E1853" s="562" t="s">
        <v>1181</v>
      </c>
      <c r="F1853" s="543" t="s">
        <v>994</v>
      </c>
      <c r="G1853" s="544"/>
      <c r="H1853" s="563"/>
      <c r="I1853" s="564">
        <f>TRUNC(SUM(I1854:I1857),2)</f>
        <v>423.76</v>
      </c>
    </row>
    <row r="1854" spans="2:9" ht="12.75">
      <c r="B1854" s="494" t="s">
        <v>783</v>
      </c>
      <c r="C1854" s="495" t="s">
        <v>20</v>
      </c>
      <c r="D1854" s="495">
        <v>88264</v>
      </c>
      <c r="E1854" s="497" t="str">
        <f>IF($D1854&lt;&gt;"",VLOOKUP($D1854,'SINAPI-MT ABRIL 2021'!$A$1:G123944,2,0),"")</f>
        <v>ELETRICISTA COM ENCARGOS COMPLEMENTARES</v>
      </c>
      <c r="F1854" s="498" t="str">
        <f>IF($D1854&lt;&gt;"",VLOOKUP($D1854,'SINAPI-MT ABRIL 2021'!$1:$1048576,3,0),"")</f>
        <v>H</v>
      </c>
      <c r="G1854" s="527">
        <v>1.2</v>
      </c>
      <c r="H1854" s="500">
        <f>IF($D1854&lt;&gt;"",VLOOKUP($D1854,'SINAPI-MT ABRIL 2021'!$1:$1048576,4,0),"")</f>
        <v>18.3</v>
      </c>
      <c r="I1854" s="501">
        <f t="shared" ref="I1854:I1855" si="401">TRUNC(G1854*H1854,2)</f>
        <v>21.96</v>
      </c>
    </row>
    <row r="1855" spans="2:9" ht="25.5">
      <c r="B1855" s="102" t="s">
        <v>783</v>
      </c>
      <c r="C1855" s="103" t="s">
        <v>20</v>
      </c>
      <c r="D1855" s="103">
        <v>88631</v>
      </c>
      <c r="E1855" s="116" t="str">
        <f>IF($D1855&lt;&gt;"",VLOOKUP($D1855,'SINAPI-MT ABRIL 2021'!$A$1:G123945,2,0),"")</f>
        <v>ARGAMASSA TRAÇO 1:4 (EM VOLUME DE CIMENTO E AREIA MÉDIA ÚMIDA), PREPARO MANUAL. AF_08/2019</v>
      </c>
      <c r="F1855" s="117" t="str">
        <f>IF($D1855&lt;&gt;"",VLOOKUP($D1855,'SINAPI-MT ABRIL 2021'!$1:$1048576,3,0),"")</f>
        <v>M3</v>
      </c>
      <c r="G1855" s="217">
        <v>0.05</v>
      </c>
      <c r="H1855" s="106">
        <f>IF($D1855&lt;&gt;"",VLOOKUP($D1855,'SINAPI-MT ABRIL 2021'!$1:$1048576,4,0),"")</f>
        <v>435.23</v>
      </c>
      <c r="I1855" s="107">
        <f t="shared" si="401"/>
        <v>21.76</v>
      </c>
    </row>
    <row r="1856" spans="2:9" ht="25.5" customHeight="1">
      <c r="B1856" s="149" t="s">
        <v>789</v>
      </c>
      <c r="C1856" s="192" t="s">
        <v>30</v>
      </c>
      <c r="D1856" s="103"/>
      <c r="E1856" s="113" t="s">
        <v>956</v>
      </c>
      <c r="F1856" s="114" t="s">
        <v>14</v>
      </c>
      <c r="G1856" s="112">
        <v>1</v>
      </c>
      <c r="H1856" s="106">
        <v>352</v>
      </c>
      <c r="I1856" s="129">
        <f t="shared" ref="I1856" si="402">TRUNC(H1856*G1856,2)</f>
        <v>352</v>
      </c>
    </row>
    <row r="1857" spans="2:9" ht="12.75">
      <c r="B1857" s="102" t="s">
        <v>783</v>
      </c>
      <c r="C1857" s="103" t="s">
        <v>20</v>
      </c>
      <c r="D1857" s="103">
        <v>88316</v>
      </c>
      <c r="E1857" s="116" t="str">
        <f>IF($D1857&lt;&gt;"",VLOOKUP($D1857,'SINAPI-MT ABRIL 2021'!$A$1:G123947,2,0),"")</f>
        <v>SERVENTE COM ENCARGOS COMPLEMENTARES</v>
      </c>
      <c r="F1857" s="117" t="str">
        <f>IF($D1857&lt;&gt;"",VLOOKUP($D1857,'SINAPI-MT ABRIL 2021'!$1:$1048576,3,0),"")</f>
        <v>H</v>
      </c>
      <c r="G1857" s="217">
        <v>2</v>
      </c>
      <c r="H1857" s="106">
        <f>IF($D1857&lt;&gt;"",VLOOKUP($D1857,'SINAPI-MT ABRIL 2021'!$1:$1048576,4,0),"")</f>
        <v>14.02</v>
      </c>
      <c r="I1857" s="107">
        <f t="shared" ref="I1857" si="403">TRUNC(G1857*H1857,2)</f>
        <v>28.04</v>
      </c>
    </row>
    <row r="1858" spans="2:9" ht="14.25" customHeight="1" thickBot="1">
      <c r="B1858" s="466"/>
      <c r="C1858" s="467"/>
      <c r="D1858" s="467"/>
      <c r="E1858" s="468"/>
      <c r="F1858" s="467"/>
      <c r="G1858" s="463"/>
      <c r="H1858" s="467"/>
      <c r="I1858" s="470"/>
    </row>
    <row r="1859" spans="2:9" ht="15" customHeight="1" thickBot="1">
      <c r="B1859" s="540" t="s">
        <v>1180</v>
      </c>
      <c r="C1859" s="557"/>
      <c r="D1859" s="557"/>
      <c r="E1859" s="562" t="s">
        <v>375</v>
      </c>
      <c r="F1859" s="543" t="s">
        <v>1004</v>
      </c>
      <c r="G1859" s="544"/>
      <c r="H1859" s="563"/>
      <c r="I1859" s="564">
        <f>TRUNC(SUM(I1860:I1860),2)</f>
        <v>55.46</v>
      </c>
    </row>
    <row r="1860" spans="2:9" ht="25.5">
      <c r="B1860" s="494" t="s">
        <v>783</v>
      </c>
      <c r="C1860" s="495" t="s">
        <v>20</v>
      </c>
      <c r="D1860" s="495">
        <v>93358</v>
      </c>
      <c r="E1860" s="497" t="str">
        <f>IF($D1860&lt;&gt;"",VLOOKUP($D1860,'SINAPI-MT ABRIL 2021'!$A$1:G123950,2,0),"")</f>
        <v>ESCAVAÇÃO MANUAL DE VALA COM PROFUNDIDADE MENOR OU IGUAL A 1,30 M. AF_02/2021</v>
      </c>
      <c r="F1860" s="498" t="str">
        <f>IF($D1860&lt;&gt;"",VLOOKUP($D1860,'SINAPI-MT ABRIL 2021'!$1:$1048576,3,0),"")</f>
        <v>M3</v>
      </c>
      <c r="G1860" s="527">
        <v>1</v>
      </c>
      <c r="H1860" s="500">
        <f>IF($D1860&lt;&gt;"",VLOOKUP($D1860,'SINAPI-MT ABRIL 2021'!$1:$1048576,4,0),"")</f>
        <v>55.46</v>
      </c>
      <c r="I1860" s="501">
        <f t="shared" ref="I1860" si="404">TRUNC(G1860*H1860,2)</f>
        <v>55.46</v>
      </c>
    </row>
    <row r="1861" spans="2:9" ht="14.25" customHeight="1" thickBot="1">
      <c r="B1861" s="466"/>
      <c r="C1861" s="467"/>
      <c r="D1861" s="467"/>
      <c r="E1861" s="468"/>
      <c r="F1861" s="467"/>
      <c r="G1861" s="463"/>
      <c r="H1861" s="467"/>
      <c r="I1861" s="470"/>
    </row>
    <row r="1862" spans="2:9" ht="15" customHeight="1" thickBot="1">
      <c r="B1862" s="540" t="s">
        <v>1182</v>
      </c>
      <c r="C1862" s="557"/>
      <c r="D1862" s="557"/>
      <c r="E1862" s="562" t="s">
        <v>1184</v>
      </c>
      <c r="F1862" s="543" t="s">
        <v>994</v>
      </c>
      <c r="G1862" s="544"/>
      <c r="H1862" s="563"/>
      <c r="I1862" s="564">
        <f>TRUNC(SUM(I1863:I1863),2)</f>
        <v>48.76</v>
      </c>
    </row>
    <row r="1863" spans="2:9" ht="25.5">
      <c r="B1863" s="494" t="s">
        <v>783</v>
      </c>
      <c r="C1863" s="495" t="s">
        <v>20</v>
      </c>
      <c r="D1863" s="495">
        <v>96985</v>
      </c>
      <c r="E1863" s="497" t="str">
        <f>IF($D1863&lt;&gt;"",VLOOKUP($D1863,'SINAPI-MT ABRIL 2021'!$A$1:G123953,2,0),"")</f>
        <v>HASTE DE ATERRAMENTO 5/8  PARA SPDA - FORNECIMENTO E INSTALAÇÃO. AF_12/2017</v>
      </c>
      <c r="F1863" s="498" t="str">
        <f>IF($D1863&lt;&gt;"",VLOOKUP($D1863,'SINAPI-MT ABRIL 2021'!$1:$1048576,3,0),"")</f>
        <v>UN</v>
      </c>
      <c r="G1863" s="527">
        <v>1</v>
      </c>
      <c r="H1863" s="500">
        <f>IF($D1863&lt;&gt;"",VLOOKUP($D1863,'SINAPI-MT ABRIL 2021'!$1:$1048576,4,0),"")</f>
        <v>48.76</v>
      </c>
      <c r="I1863" s="501">
        <f t="shared" ref="I1863" si="405">TRUNC(G1863*H1863,2)</f>
        <v>48.76</v>
      </c>
    </row>
    <row r="1864" spans="2:9" ht="14.25" customHeight="1" thickBot="1">
      <c r="B1864" s="466"/>
      <c r="C1864" s="467"/>
      <c r="D1864" s="467"/>
      <c r="E1864" s="468"/>
      <c r="F1864" s="467"/>
      <c r="G1864" s="463"/>
      <c r="H1864" s="467"/>
      <c r="I1864" s="470"/>
    </row>
    <row r="1865" spans="2:9" ht="15" customHeight="1" thickBot="1">
      <c r="B1865" s="540" t="s">
        <v>1183</v>
      </c>
      <c r="C1865" s="557"/>
      <c r="D1865" s="557"/>
      <c r="E1865" s="562" t="s">
        <v>376</v>
      </c>
      <c r="F1865" s="543" t="s">
        <v>397</v>
      </c>
      <c r="G1865" s="544"/>
      <c r="H1865" s="563"/>
      <c r="I1865" s="564">
        <f>TRUNC(SUM(I1866:I1866),2)</f>
        <v>25.79</v>
      </c>
    </row>
    <row r="1866" spans="2:9" ht="25.5">
      <c r="B1866" s="494" t="s">
        <v>783</v>
      </c>
      <c r="C1866" s="495" t="s">
        <v>20</v>
      </c>
      <c r="D1866" s="495">
        <v>96971</v>
      </c>
      <c r="E1866" s="497" t="str">
        <f>IF($D1866&lt;&gt;"",VLOOKUP($D1866,'SINAPI-MT ABRIL 2021'!$A$1:G123956,2,0),"")</f>
        <v>CORDOALHA DE COBRE NU 16 MM², NÃO ENTERRADA, COM ISOLADOR - FORNECIMENTO E INSTALAÇÃO. AF_12/2017</v>
      </c>
      <c r="F1866" s="498" t="str">
        <f>IF($D1866&lt;&gt;"",VLOOKUP($D1866,'SINAPI-MT ABRIL 2021'!$1:$1048576,3,0),"")</f>
        <v>M</v>
      </c>
      <c r="G1866" s="527">
        <v>1.05</v>
      </c>
      <c r="H1866" s="500">
        <f>IF($D1866&lt;&gt;"",VLOOKUP($D1866,'SINAPI-MT ABRIL 2021'!$1:$1048576,4,0),"")</f>
        <v>24.57</v>
      </c>
      <c r="I1866" s="501">
        <f t="shared" ref="I1866" si="406">TRUNC(G1866*H1866,2)</f>
        <v>25.79</v>
      </c>
    </row>
    <row r="1867" spans="2:9" ht="14.25" customHeight="1" thickBot="1">
      <c r="B1867" s="466"/>
      <c r="C1867" s="467"/>
      <c r="D1867" s="467"/>
      <c r="E1867" s="468"/>
      <c r="F1867" s="467"/>
      <c r="G1867" s="463"/>
      <c r="H1867" s="467"/>
      <c r="I1867" s="470"/>
    </row>
    <row r="1868" spans="2:9" ht="15" customHeight="1" thickBot="1">
      <c r="B1868" s="540" t="s">
        <v>1185</v>
      </c>
      <c r="C1868" s="557"/>
      <c r="D1868" s="557"/>
      <c r="E1868" s="562" t="s">
        <v>377</v>
      </c>
      <c r="F1868" s="543" t="s">
        <v>397</v>
      </c>
      <c r="G1868" s="544"/>
      <c r="H1868" s="563"/>
      <c r="I1868" s="564">
        <f>TRUNC(SUM(I1869:I1869),2)</f>
        <v>42.69</v>
      </c>
    </row>
    <row r="1869" spans="2:9" ht="25.5">
      <c r="B1869" s="494" t="s">
        <v>783</v>
      </c>
      <c r="C1869" s="495" t="s">
        <v>20</v>
      </c>
      <c r="D1869" s="495">
        <v>96973</v>
      </c>
      <c r="E1869" s="497" t="str">
        <f>IF($D1869&lt;&gt;"",VLOOKUP($D1869,'SINAPI-MT ABRIL 2021'!$A$1:G123959,2,0),"")</f>
        <v>CORDOALHA DE COBRE NU 35 MM², NÃO ENTERRADA, COM ISOLADOR - FORNECIMENTO E INSTALAÇÃO. AF_12/2017</v>
      </c>
      <c r="F1869" s="498" t="str">
        <f>IF($D1869&lt;&gt;"",VLOOKUP($D1869,'SINAPI-MT ABRIL 2021'!$1:$1048576,3,0),"")</f>
        <v>M</v>
      </c>
      <c r="G1869" s="527">
        <v>1</v>
      </c>
      <c r="H1869" s="500">
        <f>IF($D1869&lt;&gt;"",VLOOKUP($D1869,'SINAPI-MT ABRIL 2021'!$1:$1048576,4,0),"")</f>
        <v>42.69</v>
      </c>
      <c r="I1869" s="501">
        <f t="shared" ref="I1869" si="407">TRUNC(G1869*H1869,2)</f>
        <v>42.69</v>
      </c>
    </row>
    <row r="1870" spans="2:9" ht="14.25" customHeight="1" thickBot="1">
      <c r="B1870" s="466"/>
      <c r="C1870" s="467"/>
      <c r="D1870" s="467"/>
      <c r="E1870" s="468"/>
      <c r="F1870" s="467"/>
      <c r="G1870" s="463"/>
      <c r="H1870" s="467"/>
      <c r="I1870" s="470"/>
    </row>
    <row r="1871" spans="2:9" ht="15" customHeight="1" thickBot="1">
      <c r="B1871" s="540" t="s">
        <v>1186</v>
      </c>
      <c r="C1871" s="557"/>
      <c r="D1871" s="557"/>
      <c r="E1871" s="562" t="s">
        <v>378</v>
      </c>
      <c r="F1871" s="543" t="s">
        <v>397</v>
      </c>
      <c r="G1871" s="544"/>
      <c r="H1871" s="563"/>
      <c r="I1871" s="564">
        <f>TRUNC(SUM(I1872:I1872),2)</f>
        <v>36.869999999999997</v>
      </c>
    </row>
    <row r="1872" spans="2:9" ht="25.5">
      <c r="B1872" s="494" t="s">
        <v>783</v>
      </c>
      <c r="C1872" s="495" t="s">
        <v>20</v>
      </c>
      <c r="D1872" s="495">
        <v>96977</v>
      </c>
      <c r="E1872" s="497" t="str">
        <f>IF($D1872&lt;&gt;"",VLOOKUP($D1872,'SINAPI-MT ABRIL 2021'!$A$1:G123962,2,0),"")</f>
        <v>CORDOALHA DE COBRE NU 50 MM², ENTERRADA, SEM ISOLADOR - FORNECIMENTO E INSTALAÇÃO. AF_12/2017</v>
      </c>
      <c r="F1872" s="498" t="str">
        <f>IF($D1872&lt;&gt;"",VLOOKUP($D1872,'SINAPI-MT ABRIL 2021'!$1:$1048576,3,0),"")</f>
        <v>M</v>
      </c>
      <c r="G1872" s="527">
        <v>1</v>
      </c>
      <c r="H1872" s="500">
        <f>IF($D1872&lt;&gt;"",VLOOKUP($D1872,'SINAPI-MT ABRIL 2021'!$1:$1048576,4,0),"")</f>
        <v>36.869999999999997</v>
      </c>
      <c r="I1872" s="501">
        <f t="shared" ref="I1872" si="408">TRUNC(G1872*H1872,2)</f>
        <v>36.869999999999997</v>
      </c>
    </row>
    <row r="1873" spans="2:10" ht="14.25" customHeight="1" thickBot="1">
      <c r="B1873" s="466"/>
      <c r="C1873" s="467"/>
      <c r="D1873" s="467"/>
      <c r="E1873" s="468"/>
      <c r="F1873" s="467"/>
      <c r="G1873" s="463"/>
      <c r="H1873" s="467"/>
      <c r="I1873" s="470"/>
    </row>
    <row r="1874" spans="2:10" ht="25.5" customHeight="1" thickBot="1">
      <c r="B1874" s="540" t="s">
        <v>1187</v>
      </c>
      <c r="C1874" s="557"/>
      <c r="D1874" s="557"/>
      <c r="E1874" s="562" t="s">
        <v>1189</v>
      </c>
      <c r="F1874" s="543" t="s">
        <v>994</v>
      </c>
      <c r="G1874" s="544"/>
      <c r="H1874" s="563"/>
      <c r="I1874" s="564">
        <f>TRUNC(SUM(I1875:I1875),2)</f>
        <v>23.4</v>
      </c>
    </row>
    <row r="1875" spans="2:10" ht="25.5">
      <c r="B1875" s="494" t="s">
        <v>783</v>
      </c>
      <c r="C1875" s="495" t="s">
        <v>20</v>
      </c>
      <c r="D1875" s="495">
        <v>98111</v>
      </c>
      <c r="E1875" s="497" t="str">
        <f>IF($D1875&lt;&gt;"",VLOOKUP($D1875,'SINAPI-MT ABRIL 2021'!$A$1:G123965,2,0),"")</f>
        <v>CAIXA DE INSPEÇÃO PARA ATERRAMENTO, CIRCULAR, EM POLIETILENO, DIÂMETRO INTERNO = 0,3 M. AF_12/2020</v>
      </c>
      <c r="F1875" s="498" t="str">
        <f>IF($D1875&lt;&gt;"",VLOOKUP($D1875,'SINAPI-MT ABRIL 2021'!$1:$1048576,3,0),"")</f>
        <v>UN</v>
      </c>
      <c r="G1875" s="527">
        <v>1</v>
      </c>
      <c r="H1875" s="500">
        <f>IF($D1875&lt;&gt;"",VLOOKUP($D1875,'SINAPI-MT ABRIL 2021'!$1:$1048576,4,0),"")</f>
        <v>23.4</v>
      </c>
      <c r="I1875" s="501">
        <f t="shared" ref="I1875" si="409">TRUNC(G1875*H1875,2)</f>
        <v>23.4</v>
      </c>
    </row>
    <row r="1876" spans="2:10" ht="14.25" customHeight="1" thickBot="1">
      <c r="B1876" s="466"/>
      <c r="C1876" s="467"/>
      <c r="D1876" s="467"/>
      <c r="E1876" s="468"/>
      <c r="F1876" s="467"/>
      <c r="G1876" s="463"/>
      <c r="H1876" s="467"/>
      <c r="I1876" s="470"/>
    </row>
    <row r="1877" spans="2:10" ht="15" customHeight="1" thickBot="1">
      <c r="B1877" s="540" t="s">
        <v>1188</v>
      </c>
      <c r="C1877" s="557"/>
      <c r="D1877" s="557"/>
      <c r="E1877" s="562" t="s">
        <v>721</v>
      </c>
      <c r="F1877" s="543" t="s">
        <v>994</v>
      </c>
      <c r="G1877" s="544"/>
      <c r="H1877" s="563"/>
      <c r="I1877" s="564">
        <f>TRUNC(SUM(I1878:I1880),2)</f>
        <v>22.32</v>
      </c>
    </row>
    <row r="1878" spans="2:10" ht="25.5">
      <c r="B1878" s="494" t="s">
        <v>783</v>
      </c>
      <c r="C1878" s="495" t="s">
        <v>20</v>
      </c>
      <c r="D1878" s="495">
        <v>38056</v>
      </c>
      <c r="E1878" s="497" t="str">
        <f>IF($D1878&lt;&gt;"",VLOOKUP($D1878,'SINAPI-MT ABRIL 2021'!$A$1:G123968,2,0),"")</f>
        <v>GRAMPO METALICO TIPO U PARA HASTE DE ATERRAMENTO DE ATE 5/8'', CONDUTOR DE 10 A 25 MM2</v>
      </c>
      <c r="F1878" s="498" t="str">
        <f>IF($D1878&lt;&gt;"",VLOOKUP($D1878,'SINAPI-MT ABRIL 2021'!$1:$1048576,3,0),"")</f>
        <v xml:space="preserve">UN    </v>
      </c>
      <c r="G1878" s="527">
        <v>1</v>
      </c>
      <c r="H1878" s="500">
        <f>IF($D1878&lt;&gt;"",VLOOKUP($D1878,'SINAPI-MT ABRIL 2021'!$1:$1048576,4,0),"")</f>
        <v>20.71</v>
      </c>
      <c r="I1878" s="501">
        <f t="shared" ref="I1878:I1880" si="410">TRUNC(G1878*H1878,2)</f>
        <v>20.71</v>
      </c>
    </row>
    <row r="1879" spans="2:10" ht="12.75">
      <c r="B1879" s="102" t="s">
        <v>783</v>
      </c>
      <c r="C1879" s="103" t="s">
        <v>20</v>
      </c>
      <c r="D1879" s="103">
        <v>88264</v>
      </c>
      <c r="E1879" s="116" t="str">
        <f>IF($D1879&lt;&gt;"",VLOOKUP($D1879,'SINAPI-MT ABRIL 2021'!$A$1:G123969,2,0),"")</f>
        <v>ELETRICISTA COM ENCARGOS COMPLEMENTARES</v>
      </c>
      <c r="F1879" s="117" t="str">
        <f>IF($D1879&lt;&gt;"",VLOOKUP($D1879,'SINAPI-MT ABRIL 2021'!$1:$1048576,3,0),"")</f>
        <v>H</v>
      </c>
      <c r="G1879" s="217">
        <v>0.05</v>
      </c>
      <c r="H1879" s="106">
        <f>IF($D1879&lt;&gt;"",VLOOKUP($D1879,'SINAPI-MT ABRIL 2021'!$1:$1048576,4,0),"")</f>
        <v>18.3</v>
      </c>
      <c r="I1879" s="107">
        <f t="shared" si="410"/>
        <v>0.91</v>
      </c>
    </row>
    <row r="1880" spans="2:10" ht="12.75">
      <c r="B1880" s="102" t="s">
        <v>783</v>
      </c>
      <c r="C1880" s="103" t="s">
        <v>20</v>
      </c>
      <c r="D1880" s="103">
        <v>88247</v>
      </c>
      <c r="E1880" s="116" t="str">
        <f>IF($D1880&lt;&gt;"",VLOOKUP($D1880,'SINAPI-MT ABRIL 2021'!$A$1:G123970,2,0),"")</f>
        <v>AUXILIAR DE ELETRICISTA COM ENCARGOS COMPLEMENTARES</v>
      </c>
      <c r="F1880" s="117" t="str">
        <f>IF($D1880&lt;&gt;"",VLOOKUP($D1880,'SINAPI-MT ABRIL 2021'!$1:$1048576,3,0),"")</f>
        <v>H</v>
      </c>
      <c r="G1880" s="217">
        <v>0.05</v>
      </c>
      <c r="H1880" s="106">
        <f>IF($D1880&lt;&gt;"",VLOOKUP($D1880,'SINAPI-MT ABRIL 2021'!$1:$1048576,4,0),"")</f>
        <v>14</v>
      </c>
      <c r="I1880" s="107">
        <f t="shared" si="410"/>
        <v>0.7</v>
      </c>
    </row>
    <row r="1881" spans="2:10" ht="22.5" customHeight="1">
      <c r="B1881" s="102"/>
      <c r="C1881" s="103"/>
      <c r="D1881" s="103"/>
      <c r="E1881" s="180"/>
      <c r="F1881" s="181"/>
      <c r="G1881" s="217"/>
      <c r="H1881" s="106"/>
      <c r="I1881" s="129"/>
    </row>
    <row r="1882" spans="2:10" ht="18" customHeight="1">
      <c r="B1882" s="166" t="s">
        <v>379</v>
      </c>
      <c r="C1882" s="167"/>
      <c r="D1882" s="167"/>
      <c r="E1882" s="167"/>
      <c r="F1882" s="167"/>
      <c r="G1882" s="168"/>
      <c r="H1882" s="167"/>
      <c r="I1882" s="170"/>
      <c r="J1882" s="193"/>
    </row>
    <row r="1883" spans="2:10" ht="14.25" customHeight="1" thickBot="1">
      <c r="B1883" s="363"/>
      <c r="C1883" s="364"/>
      <c r="D1883" s="365"/>
      <c r="E1883" s="365"/>
      <c r="F1883" s="364"/>
      <c r="G1883" s="366"/>
      <c r="H1883" s="364"/>
      <c r="I1883" s="368"/>
    </row>
    <row r="1884" spans="2:10" ht="25.5" customHeight="1" thickBot="1">
      <c r="B1884" s="540" t="s">
        <v>381</v>
      </c>
      <c r="C1884" s="541"/>
      <c r="D1884" s="541"/>
      <c r="E1884" s="542" t="s">
        <v>724</v>
      </c>
      <c r="F1884" s="543" t="s">
        <v>994</v>
      </c>
      <c r="G1884" s="544"/>
      <c r="H1884" s="568"/>
      <c r="I1884" s="546">
        <f>TRUNC(SUM(I1885:I1887),2)</f>
        <v>2573.38</v>
      </c>
    </row>
    <row r="1885" spans="2:10" ht="14.25" customHeight="1">
      <c r="B1885" s="494" t="s">
        <v>783</v>
      </c>
      <c r="C1885" s="495" t="s">
        <v>20</v>
      </c>
      <c r="D1885" s="495">
        <v>88316</v>
      </c>
      <c r="E1885" s="497" t="str">
        <f>IF($D1885&lt;&gt;"",VLOOKUP($D1885,'SINAPI-MT ABRIL 2021'!$A$1:G123975,2,0),"")</f>
        <v>SERVENTE COM ENCARGOS COMPLEMENTARES</v>
      </c>
      <c r="F1885" s="498" t="str">
        <f>IF($D1885&lt;&gt;"",VLOOKUP($D1885,'SINAPI-MT ABRIL 2021'!$1:$1048576,3,0),"")</f>
        <v>H</v>
      </c>
      <c r="G1885" s="499">
        <v>4</v>
      </c>
      <c r="H1885" s="500">
        <f>IF($D1885&lt;&gt;"",VLOOKUP($D1885,'SINAPI-MT ABRIL 2021'!$1:$1048576,4,0),"")</f>
        <v>14.02</v>
      </c>
      <c r="I1885" s="501">
        <f t="shared" ref="I1885:I1886" si="411">TRUNC(G1885*H1885,2)</f>
        <v>56.08</v>
      </c>
    </row>
    <row r="1886" spans="2:10" ht="15" customHeight="1">
      <c r="B1886" s="102" t="s">
        <v>783</v>
      </c>
      <c r="C1886" s="103" t="s">
        <v>20</v>
      </c>
      <c r="D1886" s="103">
        <v>88309</v>
      </c>
      <c r="E1886" s="116" t="str">
        <f>IF($D1886&lt;&gt;"",VLOOKUP($D1886,'SINAPI-MT ABRIL 2021'!$A$1:G123976,2,0),"")</f>
        <v>PEDREIRO COM ENCARGOS COMPLEMENTARES</v>
      </c>
      <c r="F1886" s="117" t="str">
        <f>IF($D1886&lt;&gt;"",VLOOKUP($D1886,'SINAPI-MT ABRIL 2021'!$1:$1048576,3,0),"")</f>
        <v>H</v>
      </c>
      <c r="G1886" s="105">
        <v>3</v>
      </c>
      <c r="H1886" s="106">
        <f>IF($D1886&lt;&gt;"",VLOOKUP($D1886,'SINAPI-MT ABRIL 2021'!$1:$1048576,4,0),"")</f>
        <v>17.670000000000002</v>
      </c>
      <c r="I1886" s="107">
        <f t="shared" si="411"/>
        <v>53.01</v>
      </c>
    </row>
    <row r="1887" spans="2:10" ht="25.5" customHeight="1">
      <c r="B1887" s="149" t="s">
        <v>789</v>
      </c>
      <c r="C1887" s="103" t="s">
        <v>30</v>
      </c>
      <c r="D1887" s="103"/>
      <c r="E1887" s="173" t="s">
        <v>957</v>
      </c>
      <c r="F1887" s="120" t="s">
        <v>14</v>
      </c>
      <c r="G1887" s="105">
        <v>1</v>
      </c>
      <c r="H1887" s="121">
        <v>2464.29</v>
      </c>
      <c r="I1887" s="107">
        <f>TRUNC(G1887*H1887,2)</f>
        <v>2464.29</v>
      </c>
    </row>
    <row r="1888" spans="2:10" ht="14.25" customHeight="1" thickBot="1">
      <c r="B1888" s="363"/>
      <c r="C1888" s="364"/>
      <c r="D1888" s="365"/>
      <c r="E1888" s="365"/>
      <c r="F1888" s="364"/>
      <c r="G1888" s="366"/>
      <c r="H1888" s="367"/>
      <c r="I1888" s="368"/>
    </row>
    <row r="1889" spans="2:9" ht="31.5" customHeight="1" thickBot="1">
      <c r="B1889" s="540" t="s">
        <v>383</v>
      </c>
      <c r="C1889" s="541"/>
      <c r="D1889" s="541"/>
      <c r="E1889" s="542" t="s">
        <v>958</v>
      </c>
      <c r="F1889" s="553" t="s">
        <v>992</v>
      </c>
      <c r="G1889" s="544"/>
      <c r="H1889" s="545"/>
      <c r="I1889" s="546">
        <f>TRUNC(SUM(I1890:I1892),2)</f>
        <v>502.48</v>
      </c>
    </row>
    <row r="1890" spans="2:9" ht="14.25" customHeight="1">
      <c r="B1890" s="494" t="s">
        <v>783</v>
      </c>
      <c r="C1890" s="495" t="s">
        <v>20</v>
      </c>
      <c r="D1890" s="495">
        <v>88274</v>
      </c>
      <c r="E1890" s="497" t="str">
        <f>IF($D1890&lt;&gt;"",VLOOKUP($D1890,'SINAPI-MT ABRIL 2021'!$A$1:G123980,2,0),"")</f>
        <v>MARMORISTA/GRANITEIRO COM ENCARGOS COMPLEMENTARES</v>
      </c>
      <c r="F1890" s="498" t="str">
        <f>IF($D1890&lt;&gt;"",VLOOKUP($D1890,'SINAPI-MT ABRIL 2021'!$1:$1048576,3,0),"")</f>
        <v>H</v>
      </c>
      <c r="G1890" s="499">
        <v>1.49</v>
      </c>
      <c r="H1890" s="500">
        <f>IF($D1890&lt;&gt;"",VLOOKUP($D1890,'SINAPI-MT ABRIL 2021'!$1:$1048576,4,0),"")</f>
        <v>17.899999999999999</v>
      </c>
      <c r="I1890" s="501">
        <f t="shared" ref="I1890:I1891" si="412">TRUNC(G1890*H1890,2)</f>
        <v>26.67</v>
      </c>
    </row>
    <row r="1891" spans="2:9" ht="15" customHeight="1">
      <c r="B1891" s="102" t="s">
        <v>783</v>
      </c>
      <c r="C1891" s="103" t="s">
        <v>20</v>
      </c>
      <c r="D1891" s="103">
        <v>88309</v>
      </c>
      <c r="E1891" s="116" t="str">
        <f>IF($D1891&lt;&gt;"",VLOOKUP($D1891,'SINAPI-MT ABRIL 2021'!$A$1:G123981,2,0),"")</f>
        <v>PEDREIRO COM ENCARGOS COMPLEMENTARES</v>
      </c>
      <c r="F1891" s="117" t="str">
        <f>IF($D1891&lt;&gt;"",VLOOKUP($D1891,'SINAPI-MT ABRIL 2021'!$1:$1048576,3,0),"")</f>
        <v>H</v>
      </c>
      <c r="G1891" s="105">
        <v>0.98</v>
      </c>
      <c r="H1891" s="106">
        <f>IF($D1891&lt;&gt;"",VLOOKUP($D1891,'SINAPI-MT ABRIL 2021'!$1:$1048576,4,0),"")</f>
        <v>17.670000000000002</v>
      </c>
      <c r="I1891" s="107">
        <f t="shared" si="412"/>
        <v>17.309999999999999</v>
      </c>
    </row>
    <row r="1892" spans="2:9" ht="14.25" customHeight="1">
      <c r="B1892" s="149" t="s">
        <v>789</v>
      </c>
      <c r="C1892" s="103" t="s">
        <v>30</v>
      </c>
      <c r="D1892" s="103"/>
      <c r="E1892" s="173" t="s">
        <v>959</v>
      </c>
      <c r="F1892" s="120" t="s">
        <v>787</v>
      </c>
      <c r="G1892" s="105">
        <v>1</v>
      </c>
      <c r="H1892" s="106">
        <v>458.5</v>
      </c>
      <c r="I1892" s="107">
        <f>TRUNC(G1892*H1892,2)</f>
        <v>458.5</v>
      </c>
    </row>
    <row r="1893" spans="2:9" ht="14.25" customHeight="1" thickBot="1">
      <c r="B1893" s="363"/>
      <c r="C1893" s="364"/>
      <c r="D1893" s="365"/>
      <c r="E1893" s="365"/>
      <c r="F1893" s="364"/>
      <c r="G1893" s="366"/>
      <c r="H1893" s="367"/>
      <c r="I1893" s="368"/>
    </row>
    <row r="1894" spans="2:9" ht="25.5" customHeight="1" thickBot="1">
      <c r="B1894" s="540" t="s">
        <v>385</v>
      </c>
      <c r="C1894" s="541"/>
      <c r="D1894" s="541"/>
      <c r="E1894" s="542" t="s">
        <v>960</v>
      </c>
      <c r="F1894" s="553" t="s">
        <v>992</v>
      </c>
      <c r="G1894" s="544"/>
      <c r="H1894" s="545"/>
      <c r="I1894" s="546">
        <f>TRUNC(SUM(I1895:I1897),2)</f>
        <v>586.98</v>
      </c>
    </row>
    <row r="1895" spans="2:9" ht="14.25" customHeight="1">
      <c r="B1895" s="494" t="s">
        <v>783</v>
      </c>
      <c r="C1895" s="495" t="s">
        <v>20</v>
      </c>
      <c r="D1895" s="495">
        <v>88274</v>
      </c>
      <c r="E1895" s="497" t="str">
        <f>IF($D1895&lt;&gt;"",VLOOKUP($D1895,'SINAPI-MT ABRIL 2021'!$A$1:G123985,2,0),"")</f>
        <v>MARMORISTA/GRANITEIRO COM ENCARGOS COMPLEMENTARES</v>
      </c>
      <c r="F1895" s="498" t="str">
        <f>IF($D1895&lt;&gt;"",VLOOKUP($D1895,'SINAPI-MT ABRIL 2021'!$1:$1048576,3,0),"")</f>
        <v>H</v>
      </c>
      <c r="G1895" s="499">
        <v>1.49</v>
      </c>
      <c r="H1895" s="500">
        <f>IF($D1895&lt;&gt;"",VLOOKUP($D1895,'SINAPI-MT ABRIL 2021'!$1:$1048576,4,0),"")</f>
        <v>17.899999999999999</v>
      </c>
      <c r="I1895" s="501">
        <f t="shared" ref="I1895:I1896" si="413">TRUNC(G1895*H1895,2)</f>
        <v>26.67</v>
      </c>
    </row>
    <row r="1896" spans="2:9" ht="15" customHeight="1">
      <c r="B1896" s="102" t="s">
        <v>783</v>
      </c>
      <c r="C1896" s="103" t="s">
        <v>20</v>
      </c>
      <c r="D1896" s="103">
        <v>88309</v>
      </c>
      <c r="E1896" s="116" t="str">
        <f>IF($D1896&lt;&gt;"",VLOOKUP($D1896,'SINAPI-MT ABRIL 2021'!$A$1:G123986,2,0),"")</f>
        <v>PEDREIRO COM ENCARGOS COMPLEMENTARES</v>
      </c>
      <c r="F1896" s="117" t="str">
        <f>IF($D1896&lt;&gt;"",VLOOKUP($D1896,'SINAPI-MT ABRIL 2021'!$1:$1048576,3,0),"")</f>
        <v>H</v>
      </c>
      <c r="G1896" s="105">
        <v>0.98</v>
      </c>
      <c r="H1896" s="106">
        <f>IF($D1896&lt;&gt;"",VLOOKUP($D1896,'SINAPI-MT ABRIL 2021'!$1:$1048576,4,0),"")</f>
        <v>17.670000000000002</v>
      </c>
      <c r="I1896" s="107">
        <f t="shared" si="413"/>
        <v>17.309999999999999</v>
      </c>
    </row>
    <row r="1897" spans="2:9" ht="25.5" customHeight="1">
      <c r="B1897" s="149" t="s">
        <v>789</v>
      </c>
      <c r="C1897" s="103" t="s">
        <v>30</v>
      </c>
      <c r="D1897" s="103"/>
      <c r="E1897" s="173" t="s">
        <v>961</v>
      </c>
      <c r="F1897" s="120" t="s">
        <v>787</v>
      </c>
      <c r="G1897" s="105">
        <v>1</v>
      </c>
      <c r="H1897" s="121">
        <v>543</v>
      </c>
      <c r="I1897" s="107">
        <f>TRUNC(G1897*H1897,2)</f>
        <v>543</v>
      </c>
    </row>
    <row r="1898" spans="2:9" ht="14.25" customHeight="1" thickBot="1">
      <c r="B1898" s="363"/>
      <c r="C1898" s="364"/>
      <c r="D1898" s="365"/>
      <c r="E1898" s="365"/>
      <c r="F1898" s="364"/>
      <c r="G1898" s="366"/>
      <c r="H1898" s="367"/>
      <c r="I1898" s="368"/>
    </row>
    <row r="1899" spans="2:9" ht="15" customHeight="1" thickBot="1">
      <c r="B1899" s="540" t="s">
        <v>387</v>
      </c>
      <c r="C1899" s="541"/>
      <c r="D1899" s="541"/>
      <c r="E1899" s="542" t="s">
        <v>725</v>
      </c>
      <c r="F1899" s="553" t="s">
        <v>992</v>
      </c>
      <c r="G1899" s="544"/>
      <c r="H1899" s="545"/>
      <c r="I1899" s="546">
        <f>TRUNC(SUM(I1900:I1904),2)</f>
        <v>133.99</v>
      </c>
    </row>
    <row r="1900" spans="2:9" ht="14.25" customHeight="1">
      <c r="B1900" s="494" t="s">
        <v>783</v>
      </c>
      <c r="C1900" s="495" t="s">
        <v>20</v>
      </c>
      <c r="D1900" s="495">
        <v>88239</v>
      </c>
      <c r="E1900" s="497" t="str">
        <f>IF($D1900&lt;&gt;"",VLOOKUP($D1900,'SINAPI-MT ABRIL 2021'!$A$1:G123990,2,0),"")</f>
        <v>AJUDANTE DE CARPINTEIRO COM ENCARGOS COMPLEMENTARES</v>
      </c>
      <c r="F1900" s="498" t="str">
        <f>IF($D1900&lt;&gt;"",VLOOKUP($D1900,'SINAPI-MT ABRIL 2021'!$1:$1048576,3,0),"")</f>
        <v>H</v>
      </c>
      <c r="G1900" s="499">
        <v>2</v>
      </c>
      <c r="H1900" s="500">
        <f>IF($D1900&lt;&gt;"",VLOOKUP($D1900,'SINAPI-MT ABRIL 2021'!$1:$1048576,4,0),"")</f>
        <v>14.57</v>
      </c>
      <c r="I1900" s="501">
        <f t="shared" ref="I1900:I1904" si="414">TRUNC(G1900*H1900,2)</f>
        <v>29.14</v>
      </c>
    </row>
    <row r="1901" spans="2:9" ht="15" customHeight="1">
      <c r="B1901" s="102" t="s">
        <v>783</v>
      </c>
      <c r="C1901" s="103" t="s">
        <v>20</v>
      </c>
      <c r="D1901" s="103">
        <v>88262</v>
      </c>
      <c r="E1901" s="116" t="str">
        <f>IF($D1901&lt;&gt;"",VLOOKUP($D1901,'SINAPI-MT ABRIL 2021'!$A$1:G123991,2,0),"")</f>
        <v>CARPINTEIRO DE FORMAS COM ENCARGOS COMPLEMENTARES</v>
      </c>
      <c r="F1901" s="117" t="str">
        <f>IF($D1901&lt;&gt;"",VLOOKUP($D1901,'SINAPI-MT ABRIL 2021'!$1:$1048576,3,0),"")</f>
        <v>H</v>
      </c>
      <c r="G1901" s="105">
        <v>1.54</v>
      </c>
      <c r="H1901" s="106">
        <f>IF($D1901&lt;&gt;"",VLOOKUP($D1901,'SINAPI-MT ABRIL 2021'!$1:$1048576,4,0),"")</f>
        <v>17.48</v>
      </c>
      <c r="I1901" s="107">
        <f t="shared" si="414"/>
        <v>26.91</v>
      </c>
    </row>
    <row r="1902" spans="2:9" ht="25.5">
      <c r="B1902" s="102" t="s">
        <v>789</v>
      </c>
      <c r="C1902" s="103" t="s">
        <v>20</v>
      </c>
      <c r="D1902" s="103">
        <v>4513</v>
      </c>
      <c r="E1902" s="116" t="str">
        <f>IF($D1902&lt;&gt;"",VLOOKUP($D1902,'SINAPI-MT ABRIL 2021'!$A$1:G123992,2,0),"")</f>
        <v>CAIBRO 5 X 5 CM EM PINUS, MISTA OU EQUIVALENTE DA REGIAO - BRUTA</v>
      </c>
      <c r="F1902" s="117" t="str">
        <f>IF($D1902&lt;&gt;"",VLOOKUP($D1902,'SINAPI-MT ABRIL 2021'!$1:$1048576,3,0),"")</f>
        <v xml:space="preserve">M     </v>
      </c>
      <c r="G1902" s="105">
        <v>4</v>
      </c>
      <c r="H1902" s="106">
        <f>IF($D1902&lt;&gt;"",VLOOKUP($D1902,'SINAPI-MT ABRIL 2021'!$1:$1048576,4,0),"")</f>
        <v>5.09</v>
      </c>
      <c r="I1902" s="107">
        <f t="shared" si="414"/>
        <v>20.36</v>
      </c>
    </row>
    <row r="1903" spans="2:9">
      <c r="B1903" s="102" t="s">
        <v>789</v>
      </c>
      <c r="C1903" s="103" t="s">
        <v>20</v>
      </c>
      <c r="D1903" s="103">
        <v>5061</v>
      </c>
      <c r="E1903" s="116" t="str">
        <f>IF($D1903&lt;&gt;"",VLOOKUP($D1903,'SINAPI-MT ABRIL 2021'!$A$1:G123993,2,0),"")</f>
        <v>PREGO DE ACO POLIDO COM CABECA 18 X 27 (2 1/2 X 10)</v>
      </c>
      <c r="F1903" s="117" t="str">
        <f>IF($D1903&lt;&gt;"",VLOOKUP($D1903,'SINAPI-MT ABRIL 2021'!$1:$1048576,3,0),"")</f>
        <v xml:space="preserve">KG    </v>
      </c>
      <c r="G1903" s="105">
        <v>7.6899999999999996E-2</v>
      </c>
      <c r="H1903" s="106">
        <f>IF($D1903&lt;&gt;"",VLOOKUP($D1903,'SINAPI-MT ABRIL 2021'!$1:$1048576,4,0),"")</f>
        <v>14.2</v>
      </c>
      <c r="I1903" s="107">
        <f t="shared" si="414"/>
        <v>1.0900000000000001</v>
      </c>
    </row>
    <row r="1904" spans="2:9">
      <c r="B1904" s="102" t="s">
        <v>789</v>
      </c>
      <c r="C1904" s="103" t="s">
        <v>20</v>
      </c>
      <c r="D1904" s="103">
        <v>34660</v>
      </c>
      <c r="E1904" s="116" t="str">
        <f>IF($D1904&lt;&gt;"",VLOOKUP($D1904,'SINAPI-MT ABRIL 2021'!$A$1:G123994,2,0),"")</f>
        <v>CHAPA DE MDF BRANCO LISO 1 FACE, E = 18 MM, DE *2,75 X 1,85* M</v>
      </c>
      <c r="F1904" s="117" t="str">
        <f>IF($D1904&lt;&gt;"",VLOOKUP($D1904,'SINAPI-MT ABRIL 2021'!$1:$1048576,3,0),"")</f>
        <v xml:space="preserve">M2    </v>
      </c>
      <c r="G1904" s="105">
        <v>1</v>
      </c>
      <c r="H1904" s="106">
        <f>IF($D1904&lt;&gt;"",VLOOKUP($D1904,'SINAPI-MT ABRIL 2021'!$1:$1048576,4,0),"")</f>
        <v>56.49</v>
      </c>
      <c r="I1904" s="107">
        <f t="shared" si="414"/>
        <v>56.49</v>
      </c>
    </row>
    <row r="1905" spans="2:9" ht="14.25" customHeight="1" thickBot="1">
      <c r="B1905" s="363"/>
      <c r="C1905" s="364"/>
      <c r="D1905" s="365"/>
      <c r="E1905" s="365"/>
      <c r="F1905" s="364"/>
      <c r="G1905" s="366"/>
      <c r="H1905" s="367"/>
      <c r="I1905" s="368"/>
    </row>
    <row r="1906" spans="2:9" ht="15" customHeight="1" thickBot="1">
      <c r="B1906" s="540" t="s">
        <v>389</v>
      </c>
      <c r="C1906" s="541"/>
      <c r="D1906" s="541"/>
      <c r="E1906" s="542" t="s">
        <v>726</v>
      </c>
      <c r="F1906" s="553" t="s">
        <v>992</v>
      </c>
      <c r="G1906" s="544"/>
      <c r="H1906" s="545"/>
      <c r="I1906" s="546">
        <f>TRUNC(SUM(I1907:I1914),2)</f>
        <v>133.09</v>
      </c>
    </row>
    <row r="1907" spans="2:9">
      <c r="B1907" s="494" t="s">
        <v>783</v>
      </c>
      <c r="C1907" s="495" t="s">
        <v>20</v>
      </c>
      <c r="D1907" s="495">
        <v>88309</v>
      </c>
      <c r="E1907" s="497" t="str">
        <f>IF($D1907&lt;&gt;"",VLOOKUP($D1907,'SINAPI-MT ABRIL 2021'!$A$1:G123997,2,0),"")</f>
        <v>PEDREIRO COM ENCARGOS COMPLEMENTARES</v>
      </c>
      <c r="F1907" s="498" t="str">
        <f>IF($D1907&lt;&gt;"",VLOOKUP($D1907,'SINAPI-MT ABRIL 2021'!$1:$1048576,3,0),"")</f>
        <v>H</v>
      </c>
      <c r="G1907" s="499">
        <v>2.0699999999999998</v>
      </c>
      <c r="H1907" s="500">
        <f>IF($D1907&lt;&gt;"",VLOOKUP($D1907,'SINAPI-MT ABRIL 2021'!$1:$1048576,4,0),"")</f>
        <v>17.670000000000002</v>
      </c>
      <c r="I1907" s="501">
        <f t="shared" ref="I1907:I1914" si="415">TRUNC(G1907*H1907,2)</f>
        <v>36.57</v>
      </c>
    </row>
    <row r="1908" spans="2:9">
      <c r="B1908" s="102" t="s">
        <v>783</v>
      </c>
      <c r="C1908" s="103" t="s">
        <v>20</v>
      </c>
      <c r="D1908" s="103">
        <v>88316</v>
      </c>
      <c r="E1908" s="116" t="str">
        <f>IF($D1908&lt;&gt;"",VLOOKUP($D1908,'SINAPI-MT ABRIL 2021'!$A$1:G123998,2,0),"")</f>
        <v>SERVENTE COM ENCARGOS COMPLEMENTARES</v>
      </c>
      <c r="F1908" s="117" t="str">
        <f>IF($D1908&lt;&gt;"",VLOOKUP($D1908,'SINAPI-MT ABRIL 2021'!$1:$1048576,3,0),"")</f>
        <v>H</v>
      </c>
      <c r="G1908" s="105">
        <v>2.0579999999999998</v>
      </c>
      <c r="H1908" s="106">
        <f>IF($D1908&lt;&gt;"",VLOOKUP($D1908,'SINAPI-MT ABRIL 2021'!$1:$1048576,4,0),"")</f>
        <v>14.02</v>
      </c>
      <c r="I1908" s="107">
        <f t="shared" si="415"/>
        <v>28.85</v>
      </c>
    </row>
    <row r="1909" spans="2:9" ht="25.5">
      <c r="B1909" s="102" t="s">
        <v>789</v>
      </c>
      <c r="C1909" s="103" t="s">
        <v>20</v>
      </c>
      <c r="D1909" s="103">
        <v>367</v>
      </c>
      <c r="E1909" s="116" t="str">
        <f>IF($D1909&lt;&gt;"",VLOOKUP($D1909,'SINAPI-MT ABRIL 2021'!$A$1:G123999,2,0),"")</f>
        <v>AREIA GROSSA - POSTO JAZIDA/FORNECEDOR (RETIRADO NA JAZIDA, SEM TRANSPORTE)</v>
      </c>
      <c r="F1909" s="117" t="str">
        <f>IF($D1909&lt;&gt;"",VLOOKUP($D1909,'SINAPI-MT ABRIL 2021'!$1:$1048576,3,0),"")</f>
        <v xml:space="preserve">M3    </v>
      </c>
      <c r="G1909" s="105">
        <v>7.9000000000000001E-2</v>
      </c>
      <c r="H1909" s="106">
        <f>IF($D1909&lt;&gt;"",VLOOKUP($D1909,'SINAPI-MT ABRIL 2021'!$1:$1048576,4,0),"")</f>
        <v>76.5</v>
      </c>
      <c r="I1909" s="107">
        <f t="shared" si="415"/>
        <v>6.04</v>
      </c>
    </row>
    <row r="1910" spans="2:9" ht="14.25" customHeight="1">
      <c r="B1910" s="102" t="s">
        <v>789</v>
      </c>
      <c r="C1910" s="103" t="s">
        <v>20</v>
      </c>
      <c r="D1910" s="103">
        <v>1106</v>
      </c>
      <c r="E1910" s="116" t="str">
        <f>IF($D1910&lt;&gt;"",VLOOKUP($D1910,'SINAPI-MT ABRIL 2021'!$A$1:G124000,2,0),"")</f>
        <v>CAL HIDRATADA CH-I PARA ARGAMASSAS</v>
      </c>
      <c r="F1910" s="117" t="str">
        <f>IF($D1910&lt;&gt;"",VLOOKUP($D1910,'SINAPI-MT ABRIL 2021'!$1:$1048576,3,0),"")</f>
        <v xml:space="preserve">KG    </v>
      </c>
      <c r="G1910" s="105">
        <v>9.8650000000000002</v>
      </c>
      <c r="H1910" s="106">
        <f>IF($D1910&lt;&gt;"",VLOOKUP($D1910,'SINAPI-MT ABRIL 2021'!$1:$1048576,4,0),"")</f>
        <v>0.75</v>
      </c>
      <c r="I1910" s="107">
        <f t="shared" si="415"/>
        <v>7.39</v>
      </c>
    </row>
    <row r="1911" spans="2:9" ht="15" customHeight="1">
      <c r="B1911" s="102" t="s">
        <v>789</v>
      </c>
      <c r="C1911" s="103" t="s">
        <v>20</v>
      </c>
      <c r="D1911" s="103">
        <v>1379</v>
      </c>
      <c r="E1911" s="116" t="str">
        <f>IF($D1911&lt;&gt;"",VLOOKUP($D1911,'SINAPI-MT ABRIL 2021'!$A$1:G124001,2,0),"")</f>
        <v>CIMENTO PORTLAND COMPOSTO CP II-32</v>
      </c>
      <c r="F1911" s="117" t="str">
        <f>IF($D1911&lt;&gt;"",VLOOKUP($D1911,'SINAPI-MT ABRIL 2021'!$1:$1048576,3,0),"")</f>
        <v xml:space="preserve">KG    </v>
      </c>
      <c r="G1911" s="105">
        <v>18.521000000000001</v>
      </c>
      <c r="H1911" s="106">
        <f>IF($D1911&lt;&gt;"",VLOOKUP($D1911,'SINAPI-MT ABRIL 2021'!$1:$1048576,4,0),"")</f>
        <v>0.6</v>
      </c>
      <c r="I1911" s="107">
        <f t="shared" si="415"/>
        <v>11.11</v>
      </c>
    </row>
    <row r="1912" spans="2:9" ht="25.5">
      <c r="B1912" s="102" t="s">
        <v>789</v>
      </c>
      <c r="C1912" s="103" t="s">
        <v>20</v>
      </c>
      <c r="D1912" s="103">
        <v>7271</v>
      </c>
      <c r="E1912" s="116" t="str">
        <f>IF($D1912&lt;&gt;"",VLOOKUP($D1912,'SINAPI-MT ABRIL 2021'!$A$1:G124002,2,0),"")</f>
        <v>BLOCO CERAMICO VAZADO PARA ALVENARIA DE VEDACAO, 8 FUROS, DE 9 X 19 X 19 CM (L XA X C)</v>
      </c>
      <c r="F1912" s="117" t="str">
        <f>IF($D1912&lt;&gt;"",VLOOKUP($D1912,'SINAPI-MT ABRIL 2021'!$1:$1048576,3,0),"")</f>
        <v xml:space="preserve">UN    </v>
      </c>
      <c r="G1912" s="105">
        <v>45</v>
      </c>
      <c r="H1912" s="106">
        <f>IF($D1912&lt;&gt;"",VLOOKUP($D1912,'SINAPI-MT ABRIL 2021'!$1:$1048576,4,0),"")</f>
        <v>0.86</v>
      </c>
      <c r="I1912" s="107">
        <f t="shared" si="415"/>
        <v>38.700000000000003</v>
      </c>
    </row>
    <row r="1913" spans="2:9">
      <c r="B1913" s="102" t="s">
        <v>789</v>
      </c>
      <c r="C1913" s="103" t="s">
        <v>20</v>
      </c>
      <c r="D1913" s="103">
        <v>7342</v>
      </c>
      <c r="E1913" s="116" t="str">
        <f>IF($D1913&lt;&gt;"",VLOOKUP($D1913,'SINAPI-MT ABRIL 2021'!$A$1:G124003,2,0),"")</f>
        <v>TINTA MINERAL IMPERMEAVEL EM PO, BRANCA</v>
      </c>
      <c r="F1913" s="117" t="str">
        <f>IF($D1913&lt;&gt;"",VLOOKUP($D1913,'SINAPI-MT ABRIL 2021'!$1:$1048576,3,0),"")</f>
        <v xml:space="preserve">KG    </v>
      </c>
      <c r="G1913" s="105">
        <v>0.96</v>
      </c>
      <c r="H1913" s="106">
        <f>IF($D1913&lt;&gt;"",VLOOKUP($D1913,'SINAPI-MT ABRIL 2021'!$1:$1048576,4,0),"")</f>
        <v>2.06</v>
      </c>
      <c r="I1913" s="107">
        <f t="shared" si="415"/>
        <v>1.97</v>
      </c>
    </row>
    <row r="1914" spans="2:9" ht="25.5">
      <c r="B1914" s="102" t="s">
        <v>789</v>
      </c>
      <c r="C1914" s="103" t="s">
        <v>20</v>
      </c>
      <c r="D1914" s="103">
        <v>4721</v>
      </c>
      <c r="E1914" s="116" t="str">
        <f>IF($D1914&lt;&gt;"",VLOOKUP($D1914,'SINAPI-MT ABRIL 2021'!$A$1:G124004,2,0),"")</f>
        <v>PEDRA BRITADA N. 1 (9,5 a 19 MM) POSTO PEDREIRA/FORNECEDOR, SEM FRETE</v>
      </c>
      <c r="F1914" s="117" t="str">
        <f>IF($D1914&lt;&gt;"",VLOOKUP($D1914,'SINAPI-MT ABRIL 2021'!$1:$1048576,3,0),"")</f>
        <v xml:space="preserve">M3    </v>
      </c>
      <c r="G1914" s="105">
        <v>3.2000000000000001E-2</v>
      </c>
      <c r="H1914" s="106">
        <f>IF($D1914&lt;&gt;"",VLOOKUP($D1914,'SINAPI-MT ABRIL 2021'!$1:$1048576,4,0),"")</f>
        <v>76.94</v>
      </c>
      <c r="I1914" s="107">
        <f t="shared" si="415"/>
        <v>2.46</v>
      </c>
    </row>
    <row r="1915" spans="2:9" ht="14.25" customHeight="1" thickBot="1">
      <c r="B1915" s="363"/>
      <c r="C1915" s="364"/>
      <c r="D1915" s="365"/>
      <c r="E1915" s="365"/>
      <c r="F1915" s="364"/>
      <c r="G1915" s="366"/>
      <c r="H1915" s="367"/>
      <c r="I1915" s="368"/>
    </row>
    <row r="1916" spans="2:9" ht="15" customHeight="1" thickBot="1">
      <c r="B1916" s="540" t="s">
        <v>391</v>
      </c>
      <c r="C1916" s="541"/>
      <c r="D1916" s="541"/>
      <c r="E1916" s="542" t="s">
        <v>727</v>
      </c>
      <c r="F1916" s="553" t="s">
        <v>992</v>
      </c>
      <c r="G1916" s="544"/>
      <c r="H1916" s="545"/>
      <c r="I1916" s="546">
        <f>TRUNC(SUM(I1917:I1919),2)</f>
        <v>710.81</v>
      </c>
    </row>
    <row r="1917" spans="2:9">
      <c r="B1917" s="494" t="s">
        <v>783</v>
      </c>
      <c r="C1917" s="495" t="s">
        <v>20</v>
      </c>
      <c r="D1917" s="495">
        <v>88274</v>
      </c>
      <c r="E1917" s="497" t="str">
        <f>IF($D1917&lt;&gt;"",VLOOKUP($D1917,'SINAPI-MT ABRIL 2021'!$A$1:G124007,2,0),"")</f>
        <v>MARMORISTA/GRANITEIRO COM ENCARGOS COMPLEMENTARES</v>
      </c>
      <c r="F1917" s="498" t="str">
        <f>IF($D1917&lt;&gt;"",VLOOKUP($D1917,'SINAPI-MT ABRIL 2021'!$1:$1048576,3,0),"")</f>
        <v>H</v>
      </c>
      <c r="G1917" s="532">
        <v>1</v>
      </c>
      <c r="H1917" s="500">
        <f>IF($D1917&lt;&gt;"",VLOOKUP($D1917,'SINAPI-MT ABRIL 2021'!$1:$1048576,4,0),"")</f>
        <v>17.899999999999999</v>
      </c>
      <c r="I1917" s="501">
        <f t="shared" ref="I1917:I1918" si="416">TRUNC(G1917*H1917,2)</f>
        <v>17.899999999999999</v>
      </c>
    </row>
    <row r="1918" spans="2:9" ht="14.25" customHeight="1">
      <c r="B1918" s="102" t="s">
        <v>783</v>
      </c>
      <c r="C1918" s="103" t="s">
        <v>20</v>
      </c>
      <c r="D1918" s="103">
        <v>88316</v>
      </c>
      <c r="E1918" s="116" t="str">
        <f>IF($D1918&lt;&gt;"",VLOOKUP($D1918,'SINAPI-MT ABRIL 2021'!$A$1:G124008,2,0),"")</f>
        <v>SERVENTE COM ENCARGOS COMPLEMENTARES</v>
      </c>
      <c r="F1918" s="117" t="str">
        <f>IF($D1918&lt;&gt;"",VLOOKUP($D1918,'SINAPI-MT ABRIL 2021'!$1:$1048576,3,0),"")</f>
        <v>H</v>
      </c>
      <c r="G1918" s="125">
        <v>1</v>
      </c>
      <c r="H1918" s="106">
        <f>IF($D1918&lt;&gt;"",VLOOKUP($D1918,'SINAPI-MT ABRIL 2021'!$1:$1048576,4,0),"")</f>
        <v>14.02</v>
      </c>
      <c r="I1918" s="107">
        <f t="shared" si="416"/>
        <v>14.02</v>
      </c>
    </row>
    <row r="1919" spans="2:9" ht="14.25" customHeight="1">
      <c r="B1919" s="149" t="s">
        <v>789</v>
      </c>
      <c r="C1919" s="103" t="s">
        <v>30</v>
      </c>
      <c r="D1919" s="103"/>
      <c r="E1919" s="113" t="s">
        <v>962</v>
      </c>
      <c r="F1919" s="114" t="s">
        <v>787</v>
      </c>
      <c r="G1919" s="125">
        <v>1</v>
      </c>
      <c r="H1919" s="126">
        <v>678.89</v>
      </c>
      <c r="I1919" s="107">
        <f>TRUNC(G1919*H1919,2)</f>
        <v>678.89</v>
      </c>
    </row>
    <row r="1920" spans="2:9" ht="15" customHeight="1" thickBot="1">
      <c r="B1920" s="363"/>
      <c r="C1920" s="364"/>
      <c r="D1920" s="365"/>
      <c r="E1920" s="365"/>
      <c r="F1920" s="364"/>
      <c r="G1920" s="366"/>
      <c r="H1920" s="367"/>
      <c r="I1920" s="368"/>
    </row>
    <row r="1921" spans="2:9" ht="30.75" customHeight="1" thickBot="1">
      <c r="B1921" s="540" t="s">
        <v>392</v>
      </c>
      <c r="C1921" s="541"/>
      <c r="D1921" s="541"/>
      <c r="E1921" s="542" t="s">
        <v>963</v>
      </c>
      <c r="F1921" s="543" t="s">
        <v>397</v>
      </c>
      <c r="G1921" s="544"/>
      <c r="H1921" s="545"/>
      <c r="I1921" s="546">
        <f>TRUNC(SUM(I1922:I1925),2)</f>
        <v>102.51</v>
      </c>
    </row>
    <row r="1922" spans="2:9">
      <c r="B1922" s="494" t="s">
        <v>783</v>
      </c>
      <c r="C1922" s="495" t="s">
        <v>20</v>
      </c>
      <c r="D1922" s="495">
        <v>88274</v>
      </c>
      <c r="E1922" s="497" t="str">
        <f>IF($D1922&lt;&gt;"",VLOOKUP($D1922,'SINAPI-MT ABRIL 2021'!$A$1:G124012,2,0),"")</f>
        <v>MARMORISTA/GRANITEIRO COM ENCARGOS COMPLEMENTARES</v>
      </c>
      <c r="F1922" s="498" t="str">
        <f>IF($D1922&lt;&gt;"",VLOOKUP($D1922,'SINAPI-MT ABRIL 2021'!$1:$1048576,3,0),"")</f>
        <v>H</v>
      </c>
      <c r="G1922" s="499">
        <v>0.4</v>
      </c>
      <c r="H1922" s="500">
        <f>IF($D1922&lt;&gt;"",VLOOKUP($D1922,'SINAPI-MT ABRIL 2021'!$1:$1048576,4,0),"")</f>
        <v>17.899999999999999</v>
      </c>
      <c r="I1922" s="501">
        <f t="shared" ref="I1922:I1924" si="417">TRUNC(G1922*H1922,2)</f>
        <v>7.16</v>
      </c>
    </row>
    <row r="1923" spans="2:9" ht="30.75" customHeight="1">
      <c r="B1923" s="102" t="s">
        <v>783</v>
      </c>
      <c r="C1923" s="103" t="s">
        <v>20</v>
      </c>
      <c r="D1923" s="103">
        <v>88316</v>
      </c>
      <c r="E1923" s="116" t="str">
        <f>IF($D1923&lt;&gt;"",VLOOKUP($D1923,'SINAPI-MT ABRIL 2021'!$A$1:G124013,2,0),"")</f>
        <v>SERVENTE COM ENCARGOS COMPLEMENTARES</v>
      </c>
      <c r="F1923" s="117" t="str">
        <f>IF($D1923&lt;&gt;"",VLOOKUP($D1923,'SINAPI-MT ABRIL 2021'!$1:$1048576,3,0),"")</f>
        <v>H</v>
      </c>
      <c r="G1923" s="105">
        <v>0.4</v>
      </c>
      <c r="H1923" s="106">
        <f>IF($D1923&lt;&gt;"",VLOOKUP($D1923,'SINAPI-MT ABRIL 2021'!$1:$1048576,4,0),"")</f>
        <v>14.02</v>
      </c>
      <c r="I1923" s="107">
        <f t="shared" si="417"/>
        <v>5.6</v>
      </c>
    </row>
    <row r="1924" spans="2:9" ht="30.75" customHeight="1">
      <c r="B1924" s="102" t="s">
        <v>783</v>
      </c>
      <c r="C1924" s="103" t="s">
        <v>20</v>
      </c>
      <c r="D1924" s="103">
        <v>88631</v>
      </c>
      <c r="E1924" s="116" t="str">
        <f>IF($D1924&lt;&gt;"",VLOOKUP($D1924,'SINAPI-MT ABRIL 2021'!$A$1:G124014,2,0),"")</f>
        <v>ARGAMASSA TRAÇO 1:4 (EM VOLUME DE CIMENTO E AREIA MÉDIA ÚMIDA), PREPARO MANUAL. AF_08/2019</v>
      </c>
      <c r="F1924" s="117" t="str">
        <f>IF($D1924&lt;&gt;"",VLOOKUP($D1924,'SINAPI-MT ABRIL 2021'!$1:$1048576,3,0),"")</f>
        <v>M3</v>
      </c>
      <c r="G1924" s="105">
        <v>3.0000000000000001E-3</v>
      </c>
      <c r="H1924" s="106">
        <f>IF($D1924&lt;&gt;"",VLOOKUP($D1924,'SINAPI-MT ABRIL 2021'!$1:$1048576,4,0),"")</f>
        <v>435.23</v>
      </c>
      <c r="I1924" s="107">
        <f t="shared" si="417"/>
        <v>1.3</v>
      </c>
    </row>
    <row r="1925" spans="2:9" ht="30.75" customHeight="1">
      <c r="B1925" s="149" t="s">
        <v>789</v>
      </c>
      <c r="C1925" s="103" t="s">
        <v>964</v>
      </c>
      <c r="D1925" s="103"/>
      <c r="E1925" s="113" t="s">
        <v>965</v>
      </c>
      <c r="F1925" s="120" t="s">
        <v>803</v>
      </c>
      <c r="G1925" s="105">
        <v>1</v>
      </c>
      <c r="H1925" s="121">
        <v>88.45</v>
      </c>
      <c r="I1925" s="107">
        <f>TRUNC(G1925*H1925,2)</f>
        <v>88.45</v>
      </c>
    </row>
    <row r="1926" spans="2:9" ht="14.25" customHeight="1" thickBot="1">
      <c r="B1926" s="363"/>
      <c r="C1926" s="364"/>
      <c r="D1926" s="365"/>
      <c r="E1926" s="365"/>
      <c r="F1926" s="364"/>
      <c r="G1926" s="366"/>
      <c r="H1926" s="367"/>
      <c r="I1926" s="368"/>
    </row>
    <row r="1927" spans="2:9" ht="14.25" customHeight="1" thickBot="1">
      <c r="B1927" s="540" t="s">
        <v>1190</v>
      </c>
      <c r="C1927" s="541"/>
      <c r="D1927" s="541"/>
      <c r="E1927" s="542" t="s">
        <v>731</v>
      </c>
      <c r="F1927" s="543" t="s">
        <v>994</v>
      </c>
      <c r="G1927" s="544"/>
      <c r="H1927" s="545"/>
      <c r="I1927" s="546">
        <f>TRUNC(SUM(I1928:I1930),2)</f>
        <v>191.38</v>
      </c>
    </row>
    <row r="1928" spans="2:9" ht="25.5" customHeight="1">
      <c r="B1928" s="502" t="s">
        <v>785</v>
      </c>
      <c r="C1928" s="503" t="s">
        <v>20</v>
      </c>
      <c r="D1928" s="505">
        <v>88316</v>
      </c>
      <c r="E1928" s="497" t="str">
        <f>IF($D1928&lt;&gt;"",VLOOKUP($D1928,'SINAPI-MT ABRIL 2021'!$A$1:G124018,2,0),"")</f>
        <v>SERVENTE COM ENCARGOS COMPLEMENTARES</v>
      </c>
      <c r="F1928" s="498" t="str">
        <f>IF($D1928&lt;&gt;"",VLOOKUP($D1928,'SINAPI-MT ABRIL 2021'!$1:$1048576,3,0),"")</f>
        <v>H</v>
      </c>
      <c r="G1928" s="508">
        <v>1</v>
      </c>
      <c r="H1928" s="500">
        <f>IF($D1928&lt;&gt;"",VLOOKUP($D1928,'SINAPI-MT ABRIL 2021'!$1:$1048576,4,0),"")</f>
        <v>14.02</v>
      </c>
      <c r="I1928" s="501">
        <f t="shared" ref="I1928:I1929" si="418">TRUNC(G1928*H1928,2)</f>
        <v>14.02</v>
      </c>
    </row>
    <row r="1929" spans="2:9">
      <c r="B1929" s="149" t="s">
        <v>785</v>
      </c>
      <c r="C1929" s="246" t="s">
        <v>20</v>
      </c>
      <c r="D1929" s="109">
        <v>88317</v>
      </c>
      <c r="E1929" s="116" t="str">
        <f>IF($D1929&lt;&gt;"",VLOOKUP($D1929,'SINAPI-MT ABRIL 2021'!$A$1:G124019,2,0),"")</f>
        <v>SOLDADOR COM ENCARGOS COMPLEMENTARES</v>
      </c>
      <c r="F1929" s="117" t="str">
        <f>IF($D1929&lt;&gt;"",VLOOKUP($D1929,'SINAPI-MT ABRIL 2021'!$1:$1048576,3,0),"")</f>
        <v>H</v>
      </c>
      <c r="G1929" s="112">
        <v>1.5</v>
      </c>
      <c r="H1929" s="106">
        <f>IF($D1929&lt;&gt;"",VLOOKUP($D1929,'SINAPI-MT ABRIL 2021'!$1:$1048576,4,0),"")</f>
        <v>18.239999999999998</v>
      </c>
      <c r="I1929" s="107">
        <f t="shared" si="418"/>
        <v>27.36</v>
      </c>
    </row>
    <row r="1930" spans="2:9" ht="14.25" customHeight="1">
      <c r="B1930" s="149" t="s">
        <v>789</v>
      </c>
      <c r="C1930" s="246" t="s">
        <v>30</v>
      </c>
      <c r="D1930" s="109"/>
      <c r="E1930" s="113" t="s">
        <v>966</v>
      </c>
      <c r="F1930" s="114" t="s">
        <v>14</v>
      </c>
      <c r="G1930" s="112">
        <v>1</v>
      </c>
      <c r="H1930" s="122">
        <v>150</v>
      </c>
      <c r="I1930" s="107">
        <f>TRUNC(G1930*H1930,2)</f>
        <v>150</v>
      </c>
    </row>
    <row r="1931" spans="2:9" ht="14.25" customHeight="1" thickBot="1">
      <c r="B1931" s="472"/>
      <c r="C1931" s="473"/>
      <c r="D1931" s="474"/>
      <c r="E1931" s="474"/>
      <c r="F1931" s="473"/>
      <c r="G1931" s="475"/>
      <c r="H1931" s="476"/>
      <c r="I1931" s="477"/>
    </row>
    <row r="1932" spans="2:9" ht="15" customHeight="1" thickBot="1">
      <c r="B1932" s="540" t="s">
        <v>1191</v>
      </c>
      <c r="C1932" s="541"/>
      <c r="D1932" s="541"/>
      <c r="E1932" s="542" t="s">
        <v>733</v>
      </c>
      <c r="F1932" s="543" t="s">
        <v>994</v>
      </c>
      <c r="G1932" s="544"/>
      <c r="H1932" s="545"/>
      <c r="I1932" s="546">
        <f>TRUNC(SUM(I1933:I1935),2)</f>
        <v>104.03</v>
      </c>
    </row>
    <row r="1933" spans="2:9" ht="25.5" customHeight="1">
      <c r="B1933" s="502" t="s">
        <v>785</v>
      </c>
      <c r="C1933" s="503" t="s">
        <v>20</v>
      </c>
      <c r="D1933" s="505">
        <v>98463</v>
      </c>
      <c r="E1933" s="497" t="str">
        <f>IF($D1933&lt;&gt;"",VLOOKUP($D1933,'SINAPI-MT ABRIL 2021'!$A$1:G124023,2,0),"")</f>
        <v>SUPORTE ISOLADOR PARA CORDOALHA DE COBRE - FORNECIMENTO E INSTALAÇÃO. AF_12/2017</v>
      </c>
      <c r="F1933" s="498" t="str">
        <f>IF($D1933&lt;&gt;"",VLOOKUP($D1933,'SINAPI-MT ABRIL 2021'!$1:$1048576,3,0),"")</f>
        <v>UN</v>
      </c>
      <c r="G1933" s="508">
        <v>1</v>
      </c>
      <c r="H1933" s="500">
        <f>IF($D1933&lt;&gt;"",VLOOKUP($D1933,'SINAPI-MT ABRIL 2021'!$1:$1048576,4,0),"")</f>
        <v>20.010000000000002</v>
      </c>
      <c r="I1933" s="501">
        <f t="shared" ref="I1933:I1934" si="419">TRUNC(G1933*H1933,2)</f>
        <v>20.010000000000002</v>
      </c>
    </row>
    <row r="1934" spans="2:9">
      <c r="B1934" s="149" t="s">
        <v>785</v>
      </c>
      <c r="C1934" s="246" t="s">
        <v>20</v>
      </c>
      <c r="D1934" s="109">
        <v>88316</v>
      </c>
      <c r="E1934" s="116" t="str">
        <f>IF($D1934&lt;&gt;"",VLOOKUP($D1934,'SINAPI-MT ABRIL 2021'!$A$1:G124024,2,0),"")</f>
        <v>SERVENTE COM ENCARGOS COMPLEMENTARES</v>
      </c>
      <c r="F1934" s="117" t="str">
        <f>IF($D1934&lt;&gt;"",VLOOKUP($D1934,'SINAPI-MT ABRIL 2021'!$1:$1048576,3,0),"")</f>
        <v>H</v>
      </c>
      <c r="G1934" s="112">
        <v>1</v>
      </c>
      <c r="H1934" s="106">
        <f>IF($D1934&lt;&gt;"",VLOOKUP($D1934,'SINAPI-MT ABRIL 2021'!$1:$1048576,4,0),"")</f>
        <v>14.02</v>
      </c>
      <c r="I1934" s="107">
        <f t="shared" si="419"/>
        <v>14.02</v>
      </c>
    </row>
    <row r="1935" spans="2:9" ht="14.25" customHeight="1">
      <c r="B1935" s="149" t="s">
        <v>789</v>
      </c>
      <c r="C1935" s="246" t="s">
        <v>30</v>
      </c>
      <c r="D1935" s="109"/>
      <c r="E1935" s="116" t="s">
        <v>967</v>
      </c>
      <c r="F1935" s="117" t="s">
        <v>1</v>
      </c>
      <c r="G1935" s="112">
        <v>1</v>
      </c>
      <c r="H1935" s="106">
        <v>70</v>
      </c>
      <c r="I1935" s="107">
        <f t="shared" ref="I1935" si="420">TRUNC(G1935*H1935,2)</f>
        <v>70</v>
      </c>
    </row>
    <row r="1936" spans="2:9" ht="14.25" customHeight="1" thickBot="1">
      <c r="B1936" s="472"/>
      <c r="C1936" s="473"/>
      <c r="D1936" s="474"/>
      <c r="E1936" s="474"/>
      <c r="F1936" s="473"/>
      <c r="G1936" s="475"/>
      <c r="H1936" s="476"/>
      <c r="I1936" s="477"/>
    </row>
    <row r="1937" spans="2:9" ht="14.25" customHeight="1" thickBot="1">
      <c r="B1937" s="540" t="s">
        <v>1192</v>
      </c>
      <c r="C1937" s="541"/>
      <c r="D1937" s="541"/>
      <c r="E1937" s="542" t="s">
        <v>735</v>
      </c>
      <c r="F1937" s="543" t="s">
        <v>994</v>
      </c>
      <c r="G1937" s="544"/>
      <c r="H1937" s="545"/>
      <c r="I1937" s="546">
        <f>TRUNC(SUM(I1938:I1940),2)</f>
        <v>221.38</v>
      </c>
    </row>
    <row r="1938" spans="2:9" ht="15" customHeight="1">
      <c r="B1938" s="502" t="s">
        <v>785</v>
      </c>
      <c r="C1938" s="503" t="s">
        <v>20</v>
      </c>
      <c r="D1938" s="505">
        <v>88316</v>
      </c>
      <c r="E1938" s="497" t="str">
        <f>IF($D1938&lt;&gt;"",VLOOKUP($D1938,'SINAPI-MT ABRIL 2021'!$A$1:G124028,2,0),"")</f>
        <v>SERVENTE COM ENCARGOS COMPLEMENTARES</v>
      </c>
      <c r="F1938" s="498" t="str">
        <f>IF($D1938&lt;&gt;"",VLOOKUP($D1938,'SINAPI-MT ABRIL 2021'!$1:$1048576,3,0),"")</f>
        <v>H</v>
      </c>
      <c r="G1938" s="508">
        <v>1</v>
      </c>
      <c r="H1938" s="500">
        <f>IF($D1938&lt;&gt;"",VLOOKUP($D1938,'SINAPI-MT ABRIL 2021'!$1:$1048576,4,0),"")</f>
        <v>14.02</v>
      </c>
      <c r="I1938" s="501">
        <f t="shared" ref="I1938:I1939" si="421">TRUNC(G1938*H1938,2)</f>
        <v>14.02</v>
      </c>
    </row>
    <row r="1939" spans="2:9">
      <c r="B1939" s="149" t="s">
        <v>785</v>
      </c>
      <c r="C1939" s="246" t="s">
        <v>20</v>
      </c>
      <c r="D1939" s="109">
        <v>88317</v>
      </c>
      <c r="E1939" s="116" t="str">
        <f>IF($D1939&lt;&gt;"",VLOOKUP($D1939,'SINAPI-MT ABRIL 2021'!$A$1:G124029,2,0),"")</f>
        <v>SOLDADOR COM ENCARGOS COMPLEMENTARES</v>
      </c>
      <c r="F1939" s="117" t="str">
        <f>IF($D1939&lt;&gt;"",VLOOKUP($D1939,'SINAPI-MT ABRIL 2021'!$1:$1048576,3,0),"")</f>
        <v>H</v>
      </c>
      <c r="G1939" s="112">
        <v>1.5</v>
      </c>
      <c r="H1939" s="106">
        <f>IF($D1939&lt;&gt;"",VLOOKUP($D1939,'SINAPI-MT ABRIL 2021'!$1:$1048576,4,0),"")</f>
        <v>18.239999999999998</v>
      </c>
      <c r="I1939" s="107">
        <f t="shared" si="421"/>
        <v>27.36</v>
      </c>
    </row>
    <row r="1940" spans="2:9" ht="14.25" customHeight="1">
      <c r="B1940" s="149" t="s">
        <v>789</v>
      </c>
      <c r="C1940" s="246" t="s">
        <v>30</v>
      </c>
      <c r="D1940" s="109"/>
      <c r="E1940" s="113" t="s">
        <v>968</v>
      </c>
      <c r="F1940" s="114" t="s">
        <v>14</v>
      </c>
      <c r="G1940" s="112">
        <v>1</v>
      </c>
      <c r="H1940" s="122">
        <v>180</v>
      </c>
      <c r="I1940" s="107">
        <f>TRUNC(G1940*H1940,2)</f>
        <v>180</v>
      </c>
    </row>
    <row r="1941" spans="2:9" ht="14.25" customHeight="1" thickBot="1">
      <c r="B1941" s="380"/>
      <c r="C1941" s="381"/>
      <c r="D1941" s="382"/>
      <c r="E1941" s="382"/>
      <c r="F1941" s="381"/>
      <c r="G1941" s="366"/>
      <c r="H1941" s="383"/>
      <c r="I1941" s="384"/>
    </row>
    <row r="1942" spans="2:9" ht="15" customHeight="1" thickBot="1">
      <c r="B1942" s="540" t="s">
        <v>1193</v>
      </c>
      <c r="C1942" s="541"/>
      <c r="D1942" s="541"/>
      <c r="E1942" s="542" t="s">
        <v>737</v>
      </c>
      <c r="F1942" s="543" t="s">
        <v>994</v>
      </c>
      <c r="G1942" s="544"/>
      <c r="H1942" s="545"/>
      <c r="I1942" s="546">
        <f>TRUNC(SUM(I1943:I1944),2)</f>
        <v>284.82</v>
      </c>
    </row>
    <row r="1943" spans="2:9" ht="29.25" customHeight="1">
      <c r="B1943" s="502" t="s">
        <v>785</v>
      </c>
      <c r="C1943" s="503" t="s">
        <v>20</v>
      </c>
      <c r="D1943" s="505">
        <v>96987</v>
      </c>
      <c r="E1943" s="497" t="str">
        <f>IF($D1943&lt;&gt;"",VLOOKUP($D1943,'SINAPI-MT ABRIL 2021'!$A$1:G124033,2,0),"")</f>
        <v>BASE METÁLICA PARA MASTRO 1 ½  PARA SPDA - FORNECIMENTO E INSTALAÇÃO. AF_12/2017</v>
      </c>
      <c r="F1943" s="498" t="str">
        <f>IF($D1943&lt;&gt;"",VLOOKUP($D1943,'SINAPI-MT ABRIL 2021'!$1:$1048576,3,0),"")</f>
        <v>UN</v>
      </c>
      <c r="G1943" s="508">
        <v>1</v>
      </c>
      <c r="H1943" s="500">
        <f>IF($D1943&lt;&gt;"",VLOOKUP($D1943,'SINAPI-MT ABRIL 2021'!$1:$1048576,4,0),"")</f>
        <v>110.44</v>
      </c>
      <c r="I1943" s="501">
        <f t="shared" ref="I1943:I1944" si="422">TRUNC(G1943*H1943,2)</f>
        <v>110.44</v>
      </c>
    </row>
    <row r="1944" spans="2:9" ht="27" customHeight="1">
      <c r="B1944" s="149" t="s">
        <v>785</v>
      </c>
      <c r="C1944" s="246" t="s">
        <v>20</v>
      </c>
      <c r="D1944" s="109">
        <v>96988</v>
      </c>
      <c r="E1944" s="116" t="str">
        <f>IF($D1944&lt;&gt;"",VLOOKUP($D1944,'SINAPI-MT ABRIL 2021'!$A$1:G124034,2,0),"")</f>
        <v>MASTRO 1 ½  PARA SPDA - FORNECIMENTO E INSTALAÇÃO. AF_12/2017</v>
      </c>
      <c r="F1944" s="117" t="str">
        <f>IF($D1944&lt;&gt;"",VLOOKUP($D1944,'SINAPI-MT ABRIL 2021'!$1:$1048576,3,0),"")</f>
        <v>UN</v>
      </c>
      <c r="G1944" s="112">
        <v>1</v>
      </c>
      <c r="H1944" s="106">
        <f>IF($D1944&lt;&gt;"",VLOOKUP($D1944,'SINAPI-MT ABRIL 2021'!$1:$1048576,4,0),"")</f>
        <v>174.38</v>
      </c>
      <c r="I1944" s="107">
        <f t="shared" si="422"/>
        <v>174.38</v>
      </c>
    </row>
    <row r="1945" spans="2:9" ht="14.25" customHeight="1" thickBot="1">
      <c r="B1945" s="152"/>
      <c r="C1945" s="153"/>
      <c r="D1945" s="154"/>
      <c r="E1945" s="155"/>
      <c r="F1945" s="153"/>
      <c r="G1945" s="156"/>
      <c r="H1945" s="157"/>
      <c r="I1945" s="158"/>
    </row>
    <row r="1946" spans="2:9" ht="14.25" customHeight="1" thickBot="1">
      <c r="B1946" s="540" t="s">
        <v>1194</v>
      </c>
      <c r="C1946" s="541"/>
      <c r="D1946" s="541"/>
      <c r="E1946" s="542" t="s">
        <v>740</v>
      </c>
      <c r="F1946" s="543" t="s">
        <v>397</v>
      </c>
      <c r="G1946" s="544"/>
      <c r="H1946" s="545"/>
      <c r="I1946" s="546">
        <f>TRUNC(SUM(I1947),2)</f>
        <v>412.92</v>
      </c>
    </row>
    <row r="1947" spans="2:9" ht="51">
      <c r="B1947" s="502" t="s">
        <v>785</v>
      </c>
      <c r="C1947" s="503" t="s">
        <v>20</v>
      </c>
      <c r="D1947" s="505">
        <v>99839</v>
      </c>
      <c r="E1947" s="497" t="str">
        <f>IF($D1947&lt;&gt;"",VLOOKUP($D1947,'SINAPI-MT ABRIL 2021'!$A$1:G124037,2,0),"")</f>
        <v>GUARDA-CORPO DE AÇO GALVANIZADO DE 1,10M DE ALTURA, MONTANTES TUBULARES DE 1.1/2 ESPAÇADOS DE 1,20M, TRAVESSA SUPERIOR DE 2, GRADIL FORMADO POR BARRAS CHATAS EM FERRO DE 32X4,8MM, FIXADO COM CHUMBADOR MECÂNICO. AF_04/2019_P</v>
      </c>
      <c r="F1947" s="498" t="str">
        <f>IF($D1947&lt;&gt;"",VLOOKUP($D1947,'SINAPI-MT ABRIL 2021'!$1:$1048576,3,0),"")</f>
        <v>M</v>
      </c>
      <c r="G1947" s="508">
        <v>1</v>
      </c>
      <c r="H1947" s="500">
        <f>IF($D1947&lt;&gt;"",VLOOKUP($D1947,'SINAPI-MT ABRIL 2021'!$1:$1048576,4,0),"")</f>
        <v>412.92</v>
      </c>
      <c r="I1947" s="501">
        <f t="shared" ref="I1947" si="423">TRUNC(G1947*H1947,2)</f>
        <v>412.92</v>
      </c>
    </row>
    <row r="1948" spans="2:9" ht="14.25" customHeight="1" thickBot="1">
      <c r="B1948" s="152"/>
      <c r="C1948" s="153"/>
      <c r="D1948" s="154"/>
      <c r="E1948" s="155"/>
      <c r="F1948" s="153"/>
      <c r="G1948" s="156"/>
      <c r="H1948" s="157"/>
      <c r="I1948" s="158"/>
    </row>
    <row r="1949" spans="2:9" ht="14.25" customHeight="1" thickBot="1">
      <c r="B1949" s="540" t="s">
        <v>1195</v>
      </c>
      <c r="C1949" s="541"/>
      <c r="D1949" s="541"/>
      <c r="E1949" s="542" t="s">
        <v>1196</v>
      </c>
      <c r="F1949" s="543" t="s">
        <v>397</v>
      </c>
      <c r="G1949" s="544"/>
      <c r="H1949" s="545"/>
      <c r="I1949" s="546">
        <f>TRUNC(SUM(I1950:I1952),2)</f>
        <v>540.38</v>
      </c>
    </row>
    <row r="1950" spans="2:9" ht="36.75" customHeight="1">
      <c r="B1950" s="502" t="s">
        <v>785</v>
      </c>
      <c r="C1950" s="503" t="s">
        <v>20</v>
      </c>
      <c r="D1950" s="505">
        <v>88316</v>
      </c>
      <c r="E1950" s="497" t="str">
        <f>IF($D1950&lt;&gt;"",VLOOKUP($D1950,'SINAPI-MT ABRIL 2021'!$A$1:G124040,2,0),"")</f>
        <v>SERVENTE COM ENCARGOS COMPLEMENTARES</v>
      </c>
      <c r="F1950" s="498" t="str">
        <f>IF($D1950&lt;&gt;"",VLOOKUP($D1950,'SINAPI-MT ABRIL 2021'!$1:$1048576,3,0),"")</f>
        <v>H</v>
      </c>
      <c r="G1950" s="508">
        <v>1</v>
      </c>
      <c r="H1950" s="500">
        <f>IF($D1950&lt;&gt;"",VLOOKUP($D1950,'SINAPI-MT ABRIL 2021'!$1:$1048576,4,0),"")</f>
        <v>14.02</v>
      </c>
      <c r="I1950" s="501">
        <f t="shared" ref="I1950:I1951" si="424">TRUNC(G1950*H1950,2)</f>
        <v>14.02</v>
      </c>
    </row>
    <row r="1951" spans="2:9" ht="14.25" customHeight="1">
      <c r="B1951" s="149" t="s">
        <v>785</v>
      </c>
      <c r="C1951" s="246" t="s">
        <v>20</v>
      </c>
      <c r="D1951" s="109">
        <v>88317</v>
      </c>
      <c r="E1951" s="116" t="str">
        <f>IF($D1951&lt;&gt;"",VLOOKUP($D1951,'SINAPI-MT ABRIL 2021'!$A$1:G124041,2,0),"")</f>
        <v>SOLDADOR COM ENCARGOS COMPLEMENTARES</v>
      </c>
      <c r="F1951" s="117" t="str">
        <f>IF($D1951&lt;&gt;"",VLOOKUP($D1951,'SINAPI-MT ABRIL 2021'!$1:$1048576,3,0),"")</f>
        <v>H</v>
      </c>
      <c r="G1951" s="112">
        <v>1.5</v>
      </c>
      <c r="H1951" s="106">
        <f>IF($D1951&lt;&gt;"",VLOOKUP($D1951,'SINAPI-MT ABRIL 2021'!$1:$1048576,4,0),"")</f>
        <v>18.239999999999998</v>
      </c>
      <c r="I1951" s="107">
        <f t="shared" si="424"/>
        <v>27.36</v>
      </c>
    </row>
    <row r="1952" spans="2:9" ht="14.25" customHeight="1">
      <c r="B1952" s="149" t="s">
        <v>789</v>
      </c>
      <c r="C1952" s="246" t="s">
        <v>30</v>
      </c>
      <c r="D1952" s="109"/>
      <c r="E1952" s="113" t="s">
        <v>1196</v>
      </c>
      <c r="F1952" s="114" t="s">
        <v>14</v>
      </c>
      <c r="G1952" s="112">
        <v>1</v>
      </c>
      <c r="H1952" s="122">
        <v>499</v>
      </c>
      <c r="I1952" s="107">
        <f>TRUNC(G1952*H1952,2)</f>
        <v>499</v>
      </c>
    </row>
    <row r="1953" spans="2:12" ht="14.25" customHeight="1" thickBot="1">
      <c r="B1953" s="152"/>
      <c r="C1953" s="153"/>
      <c r="D1953" s="154"/>
      <c r="E1953" s="155"/>
      <c r="F1953" s="153"/>
      <c r="G1953" s="156"/>
      <c r="H1953" s="157"/>
      <c r="I1953" s="158"/>
    </row>
    <row r="1954" spans="2:12" ht="38.25" customHeight="1" thickBot="1">
      <c r="B1954" s="540" t="s">
        <v>1197</v>
      </c>
      <c r="C1954" s="541"/>
      <c r="D1954" s="541"/>
      <c r="E1954" s="542" t="s">
        <v>1198</v>
      </c>
      <c r="F1954" s="543" t="s">
        <v>396</v>
      </c>
      <c r="G1954" s="544"/>
      <c r="H1954" s="545"/>
      <c r="I1954" s="546">
        <f>TRUNC(SUM(I1955:I1957),2)</f>
        <v>16.57</v>
      </c>
      <c r="J1954" s="194"/>
      <c r="L1954" s="194"/>
    </row>
    <row r="1955" spans="2:12">
      <c r="B1955" s="502" t="s">
        <v>786</v>
      </c>
      <c r="C1955" s="503" t="s">
        <v>20</v>
      </c>
      <c r="D1955" s="505">
        <v>88315</v>
      </c>
      <c r="E1955" s="497" t="str">
        <f>IF($D1955&lt;&gt;"",VLOOKUP($D1955,'SINAPI-MT ABRIL 2021'!$A$1:G124045,2,0),"")</f>
        <v>SERRALHEIRO COM ENCARGOS COMPLEMENTARES</v>
      </c>
      <c r="F1955" s="498" t="str">
        <f>IF($D1955&lt;&gt;"",VLOOKUP($D1955,'SINAPI-MT ABRIL 2021'!$1:$1048576,3,0),"")</f>
        <v>H</v>
      </c>
      <c r="G1955" s="508">
        <v>0.1</v>
      </c>
      <c r="H1955" s="500">
        <f>IF($D1955&lt;&gt;"",VLOOKUP($D1955,'SINAPI-MT ABRIL 2021'!$1:$1048576,4,0),"")</f>
        <v>17.579999999999998</v>
      </c>
      <c r="I1955" s="501">
        <f t="shared" ref="I1955:I1956" si="425">TRUNC(G1955*H1955,2)</f>
        <v>1.75</v>
      </c>
    </row>
    <row r="1956" spans="2:12">
      <c r="B1956" s="149" t="s">
        <v>786</v>
      </c>
      <c r="C1956" s="246" t="s">
        <v>20</v>
      </c>
      <c r="D1956" s="109">
        <v>88317</v>
      </c>
      <c r="E1956" s="116" t="str">
        <f>IF($D1956&lt;&gt;"",VLOOKUP($D1956,'SINAPI-MT ABRIL 2021'!$A$1:G124046,2,0),"")</f>
        <v>SOLDADOR COM ENCARGOS COMPLEMENTARES</v>
      </c>
      <c r="F1956" s="117" t="str">
        <f>IF($D1956&lt;&gt;"",VLOOKUP($D1956,'SINAPI-MT ABRIL 2021'!$1:$1048576,3,0),"")</f>
        <v>H</v>
      </c>
      <c r="G1956" s="112">
        <v>0.1</v>
      </c>
      <c r="H1956" s="106">
        <f>IF($D1956&lt;&gt;"",VLOOKUP($D1956,'SINAPI-MT ABRIL 2021'!$1:$1048576,4,0),"")</f>
        <v>18.239999999999998</v>
      </c>
      <c r="I1956" s="107">
        <f t="shared" si="425"/>
        <v>1.82</v>
      </c>
    </row>
    <row r="1957" spans="2:12" ht="38.25" customHeight="1">
      <c r="B1957" s="149" t="s">
        <v>789</v>
      </c>
      <c r="C1957" s="246" t="s">
        <v>30</v>
      </c>
      <c r="D1957" s="109"/>
      <c r="E1957" s="113" t="s">
        <v>1199</v>
      </c>
      <c r="F1957" s="114" t="s">
        <v>1200</v>
      </c>
      <c r="G1957" s="112">
        <v>1</v>
      </c>
      <c r="H1957" s="106">
        <v>13</v>
      </c>
      <c r="I1957" s="107">
        <f>TRUNC(G1957*H1957,2)</f>
        <v>13</v>
      </c>
    </row>
    <row r="1958" spans="2:12" ht="14.25" customHeight="1" thickBot="1">
      <c r="B1958" s="472"/>
      <c r="C1958" s="473"/>
      <c r="D1958" s="474"/>
      <c r="E1958" s="474"/>
      <c r="F1958" s="473"/>
      <c r="G1958" s="475"/>
      <c r="H1958" s="476"/>
      <c r="I1958" s="477"/>
    </row>
    <row r="1959" spans="2:12" ht="15" customHeight="1" thickBot="1">
      <c r="B1959" s="540" t="s">
        <v>1201</v>
      </c>
      <c r="C1959" s="541"/>
      <c r="D1959" s="541"/>
      <c r="E1959" s="542" t="s">
        <v>741</v>
      </c>
      <c r="F1959" s="543" t="s">
        <v>994</v>
      </c>
      <c r="G1959" s="544"/>
      <c r="H1959" s="545"/>
      <c r="I1959" s="546">
        <f>TRUNC(SUM(I1960:I1962),2)</f>
        <v>156.66999999999999</v>
      </c>
    </row>
    <row r="1960" spans="2:12">
      <c r="B1960" s="502" t="s">
        <v>786</v>
      </c>
      <c r="C1960" s="503" t="s">
        <v>20</v>
      </c>
      <c r="D1960" s="505">
        <v>88315</v>
      </c>
      <c r="E1960" s="497" t="str">
        <f>IF($D1960&lt;&gt;"",VLOOKUP($D1960,'SINAPI-MT ABRIL 2021'!$A$1:G124050,2,0),"")</f>
        <v>SERRALHEIRO COM ENCARGOS COMPLEMENTARES</v>
      </c>
      <c r="F1960" s="498" t="str">
        <f>IF($D1960&lt;&gt;"",VLOOKUP($D1960,'SINAPI-MT ABRIL 2021'!$1:$1048576,3,0),"")</f>
        <v>H</v>
      </c>
      <c r="G1960" s="508">
        <v>1</v>
      </c>
      <c r="H1960" s="500">
        <f>IF($D1960&lt;&gt;"",VLOOKUP($D1960,'SINAPI-MT ABRIL 2021'!$1:$1048576,4,0),"")</f>
        <v>17.579999999999998</v>
      </c>
      <c r="I1960" s="501">
        <f t="shared" ref="I1960:I1961" si="426">TRUNC(G1960*H1960,2)</f>
        <v>17.579999999999998</v>
      </c>
    </row>
    <row r="1961" spans="2:12" ht="14.25" customHeight="1">
      <c r="B1961" s="149" t="s">
        <v>786</v>
      </c>
      <c r="C1961" s="246" t="s">
        <v>20</v>
      </c>
      <c r="D1961" s="109">
        <v>88251</v>
      </c>
      <c r="E1961" s="116" t="str">
        <f>IF($D1961&lt;&gt;"",VLOOKUP($D1961,'SINAPI-MT ABRIL 2021'!$A$1:G124051,2,0),"")</f>
        <v>AUXILIAR DE SERRALHEIRO COM ENCARGOS COMPLEMENTARES</v>
      </c>
      <c r="F1961" s="117" t="str">
        <f>IF($D1961&lt;&gt;"",VLOOKUP($D1961,'SINAPI-MT ABRIL 2021'!$1:$1048576,3,0),"")</f>
        <v>H</v>
      </c>
      <c r="G1961" s="112">
        <v>1</v>
      </c>
      <c r="H1961" s="106">
        <f>IF($D1961&lt;&gt;"",VLOOKUP($D1961,'SINAPI-MT ABRIL 2021'!$1:$1048576,4,0),"")</f>
        <v>14.09</v>
      </c>
      <c r="I1961" s="107">
        <f t="shared" si="426"/>
        <v>14.09</v>
      </c>
    </row>
    <row r="1962" spans="2:12" ht="15" customHeight="1">
      <c r="B1962" s="149" t="s">
        <v>789</v>
      </c>
      <c r="C1962" s="246" t="s">
        <v>30</v>
      </c>
      <c r="D1962" s="109"/>
      <c r="E1962" s="113" t="s">
        <v>1202</v>
      </c>
      <c r="F1962" s="114" t="s">
        <v>858</v>
      </c>
      <c r="G1962" s="112">
        <v>1</v>
      </c>
      <c r="H1962" s="106">
        <v>125</v>
      </c>
      <c r="I1962" s="107">
        <f>TRUNC(G1962*H1962,2)</f>
        <v>125</v>
      </c>
    </row>
    <row r="1963" spans="2:12" ht="14.25" customHeight="1" thickBot="1">
      <c r="B1963" s="152"/>
      <c r="C1963" s="153"/>
      <c r="D1963" s="154"/>
      <c r="E1963" s="155"/>
      <c r="F1963" s="153"/>
      <c r="G1963" s="156"/>
      <c r="H1963" s="157"/>
      <c r="I1963" s="158"/>
    </row>
    <row r="1964" spans="2:12" ht="25.5" customHeight="1" thickBot="1">
      <c r="B1964" s="540" t="s">
        <v>1203</v>
      </c>
      <c r="C1964" s="541"/>
      <c r="D1964" s="541"/>
      <c r="E1964" s="542" t="s">
        <v>742</v>
      </c>
      <c r="F1964" s="553" t="s">
        <v>992</v>
      </c>
      <c r="G1964" s="544"/>
      <c r="H1964" s="545"/>
      <c r="I1964" s="546">
        <f>TRUNC(SUM(I1965),2)</f>
        <v>23.2</v>
      </c>
    </row>
    <row r="1965" spans="2:12" ht="31.5" customHeight="1">
      <c r="B1965" s="502" t="s">
        <v>785</v>
      </c>
      <c r="C1965" s="503" t="s">
        <v>20</v>
      </c>
      <c r="D1965" s="505">
        <v>100716</v>
      </c>
      <c r="E1965" s="497" t="str">
        <f>IF($D1965&lt;&gt;"",VLOOKUP($D1965,'SINAPI-MT ABRIL 2021'!$A$1:G124055,2,0),"")</f>
        <v>JATEAMENTO ABRASIVO COM GRANALHA DE AÇO EM PERFIL METÁLICO EM FÁBRICA. AF_01/2020</v>
      </c>
      <c r="F1965" s="498" t="str">
        <f>IF($D1965&lt;&gt;"",VLOOKUP($D1965,'SINAPI-MT ABRIL 2021'!$1:$1048576,3,0),"")</f>
        <v>M2</v>
      </c>
      <c r="G1965" s="508">
        <v>1</v>
      </c>
      <c r="H1965" s="500">
        <f>IF($D1965&lt;&gt;"",VLOOKUP($D1965,'SINAPI-MT ABRIL 2021'!$1:$1048576,4,0),"")</f>
        <v>23.2</v>
      </c>
      <c r="I1965" s="501">
        <f t="shared" ref="I1965" si="427">TRUNC(G1965*H1965,2)</f>
        <v>23.2</v>
      </c>
    </row>
    <row r="1966" spans="2:12" ht="14.25" customHeight="1" thickBot="1">
      <c r="B1966" s="152"/>
      <c r="C1966" s="153"/>
      <c r="D1966" s="154"/>
      <c r="E1966" s="155"/>
      <c r="F1966" s="153"/>
      <c r="G1966" s="156"/>
      <c r="H1966" s="157"/>
      <c r="I1966" s="158"/>
    </row>
    <row r="1967" spans="2:12" ht="33.75" customHeight="1" thickBot="1">
      <c r="B1967" s="540" t="s">
        <v>1204</v>
      </c>
      <c r="C1967" s="541"/>
      <c r="D1967" s="541"/>
      <c r="E1967" s="542" t="s">
        <v>743</v>
      </c>
      <c r="F1967" s="553" t="s">
        <v>992</v>
      </c>
      <c r="G1967" s="544"/>
      <c r="H1967" s="545"/>
      <c r="I1967" s="546">
        <f>TRUNC(SUM(I1968),2)</f>
        <v>101.25</v>
      </c>
    </row>
    <row r="1968" spans="2:12" ht="25.5">
      <c r="B1968" s="502" t="s">
        <v>785</v>
      </c>
      <c r="C1968" s="503" t="s">
        <v>20</v>
      </c>
      <c r="D1968" s="505">
        <v>98553</v>
      </c>
      <c r="E1968" s="497" t="str">
        <f>IF($D1968&lt;&gt;"",VLOOKUP($D1968,'SINAPI-MT ABRIL 2021'!$A$1:G124058,2,0),"")</f>
        <v>IMPERMEABILIZAÇÃO DE SUPERFÍCIE COM MEMBRANA À BASE DE POLIURETANO, 2 DEMÃOS. AF_06/2018</v>
      </c>
      <c r="F1968" s="498" t="str">
        <f>IF($D1968&lt;&gt;"",VLOOKUP($D1968,'SINAPI-MT ABRIL 2021'!$1:$1048576,3,0),"")</f>
        <v>M2</v>
      </c>
      <c r="G1968" s="508">
        <v>1</v>
      </c>
      <c r="H1968" s="500">
        <f>IF($D1968&lt;&gt;"",VLOOKUP($D1968,'SINAPI-MT ABRIL 2021'!$1:$1048576,4,0),"")</f>
        <v>101.25</v>
      </c>
      <c r="I1968" s="501">
        <f t="shared" ref="I1968" si="428">TRUNC(G1968*H1968,2)</f>
        <v>101.25</v>
      </c>
    </row>
    <row r="1969" spans="2:9" ht="14.25" customHeight="1" thickBot="1">
      <c r="B1969" s="152"/>
      <c r="C1969" s="153"/>
      <c r="D1969" s="154"/>
      <c r="E1969" s="155"/>
      <c r="F1969" s="153"/>
      <c r="G1969" s="156"/>
      <c r="H1969" s="157"/>
      <c r="I1969" s="158"/>
    </row>
    <row r="1970" spans="2:9" ht="43.5" customHeight="1" thickBot="1">
      <c r="B1970" s="540" t="s">
        <v>1205</v>
      </c>
      <c r="C1970" s="541"/>
      <c r="D1970" s="541"/>
      <c r="E1970" s="542" t="s">
        <v>744</v>
      </c>
      <c r="F1970" s="553" t="s">
        <v>992</v>
      </c>
      <c r="G1970" s="544"/>
      <c r="H1970" s="545"/>
      <c r="I1970" s="546">
        <f>TRUNC(SUM(I1971),2)</f>
        <v>26.87</v>
      </c>
    </row>
    <row r="1971" spans="2:9" ht="39.75" customHeight="1">
      <c r="B1971" s="502" t="s">
        <v>785</v>
      </c>
      <c r="C1971" s="503" t="s">
        <v>20</v>
      </c>
      <c r="D1971" s="505">
        <v>100751</v>
      </c>
      <c r="E1971" s="497" t="str">
        <f>IF($D1971&lt;&gt;"",VLOOKUP($D1971,'SINAPI-MT ABRIL 2021'!$A$1:G124061,2,0),"")</f>
        <v>PINTURA COM TINTA EPOXÍDICA DE ACABAMENTO PULVERIZADA SOBRE PERFIL METÁLICO EXECUTADO EM FÁBRICA (02 DEMÃOS). AF_01/2020</v>
      </c>
      <c r="F1971" s="498" t="str">
        <f>IF($D1971&lt;&gt;"",VLOOKUP($D1971,'SINAPI-MT ABRIL 2021'!$1:$1048576,3,0),"")</f>
        <v>M2</v>
      </c>
      <c r="G1971" s="508">
        <v>1</v>
      </c>
      <c r="H1971" s="500">
        <f>IF($D1971&lt;&gt;"",VLOOKUP($D1971,'SINAPI-MT ABRIL 2021'!$1:$1048576,4,0),"")</f>
        <v>26.87</v>
      </c>
      <c r="I1971" s="501">
        <f t="shared" ref="I1971" si="429">TRUNC(G1971*H1971,2)</f>
        <v>26.87</v>
      </c>
    </row>
    <row r="1972" spans="2:9" ht="14.25" customHeight="1" thickBot="1">
      <c r="B1972" s="152"/>
      <c r="C1972" s="153"/>
      <c r="D1972" s="154"/>
      <c r="E1972" s="155"/>
      <c r="F1972" s="153"/>
      <c r="G1972" s="156"/>
      <c r="H1972" s="157"/>
      <c r="I1972" s="158"/>
    </row>
    <row r="1973" spans="2:9" ht="20.25" customHeight="1" thickBot="1">
      <c r="B1973" s="540" t="s">
        <v>1206</v>
      </c>
      <c r="C1973" s="541"/>
      <c r="D1973" s="541"/>
      <c r="E1973" s="542" t="s">
        <v>745</v>
      </c>
      <c r="F1973" s="553" t="s">
        <v>992</v>
      </c>
      <c r="G1973" s="544"/>
      <c r="H1973" s="545"/>
      <c r="I1973" s="546">
        <f>TRUNC(SUM(I1974),2)</f>
        <v>50.62</v>
      </c>
    </row>
    <row r="1974" spans="2:9" ht="28.5" customHeight="1">
      <c r="B1974" s="502" t="s">
        <v>785</v>
      </c>
      <c r="C1974" s="503" t="s">
        <v>20</v>
      </c>
      <c r="D1974" s="505">
        <v>98553</v>
      </c>
      <c r="E1974" s="497" t="str">
        <f>IF($D1974&lt;&gt;"",VLOOKUP($D1974,'SINAPI-MT ABRIL 2021'!$A$1:G124064,2,0),"")</f>
        <v>IMPERMEABILIZAÇÃO DE SUPERFÍCIE COM MEMBRANA À BASE DE POLIURETANO, 2 DEMÃOS. AF_06/2018</v>
      </c>
      <c r="F1974" s="498" t="str">
        <f>IF($D1974&lt;&gt;"",VLOOKUP($D1974,'SINAPI-MT ABRIL 2021'!$1:$1048576,3,0),"")</f>
        <v>M2</v>
      </c>
      <c r="G1974" s="508">
        <v>0.5</v>
      </c>
      <c r="H1974" s="500">
        <f>IF($D1974&lt;&gt;"",VLOOKUP($D1974,'SINAPI-MT ABRIL 2021'!$1:$1048576,4,0),"")</f>
        <v>101.25</v>
      </c>
      <c r="I1974" s="501">
        <f t="shared" ref="I1974" si="430">TRUNC(G1974*H1974,2)</f>
        <v>50.62</v>
      </c>
    </row>
    <row r="1975" spans="2:9" ht="14.25" customHeight="1" thickBot="1">
      <c r="B1975" s="152"/>
      <c r="C1975" s="153"/>
      <c r="D1975" s="154"/>
      <c r="E1975" s="155"/>
      <c r="F1975" s="153"/>
      <c r="G1975" s="156"/>
      <c r="H1975" s="157"/>
      <c r="I1975" s="158"/>
    </row>
    <row r="1976" spans="2:9" ht="15" customHeight="1" thickBot="1">
      <c r="B1976" s="540" t="s">
        <v>1207</v>
      </c>
      <c r="C1976" s="541"/>
      <c r="D1976" s="541"/>
      <c r="E1976" s="542" t="s">
        <v>748</v>
      </c>
      <c r="F1976" s="553" t="s">
        <v>2</v>
      </c>
      <c r="G1976" s="544"/>
      <c r="H1976" s="568"/>
      <c r="I1976" s="546">
        <f>TRUNC(SUM(I1977:I1978),2)</f>
        <v>2.76</v>
      </c>
    </row>
    <row r="1977" spans="2:9" ht="15" customHeight="1">
      <c r="B1977" s="494" t="s">
        <v>786</v>
      </c>
      <c r="C1977" s="495" t="s">
        <v>20</v>
      </c>
      <c r="D1977" s="495">
        <v>3</v>
      </c>
      <c r="E1977" s="497" t="str">
        <f>IF($D1977&lt;&gt;"",VLOOKUP($D1977,'SINAPI-MT ABRIL 2021'!$A$1:G124067,2,0),"")</f>
        <v>ACIDO MURIATICO, DILUICAO 10% A 12% PARA USO EM LIMPEZA</v>
      </c>
      <c r="F1977" s="498" t="str">
        <f>IF($D1977&lt;&gt;"",VLOOKUP($D1977,'SINAPI-MT ABRIL 2021'!$1:$1048576,3,0),"")</f>
        <v xml:space="preserve">L     </v>
      </c>
      <c r="G1977" s="499">
        <v>0.05</v>
      </c>
      <c r="H1977" s="500">
        <f>IF($D1977&lt;&gt;"",VLOOKUP($D1977,'SINAPI-MT ABRIL 2021'!$1:$1048576,4,0),"")</f>
        <v>4.83</v>
      </c>
      <c r="I1977" s="501">
        <f t="shared" ref="I1977:I1978" si="431">TRUNC(G1977*H1977,2)</f>
        <v>0.24</v>
      </c>
    </row>
    <row r="1978" spans="2:9">
      <c r="B1978" s="102" t="s">
        <v>786</v>
      </c>
      <c r="C1978" s="103" t="s">
        <v>20</v>
      </c>
      <c r="D1978" s="103">
        <v>88316</v>
      </c>
      <c r="E1978" s="116" t="str">
        <f>IF($D1978&lt;&gt;"",VLOOKUP($D1978,'SINAPI-MT ABRIL 2021'!$A$1:G124068,2,0),"")</f>
        <v>SERVENTE COM ENCARGOS COMPLEMENTARES</v>
      </c>
      <c r="F1978" s="117" t="str">
        <f>IF($D1978&lt;&gt;"",VLOOKUP($D1978,'SINAPI-MT ABRIL 2021'!$1:$1048576,3,0),"")</f>
        <v>H</v>
      </c>
      <c r="G1978" s="105">
        <v>0.18</v>
      </c>
      <c r="H1978" s="106">
        <f>IF($D1978&lt;&gt;"",VLOOKUP($D1978,'SINAPI-MT ABRIL 2021'!$1:$1048576,4,0),"")</f>
        <v>14.02</v>
      </c>
      <c r="I1978" s="107">
        <f t="shared" si="431"/>
        <v>2.52</v>
      </c>
    </row>
    <row r="1979" spans="2:9" ht="14.25" customHeight="1" thickBot="1">
      <c r="B1979" s="376"/>
      <c r="C1979" s="153"/>
      <c r="D1979" s="154"/>
      <c r="E1979" s="155"/>
      <c r="F1979" s="153"/>
      <c r="G1979" s="478"/>
      <c r="H1979" s="423"/>
      <c r="I1979" s="479"/>
    </row>
    <row r="1980" spans="2:9" ht="14.25" customHeight="1" thickBot="1">
      <c r="B1980" s="540" t="s">
        <v>1208</v>
      </c>
      <c r="C1980" s="541"/>
      <c r="D1980" s="541"/>
      <c r="E1980" s="542" t="s">
        <v>1209</v>
      </c>
      <c r="F1980" s="553" t="s">
        <v>2</v>
      </c>
      <c r="G1980" s="544"/>
      <c r="H1980" s="568"/>
      <c r="I1980" s="546">
        <f>TRUNC(SUM(I1981),2)</f>
        <v>1.1200000000000001</v>
      </c>
    </row>
    <row r="1981" spans="2:9" ht="14.25" customHeight="1">
      <c r="B1981" s="494" t="s">
        <v>786</v>
      </c>
      <c r="C1981" s="495" t="s">
        <v>20</v>
      </c>
      <c r="D1981" s="495">
        <v>88316</v>
      </c>
      <c r="E1981" s="497" t="str">
        <f>IF($D1981&lt;&gt;"",VLOOKUP($D1981,'SINAPI-MT ABRIL 2021'!$A$1:G124071,2,0),"")</f>
        <v>SERVENTE COM ENCARGOS COMPLEMENTARES</v>
      </c>
      <c r="F1981" s="498" t="str">
        <f>IF($D1981&lt;&gt;"",VLOOKUP($D1981,'SINAPI-MT ABRIL 2021'!$1:$1048576,3,0),"")</f>
        <v>H</v>
      </c>
      <c r="G1981" s="499">
        <v>0.08</v>
      </c>
      <c r="H1981" s="500">
        <f>IF($D1981&lt;&gt;"",VLOOKUP($D1981,'SINAPI-MT ABRIL 2021'!$1:$1048576,4,0),"")</f>
        <v>14.02</v>
      </c>
      <c r="I1981" s="501">
        <f t="shared" ref="I1981" si="432">TRUNC(G1981*H1981,2)</f>
        <v>1.1200000000000001</v>
      </c>
    </row>
    <row r="1982" spans="2:9" ht="14.25" customHeight="1" thickBot="1">
      <c r="B1982" s="376"/>
      <c r="C1982" s="153"/>
      <c r="D1982" s="154"/>
      <c r="E1982" s="155"/>
      <c r="F1982" s="153"/>
      <c r="G1982" s="478"/>
      <c r="H1982" s="423"/>
      <c r="I1982" s="479"/>
    </row>
    <row r="1983" spans="2:9" ht="37.5" customHeight="1" thickBot="1">
      <c r="B1983" s="540" t="s">
        <v>1210</v>
      </c>
      <c r="C1983" s="541"/>
      <c r="D1983" s="541"/>
      <c r="E1983" s="542" t="s">
        <v>1211</v>
      </c>
      <c r="F1983" s="543" t="s">
        <v>2</v>
      </c>
      <c r="G1983" s="544"/>
      <c r="H1983" s="568"/>
      <c r="I1983" s="546">
        <f>TRUNC(SUM(I1984:I1985),2)</f>
        <v>15.73</v>
      </c>
    </row>
    <row r="1984" spans="2:9" ht="14.25" customHeight="1">
      <c r="B1984" s="494" t="s">
        <v>783</v>
      </c>
      <c r="C1984" s="495" t="s">
        <v>20</v>
      </c>
      <c r="D1984" s="495">
        <v>88310</v>
      </c>
      <c r="E1984" s="497" t="str">
        <f>IF($D1984&lt;&gt;"",VLOOKUP($D1984,'SINAPI-MT ABRIL 2021'!$A$1:G124074,2,0),"")</f>
        <v>PINTOR COM ENCARGOS COMPLEMENTARES</v>
      </c>
      <c r="F1984" s="498" t="str">
        <f>IF($D1984&lt;&gt;"",VLOOKUP($D1984,'SINAPI-MT ABRIL 2021'!$1:$1048576,3,0),"")</f>
        <v>H</v>
      </c>
      <c r="G1984" s="499">
        <v>0.6</v>
      </c>
      <c r="H1984" s="500">
        <f>IF($D1984&lt;&gt;"",VLOOKUP($D1984,'SINAPI-MT ABRIL 2021'!$1:$1048576,4,0),"")</f>
        <v>18.68</v>
      </c>
      <c r="I1984" s="501">
        <f t="shared" ref="I1984:I1985" si="433">TRUNC(G1984*H1984,2)</f>
        <v>11.2</v>
      </c>
    </row>
    <row r="1985" spans="2:9" ht="14.25" customHeight="1">
      <c r="B1985" s="102" t="s">
        <v>783</v>
      </c>
      <c r="C1985" s="103" t="s">
        <v>20</v>
      </c>
      <c r="D1985" s="103">
        <v>43650</v>
      </c>
      <c r="E1985" s="116" t="str">
        <f>IF($D1985&lt;&gt;"",VLOOKUP($D1985,'SINAPI-MT ABRIL 2021'!$A$1:G124075,2,0),"")</f>
        <v>TINTA ESMALTE BASE AGUA PREMIUM BRILHANTE</v>
      </c>
      <c r="F1985" s="117" t="str">
        <f>IF($D1985&lt;&gt;"",VLOOKUP($D1985,'SINAPI-MT ABRIL 2021'!$1:$1048576,3,0),"")</f>
        <v xml:space="preserve">L     </v>
      </c>
      <c r="G1985" s="105">
        <v>0.18</v>
      </c>
      <c r="H1985" s="106">
        <f>IF($D1985&lt;&gt;"",VLOOKUP($D1985,'SINAPI-MT ABRIL 2021'!$1:$1048576,4,0),"")</f>
        <v>25.17</v>
      </c>
      <c r="I1985" s="107">
        <f t="shared" si="433"/>
        <v>4.53</v>
      </c>
    </row>
    <row r="1986" spans="2:9" ht="14.25" customHeight="1" thickBot="1">
      <c r="B1986" s="376"/>
      <c r="C1986" s="153"/>
      <c r="D1986" s="154"/>
      <c r="E1986" s="155"/>
      <c r="F1986" s="153"/>
      <c r="G1986" s="478"/>
      <c r="H1986" s="423"/>
      <c r="I1986" s="479"/>
    </row>
    <row r="1987" spans="2:9" ht="33" customHeight="1" thickBot="1">
      <c r="B1987" s="540" t="s">
        <v>969</v>
      </c>
      <c r="C1987" s="541"/>
      <c r="D1987" s="541"/>
      <c r="E1987" s="542" t="s">
        <v>1212</v>
      </c>
      <c r="F1987" s="543" t="s">
        <v>0</v>
      </c>
      <c r="G1987" s="544"/>
      <c r="H1987" s="568"/>
      <c r="I1987" s="546">
        <f>TRUNC(SUM(I1988:I1992),2)</f>
        <v>42.91</v>
      </c>
    </row>
    <row r="1988" spans="2:9">
      <c r="B1988" s="494" t="s">
        <v>783</v>
      </c>
      <c r="C1988" s="495" t="s">
        <v>20</v>
      </c>
      <c r="D1988" s="495">
        <v>88309</v>
      </c>
      <c r="E1988" s="497" t="str">
        <f>IF($D1988&lt;&gt;"",VLOOKUP($D1988,'SINAPI-MT ABRIL 2021'!$A$1:G124078,2,0),"")</f>
        <v>PEDREIRO COM ENCARGOS COMPLEMENTARES</v>
      </c>
      <c r="F1988" s="498" t="str">
        <f>IF($D1988&lt;&gt;"",VLOOKUP($D1988,'SINAPI-MT ABRIL 2021'!$1:$1048576,3,0),"")</f>
        <v>H</v>
      </c>
      <c r="G1988" s="499">
        <v>0.44</v>
      </c>
      <c r="H1988" s="500">
        <f>IF($D1988&lt;&gt;"",VLOOKUP($D1988,'SINAPI-MT ABRIL 2021'!$1:$1048576,4,0),"")</f>
        <v>17.670000000000002</v>
      </c>
      <c r="I1988" s="501">
        <f t="shared" ref="I1988:I1992" si="434">TRUNC(G1988*H1988,2)</f>
        <v>7.77</v>
      </c>
    </row>
    <row r="1989" spans="2:9">
      <c r="B1989" s="102" t="s">
        <v>783</v>
      </c>
      <c r="C1989" s="103" t="s">
        <v>20</v>
      </c>
      <c r="D1989" s="103">
        <v>88316</v>
      </c>
      <c r="E1989" s="116" t="str">
        <f>IF($D1989&lt;&gt;"",VLOOKUP($D1989,'SINAPI-MT ABRIL 2021'!$A$1:G124079,2,0),"")</f>
        <v>SERVENTE COM ENCARGOS COMPLEMENTARES</v>
      </c>
      <c r="F1989" s="117" t="str">
        <f>IF($D1989&lt;&gt;"",VLOOKUP($D1989,'SINAPI-MT ABRIL 2021'!$1:$1048576,3,0),"")</f>
        <v>H</v>
      </c>
      <c r="G1989" s="105">
        <v>0.22</v>
      </c>
      <c r="H1989" s="106">
        <f>IF($D1989&lt;&gt;"",VLOOKUP($D1989,'SINAPI-MT ABRIL 2021'!$1:$1048576,4,0),"")</f>
        <v>14.02</v>
      </c>
      <c r="I1989" s="107">
        <f t="shared" si="434"/>
        <v>3.08</v>
      </c>
    </row>
    <row r="1990" spans="2:9">
      <c r="B1990" s="102" t="s">
        <v>783</v>
      </c>
      <c r="C1990" s="103" t="s">
        <v>20</v>
      </c>
      <c r="D1990" s="103">
        <v>1379</v>
      </c>
      <c r="E1990" s="116" t="str">
        <f>IF($D1990&lt;&gt;"",VLOOKUP($D1990,'SINAPI-MT ABRIL 2021'!$A$1:G124080,2,0),"")</f>
        <v>CIMENTO PORTLAND COMPOSTO CP II-32</v>
      </c>
      <c r="F1990" s="117" t="str">
        <f>IF($D1990&lt;&gt;"",VLOOKUP($D1990,'SINAPI-MT ABRIL 2021'!$1:$1048576,3,0),"")</f>
        <v xml:space="preserve">KG    </v>
      </c>
      <c r="G1990" s="105">
        <v>0.24</v>
      </c>
      <c r="H1990" s="106">
        <f>IF($D1990&lt;&gt;"",VLOOKUP($D1990,'SINAPI-MT ABRIL 2021'!$1:$1048576,4,0),"")</f>
        <v>0.6</v>
      </c>
      <c r="I1990" s="107">
        <f t="shared" si="434"/>
        <v>0.14000000000000001</v>
      </c>
    </row>
    <row r="1991" spans="2:9">
      <c r="B1991" s="102" t="s">
        <v>783</v>
      </c>
      <c r="C1991" s="103" t="s">
        <v>20</v>
      </c>
      <c r="D1991" s="103">
        <v>37595</v>
      </c>
      <c r="E1991" s="116" t="str">
        <f>IF($D1991&lt;&gt;"",VLOOKUP($D1991,'SINAPI-MT ABRIL 2021'!$A$1:G124081,2,0),"")</f>
        <v>ARGAMASSA COLANTE TIPO AC III</v>
      </c>
      <c r="F1991" s="117" t="str">
        <f>IF($D1991&lt;&gt;"",VLOOKUP($D1991,'SINAPI-MT ABRIL 2021'!$1:$1048576,3,0),"")</f>
        <v xml:space="preserve">KG    </v>
      </c>
      <c r="G1991" s="105">
        <v>1.22</v>
      </c>
      <c r="H1991" s="106">
        <f>IF($D1991&lt;&gt;"",VLOOKUP($D1991,'SINAPI-MT ABRIL 2021'!$1:$1048576,4,0),"")</f>
        <v>2.46</v>
      </c>
      <c r="I1991" s="107">
        <f t="shared" si="434"/>
        <v>3</v>
      </c>
    </row>
    <row r="1992" spans="2:9" ht="25.5">
      <c r="B1992" s="102" t="s">
        <v>783</v>
      </c>
      <c r="C1992" s="103" t="s">
        <v>20</v>
      </c>
      <c r="D1992" s="103">
        <v>36178</v>
      </c>
      <c r="E1992" s="116" t="str">
        <f>IF($D1992&lt;&gt;"",VLOOKUP($D1992,'SINAPI-MT ABRIL 2021'!$A$1:G124082,2,0),"")</f>
        <v>PISO PODOTATIL DE CONCRETO - DIRECIONAL E ALERTA, *40 X 40 X 2,5* CM</v>
      </c>
      <c r="F1992" s="117" t="str">
        <f>IF($D1992&lt;&gt;"",VLOOKUP($D1992,'SINAPI-MT ABRIL 2021'!$1:$1048576,3,0),"")</f>
        <v xml:space="preserve">UN    </v>
      </c>
      <c r="G1992" s="105">
        <v>2.5</v>
      </c>
      <c r="H1992" s="106">
        <f>IF($D1992&lt;&gt;"",VLOOKUP($D1992,'SINAPI-MT ABRIL 2021'!$1:$1048576,4,0),"")</f>
        <v>11.57</v>
      </c>
      <c r="I1992" s="107">
        <f t="shared" si="434"/>
        <v>28.92</v>
      </c>
    </row>
    <row r="1993" spans="2:9" ht="14.25" customHeight="1">
      <c r="B1993" s="183"/>
      <c r="C1993" s="176"/>
      <c r="D1993" s="184"/>
      <c r="E1993" s="185"/>
      <c r="F1993" s="176"/>
      <c r="G1993" s="248"/>
      <c r="H1993" s="100"/>
      <c r="I1993" s="101"/>
    </row>
    <row r="1994" spans="2:9" ht="14.25" customHeight="1">
      <c r="B1994" s="190" t="s">
        <v>1213</v>
      </c>
      <c r="C1994" s="195"/>
      <c r="D1994" s="195"/>
      <c r="E1994" s="195"/>
      <c r="F1994" s="195"/>
      <c r="G1994" s="220"/>
      <c r="H1994" s="195"/>
      <c r="I1994" s="196"/>
    </row>
    <row r="1995" spans="2:9" ht="14.25" customHeight="1" thickBot="1">
      <c r="B1995" s="402"/>
      <c r="C1995" s="403"/>
      <c r="D1995" s="404"/>
      <c r="E1995" s="405"/>
      <c r="F1995" s="403"/>
      <c r="G1995" s="156"/>
      <c r="H1995" s="157"/>
      <c r="I1995" s="158"/>
    </row>
    <row r="1996" spans="2:9" ht="26.25" customHeight="1" thickBot="1">
      <c r="B1996" s="569" t="s">
        <v>13261</v>
      </c>
      <c r="C1996" s="557"/>
      <c r="D1996" s="570"/>
      <c r="E1996" s="571" t="s">
        <v>13262</v>
      </c>
      <c r="F1996" s="543" t="s">
        <v>4</v>
      </c>
      <c r="G1996" s="544"/>
      <c r="H1996" s="563"/>
      <c r="I1996" s="555">
        <f>TRUNC(SUM(I1997:I1997),2)</f>
        <v>4.2</v>
      </c>
    </row>
    <row r="1997" spans="2:9" ht="14.25" customHeight="1">
      <c r="B1997" s="520" t="s">
        <v>783</v>
      </c>
      <c r="C1997" s="521" t="s">
        <v>20</v>
      </c>
      <c r="D1997" s="533">
        <v>88316</v>
      </c>
      <c r="E1997" s="497" t="str">
        <f>IF($D1997&lt;&gt;"",VLOOKUP($D1997,'SINAPI-MT ABRIL 2021'!$A$1:G124087,2,0),"")</f>
        <v>SERVENTE COM ENCARGOS COMPLEMENTARES</v>
      </c>
      <c r="F1997" s="498" t="str">
        <f>IF($D1997&lt;&gt;"",VLOOKUP($D1997,'SINAPI-MT ABRIL 2021'!$1:$1048576,3,0),"")</f>
        <v>H</v>
      </c>
      <c r="G1997" s="534">
        <v>0.3</v>
      </c>
      <c r="H1997" s="500">
        <f>IF($D1997&lt;&gt;"",VLOOKUP($D1997,'SINAPI-MT ABRIL 2021'!$1:$1048576,4,0),"")</f>
        <v>14.02</v>
      </c>
      <c r="I1997" s="501">
        <f t="shared" ref="I1997" si="435">TRUNC(G1997*H1997,2)</f>
        <v>4.2</v>
      </c>
    </row>
    <row r="1998" spans="2:9" ht="14.25" customHeight="1" thickBot="1">
      <c r="B1998" s="402"/>
      <c r="C1998" s="403"/>
      <c r="D1998" s="404"/>
      <c r="E1998" s="405"/>
      <c r="F1998" s="403"/>
      <c r="G1998" s="156"/>
      <c r="H1998" s="157"/>
      <c r="I1998" s="158"/>
    </row>
    <row r="1999" spans="2:9" ht="49.5" customHeight="1" thickBot="1">
      <c r="B1999" s="569" t="s">
        <v>1214</v>
      </c>
      <c r="C1999" s="557"/>
      <c r="D1999" s="570"/>
      <c r="E1999" s="571" t="s">
        <v>753</v>
      </c>
      <c r="F1999" s="543" t="s">
        <v>1</v>
      </c>
      <c r="G1999" s="544"/>
      <c r="H1999" s="563"/>
      <c r="I1999" s="555">
        <f>TRUNC(SUM(I2000:I2002),2)</f>
        <v>3531.69</v>
      </c>
    </row>
    <row r="2000" spans="2:9" ht="14.25" customHeight="1">
      <c r="B2000" s="520" t="s">
        <v>783</v>
      </c>
      <c r="C2000" s="521" t="s">
        <v>20</v>
      </c>
      <c r="D2000" s="533">
        <v>88316</v>
      </c>
      <c r="E2000" s="497" t="str">
        <f>IF($D2000&lt;&gt;"",VLOOKUP($D2000,'SINAPI-MT ABRIL 2021'!$A$1:G124093,2,0),"")</f>
        <v>SERVENTE COM ENCARGOS COMPLEMENTARES</v>
      </c>
      <c r="F2000" s="498" t="str">
        <f>IF($D2000&lt;&gt;"",VLOOKUP($D2000,'SINAPI-MT ABRIL 2021'!$1:$1048576,3,0),"")</f>
        <v>H</v>
      </c>
      <c r="G2000" s="534">
        <v>1</v>
      </c>
      <c r="H2000" s="500">
        <f>IF($D2000&lt;&gt;"",VLOOKUP($D2000,'SINAPI-MT ABRIL 2021'!$1:$1048576,4,0),"")</f>
        <v>14.02</v>
      </c>
      <c r="I2000" s="501">
        <f t="shared" ref="I2000:I2001" si="436">TRUNC(G2000*H2000,2)</f>
        <v>14.02</v>
      </c>
    </row>
    <row r="2001" spans="2:9" ht="14.25" customHeight="1">
      <c r="B2001" s="175" t="s">
        <v>783</v>
      </c>
      <c r="C2001" s="176" t="s">
        <v>20</v>
      </c>
      <c r="D2001" s="197">
        <v>88309</v>
      </c>
      <c r="E2001" s="116" t="str">
        <f>IF($D2001&lt;&gt;"",VLOOKUP($D2001,'SINAPI-MT ABRIL 2021'!$A$1:G124094,2,0),"")</f>
        <v>PEDREIRO COM ENCARGOS COMPLEMENTARES</v>
      </c>
      <c r="F2001" s="117" t="str">
        <f>IF($D2001&lt;&gt;"",VLOOKUP($D2001,'SINAPI-MT ABRIL 2021'!$1:$1048576,3,0),"")</f>
        <v>H</v>
      </c>
      <c r="G2001" s="221">
        <v>1</v>
      </c>
      <c r="H2001" s="106">
        <f>IF($D2001&lt;&gt;"",VLOOKUP($D2001,'SINAPI-MT ABRIL 2021'!$1:$1048576,4,0),"")</f>
        <v>17.670000000000002</v>
      </c>
      <c r="I2001" s="107">
        <f t="shared" si="436"/>
        <v>17.670000000000002</v>
      </c>
    </row>
    <row r="2002" spans="2:9" ht="25.5" customHeight="1">
      <c r="B2002" s="149" t="s">
        <v>789</v>
      </c>
      <c r="C2002" s="176" t="s">
        <v>964</v>
      </c>
      <c r="D2002" s="103"/>
      <c r="E2002" s="198" t="s">
        <v>753</v>
      </c>
      <c r="F2002" s="176" t="s">
        <v>756</v>
      </c>
      <c r="G2002" s="221">
        <v>1</v>
      </c>
      <c r="H2002" s="106">
        <v>3500</v>
      </c>
      <c r="I2002" s="107">
        <f>TRUNC(G2002*H2002,2)</f>
        <v>3500</v>
      </c>
    </row>
    <row r="2003" spans="2:9" ht="14.25" customHeight="1" thickBot="1">
      <c r="B2003" s="402"/>
      <c r="C2003" s="403"/>
      <c r="D2003" s="404"/>
      <c r="E2003" s="405"/>
      <c r="F2003" s="403"/>
      <c r="G2003" s="156"/>
      <c r="H2003" s="157"/>
      <c r="I2003" s="158"/>
    </row>
    <row r="2004" spans="2:9" ht="58.5" customHeight="1" thickBot="1">
      <c r="B2004" s="569" t="s">
        <v>1215</v>
      </c>
      <c r="C2004" s="557"/>
      <c r="D2004" s="570"/>
      <c r="E2004" s="571" t="s">
        <v>754</v>
      </c>
      <c r="F2004" s="543" t="s">
        <v>1</v>
      </c>
      <c r="G2004" s="544"/>
      <c r="H2004" s="563"/>
      <c r="I2004" s="555">
        <f>TRUNC(SUM(I2005:I2007),2)</f>
        <v>2131.69</v>
      </c>
    </row>
    <row r="2005" spans="2:9" ht="14.25" customHeight="1">
      <c r="B2005" s="520" t="s">
        <v>783</v>
      </c>
      <c r="C2005" s="521" t="s">
        <v>20</v>
      </c>
      <c r="D2005" s="533">
        <v>88316</v>
      </c>
      <c r="E2005" s="497" t="str">
        <f>IF($D2005&lt;&gt;"",VLOOKUP($D2005,'SINAPI-MT ABRIL 2021'!$A$1:G124098,2,0),"")</f>
        <v>SERVENTE COM ENCARGOS COMPLEMENTARES</v>
      </c>
      <c r="F2005" s="498" t="str">
        <f>IF($D2005&lt;&gt;"",VLOOKUP($D2005,'SINAPI-MT ABRIL 2021'!$1:$1048576,3,0),"")</f>
        <v>H</v>
      </c>
      <c r="G2005" s="534">
        <v>1</v>
      </c>
      <c r="H2005" s="500">
        <f>IF($D2005&lt;&gt;"",VLOOKUP($D2005,'SINAPI-MT ABRIL 2021'!$1:$1048576,4,0),"")</f>
        <v>14.02</v>
      </c>
      <c r="I2005" s="501">
        <f t="shared" ref="I2005:I2006" si="437">TRUNC(G2005*H2005,2)</f>
        <v>14.02</v>
      </c>
    </row>
    <row r="2006" spans="2:9" ht="14.25" customHeight="1">
      <c r="B2006" s="175" t="s">
        <v>783</v>
      </c>
      <c r="C2006" s="176" t="s">
        <v>20</v>
      </c>
      <c r="D2006" s="197">
        <v>88309</v>
      </c>
      <c r="E2006" s="116" t="str">
        <f>IF($D2006&lt;&gt;"",VLOOKUP($D2006,'SINAPI-MT ABRIL 2021'!$A$1:G124099,2,0),"")</f>
        <v>PEDREIRO COM ENCARGOS COMPLEMENTARES</v>
      </c>
      <c r="F2006" s="117" t="str">
        <f>IF($D2006&lt;&gt;"",VLOOKUP($D2006,'SINAPI-MT ABRIL 2021'!$1:$1048576,3,0),"")</f>
        <v>H</v>
      </c>
      <c r="G2006" s="221">
        <v>1</v>
      </c>
      <c r="H2006" s="106">
        <f>IF($D2006&lt;&gt;"",VLOOKUP($D2006,'SINAPI-MT ABRIL 2021'!$1:$1048576,4,0),"")</f>
        <v>17.670000000000002</v>
      </c>
      <c r="I2006" s="107">
        <f t="shared" si="437"/>
        <v>17.670000000000002</v>
      </c>
    </row>
    <row r="2007" spans="2:9" ht="25.5" customHeight="1">
      <c r="B2007" s="149" t="s">
        <v>789</v>
      </c>
      <c r="C2007" s="176" t="s">
        <v>964</v>
      </c>
      <c r="D2007" s="103"/>
      <c r="E2007" s="198" t="str">
        <f>E2004</f>
        <v>Confecção e Instalação de Brasão da Prefeitura de Várzea Grande em relevo em aço galvanizado com altura de 30cm.</v>
      </c>
      <c r="F2007" s="176" t="s">
        <v>756</v>
      </c>
      <c r="G2007" s="221">
        <v>1</v>
      </c>
      <c r="H2007" s="106">
        <v>2100</v>
      </c>
      <c r="I2007" s="129">
        <f>TRUNC(H2007*G2007,2)</f>
        <v>2100</v>
      </c>
    </row>
    <row r="2008" spans="2:9" ht="14.25" customHeight="1" thickBot="1">
      <c r="B2008" s="402"/>
      <c r="C2008" s="403"/>
      <c r="D2008" s="404"/>
      <c r="E2008" s="405"/>
      <c r="F2008" s="403"/>
      <c r="G2008" s="156"/>
      <c r="H2008" s="157"/>
      <c r="I2008" s="158"/>
    </row>
    <row r="2009" spans="2:9" ht="14.25" customHeight="1" thickBot="1">
      <c r="B2009" s="569" t="s">
        <v>1216</v>
      </c>
      <c r="C2009" s="557"/>
      <c r="D2009" s="570"/>
      <c r="E2009" s="571" t="s">
        <v>394</v>
      </c>
      <c r="F2009" s="543" t="s">
        <v>1</v>
      </c>
      <c r="G2009" s="544"/>
      <c r="H2009" s="563"/>
      <c r="I2009" s="555">
        <f>TRUNC(SUM(I2010:I2012),2)</f>
        <v>694.22</v>
      </c>
    </row>
    <row r="2010" spans="2:9" ht="14.25" customHeight="1">
      <c r="B2010" s="520" t="s">
        <v>783</v>
      </c>
      <c r="C2010" s="521" t="s">
        <v>20</v>
      </c>
      <c r="D2010" s="533">
        <v>88316</v>
      </c>
      <c r="E2010" s="497" t="str">
        <f>IF($D2010&lt;&gt;"",VLOOKUP($D2010,'SINAPI-MT ABRIL 2021'!$A$1:G124103,2,0),"")</f>
        <v>SERVENTE COM ENCARGOS COMPLEMENTARES</v>
      </c>
      <c r="F2010" s="498" t="str">
        <f>IF($D2010&lt;&gt;"",VLOOKUP($D2010,'SINAPI-MT ABRIL 2021'!$1:$1048576,3,0),"")</f>
        <v>H</v>
      </c>
      <c r="G2010" s="534">
        <v>0.5</v>
      </c>
      <c r="H2010" s="500">
        <f>IF($D2010&lt;&gt;"",VLOOKUP($D2010,'SINAPI-MT ABRIL 2021'!$1:$1048576,4,0),"")</f>
        <v>14.02</v>
      </c>
      <c r="I2010" s="501">
        <f t="shared" ref="I2010:I2012" si="438">TRUNC(G2010*H2010,2)</f>
        <v>7.01</v>
      </c>
    </row>
    <row r="2011" spans="2:9" ht="14.25" customHeight="1">
      <c r="B2011" s="175" t="s">
        <v>783</v>
      </c>
      <c r="C2011" s="176" t="s">
        <v>20</v>
      </c>
      <c r="D2011" s="197">
        <v>88309</v>
      </c>
      <c r="E2011" s="116" t="str">
        <f>IF($D2011&lt;&gt;"",VLOOKUP($D2011,'SINAPI-MT ABRIL 2021'!$A$1:G124104,2,0),"")</f>
        <v>PEDREIRO COM ENCARGOS COMPLEMENTARES</v>
      </c>
      <c r="F2011" s="117" t="str">
        <f>IF($D2011&lt;&gt;"",VLOOKUP($D2011,'SINAPI-MT ABRIL 2021'!$1:$1048576,3,0),"")</f>
        <v>H</v>
      </c>
      <c r="G2011" s="221">
        <v>0.5</v>
      </c>
      <c r="H2011" s="106">
        <f>IF($D2011&lt;&gt;"",VLOOKUP($D2011,'SINAPI-MT ABRIL 2021'!$1:$1048576,4,0),"")</f>
        <v>17.670000000000002</v>
      </c>
      <c r="I2011" s="107">
        <f t="shared" si="438"/>
        <v>8.83</v>
      </c>
    </row>
    <row r="2012" spans="2:9" ht="14.25" customHeight="1">
      <c r="B2012" s="175" t="s">
        <v>789</v>
      </c>
      <c r="C2012" s="176" t="s">
        <v>20</v>
      </c>
      <c r="D2012" s="197">
        <v>10848</v>
      </c>
      <c r="E2012" s="116" t="str">
        <f>IF($D2012&lt;&gt;"",VLOOKUP($D2012,'SINAPI-MT ABRIL 2021'!$A$1:G124105,2,0),"")</f>
        <v>PLACA DE INAUGURACAO METALICA, *40* CM X *60* CM</v>
      </c>
      <c r="F2012" s="117" t="str">
        <f>IF($D2012&lt;&gt;"",VLOOKUP($D2012,'SINAPI-MT ABRIL 2021'!$1:$1048576,3,0),"")</f>
        <v xml:space="preserve">UN    </v>
      </c>
      <c r="G2012" s="221">
        <v>1</v>
      </c>
      <c r="H2012" s="106">
        <f>IF($D2012&lt;&gt;"",VLOOKUP($D2012,'SINAPI-MT ABRIL 2021'!$1:$1048576,4,0),"")</f>
        <v>678.38</v>
      </c>
      <c r="I2012" s="107">
        <f t="shared" si="438"/>
        <v>678.38</v>
      </c>
    </row>
    <row r="2013" spans="2:9" ht="14.25" customHeight="1">
      <c r="B2013" s="175"/>
      <c r="C2013" s="176"/>
      <c r="D2013" s="197"/>
      <c r="E2013" s="180"/>
      <c r="F2013" s="181"/>
      <c r="G2013" s="221"/>
      <c r="H2013" s="106"/>
      <c r="I2013" s="107"/>
    </row>
    <row r="2014" spans="2:9" ht="18" customHeight="1">
      <c r="B2014" s="166" t="s">
        <v>970</v>
      </c>
      <c r="C2014" s="167"/>
      <c r="D2014" s="167"/>
      <c r="E2014" s="167"/>
      <c r="F2014" s="167"/>
      <c r="G2014" s="168"/>
      <c r="H2014" s="167"/>
      <c r="I2014" s="170"/>
    </row>
    <row r="2015" spans="2:9" ht="12.75" customHeight="1">
      <c r="B2015" s="199"/>
      <c r="C2015" s="131"/>
      <c r="D2015" s="131"/>
      <c r="E2015" s="138"/>
      <c r="F2015" s="136"/>
      <c r="G2015" s="222"/>
      <c r="H2015" s="121"/>
      <c r="I2015" s="186"/>
    </row>
    <row r="2016" spans="2:9" ht="12.75" customHeight="1" thickBot="1">
      <c r="B2016" s="480"/>
      <c r="C2016" s="481"/>
      <c r="D2016" s="482"/>
      <c r="E2016" s="415"/>
      <c r="F2016" s="416"/>
      <c r="G2016" s="417"/>
      <c r="H2016" s="418"/>
      <c r="I2016" s="419"/>
    </row>
    <row r="2017" spans="2:9" ht="12.75" customHeight="1" thickBot="1">
      <c r="B2017" s="540" t="s">
        <v>1219</v>
      </c>
      <c r="C2017" s="572"/>
      <c r="D2017" s="572"/>
      <c r="E2017" s="542" t="s">
        <v>974</v>
      </c>
      <c r="F2017" s="572" t="s">
        <v>0</v>
      </c>
      <c r="G2017" s="573"/>
      <c r="H2017" s="574"/>
      <c r="I2017" s="564">
        <f>TRUNC(SUM(I2018:I2020),2)</f>
        <v>203.23</v>
      </c>
    </row>
    <row r="2018" spans="2:9" ht="12.75">
      <c r="B2018" s="535" t="s">
        <v>785</v>
      </c>
      <c r="C2018" s="536" t="s">
        <v>20</v>
      </c>
      <c r="D2018" s="537">
        <v>88247</v>
      </c>
      <c r="E2018" s="497" t="str">
        <f>IF($D2018&lt;&gt;"",VLOOKUP($D2018,'SINAPI-MT ABRIL 2021'!$A$1:G124115,2,0),"")</f>
        <v>AUXILIAR DE ELETRICISTA COM ENCARGOS COMPLEMENTARES</v>
      </c>
      <c r="F2018" s="498" t="str">
        <f>IF($D2018&lt;&gt;"",VLOOKUP($D2018,'SINAPI-MT ABRIL 2021'!$1:$1048576,3,0),"")</f>
        <v>H</v>
      </c>
      <c r="G2018" s="538">
        <v>1</v>
      </c>
      <c r="H2018" s="500">
        <f>IF($D2018&lt;&gt;"",VLOOKUP($D2018,'SINAPI-MT ABRIL 2021'!$1:$1048576,4,0),"")</f>
        <v>14</v>
      </c>
      <c r="I2018" s="501">
        <f t="shared" ref="I2018:I2019" si="439">TRUNC(G2018*H2018,2)</f>
        <v>14</v>
      </c>
    </row>
    <row r="2019" spans="2:9" ht="12.75">
      <c r="B2019" s="200" t="s">
        <v>785</v>
      </c>
      <c r="C2019" s="127" t="s">
        <v>20</v>
      </c>
      <c r="D2019" s="128">
        <v>88264</v>
      </c>
      <c r="E2019" s="116" t="str">
        <f>IF($D2019&lt;&gt;"",VLOOKUP($D2019,'SINAPI-MT ABRIL 2021'!$A$1:G124116,2,0),"")</f>
        <v>ELETRICISTA COM ENCARGOS COMPLEMENTARES</v>
      </c>
      <c r="F2019" s="117" t="str">
        <f>IF($D2019&lt;&gt;"",VLOOKUP($D2019,'SINAPI-MT ABRIL 2021'!$1:$1048576,3,0),"")</f>
        <v>H</v>
      </c>
      <c r="G2019" s="223">
        <v>1</v>
      </c>
      <c r="H2019" s="106">
        <f>IF($D2019&lt;&gt;"",VLOOKUP($D2019,'SINAPI-MT ABRIL 2021'!$1:$1048576,4,0),"")</f>
        <v>18.3</v>
      </c>
      <c r="I2019" s="107">
        <f t="shared" si="439"/>
        <v>18.3</v>
      </c>
    </row>
    <row r="2020" spans="2:9" ht="12.75" customHeight="1">
      <c r="B2020" s="149" t="s">
        <v>789</v>
      </c>
      <c r="C2020" s="127" t="s">
        <v>30</v>
      </c>
      <c r="D2020" s="128"/>
      <c r="E2020" s="113" t="s">
        <v>975</v>
      </c>
      <c r="F2020" s="130" t="s">
        <v>0</v>
      </c>
      <c r="G2020" s="223">
        <v>1</v>
      </c>
      <c r="H2020" s="121">
        <v>170.93</v>
      </c>
      <c r="I2020" s="129">
        <f t="shared" ref="I2020" si="440">TRUNC(H2020*G2020,2)</f>
        <v>170.93</v>
      </c>
    </row>
    <row r="2021" spans="2:9" ht="14.25" customHeight="1" thickBot="1">
      <c r="B2021" s="483"/>
      <c r="C2021" s="484"/>
      <c r="D2021" s="485"/>
      <c r="E2021" s="373"/>
      <c r="F2021" s="486"/>
      <c r="G2021" s="487"/>
      <c r="H2021" s="418"/>
      <c r="I2021" s="419"/>
    </row>
    <row r="2022" spans="2:9" ht="12.75" customHeight="1" thickBot="1">
      <c r="B2022" s="540" t="s">
        <v>1218</v>
      </c>
      <c r="C2022" s="572"/>
      <c r="D2022" s="572"/>
      <c r="E2022" s="542" t="s">
        <v>971</v>
      </c>
      <c r="F2022" s="572" t="s">
        <v>0</v>
      </c>
      <c r="G2022" s="573"/>
      <c r="H2022" s="574"/>
      <c r="I2022" s="564">
        <f>TRUNC(SUM(I2023:I2025),2)</f>
        <v>246.62</v>
      </c>
    </row>
    <row r="2023" spans="2:9" ht="12.75">
      <c r="B2023" s="535" t="s">
        <v>785</v>
      </c>
      <c r="C2023" s="536" t="s">
        <v>20</v>
      </c>
      <c r="D2023" s="537">
        <v>88247</v>
      </c>
      <c r="E2023" s="497" t="str">
        <f>IF($D2023&lt;&gt;"",VLOOKUP($D2023,'SINAPI-MT ABRIL 2021'!$A$1:G124120,2,0),"")</f>
        <v>AUXILIAR DE ELETRICISTA COM ENCARGOS COMPLEMENTARES</v>
      </c>
      <c r="F2023" s="498" t="str">
        <f>IF($D2023&lt;&gt;"",VLOOKUP($D2023,'SINAPI-MT ABRIL 2021'!$1:$1048576,3,0),"")</f>
        <v>H</v>
      </c>
      <c r="G2023" s="538">
        <v>1</v>
      </c>
      <c r="H2023" s="500">
        <f>IF($D2023&lt;&gt;"",VLOOKUP($D2023,'SINAPI-MT ABRIL 2021'!$1:$1048576,4,0),"")</f>
        <v>14</v>
      </c>
      <c r="I2023" s="501">
        <f t="shared" ref="I2023:I2024" si="441">TRUNC(G2023*H2023,2)</f>
        <v>14</v>
      </c>
    </row>
    <row r="2024" spans="2:9" ht="12.75">
      <c r="B2024" s="200" t="s">
        <v>785</v>
      </c>
      <c r="C2024" s="127" t="s">
        <v>20</v>
      </c>
      <c r="D2024" s="128">
        <v>88264</v>
      </c>
      <c r="E2024" s="116" t="str">
        <f>IF($D2024&lt;&gt;"",VLOOKUP($D2024,'SINAPI-MT ABRIL 2021'!$A$1:G124121,2,0),"")</f>
        <v>ELETRICISTA COM ENCARGOS COMPLEMENTARES</v>
      </c>
      <c r="F2024" s="117" t="str">
        <f>IF($D2024&lt;&gt;"",VLOOKUP($D2024,'SINAPI-MT ABRIL 2021'!$1:$1048576,3,0),"")</f>
        <v>H</v>
      </c>
      <c r="G2024" s="223">
        <v>1</v>
      </c>
      <c r="H2024" s="106">
        <f>IF($D2024&lt;&gt;"",VLOOKUP($D2024,'SINAPI-MT ABRIL 2021'!$1:$1048576,4,0),"")</f>
        <v>18.3</v>
      </c>
      <c r="I2024" s="107">
        <f t="shared" si="441"/>
        <v>18.3</v>
      </c>
    </row>
    <row r="2025" spans="2:9" ht="12.75" customHeight="1">
      <c r="B2025" s="149" t="s">
        <v>789</v>
      </c>
      <c r="C2025" s="127" t="s">
        <v>30</v>
      </c>
      <c r="D2025" s="128"/>
      <c r="E2025" s="113" t="s">
        <v>972</v>
      </c>
      <c r="F2025" s="130" t="s">
        <v>0</v>
      </c>
      <c r="G2025" s="223">
        <v>1</v>
      </c>
      <c r="H2025" s="121">
        <v>214.32</v>
      </c>
      <c r="I2025" s="129">
        <f t="shared" ref="I2025" si="442">TRUNC(H2025*G2025,2)</f>
        <v>214.32</v>
      </c>
    </row>
    <row r="2026" spans="2:9" ht="12.75" customHeight="1" thickBot="1">
      <c r="B2026" s="483"/>
      <c r="C2026" s="484"/>
      <c r="D2026" s="485"/>
      <c r="E2026" s="373"/>
      <c r="F2026" s="486"/>
      <c r="G2026" s="487"/>
      <c r="H2026" s="418"/>
      <c r="I2026" s="426"/>
    </row>
    <row r="2027" spans="2:9" ht="12.75" customHeight="1" thickBot="1">
      <c r="B2027" s="540" t="s">
        <v>1217</v>
      </c>
      <c r="C2027" s="572"/>
      <c r="D2027" s="572"/>
      <c r="E2027" s="542" t="s">
        <v>977</v>
      </c>
      <c r="F2027" s="572" t="s">
        <v>0</v>
      </c>
      <c r="G2027" s="573"/>
      <c r="H2027" s="574"/>
      <c r="I2027" s="564">
        <f>TRUNC(SUM(I2028:I2030),2)</f>
        <v>506.6</v>
      </c>
    </row>
    <row r="2028" spans="2:9" ht="12.75" customHeight="1">
      <c r="B2028" s="535" t="s">
        <v>785</v>
      </c>
      <c r="C2028" s="536" t="s">
        <v>20</v>
      </c>
      <c r="D2028" s="537">
        <v>88247</v>
      </c>
      <c r="E2028" s="497" t="str">
        <f>IF($D2028&lt;&gt;"",VLOOKUP($D2028,'SINAPI-MT ABRIL 2021'!$A$1:G124125,2,0),"")</f>
        <v>AUXILIAR DE ELETRICISTA COM ENCARGOS COMPLEMENTARES</v>
      </c>
      <c r="F2028" s="498" t="str">
        <f>IF($D2028&lt;&gt;"",VLOOKUP($D2028,'SINAPI-MT ABRIL 2021'!$1:$1048576,3,0),"")</f>
        <v>H</v>
      </c>
      <c r="G2028" s="538">
        <v>1</v>
      </c>
      <c r="H2028" s="500">
        <f>IF($D2028&lt;&gt;"",VLOOKUP($D2028,'SINAPI-MT ABRIL 2021'!$1:$1048576,4,0),"")</f>
        <v>14</v>
      </c>
      <c r="I2028" s="501">
        <f t="shared" ref="I2028:I2029" si="443">TRUNC(G2028*H2028,2)</f>
        <v>14</v>
      </c>
    </row>
    <row r="2029" spans="2:9" ht="12.75">
      <c r="B2029" s="200" t="s">
        <v>785</v>
      </c>
      <c r="C2029" s="127" t="s">
        <v>20</v>
      </c>
      <c r="D2029" s="128">
        <v>88264</v>
      </c>
      <c r="E2029" s="116" t="str">
        <f>IF($D2029&lt;&gt;"",VLOOKUP($D2029,'SINAPI-MT ABRIL 2021'!$A$1:G124126,2,0),"")</f>
        <v>ELETRICISTA COM ENCARGOS COMPLEMENTARES</v>
      </c>
      <c r="F2029" s="117" t="str">
        <f>IF($D2029&lt;&gt;"",VLOOKUP($D2029,'SINAPI-MT ABRIL 2021'!$1:$1048576,3,0),"")</f>
        <v>H</v>
      </c>
      <c r="G2029" s="223">
        <v>1</v>
      </c>
      <c r="H2029" s="106">
        <f>IF($D2029&lt;&gt;"",VLOOKUP($D2029,'SINAPI-MT ABRIL 2021'!$1:$1048576,4,0),"")</f>
        <v>18.3</v>
      </c>
      <c r="I2029" s="107">
        <f t="shared" si="443"/>
        <v>18.3</v>
      </c>
    </row>
    <row r="2030" spans="2:9" ht="12.75" customHeight="1">
      <c r="B2030" s="149" t="s">
        <v>789</v>
      </c>
      <c r="C2030" s="127" t="s">
        <v>30</v>
      </c>
      <c r="D2030" s="128"/>
      <c r="E2030" s="113" t="s">
        <v>978</v>
      </c>
      <c r="F2030" s="130" t="s">
        <v>0</v>
      </c>
      <c r="G2030" s="223">
        <v>1</v>
      </c>
      <c r="H2030" s="121">
        <v>474.3</v>
      </c>
      <c r="I2030" s="129">
        <f t="shared" ref="I2030" si="444">TRUNC(H2030*G2030,2)</f>
        <v>474.3</v>
      </c>
    </row>
    <row r="2031" spans="2:9" ht="12.75" customHeight="1" thickBot="1">
      <c r="B2031" s="413"/>
      <c r="C2031" s="414"/>
      <c r="D2031" s="488"/>
      <c r="E2031" s="415"/>
      <c r="F2031" s="416"/>
      <c r="G2031" s="489"/>
      <c r="H2031" s="418"/>
      <c r="I2031" s="419"/>
    </row>
    <row r="2032" spans="2:9" ht="12.75" customHeight="1" thickBot="1">
      <c r="B2032" s="540" t="s">
        <v>1220</v>
      </c>
      <c r="C2032" s="575"/>
      <c r="D2032" s="575"/>
      <c r="E2032" s="576" t="s">
        <v>982</v>
      </c>
      <c r="F2032" s="575" t="s">
        <v>983</v>
      </c>
      <c r="G2032" s="577"/>
      <c r="H2032" s="574"/>
      <c r="I2032" s="564">
        <f>TRUNC(SUM(I2033:I2035),2)</f>
        <v>18.02</v>
      </c>
    </row>
    <row r="2033" spans="2:9" ht="12.75">
      <c r="B2033" s="525" t="s">
        <v>785</v>
      </c>
      <c r="C2033" s="526" t="s">
        <v>20</v>
      </c>
      <c r="D2033" s="539">
        <v>88247</v>
      </c>
      <c r="E2033" s="497" t="str">
        <f>IF($D2033&lt;&gt;"",VLOOKUP($D2033,'SINAPI-MT ABRIL 2021'!$A$1:G124135,2,0),"")</f>
        <v>AUXILIAR DE ELETRICISTA COM ENCARGOS COMPLEMENTARES</v>
      </c>
      <c r="F2033" s="498" t="str">
        <f>IF($D2033&lt;&gt;"",VLOOKUP($D2033,'SINAPI-MT ABRIL 2021'!$1:$1048576,3,0),"")</f>
        <v>H</v>
      </c>
      <c r="G2033" s="529">
        <v>0.2</v>
      </c>
      <c r="H2033" s="500">
        <f>IF($D2033&lt;&gt;"",VLOOKUP($D2033,'SINAPI-MT ABRIL 2021'!$1:$1048576,4,0),"")</f>
        <v>14</v>
      </c>
      <c r="I2033" s="501">
        <f t="shared" ref="I2033:I2034" si="445">TRUNC(G2033*H2033,2)</f>
        <v>2.8</v>
      </c>
    </row>
    <row r="2034" spans="2:9" ht="12.75">
      <c r="B2034" s="139" t="s">
        <v>785</v>
      </c>
      <c r="C2034" s="131" t="s">
        <v>20</v>
      </c>
      <c r="D2034" s="132">
        <v>88264</v>
      </c>
      <c r="E2034" s="116" t="str">
        <f>IF($D2034&lt;&gt;"",VLOOKUP($D2034,'SINAPI-MT ABRIL 2021'!$A$1:G124136,2,0),"")</f>
        <v>ELETRICISTA COM ENCARGOS COMPLEMENTARES</v>
      </c>
      <c r="F2034" s="117" t="str">
        <f>IF($D2034&lt;&gt;"",VLOOKUP($D2034,'SINAPI-MT ABRIL 2021'!$1:$1048576,3,0),"")</f>
        <v>H</v>
      </c>
      <c r="G2034" s="133">
        <v>0.2</v>
      </c>
      <c r="H2034" s="106">
        <f>IF($D2034&lt;&gt;"",VLOOKUP($D2034,'SINAPI-MT ABRIL 2021'!$1:$1048576,4,0),"")</f>
        <v>18.3</v>
      </c>
      <c r="I2034" s="107">
        <f t="shared" si="445"/>
        <v>3.66</v>
      </c>
    </row>
    <row r="2035" spans="2:9" ht="12.75" customHeight="1">
      <c r="B2035" s="149" t="s">
        <v>789</v>
      </c>
      <c r="C2035" s="131" t="s">
        <v>30</v>
      </c>
      <c r="D2035" s="132"/>
      <c r="E2035" s="113" t="s">
        <v>982</v>
      </c>
      <c r="F2035" s="134" t="s">
        <v>1</v>
      </c>
      <c r="G2035" s="133">
        <v>1</v>
      </c>
      <c r="H2035" s="135">
        <v>11.56</v>
      </c>
      <c r="I2035" s="129">
        <f t="shared" ref="I2035" si="446">TRUNC(H2035*G2035,2)</f>
        <v>11.56</v>
      </c>
    </row>
    <row r="2036" spans="2:9" ht="12.75" customHeight="1" thickBot="1">
      <c r="B2036" s="413"/>
      <c r="C2036" s="414"/>
      <c r="D2036" s="414"/>
      <c r="E2036" s="415"/>
      <c r="F2036" s="416"/>
      <c r="G2036" s="490"/>
      <c r="H2036" s="418"/>
      <c r="I2036" s="424"/>
    </row>
    <row r="2037" spans="2:9" ht="12.75" customHeight="1" thickBot="1">
      <c r="B2037" s="540" t="s">
        <v>395</v>
      </c>
      <c r="C2037" s="575"/>
      <c r="D2037" s="575"/>
      <c r="E2037" s="576" t="s">
        <v>984</v>
      </c>
      <c r="F2037" s="578" t="s">
        <v>1</v>
      </c>
      <c r="G2037" s="577"/>
      <c r="H2037" s="574"/>
      <c r="I2037" s="564">
        <f>TRUNC(SUM(I2038:I2040),2)</f>
        <v>223.32</v>
      </c>
    </row>
    <row r="2038" spans="2:9" ht="12.75" customHeight="1">
      <c r="B2038" s="525" t="s">
        <v>785</v>
      </c>
      <c r="C2038" s="526" t="s">
        <v>20</v>
      </c>
      <c r="D2038" s="539">
        <v>88247</v>
      </c>
      <c r="E2038" s="497" t="str">
        <f>IF($D2038&lt;&gt;"",VLOOKUP($D2038,'SINAPI-MT ABRIL 2021'!$A$1:G124140,2,0),"")</f>
        <v>AUXILIAR DE ELETRICISTA COM ENCARGOS COMPLEMENTARES</v>
      </c>
      <c r="F2038" s="498" t="str">
        <f>IF($D2038&lt;&gt;"",VLOOKUP($D2038,'SINAPI-MT ABRIL 2021'!$1:$1048576,3,0),"")</f>
        <v>H</v>
      </c>
      <c r="G2038" s="529">
        <v>0.15</v>
      </c>
      <c r="H2038" s="500">
        <f>IF($D2038&lt;&gt;"",VLOOKUP($D2038,'SINAPI-MT ABRIL 2021'!$1:$1048576,4,0),"")</f>
        <v>14</v>
      </c>
      <c r="I2038" s="501">
        <f t="shared" ref="I2038:I2040" si="447">TRUNC(G2038*H2038,2)</f>
        <v>2.1</v>
      </c>
    </row>
    <row r="2039" spans="2:9" ht="12.75">
      <c r="B2039" s="139" t="s">
        <v>785</v>
      </c>
      <c r="C2039" s="131" t="s">
        <v>20</v>
      </c>
      <c r="D2039" s="132">
        <v>88264</v>
      </c>
      <c r="E2039" s="116" t="str">
        <f>IF($D2039&lt;&gt;"",VLOOKUP($D2039,'SINAPI-MT ABRIL 2021'!$A$1:G124141,2,0),"")</f>
        <v>ELETRICISTA COM ENCARGOS COMPLEMENTARES</v>
      </c>
      <c r="F2039" s="117" t="str">
        <f>IF($D2039&lt;&gt;"",VLOOKUP($D2039,'SINAPI-MT ABRIL 2021'!$1:$1048576,3,0),"")</f>
        <v>H</v>
      </c>
      <c r="G2039" s="133">
        <v>0.15</v>
      </c>
      <c r="H2039" s="106">
        <f>IF($D2039&lt;&gt;"",VLOOKUP($D2039,'SINAPI-MT ABRIL 2021'!$1:$1048576,4,0),"")</f>
        <v>18.3</v>
      </c>
      <c r="I2039" s="107">
        <f t="shared" si="447"/>
        <v>2.74</v>
      </c>
    </row>
    <row r="2040" spans="2:9" ht="38.25">
      <c r="B2040" s="139" t="s">
        <v>789</v>
      </c>
      <c r="C2040" s="131" t="s">
        <v>20</v>
      </c>
      <c r="D2040" s="132">
        <v>10851</v>
      </c>
      <c r="E2040" s="116" t="str">
        <f>IF($D2040&lt;&gt;"",VLOOKUP($D2040,'SINAPI-MT ABRIL 2021'!$A$1:G124142,2,0),"")</f>
        <v>PLACA DE ACRILICO TRANSPARENTE ADESIVADA PARA SINALIZACAO DE PORTAS, BORDA POLIDA, DE *25 X 8*, E = 6 MM (NAO INCLUI ACESSORIOS PARA FIXACAO)</v>
      </c>
      <c r="F2040" s="117" t="str">
        <f>IF($D2040&lt;&gt;"",VLOOKUP($D2040,'SINAPI-MT ABRIL 2021'!$1:$1048576,3,0),"")</f>
        <v xml:space="preserve">UN    </v>
      </c>
      <c r="G2040" s="133">
        <v>4</v>
      </c>
      <c r="H2040" s="106">
        <f>IF($D2040&lt;&gt;"",VLOOKUP($D2040,'SINAPI-MT ABRIL 2021'!$1:$1048576,4,0),"")</f>
        <v>54.62</v>
      </c>
      <c r="I2040" s="107">
        <f t="shared" si="447"/>
        <v>218.48</v>
      </c>
    </row>
    <row r="2041" spans="2:9" ht="12.75" customHeight="1" thickBot="1">
      <c r="B2041" s="413"/>
      <c r="C2041" s="414"/>
      <c r="D2041" s="414"/>
      <c r="E2041" s="415"/>
      <c r="F2041" s="416"/>
      <c r="G2041" s="490"/>
      <c r="H2041" s="418"/>
      <c r="I2041" s="424"/>
    </row>
    <row r="2042" spans="2:9" ht="12.75" customHeight="1" thickBot="1">
      <c r="B2042" s="540" t="s">
        <v>1221</v>
      </c>
      <c r="C2042" s="575"/>
      <c r="D2042" s="575"/>
      <c r="E2042" s="576" t="s">
        <v>985</v>
      </c>
      <c r="F2042" s="578" t="s">
        <v>1</v>
      </c>
      <c r="G2042" s="577"/>
      <c r="H2042" s="574"/>
      <c r="I2042" s="564">
        <f>TRUNC(SUM(I2043:I2045),2)</f>
        <v>3.57</v>
      </c>
    </row>
    <row r="2043" spans="2:9" ht="12.75" customHeight="1">
      <c r="B2043" s="525" t="s">
        <v>785</v>
      </c>
      <c r="C2043" s="526" t="s">
        <v>20</v>
      </c>
      <c r="D2043" s="539">
        <v>88247</v>
      </c>
      <c r="E2043" s="497" t="str">
        <f>IF($D2043&lt;&gt;"",VLOOKUP($D2043,'SINAPI-MT ABRIL 2021'!$A$1:G124145,2,0),"")</f>
        <v>AUXILIAR DE ELETRICISTA COM ENCARGOS COMPLEMENTARES</v>
      </c>
      <c r="F2043" s="498" t="str">
        <f>IF($D2043&lt;&gt;"",VLOOKUP($D2043,'SINAPI-MT ABRIL 2021'!$1:$1048576,3,0),"")</f>
        <v>H</v>
      </c>
      <c r="G2043" s="529">
        <v>0.1</v>
      </c>
      <c r="H2043" s="500">
        <f>IF($D2043&lt;&gt;"",VLOOKUP($D2043,'SINAPI-MT ABRIL 2021'!$1:$1048576,4,0),"")</f>
        <v>14</v>
      </c>
      <c r="I2043" s="501">
        <f t="shared" ref="I2043:I2045" si="448">TRUNC(G2043*H2043,2)</f>
        <v>1.4</v>
      </c>
    </row>
    <row r="2044" spans="2:9" ht="12.75">
      <c r="B2044" s="139" t="s">
        <v>785</v>
      </c>
      <c r="C2044" s="131" t="s">
        <v>20</v>
      </c>
      <c r="D2044" s="132">
        <v>88264</v>
      </c>
      <c r="E2044" s="116" t="str">
        <f>IF($D2044&lt;&gt;"",VLOOKUP($D2044,'SINAPI-MT ABRIL 2021'!$A$1:G124146,2,0),"")</f>
        <v>ELETRICISTA COM ENCARGOS COMPLEMENTARES</v>
      </c>
      <c r="F2044" s="117" t="str">
        <f>IF($D2044&lt;&gt;"",VLOOKUP($D2044,'SINAPI-MT ABRIL 2021'!$1:$1048576,3,0),"")</f>
        <v>H</v>
      </c>
      <c r="G2044" s="133">
        <v>0.1</v>
      </c>
      <c r="H2044" s="106">
        <f>IF($D2044&lt;&gt;"",VLOOKUP($D2044,'SINAPI-MT ABRIL 2021'!$1:$1048576,4,0),"")</f>
        <v>18.3</v>
      </c>
      <c r="I2044" s="107">
        <f t="shared" si="448"/>
        <v>1.83</v>
      </c>
    </row>
    <row r="2045" spans="2:9" ht="25.5">
      <c r="B2045" s="139" t="s">
        <v>789</v>
      </c>
      <c r="C2045" s="131" t="s">
        <v>20</v>
      </c>
      <c r="D2045" s="132">
        <v>11948</v>
      </c>
      <c r="E2045" s="116" t="str">
        <f>IF($D2045&lt;&gt;"",VLOOKUP($D2045,'SINAPI-MT ABRIL 2021'!$A$1:G124147,2,0),"")</f>
        <v>PARAFUSO ZINCADO, SEXTAVADO, COM ROSCA SOBERBA, DIAMETRO 5/16", COMPRIMENTO 40 MM</v>
      </c>
      <c r="F2045" s="117" t="str">
        <f>IF($D2045&lt;&gt;"",VLOOKUP($D2045,'SINAPI-MT ABRIL 2021'!$1:$1048576,3,0),"")</f>
        <v xml:space="preserve">UN    </v>
      </c>
      <c r="G2045" s="133">
        <v>1</v>
      </c>
      <c r="H2045" s="106">
        <f>IF($D2045&lt;&gt;"",VLOOKUP($D2045,'SINAPI-MT ABRIL 2021'!$1:$1048576,4,0),"")</f>
        <v>0.34</v>
      </c>
      <c r="I2045" s="107">
        <f t="shared" si="448"/>
        <v>0.34</v>
      </c>
    </row>
    <row r="2046" spans="2:9" ht="12.75" customHeight="1" thickBot="1">
      <c r="B2046" s="413"/>
      <c r="C2046" s="414"/>
      <c r="D2046" s="414"/>
      <c r="E2046" s="415"/>
      <c r="F2046" s="416"/>
      <c r="G2046" s="490"/>
      <c r="H2046" s="418"/>
      <c r="I2046" s="424"/>
    </row>
    <row r="2047" spans="2:9" ht="12.75" customHeight="1" thickBot="1">
      <c r="B2047" s="540" t="s">
        <v>1222</v>
      </c>
      <c r="C2047" s="575"/>
      <c r="D2047" s="575"/>
      <c r="E2047" s="576" t="s">
        <v>986</v>
      </c>
      <c r="F2047" s="578" t="s">
        <v>1</v>
      </c>
      <c r="G2047" s="577"/>
      <c r="H2047" s="574"/>
      <c r="I2047" s="564">
        <f>TRUNC(SUM(I2048:I2050),2)</f>
        <v>4.3499999999999996</v>
      </c>
    </row>
    <row r="2048" spans="2:9" ht="12.75" customHeight="1">
      <c r="B2048" s="525" t="s">
        <v>785</v>
      </c>
      <c r="C2048" s="526" t="s">
        <v>20</v>
      </c>
      <c r="D2048" s="539">
        <v>88247</v>
      </c>
      <c r="E2048" s="497" t="str">
        <f>IF($D2048&lt;&gt;"",VLOOKUP($D2048,'SINAPI-MT ABRIL 2021'!$A$1:G124150,2,0),"")</f>
        <v>AUXILIAR DE ELETRICISTA COM ENCARGOS COMPLEMENTARES</v>
      </c>
      <c r="F2048" s="498" t="str">
        <f>IF($D2048&lt;&gt;"",VLOOKUP($D2048,'SINAPI-MT ABRIL 2021'!$1:$1048576,3,0),"")</f>
        <v>H</v>
      </c>
      <c r="G2048" s="529">
        <v>0.1</v>
      </c>
      <c r="H2048" s="500">
        <f>IF($D2048&lt;&gt;"",VLOOKUP($D2048,'SINAPI-MT ABRIL 2021'!$1:$1048576,4,0),"")</f>
        <v>14</v>
      </c>
      <c r="I2048" s="501">
        <f t="shared" ref="I2048:I2049" si="449">TRUNC(G2048*H2048,2)</f>
        <v>1.4</v>
      </c>
    </row>
    <row r="2049" spans="2:9" ht="12.75">
      <c r="B2049" s="139" t="s">
        <v>785</v>
      </c>
      <c r="C2049" s="131" t="s">
        <v>20</v>
      </c>
      <c r="D2049" s="132">
        <v>88264</v>
      </c>
      <c r="E2049" s="116" t="str">
        <f>IF($D2049&lt;&gt;"",VLOOKUP($D2049,'SINAPI-MT ABRIL 2021'!$A$1:G124151,2,0),"")</f>
        <v>ELETRICISTA COM ENCARGOS COMPLEMENTARES</v>
      </c>
      <c r="F2049" s="117" t="str">
        <f>IF($D2049&lt;&gt;"",VLOOKUP($D2049,'SINAPI-MT ABRIL 2021'!$1:$1048576,3,0),"")</f>
        <v>H</v>
      </c>
      <c r="G2049" s="133">
        <v>0.1</v>
      </c>
      <c r="H2049" s="106">
        <f>IF($D2049&lt;&gt;"",VLOOKUP($D2049,'SINAPI-MT ABRIL 2021'!$1:$1048576,4,0),"")</f>
        <v>18.3</v>
      </c>
      <c r="I2049" s="107">
        <f t="shared" si="449"/>
        <v>1.83</v>
      </c>
    </row>
    <row r="2050" spans="2:9" ht="12.75" customHeight="1">
      <c r="B2050" s="149" t="s">
        <v>789</v>
      </c>
      <c r="C2050" s="131" t="s">
        <v>30</v>
      </c>
      <c r="D2050" s="132"/>
      <c r="E2050" s="116" t="s">
        <v>400</v>
      </c>
      <c r="F2050" s="134" t="s">
        <v>858</v>
      </c>
      <c r="G2050" s="133">
        <v>1</v>
      </c>
      <c r="H2050" s="135">
        <v>1.1200000000000001</v>
      </c>
      <c r="I2050" s="129">
        <f t="shared" ref="I2050" si="450">TRUNC(H2050*G2050,2)</f>
        <v>1.1200000000000001</v>
      </c>
    </row>
    <row r="2051" spans="2:9" ht="12.75" customHeight="1" thickBot="1">
      <c r="B2051" s="413"/>
      <c r="C2051" s="414"/>
      <c r="D2051" s="414"/>
      <c r="E2051" s="415"/>
      <c r="F2051" s="416"/>
      <c r="G2051" s="490"/>
      <c r="H2051" s="418"/>
      <c r="I2051" s="424"/>
    </row>
    <row r="2052" spans="2:9" ht="26.25" thickBot="1">
      <c r="B2052" s="540" t="s">
        <v>1223</v>
      </c>
      <c r="C2052" s="575"/>
      <c r="D2052" s="575"/>
      <c r="E2052" s="579" t="s">
        <v>987</v>
      </c>
      <c r="F2052" s="578" t="s">
        <v>1</v>
      </c>
      <c r="G2052" s="577"/>
      <c r="H2052" s="574"/>
      <c r="I2052" s="564">
        <f>TRUNC(SUM(I2053:I2055),2)</f>
        <v>25.39</v>
      </c>
    </row>
    <row r="2053" spans="2:9" ht="12.75" customHeight="1">
      <c r="B2053" s="525" t="s">
        <v>785</v>
      </c>
      <c r="C2053" s="526" t="s">
        <v>20</v>
      </c>
      <c r="D2053" s="539">
        <v>88247</v>
      </c>
      <c r="E2053" s="497" t="str">
        <f>IF($D2053&lt;&gt;"",VLOOKUP($D2053,'SINAPI-MT ABRIL 2021'!$A$1:G124155,2,0),"")</f>
        <v>AUXILIAR DE ELETRICISTA COM ENCARGOS COMPLEMENTARES</v>
      </c>
      <c r="F2053" s="498" t="str">
        <f>IF($D2053&lt;&gt;"",VLOOKUP($D2053,'SINAPI-MT ABRIL 2021'!$1:$1048576,3,0),"")</f>
        <v>H</v>
      </c>
      <c r="G2053" s="529">
        <v>0.1</v>
      </c>
      <c r="H2053" s="500">
        <f>IF($D2053&lt;&gt;"",VLOOKUP($D2053,'SINAPI-MT ABRIL 2021'!$1:$1048576,4,0),"")</f>
        <v>14</v>
      </c>
      <c r="I2053" s="501">
        <f t="shared" ref="I2053:I2055" si="451">TRUNC(G2053*H2053,2)</f>
        <v>1.4</v>
      </c>
    </row>
    <row r="2054" spans="2:9" ht="12.75">
      <c r="B2054" s="139" t="s">
        <v>785</v>
      </c>
      <c r="C2054" s="131" t="s">
        <v>20</v>
      </c>
      <c r="D2054" s="132">
        <v>88264</v>
      </c>
      <c r="E2054" s="116" t="str">
        <f>IF($D2054&lt;&gt;"",VLOOKUP($D2054,'SINAPI-MT ABRIL 2021'!$A$1:G124156,2,0),"")</f>
        <v>ELETRICISTA COM ENCARGOS COMPLEMENTARES</v>
      </c>
      <c r="F2054" s="117" t="str">
        <f>IF($D2054&lt;&gt;"",VLOOKUP($D2054,'SINAPI-MT ABRIL 2021'!$1:$1048576,3,0),"")</f>
        <v>H</v>
      </c>
      <c r="G2054" s="133">
        <v>0.1</v>
      </c>
      <c r="H2054" s="106">
        <f>IF($D2054&lt;&gt;"",VLOOKUP($D2054,'SINAPI-MT ABRIL 2021'!$1:$1048576,4,0),"")</f>
        <v>18.3</v>
      </c>
      <c r="I2054" s="107">
        <f t="shared" si="451"/>
        <v>1.83</v>
      </c>
    </row>
    <row r="2055" spans="2:9" ht="25.5">
      <c r="B2055" s="139" t="s">
        <v>789</v>
      </c>
      <c r="C2055" s="131" t="s">
        <v>20</v>
      </c>
      <c r="D2055" s="132">
        <v>1593</v>
      </c>
      <c r="E2055" s="116" t="str">
        <f>IF($D2055&lt;&gt;"",VLOOKUP($D2055,'SINAPI-MT ABRIL 2021'!$A$1:G124157,2,0),"")</f>
        <v>TERMINAL METALICO A PRESSAO PARA 1 CABO DE 185 MM2, COM 1 FURO DE FIXACAO</v>
      </c>
      <c r="F2055" s="117" t="str">
        <f>IF($D2055&lt;&gt;"",VLOOKUP($D2055,'SINAPI-MT ABRIL 2021'!$1:$1048576,3,0),"")</f>
        <v xml:space="preserve">UN    </v>
      </c>
      <c r="G2055" s="133">
        <v>1</v>
      </c>
      <c r="H2055" s="106">
        <f>IF($D2055&lt;&gt;"",VLOOKUP($D2055,'SINAPI-MT ABRIL 2021'!$1:$1048576,4,0),"")</f>
        <v>22.16</v>
      </c>
      <c r="I2055" s="107">
        <f t="shared" si="451"/>
        <v>22.16</v>
      </c>
    </row>
    <row r="2056" spans="2:9" ht="12.75" customHeight="1" thickBot="1">
      <c r="B2056" s="413"/>
      <c r="C2056" s="414"/>
      <c r="D2056" s="414"/>
      <c r="E2056" s="415"/>
      <c r="F2056" s="416"/>
      <c r="G2056" s="490"/>
      <c r="H2056" s="418"/>
      <c r="I2056" s="424"/>
    </row>
    <row r="2057" spans="2:9" ht="26.25" thickBot="1">
      <c r="B2057" s="540" t="s">
        <v>1224</v>
      </c>
      <c r="C2057" s="575"/>
      <c r="D2057" s="575"/>
      <c r="E2057" s="579" t="s">
        <v>988</v>
      </c>
      <c r="F2057" s="578" t="s">
        <v>1</v>
      </c>
      <c r="G2057" s="577"/>
      <c r="H2057" s="574"/>
      <c r="I2057" s="564">
        <f>TRUNC(SUM(I2058:I2060),2)</f>
        <v>16.63</v>
      </c>
    </row>
    <row r="2058" spans="2:9" ht="25.5" customHeight="1">
      <c r="B2058" s="525" t="s">
        <v>785</v>
      </c>
      <c r="C2058" s="526" t="s">
        <v>20</v>
      </c>
      <c r="D2058" s="539">
        <v>88247</v>
      </c>
      <c r="E2058" s="497" t="str">
        <f>IF($D2058&lt;&gt;"",VLOOKUP($D2058,'SINAPI-MT ABRIL 2021'!$A$1:G124160,2,0),"")</f>
        <v>AUXILIAR DE ELETRICISTA COM ENCARGOS COMPLEMENTARES</v>
      </c>
      <c r="F2058" s="498" t="str">
        <f>IF($D2058&lt;&gt;"",VLOOKUP($D2058,'SINAPI-MT ABRIL 2021'!$1:$1048576,3,0),"")</f>
        <v>H</v>
      </c>
      <c r="G2058" s="529">
        <v>0.1</v>
      </c>
      <c r="H2058" s="500">
        <f>IF($D2058&lt;&gt;"",VLOOKUP($D2058,'SINAPI-MT ABRIL 2021'!$1:$1048576,4,0),"")</f>
        <v>14</v>
      </c>
      <c r="I2058" s="501">
        <f t="shared" ref="I2058:I2060" si="452">TRUNC(G2058*H2058,2)</f>
        <v>1.4</v>
      </c>
    </row>
    <row r="2059" spans="2:9" ht="12.75">
      <c r="B2059" s="139" t="s">
        <v>785</v>
      </c>
      <c r="C2059" s="131" t="s">
        <v>20</v>
      </c>
      <c r="D2059" s="132">
        <v>88264</v>
      </c>
      <c r="E2059" s="116" t="str">
        <f>IF($D2059&lt;&gt;"",VLOOKUP($D2059,'SINAPI-MT ABRIL 2021'!$A$1:G124161,2,0),"")</f>
        <v>ELETRICISTA COM ENCARGOS COMPLEMENTARES</v>
      </c>
      <c r="F2059" s="117" t="str">
        <f>IF($D2059&lt;&gt;"",VLOOKUP($D2059,'SINAPI-MT ABRIL 2021'!$1:$1048576,3,0),"")</f>
        <v>H</v>
      </c>
      <c r="G2059" s="133">
        <v>0.1</v>
      </c>
      <c r="H2059" s="106">
        <f>IF($D2059&lt;&gt;"",VLOOKUP($D2059,'SINAPI-MT ABRIL 2021'!$1:$1048576,4,0),"")</f>
        <v>18.3</v>
      </c>
      <c r="I2059" s="107">
        <f t="shared" si="452"/>
        <v>1.83</v>
      </c>
    </row>
    <row r="2060" spans="2:9" ht="25.5">
      <c r="B2060" s="139" t="s">
        <v>789</v>
      </c>
      <c r="C2060" s="131" t="s">
        <v>20</v>
      </c>
      <c r="D2060" s="132">
        <v>1590</v>
      </c>
      <c r="E2060" s="116" t="str">
        <f>IF($D2060&lt;&gt;"",VLOOKUP($D2060,'SINAPI-MT ABRIL 2021'!$A$1:G124162,2,0),"")</f>
        <v>TERMINAL METALICO A PRESSAO PARA 1 CABO DE 95 MM2, COM 1 FURO DE FIXACAO</v>
      </c>
      <c r="F2060" s="117" t="str">
        <f>IF($D2060&lt;&gt;"",VLOOKUP($D2060,'SINAPI-MT ABRIL 2021'!$1:$1048576,3,0),"")</f>
        <v xml:space="preserve">UN    </v>
      </c>
      <c r="G2060" s="133">
        <v>1</v>
      </c>
      <c r="H2060" s="106">
        <f>IF($D2060&lt;&gt;"",VLOOKUP($D2060,'SINAPI-MT ABRIL 2021'!$1:$1048576,4,0),"")</f>
        <v>13.4</v>
      </c>
      <c r="I2060" s="107">
        <f t="shared" si="452"/>
        <v>13.4</v>
      </c>
    </row>
    <row r="2061" spans="2:9" ht="12.75" customHeight="1">
      <c r="B2061" s="139"/>
      <c r="C2061" s="131"/>
      <c r="D2061" s="132"/>
      <c r="E2061" s="113"/>
      <c r="F2061" s="134"/>
      <c r="G2061" s="133"/>
      <c r="H2061" s="135"/>
      <c r="I2061" s="201"/>
    </row>
    <row r="2062" spans="2:9" ht="12.75" customHeight="1" thickBot="1">
      <c r="B2062" s="413"/>
      <c r="C2062" s="414"/>
      <c r="D2062" s="488"/>
      <c r="E2062" s="373"/>
      <c r="F2062" s="491"/>
      <c r="G2062" s="489"/>
      <c r="H2062" s="492"/>
      <c r="I2062" s="493"/>
    </row>
    <row r="2063" spans="2:9" ht="12.75" customHeight="1" thickBot="1">
      <c r="B2063" s="540" t="s">
        <v>973</v>
      </c>
      <c r="C2063" s="575"/>
      <c r="D2063" s="575"/>
      <c r="E2063" s="576" t="s">
        <v>979</v>
      </c>
      <c r="F2063" s="578" t="s">
        <v>1</v>
      </c>
      <c r="G2063" s="577"/>
      <c r="H2063" s="574"/>
      <c r="I2063" s="564">
        <f>TRUNC(SUM(I2064:I2069),2)</f>
        <v>145.97999999999999</v>
      </c>
    </row>
    <row r="2064" spans="2:9" ht="12.75">
      <c r="B2064" s="525" t="s">
        <v>785</v>
      </c>
      <c r="C2064" s="526" t="s">
        <v>20</v>
      </c>
      <c r="D2064" s="539">
        <v>88247</v>
      </c>
      <c r="E2064" s="497" t="str">
        <f>IF($D2064&lt;&gt;"",VLOOKUP($D2064,'SINAPI-MT ABRIL 2021'!$A$1:G124225,2,0),"")</f>
        <v>AUXILIAR DE ELETRICISTA COM ENCARGOS COMPLEMENTARES</v>
      </c>
      <c r="F2064" s="498" t="str">
        <f>IF($D2064&lt;&gt;"",VLOOKUP($D2064,'SINAPI-MT ABRIL 2021'!$1:$1048576,3,0),"")</f>
        <v>H</v>
      </c>
      <c r="G2064" s="529">
        <v>0.3</v>
      </c>
      <c r="H2064" s="500">
        <f>IF($D2064&lt;&gt;"",VLOOKUP($D2064,'SINAPI-MT ABRIL 2021'!$1:$1048576,4,0),"")</f>
        <v>14</v>
      </c>
      <c r="I2064" s="501">
        <f t="shared" ref="I2064:I2066" si="453">TRUNC(G2064*H2064,2)</f>
        <v>4.2</v>
      </c>
    </row>
    <row r="2065" spans="2:9" ht="12.75">
      <c r="B2065" s="139" t="s">
        <v>785</v>
      </c>
      <c r="C2065" s="131" t="s">
        <v>20</v>
      </c>
      <c r="D2065" s="132">
        <v>88264</v>
      </c>
      <c r="E2065" s="116" t="str">
        <f>IF($D2065&lt;&gt;"",VLOOKUP($D2065,'SINAPI-MT ABRIL 2021'!$A$1:G124226,2,0),"")</f>
        <v>ELETRICISTA COM ENCARGOS COMPLEMENTARES</v>
      </c>
      <c r="F2065" s="117" t="str">
        <f>IF($D2065&lt;&gt;"",VLOOKUP($D2065,'SINAPI-MT ABRIL 2021'!$1:$1048576,3,0),"")</f>
        <v>H</v>
      </c>
      <c r="G2065" s="133">
        <v>0.3</v>
      </c>
      <c r="H2065" s="106">
        <f>IF($D2065&lt;&gt;"",VLOOKUP($D2065,'SINAPI-MT ABRIL 2021'!$1:$1048576,4,0),"")</f>
        <v>18.3</v>
      </c>
      <c r="I2065" s="107">
        <f t="shared" si="453"/>
        <v>5.49</v>
      </c>
    </row>
    <row r="2066" spans="2:9" ht="12.75" customHeight="1">
      <c r="B2066" s="139" t="s">
        <v>789</v>
      </c>
      <c r="C2066" s="131" t="s">
        <v>20</v>
      </c>
      <c r="D2066" s="132">
        <v>91933</v>
      </c>
      <c r="E2066" s="116" t="str">
        <f>IF($D2066&lt;&gt;"",VLOOKUP($D2066,'SINAPI-MT ABRIL 2021'!$A$1:G124227,2,0),"")</f>
        <v>CABO DE COBRE FLEXÍVEL ISOLADO, 10 MM², ANTI-CHAMA 0,6/1,0 KV, PARA CIRCUITOS TERMINAIS - FORNECIMENTO E INSTALAÇÃO. AF_12/2015</v>
      </c>
      <c r="F2066" s="117" t="str">
        <f>IF($D2066&lt;&gt;"",VLOOKUP($D2066,'SINAPI-MT ABRIL 2021'!$1:$1048576,3,0),"")</f>
        <v>M</v>
      </c>
      <c r="G2066" s="133">
        <v>1</v>
      </c>
      <c r="H2066" s="106">
        <f>IF($D2066&lt;&gt;"",VLOOKUP($D2066,'SINAPI-MT ABRIL 2021'!$1:$1048576,4,0),"")</f>
        <v>14.91</v>
      </c>
      <c r="I2066" s="107">
        <f t="shared" si="453"/>
        <v>14.91</v>
      </c>
    </row>
    <row r="2067" spans="2:9" ht="12.75" customHeight="1">
      <c r="B2067" s="149" t="s">
        <v>789</v>
      </c>
      <c r="C2067" s="131" t="s">
        <v>30</v>
      </c>
      <c r="D2067" s="132"/>
      <c r="E2067" s="113" t="s">
        <v>980</v>
      </c>
      <c r="F2067" s="134" t="s">
        <v>1</v>
      </c>
      <c r="G2067" s="133">
        <v>1</v>
      </c>
      <c r="H2067" s="135">
        <v>5.48</v>
      </c>
      <c r="I2067" s="129">
        <f t="shared" ref="I2067:I2069" si="454">TRUNC(H2067*G2067,2)</f>
        <v>5.48</v>
      </c>
    </row>
    <row r="2068" spans="2:9" ht="27" customHeight="1">
      <c r="B2068" s="149" t="s">
        <v>789</v>
      </c>
      <c r="C2068" s="131" t="s">
        <v>30</v>
      </c>
      <c r="D2068" s="132"/>
      <c r="E2068" s="113" t="s">
        <v>981</v>
      </c>
      <c r="F2068" s="134" t="s">
        <v>1</v>
      </c>
      <c r="G2068" s="133">
        <v>1</v>
      </c>
      <c r="H2068" s="135">
        <v>10.9</v>
      </c>
      <c r="I2068" s="129">
        <f t="shared" si="454"/>
        <v>10.9</v>
      </c>
    </row>
    <row r="2069" spans="2:9" ht="12.75" customHeight="1">
      <c r="B2069" s="149" t="s">
        <v>789</v>
      </c>
      <c r="C2069" s="131" t="s">
        <v>30</v>
      </c>
      <c r="D2069" s="132"/>
      <c r="E2069" s="138" t="s">
        <v>1226</v>
      </c>
      <c r="F2069" s="134" t="s">
        <v>1</v>
      </c>
      <c r="G2069" s="133">
        <v>1</v>
      </c>
      <c r="H2069" s="121">
        <v>105</v>
      </c>
      <c r="I2069" s="129">
        <f t="shared" si="454"/>
        <v>105</v>
      </c>
    </row>
    <row r="2070" spans="2:9" ht="12.75" customHeight="1" thickBot="1">
      <c r="B2070" s="413"/>
      <c r="C2070" s="414"/>
      <c r="D2070" s="488"/>
      <c r="E2070" s="415"/>
      <c r="F2070" s="491"/>
      <c r="G2070" s="489"/>
      <c r="H2070" s="418"/>
      <c r="I2070" s="419"/>
    </row>
    <row r="2071" spans="2:9" ht="12.75" customHeight="1" thickBot="1">
      <c r="B2071" s="540" t="s">
        <v>1225</v>
      </c>
      <c r="C2071" s="575"/>
      <c r="D2071" s="575"/>
      <c r="E2071" s="576" t="s">
        <v>13268</v>
      </c>
      <c r="F2071" s="578" t="s">
        <v>1</v>
      </c>
      <c r="G2071" s="577"/>
      <c r="H2071" s="574"/>
      <c r="I2071" s="564">
        <f>TRUNC(SUM(I2072:I2074),2)</f>
        <v>2661.5</v>
      </c>
    </row>
    <row r="2072" spans="2:9" ht="12.75">
      <c r="B2072" s="525" t="s">
        <v>785</v>
      </c>
      <c r="C2072" s="526" t="s">
        <v>20</v>
      </c>
      <c r="D2072" s="539">
        <v>88247</v>
      </c>
      <c r="E2072" s="497" t="str">
        <f>IF($D2072&lt;&gt;"",VLOOKUP($D2072,'SINAPI-MT ABRIL 2021'!$A$1:G124233,2,0),"")</f>
        <v>AUXILIAR DE ELETRICISTA COM ENCARGOS COMPLEMENTARES</v>
      </c>
      <c r="F2072" s="498" t="str">
        <f>IF($D2072&lt;&gt;"",VLOOKUP($D2072,'SINAPI-MT ABRIL 2021'!$1:$1048576,3,0),"")</f>
        <v>H</v>
      </c>
      <c r="G2072" s="529">
        <v>5</v>
      </c>
      <c r="H2072" s="500">
        <f>IF($D2072&lt;&gt;"",VLOOKUP($D2072,'SINAPI-MT ABRIL 2021'!$1:$1048576,4,0),"")</f>
        <v>14</v>
      </c>
      <c r="I2072" s="501">
        <f t="shared" ref="I2072:I2074" si="455">TRUNC(G2072*H2072,2)</f>
        <v>70</v>
      </c>
    </row>
    <row r="2073" spans="2:9" ht="12.75">
      <c r="B2073" s="139" t="s">
        <v>785</v>
      </c>
      <c r="C2073" s="131" t="s">
        <v>20</v>
      </c>
      <c r="D2073" s="132">
        <v>88264</v>
      </c>
      <c r="E2073" s="116" t="str">
        <f>IF($D2073&lt;&gt;"",VLOOKUP($D2073,'SINAPI-MT ABRIL 2021'!$A$1:G124234,2,0),"")</f>
        <v>ELETRICISTA COM ENCARGOS COMPLEMENTARES</v>
      </c>
      <c r="F2073" s="117" t="str">
        <f>IF($D2073&lt;&gt;"",VLOOKUP($D2073,'SINAPI-MT ABRIL 2021'!$1:$1048576,3,0),"")</f>
        <v>H</v>
      </c>
      <c r="G2073" s="133">
        <v>5</v>
      </c>
      <c r="H2073" s="106">
        <f>IF($D2073&lt;&gt;"",VLOOKUP($D2073,'SINAPI-MT ABRIL 2021'!$1:$1048576,4,0),"")</f>
        <v>18.3</v>
      </c>
      <c r="I2073" s="107">
        <f t="shared" si="455"/>
        <v>91.5</v>
      </c>
    </row>
    <row r="2074" spans="2:9" ht="12.75" customHeight="1">
      <c r="B2074" s="149" t="s">
        <v>789</v>
      </c>
      <c r="C2074" s="131" t="s">
        <v>30</v>
      </c>
      <c r="D2074" s="132"/>
      <c r="E2074" s="138" t="s">
        <v>13267</v>
      </c>
      <c r="F2074" s="117" t="s">
        <v>1</v>
      </c>
      <c r="G2074" s="133">
        <v>1</v>
      </c>
      <c r="H2074" s="106">
        <v>2500</v>
      </c>
      <c r="I2074" s="107">
        <f t="shared" si="455"/>
        <v>2500</v>
      </c>
    </row>
    <row r="2075" spans="2:9" ht="12.75" customHeight="1" thickBot="1">
      <c r="B2075" s="413"/>
      <c r="C2075" s="414"/>
      <c r="D2075" s="488"/>
      <c r="E2075" s="373"/>
      <c r="F2075" s="491"/>
      <c r="G2075" s="489"/>
      <c r="H2075" s="492"/>
      <c r="I2075" s="493"/>
    </row>
    <row r="2076" spans="2:9" ht="12.75" customHeight="1" thickBot="1">
      <c r="B2076" s="540" t="s">
        <v>976</v>
      </c>
      <c r="C2076" s="575"/>
      <c r="D2076" s="575"/>
      <c r="E2076" s="576" t="s">
        <v>13270</v>
      </c>
      <c r="F2076" s="575" t="s">
        <v>0</v>
      </c>
      <c r="G2076" s="577"/>
      <c r="H2076" s="574"/>
      <c r="I2076" s="564">
        <f>TRUNC(SUM(I2077:I2079),2)</f>
        <v>15.95</v>
      </c>
    </row>
    <row r="2077" spans="2:9" ht="12.75">
      <c r="B2077" s="525" t="s">
        <v>785</v>
      </c>
      <c r="C2077" s="526" t="s">
        <v>20</v>
      </c>
      <c r="D2077" s="539">
        <v>88247</v>
      </c>
      <c r="E2077" s="497" t="str">
        <f>IF($D2077&lt;&gt;"",VLOOKUP($D2077,'SINAPI-MT ABRIL 2021'!$A$1:G124238,2,0),"")</f>
        <v>AUXILIAR DE ELETRICISTA COM ENCARGOS COMPLEMENTARES</v>
      </c>
      <c r="F2077" s="498" t="str">
        <f>IF($D2077&lt;&gt;"",VLOOKUP($D2077,'SINAPI-MT ABRIL 2021'!$1:$1048576,3,0),"")</f>
        <v>H</v>
      </c>
      <c r="G2077" s="529">
        <v>0.1</v>
      </c>
      <c r="H2077" s="500">
        <f>IF($D2077&lt;&gt;"",VLOOKUP($D2077,'SINAPI-MT ABRIL 2021'!$1:$1048576,4,0),"")</f>
        <v>14</v>
      </c>
      <c r="I2077" s="501">
        <f t="shared" ref="I2077:I2079" si="456">TRUNC(G2077*H2077,2)</f>
        <v>1.4</v>
      </c>
    </row>
    <row r="2078" spans="2:9" ht="12.75">
      <c r="B2078" s="139" t="s">
        <v>785</v>
      </c>
      <c r="C2078" s="131" t="s">
        <v>20</v>
      </c>
      <c r="D2078" s="132">
        <v>88264</v>
      </c>
      <c r="E2078" s="116" t="str">
        <f>IF($D2078&lt;&gt;"",VLOOKUP($D2078,'SINAPI-MT ABRIL 2021'!$A$1:G124239,2,0),"")</f>
        <v>ELETRICISTA COM ENCARGOS COMPLEMENTARES</v>
      </c>
      <c r="F2078" s="117" t="str">
        <f>IF($D2078&lt;&gt;"",VLOOKUP($D2078,'SINAPI-MT ABRIL 2021'!$1:$1048576,3,0),"")</f>
        <v>H</v>
      </c>
      <c r="G2078" s="133">
        <v>0.1</v>
      </c>
      <c r="H2078" s="106">
        <f>IF($D2078&lt;&gt;"",VLOOKUP($D2078,'SINAPI-MT ABRIL 2021'!$1:$1048576,4,0),"")</f>
        <v>18.3</v>
      </c>
      <c r="I2078" s="107">
        <f t="shared" si="456"/>
        <v>1.83</v>
      </c>
    </row>
    <row r="2079" spans="2:9" ht="25.5">
      <c r="B2079" s="139" t="s">
        <v>789</v>
      </c>
      <c r="C2079" s="131" t="s">
        <v>20</v>
      </c>
      <c r="D2079" s="132">
        <v>1562</v>
      </c>
      <c r="E2079" s="116" t="str">
        <f>IF($D2079&lt;&gt;"",VLOOKUP($D2079,'SINAPI-MT ABRIL 2021'!$A$1:G124240,2,0),"")</f>
        <v>CONECTOR METALICO TIPO PARAFUSO FENDIDO (SPLIT BOLT), COM SEPARADOR DE CABOS BIMETALICOS, PARA CABOS ATE 50 MM2</v>
      </c>
      <c r="F2079" s="117" t="str">
        <f>IF($D2079&lt;&gt;"",VLOOKUP($D2079,'SINAPI-MT ABRIL 2021'!$1:$1048576,3,0),"")</f>
        <v xml:space="preserve">UN    </v>
      </c>
      <c r="G2079" s="133">
        <v>1</v>
      </c>
      <c r="H2079" s="106">
        <f>IF($D2079&lt;&gt;"",VLOOKUP($D2079,'SINAPI-MT ABRIL 2021'!$1:$1048576,4,0),"")</f>
        <v>12.72</v>
      </c>
      <c r="I2079" s="107">
        <f t="shared" si="456"/>
        <v>12.72</v>
      </c>
    </row>
    <row r="2080" spans="2:9" ht="12.75" customHeight="1" thickBot="1">
      <c r="B2080" s="413"/>
      <c r="C2080" s="414"/>
      <c r="D2080" s="488"/>
      <c r="E2080" s="373"/>
      <c r="F2080" s="491"/>
      <c r="G2080" s="489"/>
      <c r="H2080" s="492"/>
      <c r="I2080" s="493"/>
    </row>
    <row r="2081" spans="2:9" ht="15" customHeight="1" thickBot="1">
      <c r="B2081" s="540" t="s">
        <v>1227</v>
      </c>
      <c r="C2081" s="541"/>
      <c r="D2081" s="541"/>
      <c r="E2081" s="542" t="s">
        <v>991</v>
      </c>
      <c r="F2081" s="543" t="s">
        <v>2</v>
      </c>
      <c r="G2081" s="544"/>
      <c r="H2081" s="568"/>
      <c r="I2081" s="564">
        <f>TRUNC(SUM(I2082:I2083),2)</f>
        <v>63.39</v>
      </c>
    </row>
    <row r="2082" spans="2:9">
      <c r="B2082" s="494" t="s">
        <v>783</v>
      </c>
      <c r="C2082" s="495" t="s">
        <v>20</v>
      </c>
      <c r="D2082" s="495">
        <v>88311</v>
      </c>
      <c r="E2082" s="497" t="str">
        <f>IF($D2082&lt;&gt;"",VLOOKUP($D2082,'SINAPI-MT ABRIL 2021'!$A$1:G124265,2,0),"")</f>
        <v>PINTOR DE LETREIROS COM ENCARGOS COMPLEMENTARES</v>
      </c>
      <c r="F2082" s="498" t="str">
        <f>IF($D2082&lt;&gt;"",VLOOKUP($D2082,'SINAPI-MT ABRIL 2021'!$1:$1048576,3,0),"")</f>
        <v>H</v>
      </c>
      <c r="G2082" s="499">
        <v>2.5</v>
      </c>
      <c r="H2082" s="500">
        <f>IF($D2082&lt;&gt;"",VLOOKUP($D2082,'SINAPI-MT ABRIL 2021'!$1:$1048576,4,0),"")</f>
        <v>20.78</v>
      </c>
      <c r="I2082" s="501">
        <f t="shared" ref="I2082:I2083" si="457">TRUNC(G2082*H2082,2)</f>
        <v>51.95</v>
      </c>
    </row>
    <row r="2083" spans="2:9" ht="25.5">
      <c r="B2083" s="102" t="s">
        <v>783</v>
      </c>
      <c r="C2083" s="103" t="s">
        <v>20</v>
      </c>
      <c r="D2083" s="103">
        <v>88489</v>
      </c>
      <c r="E2083" s="116" t="str">
        <f>IF($D2083&lt;&gt;"",VLOOKUP($D2083,'SINAPI-MT ABRIL 2021'!$A$1:G124266,2,0),"")</f>
        <v>APLICAÇÃO MANUAL DE PINTURA COM TINTA LÁTEX ACRÍLICA EM PAREDES, DUAS DEMÃOS. AF_06/2014</v>
      </c>
      <c r="F2083" s="117" t="str">
        <f>IF($D2083&lt;&gt;"",VLOOKUP($D2083,'SINAPI-MT ABRIL 2021'!$1:$1048576,3,0),"")</f>
        <v>M2</v>
      </c>
      <c r="G2083" s="105">
        <v>1</v>
      </c>
      <c r="H2083" s="106">
        <f>IF($D2083&lt;&gt;"",VLOOKUP($D2083,'SINAPI-MT ABRIL 2021'!$1:$1048576,4,0),"")</f>
        <v>11.44</v>
      </c>
      <c r="I2083" s="107">
        <f t="shared" si="457"/>
        <v>11.44</v>
      </c>
    </row>
  </sheetData>
  <mergeCells count="7">
    <mergeCell ref="B7:I7"/>
    <mergeCell ref="B8:D8"/>
    <mergeCell ref="B2:I2"/>
    <mergeCell ref="B3:I3"/>
    <mergeCell ref="B4:I4"/>
    <mergeCell ref="B5:I5"/>
    <mergeCell ref="B6:I6"/>
  </mergeCells>
  <conditionalFormatting sqref="D1500 D1503">
    <cfRule type="expression" dxfId="5" priority="3" stopIfTrue="1">
      <formula>AND($A2427&lt;&gt;"COMPOSICAO",$A2427&lt;&gt;"INSUMO",$A2427&lt;&gt;"")</formula>
    </cfRule>
    <cfRule type="expression" dxfId="4" priority="4" stopIfTrue="1">
      <formula>AND(OR($A2427="COMPOSICAO",$A2427="INSUMO",$A2427&lt;&gt;""),$A2427&lt;&gt;"")</formula>
    </cfRule>
  </conditionalFormatting>
  <conditionalFormatting sqref="B1500 B1503">
    <cfRule type="expression" dxfId="3" priority="5" stopIfTrue="1">
      <formula>AND(#REF!&lt;&gt;"COMPOSICAO",#REF!&lt;&gt;"INSUMO",#REF!&lt;&gt;"")</formula>
    </cfRule>
    <cfRule type="expression" dxfId="2" priority="6" stopIfTrue="1">
      <formula>AND(OR(#REF!="COMPOSICAO",#REF!="INSUMO",#REF!&lt;&gt;""),#REF!&lt;&gt;"")</formula>
    </cfRule>
  </conditionalFormatting>
  <conditionalFormatting sqref="D1412 B1415 B1418 B1412 D1415 D1418">
    <cfRule type="expression" dxfId="1" priority="1" stopIfTrue="1">
      <formula>AND($A2436&lt;&gt;"COMPOSICAO",$A2436&lt;&gt;"INSUMO",$A2436&lt;&gt;"")</formula>
    </cfRule>
    <cfRule type="expression" dxfId="0" priority="2" stopIfTrue="1">
      <formula>AND(OR($A2436="COMPOSICAO",$A2436="INSUMO",$A2436&lt;&gt;""),$A2436&lt;&gt;"")</formula>
    </cfRule>
  </conditionalFormatting>
  <pageMargins left="0.51181102362204722" right="0.51181102362204722" top="0.78740157480314965" bottom="0.78740157480314965" header="0.31496062992125984" footer="0.31496062992125984"/>
  <pageSetup paperSize="9" scale="10" orientation="landscape" r:id="rId1"/>
  <rowBreaks count="3" manualBreakCount="3">
    <brk id="101" max="16383" man="1"/>
    <brk id="1701" min="1" max="8" man="1"/>
    <brk id="1974" min="1" max="8" man="1"/>
  </rowBreaks>
  <ignoredErrors>
    <ignoredError sqref="E14:H2083" emptyCellReference="1"/>
  </ignoredErrors>
  <drawing r:id="rId2"/>
</worksheet>
</file>

<file path=xl/worksheets/sheet7.xml><?xml version="1.0" encoding="utf-8"?>
<worksheet xmlns="http://schemas.openxmlformats.org/spreadsheetml/2006/main" xmlns:r="http://schemas.openxmlformats.org/officeDocument/2006/relationships">
  <sheetPr>
    <pageSetUpPr fitToPage="1"/>
  </sheetPr>
  <dimension ref="A1:K4354"/>
  <sheetViews>
    <sheetView showOutlineSymbols="0" showWhiteSpace="0" workbookViewId="0">
      <selection activeCell="C2" sqref="C2:D2"/>
    </sheetView>
  </sheetViews>
  <sheetFormatPr defaultRowHeight="14.25"/>
  <cols>
    <col min="1" max="1" width="10" style="590" bestFit="1" customWidth="1"/>
    <col min="2" max="2" width="12" style="590" bestFit="1" customWidth="1"/>
    <col min="3" max="3" width="10" style="590" bestFit="1" customWidth="1"/>
    <col min="4" max="4" width="60" style="590" bestFit="1" customWidth="1"/>
    <col min="5" max="5" width="15" style="590" bestFit="1" customWidth="1"/>
    <col min="6" max="9" width="12" style="590" bestFit="1" customWidth="1"/>
    <col min="10" max="10" width="14" style="590" bestFit="1" customWidth="1"/>
    <col min="11" max="16384" width="9" style="590"/>
  </cols>
  <sheetData>
    <row r="1" spans="1:10" ht="15">
      <c r="A1" s="620"/>
      <c r="B1" s="620"/>
      <c r="C1" s="689" t="s">
        <v>14675</v>
      </c>
      <c r="D1" s="689"/>
      <c r="E1" s="689" t="s">
        <v>14680</v>
      </c>
      <c r="F1" s="689"/>
      <c r="G1" s="689" t="s">
        <v>14679</v>
      </c>
      <c r="H1" s="689"/>
      <c r="I1" s="689"/>
      <c r="J1" s="689"/>
    </row>
    <row r="2" spans="1:10" ht="80.099999999999994" customHeight="1">
      <c r="A2" s="619"/>
      <c r="B2" s="619"/>
      <c r="C2" s="679" t="s">
        <v>14678</v>
      </c>
      <c r="D2" s="679"/>
      <c r="E2" s="679" t="s">
        <v>14677</v>
      </c>
      <c r="F2" s="679"/>
      <c r="G2" s="679" t="s">
        <v>14676</v>
      </c>
      <c r="H2" s="679"/>
      <c r="I2" s="679"/>
      <c r="J2" s="679"/>
    </row>
    <row r="3" spans="1:10" ht="15">
      <c r="A3" s="687" t="s">
        <v>14675</v>
      </c>
      <c r="B3" s="688"/>
      <c r="C3" s="688"/>
      <c r="D3" s="688"/>
      <c r="E3" s="688"/>
      <c r="F3" s="688"/>
      <c r="G3" s="688"/>
      <c r="H3" s="688"/>
      <c r="I3" s="688"/>
      <c r="J3" s="688"/>
    </row>
    <row r="4" spans="1:10" ht="30" customHeight="1">
      <c r="A4" s="687" t="s">
        <v>14674</v>
      </c>
      <c r="B4" s="688"/>
      <c r="C4" s="688"/>
      <c r="D4" s="688"/>
      <c r="E4" s="688"/>
      <c r="F4" s="688"/>
      <c r="G4" s="688"/>
      <c r="H4" s="688"/>
      <c r="I4" s="688"/>
      <c r="J4" s="688"/>
    </row>
    <row r="5" spans="1:10" ht="18" customHeight="1">
      <c r="A5" s="613" t="s">
        <v>14673</v>
      </c>
      <c r="B5" s="611" t="s">
        <v>13677</v>
      </c>
      <c r="C5" s="613" t="s">
        <v>13676</v>
      </c>
      <c r="D5" s="613" t="s">
        <v>13675</v>
      </c>
      <c r="E5" s="684" t="s">
        <v>13674</v>
      </c>
      <c r="F5" s="684"/>
      <c r="G5" s="612" t="s">
        <v>13673</v>
      </c>
      <c r="H5" s="611" t="s">
        <v>13672</v>
      </c>
      <c r="I5" s="611" t="s">
        <v>13671</v>
      </c>
      <c r="J5" s="611" t="s">
        <v>13670</v>
      </c>
    </row>
    <row r="6" spans="1:10" ht="24" customHeight="1">
      <c r="A6" s="609" t="s">
        <v>13669</v>
      </c>
      <c r="B6" s="610" t="s">
        <v>14672</v>
      </c>
      <c r="C6" s="609" t="s">
        <v>20</v>
      </c>
      <c r="D6" s="609" t="s">
        <v>34</v>
      </c>
      <c r="E6" s="685" t="s">
        <v>13755</v>
      </c>
      <c r="F6" s="685"/>
      <c r="G6" s="608" t="s">
        <v>399</v>
      </c>
      <c r="H6" s="607">
        <v>1</v>
      </c>
      <c r="I6" s="606">
        <v>111.21</v>
      </c>
      <c r="J6" s="606">
        <v>111.21</v>
      </c>
    </row>
    <row r="7" spans="1:10" ht="36" customHeight="1">
      <c r="A7" s="617" t="s">
        <v>13683</v>
      </c>
      <c r="B7" s="618" t="s">
        <v>13721</v>
      </c>
      <c r="C7" s="617" t="s">
        <v>20</v>
      </c>
      <c r="D7" s="617" t="s">
        <v>1560</v>
      </c>
      <c r="E7" s="686" t="s">
        <v>13667</v>
      </c>
      <c r="F7" s="686"/>
      <c r="G7" s="616" t="s">
        <v>1470</v>
      </c>
      <c r="H7" s="615">
        <v>0.05</v>
      </c>
      <c r="I7" s="614">
        <v>16.149999999999999</v>
      </c>
      <c r="J7" s="614">
        <v>0.8</v>
      </c>
    </row>
    <row r="8" spans="1:10" ht="36" customHeight="1">
      <c r="A8" s="617" t="s">
        <v>13683</v>
      </c>
      <c r="B8" s="618" t="s">
        <v>13722</v>
      </c>
      <c r="C8" s="617" t="s">
        <v>20</v>
      </c>
      <c r="D8" s="617" t="s">
        <v>1706</v>
      </c>
      <c r="E8" s="686" t="s">
        <v>13667</v>
      </c>
      <c r="F8" s="686"/>
      <c r="G8" s="616" t="s">
        <v>1617</v>
      </c>
      <c r="H8" s="615">
        <v>9.2999999999999999E-2</v>
      </c>
      <c r="I8" s="614">
        <v>13.5</v>
      </c>
      <c r="J8" s="614">
        <v>1.25</v>
      </c>
    </row>
    <row r="9" spans="1:10" ht="24" customHeight="1">
      <c r="A9" s="617" t="s">
        <v>13683</v>
      </c>
      <c r="B9" s="618" t="s">
        <v>14371</v>
      </c>
      <c r="C9" s="617" t="s">
        <v>20</v>
      </c>
      <c r="D9" s="617" t="s">
        <v>7675</v>
      </c>
      <c r="E9" s="686" t="s">
        <v>13690</v>
      </c>
      <c r="F9" s="686"/>
      <c r="G9" s="616" t="s">
        <v>3</v>
      </c>
      <c r="H9" s="615">
        <v>0.71499999999999997</v>
      </c>
      <c r="I9" s="614">
        <v>17.48</v>
      </c>
      <c r="J9" s="614">
        <v>12.49</v>
      </c>
    </row>
    <row r="10" spans="1:10" ht="24" customHeight="1">
      <c r="A10" s="617" t="s">
        <v>13683</v>
      </c>
      <c r="B10" s="618" t="s">
        <v>13753</v>
      </c>
      <c r="C10" s="617" t="s">
        <v>20</v>
      </c>
      <c r="D10" s="617" t="s">
        <v>7655</v>
      </c>
      <c r="E10" s="686" t="s">
        <v>13690</v>
      </c>
      <c r="F10" s="686"/>
      <c r="G10" s="616" t="s">
        <v>3</v>
      </c>
      <c r="H10" s="615">
        <v>0.14299999999999999</v>
      </c>
      <c r="I10" s="614">
        <v>14.57</v>
      </c>
      <c r="J10" s="614">
        <v>2.08</v>
      </c>
    </row>
    <row r="11" spans="1:10" ht="24" customHeight="1">
      <c r="A11" s="604" t="s">
        <v>13666</v>
      </c>
      <c r="B11" s="605" t="s">
        <v>14671</v>
      </c>
      <c r="C11" s="604" t="s">
        <v>20</v>
      </c>
      <c r="D11" s="604" t="s">
        <v>11844</v>
      </c>
      <c r="E11" s="682" t="s">
        <v>13664</v>
      </c>
      <c r="F11" s="682"/>
      <c r="G11" s="603" t="s">
        <v>1200</v>
      </c>
      <c r="H11" s="602">
        <v>8.5999999999999993E-2</v>
      </c>
      <c r="I11" s="601">
        <v>14.44</v>
      </c>
      <c r="J11" s="601">
        <v>1.24</v>
      </c>
    </row>
    <row r="12" spans="1:10" ht="24" customHeight="1">
      <c r="A12" s="604" t="s">
        <v>13666</v>
      </c>
      <c r="B12" s="605" t="s">
        <v>13759</v>
      </c>
      <c r="C12" s="604" t="s">
        <v>20</v>
      </c>
      <c r="D12" s="604" t="s">
        <v>12074</v>
      </c>
      <c r="E12" s="682" t="s">
        <v>13664</v>
      </c>
      <c r="F12" s="682"/>
      <c r="G12" s="603" t="s">
        <v>0</v>
      </c>
      <c r="H12" s="602">
        <v>4.4320000000000004</v>
      </c>
      <c r="I12" s="601">
        <v>2.5299999999999998</v>
      </c>
      <c r="J12" s="601">
        <v>11.21</v>
      </c>
    </row>
    <row r="13" spans="1:10" ht="24" customHeight="1">
      <c r="A13" s="604" t="s">
        <v>13666</v>
      </c>
      <c r="B13" s="605" t="s">
        <v>14670</v>
      </c>
      <c r="C13" s="604" t="s">
        <v>20</v>
      </c>
      <c r="D13" s="604" t="s">
        <v>12181</v>
      </c>
      <c r="E13" s="682" t="s">
        <v>13664</v>
      </c>
      <c r="F13" s="682"/>
      <c r="G13" s="603" t="s">
        <v>0</v>
      </c>
      <c r="H13" s="602">
        <v>6.53</v>
      </c>
      <c r="I13" s="601">
        <v>12.58</v>
      </c>
      <c r="J13" s="601">
        <v>82.14</v>
      </c>
    </row>
    <row r="14" spans="1:10" ht="25.5">
      <c r="A14" s="600"/>
      <c r="B14" s="600"/>
      <c r="C14" s="600"/>
      <c r="D14" s="600"/>
      <c r="E14" s="600" t="s">
        <v>13662</v>
      </c>
      <c r="F14" s="599">
        <v>6.9977181353906337</v>
      </c>
      <c r="G14" s="600" t="s">
        <v>13661</v>
      </c>
      <c r="H14" s="599">
        <v>5.88</v>
      </c>
      <c r="I14" s="600" t="s">
        <v>13660</v>
      </c>
      <c r="J14" s="599">
        <v>12.88</v>
      </c>
    </row>
    <row r="15" spans="1:10" ht="15" thickBot="1">
      <c r="A15" s="600"/>
      <c r="B15" s="600"/>
      <c r="C15" s="600"/>
      <c r="D15" s="600"/>
      <c r="E15" s="600" t="s">
        <v>13659</v>
      </c>
      <c r="F15" s="599">
        <v>30.8</v>
      </c>
      <c r="G15" s="600"/>
      <c r="H15" s="683" t="s">
        <v>13658</v>
      </c>
      <c r="I15" s="683"/>
      <c r="J15" s="599">
        <v>142.01</v>
      </c>
    </row>
    <row r="16" spans="1:10" ht="0.95" customHeight="1" thickTop="1">
      <c r="A16" s="598"/>
      <c r="B16" s="598"/>
      <c r="C16" s="598"/>
      <c r="D16" s="598"/>
      <c r="E16" s="598"/>
      <c r="F16" s="598"/>
      <c r="G16" s="598"/>
      <c r="H16" s="598"/>
      <c r="I16" s="598"/>
      <c r="J16" s="598"/>
    </row>
    <row r="17" spans="1:10" ht="18" customHeight="1">
      <c r="A17" s="613" t="s">
        <v>14669</v>
      </c>
      <c r="B17" s="611" t="s">
        <v>13677</v>
      </c>
      <c r="C17" s="613" t="s">
        <v>13676</v>
      </c>
      <c r="D17" s="613" t="s">
        <v>13675</v>
      </c>
      <c r="E17" s="684" t="s">
        <v>13674</v>
      </c>
      <c r="F17" s="684"/>
      <c r="G17" s="612" t="s">
        <v>13673</v>
      </c>
      <c r="H17" s="611" t="s">
        <v>13672</v>
      </c>
      <c r="I17" s="611" t="s">
        <v>13671</v>
      </c>
      <c r="J17" s="611" t="s">
        <v>13670</v>
      </c>
    </row>
    <row r="18" spans="1:10" ht="48" customHeight="1">
      <c r="A18" s="609" t="s">
        <v>13669</v>
      </c>
      <c r="B18" s="610" t="s">
        <v>14668</v>
      </c>
      <c r="C18" s="609" t="s">
        <v>20</v>
      </c>
      <c r="D18" s="609" t="s">
        <v>31</v>
      </c>
      <c r="E18" s="685" t="s">
        <v>13755</v>
      </c>
      <c r="F18" s="685"/>
      <c r="G18" s="608" t="s">
        <v>1200</v>
      </c>
      <c r="H18" s="607">
        <v>1</v>
      </c>
      <c r="I18" s="606">
        <v>13.32</v>
      </c>
      <c r="J18" s="606">
        <v>13.32</v>
      </c>
    </row>
    <row r="19" spans="1:10" ht="36" customHeight="1">
      <c r="A19" s="617" t="s">
        <v>13683</v>
      </c>
      <c r="B19" s="618" t="s">
        <v>13914</v>
      </c>
      <c r="C19" s="617" t="s">
        <v>20</v>
      </c>
      <c r="D19" s="617" t="s">
        <v>3404</v>
      </c>
      <c r="E19" s="686" t="s">
        <v>13755</v>
      </c>
      <c r="F19" s="686"/>
      <c r="G19" s="616" t="s">
        <v>1200</v>
      </c>
      <c r="H19" s="615">
        <v>1</v>
      </c>
      <c r="I19" s="614">
        <v>12.05</v>
      </c>
      <c r="J19" s="614">
        <v>12.05</v>
      </c>
    </row>
    <row r="20" spans="1:10" ht="24" customHeight="1">
      <c r="A20" s="617" t="s">
        <v>13683</v>
      </c>
      <c r="B20" s="618" t="s">
        <v>13908</v>
      </c>
      <c r="C20" s="617" t="s">
        <v>20</v>
      </c>
      <c r="D20" s="617" t="s">
        <v>7660</v>
      </c>
      <c r="E20" s="686" t="s">
        <v>13690</v>
      </c>
      <c r="F20" s="686"/>
      <c r="G20" s="616" t="s">
        <v>3</v>
      </c>
      <c r="H20" s="615">
        <v>3.8600000000000002E-2</v>
      </c>
      <c r="I20" s="614">
        <v>17.579999999999998</v>
      </c>
      <c r="J20" s="614">
        <v>0.67</v>
      </c>
    </row>
    <row r="21" spans="1:10" ht="24" customHeight="1">
      <c r="A21" s="617" t="s">
        <v>13683</v>
      </c>
      <c r="B21" s="618" t="s">
        <v>13909</v>
      </c>
      <c r="C21" s="617" t="s">
        <v>20</v>
      </c>
      <c r="D21" s="617" t="s">
        <v>7654</v>
      </c>
      <c r="E21" s="686" t="s">
        <v>13690</v>
      </c>
      <c r="F21" s="686"/>
      <c r="G21" s="616" t="s">
        <v>3</v>
      </c>
      <c r="H21" s="615">
        <v>6.3E-3</v>
      </c>
      <c r="I21" s="614">
        <v>13.4</v>
      </c>
      <c r="J21" s="614">
        <v>0.08</v>
      </c>
    </row>
    <row r="22" spans="1:10" ht="24" customHeight="1">
      <c r="A22" s="604" t="s">
        <v>13666</v>
      </c>
      <c r="B22" s="605" t="s">
        <v>13963</v>
      </c>
      <c r="C22" s="604" t="s">
        <v>20</v>
      </c>
      <c r="D22" s="604" t="s">
        <v>8388</v>
      </c>
      <c r="E22" s="682" t="s">
        <v>13664</v>
      </c>
      <c r="F22" s="682"/>
      <c r="G22" s="603" t="s">
        <v>1200</v>
      </c>
      <c r="H22" s="602">
        <v>2.5000000000000001E-2</v>
      </c>
      <c r="I22" s="601">
        <v>18.7</v>
      </c>
      <c r="J22" s="601">
        <v>0.46</v>
      </c>
    </row>
    <row r="23" spans="1:10" ht="36" customHeight="1">
      <c r="A23" s="604" t="s">
        <v>13666</v>
      </c>
      <c r="B23" s="605" t="s">
        <v>13962</v>
      </c>
      <c r="C23" s="604" t="s">
        <v>20</v>
      </c>
      <c r="D23" s="604" t="s">
        <v>10116</v>
      </c>
      <c r="E23" s="682" t="s">
        <v>13664</v>
      </c>
      <c r="F23" s="682"/>
      <c r="G23" s="603" t="s">
        <v>1</v>
      </c>
      <c r="H23" s="602">
        <v>0.36699999999999999</v>
      </c>
      <c r="I23" s="601">
        <v>0.18</v>
      </c>
      <c r="J23" s="601">
        <v>0.06</v>
      </c>
    </row>
    <row r="24" spans="1:10" ht="25.5">
      <c r="A24" s="600"/>
      <c r="B24" s="600"/>
      <c r="C24" s="600"/>
      <c r="D24" s="600"/>
      <c r="E24" s="600" t="s">
        <v>13662</v>
      </c>
      <c r="F24" s="599">
        <v>0.36944474627838747</v>
      </c>
      <c r="G24" s="600" t="s">
        <v>13661</v>
      </c>
      <c r="H24" s="599">
        <v>0.31</v>
      </c>
      <c r="I24" s="600" t="s">
        <v>13660</v>
      </c>
      <c r="J24" s="599">
        <v>0.68</v>
      </c>
    </row>
    <row r="25" spans="1:10" ht="15" thickBot="1">
      <c r="A25" s="600"/>
      <c r="B25" s="600"/>
      <c r="C25" s="600"/>
      <c r="D25" s="600"/>
      <c r="E25" s="600" t="s">
        <v>13659</v>
      </c>
      <c r="F25" s="599">
        <v>3.68</v>
      </c>
      <c r="G25" s="600"/>
      <c r="H25" s="683" t="s">
        <v>13658</v>
      </c>
      <c r="I25" s="683"/>
      <c r="J25" s="599">
        <v>17</v>
      </c>
    </row>
    <row r="26" spans="1:10" ht="0.95" customHeight="1" thickTop="1">
      <c r="A26" s="598"/>
      <c r="B26" s="598"/>
      <c r="C26" s="598"/>
      <c r="D26" s="598"/>
      <c r="E26" s="598"/>
      <c r="F26" s="598"/>
      <c r="G26" s="598"/>
      <c r="H26" s="598"/>
      <c r="I26" s="598"/>
      <c r="J26" s="598"/>
    </row>
    <row r="27" spans="1:10" ht="18" customHeight="1">
      <c r="A27" s="613" t="s">
        <v>14667</v>
      </c>
      <c r="B27" s="611" t="s">
        <v>13677</v>
      </c>
      <c r="C27" s="613" t="s">
        <v>13676</v>
      </c>
      <c r="D27" s="613" t="s">
        <v>13675</v>
      </c>
      <c r="E27" s="684" t="s">
        <v>13674</v>
      </c>
      <c r="F27" s="684"/>
      <c r="G27" s="612" t="s">
        <v>13673</v>
      </c>
      <c r="H27" s="611" t="s">
        <v>13672</v>
      </c>
      <c r="I27" s="611" t="s">
        <v>13671</v>
      </c>
      <c r="J27" s="611" t="s">
        <v>13670</v>
      </c>
    </row>
    <row r="28" spans="1:10" ht="48" customHeight="1">
      <c r="A28" s="609" t="s">
        <v>13669</v>
      </c>
      <c r="B28" s="610" t="s">
        <v>14666</v>
      </c>
      <c r="C28" s="609" t="s">
        <v>20</v>
      </c>
      <c r="D28" s="609" t="s">
        <v>32</v>
      </c>
      <c r="E28" s="685" t="s">
        <v>13755</v>
      </c>
      <c r="F28" s="685"/>
      <c r="G28" s="608" t="s">
        <v>1200</v>
      </c>
      <c r="H28" s="607">
        <v>1</v>
      </c>
      <c r="I28" s="606">
        <v>17.16</v>
      </c>
      <c r="J28" s="606">
        <v>17.16</v>
      </c>
    </row>
    <row r="29" spans="1:10" ht="36" customHeight="1">
      <c r="A29" s="617" t="s">
        <v>13683</v>
      </c>
      <c r="B29" s="618" t="s">
        <v>13911</v>
      </c>
      <c r="C29" s="617" t="s">
        <v>20</v>
      </c>
      <c r="D29" s="617" t="s">
        <v>3400</v>
      </c>
      <c r="E29" s="686" t="s">
        <v>13755</v>
      </c>
      <c r="F29" s="686"/>
      <c r="G29" s="616" t="s">
        <v>1200</v>
      </c>
      <c r="H29" s="615">
        <v>1</v>
      </c>
      <c r="I29" s="614">
        <v>14.04</v>
      </c>
      <c r="J29" s="614">
        <v>14.04</v>
      </c>
    </row>
    <row r="30" spans="1:10" ht="24" customHeight="1">
      <c r="A30" s="617" t="s">
        <v>13683</v>
      </c>
      <c r="B30" s="618" t="s">
        <v>13908</v>
      </c>
      <c r="C30" s="617" t="s">
        <v>20</v>
      </c>
      <c r="D30" s="617" t="s">
        <v>7660</v>
      </c>
      <c r="E30" s="686" t="s">
        <v>13690</v>
      </c>
      <c r="F30" s="686"/>
      <c r="G30" s="616" t="s">
        <v>3</v>
      </c>
      <c r="H30" s="615">
        <v>0.1241</v>
      </c>
      <c r="I30" s="614">
        <v>17.579999999999998</v>
      </c>
      <c r="J30" s="614">
        <v>2.1800000000000002</v>
      </c>
    </row>
    <row r="31" spans="1:10" ht="24" customHeight="1">
      <c r="A31" s="617" t="s">
        <v>13683</v>
      </c>
      <c r="B31" s="618" t="s">
        <v>13909</v>
      </c>
      <c r="C31" s="617" t="s">
        <v>20</v>
      </c>
      <c r="D31" s="617" t="s">
        <v>7654</v>
      </c>
      <c r="E31" s="686" t="s">
        <v>13690</v>
      </c>
      <c r="F31" s="686"/>
      <c r="G31" s="616" t="s">
        <v>3</v>
      </c>
      <c r="H31" s="615">
        <v>2.0299999999999999E-2</v>
      </c>
      <c r="I31" s="614">
        <v>13.4</v>
      </c>
      <c r="J31" s="614">
        <v>0.27</v>
      </c>
    </row>
    <row r="32" spans="1:10" ht="24" customHeight="1">
      <c r="A32" s="604" t="s">
        <v>13666</v>
      </c>
      <c r="B32" s="605" t="s">
        <v>13963</v>
      </c>
      <c r="C32" s="604" t="s">
        <v>20</v>
      </c>
      <c r="D32" s="604" t="s">
        <v>8388</v>
      </c>
      <c r="E32" s="682" t="s">
        <v>13664</v>
      </c>
      <c r="F32" s="682"/>
      <c r="G32" s="603" t="s">
        <v>1200</v>
      </c>
      <c r="H32" s="602">
        <v>2.5000000000000001E-2</v>
      </c>
      <c r="I32" s="601">
        <v>18.7</v>
      </c>
      <c r="J32" s="601">
        <v>0.46</v>
      </c>
    </row>
    <row r="33" spans="1:10" ht="36" customHeight="1">
      <c r="A33" s="604" t="s">
        <v>13666</v>
      </c>
      <c r="B33" s="605" t="s">
        <v>13962</v>
      </c>
      <c r="C33" s="604" t="s">
        <v>20</v>
      </c>
      <c r="D33" s="604" t="s">
        <v>10116</v>
      </c>
      <c r="E33" s="682" t="s">
        <v>13664</v>
      </c>
      <c r="F33" s="682"/>
      <c r="G33" s="603" t="s">
        <v>1</v>
      </c>
      <c r="H33" s="602">
        <v>1.19</v>
      </c>
      <c r="I33" s="601">
        <v>0.18</v>
      </c>
      <c r="J33" s="601">
        <v>0.21</v>
      </c>
    </row>
    <row r="34" spans="1:10" ht="25.5">
      <c r="A34" s="600"/>
      <c r="B34" s="600"/>
      <c r="C34" s="600"/>
      <c r="D34" s="600"/>
      <c r="E34" s="600" t="s">
        <v>13662</v>
      </c>
      <c r="F34" s="599">
        <v>1.6516353363033793</v>
      </c>
      <c r="G34" s="600" t="s">
        <v>13661</v>
      </c>
      <c r="H34" s="599">
        <v>1.39</v>
      </c>
      <c r="I34" s="600" t="s">
        <v>13660</v>
      </c>
      <c r="J34" s="599">
        <v>3.04</v>
      </c>
    </row>
    <row r="35" spans="1:10" ht="15" thickBot="1">
      <c r="A35" s="600"/>
      <c r="B35" s="600"/>
      <c r="C35" s="600"/>
      <c r="D35" s="600"/>
      <c r="E35" s="600" t="s">
        <v>13659</v>
      </c>
      <c r="F35" s="599">
        <v>4.75</v>
      </c>
      <c r="G35" s="600"/>
      <c r="H35" s="683" t="s">
        <v>13658</v>
      </c>
      <c r="I35" s="683"/>
      <c r="J35" s="599">
        <v>21.91</v>
      </c>
    </row>
    <row r="36" spans="1:10" ht="0.95" customHeight="1" thickTop="1">
      <c r="A36" s="598"/>
      <c r="B36" s="598"/>
      <c r="C36" s="598"/>
      <c r="D36" s="598"/>
      <c r="E36" s="598"/>
      <c r="F36" s="598"/>
      <c r="G36" s="598"/>
      <c r="H36" s="598"/>
      <c r="I36" s="598"/>
      <c r="J36" s="598"/>
    </row>
    <row r="37" spans="1:10" ht="18" customHeight="1">
      <c r="A37" s="613" t="s">
        <v>14665</v>
      </c>
      <c r="B37" s="611" t="s">
        <v>13677</v>
      </c>
      <c r="C37" s="613" t="s">
        <v>13676</v>
      </c>
      <c r="D37" s="613" t="s">
        <v>13675</v>
      </c>
      <c r="E37" s="684" t="s">
        <v>13674</v>
      </c>
      <c r="F37" s="684"/>
      <c r="G37" s="612" t="s">
        <v>13673</v>
      </c>
      <c r="H37" s="611" t="s">
        <v>13672</v>
      </c>
      <c r="I37" s="611" t="s">
        <v>13671</v>
      </c>
      <c r="J37" s="611" t="s">
        <v>13670</v>
      </c>
    </row>
    <row r="38" spans="1:10" ht="48" customHeight="1">
      <c r="A38" s="609" t="s">
        <v>13669</v>
      </c>
      <c r="B38" s="610" t="s">
        <v>14664</v>
      </c>
      <c r="C38" s="609" t="s">
        <v>20</v>
      </c>
      <c r="D38" s="609" t="s">
        <v>35</v>
      </c>
      <c r="E38" s="685" t="s">
        <v>13755</v>
      </c>
      <c r="F38" s="685"/>
      <c r="G38" s="608" t="s">
        <v>415</v>
      </c>
      <c r="H38" s="607">
        <v>1</v>
      </c>
      <c r="I38" s="606">
        <v>555.23</v>
      </c>
      <c r="J38" s="606">
        <v>555.23</v>
      </c>
    </row>
    <row r="39" spans="1:10" ht="36" customHeight="1">
      <c r="A39" s="617" t="s">
        <v>13683</v>
      </c>
      <c r="B39" s="618" t="s">
        <v>13684</v>
      </c>
      <c r="C39" s="617" t="s">
        <v>20</v>
      </c>
      <c r="D39" s="617" t="s">
        <v>1535</v>
      </c>
      <c r="E39" s="686" t="s">
        <v>13667</v>
      </c>
      <c r="F39" s="686"/>
      <c r="G39" s="616" t="s">
        <v>1470</v>
      </c>
      <c r="H39" s="615">
        <v>6.8000000000000005E-2</v>
      </c>
      <c r="I39" s="614">
        <v>1.77</v>
      </c>
      <c r="J39" s="614">
        <v>0.12</v>
      </c>
    </row>
    <row r="40" spans="1:10" ht="36" customHeight="1">
      <c r="A40" s="617" t="s">
        <v>13683</v>
      </c>
      <c r="B40" s="618" t="s">
        <v>13685</v>
      </c>
      <c r="C40" s="617" t="s">
        <v>20</v>
      </c>
      <c r="D40" s="617" t="s">
        <v>1680</v>
      </c>
      <c r="E40" s="686" t="s">
        <v>13667</v>
      </c>
      <c r="F40" s="686"/>
      <c r="G40" s="616" t="s">
        <v>1617</v>
      </c>
      <c r="H40" s="615">
        <v>0.13100000000000001</v>
      </c>
      <c r="I40" s="614">
        <v>0.44</v>
      </c>
      <c r="J40" s="614">
        <v>0.05</v>
      </c>
    </row>
    <row r="41" spans="1:10" ht="24" customHeight="1">
      <c r="A41" s="617" t="s">
        <v>13683</v>
      </c>
      <c r="B41" s="618" t="s">
        <v>14371</v>
      </c>
      <c r="C41" s="617" t="s">
        <v>20</v>
      </c>
      <c r="D41" s="617" t="s">
        <v>7675</v>
      </c>
      <c r="E41" s="686" t="s">
        <v>13690</v>
      </c>
      <c r="F41" s="686"/>
      <c r="G41" s="616" t="s">
        <v>3</v>
      </c>
      <c r="H41" s="615">
        <v>0.19900000000000001</v>
      </c>
      <c r="I41" s="614">
        <v>17.48</v>
      </c>
      <c r="J41" s="614">
        <v>3.47</v>
      </c>
    </row>
    <row r="42" spans="1:10" ht="24" customHeight="1">
      <c r="A42" s="617" t="s">
        <v>13683</v>
      </c>
      <c r="B42" s="618" t="s">
        <v>13691</v>
      </c>
      <c r="C42" s="617" t="s">
        <v>20</v>
      </c>
      <c r="D42" s="617" t="s">
        <v>7721</v>
      </c>
      <c r="E42" s="686" t="s">
        <v>13690</v>
      </c>
      <c r="F42" s="686"/>
      <c r="G42" s="616" t="s">
        <v>3</v>
      </c>
      <c r="H42" s="615">
        <v>1.1919999999999999</v>
      </c>
      <c r="I42" s="614">
        <v>14.02</v>
      </c>
      <c r="J42" s="614">
        <v>16.71</v>
      </c>
    </row>
    <row r="43" spans="1:10" ht="24" customHeight="1">
      <c r="A43" s="617" t="s">
        <v>13683</v>
      </c>
      <c r="B43" s="618" t="s">
        <v>13733</v>
      </c>
      <c r="C43" s="617" t="s">
        <v>20</v>
      </c>
      <c r="D43" s="617" t="s">
        <v>7714</v>
      </c>
      <c r="E43" s="686" t="s">
        <v>13690</v>
      </c>
      <c r="F43" s="686"/>
      <c r="G43" s="616" t="s">
        <v>3</v>
      </c>
      <c r="H43" s="615">
        <v>0.19900000000000001</v>
      </c>
      <c r="I43" s="614">
        <v>17.670000000000002</v>
      </c>
      <c r="J43" s="614">
        <v>3.51</v>
      </c>
    </row>
    <row r="44" spans="1:10" ht="36" customHeight="1">
      <c r="A44" s="604" t="s">
        <v>13666</v>
      </c>
      <c r="B44" s="605" t="s">
        <v>14663</v>
      </c>
      <c r="C44" s="604" t="s">
        <v>20</v>
      </c>
      <c r="D44" s="604" t="s">
        <v>9345</v>
      </c>
      <c r="E44" s="682" t="s">
        <v>13664</v>
      </c>
      <c r="F44" s="682"/>
      <c r="G44" s="603" t="s">
        <v>415</v>
      </c>
      <c r="H44" s="602">
        <v>1.103</v>
      </c>
      <c r="I44" s="601">
        <v>481.75</v>
      </c>
      <c r="J44" s="601">
        <v>531.37</v>
      </c>
    </row>
    <row r="45" spans="1:10" ht="25.5">
      <c r="A45" s="600"/>
      <c r="B45" s="600"/>
      <c r="C45" s="600"/>
      <c r="D45" s="600"/>
      <c r="E45" s="600" t="s">
        <v>13662</v>
      </c>
      <c r="F45" s="599">
        <v>9.6653265239595783</v>
      </c>
      <c r="G45" s="600" t="s">
        <v>13661</v>
      </c>
      <c r="H45" s="599">
        <v>8.1199999999999992</v>
      </c>
      <c r="I45" s="600" t="s">
        <v>13660</v>
      </c>
      <c r="J45" s="599">
        <v>17.79</v>
      </c>
    </row>
    <row r="46" spans="1:10" ht="15" thickBot="1">
      <c r="A46" s="600"/>
      <c r="B46" s="600"/>
      <c r="C46" s="600"/>
      <c r="D46" s="600"/>
      <c r="E46" s="600" t="s">
        <v>13659</v>
      </c>
      <c r="F46" s="599">
        <v>153.79</v>
      </c>
      <c r="G46" s="600"/>
      <c r="H46" s="683" t="s">
        <v>13658</v>
      </c>
      <c r="I46" s="683"/>
      <c r="J46" s="599">
        <v>709.02</v>
      </c>
    </row>
    <row r="47" spans="1:10" ht="0.95" customHeight="1" thickTop="1">
      <c r="A47" s="598"/>
      <c r="B47" s="598"/>
      <c r="C47" s="598"/>
      <c r="D47" s="598"/>
      <c r="E47" s="598"/>
      <c r="F47" s="598"/>
      <c r="G47" s="598"/>
      <c r="H47" s="598"/>
      <c r="I47" s="598"/>
      <c r="J47" s="598"/>
    </row>
    <row r="48" spans="1:10" ht="18" customHeight="1">
      <c r="A48" s="613" t="s">
        <v>14662</v>
      </c>
      <c r="B48" s="611" t="s">
        <v>13677</v>
      </c>
      <c r="C48" s="613" t="s">
        <v>13676</v>
      </c>
      <c r="D48" s="613" t="s">
        <v>13675</v>
      </c>
      <c r="E48" s="684" t="s">
        <v>13674</v>
      </c>
      <c r="F48" s="684"/>
      <c r="G48" s="612" t="s">
        <v>13673</v>
      </c>
      <c r="H48" s="611" t="s">
        <v>13672</v>
      </c>
      <c r="I48" s="611" t="s">
        <v>13671</v>
      </c>
      <c r="J48" s="611" t="s">
        <v>13670</v>
      </c>
    </row>
    <row r="49" spans="1:10" ht="36" customHeight="1">
      <c r="A49" s="609" t="s">
        <v>13669</v>
      </c>
      <c r="B49" s="610" t="s">
        <v>14661</v>
      </c>
      <c r="C49" s="609" t="s">
        <v>20</v>
      </c>
      <c r="D49" s="609" t="s">
        <v>448</v>
      </c>
      <c r="E49" s="685" t="s">
        <v>14309</v>
      </c>
      <c r="F49" s="685"/>
      <c r="G49" s="608" t="s">
        <v>399</v>
      </c>
      <c r="H49" s="607">
        <v>1</v>
      </c>
      <c r="I49" s="606">
        <v>3.33</v>
      </c>
      <c r="J49" s="606">
        <v>3.33</v>
      </c>
    </row>
    <row r="50" spans="1:10" ht="36" customHeight="1">
      <c r="A50" s="617" t="s">
        <v>13683</v>
      </c>
      <c r="B50" s="618" t="s">
        <v>13973</v>
      </c>
      <c r="C50" s="617" t="s">
        <v>20</v>
      </c>
      <c r="D50" s="617" t="s">
        <v>7223</v>
      </c>
      <c r="E50" s="686" t="s">
        <v>13690</v>
      </c>
      <c r="F50" s="686"/>
      <c r="G50" s="616" t="s">
        <v>415</v>
      </c>
      <c r="H50" s="615">
        <v>4.1999999999999997E-3</v>
      </c>
      <c r="I50" s="614">
        <v>479.98</v>
      </c>
      <c r="J50" s="614">
        <v>2.0099999999999998</v>
      </c>
    </row>
    <row r="51" spans="1:10" ht="24" customHeight="1">
      <c r="A51" s="617" t="s">
        <v>13683</v>
      </c>
      <c r="B51" s="618" t="s">
        <v>13691</v>
      </c>
      <c r="C51" s="617" t="s">
        <v>20</v>
      </c>
      <c r="D51" s="617" t="s">
        <v>7721</v>
      </c>
      <c r="E51" s="686" t="s">
        <v>13690</v>
      </c>
      <c r="F51" s="686"/>
      <c r="G51" s="616" t="s">
        <v>3</v>
      </c>
      <c r="H51" s="615">
        <v>7.0000000000000001E-3</v>
      </c>
      <c r="I51" s="614">
        <v>14.02</v>
      </c>
      <c r="J51" s="614">
        <v>0.09</v>
      </c>
    </row>
    <row r="52" spans="1:10" ht="24" customHeight="1">
      <c r="A52" s="617" t="s">
        <v>13683</v>
      </c>
      <c r="B52" s="618" t="s">
        <v>13733</v>
      </c>
      <c r="C52" s="617" t="s">
        <v>20</v>
      </c>
      <c r="D52" s="617" t="s">
        <v>7714</v>
      </c>
      <c r="E52" s="686" t="s">
        <v>13690</v>
      </c>
      <c r="F52" s="686"/>
      <c r="G52" s="616" t="s">
        <v>3</v>
      </c>
      <c r="H52" s="615">
        <v>7.0000000000000007E-2</v>
      </c>
      <c r="I52" s="614">
        <v>17.670000000000002</v>
      </c>
      <c r="J52" s="614">
        <v>1.23</v>
      </c>
    </row>
    <row r="53" spans="1:10" ht="25.5">
      <c r="A53" s="600"/>
      <c r="B53" s="600"/>
      <c r="C53" s="600"/>
      <c r="D53" s="600"/>
      <c r="E53" s="600" t="s">
        <v>13662</v>
      </c>
      <c r="F53" s="599">
        <v>0.82038465717700748</v>
      </c>
      <c r="G53" s="600" t="s">
        <v>13661</v>
      </c>
      <c r="H53" s="599">
        <v>0.69</v>
      </c>
      <c r="I53" s="600" t="s">
        <v>13660</v>
      </c>
      <c r="J53" s="599">
        <v>1.51</v>
      </c>
    </row>
    <row r="54" spans="1:10" ht="15" thickBot="1">
      <c r="A54" s="600"/>
      <c r="B54" s="600"/>
      <c r="C54" s="600"/>
      <c r="D54" s="600"/>
      <c r="E54" s="600" t="s">
        <v>13659</v>
      </c>
      <c r="F54" s="599">
        <v>0.92</v>
      </c>
      <c r="G54" s="600"/>
      <c r="H54" s="683" t="s">
        <v>13658</v>
      </c>
      <c r="I54" s="683"/>
      <c r="J54" s="599">
        <v>4.25</v>
      </c>
    </row>
    <row r="55" spans="1:10" ht="0.95" customHeight="1" thickTop="1">
      <c r="A55" s="598"/>
      <c r="B55" s="598"/>
      <c r="C55" s="598"/>
      <c r="D55" s="598"/>
      <c r="E55" s="598"/>
      <c r="F55" s="598"/>
      <c r="G55" s="598"/>
      <c r="H55" s="598"/>
      <c r="I55" s="598"/>
      <c r="J55" s="598"/>
    </row>
    <row r="56" spans="1:10" ht="18" customHeight="1">
      <c r="A56" s="613" t="s">
        <v>14660</v>
      </c>
      <c r="B56" s="611" t="s">
        <v>13677</v>
      </c>
      <c r="C56" s="613" t="s">
        <v>13676</v>
      </c>
      <c r="D56" s="613" t="s">
        <v>13675</v>
      </c>
      <c r="E56" s="684" t="s">
        <v>13674</v>
      </c>
      <c r="F56" s="684"/>
      <c r="G56" s="612" t="s">
        <v>13673</v>
      </c>
      <c r="H56" s="611" t="s">
        <v>13672</v>
      </c>
      <c r="I56" s="611" t="s">
        <v>13671</v>
      </c>
      <c r="J56" s="611" t="s">
        <v>13670</v>
      </c>
    </row>
    <row r="57" spans="1:10" ht="60" customHeight="1">
      <c r="A57" s="609" t="s">
        <v>13669</v>
      </c>
      <c r="B57" s="610" t="s">
        <v>14659</v>
      </c>
      <c r="C57" s="609" t="s">
        <v>20</v>
      </c>
      <c r="D57" s="609" t="s">
        <v>14658</v>
      </c>
      <c r="E57" s="685" t="s">
        <v>14309</v>
      </c>
      <c r="F57" s="685"/>
      <c r="G57" s="608" t="s">
        <v>399</v>
      </c>
      <c r="H57" s="607">
        <v>1</v>
      </c>
      <c r="I57" s="606">
        <v>22.11</v>
      </c>
      <c r="J57" s="606">
        <v>22.11</v>
      </c>
    </row>
    <row r="58" spans="1:10" ht="48" customHeight="1">
      <c r="A58" s="617" t="s">
        <v>13683</v>
      </c>
      <c r="B58" s="618" t="s">
        <v>13974</v>
      </c>
      <c r="C58" s="617" t="s">
        <v>20</v>
      </c>
      <c r="D58" s="617" t="s">
        <v>7149</v>
      </c>
      <c r="E58" s="686" t="s">
        <v>13690</v>
      </c>
      <c r="F58" s="686"/>
      <c r="G58" s="616" t="s">
        <v>415</v>
      </c>
      <c r="H58" s="615">
        <v>3.7600000000000001E-2</v>
      </c>
      <c r="I58" s="614">
        <v>394.02</v>
      </c>
      <c r="J58" s="614">
        <v>14.81</v>
      </c>
    </row>
    <row r="59" spans="1:10" ht="24" customHeight="1">
      <c r="A59" s="617" t="s">
        <v>13683</v>
      </c>
      <c r="B59" s="618" t="s">
        <v>13691</v>
      </c>
      <c r="C59" s="617" t="s">
        <v>20</v>
      </c>
      <c r="D59" s="617" t="s">
        <v>7721</v>
      </c>
      <c r="E59" s="686" t="s">
        <v>13690</v>
      </c>
      <c r="F59" s="686"/>
      <c r="G59" s="616" t="s">
        <v>3</v>
      </c>
      <c r="H59" s="615">
        <v>0.11799999999999999</v>
      </c>
      <c r="I59" s="614">
        <v>14.02</v>
      </c>
      <c r="J59" s="614">
        <v>1.65</v>
      </c>
    </row>
    <row r="60" spans="1:10" ht="24" customHeight="1">
      <c r="A60" s="617" t="s">
        <v>13683</v>
      </c>
      <c r="B60" s="618" t="s">
        <v>13733</v>
      </c>
      <c r="C60" s="617" t="s">
        <v>20</v>
      </c>
      <c r="D60" s="617" t="s">
        <v>7714</v>
      </c>
      <c r="E60" s="686" t="s">
        <v>13690</v>
      </c>
      <c r="F60" s="686"/>
      <c r="G60" s="616" t="s">
        <v>3</v>
      </c>
      <c r="H60" s="615">
        <v>0.32</v>
      </c>
      <c r="I60" s="614">
        <v>17.670000000000002</v>
      </c>
      <c r="J60" s="614">
        <v>5.65</v>
      </c>
    </row>
    <row r="61" spans="1:10" ht="25.5">
      <c r="A61" s="600"/>
      <c r="B61" s="600"/>
      <c r="C61" s="600"/>
      <c r="D61" s="600"/>
      <c r="E61" s="600" t="s">
        <v>13662</v>
      </c>
      <c r="F61" s="599">
        <v>3.9606650005433011</v>
      </c>
      <c r="G61" s="600" t="s">
        <v>13661</v>
      </c>
      <c r="H61" s="599">
        <v>3.33</v>
      </c>
      <c r="I61" s="600" t="s">
        <v>13660</v>
      </c>
      <c r="J61" s="599">
        <v>7.29</v>
      </c>
    </row>
    <row r="62" spans="1:10" ht="15" thickBot="1">
      <c r="A62" s="600"/>
      <c r="B62" s="600"/>
      <c r="C62" s="600"/>
      <c r="D62" s="600"/>
      <c r="E62" s="600" t="s">
        <v>13659</v>
      </c>
      <c r="F62" s="599">
        <v>6.12</v>
      </c>
      <c r="G62" s="600"/>
      <c r="H62" s="683" t="s">
        <v>13658</v>
      </c>
      <c r="I62" s="683"/>
      <c r="J62" s="599">
        <v>28.23</v>
      </c>
    </row>
    <row r="63" spans="1:10" ht="0.95" customHeight="1" thickTop="1">
      <c r="A63" s="598"/>
      <c r="B63" s="598"/>
      <c r="C63" s="598"/>
      <c r="D63" s="598"/>
      <c r="E63" s="598"/>
      <c r="F63" s="598"/>
      <c r="G63" s="598"/>
      <c r="H63" s="598"/>
      <c r="I63" s="598"/>
      <c r="J63" s="598"/>
    </row>
    <row r="64" spans="1:10" ht="18" customHeight="1">
      <c r="A64" s="613" t="s">
        <v>14657</v>
      </c>
      <c r="B64" s="611" t="s">
        <v>13677</v>
      </c>
      <c r="C64" s="613" t="s">
        <v>13676</v>
      </c>
      <c r="D64" s="613" t="s">
        <v>13675</v>
      </c>
      <c r="E64" s="684" t="s">
        <v>13674</v>
      </c>
      <c r="F64" s="684"/>
      <c r="G64" s="612" t="s">
        <v>13673</v>
      </c>
      <c r="H64" s="611" t="s">
        <v>13672</v>
      </c>
      <c r="I64" s="611" t="s">
        <v>13671</v>
      </c>
      <c r="J64" s="611" t="s">
        <v>13670</v>
      </c>
    </row>
    <row r="65" spans="1:10" ht="24" customHeight="1">
      <c r="A65" s="609" t="s">
        <v>13669</v>
      </c>
      <c r="B65" s="610" t="s">
        <v>14656</v>
      </c>
      <c r="C65" s="609" t="s">
        <v>20</v>
      </c>
      <c r="D65" s="609" t="s">
        <v>463</v>
      </c>
      <c r="E65" s="685" t="s">
        <v>13995</v>
      </c>
      <c r="F65" s="685"/>
      <c r="G65" s="608" t="s">
        <v>399</v>
      </c>
      <c r="H65" s="607">
        <v>1</v>
      </c>
      <c r="I65" s="606">
        <v>42.91</v>
      </c>
      <c r="J65" s="606">
        <v>42.91</v>
      </c>
    </row>
    <row r="66" spans="1:10" ht="24" customHeight="1">
      <c r="A66" s="617" t="s">
        <v>13683</v>
      </c>
      <c r="B66" s="618" t="s">
        <v>13691</v>
      </c>
      <c r="C66" s="617" t="s">
        <v>20</v>
      </c>
      <c r="D66" s="617" t="s">
        <v>7721</v>
      </c>
      <c r="E66" s="686" t="s">
        <v>13690</v>
      </c>
      <c r="F66" s="686"/>
      <c r="G66" s="616" t="s">
        <v>3</v>
      </c>
      <c r="H66" s="615">
        <v>0.5</v>
      </c>
      <c r="I66" s="614">
        <v>14.02</v>
      </c>
      <c r="J66" s="614">
        <v>7.01</v>
      </c>
    </row>
    <row r="67" spans="1:10" ht="24" customHeight="1">
      <c r="A67" s="617" t="s">
        <v>13683</v>
      </c>
      <c r="B67" s="618" t="s">
        <v>13733</v>
      </c>
      <c r="C67" s="617" t="s">
        <v>20</v>
      </c>
      <c r="D67" s="617" t="s">
        <v>7714</v>
      </c>
      <c r="E67" s="686" t="s">
        <v>13690</v>
      </c>
      <c r="F67" s="686"/>
      <c r="G67" s="616" t="s">
        <v>3</v>
      </c>
      <c r="H67" s="615">
        <v>0.5</v>
      </c>
      <c r="I67" s="614">
        <v>17.670000000000002</v>
      </c>
      <c r="J67" s="614">
        <v>8.83</v>
      </c>
    </row>
    <row r="68" spans="1:10" ht="24" customHeight="1">
      <c r="A68" s="604" t="s">
        <v>13666</v>
      </c>
      <c r="B68" s="605" t="s">
        <v>14006</v>
      </c>
      <c r="C68" s="604" t="s">
        <v>20</v>
      </c>
      <c r="D68" s="604" t="s">
        <v>12618</v>
      </c>
      <c r="E68" s="682" t="s">
        <v>13664</v>
      </c>
      <c r="F68" s="682"/>
      <c r="G68" s="603" t="s">
        <v>817</v>
      </c>
      <c r="H68" s="602">
        <v>0.52559999999999996</v>
      </c>
      <c r="I68" s="601">
        <v>51.51</v>
      </c>
      <c r="J68" s="601">
        <v>27.07</v>
      </c>
    </row>
    <row r="69" spans="1:10" ht="25.5">
      <c r="A69" s="600"/>
      <c r="B69" s="600"/>
      <c r="C69" s="600"/>
      <c r="D69" s="600"/>
      <c r="E69" s="600" t="s">
        <v>13662</v>
      </c>
      <c r="F69" s="599">
        <v>6.5685102999999998</v>
      </c>
      <c r="G69" s="600" t="s">
        <v>13661</v>
      </c>
      <c r="H69" s="599">
        <v>5.52</v>
      </c>
      <c r="I69" s="600" t="s">
        <v>13660</v>
      </c>
      <c r="J69" s="599">
        <v>12.09</v>
      </c>
    </row>
    <row r="70" spans="1:10" ht="15" thickBot="1">
      <c r="A70" s="600"/>
      <c r="B70" s="600"/>
      <c r="C70" s="600"/>
      <c r="D70" s="600"/>
      <c r="E70" s="600" t="s">
        <v>13659</v>
      </c>
      <c r="F70" s="599">
        <v>11.88</v>
      </c>
      <c r="G70" s="600"/>
      <c r="H70" s="683" t="s">
        <v>13658</v>
      </c>
      <c r="I70" s="683"/>
      <c r="J70" s="599">
        <v>54.79</v>
      </c>
    </row>
    <row r="71" spans="1:10" ht="0.95" customHeight="1" thickTop="1">
      <c r="A71" s="598"/>
      <c r="B71" s="598"/>
      <c r="C71" s="598"/>
      <c r="D71" s="598"/>
      <c r="E71" s="598"/>
      <c r="F71" s="598"/>
      <c r="G71" s="598"/>
      <c r="H71" s="598"/>
      <c r="I71" s="598"/>
      <c r="J71" s="598"/>
    </row>
    <row r="72" spans="1:10" ht="18" customHeight="1">
      <c r="A72" s="613" t="s">
        <v>14655</v>
      </c>
      <c r="B72" s="611" t="s">
        <v>13677</v>
      </c>
      <c r="C72" s="613" t="s">
        <v>13676</v>
      </c>
      <c r="D72" s="613" t="s">
        <v>13675</v>
      </c>
      <c r="E72" s="684" t="s">
        <v>13674</v>
      </c>
      <c r="F72" s="684"/>
      <c r="G72" s="612" t="s">
        <v>13673</v>
      </c>
      <c r="H72" s="611" t="s">
        <v>13672</v>
      </c>
      <c r="I72" s="611" t="s">
        <v>13671</v>
      </c>
      <c r="J72" s="611" t="s">
        <v>13670</v>
      </c>
    </row>
    <row r="73" spans="1:10" ht="24" customHeight="1">
      <c r="A73" s="609" t="s">
        <v>13669</v>
      </c>
      <c r="B73" s="610" t="s">
        <v>14654</v>
      </c>
      <c r="C73" s="609" t="s">
        <v>20</v>
      </c>
      <c r="D73" s="609" t="s">
        <v>470</v>
      </c>
      <c r="E73" s="685" t="s">
        <v>14002</v>
      </c>
      <c r="F73" s="685"/>
      <c r="G73" s="608" t="s">
        <v>399</v>
      </c>
      <c r="H73" s="607">
        <v>1</v>
      </c>
      <c r="I73" s="606">
        <v>11.44</v>
      </c>
      <c r="J73" s="606">
        <v>11.44</v>
      </c>
    </row>
    <row r="74" spans="1:10" ht="24" customHeight="1">
      <c r="A74" s="617" t="s">
        <v>13683</v>
      </c>
      <c r="B74" s="618" t="s">
        <v>13691</v>
      </c>
      <c r="C74" s="617" t="s">
        <v>20</v>
      </c>
      <c r="D74" s="617" t="s">
        <v>7721</v>
      </c>
      <c r="E74" s="686" t="s">
        <v>13690</v>
      </c>
      <c r="F74" s="686"/>
      <c r="G74" s="616" t="s">
        <v>3</v>
      </c>
      <c r="H74" s="615">
        <v>6.9000000000000006E-2</v>
      </c>
      <c r="I74" s="614">
        <v>14.02</v>
      </c>
      <c r="J74" s="614">
        <v>0.96</v>
      </c>
    </row>
    <row r="75" spans="1:10" ht="24" customHeight="1">
      <c r="A75" s="617" t="s">
        <v>13683</v>
      </c>
      <c r="B75" s="618" t="s">
        <v>13990</v>
      </c>
      <c r="C75" s="617" t="s">
        <v>20</v>
      </c>
      <c r="D75" s="617" t="s">
        <v>7715</v>
      </c>
      <c r="E75" s="686" t="s">
        <v>13690</v>
      </c>
      <c r="F75" s="686"/>
      <c r="G75" s="616" t="s">
        <v>3</v>
      </c>
      <c r="H75" s="615">
        <v>0.187</v>
      </c>
      <c r="I75" s="614">
        <v>18.68</v>
      </c>
      <c r="J75" s="614">
        <v>3.49</v>
      </c>
    </row>
    <row r="76" spans="1:10" ht="24" customHeight="1">
      <c r="A76" s="604" t="s">
        <v>13666</v>
      </c>
      <c r="B76" s="605" t="s">
        <v>14022</v>
      </c>
      <c r="C76" s="604" t="s">
        <v>20</v>
      </c>
      <c r="D76" s="604" t="s">
        <v>12612</v>
      </c>
      <c r="E76" s="682" t="s">
        <v>13664</v>
      </c>
      <c r="F76" s="682"/>
      <c r="G76" s="603" t="s">
        <v>817</v>
      </c>
      <c r="H76" s="602">
        <v>0.33</v>
      </c>
      <c r="I76" s="601">
        <v>21.2</v>
      </c>
      <c r="J76" s="601">
        <v>6.99</v>
      </c>
    </row>
    <row r="77" spans="1:10" ht="25.5">
      <c r="A77" s="600"/>
      <c r="B77" s="600"/>
      <c r="C77" s="600"/>
      <c r="D77" s="600"/>
      <c r="E77" s="600" t="s">
        <v>13662</v>
      </c>
      <c r="F77" s="599">
        <v>1.7874606106704336</v>
      </c>
      <c r="G77" s="600" t="s">
        <v>13661</v>
      </c>
      <c r="H77" s="599">
        <v>1.5</v>
      </c>
      <c r="I77" s="600" t="s">
        <v>13660</v>
      </c>
      <c r="J77" s="599">
        <v>3.29</v>
      </c>
    </row>
    <row r="78" spans="1:10" ht="15" thickBot="1">
      <c r="A78" s="600"/>
      <c r="B78" s="600"/>
      <c r="C78" s="600"/>
      <c r="D78" s="600"/>
      <c r="E78" s="600" t="s">
        <v>13659</v>
      </c>
      <c r="F78" s="599">
        <v>3.16</v>
      </c>
      <c r="G78" s="600"/>
      <c r="H78" s="683" t="s">
        <v>13658</v>
      </c>
      <c r="I78" s="683"/>
      <c r="J78" s="599">
        <v>14.6</v>
      </c>
    </row>
    <row r="79" spans="1:10" ht="0.95" customHeight="1" thickTop="1">
      <c r="A79" s="598"/>
      <c r="B79" s="598"/>
      <c r="C79" s="598"/>
      <c r="D79" s="598"/>
      <c r="E79" s="598"/>
      <c r="F79" s="598"/>
      <c r="G79" s="598"/>
      <c r="H79" s="598"/>
      <c r="I79" s="598"/>
      <c r="J79" s="598"/>
    </row>
    <row r="80" spans="1:10" ht="18" customHeight="1">
      <c r="A80" s="613" t="s">
        <v>14653</v>
      </c>
      <c r="B80" s="611" t="s">
        <v>13677</v>
      </c>
      <c r="C80" s="613" t="s">
        <v>13676</v>
      </c>
      <c r="D80" s="613" t="s">
        <v>13675</v>
      </c>
      <c r="E80" s="684" t="s">
        <v>13674</v>
      </c>
      <c r="F80" s="684"/>
      <c r="G80" s="612" t="s">
        <v>13673</v>
      </c>
      <c r="H80" s="611" t="s">
        <v>13672</v>
      </c>
      <c r="I80" s="611" t="s">
        <v>13671</v>
      </c>
      <c r="J80" s="611" t="s">
        <v>13670</v>
      </c>
    </row>
    <row r="81" spans="1:10" ht="36" customHeight="1">
      <c r="A81" s="609" t="s">
        <v>13669</v>
      </c>
      <c r="B81" s="610" t="s">
        <v>14652</v>
      </c>
      <c r="C81" s="609" t="s">
        <v>20</v>
      </c>
      <c r="D81" s="609" t="s">
        <v>476</v>
      </c>
      <c r="E81" s="685" t="s">
        <v>13693</v>
      </c>
      <c r="F81" s="685"/>
      <c r="G81" s="608" t="s">
        <v>0</v>
      </c>
      <c r="H81" s="607">
        <v>1</v>
      </c>
      <c r="I81" s="606">
        <v>6.09</v>
      </c>
      <c r="J81" s="606">
        <v>6.09</v>
      </c>
    </row>
    <row r="82" spans="1:10" ht="24" customHeight="1">
      <c r="A82" s="617" t="s">
        <v>13683</v>
      </c>
      <c r="B82" s="618" t="s">
        <v>13692</v>
      </c>
      <c r="C82" s="617" t="s">
        <v>20</v>
      </c>
      <c r="D82" s="617" t="s">
        <v>7680</v>
      </c>
      <c r="E82" s="686" t="s">
        <v>13690</v>
      </c>
      <c r="F82" s="686"/>
      <c r="G82" s="616" t="s">
        <v>3</v>
      </c>
      <c r="H82" s="615">
        <v>9.7000000000000003E-2</v>
      </c>
      <c r="I82" s="614">
        <v>17.66</v>
      </c>
      <c r="J82" s="614">
        <v>1.71</v>
      </c>
    </row>
    <row r="83" spans="1:10" ht="24" customHeight="1">
      <c r="A83" s="617" t="s">
        <v>13683</v>
      </c>
      <c r="B83" s="618" t="s">
        <v>14054</v>
      </c>
      <c r="C83" s="617" t="s">
        <v>20</v>
      </c>
      <c r="D83" s="617" t="s">
        <v>7663</v>
      </c>
      <c r="E83" s="686" t="s">
        <v>13690</v>
      </c>
      <c r="F83" s="686"/>
      <c r="G83" s="616" t="s">
        <v>3</v>
      </c>
      <c r="H83" s="615">
        <v>9.7000000000000003E-2</v>
      </c>
      <c r="I83" s="614">
        <v>13.48</v>
      </c>
      <c r="J83" s="614">
        <v>1.3</v>
      </c>
    </row>
    <row r="84" spans="1:10" ht="24" customHeight="1">
      <c r="A84" s="604" t="s">
        <v>13666</v>
      </c>
      <c r="B84" s="605" t="s">
        <v>14088</v>
      </c>
      <c r="C84" s="604" t="s">
        <v>20</v>
      </c>
      <c r="D84" s="604" t="s">
        <v>10821</v>
      </c>
      <c r="E84" s="682" t="s">
        <v>13664</v>
      </c>
      <c r="F84" s="682"/>
      <c r="G84" s="603" t="s">
        <v>1</v>
      </c>
      <c r="H84" s="602">
        <v>3.2000000000000001E-2</v>
      </c>
      <c r="I84" s="601">
        <v>2.19</v>
      </c>
      <c r="J84" s="601">
        <v>7.0000000000000007E-2</v>
      </c>
    </row>
    <row r="85" spans="1:10" ht="24" customHeight="1">
      <c r="A85" s="604" t="s">
        <v>13666</v>
      </c>
      <c r="B85" s="605" t="s">
        <v>14651</v>
      </c>
      <c r="C85" s="604" t="s">
        <v>20</v>
      </c>
      <c r="D85" s="604" t="s">
        <v>13028</v>
      </c>
      <c r="E85" s="682" t="s">
        <v>13664</v>
      </c>
      <c r="F85" s="682"/>
      <c r="G85" s="603" t="s">
        <v>0</v>
      </c>
      <c r="H85" s="602">
        <v>1.0609999999999999</v>
      </c>
      <c r="I85" s="601">
        <v>2.84</v>
      </c>
      <c r="J85" s="601">
        <v>3.01</v>
      </c>
    </row>
    <row r="86" spans="1:10" ht="25.5">
      <c r="A86" s="600"/>
      <c r="B86" s="600"/>
      <c r="C86" s="600"/>
      <c r="D86" s="600"/>
      <c r="E86" s="600" t="s">
        <v>13662</v>
      </c>
      <c r="F86" s="599">
        <v>1.2821905900249919</v>
      </c>
      <c r="G86" s="600" t="s">
        <v>13661</v>
      </c>
      <c r="H86" s="599">
        <v>1.08</v>
      </c>
      <c r="I86" s="600" t="s">
        <v>13660</v>
      </c>
      <c r="J86" s="599">
        <v>2.36</v>
      </c>
    </row>
    <row r="87" spans="1:10" ht="15" thickBot="1">
      <c r="A87" s="600"/>
      <c r="B87" s="600"/>
      <c r="C87" s="600"/>
      <c r="D87" s="600"/>
      <c r="E87" s="600" t="s">
        <v>13659</v>
      </c>
      <c r="F87" s="599">
        <v>1.68</v>
      </c>
      <c r="G87" s="600"/>
      <c r="H87" s="683" t="s">
        <v>13658</v>
      </c>
      <c r="I87" s="683"/>
      <c r="J87" s="599">
        <v>7.77</v>
      </c>
    </row>
    <row r="88" spans="1:10" ht="0.95" customHeight="1" thickTop="1">
      <c r="A88" s="598"/>
      <c r="B88" s="598"/>
      <c r="C88" s="598"/>
      <c r="D88" s="598"/>
      <c r="E88" s="598"/>
      <c r="F88" s="598"/>
      <c r="G88" s="598"/>
      <c r="H88" s="598"/>
      <c r="I88" s="598"/>
      <c r="J88" s="598"/>
    </row>
    <row r="89" spans="1:10" ht="18" customHeight="1">
      <c r="A89" s="613" t="s">
        <v>14650</v>
      </c>
      <c r="B89" s="611" t="s">
        <v>13677</v>
      </c>
      <c r="C89" s="613" t="s">
        <v>13676</v>
      </c>
      <c r="D89" s="613" t="s">
        <v>13675</v>
      </c>
      <c r="E89" s="684" t="s">
        <v>13674</v>
      </c>
      <c r="F89" s="684"/>
      <c r="G89" s="612" t="s">
        <v>13673</v>
      </c>
      <c r="H89" s="611" t="s">
        <v>13672</v>
      </c>
      <c r="I89" s="611" t="s">
        <v>13671</v>
      </c>
      <c r="J89" s="611" t="s">
        <v>13670</v>
      </c>
    </row>
    <row r="90" spans="1:10" ht="24" customHeight="1">
      <c r="A90" s="609" t="s">
        <v>13669</v>
      </c>
      <c r="B90" s="610" t="s">
        <v>14649</v>
      </c>
      <c r="C90" s="609" t="s">
        <v>20</v>
      </c>
      <c r="D90" s="609" t="s">
        <v>477</v>
      </c>
      <c r="E90" s="685" t="s">
        <v>13693</v>
      </c>
      <c r="F90" s="685"/>
      <c r="G90" s="608" t="s">
        <v>0</v>
      </c>
      <c r="H90" s="607">
        <v>1</v>
      </c>
      <c r="I90" s="606">
        <v>4.3600000000000003</v>
      </c>
      <c r="J90" s="606">
        <v>4.3600000000000003</v>
      </c>
    </row>
    <row r="91" spans="1:10" ht="24" customHeight="1">
      <c r="A91" s="617" t="s">
        <v>13683</v>
      </c>
      <c r="B91" s="618" t="s">
        <v>13692</v>
      </c>
      <c r="C91" s="617" t="s">
        <v>20</v>
      </c>
      <c r="D91" s="617" t="s">
        <v>7680</v>
      </c>
      <c r="E91" s="686" t="s">
        <v>13690</v>
      </c>
      <c r="F91" s="686"/>
      <c r="G91" s="616" t="s">
        <v>3</v>
      </c>
      <c r="H91" s="615">
        <v>1.6E-2</v>
      </c>
      <c r="I91" s="614">
        <v>17.66</v>
      </c>
      <c r="J91" s="614">
        <v>0.28000000000000003</v>
      </c>
    </row>
    <row r="92" spans="1:10" ht="24" customHeight="1">
      <c r="A92" s="617" t="s">
        <v>13683</v>
      </c>
      <c r="B92" s="618" t="s">
        <v>14054</v>
      </c>
      <c r="C92" s="617" t="s">
        <v>20</v>
      </c>
      <c r="D92" s="617" t="s">
        <v>7663</v>
      </c>
      <c r="E92" s="686" t="s">
        <v>13690</v>
      </c>
      <c r="F92" s="686"/>
      <c r="G92" s="616" t="s">
        <v>3</v>
      </c>
      <c r="H92" s="615">
        <v>1.6E-2</v>
      </c>
      <c r="I92" s="614">
        <v>13.48</v>
      </c>
      <c r="J92" s="614">
        <v>0.21</v>
      </c>
    </row>
    <row r="93" spans="1:10" ht="24" customHeight="1">
      <c r="A93" s="604" t="s">
        <v>13666</v>
      </c>
      <c r="B93" s="605" t="s">
        <v>14066</v>
      </c>
      <c r="C93" s="604" t="s">
        <v>20</v>
      </c>
      <c r="D93" s="604" t="s">
        <v>13029</v>
      </c>
      <c r="E93" s="682" t="s">
        <v>13664</v>
      </c>
      <c r="F93" s="682"/>
      <c r="G93" s="603" t="s">
        <v>0</v>
      </c>
      <c r="H93" s="602">
        <v>1.0609999999999999</v>
      </c>
      <c r="I93" s="601">
        <v>3.65</v>
      </c>
      <c r="J93" s="601">
        <v>3.87</v>
      </c>
    </row>
    <row r="94" spans="1:10" ht="25.5">
      <c r="A94" s="600"/>
      <c r="B94" s="600"/>
      <c r="C94" s="600"/>
      <c r="D94" s="600"/>
      <c r="E94" s="600" t="s">
        <v>13662</v>
      </c>
      <c r="F94" s="599">
        <v>0.20645441703792242</v>
      </c>
      <c r="G94" s="600" t="s">
        <v>13661</v>
      </c>
      <c r="H94" s="599">
        <v>0.17</v>
      </c>
      <c r="I94" s="600" t="s">
        <v>13660</v>
      </c>
      <c r="J94" s="599">
        <v>0.38</v>
      </c>
    </row>
    <row r="95" spans="1:10" ht="15" thickBot="1">
      <c r="A95" s="600"/>
      <c r="B95" s="600"/>
      <c r="C95" s="600"/>
      <c r="D95" s="600"/>
      <c r="E95" s="600" t="s">
        <v>13659</v>
      </c>
      <c r="F95" s="599">
        <v>1.2</v>
      </c>
      <c r="G95" s="600"/>
      <c r="H95" s="683" t="s">
        <v>13658</v>
      </c>
      <c r="I95" s="683"/>
      <c r="J95" s="599">
        <v>5.56</v>
      </c>
    </row>
    <row r="96" spans="1:10" ht="0.95" customHeight="1" thickTop="1">
      <c r="A96" s="598"/>
      <c r="B96" s="598"/>
      <c r="C96" s="598"/>
      <c r="D96" s="598"/>
      <c r="E96" s="598"/>
      <c r="F96" s="598"/>
      <c r="G96" s="598"/>
      <c r="H96" s="598"/>
      <c r="I96" s="598"/>
      <c r="J96" s="598"/>
    </row>
    <row r="97" spans="1:10" ht="18" customHeight="1">
      <c r="A97" s="613" t="s">
        <v>14648</v>
      </c>
      <c r="B97" s="611" t="s">
        <v>13677</v>
      </c>
      <c r="C97" s="613" t="s">
        <v>13676</v>
      </c>
      <c r="D97" s="613" t="s">
        <v>13675</v>
      </c>
      <c r="E97" s="684" t="s">
        <v>13674</v>
      </c>
      <c r="F97" s="684"/>
      <c r="G97" s="612" t="s">
        <v>13673</v>
      </c>
      <c r="H97" s="611" t="s">
        <v>13672</v>
      </c>
      <c r="I97" s="611" t="s">
        <v>13671</v>
      </c>
      <c r="J97" s="611" t="s">
        <v>13670</v>
      </c>
    </row>
    <row r="98" spans="1:10" ht="24" customHeight="1">
      <c r="A98" s="609" t="s">
        <v>13669</v>
      </c>
      <c r="B98" s="610" t="s">
        <v>14647</v>
      </c>
      <c r="C98" s="609" t="s">
        <v>20</v>
      </c>
      <c r="D98" s="609" t="s">
        <v>478</v>
      </c>
      <c r="E98" s="685" t="s">
        <v>13693</v>
      </c>
      <c r="F98" s="685"/>
      <c r="G98" s="608" t="s">
        <v>0</v>
      </c>
      <c r="H98" s="607">
        <v>1</v>
      </c>
      <c r="I98" s="606">
        <v>9.2899999999999991</v>
      </c>
      <c r="J98" s="606">
        <v>9.2899999999999991</v>
      </c>
    </row>
    <row r="99" spans="1:10" ht="24" customHeight="1">
      <c r="A99" s="617" t="s">
        <v>13683</v>
      </c>
      <c r="B99" s="618" t="s">
        <v>13692</v>
      </c>
      <c r="C99" s="617" t="s">
        <v>20</v>
      </c>
      <c r="D99" s="617" t="s">
        <v>7680</v>
      </c>
      <c r="E99" s="686" t="s">
        <v>13690</v>
      </c>
      <c r="F99" s="686"/>
      <c r="G99" s="616" t="s">
        <v>3</v>
      </c>
      <c r="H99" s="615">
        <v>0.02</v>
      </c>
      <c r="I99" s="614">
        <v>17.66</v>
      </c>
      <c r="J99" s="614">
        <v>0.35</v>
      </c>
    </row>
    <row r="100" spans="1:10" ht="24" customHeight="1">
      <c r="A100" s="617" t="s">
        <v>13683</v>
      </c>
      <c r="B100" s="618" t="s">
        <v>14054</v>
      </c>
      <c r="C100" s="617" t="s">
        <v>20</v>
      </c>
      <c r="D100" s="617" t="s">
        <v>7663</v>
      </c>
      <c r="E100" s="686" t="s">
        <v>13690</v>
      </c>
      <c r="F100" s="686"/>
      <c r="G100" s="616" t="s">
        <v>3</v>
      </c>
      <c r="H100" s="615">
        <v>0.02</v>
      </c>
      <c r="I100" s="614">
        <v>13.48</v>
      </c>
      <c r="J100" s="614">
        <v>0.26</v>
      </c>
    </row>
    <row r="101" spans="1:10" ht="24" customHeight="1">
      <c r="A101" s="604" t="s">
        <v>13666</v>
      </c>
      <c r="B101" s="605" t="s">
        <v>14067</v>
      </c>
      <c r="C101" s="604" t="s">
        <v>20</v>
      </c>
      <c r="D101" s="604" t="s">
        <v>13030</v>
      </c>
      <c r="E101" s="682" t="s">
        <v>13664</v>
      </c>
      <c r="F101" s="682"/>
      <c r="G101" s="603" t="s">
        <v>0</v>
      </c>
      <c r="H101" s="602">
        <v>1.0609999999999999</v>
      </c>
      <c r="I101" s="601">
        <v>8.19</v>
      </c>
      <c r="J101" s="601">
        <v>8.68</v>
      </c>
    </row>
    <row r="102" spans="1:10" ht="25.5">
      <c r="A102" s="600"/>
      <c r="B102" s="600"/>
      <c r="C102" s="600"/>
      <c r="D102" s="600"/>
      <c r="E102" s="600" t="s">
        <v>13662</v>
      </c>
      <c r="F102" s="599">
        <v>0.26078452678474412</v>
      </c>
      <c r="G102" s="600" t="s">
        <v>13661</v>
      </c>
      <c r="H102" s="599">
        <v>0.22</v>
      </c>
      <c r="I102" s="600" t="s">
        <v>13660</v>
      </c>
      <c r="J102" s="599">
        <v>0.48</v>
      </c>
    </row>
    <row r="103" spans="1:10" ht="15" thickBot="1">
      <c r="A103" s="600"/>
      <c r="B103" s="600"/>
      <c r="C103" s="600"/>
      <c r="D103" s="600"/>
      <c r="E103" s="600" t="s">
        <v>13659</v>
      </c>
      <c r="F103" s="599">
        <v>2.57</v>
      </c>
      <c r="G103" s="600"/>
      <c r="H103" s="683" t="s">
        <v>13658</v>
      </c>
      <c r="I103" s="683"/>
      <c r="J103" s="599">
        <v>11.86</v>
      </c>
    </row>
    <row r="104" spans="1:10" ht="0.95" customHeight="1" thickTop="1">
      <c r="A104" s="598"/>
      <c r="B104" s="598"/>
      <c r="C104" s="598"/>
      <c r="D104" s="598"/>
      <c r="E104" s="598"/>
      <c r="F104" s="598"/>
      <c r="G104" s="598"/>
      <c r="H104" s="598"/>
      <c r="I104" s="598"/>
      <c r="J104" s="598"/>
    </row>
    <row r="105" spans="1:10" ht="18" customHeight="1">
      <c r="A105" s="613" t="s">
        <v>14646</v>
      </c>
      <c r="B105" s="611" t="s">
        <v>13677</v>
      </c>
      <c r="C105" s="613" t="s">
        <v>13676</v>
      </c>
      <c r="D105" s="613" t="s">
        <v>13675</v>
      </c>
      <c r="E105" s="684" t="s">
        <v>13674</v>
      </c>
      <c r="F105" s="684"/>
      <c r="G105" s="612" t="s">
        <v>13673</v>
      </c>
      <c r="H105" s="611" t="s">
        <v>13672</v>
      </c>
      <c r="I105" s="611" t="s">
        <v>13671</v>
      </c>
      <c r="J105" s="611" t="s">
        <v>13670</v>
      </c>
    </row>
    <row r="106" spans="1:10" ht="24" customHeight="1">
      <c r="A106" s="609" t="s">
        <v>13669</v>
      </c>
      <c r="B106" s="610" t="s">
        <v>14645</v>
      </c>
      <c r="C106" s="609" t="s">
        <v>20</v>
      </c>
      <c r="D106" s="609" t="s">
        <v>479</v>
      </c>
      <c r="E106" s="685" t="s">
        <v>13693</v>
      </c>
      <c r="F106" s="685"/>
      <c r="G106" s="608" t="s">
        <v>0</v>
      </c>
      <c r="H106" s="607">
        <v>1</v>
      </c>
      <c r="I106" s="606">
        <v>15.42</v>
      </c>
      <c r="J106" s="606">
        <v>15.42</v>
      </c>
    </row>
    <row r="107" spans="1:10" ht="24" customHeight="1">
      <c r="A107" s="617" t="s">
        <v>13683</v>
      </c>
      <c r="B107" s="618" t="s">
        <v>13692</v>
      </c>
      <c r="C107" s="617" t="s">
        <v>20</v>
      </c>
      <c r="D107" s="617" t="s">
        <v>7680</v>
      </c>
      <c r="E107" s="686" t="s">
        <v>13690</v>
      </c>
      <c r="F107" s="686"/>
      <c r="G107" s="616" t="s">
        <v>3</v>
      </c>
      <c r="H107" s="615">
        <v>2.9000000000000001E-2</v>
      </c>
      <c r="I107" s="614">
        <v>17.66</v>
      </c>
      <c r="J107" s="614">
        <v>0.51</v>
      </c>
    </row>
    <row r="108" spans="1:10" ht="24" customHeight="1">
      <c r="A108" s="617" t="s">
        <v>13683</v>
      </c>
      <c r="B108" s="618" t="s">
        <v>14054</v>
      </c>
      <c r="C108" s="617" t="s">
        <v>20</v>
      </c>
      <c r="D108" s="617" t="s">
        <v>7663</v>
      </c>
      <c r="E108" s="686" t="s">
        <v>13690</v>
      </c>
      <c r="F108" s="686"/>
      <c r="G108" s="616" t="s">
        <v>3</v>
      </c>
      <c r="H108" s="615">
        <v>2.9000000000000001E-2</v>
      </c>
      <c r="I108" s="614">
        <v>13.48</v>
      </c>
      <c r="J108" s="614">
        <v>0.39</v>
      </c>
    </row>
    <row r="109" spans="1:10" ht="24" customHeight="1">
      <c r="A109" s="604" t="s">
        <v>13666</v>
      </c>
      <c r="B109" s="605" t="s">
        <v>14088</v>
      </c>
      <c r="C109" s="604" t="s">
        <v>20</v>
      </c>
      <c r="D109" s="604" t="s">
        <v>10821</v>
      </c>
      <c r="E109" s="682" t="s">
        <v>13664</v>
      </c>
      <c r="F109" s="682"/>
      <c r="G109" s="603" t="s">
        <v>1</v>
      </c>
      <c r="H109" s="602">
        <v>0.01</v>
      </c>
      <c r="I109" s="601">
        <v>2.19</v>
      </c>
      <c r="J109" s="601">
        <v>0.02</v>
      </c>
    </row>
    <row r="110" spans="1:10" ht="24" customHeight="1">
      <c r="A110" s="604" t="s">
        <v>13666</v>
      </c>
      <c r="B110" s="605" t="s">
        <v>14644</v>
      </c>
      <c r="C110" s="604" t="s">
        <v>20</v>
      </c>
      <c r="D110" s="604" t="s">
        <v>13032</v>
      </c>
      <c r="E110" s="682" t="s">
        <v>13664</v>
      </c>
      <c r="F110" s="682"/>
      <c r="G110" s="603" t="s">
        <v>0</v>
      </c>
      <c r="H110" s="602">
        <v>1.0609999999999999</v>
      </c>
      <c r="I110" s="601">
        <v>13.67</v>
      </c>
      <c r="J110" s="601">
        <v>14.5</v>
      </c>
    </row>
    <row r="111" spans="1:10" ht="25.5">
      <c r="A111" s="600"/>
      <c r="B111" s="600"/>
      <c r="C111" s="600"/>
      <c r="D111" s="600"/>
      <c r="E111" s="600" t="s">
        <v>13662</v>
      </c>
      <c r="F111" s="599">
        <v>0.38031076822775184</v>
      </c>
      <c r="G111" s="600" t="s">
        <v>13661</v>
      </c>
      <c r="H111" s="599">
        <v>0.32</v>
      </c>
      <c r="I111" s="600" t="s">
        <v>13660</v>
      </c>
      <c r="J111" s="599">
        <v>0.7</v>
      </c>
    </row>
    <row r="112" spans="1:10" ht="15" thickBot="1">
      <c r="A112" s="600"/>
      <c r="B112" s="600"/>
      <c r="C112" s="600"/>
      <c r="D112" s="600"/>
      <c r="E112" s="600" t="s">
        <v>13659</v>
      </c>
      <c r="F112" s="599">
        <v>4.2699999999999996</v>
      </c>
      <c r="G112" s="600"/>
      <c r="H112" s="683" t="s">
        <v>13658</v>
      </c>
      <c r="I112" s="683"/>
      <c r="J112" s="599">
        <v>19.690000000000001</v>
      </c>
    </row>
    <row r="113" spans="1:10" ht="0.95" customHeight="1" thickTop="1">
      <c r="A113" s="598"/>
      <c r="B113" s="598"/>
      <c r="C113" s="598"/>
      <c r="D113" s="598"/>
      <c r="E113" s="598"/>
      <c r="F113" s="598"/>
      <c r="G113" s="598"/>
      <c r="H113" s="598"/>
      <c r="I113" s="598"/>
      <c r="J113" s="598"/>
    </row>
    <row r="114" spans="1:10" ht="18" customHeight="1">
      <c r="A114" s="613" t="s">
        <v>14643</v>
      </c>
      <c r="B114" s="611" t="s">
        <v>13677</v>
      </c>
      <c r="C114" s="613" t="s">
        <v>13676</v>
      </c>
      <c r="D114" s="613" t="s">
        <v>13675</v>
      </c>
      <c r="E114" s="684" t="s">
        <v>13674</v>
      </c>
      <c r="F114" s="684"/>
      <c r="G114" s="612" t="s">
        <v>13673</v>
      </c>
      <c r="H114" s="611" t="s">
        <v>13672</v>
      </c>
      <c r="I114" s="611" t="s">
        <v>13671</v>
      </c>
      <c r="J114" s="611" t="s">
        <v>13670</v>
      </c>
    </row>
    <row r="115" spans="1:10" ht="24" customHeight="1">
      <c r="A115" s="609" t="s">
        <v>13669</v>
      </c>
      <c r="B115" s="610" t="s">
        <v>14642</v>
      </c>
      <c r="C115" s="609" t="s">
        <v>20</v>
      </c>
      <c r="D115" s="609" t="s">
        <v>480</v>
      </c>
      <c r="E115" s="685" t="s">
        <v>13693</v>
      </c>
      <c r="F115" s="685"/>
      <c r="G115" s="608" t="s">
        <v>0</v>
      </c>
      <c r="H115" s="607">
        <v>1</v>
      </c>
      <c r="I115" s="606">
        <v>42.31</v>
      </c>
      <c r="J115" s="606">
        <v>42.31</v>
      </c>
    </row>
    <row r="116" spans="1:10" ht="24" customHeight="1">
      <c r="A116" s="617" t="s">
        <v>13683</v>
      </c>
      <c r="B116" s="618" t="s">
        <v>13692</v>
      </c>
      <c r="C116" s="617" t="s">
        <v>20</v>
      </c>
      <c r="D116" s="617" t="s">
        <v>7680</v>
      </c>
      <c r="E116" s="686" t="s">
        <v>13690</v>
      </c>
      <c r="F116" s="686"/>
      <c r="G116" s="616" t="s">
        <v>3</v>
      </c>
      <c r="H116" s="615">
        <v>4.2000000000000003E-2</v>
      </c>
      <c r="I116" s="614">
        <v>17.66</v>
      </c>
      <c r="J116" s="614">
        <v>0.74</v>
      </c>
    </row>
    <row r="117" spans="1:10" ht="24" customHeight="1">
      <c r="A117" s="617" t="s">
        <v>13683</v>
      </c>
      <c r="B117" s="618" t="s">
        <v>14054</v>
      </c>
      <c r="C117" s="617" t="s">
        <v>20</v>
      </c>
      <c r="D117" s="617" t="s">
        <v>7663</v>
      </c>
      <c r="E117" s="686" t="s">
        <v>13690</v>
      </c>
      <c r="F117" s="686"/>
      <c r="G117" s="616" t="s">
        <v>3</v>
      </c>
      <c r="H117" s="615">
        <v>4.2000000000000003E-2</v>
      </c>
      <c r="I117" s="614">
        <v>13.48</v>
      </c>
      <c r="J117" s="614">
        <v>0.56000000000000005</v>
      </c>
    </row>
    <row r="118" spans="1:10" ht="24" customHeight="1">
      <c r="A118" s="604" t="s">
        <v>13666</v>
      </c>
      <c r="B118" s="605" t="s">
        <v>14088</v>
      </c>
      <c r="C118" s="604" t="s">
        <v>20</v>
      </c>
      <c r="D118" s="604" t="s">
        <v>10821</v>
      </c>
      <c r="E118" s="682" t="s">
        <v>13664</v>
      </c>
      <c r="F118" s="682"/>
      <c r="G118" s="603" t="s">
        <v>1</v>
      </c>
      <c r="H118" s="602">
        <v>1.4E-2</v>
      </c>
      <c r="I118" s="601">
        <v>2.19</v>
      </c>
      <c r="J118" s="601">
        <v>0.03</v>
      </c>
    </row>
    <row r="119" spans="1:10" ht="24" customHeight="1">
      <c r="A119" s="604" t="s">
        <v>13666</v>
      </c>
      <c r="B119" s="605" t="s">
        <v>14641</v>
      </c>
      <c r="C119" s="604" t="s">
        <v>20</v>
      </c>
      <c r="D119" s="604" t="s">
        <v>13034</v>
      </c>
      <c r="E119" s="682" t="s">
        <v>13664</v>
      </c>
      <c r="F119" s="682"/>
      <c r="G119" s="603" t="s">
        <v>0</v>
      </c>
      <c r="H119" s="602">
        <v>1.0609999999999999</v>
      </c>
      <c r="I119" s="601">
        <v>38.630000000000003</v>
      </c>
      <c r="J119" s="601">
        <v>40.98</v>
      </c>
    </row>
    <row r="120" spans="1:10" ht="25.5">
      <c r="A120" s="600"/>
      <c r="B120" s="600"/>
      <c r="C120" s="600"/>
      <c r="D120" s="600"/>
      <c r="E120" s="600" t="s">
        <v>13662</v>
      </c>
      <c r="F120" s="599">
        <v>0.55416711941758123</v>
      </c>
      <c r="G120" s="600" t="s">
        <v>13661</v>
      </c>
      <c r="H120" s="599">
        <v>0.47</v>
      </c>
      <c r="I120" s="600" t="s">
        <v>13660</v>
      </c>
      <c r="J120" s="599">
        <v>1.02</v>
      </c>
    </row>
    <row r="121" spans="1:10" ht="15" thickBot="1">
      <c r="A121" s="600"/>
      <c r="B121" s="600"/>
      <c r="C121" s="600"/>
      <c r="D121" s="600"/>
      <c r="E121" s="600" t="s">
        <v>13659</v>
      </c>
      <c r="F121" s="599">
        <v>11.71</v>
      </c>
      <c r="G121" s="600"/>
      <c r="H121" s="683" t="s">
        <v>13658</v>
      </c>
      <c r="I121" s="683"/>
      <c r="J121" s="599">
        <v>54.02</v>
      </c>
    </row>
    <row r="122" spans="1:10" ht="0.95" customHeight="1" thickTop="1">
      <c r="A122" s="598"/>
      <c r="B122" s="598"/>
      <c r="C122" s="598"/>
      <c r="D122" s="598"/>
      <c r="E122" s="598"/>
      <c r="F122" s="598"/>
      <c r="G122" s="598"/>
      <c r="H122" s="598"/>
      <c r="I122" s="598"/>
      <c r="J122" s="598"/>
    </row>
    <row r="123" spans="1:10" ht="18" customHeight="1">
      <c r="A123" s="613" t="s">
        <v>14640</v>
      </c>
      <c r="B123" s="611" t="s">
        <v>13677</v>
      </c>
      <c r="C123" s="613" t="s">
        <v>13676</v>
      </c>
      <c r="D123" s="613" t="s">
        <v>13675</v>
      </c>
      <c r="E123" s="684" t="s">
        <v>13674</v>
      </c>
      <c r="F123" s="684"/>
      <c r="G123" s="612" t="s">
        <v>13673</v>
      </c>
      <c r="H123" s="611" t="s">
        <v>13672</v>
      </c>
      <c r="I123" s="611" t="s">
        <v>13671</v>
      </c>
      <c r="J123" s="611" t="s">
        <v>13670</v>
      </c>
    </row>
    <row r="124" spans="1:10" ht="24" customHeight="1">
      <c r="A124" s="609" t="s">
        <v>13669</v>
      </c>
      <c r="B124" s="610" t="s">
        <v>14639</v>
      </c>
      <c r="C124" s="609" t="s">
        <v>20</v>
      </c>
      <c r="D124" s="609" t="s">
        <v>481</v>
      </c>
      <c r="E124" s="685" t="s">
        <v>13693</v>
      </c>
      <c r="F124" s="685"/>
      <c r="G124" s="608" t="s">
        <v>0</v>
      </c>
      <c r="H124" s="607">
        <v>1</v>
      </c>
      <c r="I124" s="606">
        <v>52.7</v>
      </c>
      <c r="J124" s="606">
        <v>52.7</v>
      </c>
    </row>
    <row r="125" spans="1:10" ht="24" customHeight="1">
      <c r="A125" s="617" t="s">
        <v>13683</v>
      </c>
      <c r="B125" s="618" t="s">
        <v>13692</v>
      </c>
      <c r="C125" s="617" t="s">
        <v>20</v>
      </c>
      <c r="D125" s="617" t="s">
        <v>7680</v>
      </c>
      <c r="E125" s="686" t="s">
        <v>13690</v>
      </c>
      <c r="F125" s="686"/>
      <c r="G125" s="616" t="s">
        <v>3</v>
      </c>
      <c r="H125" s="615">
        <v>4.7E-2</v>
      </c>
      <c r="I125" s="614">
        <v>17.66</v>
      </c>
      <c r="J125" s="614">
        <v>0.83</v>
      </c>
    </row>
    <row r="126" spans="1:10" ht="24" customHeight="1">
      <c r="A126" s="617" t="s">
        <v>13683</v>
      </c>
      <c r="B126" s="618" t="s">
        <v>14054</v>
      </c>
      <c r="C126" s="617" t="s">
        <v>20</v>
      </c>
      <c r="D126" s="617" t="s">
        <v>7663</v>
      </c>
      <c r="E126" s="686" t="s">
        <v>13690</v>
      </c>
      <c r="F126" s="686"/>
      <c r="G126" s="616" t="s">
        <v>3</v>
      </c>
      <c r="H126" s="615">
        <v>4.7E-2</v>
      </c>
      <c r="I126" s="614">
        <v>13.48</v>
      </c>
      <c r="J126" s="614">
        <v>0.63</v>
      </c>
    </row>
    <row r="127" spans="1:10" ht="24" customHeight="1">
      <c r="A127" s="604" t="s">
        <v>13666</v>
      </c>
      <c r="B127" s="605" t="s">
        <v>14088</v>
      </c>
      <c r="C127" s="604" t="s">
        <v>20</v>
      </c>
      <c r="D127" s="604" t="s">
        <v>10821</v>
      </c>
      <c r="E127" s="682" t="s">
        <v>13664</v>
      </c>
      <c r="F127" s="682"/>
      <c r="G127" s="603" t="s">
        <v>1</v>
      </c>
      <c r="H127" s="602">
        <v>1.6E-2</v>
      </c>
      <c r="I127" s="601">
        <v>2.19</v>
      </c>
      <c r="J127" s="601">
        <v>0.03</v>
      </c>
    </row>
    <row r="128" spans="1:10" ht="24" customHeight="1">
      <c r="A128" s="604" t="s">
        <v>13666</v>
      </c>
      <c r="B128" s="605" t="s">
        <v>14638</v>
      </c>
      <c r="C128" s="604" t="s">
        <v>20</v>
      </c>
      <c r="D128" s="604" t="s">
        <v>13035</v>
      </c>
      <c r="E128" s="682" t="s">
        <v>13664</v>
      </c>
      <c r="F128" s="682"/>
      <c r="G128" s="603" t="s">
        <v>0</v>
      </c>
      <c r="H128" s="602">
        <v>1.0609999999999999</v>
      </c>
      <c r="I128" s="601">
        <v>48.27</v>
      </c>
      <c r="J128" s="601">
        <v>51.21</v>
      </c>
    </row>
    <row r="129" spans="1:10" ht="25.5">
      <c r="A129" s="600"/>
      <c r="B129" s="600"/>
      <c r="C129" s="600"/>
      <c r="D129" s="600"/>
      <c r="E129" s="600" t="s">
        <v>13662</v>
      </c>
      <c r="F129" s="599">
        <v>0.61936325111376722</v>
      </c>
      <c r="G129" s="600" t="s">
        <v>13661</v>
      </c>
      <c r="H129" s="599">
        <v>0.52</v>
      </c>
      <c r="I129" s="600" t="s">
        <v>13660</v>
      </c>
      <c r="J129" s="599">
        <v>1.1399999999999999</v>
      </c>
    </row>
    <row r="130" spans="1:10" ht="15" thickBot="1">
      <c r="A130" s="600"/>
      <c r="B130" s="600"/>
      <c r="C130" s="600"/>
      <c r="D130" s="600"/>
      <c r="E130" s="600" t="s">
        <v>13659</v>
      </c>
      <c r="F130" s="599">
        <v>14.59</v>
      </c>
      <c r="G130" s="600"/>
      <c r="H130" s="683" t="s">
        <v>13658</v>
      </c>
      <c r="I130" s="683"/>
      <c r="J130" s="599">
        <v>67.290000000000006</v>
      </c>
    </row>
    <row r="131" spans="1:10" ht="0.95" customHeight="1" thickTop="1">
      <c r="A131" s="598"/>
      <c r="B131" s="598"/>
      <c r="C131" s="598"/>
      <c r="D131" s="598"/>
      <c r="E131" s="598"/>
      <c r="F131" s="598"/>
      <c r="G131" s="598"/>
      <c r="H131" s="598"/>
      <c r="I131" s="598"/>
      <c r="J131" s="598"/>
    </row>
    <row r="132" spans="1:10" ht="18" customHeight="1">
      <c r="A132" s="613" t="s">
        <v>14637</v>
      </c>
      <c r="B132" s="611" t="s">
        <v>13677</v>
      </c>
      <c r="C132" s="613" t="s">
        <v>13676</v>
      </c>
      <c r="D132" s="613" t="s">
        <v>13675</v>
      </c>
      <c r="E132" s="684" t="s">
        <v>13674</v>
      </c>
      <c r="F132" s="684"/>
      <c r="G132" s="612" t="s">
        <v>13673</v>
      </c>
      <c r="H132" s="611" t="s">
        <v>13672</v>
      </c>
      <c r="I132" s="611" t="s">
        <v>13671</v>
      </c>
      <c r="J132" s="611" t="s">
        <v>13670</v>
      </c>
    </row>
    <row r="133" spans="1:10" ht="36" customHeight="1">
      <c r="A133" s="609" t="s">
        <v>13669</v>
      </c>
      <c r="B133" s="610" t="s">
        <v>14636</v>
      </c>
      <c r="C133" s="609" t="s">
        <v>20</v>
      </c>
      <c r="D133" s="609" t="s">
        <v>482</v>
      </c>
      <c r="E133" s="685" t="s">
        <v>13693</v>
      </c>
      <c r="F133" s="685"/>
      <c r="G133" s="608" t="s">
        <v>0</v>
      </c>
      <c r="H133" s="607">
        <v>1</v>
      </c>
      <c r="I133" s="606">
        <v>44.67</v>
      </c>
      <c r="J133" s="606">
        <v>44.67</v>
      </c>
    </row>
    <row r="134" spans="1:10" ht="24" customHeight="1">
      <c r="A134" s="617" t="s">
        <v>13683</v>
      </c>
      <c r="B134" s="618" t="s">
        <v>13692</v>
      </c>
      <c r="C134" s="617" t="s">
        <v>20</v>
      </c>
      <c r="D134" s="617" t="s">
        <v>7680</v>
      </c>
      <c r="E134" s="686" t="s">
        <v>13690</v>
      </c>
      <c r="F134" s="686"/>
      <c r="G134" s="616" t="s">
        <v>3</v>
      </c>
      <c r="H134" s="615">
        <v>0.74</v>
      </c>
      <c r="I134" s="614">
        <v>17.66</v>
      </c>
      <c r="J134" s="614">
        <v>13.06</v>
      </c>
    </row>
    <row r="135" spans="1:10" ht="24" customHeight="1">
      <c r="A135" s="617" t="s">
        <v>13683</v>
      </c>
      <c r="B135" s="618" t="s">
        <v>14054</v>
      </c>
      <c r="C135" s="617" t="s">
        <v>20</v>
      </c>
      <c r="D135" s="617" t="s">
        <v>7663</v>
      </c>
      <c r="E135" s="686" t="s">
        <v>13690</v>
      </c>
      <c r="F135" s="686"/>
      <c r="G135" s="616" t="s">
        <v>3</v>
      </c>
      <c r="H135" s="615">
        <v>0.74</v>
      </c>
      <c r="I135" s="614">
        <v>13.48</v>
      </c>
      <c r="J135" s="614">
        <v>9.9700000000000006</v>
      </c>
    </row>
    <row r="136" spans="1:10" ht="24" customHeight="1">
      <c r="A136" s="604" t="s">
        <v>13666</v>
      </c>
      <c r="B136" s="605" t="s">
        <v>14105</v>
      </c>
      <c r="C136" s="604" t="s">
        <v>20</v>
      </c>
      <c r="D136" s="604" t="s">
        <v>8197</v>
      </c>
      <c r="E136" s="682" t="s">
        <v>13664</v>
      </c>
      <c r="F136" s="682"/>
      <c r="G136" s="603" t="s">
        <v>1</v>
      </c>
      <c r="H136" s="602">
        <v>3.6299999999999999E-2</v>
      </c>
      <c r="I136" s="601">
        <v>81.209999999999994</v>
      </c>
      <c r="J136" s="601">
        <v>2.94</v>
      </c>
    </row>
    <row r="137" spans="1:10" ht="24" customHeight="1">
      <c r="A137" s="604" t="s">
        <v>13666</v>
      </c>
      <c r="B137" s="605" t="s">
        <v>14088</v>
      </c>
      <c r="C137" s="604" t="s">
        <v>20</v>
      </c>
      <c r="D137" s="604" t="s">
        <v>10821</v>
      </c>
      <c r="E137" s="682" t="s">
        <v>13664</v>
      </c>
      <c r="F137" s="682"/>
      <c r="G137" s="603" t="s">
        <v>1</v>
      </c>
      <c r="H137" s="602">
        <v>0.247</v>
      </c>
      <c r="I137" s="601">
        <v>2.19</v>
      </c>
      <c r="J137" s="601">
        <v>0.54</v>
      </c>
    </row>
    <row r="138" spans="1:10" ht="24" customHeight="1">
      <c r="A138" s="604" t="s">
        <v>13666</v>
      </c>
      <c r="B138" s="605" t="s">
        <v>14087</v>
      </c>
      <c r="C138" s="604" t="s">
        <v>20</v>
      </c>
      <c r="D138" s="604" t="s">
        <v>12141</v>
      </c>
      <c r="E138" s="682" t="s">
        <v>13664</v>
      </c>
      <c r="F138" s="682"/>
      <c r="G138" s="603" t="s">
        <v>1</v>
      </c>
      <c r="H138" s="602">
        <v>5.9299999999999999E-2</v>
      </c>
      <c r="I138" s="601">
        <v>70.52</v>
      </c>
      <c r="J138" s="601">
        <v>4.18</v>
      </c>
    </row>
    <row r="139" spans="1:10" ht="24" customHeight="1">
      <c r="A139" s="604" t="s">
        <v>13666</v>
      </c>
      <c r="B139" s="605" t="s">
        <v>14561</v>
      </c>
      <c r="C139" s="604" t="s">
        <v>20</v>
      </c>
      <c r="D139" s="604" t="s">
        <v>12978</v>
      </c>
      <c r="E139" s="682" t="s">
        <v>13664</v>
      </c>
      <c r="F139" s="682"/>
      <c r="G139" s="603" t="s">
        <v>0</v>
      </c>
      <c r="H139" s="602">
        <v>1.05</v>
      </c>
      <c r="I139" s="601">
        <v>13.32</v>
      </c>
      <c r="J139" s="601">
        <v>13.98</v>
      </c>
    </row>
    <row r="140" spans="1:10" ht="25.5">
      <c r="A140" s="600"/>
      <c r="B140" s="600"/>
      <c r="C140" s="600"/>
      <c r="D140" s="600"/>
      <c r="E140" s="600" t="s">
        <v>13662</v>
      </c>
      <c r="F140" s="599">
        <v>9.8120178202759973</v>
      </c>
      <c r="G140" s="600" t="s">
        <v>13661</v>
      </c>
      <c r="H140" s="599">
        <v>8.25</v>
      </c>
      <c r="I140" s="600" t="s">
        <v>13660</v>
      </c>
      <c r="J140" s="599">
        <v>18.059999999999999</v>
      </c>
    </row>
    <row r="141" spans="1:10" ht="15" thickBot="1">
      <c r="A141" s="600"/>
      <c r="B141" s="600"/>
      <c r="C141" s="600"/>
      <c r="D141" s="600"/>
      <c r="E141" s="600" t="s">
        <v>13659</v>
      </c>
      <c r="F141" s="599">
        <v>12.37</v>
      </c>
      <c r="G141" s="600"/>
      <c r="H141" s="683" t="s">
        <v>13658</v>
      </c>
      <c r="I141" s="683"/>
      <c r="J141" s="599">
        <v>57.04</v>
      </c>
    </row>
    <row r="142" spans="1:10" ht="0.95" customHeight="1" thickTop="1">
      <c r="A142" s="598"/>
      <c r="B142" s="598"/>
      <c r="C142" s="598"/>
      <c r="D142" s="598"/>
      <c r="E142" s="598"/>
      <c r="F142" s="598"/>
      <c r="G142" s="598"/>
      <c r="H142" s="598"/>
      <c r="I142" s="598"/>
      <c r="J142" s="598"/>
    </row>
    <row r="143" spans="1:10" ht="18" customHeight="1">
      <c r="A143" s="613" t="s">
        <v>14635</v>
      </c>
      <c r="B143" s="611" t="s">
        <v>13677</v>
      </c>
      <c r="C143" s="613" t="s">
        <v>13676</v>
      </c>
      <c r="D143" s="613" t="s">
        <v>13675</v>
      </c>
      <c r="E143" s="684" t="s">
        <v>13674</v>
      </c>
      <c r="F143" s="684"/>
      <c r="G143" s="612" t="s">
        <v>13673</v>
      </c>
      <c r="H143" s="611" t="s">
        <v>13672</v>
      </c>
      <c r="I143" s="611" t="s">
        <v>13671</v>
      </c>
      <c r="J143" s="611" t="s">
        <v>13670</v>
      </c>
    </row>
    <row r="144" spans="1:10" ht="36" customHeight="1">
      <c r="A144" s="609" t="s">
        <v>13669</v>
      </c>
      <c r="B144" s="610" t="s">
        <v>14634</v>
      </c>
      <c r="C144" s="609" t="s">
        <v>20</v>
      </c>
      <c r="D144" s="609" t="s">
        <v>485</v>
      </c>
      <c r="E144" s="685" t="s">
        <v>13693</v>
      </c>
      <c r="F144" s="685"/>
      <c r="G144" s="608" t="s">
        <v>1</v>
      </c>
      <c r="H144" s="607">
        <v>1</v>
      </c>
      <c r="I144" s="606">
        <v>3.23</v>
      </c>
      <c r="J144" s="606">
        <v>3.23</v>
      </c>
    </row>
    <row r="145" spans="1:10" ht="24" customHeight="1">
      <c r="A145" s="617" t="s">
        <v>13683</v>
      </c>
      <c r="B145" s="618" t="s">
        <v>13692</v>
      </c>
      <c r="C145" s="617" t="s">
        <v>20</v>
      </c>
      <c r="D145" s="617" t="s">
        <v>7680</v>
      </c>
      <c r="E145" s="686" t="s">
        <v>13690</v>
      </c>
      <c r="F145" s="686"/>
      <c r="G145" s="616" t="s">
        <v>3</v>
      </c>
      <c r="H145" s="615">
        <v>0.04</v>
      </c>
      <c r="I145" s="614">
        <v>17.66</v>
      </c>
      <c r="J145" s="614">
        <v>0.7</v>
      </c>
    </row>
    <row r="146" spans="1:10" ht="24" customHeight="1">
      <c r="A146" s="617" t="s">
        <v>13683</v>
      </c>
      <c r="B146" s="618" t="s">
        <v>14054</v>
      </c>
      <c r="C146" s="617" t="s">
        <v>20</v>
      </c>
      <c r="D146" s="617" t="s">
        <v>7663</v>
      </c>
      <c r="E146" s="686" t="s">
        <v>13690</v>
      </c>
      <c r="F146" s="686"/>
      <c r="G146" s="616" t="s">
        <v>3</v>
      </c>
      <c r="H146" s="615">
        <v>0.04</v>
      </c>
      <c r="I146" s="614">
        <v>13.48</v>
      </c>
      <c r="J146" s="614">
        <v>0.53</v>
      </c>
    </row>
    <row r="147" spans="1:10" ht="24" customHeight="1">
      <c r="A147" s="604" t="s">
        <v>13666</v>
      </c>
      <c r="B147" s="605" t="s">
        <v>14633</v>
      </c>
      <c r="C147" s="604" t="s">
        <v>20</v>
      </c>
      <c r="D147" s="604" t="s">
        <v>8141</v>
      </c>
      <c r="E147" s="682" t="s">
        <v>13664</v>
      </c>
      <c r="F147" s="682"/>
      <c r="G147" s="603" t="s">
        <v>1</v>
      </c>
      <c r="H147" s="602">
        <v>1</v>
      </c>
      <c r="I147" s="601">
        <v>0.86</v>
      </c>
      <c r="J147" s="601">
        <v>0.86</v>
      </c>
    </row>
    <row r="148" spans="1:10" ht="24" customHeight="1">
      <c r="A148" s="604" t="s">
        <v>13666</v>
      </c>
      <c r="B148" s="605" t="s">
        <v>14105</v>
      </c>
      <c r="C148" s="604" t="s">
        <v>20</v>
      </c>
      <c r="D148" s="604" t="s">
        <v>8197</v>
      </c>
      <c r="E148" s="682" t="s">
        <v>13664</v>
      </c>
      <c r="F148" s="682"/>
      <c r="G148" s="603" t="s">
        <v>1</v>
      </c>
      <c r="H148" s="602">
        <v>7.0000000000000001E-3</v>
      </c>
      <c r="I148" s="601">
        <v>81.209999999999994</v>
      </c>
      <c r="J148" s="601">
        <v>0.56000000000000005</v>
      </c>
    </row>
    <row r="149" spans="1:10" ht="24" customHeight="1">
      <c r="A149" s="604" t="s">
        <v>13666</v>
      </c>
      <c r="B149" s="605" t="s">
        <v>14088</v>
      </c>
      <c r="C149" s="604" t="s">
        <v>20</v>
      </c>
      <c r="D149" s="604" t="s">
        <v>10821</v>
      </c>
      <c r="E149" s="682" t="s">
        <v>13664</v>
      </c>
      <c r="F149" s="682"/>
      <c r="G149" s="603" t="s">
        <v>1</v>
      </c>
      <c r="H149" s="602">
        <v>1.2999999999999999E-2</v>
      </c>
      <c r="I149" s="601">
        <v>2.19</v>
      </c>
      <c r="J149" s="601">
        <v>0.02</v>
      </c>
    </row>
    <row r="150" spans="1:10" ht="24" customHeight="1">
      <c r="A150" s="604" t="s">
        <v>13666</v>
      </c>
      <c r="B150" s="605" t="s">
        <v>14087</v>
      </c>
      <c r="C150" s="604" t="s">
        <v>20</v>
      </c>
      <c r="D150" s="604" t="s">
        <v>12141</v>
      </c>
      <c r="E150" s="682" t="s">
        <v>13664</v>
      </c>
      <c r="F150" s="682"/>
      <c r="G150" s="603" t="s">
        <v>1</v>
      </c>
      <c r="H150" s="602">
        <v>8.0000000000000002E-3</v>
      </c>
      <c r="I150" s="601">
        <v>70.52</v>
      </c>
      <c r="J150" s="601">
        <v>0.56000000000000005</v>
      </c>
    </row>
    <row r="151" spans="1:10" ht="25.5">
      <c r="A151" s="600"/>
      <c r="B151" s="600"/>
      <c r="C151" s="600"/>
      <c r="D151" s="600"/>
      <c r="E151" s="600" t="s">
        <v>13662</v>
      </c>
      <c r="F151" s="599">
        <v>0.52700206454417042</v>
      </c>
      <c r="G151" s="600" t="s">
        <v>13661</v>
      </c>
      <c r="H151" s="599">
        <v>0.44</v>
      </c>
      <c r="I151" s="600" t="s">
        <v>13660</v>
      </c>
      <c r="J151" s="599">
        <v>0.97</v>
      </c>
    </row>
    <row r="152" spans="1:10" ht="15" thickBot="1">
      <c r="A152" s="600"/>
      <c r="B152" s="600"/>
      <c r="C152" s="600"/>
      <c r="D152" s="600"/>
      <c r="E152" s="600" t="s">
        <v>13659</v>
      </c>
      <c r="F152" s="599">
        <v>0.89</v>
      </c>
      <c r="G152" s="600"/>
      <c r="H152" s="683" t="s">
        <v>13658</v>
      </c>
      <c r="I152" s="683"/>
      <c r="J152" s="599">
        <v>4.12</v>
      </c>
    </row>
    <row r="153" spans="1:10" ht="0.95" customHeight="1" thickTop="1">
      <c r="A153" s="598"/>
      <c r="B153" s="598"/>
      <c r="C153" s="598"/>
      <c r="D153" s="598"/>
      <c r="E153" s="598"/>
      <c r="F153" s="598"/>
      <c r="G153" s="598"/>
      <c r="H153" s="598"/>
      <c r="I153" s="598"/>
      <c r="J153" s="598"/>
    </row>
    <row r="154" spans="1:10" ht="18" customHeight="1">
      <c r="A154" s="613" t="s">
        <v>14632</v>
      </c>
      <c r="B154" s="611" t="s">
        <v>13677</v>
      </c>
      <c r="C154" s="613" t="s">
        <v>13676</v>
      </c>
      <c r="D154" s="613" t="s">
        <v>13675</v>
      </c>
      <c r="E154" s="684" t="s">
        <v>13674</v>
      </c>
      <c r="F154" s="684"/>
      <c r="G154" s="612" t="s">
        <v>13673</v>
      </c>
      <c r="H154" s="611" t="s">
        <v>13672</v>
      </c>
      <c r="I154" s="611" t="s">
        <v>13671</v>
      </c>
      <c r="J154" s="611" t="s">
        <v>13670</v>
      </c>
    </row>
    <row r="155" spans="1:10" ht="36" customHeight="1">
      <c r="A155" s="609" t="s">
        <v>13669</v>
      </c>
      <c r="B155" s="610" t="s">
        <v>14631</v>
      </c>
      <c r="C155" s="609" t="s">
        <v>20</v>
      </c>
      <c r="D155" s="609" t="s">
        <v>486</v>
      </c>
      <c r="E155" s="685" t="s">
        <v>13693</v>
      </c>
      <c r="F155" s="685"/>
      <c r="G155" s="608" t="s">
        <v>1</v>
      </c>
      <c r="H155" s="607">
        <v>1</v>
      </c>
      <c r="I155" s="606">
        <v>4.84</v>
      </c>
      <c r="J155" s="606">
        <v>4.84</v>
      </c>
    </row>
    <row r="156" spans="1:10" ht="24" customHeight="1">
      <c r="A156" s="617" t="s">
        <v>13683</v>
      </c>
      <c r="B156" s="618" t="s">
        <v>13692</v>
      </c>
      <c r="C156" s="617" t="s">
        <v>20</v>
      </c>
      <c r="D156" s="617" t="s">
        <v>7680</v>
      </c>
      <c r="E156" s="686" t="s">
        <v>13690</v>
      </c>
      <c r="F156" s="686"/>
      <c r="G156" s="616" t="s">
        <v>3</v>
      </c>
      <c r="H156" s="615">
        <v>4.9000000000000002E-2</v>
      </c>
      <c r="I156" s="614">
        <v>17.66</v>
      </c>
      <c r="J156" s="614">
        <v>0.86</v>
      </c>
    </row>
    <row r="157" spans="1:10" ht="24" customHeight="1">
      <c r="A157" s="617" t="s">
        <v>13683</v>
      </c>
      <c r="B157" s="618" t="s">
        <v>14054</v>
      </c>
      <c r="C157" s="617" t="s">
        <v>20</v>
      </c>
      <c r="D157" s="617" t="s">
        <v>7663</v>
      </c>
      <c r="E157" s="686" t="s">
        <v>13690</v>
      </c>
      <c r="F157" s="686"/>
      <c r="G157" s="616" t="s">
        <v>3</v>
      </c>
      <c r="H157" s="615">
        <v>4.9000000000000002E-2</v>
      </c>
      <c r="I157" s="614">
        <v>13.48</v>
      </c>
      <c r="J157" s="614">
        <v>0.66</v>
      </c>
    </row>
    <row r="158" spans="1:10" ht="24" customHeight="1">
      <c r="A158" s="604" t="s">
        <v>13666</v>
      </c>
      <c r="B158" s="605" t="s">
        <v>14630</v>
      </c>
      <c r="C158" s="604" t="s">
        <v>20</v>
      </c>
      <c r="D158" s="604" t="s">
        <v>8142</v>
      </c>
      <c r="E158" s="682" t="s">
        <v>13664</v>
      </c>
      <c r="F158" s="682"/>
      <c r="G158" s="603" t="s">
        <v>1</v>
      </c>
      <c r="H158" s="602">
        <v>1</v>
      </c>
      <c r="I158" s="601">
        <v>1.79</v>
      </c>
      <c r="J158" s="601">
        <v>1.79</v>
      </c>
    </row>
    <row r="159" spans="1:10" ht="24" customHeight="1">
      <c r="A159" s="604" t="s">
        <v>13666</v>
      </c>
      <c r="B159" s="605" t="s">
        <v>14105</v>
      </c>
      <c r="C159" s="604" t="s">
        <v>20</v>
      </c>
      <c r="D159" s="604" t="s">
        <v>8197</v>
      </c>
      <c r="E159" s="682" t="s">
        <v>13664</v>
      </c>
      <c r="F159" s="682"/>
      <c r="G159" s="603" t="s">
        <v>1</v>
      </c>
      <c r="H159" s="602">
        <v>8.9999999999999993E-3</v>
      </c>
      <c r="I159" s="601">
        <v>81.209999999999994</v>
      </c>
      <c r="J159" s="601">
        <v>0.73</v>
      </c>
    </row>
    <row r="160" spans="1:10" ht="24" customHeight="1">
      <c r="A160" s="604" t="s">
        <v>13666</v>
      </c>
      <c r="B160" s="605" t="s">
        <v>14088</v>
      </c>
      <c r="C160" s="604" t="s">
        <v>20</v>
      </c>
      <c r="D160" s="604" t="s">
        <v>10821</v>
      </c>
      <c r="E160" s="682" t="s">
        <v>13664</v>
      </c>
      <c r="F160" s="682"/>
      <c r="G160" s="603" t="s">
        <v>1</v>
      </c>
      <c r="H160" s="602">
        <v>1.7000000000000001E-2</v>
      </c>
      <c r="I160" s="601">
        <v>2.19</v>
      </c>
      <c r="J160" s="601">
        <v>0.03</v>
      </c>
    </row>
    <row r="161" spans="1:10" ht="24" customHeight="1">
      <c r="A161" s="604" t="s">
        <v>13666</v>
      </c>
      <c r="B161" s="605" t="s">
        <v>14087</v>
      </c>
      <c r="C161" s="604" t="s">
        <v>20</v>
      </c>
      <c r="D161" s="604" t="s">
        <v>12141</v>
      </c>
      <c r="E161" s="682" t="s">
        <v>13664</v>
      </c>
      <c r="F161" s="682"/>
      <c r="G161" s="603" t="s">
        <v>1</v>
      </c>
      <c r="H161" s="602">
        <v>1.0999999999999999E-2</v>
      </c>
      <c r="I161" s="601">
        <v>70.52</v>
      </c>
      <c r="J161" s="601">
        <v>0.77</v>
      </c>
    </row>
    <row r="162" spans="1:10" ht="25.5">
      <c r="A162" s="600"/>
      <c r="B162" s="600"/>
      <c r="C162" s="600"/>
      <c r="D162" s="600"/>
      <c r="E162" s="600" t="s">
        <v>13662</v>
      </c>
      <c r="F162" s="599">
        <v>0.64652830598717814</v>
      </c>
      <c r="G162" s="600" t="s">
        <v>13661</v>
      </c>
      <c r="H162" s="599">
        <v>0.54</v>
      </c>
      <c r="I162" s="600" t="s">
        <v>13660</v>
      </c>
      <c r="J162" s="599">
        <v>1.19</v>
      </c>
    </row>
    <row r="163" spans="1:10" ht="15" thickBot="1">
      <c r="A163" s="600"/>
      <c r="B163" s="600"/>
      <c r="C163" s="600"/>
      <c r="D163" s="600"/>
      <c r="E163" s="600" t="s">
        <v>13659</v>
      </c>
      <c r="F163" s="599">
        <v>1.34</v>
      </c>
      <c r="G163" s="600"/>
      <c r="H163" s="683" t="s">
        <v>13658</v>
      </c>
      <c r="I163" s="683"/>
      <c r="J163" s="599">
        <v>6.18</v>
      </c>
    </row>
    <row r="164" spans="1:10" ht="0.95" customHeight="1" thickTop="1">
      <c r="A164" s="598"/>
      <c r="B164" s="598"/>
      <c r="C164" s="598"/>
      <c r="D164" s="598"/>
      <c r="E164" s="598"/>
      <c r="F164" s="598"/>
      <c r="G164" s="598"/>
      <c r="H164" s="598"/>
      <c r="I164" s="598"/>
      <c r="J164" s="598"/>
    </row>
    <row r="165" spans="1:10" ht="18" customHeight="1">
      <c r="A165" s="613" t="s">
        <v>14629</v>
      </c>
      <c r="B165" s="611" t="s">
        <v>13677</v>
      </c>
      <c r="C165" s="613" t="s">
        <v>13676</v>
      </c>
      <c r="D165" s="613" t="s">
        <v>13675</v>
      </c>
      <c r="E165" s="684" t="s">
        <v>13674</v>
      </c>
      <c r="F165" s="684"/>
      <c r="G165" s="612" t="s">
        <v>13673</v>
      </c>
      <c r="H165" s="611" t="s">
        <v>13672</v>
      </c>
      <c r="I165" s="611" t="s">
        <v>13671</v>
      </c>
      <c r="J165" s="611" t="s">
        <v>13670</v>
      </c>
    </row>
    <row r="166" spans="1:10" ht="48" customHeight="1">
      <c r="A166" s="609" t="s">
        <v>13669</v>
      </c>
      <c r="B166" s="610" t="s">
        <v>14628</v>
      </c>
      <c r="C166" s="609" t="s">
        <v>20</v>
      </c>
      <c r="D166" s="609" t="s">
        <v>487</v>
      </c>
      <c r="E166" s="685" t="s">
        <v>13693</v>
      </c>
      <c r="F166" s="685"/>
      <c r="G166" s="608" t="s">
        <v>1</v>
      </c>
      <c r="H166" s="607">
        <v>1</v>
      </c>
      <c r="I166" s="606">
        <v>9.64</v>
      </c>
      <c r="J166" s="606">
        <v>9.64</v>
      </c>
    </row>
    <row r="167" spans="1:10" ht="24" customHeight="1">
      <c r="A167" s="617" t="s">
        <v>13683</v>
      </c>
      <c r="B167" s="618" t="s">
        <v>13692</v>
      </c>
      <c r="C167" s="617" t="s">
        <v>20</v>
      </c>
      <c r="D167" s="617" t="s">
        <v>7680</v>
      </c>
      <c r="E167" s="686" t="s">
        <v>13690</v>
      </c>
      <c r="F167" s="686"/>
      <c r="G167" s="616" t="s">
        <v>3</v>
      </c>
      <c r="H167" s="615">
        <v>7.1999999999999995E-2</v>
      </c>
      <c r="I167" s="614">
        <v>17.66</v>
      </c>
      <c r="J167" s="614">
        <v>1.27</v>
      </c>
    </row>
    <row r="168" spans="1:10" ht="24" customHeight="1">
      <c r="A168" s="617" t="s">
        <v>13683</v>
      </c>
      <c r="B168" s="618" t="s">
        <v>14054</v>
      </c>
      <c r="C168" s="617" t="s">
        <v>20</v>
      </c>
      <c r="D168" s="617" t="s">
        <v>7663</v>
      </c>
      <c r="E168" s="686" t="s">
        <v>13690</v>
      </c>
      <c r="F168" s="686"/>
      <c r="G168" s="616" t="s">
        <v>3</v>
      </c>
      <c r="H168" s="615">
        <v>7.1999999999999995E-2</v>
      </c>
      <c r="I168" s="614">
        <v>13.48</v>
      </c>
      <c r="J168" s="614">
        <v>0.97</v>
      </c>
    </row>
    <row r="169" spans="1:10" ht="24" customHeight="1">
      <c r="A169" s="604" t="s">
        <v>13666</v>
      </c>
      <c r="B169" s="605" t="s">
        <v>14627</v>
      </c>
      <c r="C169" s="604" t="s">
        <v>20</v>
      </c>
      <c r="D169" s="604" t="s">
        <v>8146</v>
      </c>
      <c r="E169" s="682" t="s">
        <v>13664</v>
      </c>
      <c r="F169" s="682"/>
      <c r="G169" s="603" t="s">
        <v>1</v>
      </c>
      <c r="H169" s="602">
        <v>1</v>
      </c>
      <c r="I169" s="601">
        <v>4.34</v>
      </c>
      <c r="J169" s="601">
        <v>4.34</v>
      </c>
    </row>
    <row r="170" spans="1:10" ht="24" customHeight="1">
      <c r="A170" s="604" t="s">
        <v>13666</v>
      </c>
      <c r="B170" s="605" t="s">
        <v>14105</v>
      </c>
      <c r="C170" s="604" t="s">
        <v>20</v>
      </c>
      <c r="D170" s="604" t="s">
        <v>8197</v>
      </c>
      <c r="E170" s="682" t="s">
        <v>13664</v>
      </c>
      <c r="F170" s="682"/>
      <c r="G170" s="603" t="s">
        <v>1</v>
      </c>
      <c r="H170" s="602">
        <v>1.7999999999999999E-2</v>
      </c>
      <c r="I170" s="601">
        <v>81.209999999999994</v>
      </c>
      <c r="J170" s="601">
        <v>1.46</v>
      </c>
    </row>
    <row r="171" spans="1:10" ht="24" customHeight="1">
      <c r="A171" s="604" t="s">
        <v>13666</v>
      </c>
      <c r="B171" s="605" t="s">
        <v>14088</v>
      </c>
      <c r="C171" s="604" t="s">
        <v>20</v>
      </c>
      <c r="D171" s="604" t="s">
        <v>10821</v>
      </c>
      <c r="E171" s="682" t="s">
        <v>13664</v>
      </c>
      <c r="F171" s="682"/>
      <c r="G171" s="603" t="s">
        <v>1</v>
      </c>
      <c r="H171" s="602">
        <v>2.4E-2</v>
      </c>
      <c r="I171" s="601">
        <v>2.19</v>
      </c>
      <c r="J171" s="601">
        <v>0.05</v>
      </c>
    </row>
    <row r="172" spans="1:10" ht="24" customHeight="1">
      <c r="A172" s="604" t="s">
        <v>13666</v>
      </c>
      <c r="B172" s="605" t="s">
        <v>14087</v>
      </c>
      <c r="C172" s="604" t="s">
        <v>20</v>
      </c>
      <c r="D172" s="604" t="s">
        <v>12141</v>
      </c>
      <c r="E172" s="682" t="s">
        <v>13664</v>
      </c>
      <c r="F172" s="682"/>
      <c r="G172" s="603" t="s">
        <v>1</v>
      </c>
      <c r="H172" s="602">
        <v>2.1999999999999999E-2</v>
      </c>
      <c r="I172" s="601">
        <v>70.52</v>
      </c>
      <c r="J172" s="601">
        <v>1.55</v>
      </c>
    </row>
    <row r="173" spans="1:10" ht="25.5">
      <c r="A173" s="600"/>
      <c r="B173" s="600"/>
      <c r="C173" s="600"/>
      <c r="D173" s="600"/>
      <c r="E173" s="600" t="s">
        <v>13662</v>
      </c>
      <c r="F173" s="599">
        <v>0.94534390959469738</v>
      </c>
      <c r="G173" s="600" t="s">
        <v>13661</v>
      </c>
      <c r="H173" s="599">
        <v>0.79</v>
      </c>
      <c r="I173" s="600" t="s">
        <v>13660</v>
      </c>
      <c r="J173" s="599">
        <v>1.74</v>
      </c>
    </row>
    <row r="174" spans="1:10" ht="15" thickBot="1">
      <c r="A174" s="600"/>
      <c r="B174" s="600"/>
      <c r="C174" s="600"/>
      <c r="D174" s="600"/>
      <c r="E174" s="600" t="s">
        <v>13659</v>
      </c>
      <c r="F174" s="599">
        <v>2.67</v>
      </c>
      <c r="G174" s="600"/>
      <c r="H174" s="683" t="s">
        <v>13658</v>
      </c>
      <c r="I174" s="683"/>
      <c r="J174" s="599">
        <v>12.31</v>
      </c>
    </row>
    <row r="175" spans="1:10" ht="0.95" customHeight="1" thickTop="1">
      <c r="A175" s="598"/>
      <c r="B175" s="598"/>
      <c r="C175" s="598"/>
      <c r="D175" s="598"/>
      <c r="E175" s="598"/>
      <c r="F175" s="598"/>
      <c r="G175" s="598"/>
      <c r="H175" s="598"/>
      <c r="I175" s="598"/>
      <c r="J175" s="598"/>
    </row>
    <row r="176" spans="1:10" ht="18" customHeight="1">
      <c r="A176" s="613" t="s">
        <v>14626</v>
      </c>
      <c r="B176" s="611" t="s">
        <v>13677</v>
      </c>
      <c r="C176" s="613" t="s">
        <v>13676</v>
      </c>
      <c r="D176" s="613" t="s">
        <v>13675</v>
      </c>
      <c r="E176" s="684" t="s">
        <v>13674</v>
      </c>
      <c r="F176" s="684"/>
      <c r="G176" s="612" t="s">
        <v>13673</v>
      </c>
      <c r="H176" s="611" t="s">
        <v>13672</v>
      </c>
      <c r="I176" s="611" t="s">
        <v>13671</v>
      </c>
      <c r="J176" s="611" t="s">
        <v>13670</v>
      </c>
    </row>
    <row r="177" spans="1:10" ht="36" customHeight="1">
      <c r="A177" s="609" t="s">
        <v>13669</v>
      </c>
      <c r="B177" s="610" t="s">
        <v>14625</v>
      </c>
      <c r="C177" s="609" t="s">
        <v>20</v>
      </c>
      <c r="D177" s="609" t="s">
        <v>488</v>
      </c>
      <c r="E177" s="685" t="s">
        <v>13693</v>
      </c>
      <c r="F177" s="685"/>
      <c r="G177" s="608" t="s">
        <v>1</v>
      </c>
      <c r="H177" s="607">
        <v>1</v>
      </c>
      <c r="I177" s="606">
        <v>18.54</v>
      </c>
      <c r="J177" s="606">
        <v>18.54</v>
      </c>
    </row>
    <row r="178" spans="1:10" ht="24" customHeight="1">
      <c r="A178" s="617" t="s">
        <v>13683</v>
      </c>
      <c r="B178" s="618" t="s">
        <v>13692</v>
      </c>
      <c r="C178" s="617" t="s">
        <v>20</v>
      </c>
      <c r="D178" s="617" t="s">
        <v>7680</v>
      </c>
      <c r="E178" s="686" t="s">
        <v>13690</v>
      </c>
      <c r="F178" s="686"/>
      <c r="G178" s="616" t="s">
        <v>3</v>
      </c>
      <c r="H178" s="615">
        <v>8.5000000000000006E-2</v>
      </c>
      <c r="I178" s="614">
        <v>17.66</v>
      </c>
      <c r="J178" s="614">
        <v>1.5</v>
      </c>
    </row>
    <row r="179" spans="1:10" ht="24" customHeight="1">
      <c r="A179" s="617" t="s">
        <v>13683</v>
      </c>
      <c r="B179" s="618" t="s">
        <v>14054</v>
      </c>
      <c r="C179" s="617" t="s">
        <v>20</v>
      </c>
      <c r="D179" s="617" t="s">
        <v>7663</v>
      </c>
      <c r="E179" s="686" t="s">
        <v>13690</v>
      </c>
      <c r="F179" s="686"/>
      <c r="G179" s="616" t="s">
        <v>3</v>
      </c>
      <c r="H179" s="615">
        <v>8.5000000000000006E-2</v>
      </c>
      <c r="I179" s="614">
        <v>13.48</v>
      </c>
      <c r="J179" s="614">
        <v>1.1399999999999999</v>
      </c>
    </row>
    <row r="180" spans="1:10" ht="24" customHeight="1">
      <c r="A180" s="604" t="s">
        <v>13666</v>
      </c>
      <c r="B180" s="605" t="s">
        <v>14624</v>
      </c>
      <c r="C180" s="604" t="s">
        <v>20</v>
      </c>
      <c r="D180" s="604" t="s">
        <v>8147</v>
      </c>
      <c r="E180" s="682" t="s">
        <v>13664</v>
      </c>
      <c r="F180" s="682"/>
      <c r="G180" s="603" t="s">
        <v>1</v>
      </c>
      <c r="H180" s="602">
        <v>1</v>
      </c>
      <c r="I180" s="601">
        <v>11.79</v>
      </c>
      <c r="J180" s="601">
        <v>11.79</v>
      </c>
    </row>
    <row r="181" spans="1:10" ht="24" customHeight="1">
      <c r="A181" s="604" t="s">
        <v>13666</v>
      </c>
      <c r="B181" s="605" t="s">
        <v>14105</v>
      </c>
      <c r="C181" s="604" t="s">
        <v>20</v>
      </c>
      <c r="D181" s="604" t="s">
        <v>8197</v>
      </c>
      <c r="E181" s="682" t="s">
        <v>13664</v>
      </c>
      <c r="F181" s="682"/>
      <c r="G181" s="603" t="s">
        <v>1</v>
      </c>
      <c r="H181" s="602">
        <v>2.4E-2</v>
      </c>
      <c r="I181" s="601">
        <v>81.209999999999994</v>
      </c>
      <c r="J181" s="601">
        <v>1.94</v>
      </c>
    </row>
    <row r="182" spans="1:10" ht="24" customHeight="1">
      <c r="A182" s="604" t="s">
        <v>13666</v>
      </c>
      <c r="B182" s="605" t="s">
        <v>14088</v>
      </c>
      <c r="C182" s="604" t="s">
        <v>20</v>
      </c>
      <c r="D182" s="604" t="s">
        <v>10821</v>
      </c>
      <c r="E182" s="682" t="s">
        <v>13664</v>
      </c>
      <c r="F182" s="682"/>
      <c r="G182" s="603" t="s">
        <v>1</v>
      </c>
      <c r="H182" s="602">
        <v>2.8000000000000001E-2</v>
      </c>
      <c r="I182" s="601">
        <v>2.19</v>
      </c>
      <c r="J182" s="601">
        <v>0.06</v>
      </c>
    </row>
    <row r="183" spans="1:10" ht="24" customHeight="1">
      <c r="A183" s="604" t="s">
        <v>13666</v>
      </c>
      <c r="B183" s="605" t="s">
        <v>14087</v>
      </c>
      <c r="C183" s="604" t="s">
        <v>20</v>
      </c>
      <c r="D183" s="604" t="s">
        <v>12141</v>
      </c>
      <c r="E183" s="682" t="s">
        <v>13664</v>
      </c>
      <c r="F183" s="682"/>
      <c r="G183" s="603" t="s">
        <v>1</v>
      </c>
      <c r="H183" s="602">
        <v>0.03</v>
      </c>
      <c r="I183" s="601">
        <v>70.52</v>
      </c>
      <c r="J183" s="601">
        <v>2.11</v>
      </c>
    </row>
    <row r="184" spans="1:10" ht="25.5">
      <c r="A184" s="600"/>
      <c r="B184" s="600"/>
      <c r="C184" s="600"/>
      <c r="D184" s="600"/>
      <c r="E184" s="600" t="s">
        <v>13662</v>
      </c>
      <c r="F184" s="599">
        <v>1.1246332717592089</v>
      </c>
      <c r="G184" s="600" t="s">
        <v>13661</v>
      </c>
      <c r="H184" s="599">
        <v>0.95</v>
      </c>
      <c r="I184" s="600" t="s">
        <v>13660</v>
      </c>
      <c r="J184" s="599">
        <v>2.0699999999999998</v>
      </c>
    </row>
    <row r="185" spans="1:10" ht="15" thickBot="1">
      <c r="A185" s="600"/>
      <c r="B185" s="600"/>
      <c r="C185" s="600"/>
      <c r="D185" s="600"/>
      <c r="E185" s="600" t="s">
        <v>13659</v>
      </c>
      <c r="F185" s="599">
        <v>5.13</v>
      </c>
      <c r="G185" s="600"/>
      <c r="H185" s="683" t="s">
        <v>13658</v>
      </c>
      <c r="I185" s="683"/>
      <c r="J185" s="599">
        <v>23.67</v>
      </c>
    </row>
    <row r="186" spans="1:10" ht="0.95" customHeight="1" thickTop="1">
      <c r="A186" s="598"/>
      <c r="B186" s="598"/>
      <c r="C186" s="598"/>
      <c r="D186" s="598"/>
      <c r="E186" s="598"/>
      <c r="F186" s="598"/>
      <c r="G186" s="598"/>
      <c r="H186" s="598"/>
      <c r="I186" s="598"/>
      <c r="J186" s="598"/>
    </row>
    <row r="187" spans="1:10" ht="18" customHeight="1">
      <c r="A187" s="613" t="s">
        <v>14623</v>
      </c>
      <c r="B187" s="611" t="s">
        <v>13677</v>
      </c>
      <c r="C187" s="613" t="s">
        <v>13676</v>
      </c>
      <c r="D187" s="613" t="s">
        <v>13675</v>
      </c>
      <c r="E187" s="684" t="s">
        <v>13674</v>
      </c>
      <c r="F187" s="684"/>
      <c r="G187" s="612" t="s">
        <v>13673</v>
      </c>
      <c r="H187" s="611" t="s">
        <v>13672</v>
      </c>
      <c r="I187" s="611" t="s">
        <v>13671</v>
      </c>
      <c r="J187" s="611" t="s">
        <v>13670</v>
      </c>
    </row>
    <row r="188" spans="1:10" ht="48" customHeight="1">
      <c r="A188" s="609" t="s">
        <v>13669</v>
      </c>
      <c r="B188" s="610" t="s">
        <v>14622</v>
      </c>
      <c r="C188" s="609" t="s">
        <v>20</v>
      </c>
      <c r="D188" s="609" t="s">
        <v>489</v>
      </c>
      <c r="E188" s="685" t="s">
        <v>13693</v>
      </c>
      <c r="F188" s="685"/>
      <c r="G188" s="608" t="s">
        <v>1</v>
      </c>
      <c r="H188" s="607">
        <v>1</v>
      </c>
      <c r="I188" s="606">
        <v>27.34</v>
      </c>
      <c r="J188" s="606">
        <v>27.34</v>
      </c>
    </row>
    <row r="189" spans="1:10" ht="24" customHeight="1">
      <c r="A189" s="617" t="s">
        <v>13683</v>
      </c>
      <c r="B189" s="618" t="s">
        <v>13692</v>
      </c>
      <c r="C189" s="617" t="s">
        <v>20</v>
      </c>
      <c r="D189" s="617" t="s">
        <v>7680</v>
      </c>
      <c r="E189" s="686" t="s">
        <v>13690</v>
      </c>
      <c r="F189" s="686"/>
      <c r="G189" s="616" t="s">
        <v>3</v>
      </c>
      <c r="H189" s="615">
        <v>0.104</v>
      </c>
      <c r="I189" s="614">
        <v>17.66</v>
      </c>
      <c r="J189" s="614">
        <v>1.83</v>
      </c>
    </row>
    <row r="190" spans="1:10" ht="24" customHeight="1">
      <c r="A190" s="617" t="s">
        <v>13683</v>
      </c>
      <c r="B190" s="618" t="s">
        <v>14054</v>
      </c>
      <c r="C190" s="617" t="s">
        <v>20</v>
      </c>
      <c r="D190" s="617" t="s">
        <v>7663</v>
      </c>
      <c r="E190" s="686" t="s">
        <v>13690</v>
      </c>
      <c r="F190" s="686"/>
      <c r="G190" s="616" t="s">
        <v>3</v>
      </c>
      <c r="H190" s="615">
        <v>0.104</v>
      </c>
      <c r="I190" s="614">
        <v>13.48</v>
      </c>
      <c r="J190" s="614">
        <v>1.4</v>
      </c>
    </row>
    <row r="191" spans="1:10" ht="24" customHeight="1">
      <c r="A191" s="604" t="s">
        <v>13666</v>
      </c>
      <c r="B191" s="605" t="s">
        <v>14621</v>
      </c>
      <c r="C191" s="604" t="s">
        <v>20</v>
      </c>
      <c r="D191" s="604" t="s">
        <v>8148</v>
      </c>
      <c r="E191" s="682" t="s">
        <v>13664</v>
      </c>
      <c r="F191" s="682"/>
      <c r="G191" s="603" t="s">
        <v>1</v>
      </c>
      <c r="H191" s="602">
        <v>1</v>
      </c>
      <c r="I191" s="601">
        <v>17.14</v>
      </c>
      <c r="J191" s="601">
        <v>17.14</v>
      </c>
    </row>
    <row r="192" spans="1:10" ht="24" customHeight="1">
      <c r="A192" s="604" t="s">
        <v>13666</v>
      </c>
      <c r="B192" s="605" t="s">
        <v>14105</v>
      </c>
      <c r="C192" s="604" t="s">
        <v>20</v>
      </c>
      <c r="D192" s="604" t="s">
        <v>8197</v>
      </c>
      <c r="E192" s="682" t="s">
        <v>13664</v>
      </c>
      <c r="F192" s="682"/>
      <c r="G192" s="603" t="s">
        <v>1</v>
      </c>
      <c r="H192" s="602">
        <v>0.04</v>
      </c>
      <c r="I192" s="601">
        <v>81.209999999999994</v>
      </c>
      <c r="J192" s="601">
        <v>3.24</v>
      </c>
    </row>
    <row r="193" spans="1:10" ht="24" customHeight="1">
      <c r="A193" s="604" t="s">
        <v>13666</v>
      </c>
      <c r="B193" s="605" t="s">
        <v>14088</v>
      </c>
      <c r="C193" s="604" t="s">
        <v>20</v>
      </c>
      <c r="D193" s="604" t="s">
        <v>10821</v>
      </c>
      <c r="E193" s="682" t="s">
        <v>13664</v>
      </c>
      <c r="F193" s="682"/>
      <c r="G193" s="603" t="s">
        <v>1</v>
      </c>
      <c r="H193" s="602">
        <v>3.5000000000000003E-2</v>
      </c>
      <c r="I193" s="601">
        <v>2.19</v>
      </c>
      <c r="J193" s="601">
        <v>7.0000000000000007E-2</v>
      </c>
    </row>
    <row r="194" spans="1:10" ht="24" customHeight="1">
      <c r="A194" s="604" t="s">
        <v>13666</v>
      </c>
      <c r="B194" s="605" t="s">
        <v>14087</v>
      </c>
      <c r="C194" s="604" t="s">
        <v>20</v>
      </c>
      <c r="D194" s="604" t="s">
        <v>12141</v>
      </c>
      <c r="E194" s="682" t="s">
        <v>13664</v>
      </c>
      <c r="F194" s="682"/>
      <c r="G194" s="603" t="s">
        <v>1</v>
      </c>
      <c r="H194" s="602">
        <v>5.1999999999999998E-2</v>
      </c>
      <c r="I194" s="601">
        <v>70.52</v>
      </c>
      <c r="J194" s="601">
        <v>3.66</v>
      </c>
    </row>
    <row r="195" spans="1:10" ht="25.5">
      <c r="A195" s="600"/>
      <c r="B195" s="600"/>
      <c r="C195" s="600"/>
      <c r="D195" s="600"/>
      <c r="E195" s="600" t="s">
        <v>13662</v>
      </c>
      <c r="F195" s="599">
        <v>1.3745517765945887</v>
      </c>
      <c r="G195" s="600" t="s">
        <v>13661</v>
      </c>
      <c r="H195" s="599">
        <v>1.1599999999999999</v>
      </c>
      <c r="I195" s="600" t="s">
        <v>13660</v>
      </c>
      <c r="J195" s="599">
        <v>2.5299999999999998</v>
      </c>
    </row>
    <row r="196" spans="1:10" ht="15" thickBot="1">
      <c r="A196" s="600"/>
      <c r="B196" s="600"/>
      <c r="C196" s="600"/>
      <c r="D196" s="600"/>
      <c r="E196" s="600" t="s">
        <v>13659</v>
      </c>
      <c r="F196" s="599">
        <v>7.57</v>
      </c>
      <c r="G196" s="600"/>
      <c r="H196" s="683" t="s">
        <v>13658</v>
      </c>
      <c r="I196" s="683"/>
      <c r="J196" s="599">
        <v>34.909999999999997</v>
      </c>
    </row>
    <row r="197" spans="1:10" ht="0.95" customHeight="1" thickTop="1">
      <c r="A197" s="598"/>
      <c r="B197" s="598"/>
      <c r="C197" s="598"/>
      <c r="D197" s="598"/>
      <c r="E197" s="598"/>
      <c r="F197" s="598"/>
      <c r="G197" s="598"/>
      <c r="H197" s="598"/>
      <c r="I197" s="598"/>
      <c r="J197" s="598"/>
    </row>
    <row r="198" spans="1:10" ht="18" customHeight="1">
      <c r="A198" s="613" t="s">
        <v>14620</v>
      </c>
      <c r="B198" s="611" t="s">
        <v>13677</v>
      </c>
      <c r="C198" s="613" t="s">
        <v>13676</v>
      </c>
      <c r="D198" s="613" t="s">
        <v>13675</v>
      </c>
      <c r="E198" s="684" t="s">
        <v>13674</v>
      </c>
      <c r="F198" s="684"/>
      <c r="G198" s="612" t="s">
        <v>13673</v>
      </c>
      <c r="H198" s="611" t="s">
        <v>13672</v>
      </c>
      <c r="I198" s="611" t="s">
        <v>13671</v>
      </c>
      <c r="J198" s="611" t="s">
        <v>13670</v>
      </c>
    </row>
    <row r="199" spans="1:10" ht="36" customHeight="1">
      <c r="A199" s="609" t="s">
        <v>13669</v>
      </c>
      <c r="B199" s="610" t="s">
        <v>14619</v>
      </c>
      <c r="C199" s="609" t="s">
        <v>20</v>
      </c>
      <c r="D199" s="609" t="s">
        <v>490</v>
      </c>
      <c r="E199" s="685" t="s">
        <v>13693</v>
      </c>
      <c r="F199" s="685"/>
      <c r="G199" s="608" t="s">
        <v>1</v>
      </c>
      <c r="H199" s="607">
        <v>1</v>
      </c>
      <c r="I199" s="606">
        <v>39.89</v>
      </c>
      <c r="J199" s="606">
        <v>39.89</v>
      </c>
    </row>
    <row r="200" spans="1:10" ht="24" customHeight="1">
      <c r="A200" s="617" t="s">
        <v>13683</v>
      </c>
      <c r="B200" s="618" t="s">
        <v>13692</v>
      </c>
      <c r="C200" s="617" t="s">
        <v>20</v>
      </c>
      <c r="D200" s="617" t="s">
        <v>7680</v>
      </c>
      <c r="E200" s="686" t="s">
        <v>13690</v>
      </c>
      <c r="F200" s="686"/>
      <c r="G200" s="616" t="s">
        <v>3</v>
      </c>
      <c r="H200" s="615">
        <v>0.11700000000000001</v>
      </c>
      <c r="I200" s="614">
        <v>17.66</v>
      </c>
      <c r="J200" s="614">
        <v>2.06</v>
      </c>
    </row>
    <row r="201" spans="1:10" ht="24" customHeight="1">
      <c r="A201" s="617" t="s">
        <v>13683</v>
      </c>
      <c r="B201" s="618" t="s">
        <v>14054</v>
      </c>
      <c r="C201" s="617" t="s">
        <v>20</v>
      </c>
      <c r="D201" s="617" t="s">
        <v>7663</v>
      </c>
      <c r="E201" s="686" t="s">
        <v>13690</v>
      </c>
      <c r="F201" s="686"/>
      <c r="G201" s="616" t="s">
        <v>3</v>
      </c>
      <c r="H201" s="615">
        <v>0.11700000000000001</v>
      </c>
      <c r="I201" s="614">
        <v>13.48</v>
      </c>
      <c r="J201" s="614">
        <v>1.57</v>
      </c>
    </row>
    <row r="202" spans="1:10" ht="24" customHeight="1">
      <c r="A202" s="604" t="s">
        <v>13666</v>
      </c>
      <c r="B202" s="605" t="s">
        <v>14618</v>
      </c>
      <c r="C202" s="604" t="s">
        <v>20</v>
      </c>
      <c r="D202" s="604" t="s">
        <v>8149</v>
      </c>
      <c r="E202" s="682" t="s">
        <v>13664</v>
      </c>
      <c r="F202" s="682"/>
      <c r="G202" s="603" t="s">
        <v>1</v>
      </c>
      <c r="H202" s="602">
        <v>1</v>
      </c>
      <c r="I202" s="601">
        <v>28.14</v>
      </c>
      <c r="J202" s="601">
        <v>28.14</v>
      </c>
    </row>
    <row r="203" spans="1:10" ht="24" customHeight="1">
      <c r="A203" s="604" t="s">
        <v>13666</v>
      </c>
      <c r="B203" s="605" t="s">
        <v>14105</v>
      </c>
      <c r="C203" s="604" t="s">
        <v>20</v>
      </c>
      <c r="D203" s="604" t="s">
        <v>8197</v>
      </c>
      <c r="E203" s="682" t="s">
        <v>13664</v>
      </c>
      <c r="F203" s="682"/>
      <c r="G203" s="603" t="s">
        <v>1</v>
      </c>
      <c r="H203" s="602">
        <v>4.7E-2</v>
      </c>
      <c r="I203" s="601">
        <v>81.209999999999994</v>
      </c>
      <c r="J203" s="601">
        <v>3.81</v>
      </c>
    </row>
    <row r="204" spans="1:10" ht="24" customHeight="1">
      <c r="A204" s="604" t="s">
        <v>13666</v>
      </c>
      <c r="B204" s="605" t="s">
        <v>14088</v>
      </c>
      <c r="C204" s="604" t="s">
        <v>20</v>
      </c>
      <c r="D204" s="604" t="s">
        <v>10821</v>
      </c>
      <c r="E204" s="682" t="s">
        <v>13664</v>
      </c>
      <c r="F204" s="682"/>
      <c r="G204" s="603" t="s">
        <v>1</v>
      </c>
      <c r="H204" s="602">
        <v>3.9E-2</v>
      </c>
      <c r="I204" s="601">
        <v>2.19</v>
      </c>
      <c r="J204" s="601">
        <v>0.08</v>
      </c>
    </row>
    <row r="205" spans="1:10" ht="24" customHeight="1">
      <c r="A205" s="604" t="s">
        <v>13666</v>
      </c>
      <c r="B205" s="605" t="s">
        <v>14087</v>
      </c>
      <c r="C205" s="604" t="s">
        <v>20</v>
      </c>
      <c r="D205" s="604" t="s">
        <v>12141</v>
      </c>
      <c r="E205" s="682" t="s">
        <v>13664</v>
      </c>
      <c r="F205" s="682"/>
      <c r="G205" s="603" t="s">
        <v>1</v>
      </c>
      <c r="H205" s="602">
        <v>0.06</v>
      </c>
      <c r="I205" s="601">
        <v>70.52</v>
      </c>
      <c r="J205" s="601">
        <v>4.2300000000000004</v>
      </c>
    </row>
    <row r="206" spans="1:10" ht="25.5">
      <c r="A206" s="600"/>
      <c r="B206" s="600"/>
      <c r="C206" s="600"/>
      <c r="D206" s="600"/>
      <c r="E206" s="600" t="s">
        <v>13662</v>
      </c>
      <c r="F206" s="599">
        <v>1.5484081277844182</v>
      </c>
      <c r="G206" s="600" t="s">
        <v>13661</v>
      </c>
      <c r="H206" s="599">
        <v>1.3</v>
      </c>
      <c r="I206" s="600" t="s">
        <v>13660</v>
      </c>
      <c r="J206" s="599">
        <v>2.85</v>
      </c>
    </row>
    <row r="207" spans="1:10" ht="15" thickBot="1">
      <c r="A207" s="600"/>
      <c r="B207" s="600"/>
      <c r="C207" s="600"/>
      <c r="D207" s="600"/>
      <c r="E207" s="600" t="s">
        <v>13659</v>
      </c>
      <c r="F207" s="599">
        <v>11.04</v>
      </c>
      <c r="G207" s="600"/>
      <c r="H207" s="683" t="s">
        <v>13658</v>
      </c>
      <c r="I207" s="683"/>
      <c r="J207" s="599">
        <v>50.93</v>
      </c>
    </row>
    <row r="208" spans="1:10" ht="0.95" customHeight="1" thickTop="1">
      <c r="A208" s="598"/>
      <c r="B208" s="598"/>
      <c r="C208" s="598"/>
      <c r="D208" s="598"/>
      <c r="E208" s="598"/>
      <c r="F208" s="598"/>
      <c r="G208" s="598"/>
      <c r="H208" s="598"/>
      <c r="I208" s="598"/>
      <c r="J208" s="598"/>
    </row>
    <row r="209" spans="1:10" ht="18" customHeight="1">
      <c r="A209" s="613" t="s">
        <v>14617</v>
      </c>
      <c r="B209" s="611" t="s">
        <v>13677</v>
      </c>
      <c r="C209" s="613" t="s">
        <v>13676</v>
      </c>
      <c r="D209" s="613" t="s">
        <v>13675</v>
      </c>
      <c r="E209" s="684" t="s">
        <v>13674</v>
      </c>
      <c r="F209" s="684"/>
      <c r="G209" s="612" t="s">
        <v>13673</v>
      </c>
      <c r="H209" s="611" t="s">
        <v>13672</v>
      </c>
      <c r="I209" s="611" t="s">
        <v>13671</v>
      </c>
      <c r="J209" s="611" t="s">
        <v>13670</v>
      </c>
    </row>
    <row r="210" spans="1:10" ht="36" customHeight="1">
      <c r="A210" s="609" t="s">
        <v>13669</v>
      </c>
      <c r="B210" s="610" t="s">
        <v>14616</v>
      </c>
      <c r="C210" s="609" t="s">
        <v>20</v>
      </c>
      <c r="D210" s="609" t="s">
        <v>491</v>
      </c>
      <c r="E210" s="685" t="s">
        <v>13693</v>
      </c>
      <c r="F210" s="685"/>
      <c r="G210" s="608" t="s">
        <v>1</v>
      </c>
      <c r="H210" s="607">
        <v>1</v>
      </c>
      <c r="I210" s="606">
        <v>4.46</v>
      </c>
      <c r="J210" s="606">
        <v>4.46</v>
      </c>
    </row>
    <row r="211" spans="1:10" ht="24" customHeight="1">
      <c r="A211" s="617" t="s">
        <v>13683</v>
      </c>
      <c r="B211" s="618" t="s">
        <v>13692</v>
      </c>
      <c r="C211" s="617" t="s">
        <v>20</v>
      </c>
      <c r="D211" s="617" t="s">
        <v>7680</v>
      </c>
      <c r="E211" s="686" t="s">
        <v>13690</v>
      </c>
      <c r="F211" s="686"/>
      <c r="G211" s="616" t="s">
        <v>3</v>
      </c>
      <c r="H211" s="615">
        <v>0.06</v>
      </c>
      <c r="I211" s="614">
        <v>17.66</v>
      </c>
      <c r="J211" s="614">
        <v>1.05</v>
      </c>
    </row>
    <row r="212" spans="1:10" ht="24" customHeight="1">
      <c r="A212" s="617" t="s">
        <v>13683</v>
      </c>
      <c r="B212" s="618" t="s">
        <v>14054</v>
      </c>
      <c r="C212" s="617" t="s">
        <v>20</v>
      </c>
      <c r="D212" s="617" t="s">
        <v>7663</v>
      </c>
      <c r="E212" s="686" t="s">
        <v>13690</v>
      </c>
      <c r="F212" s="686"/>
      <c r="G212" s="616" t="s">
        <v>3</v>
      </c>
      <c r="H212" s="615">
        <v>0.06</v>
      </c>
      <c r="I212" s="614">
        <v>13.48</v>
      </c>
      <c r="J212" s="614">
        <v>0.8</v>
      </c>
    </row>
    <row r="213" spans="1:10" ht="24" customHeight="1">
      <c r="A213" s="604" t="s">
        <v>13666</v>
      </c>
      <c r="B213" s="605" t="s">
        <v>14105</v>
      </c>
      <c r="C213" s="604" t="s">
        <v>20</v>
      </c>
      <c r="D213" s="604" t="s">
        <v>8197</v>
      </c>
      <c r="E213" s="682" t="s">
        <v>13664</v>
      </c>
      <c r="F213" s="682"/>
      <c r="G213" s="603" t="s">
        <v>1</v>
      </c>
      <c r="H213" s="602">
        <v>7.0000000000000001E-3</v>
      </c>
      <c r="I213" s="601">
        <v>81.209999999999994</v>
      </c>
      <c r="J213" s="601">
        <v>0.56000000000000005</v>
      </c>
    </row>
    <row r="214" spans="1:10" ht="24" customHeight="1">
      <c r="A214" s="604" t="s">
        <v>13666</v>
      </c>
      <c r="B214" s="605" t="s">
        <v>14615</v>
      </c>
      <c r="C214" s="604" t="s">
        <v>20</v>
      </c>
      <c r="D214" s="604" t="s">
        <v>10662</v>
      </c>
      <c r="E214" s="682" t="s">
        <v>13664</v>
      </c>
      <c r="F214" s="682"/>
      <c r="G214" s="603" t="s">
        <v>1</v>
      </c>
      <c r="H214" s="602">
        <v>1</v>
      </c>
      <c r="I214" s="601">
        <v>1.47</v>
      </c>
      <c r="J214" s="601">
        <v>1.47</v>
      </c>
    </row>
    <row r="215" spans="1:10" ht="24" customHeight="1">
      <c r="A215" s="604" t="s">
        <v>13666</v>
      </c>
      <c r="B215" s="605" t="s">
        <v>14088</v>
      </c>
      <c r="C215" s="604" t="s">
        <v>20</v>
      </c>
      <c r="D215" s="604" t="s">
        <v>10821</v>
      </c>
      <c r="E215" s="682" t="s">
        <v>13664</v>
      </c>
      <c r="F215" s="682"/>
      <c r="G215" s="603" t="s">
        <v>1</v>
      </c>
      <c r="H215" s="602">
        <v>1.2999999999999999E-2</v>
      </c>
      <c r="I215" s="601">
        <v>2.19</v>
      </c>
      <c r="J215" s="601">
        <v>0.02</v>
      </c>
    </row>
    <row r="216" spans="1:10" ht="24" customHeight="1">
      <c r="A216" s="604" t="s">
        <v>13666</v>
      </c>
      <c r="B216" s="605" t="s">
        <v>14087</v>
      </c>
      <c r="C216" s="604" t="s">
        <v>20</v>
      </c>
      <c r="D216" s="604" t="s">
        <v>12141</v>
      </c>
      <c r="E216" s="682" t="s">
        <v>13664</v>
      </c>
      <c r="F216" s="682"/>
      <c r="G216" s="603" t="s">
        <v>1</v>
      </c>
      <c r="H216" s="602">
        <v>8.0000000000000002E-3</v>
      </c>
      <c r="I216" s="601">
        <v>70.52</v>
      </c>
      <c r="J216" s="601">
        <v>0.56000000000000005</v>
      </c>
    </row>
    <row r="217" spans="1:10" ht="25.5">
      <c r="A217" s="600"/>
      <c r="B217" s="600"/>
      <c r="C217" s="600"/>
      <c r="D217" s="600"/>
      <c r="E217" s="600" t="s">
        <v>13662</v>
      </c>
      <c r="F217" s="599">
        <v>0.78778659132891449</v>
      </c>
      <c r="G217" s="600" t="s">
        <v>13661</v>
      </c>
      <c r="H217" s="599">
        <v>0.66</v>
      </c>
      <c r="I217" s="600" t="s">
        <v>13660</v>
      </c>
      <c r="J217" s="599">
        <v>1.45</v>
      </c>
    </row>
    <row r="218" spans="1:10" ht="15" thickBot="1">
      <c r="A218" s="600"/>
      <c r="B218" s="600"/>
      <c r="C218" s="600"/>
      <c r="D218" s="600"/>
      <c r="E218" s="600" t="s">
        <v>13659</v>
      </c>
      <c r="F218" s="599">
        <v>1.23</v>
      </c>
      <c r="G218" s="600"/>
      <c r="H218" s="683" t="s">
        <v>13658</v>
      </c>
      <c r="I218" s="683"/>
      <c r="J218" s="599">
        <v>5.69</v>
      </c>
    </row>
    <row r="219" spans="1:10" ht="0.95" customHeight="1" thickTop="1">
      <c r="A219" s="598"/>
      <c r="B219" s="598"/>
      <c r="C219" s="598"/>
      <c r="D219" s="598"/>
      <c r="E219" s="598"/>
      <c r="F219" s="598"/>
      <c r="G219" s="598"/>
      <c r="H219" s="598"/>
      <c r="I219" s="598"/>
      <c r="J219" s="598"/>
    </row>
    <row r="220" spans="1:10" ht="18" customHeight="1">
      <c r="A220" s="613" t="s">
        <v>14614</v>
      </c>
      <c r="B220" s="611" t="s">
        <v>13677</v>
      </c>
      <c r="C220" s="613" t="s">
        <v>13676</v>
      </c>
      <c r="D220" s="613" t="s">
        <v>13675</v>
      </c>
      <c r="E220" s="684" t="s">
        <v>13674</v>
      </c>
      <c r="F220" s="684"/>
      <c r="G220" s="612" t="s">
        <v>13673</v>
      </c>
      <c r="H220" s="611" t="s">
        <v>13672</v>
      </c>
      <c r="I220" s="611" t="s">
        <v>13671</v>
      </c>
      <c r="J220" s="611" t="s">
        <v>13670</v>
      </c>
    </row>
    <row r="221" spans="1:10" ht="36" customHeight="1">
      <c r="A221" s="609" t="s">
        <v>13669</v>
      </c>
      <c r="B221" s="610" t="s">
        <v>14613</v>
      </c>
      <c r="C221" s="609" t="s">
        <v>20</v>
      </c>
      <c r="D221" s="609" t="s">
        <v>492</v>
      </c>
      <c r="E221" s="685" t="s">
        <v>13693</v>
      </c>
      <c r="F221" s="685"/>
      <c r="G221" s="608" t="s">
        <v>1</v>
      </c>
      <c r="H221" s="607">
        <v>1</v>
      </c>
      <c r="I221" s="606">
        <v>8.0500000000000007</v>
      </c>
      <c r="J221" s="606">
        <v>8.0500000000000007</v>
      </c>
    </row>
    <row r="222" spans="1:10" ht="24" customHeight="1">
      <c r="A222" s="617" t="s">
        <v>13683</v>
      </c>
      <c r="B222" s="618" t="s">
        <v>13692</v>
      </c>
      <c r="C222" s="617" t="s">
        <v>20</v>
      </c>
      <c r="D222" s="617" t="s">
        <v>7680</v>
      </c>
      <c r="E222" s="686" t="s">
        <v>13690</v>
      </c>
      <c r="F222" s="686"/>
      <c r="G222" s="616" t="s">
        <v>3</v>
      </c>
      <c r="H222" s="615">
        <v>7.2999999999999995E-2</v>
      </c>
      <c r="I222" s="614">
        <v>17.66</v>
      </c>
      <c r="J222" s="614">
        <v>1.28</v>
      </c>
    </row>
    <row r="223" spans="1:10" ht="24" customHeight="1">
      <c r="A223" s="617" t="s">
        <v>13683</v>
      </c>
      <c r="B223" s="618" t="s">
        <v>14054</v>
      </c>
      <c r="C223" s="617" t="s">
        <v>20</v>
      </c>
      <c r="D223" s="617" t="s">
        <v>7663</v>
      </c>
      <c r="E223" s="686" t="s">
        <v>13690</v>
      </c>
      <c r="F223" s="686"/>
      <c r="G223" s="616" t="s">
        <v>3</v>
      </c>
      <c r="H223" s="615">
        <v>7.2999999999999995E-2</v>
      </c>
      <c r="I223" s="614">
        <v>13.48</v>
      </c>
      <c r="J223" s="614">
        <v>0.98</v>
      </c>
    </row>
    <row r="224" spans="1:10" ht="24" customHeight="1">
      <c r="A224" s="604" t="s">
        <v>13666</v>
      </c>
      <c r="B224" s="605" t="s">
        <v>14105</v>
      </c>
      <c r="C224" s="604" t="s">
        <v>20</v>
      </c>
      <c r="D224" s="604" t="s">
        <v>8197</v>
      </c>
      <c r="E224" s="682" t="s">
        <v>13664</v>
      </c>
      <c r="F224" s="682"/>
      <c r="G224" s="603" t="s">
        <v>1</v>
      </c>
      <c r="H224" s="602">
        <v>8.9999999999999993E-3</v>
      </c>
      <c r="I224" s="601">
        <v>81.209999999999994</v>
      </c>
      <c r="J224" s="601">
        <v>0.73</v>
      </c>
    </row>
    <row r="225" spans="1:10" ht="24" customHeight="1">
      <c r="A225" s="604" t="s">
        <v>13666</v>
      </c>
      <c r="B225" s="605" t="s">
        <v>14612</v>
      </c>
      <c r="C225" s="604" t="s">
        <v>20</v>
      </c>
      <c r="D225" s="604" t="s">
        <v>10663</v>
      </c>
      <c r="E225" s="682" t="s">
        <v>13664</v>
      </c>
      <c r="F225" s="682"/>
      <c r="G225" s="603" t="s">
        <v>1</v>
      </c>
      <c r="H225" s="602">
        <v>1</v>
      </c>
      <c r="I225" s="601">
        <v>4.26</v>
      </c>
      <c r="J225" s="601">
        <v>4.26</v>
      </c>
    </row>
    <row r="226" spans="1:10" ht="24" customHeight="1">
      <c r="A226" s="604" t="s">
        <v>13666</v>
      </c>
      <c r="B226" s="605" t="s">
        <v>14088</v>
      </c>
      <c r="C226" s="604" t="s">
        <v>20</v>
      </c>
      <c r="D226" s="604" t="s">
        <v>10821</v>
      </c>
      <c r="E226" s="682" t="s">
        <v>13664</v>
      </c>
      <c r="F226" s="682"/>
      <c r="G226" s="603" t="s">
        <v>1</v>
      </c>
      <c r="H226" s="602">
        <v>1.7000000000000001E-2</v>
      </c>
      <c r="I226" s="601">
        <v>2.19</v>
      </c>
      <c r="J226" s="601">
        <v>0.03</v>
      </c>
    </row>
    <row r="227" spans="1:10" ht="24" customHeight="1">
      <c r="A227" s="604" t="s">
        <v>13666</v>
      </c>
      <c r="B227" s="605" t="s">
        <v>14087</v>
      </c>
      <c r="C227" s="604" t="s">
        <v>20</v>
      </c>
      <c r="D227" s="604" t="s">
        <v>12141</v>
      </c>
      <c r="E227" s="682" t="s">
        <v>13664</v>
      </c>
      <c r="F227" s="682"/>
      <c r="G227" s="603" t="s">
        <v>1</v>
      </c>
      <c r="H227" s="602">
        <v>1.0999999999999999E-2</v>
      </c>
      <c r="I227" s="601">
        <v>70.52</v>
      </c>
      <c r="J227" s="601">
        <v>0.77</v>
      </c>
    </row>
    <row r="228" spans="1:10" ht="25.5">
      <c r="A228" s="600"/>
      <c r="B228" s="600"/>
      <c r="C228" s="600"/>
      <c r="D228" s="600"/>
      <c r="E228" s="600" t="s">
        <v>13662</v>
      </c>
      <c r="F228" s="599">
        <v>0.96164294251874394</v>
      </c>
      <c r="G228" s="600" t="s">
        <v>13661</v>
      </c>
      <c r="H228" s="599">
        <v>0.81</v>
      </c>
      <c r="I228" s="600" t="s">
        <v>13660</v>
      </c>
      <c r="J228" s="599">
        <v>1.77</v>
      </c>
    </row>
    <row r="229" spans="1:10" ht="15" thickBot="1">
      <c r="A229" s="600"/>
      <c r="B229" s="600"/>
      <c r="C229" s="600"/>
      <c r="D229" s="600"/>
      <c r="E229" s="600" t="s">
        <v>13659</v>
      </c>
      <c r="F229" s="599">
        <v>2.2200000000000002</v>
      </c>
      <c r="G229" s="600"/>
      <c r="H229" s="683" t="s">
        <v>13658</v>
      </c>
      <c r="I229" s="683"/>
      <c r="J229" s="599">
        <v>10.27</v>
      </c>
    </row>
    <row r="230" spans="1:10" ht="0.95" customHeight="1" thickTop="1">
      <c r="A230" s="598"/>
      <c r="B230" s="598"/>
      <c r="C230" s="598"/>
      <c r="D230" s="598"/>
      <c r="E230" s="598"/>
      <c r="F230" s="598"/>
      <c r="G230" s="598"/>
      <c r="H230" s="598"/>
      <c r="I230" s="598"/>
      <c r="J230" s="598"/>
    </row>
    <row r="231" spans="1:10" ht="18" customHeight="1">
      <c r="A231" s="613" t="s">
        <v>14611</v>
      </c>
      <c r="B231" s="611" t="s">
        <v>13677</v>
      </c>
      <c r="C231" s="613" t="s">
        <v>13676</v>
      </c>
      <c r="D231" s="613" t="s">
        <v>13675</v>
      </c>
      <c r="E231" s="684" t="s">
        <v>13674</v>
      </c>
      <c r="F231" s="684"/>
      <c r="G231" s="612" t="s">
        <v>13673</v>
      </c>
      <c r="H231" s="611" t="s">
        <v>13672</v>
      </c>
      <c r="I231" s="611" t="s">
        <v>13671</v>
      </c>
      <c r="J231" s="611" t="s">
        <v>13670</v>
      </c>
    </row>
    <row r="232" spans="1:10" ht="36" customHeight="1">
      <c r="A232" s="609" t="s">
        <v>13669</v>
      </c>
      <c r="B232" s="610" t="s">
        <v>14610</v>
      </c>
      <c r="C232" s="609" t="s">
        <v>20</v>
      </c>
      <c r="D232" s="609" t="s">
        <v>493</v>
      </c>
      <c r="E232" s="685" t="s">
        <v>13693</v>
      </c>
      <c r="F232" s="685"/>
      <c r="G232" s="608" t="s">
        <v>1</v>
      </c>
      <c r="H232" s="607">
        <v>1</v>
      </c>
      <c r="I232" s="606">
        <v>13.66</v>
      </c>
      <c r="J232" s="606">
        <v>13.66</v>
      </c>
    </row>
    <row r="233" spans="1:10" ht="24" customHeight="1">
      <c r="A233" s="617" t="s">
        <v>13683</v>
      </c>
      <c r="B233" s="618" t="s">
        <v>13692</v>
      </c>
      <c r="C233" s="617" t="s">
        <v>20</v>
      </c>
      <c r="D233" s="617" t="s">
        <v>7680</v>
      </c>
      <c r="E233" s="686" t="s">
        <v>13690</v>
      </c>
      <c r="F233" s="686"/>
      <c r="G233" s="616" t="s">
        <v>3</v>
      </c>
      <c r="H233" s="615">
        <v>0.108</v>
      </c>
      <c r="I233" s="614">
        <v>17.66</v>
      </c>
      <c r="J233" s="614">
        <v>1.9</v>
      </c>
    </row>
    <row r="234" spans="1:10" ht="24" customHeight="1">
      <c r="A234" s="617" t="s">
        <v>13683</v>
      </c>
      <c r="B234" s="618" t="s">
        <v>14054</v>
      </c>
      <c r="C234" s="617" t="s">
        <v>20</v>
      </c>
      <c r="D234" s="617" t="s">
        <v>7663</v>
      </c>
      <c r="E234" s="686" t="s">
        <v>13690</v>
      </c>
      <c r="F234" s="686"/>
      <c r="G234" s="616" t="s">
        <v>3</v>
      </c>
      <c r="H234" s="615">
        <v>0.108</v>
      </c>
      <c r="I234" s="614">
        <v>13.48</v>
      </c>
      <c r="J234" s="614">
        <v>1.45</v>
      </c>
    </row>
    <row r="235" spans="1:10" ht="24" customHeight="1">
      <c r="A235" s="604" t="s">
        <v>13666</v>
      </c>
      <c r="B235" s="605" t="s">
        <v>14105</v>
      </c>
      <c r="C235" s="604" t="s">
        <v>20</v>
      </c>
      <c r="D235" s="604" t="s">
        <v>8197</v>
      </c>
      <c r="E235" s="682" t="s">
        <v>13664</v>
      </c>
      <c r="F235" s="682"/>
      <c r="G235" s="603" t="s">
        <v>1</v>
      </c>
      <c r="H235" s="602">
        <v>1.7999999999999999E-2</v>
      </c>
      <c r="I235" s="601">
        <v>81.209999999999994</v>
      </c>
      <c r="J235" s="601">
        <v>1.46</v>
      </c>
    </row>
    <row r="236" spans="1:10" ht="24" customHeight="1">
      <c r="A236" s="604" t="s">
        <v>13666</v>
      </c>
      <c r="B236" s="605" t="s">
        <v>14609</v>
      </c>
      <c r="C236" s="604" t="s">
        <v>20</v>
      </c>
      <c r="D236" s="604" t="s">
        <v>10665</v>
      </c>
      <c r="E236" s="682" t="s">
        <v>13664</v>
      </c>
      <c r="F236" s="682"/>
      <c r="G236" s="603" t="s">
        <v>1</v>
      </c>
      <c r="H236" s="602">
        <v>1</v>
      </c>
      <c r="I236" s="601">
        <v>7.25</v>
      </c>
      <c r="J236" s="601">
        <v>7.25</v>
      </c>
    </row>
    <row r="237" spans="1:10" ht="24" customHeight="1">
      <c r="A237" s="604" t="s">
        <v>13666</v>
      </c>
      <c r="B237" s="605" t="s">
        <v>14088</v>
      </c>
      <c r="C237" s="604" t="s">
        <v>20</v>
      </c>
      <c r="D237" s="604" t="s">
        <v>10821</v>
      </c>
      <c r="E237" s="682" t="s">
        <v>13664</v>
      </c>
      <c r="F237" s="682"/>
      <c r="G237" s="603" t="s">
        <v>1</v>
      </c>
      <c r="H237" s="602">
        <v>2.4E-2</v>
      </c>
      <c r="I237" s="601">
        <v>2.19</v>
      </c>
      <c r="J237" s="601">
        <v>0.05</v>
      </c>
    </row>
    <row r="238" spans="1:10" ht="24" customHeight="1">
      <c r="A238" s="604" t="s">
        <v>13666</v>
      </c>
      <c r="B238" s="605" t="s">
        <v>14087</v>
      </c>
      <c r="C238" s="604" t="s">
        <v>20</v>
      </c>
      <c r="D238" s="604" t="s">
        <v>12141</v>
      </c>
      <c r="E238" s="682" t="s">
        <v>13664</v>
      </c>
      <c r="F238" s="682"/>
      <c r="G238" s="603" t="s">
        <v>1</v>
      </c>
      <c r="H238" s="602">
        <v>2.1999999999999999E-2</v>
      </c>
      <c r="I238" s="601">
        <v>70.52</v>
      </c>
      <c r="J238" s="601">
        <v>1.55</v>
      </c>
    </row>
    <row r="239" spans="1:10" ht="25.5">
      <c r="A239" s="600"/>
      <c r="B239" s="600"/>
      <c r="C239" s="600"/>
      <c r="D239" s="600"/>
      <c r="E239" s="600" t="s">
        <v>13662</v>
      </c>
      <c r="F239" s="599">
        <v>1.4288818863414103</v>
      </c>
      <c r="G239" s="600" t="s">
        <v>13661</v>
      </c>
      <c r="H239" s="599">
        <v>1.2</v>
      </c>
      <c r="I239" s="600" t="s">
        <v>13660</v>
      </c>
      <c r="J239" s="599">
        <v>2.63</v>
      </c>
    </row>
    <row r="240" spans="1:10" ht="15" thickBot="1">
      <c r="A240" s="600"/>
      <c r="B240" s="600"/>
      <c r="C240" s="600"/>
      <c r="D240" s="600"/>
      <c r="E240" s="600" t="s">
        <v>13659</v>
      </c>
      <c r="F240" s="599">
        <v>3.78</v>
      </c>
      <c r="G240" s="600"/>
      <c r="H240" s="683" t="s">
        <v>13658</v>
      </c>
      <c r="I240" s="683"/>
      <c r="J240" s="599">
        <v>17.440000000000001</v>
      </c>
    </row>
    <row r="241" spans="1:10" ht="0.95" customHeight="1" thickTop="1">
      <c r="A241" s="598"/>
      <c r="B241" s="598"/>
      <c r="C241" s="598"/>
      <c r="D241" s="598"/>
      <c r="E241" s="598"/>
      <c r="F241" s="598"/>
      <c r="G241" s="598"/>
      <c r="H241" s="598"/>
      <c r="I241" s="598"/>
      <c r="J241" s="598"/>
    </row>
    <row r="242" spans="1:10" ht="18" customHeight="1">
      <c r="A242" s="613" t="s">
        <v>14608</v>
      </c>
      <c r="B242" s="611" t="s">
        <v>13677</v>
      </c>
      <c r="C242" s="613" t="s">
        <v>13676</v>
      </c>
      <c r="D242" s="613" t="s">
        <v>13675</v>
      </c>
      <c r="E242" s="684" t="s">
        <v>13674</v>
      </c>
      <c r="F242" s="684"/>
      <c r="G242" s="612" t="s">
        <v>13673</v>
      </c>
      <c r="H242" s="611" t="s">
        <v>13672</v>
      </c>
      <c r="I242" s="611" t="s">
        <v>13671</v>
      </c>
      <c r="J242" s="611" t="s">
        <v>13670</v>
      </c>
    </row>
    <row r="243" spans="1:10" ht="36" customHeight="1">
      <c r="A243" s="609" t="s">
        <v>13669</v>
      </c>
      <c r="B243" s="610" t="s">
        <v>14607</v>
      </c>
      <c r="C243" s="609" t="s">
        <v>20</v>
      </c>
      <c r="D243" s="609" t="s">
        <v>494</v>
      </c>
      <c r="E243" s="685" t="s">
        <v>13693</v>
      </c>
      <c r="F243" s="685"/>
      <c r="G243" s="608" t="s">
        <v>1</v>
      </c>
      <c r="H243" s="607">
        <v>1</v>
      </c>
      <c r="I243" s="606">
        <v>76.400000000000006</v>
      </c>
      <c r="J243" s="606">
        <v>76.400000000000006</v>
      </c>
    </row>
    <row r="244" spans="1:10" ht="24" customHeight="1">
      <c r="A244" s="617" t="s">
        <v>13683</v>
      </c>
      <c r="B244" s="618" t="s">
        <v>13692</v>
      </c>
      <c r="C244" s="617" t="s">
        <v>20</v>
      </c>
      <c r="D244" s="617" t="s">
        <v>7680</v>
      </c>
      <c r="E244" s="686" t="s">
        <v>13690</v>
      </c>
      <c r="F244" s="686"/>
      <c r="G244" s="616" t="s">
        <v>3</v>
      </c>
      <c r="H244" s="615">
        <v>0.157</v>
      </c>
      <c r="I244" s="614">
        <v>17.66</v>
      </c>
      <c r="J244" s="614">
        <v>2.77</v>
      </c>
    </row>
    <row r="245" spans="1:10" ht="24" customHeight="1">
      <c r="A245" s="617" t="s">
        <v>13683</v>
      </c>
      <c r="B245" s="618" t="s">
        <v>14054</v>
      </c>
      <c r="C245" s="617" t="s">
        <v>20</v>
      </c>
      <c r="D245" s="617" t="s">
        <v>7663</v>
      </c>
      <c r="E245" s="686" t="s">
        <v>13690</v>
      </c>
      <c r="F245" s="686"/>
      <c r="G245" s="616" t="s">
        <v>3</v>
      </c>
      <c r="H245" s="615">
        <v>0.157</v>
      </c>
      <c r="I245" s="614">
        <v>13.48</v>
      </c>
      <c r="J245" s="614">
        <v>2.11</v>
      </c>
    </row>
    <row r="246" spans="1:10" ht="24" customHeight="1">
      <c r="A246" s="604" t="s">
        <v>13666</v>
      </c>
      <c r="B246" s="605" t="s">
        <v>14105</v>
      </c>
      <c r="C246" s="604" t="s">
        <v>20</v>
      </c>
      <c r="D246" s="604" t="s">
        <v>8197</v>
      </c>
      <c r="E246" s="682" t="s">
        <v>13664</v>
      </c>
      <c r="F246" s="682"/>
      <c r="G246" s="603" t="s">
        <v>1</v>
      </c>
      <c r="H246" s="602">
        <v>0.04</v>
      </c>
      <c r="I246" s="601">
        <v>81.209999999999994</v>
      </c>
      <c r="J246" s="601">
        <v>3.24</v>
      </c>
    </row>
    <row r="247" spans="1:10" ht="24" customHeight="1">
      <c r="A247" s="604" t="s">
        <v>13666</v>
      </c>
      <c r="B247" s="605" t="s">
        <v>14606</v>
      </c>
      <c r="C247" s="604" t="s">
        <v>20</v>
      </c>
      <c r="D247" s="604" t="s">
        <v>10667</v>
      </c>
      <c r="E247" s="682" t="s">
        <v>13664</v>
      </c>
      <c r="F247" s="682"/>
      <c r="G247" s="603" t="s">
        <v>1</v>
      </c>
      <c r="H247" s="602">
        <v>1</v>
      </c>
      <c r="I247" s="601">
        <v>64.55</v>
      </c>
      <c r="J247" s="601">
        <v>64.55</v>
      </c>
    </row>
    <row r="248" spans="1:10" ht="24" customHeight="1">
      <c r="A248" s="604" t="s">
        <v>13666</v>
      </c>
      <c r="B248" s="605" t="s">
        <v>14088</v>
      </c>
      <c r="C248" s="604" t="s">
        <v>20</v>
      </c>
      <c r="D248" s="604" t="s">
        <v>10821</v>
      </c>
      <c r="E248" s="682" t="s">
        <v>13664</v>
      </c>
      <c r="F248" s="682"/>
      <c r="G248" s="603" t="s">
        <v>1</v>
      </c>
      <c r="H248" s="602">
        <v>3.5000000000000003E-2</v>
      </c>
      <c r="I248" s="601">
        <v>2.19</v>
      </c>
      <c r="J248" s="601">
        <v>7.0000000000000007E-2</v>
      </c>
    </row>
    <row r="249" spans="1:10" ht="24" customHeight="1">
      <c r="A249" s="604" t="s">
        <v>13666</v>
      </c>
      <c r="B249" s="605" t="s">
        <v>14087</v>
      </c>
      <c r="C249" s="604" t="s">
        <v>20</v>
      </c>
      <c r="D249" s="604" t="s">
        <v>12141</v>
      </c>
      <c r="E249" s="682" t="s">
        <v>13664</v>
      </c>
      <c r="F249" s="682"/>
      <c r="G249" s="603" t="s">
        <v>1</v>
      </c>
      <c r="H249" s="602">
        <v>5.1999999999999998E-2</v>
      </c>
      <c r="I249" s="601">
        <v>70.52</v>
      </c>
      <c r="J249" s="601">
        <v>3.66</v>
      </c>
    </row>
    <row r="250" spans="1:10" ht="25.5">
      <c r="A250" s="600"/>
      <c r="B250" s="600"/>
      <c r="C250" s="600"/>
      <c r="D250" s="600"/>
      <c r="E250" s="600" t="s">
        <v>13662</v>
      </c>
      <c r="F250" s="599">
        <v>2.0754101923285884</v>
      </c>
      <c r="G250" s="600" t="s">
        <v>13661</v>
      </c>
      <c r="H250" s="599">
        <v>1.74</v>
      </c>
      <c r="I250" s="600" t="s">
        <v>13660</v>
      </c>
      <c r="J250" s="599">
        <v>3.82</v>
      </c>
    </row>
    <row r="251" spans="1:10" ht="15" thickBot="1">
      <c r="A251" s="600"/>
      <c r="B251" s="600"/>
      <c r="C251" s="600"/>
      <c r="D251" s="600"/>
      <c r="E251" s="600" t="s">
        <v>13659</v>
      </c>
      <c r="F251" s="599">
        <v>21.16</v>
      </c>
      <c r="G251" s="600"/>
      <c r="H251" s="683" t="s">
        <v>13658</v>
      </c>
      <c r="I251" s="683"/>
      <c r="J251" s="599">
        <v>97.56</v>
      </c>
    </row>
    <row r="252" spans="1:10" ht="0.95" customHeight="1" thickTop="1">
      <c r="A252" s="598"/>
      <c r="B252" s="598"/>
      <c r="C252" s="598"/>
      <c r="D252" s="598"/>
      <c r="E252" s="598"/>
      <c r="F252" s="598"/>
      <c r="G252" s="598"/>
      <c r="H252" s="598"/>
      <c r="I252" s="598"/>
      <c r="J252" s="598"/>
    </row>
    <row r="253" spans="1:10" ht="18" customHeight="1">
      <c r="A253" s="613" t="s">
        <v>14605</v>
      </c>
      <c r="B253" s="611" t="s">
        <v>13677</v>
      </c>
      <c r="C253" s="613" t="s">
        <v>13676</v>
      </c>
      <c r="D253" s="613" t="s">
        <v>13675</v>
      </c>
      <c r="E253" s="684" t="s">
        <v>13674</v>
      </c>
      <c r="F253" s="684"/>
      <c r="G253" s="612" t="s">
        <v>13673</v>
      </c>
      <c r="H253" s="611" t="s">
        <v>13672</v>
      </c>
      <c r="I253" s="611" t="s">
        <v>13671</v>
      </c>
      <c r="J253" s="611" t="s">
        <v>13670</v>
      </c>
    </row>
    <row r="254" spans="1:10" ht="36" customHeight="1">
      <c r="A254" s="609" t="s">
        <v>13669</v>
      </c>
      <c r="B254" s="610" t="s">
        <v>14604</v>
      </c>
      <c r="C254" s="609" t="s">
        <v>20</v>
      </c>
      <c r="D254" s="609" t="s">
        <v>495</v>
      </c>
      <c r="E254" s="685" t="s">
        <v>13693</v>
      </c>
      <c r="F254" s="685"/>
      <c r="G254" s="608" t="s">
        <v>1</v>
      </c>
      <c r="H254" s="607">
        <v>1</v>
      </c>
      <c r="I254" s="606">
        <v>90.18</v>
      </c>
      <c r="J254" s="606">
        <v>90.18</v>
      </c>
    </row>
    <row r="255" spans="1:10" ht="24" customHeight="1">
      <c r="A255" s="617" t="s">
        <v>13683</v>
      </c>
      <c r="B255" s="618" t="s">
        <v>13692</v>
      </c>
      <c r="C255" s="617" t="s">
        <v>20</v>
      </c>
      <c r="D255" s="617" t="s">
        <v>7680</v>
      </c>
      <c r="E255" s="686" t="s">
        <v>13690</v>
      </c>
      <c r="F255" s="686"/>
      <c r="G255" s="616" t="s">
        <v>3</v>
      </c>
      <c r="H255" s="615">
        <v>0.17599999999999999</v>
      </c>
      <c r="I255" s="614">
        <v>17.66</v>
      </c>
      <c r="J255" s="614">
        <v>3.1</v>
      </c>
    </row>
    <row r="256" spans="1:10" ht="24" customHeight="1">
      <c r="A256" s="617" t="s">
        <v>13683</v>
      </c>
      <c r="B256" s="618" t="s">
        <v>14054</v>
      </c>
      <c r="C256" s="617" t="s">
        <v>20</v>
      </c>
      <c r="D256" s="617" t="s">
        <v>7663</v>
      </c>
      <c r="E256" s="686" t="s">
        <v>13690</v>
      </c>
      <c r="F256" s="686"/>
      <c r="G256" s="616" t="s">
        <v>3</v>
      </c>
      <c r="H256" s="615">
        <v>0.17599999999999999</v>
      </c>
      <c r="I256" s="614">
        <v>13.48</v>
      </c>
      <c r="J256" s="614">
        <v>2.37</v>
      </c>
    </row>
    <row r="257" spans="1:10" ht="24" customHeight="1">
      <c r="A257" s="604" t="s">
        <v>13666</v>
      </c>
      <c r="B257" s="605" t="s">
        <v>14105</v>
      </c>
      <c r="C257" s="604" t="s">
        <v>20</v>
      </c>
      <c r="D257" s="604" t="s">
        <v>8197</v>
      </c>
      <c r="E257" s="682" t="s">
        <v>13664</v>
      </c>
      <c r="F257" s="682"/>
      <c r="G257" s="603" t="s">
        <v>1</v>
      </c>
      <c r="H257" s="602">
        <v>4.7E-2</v>
      </c>
      <c r="I257" s="601">
        <v>81.209999999999994</v>
      </c>
      <c r="J257" s="601">
        <v>3.81</v>
      </c>
    </row>
    <row r="258" spans="1:10" ht="24" customHeight="1">
      <c r="A258" s="604" t="s">
        <v>13666</v>
      </c>
      <c r="B258" s="605" t="s">
        <v>14603</v>
      </c>
      <c r="C258" s="604" t="s">
        <v>20</v>
      </c>
      <c r="D258" s="604" t="s">
        <v>10668</v>
      </c>
      <c r="E258" s="682" t="s">
        <v>13664</v>
      </c>
      <c r="F258" s="682"/>
      <c r="G258" s="603" t="s">
        <v>1</v>
      </c>
      <c r="H258" s="602">
        <v>1</v>
      </c>
      <c r="I258" s="601">
        <v>76.59</v>
      </c>
      <c r="J258" s="601">
        <v>76.59</v>
      </c>
    </row>
    <row r="259" spans="1:10" ht="24" customHeight="1">
      <c r="A259" s="604" t="s">
        <v>13666</v>
      </c>
      <c r="B259" s="605" t="s">
        <v>14088</v>
      </c>
      <c r="C259" s="604" t="s">
        <v>20</v>
      </c>
      <c r="D259" s="604" t="s">
        <v>10821</v>
      </c>
      <c r="E259" s="682" t="s">
        <v>13664</v>
      </c>
      <c r="F259" s="682"/>
      <c r="G259" s="603" t="s">
        <v>1</v>
      </c>
      <c r="H259" s="602">
        <v>3.9E-2</v>
      </c>
      <c r="I259" s="601">
        <v>2.19</v>
      </c>
      <c r="J259" s="601">
        <v>0.08</v>
      </c>
    </row>
    <row r="260" spans="1:10" ht="24" customHeight="1">
      <c r="A260" s="604" t="s">
        <v>13666</v>
      </c>
      <c r="B260" s="605" t="s">
        <v>14087</v>
      </c>
      <c r="C260" s="604" t="s">
        <v>20</v>
      </c>
      <c r="D260" s="604" t="s">
        <v>12141</v>
      </c>
      <c r="E260" s="682" t="s">
        <v>13664</v>
      </c>
      <c r="F260" s="682"/>
      <c r="G260" s="603" t="s">
        <v>1</v>
      </c>
      <c r="H260" s="602">
        <v>0.06</v>
      </c>
      <c r="I260" s="601">
        <v>70.52</v>
      </c>
      <c r="J260" s="601">
        <v>4.2300000000000004</v>
      </c>
    </row>
    <row r="261" spans="1:10" ht="25.5">
      <c r="A261" s="600"/>
      <c r="B261" s="600"/>
      <c r="C261" s="600"/>
      <c r="D261" s="600"/>
      <c r="E261" s="600" t="s">
        <v>13662</v>
      </c>
      <c r="F261" s="599">
        <v>2.3307617081386502</v>
      </c>
      <c r="G261" s="600" t="s">
        <v>13661</v>
      </c>
      <c r="H261" s="599">
        <v>1.96</v>
      </c>
      <c r="I261" s="600" t="s">
        <v>13660</v>
      </c>
      <c r="J261" s="599">
        <v>4.29</v>
      </c>
    </row>
    <row r="262" spans="1:10" ht="15" thickBot="1">
      <c r="A262" s="600"/>
      <c r="B262" s="600"/>
      <c r="C262" s="600"/>
      <c r="D262" s="600"/>
      <c r="E262" s="600" t="s">
        <v>13659</v>
      </c>
      <c r="F262" s="599">
        <v>24.97</v>
      </c>
      <c r="G262" s="600"/>
      <c r="H262" s="683" t="s">
        <v>13658</v>
      </c>
      <c r="I262" s="683"/>
      <c r="J262" s="599">
        <v>115.15</v>
      </c>
    </row>
    <row r="263" spans="1:10" ht="0.95" customHeight="1" thickTop="1">
      <c r="A263" s="598"/>
      <c r="B263" s="598"/>
      <c r="C263" s="598"/>
      <c r="D263" s="598"/>
      <c r="E263" s="598"/>
      <c r="F263" s="598"/>
      <c r="G263" s="598"/>
      <c r="H263" s="598"/>
      <c r="I263" s="598"/>
      <c r="J263" s="598"/>
    </row>
    <row r="264" spans="1:10" ht="18" customHeight="1">
      <c r="A264" s="613" t="s">
        <v>14602</v>
      </c>
      <c r="B264" s="611" t="s">
        <v>13677</v>
      </c>
      <c r="C264" s="613" t="s">
        <v>13676</v>
      </c>
      <c r="D264" s="613" t="s">
        <v>13675</v>
      </c>
      <c r="E264" s="684" t="s">
        <v>13674</v>
      </c>
      <c r="F264" s="684"/>
      <c r="G264" s="612" t="s">
        <v>13673</v>
      </c>
      <c r="H264" s="611" t="s">
        <v>13672</v>
      </c>
      <c r="I264" s="611" t="s">
        <v>13671</v>
      </c>
      <c r="J264" s="611" t="s">
        <v>13670</v>
      </c>
    </row>
    <row r="265" spans="1:10" ht="36" customHeight="1">
      <c r="A265" s="609" t="s">
        <v>13669</v>
      </c>
      <c r="B265" s="610" t="s">
        <v>14601</v>
      </c>
      <c r="C265" s="609" t="s">
        <v>20</v>
      </c>
      <c r="D265" s="609" t="s">
        <v>496</v>
      </c>
      <c r="E265" s="685" t="s">
        <v>13693</v>
      </c>
      <c r="F265" s="685"/>
      <c r="G265" s="608" t="s">
        <v>1</v>
      </c>
      <c r="H265" s="607">
        <v>1</v>
      </c>
      <c r="I265" s="606">
        <v>5.51</v>
      </c>
      <c r="J265" s="606">
        <v>5.51</v>
      </c>
    </row>
    <row r="266" spans="1:10" ht="24" customHeight="1">
      <c r="A266" s="617" t="s">
        <v>13683</v>
      </c>
      <c r="B266" s="618" t="s">
        <v>13692</v>
      </c>
      <c r="C266" s="617" t="s">
        <v>20</v>
      </c>
      <c r="D266" s="617" t="s">
        <v>7680</v>
      </c>
      <c r="E266" s="686" t="s">
        <v>13690</v>
      </c>
      <c r="F266" s="686"/>
      <c r="G266" s="616" t="s">
        <v>3</v>
      </c>
      <c r="H266" s="615">
        <v>0.129</v>
      </c>
      <c r="I266" s="614">
        <v>17.66</v>
      </c>
      <c r="J266" s="614">
        <v>2.27</v>
      </c>
    </row>
    <row r="267" spans="1:10" ht="24" customHeight="1">
      <c r="A267" s="617" t="s">
        <v>13683</v>
      </c>
      <c r="B267" s="618" t="s">
        <v>14054</v>
      </c>
      <c r="C267" s="617" t="s">
        <v>20</v>
      </c>
      <c r="D267" s="617" t="s">
        <v>7663</v>
      </c>
      <c r="E267" s="686" t="s">
        <v>13690</v>
      </c>
      <c r="F267" s="686"/>
      <c r="G267" s="616" t="s">
        <v>3</v>
      </c>
      <c r="H267" s="615">
        <v>0.129</v>
      </c>
      <c r="I267" s="614">
        <v>13.48</v>
      </c>
      <c r="J267" s="614">
        <v>1.73</v>
      </c>
    </row>
    <row r="268" spans="1:10" ht="24" customHeight="1">
      <c r="A268" s="604" t="s">
        <v>13666</v>
      </c>
      <c r="B268" s="605" t="s">
        <v>14105</v>
      </c>
      <c r="C268" s="604" t="s">
        <v>20</v>
      </c>
      <c r="D268" s="604" t="s">
        <v>8197</v>
      </c>
      <c r="E268" s="682" t="s">
        <v>13664</v>
      </c>
      <c r="F268" s="682"/>
      <c r="G268" s="603" t="s">
        <v>1</v>
      </c>
      <c r="H268" s="602">
        <v>6.0000000000000001E-3</v>
      </c>
      <c r="I268" s="601">
        <v>81.209999999999994</v>
      </c>
      <c r="J268" s="601">
        <v>0.48</v>
      </c>
    </row>
    <row r="269" spans="1:10" ht="24" customHeight="1">
      <c r="A269" s="604" t="s">
        <v>13666</v>
      </c>
      <c r="B269" s="605" t="s">
        <v>14600</v>
      </c>
      <c r="C269" s="604" t="s">
        <v>20</v>
      </c>
      <c r="D269" s="604" t="s">
        <v>10598</v>
      </c>
      <c r="E269" s="682" t="s">
        <v>13664</v>
      </c>
      <c r="F269" s="682"/>
      <c r="G269" s="603" t="s">
        <v>1</v>
      </c>
      <c r="H269" s="602">
        <v>1</v>
      </c>
      <c r="I269" s="601">
        <v>0.52</v>
      </c>
      <c r="J269" s="601">
        <v>0.52</v>
      </c>
    </row>
    <row r="270" spans="1:10" ht="24" customHeight="1">
      <c r="A270" s="604" t="s">
        <v>13666</v>
      </c>
      <c r="B270" s="605" t="s">
        <v>14088</v>
      </c>
      <c r="C270" s="604" t="s">
        <v>20</v>
      </c>
      <c r="D270" s="604" t="s">
        <v>10821</v>
      </c>
      <c r="E270" s="682" t="s">
        <v>13664</v>
      </c>
      <c r="F270" s="682"/>
      <c r="G270" s="603" t="s">
        <v>1</v>
      </c>
      <c r="H270" s="602">
        <v>4.2999999999999997E-2</v>
      </c>
      <c r="I270" s="601">
        <v>2.19</v>
      </c>
      <c r="J270" s="601">
        <v>0.09</v>
      </c>
    </row>
    <row r="271" spans="1:10" ht="24" customHeight="1">
      <c r="A271" s="604" t="s">
        <v>13666</v>
      </c>
      <c r="B271" s="605" t="s">
        <v>14087</v>
      </c>
      <c r="C271" s="604" t="s">
        <v>20</v>
      </c>
      <c r="D271" s="604" t="s">
        <v>12141</v>
      </c>
      <c r="E271" s="682" t="s">
        <v>13664</v>
      </c>
      <c r="F271" s="682"/>
      <c r="G271" s="603" t="s">
        <v>1</v>
      </c>
      <c r="H271" s="602">
        <v>6.0000000000000001E-3</v>
      </c>
      <c r="I271" s="601">
        <v>70.52</v>
      </c>
      <c r="J271" s="601">
        <v>0.42</v>
      </c>
    </row>
    <row r="272" spans="1:10" ht="25.5">
      <c r="A272" s="600"/>
      <c r="B272" s="600"/>
      <c r="C272" s="600"/>
      <c r="D272" s="600"/>
      <c r="E272" s="600" t="s">
        <v>13662</v>
      </c>
      <c r="F272" s="599">
        <v>1.705965446050201</v>
      </c>
      <c r="G272" s="600" t="s">
        <v>13661</v>
      </c>
      <c r="H272" s="599">
        <v>1.43</v>
      </c>
      <c r="I272" s="600" t="s">
        <v>13660</v>
      </c>
      <c r="J272" s="599">
        <v>3.14</v>
      </c>
    </row>
    <row r="273" spans="1:10" ht="15" thickBot="1">
      <c r="A273" s="600"/>
      <c r="B273" s="600"/>
      <c r="C273" s="600"/>
      <c r="D273" s="600"/>
      <c r="E273" s="600" t="s">
        <v>13659</v>
      </c>
      <c r="F273" s="599">
        <v>1.52</v>
      </c>
      <c r="G273" s="600"/>
      <c r="H273" s="683" t="s">
        <v>13658</v>
      </c>
      <c r="I273" s="683"/>
      <c r="J273" s="599">
        <v>7.03</v>
      </c>
    </row>
    <row r="274" spans="1:10" ht="0.95" customHeight="1" thickTop="1">
      <c r="A274" s="598"/>
      <c r="B274" s="598"/>
      <c r="C274" s="598"/>
      <c r="D274" s="598"/>
      <c r="E274" s="598"/>
      <c r="F274" s="598"/>
      <c r="G274" s="598"/>
      <c r="H274" s="598"/>
      <c r="I274" s="598"/>
      <c r="J274" s="598"/>
    </row>
    <row r="275" spans="1:10" ht="18" customHeight="1">
      <c r="A275" s="613" t="s">
        <v>14599</v>
      </c>
      <c r="B275" s="611" t="s">
        <v>13677</v>
      </c>
      <c r="C275" s="613" t="s">
        <v>13676</v>
      </c>
      <c r="D275" s="613" t="s">
        <v>13675</v>
      </c>
      <c r="E275" s="684" t="s">
        <v>13674</v>
      </c>
      <c r="F275" s="684"/>
      <c r="G275" s="612" t="s">
        <v>13673</v>
      </c>
      <c r="H275" s="611" t="s">
        <v>13672</v>
      </c>
      <c r="I275" s="611" t="s">
        <v>13671</v>
      </c>
      <c r="J275" s="611" t="s">
        <v>13670</v>
      </c>
    </row>
    <row r="276" spans="1:10" ht="36" customHeight="1">
      <c r="A276" s="609" t="s">
        <v>13669</v>
      </c>
      <c r="B276" s="610" t="s">
        <v>14598</v>
      </c>
      <c r="C276" s="609" t="s">
        <v>20</v>
      </c>
      <c r="D276" s="609" t="s">
        <v>497</v>
      </c>
      <c r="E276" s="685" t="s">
        <v>13693</v>
      </c>
      <c r="F276" s="685"/>
      <c r="G276" s="608" t="s">
        <v>1</v>
      </c>
      <c r="H276" s="607">
        <v>1</v>
      </c>
      <c r="I276" s="606">
        <v>6.6</v>
      </c>
      <c r="J276" s="606">
        <v>6.6</v>
      </c>
    </row>
    <row r="277" spans="1:10" ht="24" customHeight="1">
      <c r="A277" s="617" t="s">
        <v>13683</v>
      </c>
      <c r="B277" s="618" t="s">
        <v>13692</v>
      </c>
      <c r="C277" s="617" t="s">
        <v>20</v>
      </c>
      <c r="D277" s="617" t="s">
        <v>7680</v>
      </c>
      <c r="E277" s="686" t="s">
        <v>13690</v>
      </c>
      <c r="F277" s="686"/>
      <c r="G277" s="616" t="s">
        <v>3</v>
      </c>
      <c r="H277" s="615">
        <v>0.15</v>
      </c>
      <c r="I277" s="614">
        <v>17.66</v>
      </c>
      <c r="J277" s="614">
        <v>2.64</v>
      </c>
    </row>
    <row r="278" spans="1:10" ht="24" customHeight="1">
      <c r="A278" s="617" t="s">
        <v>13683</v>
      </c>
      <c r="B278" s="618" t="s">
        <v>14054</v>
      </c>
      <c r="C278" s="617" t="s">
        <v>20</v>
      </c>
      <c r="D278" s="617" t="s">
        <v>7663</v>
      </c>
      <c r="E278" s="686" t="s">
        <v>13690</v>
      </c>
      <c r="F278" s="686"/>
      <c r="G278" s="616" t="s">
        <v>3</v>
      </c>
      <c r="H278" s="615">
        <v>0.15</v>
      </c>
      <c r="I278" s="614">
        <v>13.48</v>
      </c>
      <c r="J278" s="614">
        <v>2.02</v>
      </c>
    </row>
    <row r="279" spans="1:10" ht="24" customHeight="1">
      <c r="A279" s="604" t="s">
        <v>13666</v>
      </c>
      <c r="B279" s="605" t="s">
        <v>14105</v>
      </c>
      <c r="C279" s="604" t="s">
        <v>20</v>
      </c>
      <c r="D279" s="604" t="s">
        <v>8197</v>
      </c>
      <c r="E279" s="682" t="s">
        <v>13664</v>
      </c>
      <c r="F279" s="682"/>
      <c r="G279" s="603" t="s">
        <v>1</v>
      </c>
      <c r="H279" s="602">
        <v>7.0000000000000001E-3</v>
      </c>
      <c r="I279" s="601">
        <v>81.209999999999994</v>
      </c>
      <c r="J279" s="601">
        <v>0.56000000000000005</v>
      </c>
    </row>
    <row r="280" spans="1:10" ht="24" customHeight="1">
      <c r="A280" s="604" t="s">
        <v>13666</v>
      </c>
      <c r="B280" s="605" t="s">
        <v>14485</v>
      </c>
      <c r="C280" s="604" t="s">
        <v>20</v>
      </c>
      <c r="D280" s="604" t="s">
        <v>10599</v>
      </c>
      <c r="E280" s="682" t="s">
        <v>13664</v>
      </c>
      <c r="F280" s="682"/>
      <c r="G280" s="603" t="s">
        <v>1</v>
      </c>
      <c r="H280" s="602">
        <v>1</v>
      </c>
      <c r="I280" s="601">
        <v>0.72</v>
      </c>
      <c r="J280" s="601">
        <v>0.72</v>
      </c>
    </row>
    <row r="281" spans="1:10" ht="24" customHeight="1">
      <c r="A281" s="604" t="s">
        <v>13666</v>
      </c>
      <c r="B281" s="605" t="s">
        <v>14088</v>
      </c>
      <c r="C281" s="604" t="s">
        <v>20</v>
      </c>
      <c r="D281" s="604" t="s">
        <v>10821</v>
      </c>
      <c r="E281" s="682" t="s">
        <v>13664</v>
      </c>
      <c r="F281" s="682"/>
      <c r="G281" s="603" t="s">
        <v>1</v>
      </c>
      <c r="H281" s="602">
        <v>0.05</v>
      </c>
      <c r="I281" s="601">
        <v>2.19</v>
      </c>
      <c r="J281" s="601">
        <v>0.1</v>
      </c>
    </row>
    <row r="282" spans="1:10" ht="24" customHeight="1">
      <c r="A282" s="604" t="s">
        <v>13666</v>
      </c>
      <c r="B282" s="605" t="s">
        <v>14087</v>
      </c>
      <c r="C282" s="604" t="s">
        <v>20</v>
      </c>
      <c r="D282" s="604" t="s">
        <v>12141</v>
      </c>
      <c r="E282" s="682" t="s">
        <v>13664</v>
      </c>
      <c r="F282" s="682"/>
      <c r="G282" s="603" t="s">
        <v>1</v>
      </c>
      <c r="H282" s="602">
        <v>8.0000000000000002E-3</v>
      </c>
      <c r="I282" s="601">
        <v>70.52</v>
      </c>
      <c r="J282" s="601">
        <v>0.56000000000000005</v>
      </c>
    </row>
    <row r="283" spans="1:10" ht="25.5">
      <c r="A283" s="600"/>
      <c r="B283" s="600"/>
      <c r="C283" s="600"/>
      <c r="D283" s="600"/>
      <c r="E283" s="600" t="s">
        <v>13662</v>
      </c>
      <c r="F283" s="599">
        <v>1.9830490057589916</v>
      </c>
      <c r="G283" s="600" t="s">
        <v>13661</v>
      </c>
      <c r="H283" s="599">
        <v>1.67</v>
      </c>
      <c r="I283" s="600" t="s">
        <v>13660</v>
      </c>
      <c r="J283" s="599">
        <v>3.65</v>
      </c>
    </row>
    <row r="284" spans="1:10" ht="15" thickBot="1">
      <c r="A284" s="600"/>
      <c r="B284" s="600"/>
      <c r="C284" s="600"/>
      <c r="D284" s="600"/>
      <c r="E284" s="600" t="s">
        <v>13659</v>
      </c>
      <c r="F284" s="599">
        <v>1.82</v>
      </c>
      <c r="G284" s="600"/>
      <c r="H284" s="683" t="s">
        <v>13658</v>
      </c>
      <c r="I284" s="683"/>
      <c r="J284" s="599">
        <v>8.42</v>
      </c>
    </row>
    <row r="285" spans="1:10" ht="0.95" customHeight="1" thickTop="1">
      <c r="A285" s="598"/>
      <c r="B285" s="598"/>
      <c r="C285" s="598"/>
      <c r="D285" s="598"/>
      <c r="E285" s="598"/>
      <c r="F285" s="598"/>
      <c r="G285" s="598"/>
      <c r="H285" s="598"/>
      <c r="I285" s="598"/>
      <c r="J285" s="598"/>
    </row>
    <row r="286" spans="1:10" ht="18" customHeight="1">
      <c r="A286" s="613" t="s">
        <v>14597</v>
      </c>
      <c r="B286" s="611" t="s">
        <v>13677</v>
      </c>
      <c r="C286" s="613" t="s">
        <v>13676</v>
      </c>
      <c r="D286" s="613" t="s">
        <v>13675</v>
      </c>
      <c r="E286" s="684" t="s">
        <v>13674</v>
      </c>
      <c r="F286" s="684"/>
      <c r="G286" s="612" t="s">
        <v>13673</v>
      </c>
      <c r="H286" s="611" t="s">
        <v>13672</v>
      </c>
      <c r="I286" s="611" t="s">
        <v>13671</v>
      </c>
      <c r="J286" s="611" t="s">
        <v>13670</v>
      </c>
    </row>
    <row r="287" spans="1:10" ht="36" customHeight="1">
      <c r="A287" s="609" t="s">
        <v>13669</v>
      </c>
      <c r="B287" s="610" t="s">
        <v>14596</v>
      </c>
      <c r="C287" s="609" t="s">
        <v>20</v>
      </c>
      <c r="D287" s="609" t="s">
        <v>498</v>
      </c>
      <c r="E287" s="685" t="s">
        <v>13693</v>
      </c>
      <c r="F287" s="685"/>
      <c r="G287" s="608" t="s">
        <v>1</v>
      </c>
      <c r="H287" s="607">
        <v>1</v>
      </c>
      <c r="I287" s="606">
        <v>9.35</v>
      </c>
      <c r="J287" s="606">
        <v>9.35</v>
      </c>
    </row>
    <row r="288" spans="1:10" ht="24" customHeight="1">
      <c r="A288" s="617" t="s">
        <v>13683</v>
      </c>
      <c r="B288" s="618" t="s">
        <v>13692</v>
      </c>
      <c r="C288" s="617" t="s">
        <v>20</v>
      </c>
      <c r="D288" s="617" t="s">
        <v>7680</v>
      </c>
      <c r="E288" s="686" t="s">
        <v>13690</v>
      </c>
      <c r="F288" s="686"/>
      <c r="G288" s="616" t="s">
        <v>3</v>
      </c>
      <c r="H288" s="615">
        <v>0.17899999999999999</v>
      </c>
      <c r="I288" s="614">
        <v>17.66</v>
      </c>
      <c r="J288" s="614">
        <v>3.16</v>
      </c>
    </row>
    <row r="289" spans="1:10" ht="24" customHeight="1">
      <c r="A289" s="617" t="s">
        <v>13683</v>
      </c>
      <c r="B289" s="618" t="s">
        <v>14054</v>
      </c>
      <c r="C289" s="617" t="s">
        <v>20</v>
      </c>
      <c r="D289" s="617" t="s">
        <v>7663</v>
      </c>
      <c r="E289" s="686" t="s">
        <v>13690</v>
      </c>
      <c r="F289" s="686"/>
      <c r="G289" s="616" t="s">
        <v>3</v>
      </c>
      <c r="H289" s="615">
        <v>0.17899999999999999</v>
      </c>
      <c r="I289" s="614">
        <v>13.48</v>
      </c>
      <c r="J289" s="614">
        <v>2.41</v>
      </c>
    </row>
    <row r="290" spans="1:10" ht="24" customHeight="1">
      <c r="A290" s="604" t="s">
        <v>13666</v>
      </c>
      <c r="B290" s="605" t="s">
        <v>14105</v>
      </c>
      <c r="C290" s="604" t="s">
        <v>20</v>
      </c>
      <c r="D290" s="604" t="s">
        <v>8197</v>
      </c>
      <c r="E290" s="682" t="s">
        <v>13664</v>
      </c>
      <c r="F290" s="682"/>
      <c r="G290" s="603" t="s">
        <v>1</v>
      </c>
      <c r="H290" s="602">
        <v>8.9999999999999993E-3</v>
      </c>
      <c r="I290" s="601">
        <v>81.209999999999994</v>
      </c>
      <c r="J290" s="601">
        <v>0.73</v>
      </c>
    </row>
    <row r="291" spans="1:10" ht="24" customHeight="1">
      <c r="A291" s="604" t="s">
        <v>13666</v>
      </c>
      <c r="B291" s="605" t="s">
        <v>14071</v>
      </c>
      <c r="C291" s="604" t="s">
        <v>20</v>
      </c>
      <c r="D291" s="604" t="s">
        <v>10600</v>
      </c>
      <c r="E291" s="682" t="s">
        <v>13664</v>
      </c>
      <c r="F291" s="682"/>
      <c r="G291" s="603" t="s">
        <v>1</v>
      </c>
      <c r="H291" s="602">
        <v>1</v>
      </c>
      <c r="I291" s="601">
        <v>2.15</v>
      </c>
      <c r="J291" s="601">
        <v>2.15</v>
      </c>
    </row>
    <row r="292" spans="1:10" ht="24" customHeight="1">
      <c r="A292" s="604" t="s">
        <v>13666</v>
      </c>
      <c r="B292" s="605" t="s">
        <v>14088</v>
      </c>
      <c r="C292" s="604" t="s">
        <v>20</v>
      </c>
      <c r="D292" s="604" t="s">
        <v>10821</v>
      </c>
      <c r="E292" s="682" t="s">
        <v>13664</v>
      </c>
      <c r="F292" s="682"/>
      <c r="G292" s="603" t="s">
        <v>1</v>
      </c>
      <c r="H292" s="602">
        <v>0.06</v>
      </c>
      <c r="I292" s="601">
        <v>2.19</v>
      </c>
      <c r="J292" s="601">
        <v>0.13</v>
      </c>
    </row>
    <row r="293" spans="1:10" ht="24" customHeight="1">
      <c r="A293" s="604" t="s">
        <v>13666</v>
      </c>
      <c r="B293" s="605" t="s">
        <v>14087</v>
      </c>
      <c r="C293" s="604" t="s">
        <v>20</v>
      </c>
      <c r="D293" s="604" t="s">
        <v>12141</v>
      </c>
      <c r="E293" s="682" t="s">
        <v>13664</v>
      </c>
      <c r="F293" s="682"/>
      <c r="G293" s="603" t="s">
        <v>1</v>
      </c>
      <c r="H293" s="602">
        <v>1.0999999999999999E-2</v>
      </c>
      <c r="I293" s="601">
        <v>70.52</v>
      </c>
      <c r="J293" s="601">
        <v>0.77</v>
      </c>
    </row>
    <row r="294" spans="1:10" ht="25.5">
      <c r="A294" s="600"/>
      <c r="B294" s="600"/>
      <c r="C294" s="600"/>
      <c r="D294" s="600"/>
      <c r="E294" s="600" t="s">
        <v>13662</v>
      </c>
      <c r="F294" s="599">
        <v>2.3687927849614256</v>
      </c>
      <c r="G294" s="600" t="s">
        <v>13661</v>
      </c>
      <c r="H294" s="599">
        <v>1.99</v>
      </c>
      <c r="I294" s="600" t="s">
        <v>13660</v>
      </c>
      <c r="J294" s="599">
        <v>4.3600000000000003</v>
      </c>
    </row>
    <row r="295" spans="1:10" ht="15" thickBot="1">
      <c r="A295" s="600"/>
      <c r="B295" s="600"/>
      <c r="C295" s="600"/>
      <c r="D295" s="600"/>
      <c r="E295" s="600" t="s">
        <v>13659</v>
      </c>
      <c r="F295" s="599">
        <v>2.58</v>
      </c>
      <c r="G295" s="600"/>
      <c r="H295" s="683" t="s">
        <v>13658</v>
      </c>
      <c r="I295" s="683"/>
      <c r="J295" s="599">
        <v>11.93</v>
      </c>
    </row>
    <row r="296" spans="1:10" ht="0.95" customHeight="1" thickTop="1">
      <c r="A296" s="598"/>
      <c r="B296" s="598"/>
      <c r="C296" s="598"/>
      <c r="D296" s="598"/>
      <c r="E296" s="598"/>
      <c r="F296" s="598"/>
      <c r="G296" s="598"/>
      <c r="H296" s="598"/>
      <c r="I296" s="598"/>
      <c r="J296" s="598"/>
    </row>
    <row r="297" spans="1:10" ht="18" customHeight="1">
      <c r="A297" s="613" t="s">
        <v>14595</v>
      </c>
      <c r="B297" s="611" t="s">
        <v>13677</v>
      </c>
      <c r="C297" s="613" t="s">
        <v>13676</v>
      </c>
      <c r="D297" s="613" t="s">
        <v>13675</v>
      </c>
      <c r="E297" s="684" t="s">
        <v>13674</v>
      </c>
      <c r="F297" s="684"/>
      <c r="G297" s="612" t="s">
        <v>13673</v>
      </c>
      <c r="H297" s="611" t="s">
        <v>13672</v>
      </c>
      <c r="I297" s="611" t="s">
        <v>13671</v>
      </c>
      <c r="J297" s="611" t="s">
        <v>13670</v>
      </c>
    </row>
    <row r="298" spans="1:10" ht="36" customHeight="1">
      <c r="A298" s="609" t="s">
        <v>13669</v>
      </c>
      <c r="B298" s="610" t="s">
        <v>14594</v>
      </c>
      <c r="C298" s="609" t="s">
        <v>20</v>
      </c>
      <c r="D298" s="609" t="s">
        <v>499</v>
      </c>
      <c r="E298" s="685" t="s">
        <v>13693</v>
      </c>
      <c r="F298" s="685"/>
      <c r="G298" s="608" t="s">
        <v>1</v>
      </c>
      <c r="H298" s="607">
        <v>1</v>
      </c>
      <c r="I298" s="606">
        <v>11.92</v>
      </c>
      <c r="J298" s="606">
        <v>11.92</v>
      </c>
    </row>
    <row r="299" spans="1:10" ht="24" customHeight="1">
      <c r="A299" s="617" t="s">
        <v>13683</v>
      </c>
      <c r="B299" s="618" t="s">
        <v>13692</v>
      </c>
      <c r="C299" s="617" t="s">
        <v>20</v>
      </c>
      <c r="D299" s="617" t="s">
        <v>7680</v>
      </c>
      <c r="E299" s="686" t="s">
        <v>13690</v>
      </c>
      <c r="F299" s="686"/>
      <c r="G299" s="616" t="s">
        <v>3</v>
      </c>
      <c r="H299" s="615">
        <v>0.108</v>
      </c>
      <c r="I299" s="614">
        <v>17.66</v>
      </c>
      <c r="J299" s="614">
        <v>1.9</v>
      </c>
    </row>
    <row r="300" spans="1:10" ht="24" customHeight="1">
      <c r="A300" s="617" t="s">
        <v>13683</v>
      </c>
      <c r="B300" s="618" t="s">
        <v>14054</v>
      </c>
      <c r="C300" s="617" t="s">
        <v>20</v>
      </c>
      <c r="D300" s="617" t="s">
        <v>7663</v>
      </c>
      <c r="E300" s="686" t="s">
        <v>13690</v>
      </c>
      <c r="F300" s="686"/>
      <c r="G300" s="616" t="s">
        <v>3</v>
      </c>
      <c r="H300" s="615">
        <v>0.108</v>
      </c>
      <c r="I300" s="614">
        <v>13.48</v>
      </c>
      <c r="J300" s="614">
        <v>1.45</v>
      </c>
    </row>
    <row r="301" spans="1:10" ht="24" customHeight="1">
      <c r="A301" s="604" t="s">
        <v>13666</v>
      </c>
      <c r="B301" s="605" t="s">
        <v>14105</v>
      </c>
      <c r="C301" s="604" t="s">
        <v>20</v>
      </c>
      <c r="D301" s="604" t="s">
        <v>8197</v>
      </c>
      <c r="E301" s="682" t="s">
        <v>13664</v>
      </c>
      <c r="F301" s="682"/>
      <c r="G301" s="603" t="s">
        <v>1</v>
      </c>
      <c r="H301" s="602">
        <v>1.7999999999999999E-2</v>
      </c>
      <c r="I301" s="601">
        <v>81.209999999999994</v>
      </c>
      <c r="J301" s="601">
        <v>1.46</v>
      </c>
    </row>
    <row r="302" spans="1:10" ht="24" customHeight="1">
      <c r="A302" s="604" t="s">
        <v>13666</v>
      </c>
      <c r="B302" s="605" t="s">
        <v>14593</v>
      </c>
      <c r="C302" s="604" t="s">
        <v>20</v>
      </c>
      <c r="D302" s="604" t="s">
        <v>10602</v>
      </c>
      <c r="E302" s="682" t="s">
        <v>13664</v>
      </c>
      <c r="F302" s="682"/>
      <c r="G302" s="603" t="s">
        <v>1</v>
      </c>
      <c r="H302" s="602">
        <v>1</v>
      </c>
      <c r="I302" s="601">
        <v>5.51</v>
      </c>
      <c r="J302" s="601">
        <v>5.51</v>
      </c>
    </row>
    <row r="303" spans="1:10" ht="24" customHeight="1">
      <c r="A303" s="604" t="s">
        <v>13666</v>
      </c>
      <c r="B303" s="605" t="s">
        <v>14088</v>
      </c>
      <c r="C303" s="604" t="s">
        <v>20</v>
      </c>
      <c r="D303" s="604" t="s">
        <v>10821</v>
      </c>
      <c r="E303" s="682" t="s">
        <v>13664</v>
      </c>
      <c r="F303" s="682"/>
      <c r="G303" s="603" t="s">
        <v>1</v>
      </c>
      <c r="H303" s="602">
        <v>2.4E-2</v>
      </c>
      <c r="I303" s="601">
        <v>2.19</v>
      </c>
      <c r="J303" s="601">
        <v>0.05</v>
      </c>
    </row>
    <row r="304" spans="1:10" ht="24" customHeight="1">
      <c r="A304" s="604" t="s">
        <v>13666</v>
      </c>
      <c r="B304" s="605" t="s">
        <v>14087</v>
      </c>
      <c r="C304" s="604" t="s">
        <v>20</v>
      </c>
      <c r="D304" s="604" t="s">
        <v>12141</v>
      </c>
      <c r="E304" s="682" t="s">
        <v>13664</v>
      </c>
      <c r="F304" s="682"/>
      <c r="G304" s="603" t="s">
        <v>1</v>
      </c>
      <c r="H304" s="602">
        <v>2.1999999999999999E-2</v>
      </c>
      <c r="I304" s="601">
        <v>70.52</v>
      </c>
      <c r="J304" s="601">
        <v>1.55</v>
      </c>
    </row>
    <row r="305" spans="1:10" ht="25.5">
      <c r="A305" s="600"/>
      <c r="B305" s="600"/>
      <c r="C305" s="600"/>
      <c r="D305" s="600"/>
      <c r="E305" s="600" t="s">
        <v>13662</v>
      </c>
      <c r="F305" s="599">
        <v>1.4288818863414103</v>
      </c>
      <c r="G305" s="600" t="s">
        <v>13661</v>
      </c>
      <c r="H305" s="599">
        <v>1.2</v>
      </c>
      <c r="I305" s="600" t="s">
        <v>13660</v>
      </c>
      <c r="J305" s="599">
        <v>2.63</v>
      </c>
    </row>
    <row r="306" spans="1:10" ht="15" thickBot="1">
      <c r="A306" s="600"/>
      <c r="B306" s="600"/>
      <c r="C306" s="600"/>
      <c r="D306" s="600"/>
      <c r="E306" s="600" t="s">
        <v>13659</v>
      </c>
      <c r="F306" s="599">
        <v>3.3</v>
      </c>
      <c r="G306" s="600"/>
      <c r="H306" s="683" t="s">
        <v>13658</v>
      </c>
      <c r="I306" s="683"/>
      <c r="J306" s="599">
        <v>15.22</v>
      </c>
    </row>
    <row r="307" spans="1:10" ht="0.95" customHeight="1" thickTop="1">
      <c r="A307" s="598"/>
      <c r="B307" s="598"/>
      <c r="C307" s="598"/>
      <c r="D307" s="598"/>
      <c r="E307" s="598"/>
      <c r="F307" s="598"/>
      <c r="G307" s="598"/>
      <c r="H307" s="598"/>
      <c r="I307" s="598"/>
      <c r="J307" s="598"/>
    </row>
    <row r="308" spans="1:10" ht="18" customHeight="1">
      <c r="A308" s="613" t="s">
        <v>14592</v>
      </c>
      <c r="B308" s="611" t="s">
        <v>13677</v>
      </c>
      <c r="C308" s="613" t="s">
        <v>13676</v>
      </c>
      <c r="D308" s="613" t="s">
        <v>13675</v>
      </c>
      <c r="E308" s="684" t="s">
        <v>13674</v>
      </c>
      <c r="F308" s="684"/>
      <c r="G308" s="612" t="s">
        <v>13673</v>
      </c>
      <c r="H308" s="611" t="s">
        <v>13672</v>
      </c>
      <c r="I308" s="611" t="s">
        <v>13671</v>
      </c>
      <c r="J308" s="611" t="s">
        <v>13670</v>
      </c>
    </row>
    <row r="309" spans="1:10" ht="36" customHeight="1">
      <c r="A309" s="609" t="s">
        <v>13669</v>
      </c>
      <c r="B309" s="610" t="s">
        <v>14591</v>
      </c>
      <c r="C309" s="609" t="s">
        <v>20</v>
      </c>
      <c r="D309" s="609" t="s">
        <v>500</v>
      </c>
      <c r="E309" s="685" t="s">
        <v>13693</v>
      </c>
      <c r="F309" s="685"/>
      <c r="G309" s="608" t="s">
        <v>1</v>
      </c>
      <c r="H309" s="607">
        <v>1</v>
      </c>
      <c r="I309" s="606">
        <v>32.03</v>
      </c>
      <c r="J309" s="606">
        <v>32.03</v>
      </c>
    </row>
    <row r="310" spans="1:10" ht="24" customHeight="1">
      <c r="A310" s="617" t="s">
        <v>13683</v>
      </c>
      <c r="B310" s="618" t="s">
        <v>13692</v>
      </c>
      <c r="C310" s="617" t="s">
        <v>20</v>
      </c>
      <c r="D310" s="617" t="s">
        <v>7680</v>
      </c>
      <c r="E310" s="686" t="s">
        <v>13690</v>
      </c>
      <c r="F310" s="686"/>
      <c r="G310" s="616" t="s">
        <v>3</v>
      </c>
      <c r="H310" s="615">
        <v>0.128</v>
      </c>
      <c r="I310" s="614">
        <v>17.66</v>
      </c>
      <c r="J310" s="614">
        <v>2.2599999999999998</v>
      </c>
    </row>
    <row r="311" spans="1:10" ht="24" customHeight="1">
      <c r="A311" s="617" t="s">
        <v>13683</v>
      </c>
      <c r="B311" s="618" t="s">
        <v>14054</v>
      </c>
      <c r="C311" s="617" t="s">
        <v>20</v>
      </c>
      <c r="D311" s="617" t="s">
        <v>7663</v>
      </c>
      <c r="E311" s="686" t="s">
        <v>13690</v>
      </c>
      <c r="F311" s="686"/>
      <c r="G311" s="616" t="s">
        <v>3</v>
      </c>
      <c r="H311" s="615">
        <v>0.128</v>
      </c>
      <c r="I311" s="614">
        <v>13.48</v>
      </c>
      <c r="J311" s="614">
        <v>1.72</v>
      </c>
    </row>
    <row r="312" spans="1:10" ht="24" customHeight="1">
      <c r="A312" s="604" t="s">
        <v>13666</v>
      </c>
      <c r="B312" s="605" t="s">
        <v>14105</v>
      </c>
      <c r="C312" s="604" t="s">
        <v>20</v>
      </c>
      <c r="D312" s="604" t="s">
        <v>8197</v>
      </c>
      <c r="E312" s="682" t="s">
        <v>13664</v>
      </c>
      <c r="F312" s="682"/>
      <c r="G312" s="603" t="s">
        <v>1</v>
      </c>
      <c r="H312" s="602">
        <v>2.4E-2</v>
      </c>
      <c r="I312" s="601">
        <v>81.209999999999994</v>
      </c>
      <c r="J312" s="601">
        <v>1.94</v>
      </c>
    </row>
    <row r="313" spans="1:10" ht="24" customHeight="1">
      <c r="A313" s="604" t="s">
        <v>13666</v>
      </c>
      <c r="B313" s="605" t="s">
        <v>14590</v>
      </c>
      <c r="C313" s="604" t="s">
        <v>20</v>
      </c>
      <c r="D313" s="604" t="s">
        <v>10603</v>
      </c>
      <c r="E313" s="682" t="s">
        <v>13664</v>
      </c>
      <c r="F313" s="682"/>
      <c r="G313" s="603" t="s">
        <v>1</v>
      </c>
      <c r="H313" s="602">
        <v>1</v>
      </c>
      <c r="I313" s="601">
        <v>23.94</v>
      </c>
      <c r="J313" s="601">
        <v>23.94</v>
      </c>
    </row>
    <row r="314" spans="1:10" ht="24" customHeight="1">
      <c r="A314" s="604" t="s">
        <v>13666</v>
      </c>
      <c r="B314" s="605" t="s">
        <v>14088</v>
      </c>
      <c r="C314" s="604" t="s">
        <v>20</v>
      </c>
      <c r="D314" s="604" t="s">
        <v>10821</v>
      </c>
      <c r="E314" s="682" t="s">
        <v>13664</v>
      </c>
      <c r="F314" s="682"/>
      <c r="G314" s="603" t="s">
        <v>1</v>
      </c>
      <c r="H314" s="602">
        <v>2.8000000000000001E-2</v>
      </c>
      <c r="I314" s="601">
        <v>2.19</v>
      </c>
      <c r="J314" s="601">
        <v>0.06</v>
      </c>
    </row>
    <row r="315" spans="1:10" ht="24" customHeight="1">
      <c r="A315" s="604" t="s">
        <v>13666</v>
      </c>
      <c r="B315" s="605" t="s">
        <v>14087</v>
      </c>
      <c r="C315" s="604" t="s">
        <v>20</v>
      </c>
      <c r="D315" s="604" t="s">
        <v>12141</v>
      </c>
      <c r="E315" s="682" t="s">
        <v>13664</v>
      </c>
      <c r="F315" s="682"/>
      <c r="G315" s="603" t="s">
        <v>1</v>
      </c>
      <c r="H315" s="602">
        <v>0.03</v>
      </c>
      <c r="I315" s="601">
        <v>70.52</v>
      </c>
      <c r="J315" s="601">
        <v>2.11</v>
      </c>
    </row>
    <row r="316" spans="1:10" ht="25.5">
      <c r="A316" s="600"/>
      <c r="B316" s="600"/>
      <c r="C316" s="600"/>
      <c r="D316" s="600"/>
      <c r="E316" s="600" t="s">
        <v>13662</v>
      </c>
      <c r="F316" s="599">
        <v>1.6950994241008366</v>
      </c>
      <c r="G316" s="600" t="s">
        <v>13661</v>
      </c>
      <c r="H316" s="599">
        <v>1.42</v>
      </c>
      <c r="I316" s="600" t="s">
        <v>13660</v>
      </c>
      <c r="J316" s="599">
        <v>3.12</v>
      </c>
    </row>
    <row r="317" spans="1:10" ht="15" thickBot="1">
      <c r="A317" s="600"/>
      <c r="B317" s="600"/>
      <c r="C317" s="600"/>
      <c r="D317" s="600"/>
      <c r="E317" s="600" t="s">
        <v>13659</v>
      </c>
      <c r="F317" s="599">
        <v>8.8699999999999992</v>
      </c>
      <c r="G317" s="600"/>
      <c r="H317" s="683" t="s">
        <v>13658</v>
      </c>
      <c r="I317" s="683"/>
      <c r="J317" s="599">
        <v>40.9</v>
      </c>
    </row>
    <row r="318" spans="1:10" ht="0.95" customHeight="1" thickTop="1">
      <c r="A318" s="598"/>
      <c r="B318" s="598"/>
      <c r="C318" s="598"/>
      <c r="D318" s="598"/>
      <c r="E318" s="598"/>
      <c r="F318" s="598"/>
      <c r="G318" s="598"/>
      <c r="H318" s="598"/>
      <c r="I318" s="598"/>
      <c r="J318" s="598"/>
    </row>
    <row r="319" spans="1:10" ht="18" customHeight="1">
      <c r="A319" s="613" t="s">
        <v>14589</v>
      </c>
      <c r="B319" s="611" t="s">
        <v>13677</v>
      </c>
      <c r="C319" s="613" t="s">
        <v>13676</v>
      </c>
      <c r="D319" s="613" t="s">
        <v>13675</v>
      </c>
      <c r="E319" s="684" t="s">
        <v>13674</v>
      </c>
      <c r="F319" s="684"/>
      <c r="G319" s="612" t="s">
        <v>13673</v>
      </c>
      <c r="H319" s="611" t="s">
        <v>13672</v>
      </c>
      <c r="I319" s="611" t="s">
        <v>13671</v>
      </c>
      <c r="J319" s="611" t="s">
        <v>13670</v>
      </c>
    </row>
    <row r="320" spans="1:10" ht="36" customHeight="1">
      <c r="A320" s="609" t="s">
        <v>13669</v>
      </c>
      <c r="B320" s="610" t="s">
        <v>14588</v>
      </c>
      <c r="C320" s="609" t="s">
        <v>20</v>
      </c>
      <c r="D320" s="609" t="s">
        <v>502</v>
      </c>
      <c r="E320" s="685" t="s">
        <v>13693</v>
      </c>
      <c r="F320" s="685"/>
      <c r="G320" s="608" t="s">
        <v>1</v>
      </c>
      <c r="H320" s="607">
        <v>1</v>
      </c>
      <c r="I320" s="606">
        <v>119.98</v>
      </c>
      <c r="J320" s="606">
        <v>119.98</v>
      </c>
    </row>
    <row r="321" spans="1:10" ht="24" customHeight="1">
      <c r="A321" s="617" t="s">
        <v>13683</v>
      </c>
      <c r="B321" s="618" t="s">
        <v>13692</v>
      </c>
      <c r="C321" s="617" t="s">
        <v>20</v>
      </c>
      <c r="D321" s="617" t="s">
        <v>7680</v>
      </c>
      <c r="E321" s="686" t="s">
        <v>13690</v>
      </c>
      <c r="F321" s="686"/>
      <c r="G321" s="616" t="s">
        <v>3</v>
      </c>
      <c r="H321" s="615">
        <v>0.17599999999999999</v>
      </c>
      <c r="I321" s="614">
        <v>17.66</v>
      </c>
      <c r="J321" s="614">
        <v>3.1</v>
      </c>
    </row>
    <row r="322" spans="1:10" ht="24" customHeight="1">
      <c r="A322" s="617" t="s">
        <v>13683</v>
      </c>
      <c r="B322" s="618" t="s">
        <v>14054</v>
      </c>
      <c r="C322" s="617" t="s">
        <v>20</v>
      </c>
      <c r="D322" s="617" t="s">
        <v>7663</v>
      </c>
      <c r="E322" s="686" t="s">
        <v>13690</v>
      </c>
      <c r="F322" s="686"/>
      <c r="G322" s="616" t="s">
        <v>3</v>
      </c>
      <c r="H322" s="615">
        <v>0.17599999999999999</v>
      </c>
      <c r="I322" s="614">
        <v>13.48</v>
      </c>
      <c r="J322" s="614">
        <v>2.37</v>
      </c>
    </row>
    <row r="323" spans="1:10" ht="24" customHeight="1">
      <c r="A323" s="604" t="s">
        <v>13666</v>
      </c>
      <c r="B323" s="605" t="s">
        <v>14105</v>
      </c>
      <c r="C323" s="604" t="s">
        <v>20</v>
      </c>
      <c r="D323" s="604" t="s">
        <v>8197</v>
      </c>
      <c r="E323" s="682" t="s">
        <v>13664</v>
      </c>
      <c r="F323" s="682"/>
      <c r="G323" s="603" t="s">
        <v>1</v>
      </c>
      <c r="H323" s="602">
        <v>4.7E-2</v>
      </c>
      <c r="I323" s="601">
        <v>81.209999999999994</v>
      </c>
      <c r="J323" s="601">
        <v>3.81</v>
      </c>
    </row>
    <row r="324" spans="1:10" ht="24" customHeight="1">
      <c r="A324" s="604" t="s">
        <v>13666</v>
      </c>
      <c r="B324" s="605" t="s">
        <v>14587</v>
      </c>
      <c r="C324" s="604" t="s">
        <v>20</v>
      </c>
      <c r="D324" s="604" t="s">
        <v>10604</v>
      </c>
      <c r="E324" s="682" t="s">
        <v>13664</v>
      </c>
      <c r="F324" s="682"/>
      <c r="G324" s="603" t="s">
        <v>1</v>
      </c>
      <c r="H324" s="602">
        <v>1</v>
      </c>
      <c r="I324" s="601">
        <v>106.39</v>
      </c>
      <c r="J324" s="601">
        <v>106.39</v>
      </c>
    </row>
    <row r="325" spans="1:10" ht="24" customHeight="1">
      <c r="A325" s="604" t="s">
        <v>13666</v>
      </c>
      <c r="B325" s="605" t="s">
        <v>14088</v>
      </c>
      <c r="C325" s="604" t="s">
        <v>20</v>
      </c>
      <c r="D325" s="604" t="s">
        <v>10821</v>
      </c>
      <c r="E325" s="682" t="s">
        <v>13664</v>
      </c>
      <c r="F325" s="682"/>
      <c r="G325" s="603" t="s">
        <v>1</v>
      </c>
      <c r="H325" s="602">
        <v>3.9E-2</v>
      </c>
      <c r="I325" s="601">
        <v>2.19</v>
      </c>
      <c r="J325" s="601">
        <v>0.08</v>
      </c>
    </row>
    <row r="326" spans="1:10" ht="24" customHeight="1">
      <c r="A326" s="604" t="s">
        <v>13666</v>
      </c>
      <c r="B326" s="605" t="s">
        <v>14087</v>
      </c>
      <c r="C326" s="604" t="s">
        <v>20</v>
      </c>
      <c r="D326" s="604" t="s">
        <v>12141</v>
      </c>
      <c r="E326" s="682" t="s">
        <v>13664</v>
      </c>
      <c r="F326" s="682"/>
      <c r="G326" s="603" t="s">
        <v>1</v>
      </c>
      <c r="H326" s="602">
        <v>0.06</v>
      </c>
      <c r="I326" s="601">
        <v>70.52</v>
      </c>
      <c r="J326" s="601">
        <v>4.2300000000000004</v>
      </c>
    </row>
    <row r="327" spans="1:10" ht="25.5">
      <c r="A327" s="600"/>
      <c r="B327" s="600"/>
      <c r="C327" s="600"/>
      <c r="D327" s="600"/>
      <c r="E327" s="600" t="s">
        <v>13662</v>
      </c>
      <c r="F327" s="599">
        <v>2.3307617081386502</v>
      </c>
      <c r="G327" s="600" t="s">
        <v>13661</v>
      </c>
      <c r="H327" s="599">
        <v>1.96</v>
      </c>
      <c r="I327" s="600" t="s">
        <v>13660</v>
      </c>
      <c r="J327" s="599">
        <v>4.29</v>
      </c>
    </row>
    <row r="328" spans="1:10" ht="15" thickBot="1">
      <c r="A328" s="600"/>
      <c r="B328" s="600"/>
      <c r="C328" s="600"/>
      <c r="D328" s="600"/>
      <c r="E328" s="600" t="s">
        <v>13659</v>
      </c>
      <c r="F328" s="599">
        <v>33.229999999999997</v>
      </c>
      <c r="G328" s="600"/>
      <c r="H328" s="683" t="s">
        <v>13658</v>
      </c>
      <c r="I328" s="683"/>
      <c r="J328" s="599">
        <v>153.21</v>
      </c>
    </row>
    <row r="329" spans="1:10" ht="0.95" customHeight="1" thickTop="1">
      <c r="A329" s="598"/>
      <c r="B329" s="598"/>
      <c r="C329" s="598"/>
      <c r="D329" s="598"/>
      <c r="E329" s="598"/>
      <c r="F329" s="598"/>
      <c r="G329" s="598"/>
      <c r="H329" s="598"/>
      <c r="I329" s="598"/>
      <c r="J329" s="598"/>
    </row>
    <row r="330" spans="1:10" ht="18" customHeight="1">
      <c r="A330" s="613" t="s">
        <v>14586</v>
      </c>
      <c r="B330" s="611" t="s">
        <v>13677</v>
      </c>
      <c r="C330" s="613" t="s">
        <v>13676</v>
      </c>
      <c r="D330" s="613" t="s">
        <v>13675</v>
      </c>
      <c r="E330" s="684" t="s">
        <v>13674</v>
      </c>
      <c r="F330" s="684"/>
      <c r="G330" s="612" t="s">
        <v>13673</v>
      </c>
      <c r="H330" s="611" t="s">
        <v>13672</v>
      </c>
      <c r="I330" s="611" t="s">
        <v>13671</v>
      </c>
      <c r="J330" s="611" t="s">
        <v>13670</v>
      </c>
    </row>
    <row r="331" spans="1:10" ht="36" customHeight="1">
      <c r="A331" s="609" t="s">
        <v>13669</v>
      </c>
      <c r="B331" s="610" t="s">
        <v>14585</v>
      </c>
      <c r="C331" s="609" t="s">
        <v>20</v>
      </c>
      <c r="D331" s="609" t="s">
        <v>503</v>
      </c>
      <c r="E331" s="685" t="s">
        <v>13693</v>
      </c>
      <c r="F331" s="685"/>
      <c r="G331" s="608" t="s">
        <v>1</v>
      </c>
      <c r="H331" s="607">
        <v>1</v>
      </c>
      <c r="I331" s="606">
        <v>38.79</v>
      </c>
      <c r="J331" s="606">
        <v>38.79</v>
      </c>
    </row>
    <row r="332" spans="1:10" ht="24" customHeight="1">
      <c r="A332" s="617" t="s">
        <v>13683</v>
      </c>
      <c r="B332" s="618" t="s">
        <v>13692</v>
      </c>
      <c r="C332" s="617" t="s">
        <v>20</v>
      </c>
      <c r="D332" s="617" t="s">
        <v>7680</v>
      </c>
      <c r="E332" s="686" t="s">
        <v>13690</v>
      </c>
      <c r="F332" s="686"/>
      <c r="G332" s="616" t="s">
        <v>3</v>
      </c>
      <c r="H332" s="615">
        <v>0.14000000000000001</v>
      </c>
      <c r="I332" s="614">
        <v>17.66</v>
      </c>
      <c r="J332" s="614">
        <v>2.4700000000000002</v>
      </c>
    </row>
    <row r="333" spans="1:10" ht="24" customHeight="1">
      <c r="A333" s="617" t="s">
        <v>13683</v>
      </c>
      <c r="B333" s="618" t="s">
        <v>14054</v>
      </c>
      <c r="C333" s="617" t="s">
        <v>20</v>
      </c>
      <c r="D333" s="617" t="s">
        <v>7663</v>
      </c>
      <c r="E333" s="686" t="s">
        <v>13690</v>
      </c>
      <c r="F333" s="686"/>
      <c r="G333" s="616" t="s">
        <v>3</v>
      </c>
      <c r="H333" s="615">
        <v>0.14000000000000001</v>
      </c>
      <c r="I333" s="614">
        <v>13.48</v>
      </c>
      <c r="J333" s="614">
        <v>1.88</v>
      </c>
    </row>
    <row r="334" spans="1:10" ht="24" customHeight="1">
      <c r="A334" s="604" t="s">
        <v>13666</v>
      </c>
      <c r="B334" s="605" t="s">
        <v>14361</v>
      </c>
      <c r="C334" s="604" t="s">
        <v>20</v>
      </c>
      <c r="D334" s="604" t="s">
        <v>8255</v>
      </c>
      <c r="E334" s="682" t="s">
        <v>13664</v>
      </c>
      <c r="F334" s="682"/>
      <c r="G334" s="603" t="s">
        <v>1</v>
      </c>
      <c r="H334" s="602">
        <v>1</v>
      </c>
      <c r="I334" s="601">
        <v>4.7300000000000004</v>
      </c>
      <c r="J334" s="601">
        <v>4.7300000000000004</v>
      </c>
    </row>
    <row r="335" spans="1:10" ht="24" customHeight="1">
      <c r="A335" s="604" t="s">
        <v>13666</v>
      </c>
      <c r="B335" s="605" t="s">
        <v>14584</v>
      </c>
      <c r="C335" s="604" t="s">
        <v>20</v>
      </c>
      <c r="D335" s="604" t="s">
        <v>10655</v>
      </c>
      <c r="E335" s="682" t="s">
        <v>13664</v>
      </c>
      <c r="F335" s="682"/>
      <c r="G335" s="603" t="s">
        <v>1</v>
      </c>
      <c r="H335" s="602">
        <v>1</v>
      </c>
      <c r="I335" s="601">
        <v>28.35</v>
      </c>
      <c r="J335" s="601">
        <v>28.35</v>
      </c>
    </row>
    <row r="336" spans="1:10" ht="36" customHeight="1">
      <c r="A336" s="604" t="s">
        <v>13666</v>
      </c>
      <c r="B336" s="605" t="s">
        <v>14360</v>
      </c>
      <c r="C336" s="604" t="s">
        <v>20</v>
      </c>
      <c r="D336" s="604" t="s">
        <v>11519</v>
      </c>
      <c r="E336" s="682" t="s">
        <v>13664</v>
      </c>
      <c r="F336" s="682"/>
      <c r="G336" s="603" t="s">
        <v>1</v>
      </c>
      <c r="H336" s="602">
        <v>4.5999999999999999E-2</v>
      </c>
      <c r="I336" s="601">
        <v>29.73</v>
      </c>
      <c r="J336" s="601">
        <v>1.36</v>
      </c>
    </row>
    <row r="337" spans="1:10" ht="25.5">
      <c r="A337" s="600"/>
      <c r="B337" s="600"/>
      <c r="C337" s="600"/>
      <c r="D337" s="600"/>
      <c r="E337" s="600" t="s">
        <v>13662</v>
      </c>
      <c r="F337" s="599">
        <v>1.8526567423666196</v>
      </c>
      <c r="G337" s="600" t="s">
        <v>13661</v>
      </c>
      <c r="H337" s="599">
        <v>1.56</v>
      </c>
      <c r="I337" s="600" t="s">
        <v>13660</v>
      </c>
      <c r="J337" s="599">
        <v>3.41</v>
      </c>
    </row>
    <row r="338" spans="1:10" ht="15" thickBot="1">
      <c r="A338" s="600"/>
      <c r="B338" s="600"/>
      <c r="C338" s="600"/>
      <c r="D338" s="600"/>
      <c r="E338" s="600" t="s">
        <v>13659</v>
      </c>
      <c r="F338" s="599">
        <v>10.74</v>
      </c>
      <c r="G338" s="600"/>
      <c r="H338" s="683" t="s">
        <v>13658</v>
      </c>
      <c r="I338" s="683"/>
      <c r="J338" s="599">
        <v>49.53</v>
      </c>
    </row>
    <row r="339" spans="1:10" ht="0.95" customHeight="1" thickTop="1">
      <c r="A339" s="598"/>
      <c r="B339" s="598"/>
      <c r="C339" s="598"/>
      <c r="D339" s="598"/>
      <c r="E339" s="598"/>
      <c r="F339" s="598"/>
      <c r="G339" s="598"/>
      <c r="H339" s="598"/>
      <c r="I339" s="598"/>
      <c r="J339" s="598"/>
    </row>
    <row r="340" spans="1:10" ht="18" customHeight="1">
      <c r="A340" s="613" t="s">
        <v>14583</v>
      </c>
      <c r="B340" s="611" t="s">
        <v>13677</v>
      </c>
      <c r="C340" s="613" t="s">
        <v>13676</v>
      </c>
      <c r="D340" s="613" t="s">
        <v>13675</v>
      </c>
      <c r="E340" s="684" t="s">
        <v>13674</v>
      </c>
      <c r="F340" s="684"/>
      <c r="G340" s="612" t="s">
        <v>13673</v>
      </c>
      <c r="H340" s="611" t="s">
        <v>13672</v>
      </c>
      <c r="I340" s="611" t="s">
        <v>13671</v>
      </c>
      <c r="J340" s="611" t="s">
        <v>13670</v>
      </c>
    </row>
    <row r="341" spans="1:10" ht="36" customHeight="1">
      <c r="A341" s="609" t="s">
        <v>13669</v>
      </c>
      <c r="B341" s="610" t="s">
        <v>14582</v>
      </c>
      <c r="C341" s="609" t="s">
        <v>20</v>
      </c>
      <c r="D341" s="609" t="s">
        <v>510</v>
      </c>
      <c r="E341" s="685" t="s">
        <v>13693</v>
      </c>
      <c r="F341" s="685"/>
      <c r="G341" s="608" t="s">
        <v>1</v>
      </c>
      <c r="H341" s="607">
        <v>1</v>
      </c>
      <c r="I341" s="606">
        <v>9.33</v>
      </c>
      <c r="J341" s="606">
        <v>9.33</v>
      </c>
    </row>
    <row r="342" spans="1:10" ht="24" customHeight="1">
      <c r="A342" s="617" t="s">
        <v>13683</v>
      </c>
      <c r="B342" s="618" t="s">
        <v>13692</v>
      </c>
      <c r="C342" s="617" t="s">
        <v>20</v>
      </c>
      <c r="D342" s="617" t="s">
        <v>7680</v>
      </c>
      <c r="E342" s="686" t="s">
        <v>13690</v>
      </c>
      <c r="F342" s="686"/>
      <c r="G342" s="616" t="s">
        <v>3</v>
      </c>
      <c r="H342" s="615">
        <v>0.2</v>
      </c>
      <c r="I342" s="614">
        <v>17.66</v>
      </c>
      <c r="J342" s="614">
        <v>3.53</v>
      </c>
    </row>
    <row r="343" spans="1:10" ht="24" customHeight="1">
      <c r="A343" s="617" t="s">
        <v>13683</v>
      </c>
      <c r="B343" s="618" t="s">
        <v>14054</v>
      </c>
      <c r="C343" s="617" t="s">
        <v>20</v>
      </c>
      <c r="D343" s="617" t="s">
        <v>7663</v>
      </c>
      <c r="E343" s="686" t="s">
        <v>13690</v>
      </c>
      <c r="F343" s="686"/>
      <c r="G343" s="616" t="s">
        <v>3</v>
      </c>
      <c r="H343" s="615">
        <v>0.2</v>
      </c>
      <c r="I343" s="614">
        <v>13.48</v>
      </c>
      <c r="J343" s="614">
        <v>2.69</v>
      </c>
    </row>
    <row r="344" spans="1:10" ht="24" customHeight="1">
      <c r="A344" s="604" t="s">
        <v>13666</v>
      </c>
      <c r="B344" s="605" t="s">
        <v>14105</v>
      </c>
      <c r="C344" s="604" t="s">
        <v>20</v>
      </c>
      <c r="D344" s="604" t="s">
        <v>8197</v>
      </c>
      <c r="E344" s="682" t="s">
        <v>13664</v>
      </c>
      <c r="F344" s="682"/>
      <c r="G344" s="603" t="s">
        <v>1</v>
      </c>
      <c r="H344" s="602">
        <v>1.0999999999999999E-2</v>
      </c>
      <c r="I344" s="601">
        <v>81.209999999999994</v>
      </c>
      <c r="J344" s="601">
        <v>0.89</v>
      </c>
    </row>
    <row r="345" spans="1:10" ht="24" customHeight="1">
      <c r="A345" s="604" t="s">
        <v>13666</v>
      </c>
      <c r="B345" s="605" t="s">
        <v>14088</v>
      </c>
      <c r="C345" s="604" t="s">
        <v>20</v>
      </c>
      <c r="D345" s="604" t="s">
        <v>10821</v>
      </c>
      <c r="E345" s="682" t="s">
        <v>13664</v>
      </c>
      <c r="F345" s="682"/>
      <c r="G345" s="603" t="s">
        <v>1</v>
      </c>
      <c r="H345" s="602">
        <v>7.4999999999999997E-2</v>
      </c>
      <c r="I345" s="601">
        <v>2.19</v>
      </c>
      <c r="J345" s="601">
        <v>0.16</v>
      </c>
    </row>
    <row r="346" spans="1:10" ht="24" customHeight="1">
      <c r="A346" s="604" t="s">
        <v>13666</v>
      </c>
      <c r="B346" s="605" t="s">
        <v>14087</v>
      </c>
      <c r="C346" s="604" t="s">
        <v>20</v>
      </c>
      <c r="D346" s="604" t="s">
        <v>12141</v>
      </c>
      <c r="E346" s="682" t="s">
        <v>13664</v>
      </c>
      <c r="F346" s="682"/>
      <c r="G346" s="603" t="s">
        <v>1</v>
      </c>
      <c r="H346" s="602">
        <v>1.2E-2</v>
      </c>
      <c r="I346" s="601">
        <v>70.52</v>
      </c>
      <c r="J346" s="601">
        <v>0.84</v>
      </c>
    </row>
    <row r="347" spans="1:10" ht="24" customHeight="1">
      <c r="A347" s="604" t="s">
        <v>13666</v>
      </c>
      <c r="B347" s="605" t="s">
        <v>14581</v>
      </c>
      <c r="C347" s="604" t="s">
        <v>20</v>
      </c>
      <c r="D347" s="604" t="s">
        <v>12420</v>
      </c>
      <c r="E347" s="682" t="s">
        <v>13664</v>
      </c>
      <c r="F347" s="682"/>
      <c r="G347" s="603" t="s">
        <v>1</v>
      </c>
      <c r="H347" s="602">
        <v>1</v>
      </c>
      <c r="I347" s="601">
        <v>1.22</v>
      </c>
      <c r="J347" s="601">
        <v>1.22</v>
      </c>
    </row>
    <row r="348" spans="1:10" ht="25.5">
      <c r="A348" s="600"/>
      <c r="B348" s="600"/>
      <c r="C348" s="600"/>
      <c r="D348" s="600"/>
      <c r="E348" s="600" t="s">
        <v>13662</v>
      </c>
      <c r="F348" s="599">
        <v>2.6513093556448983</v>
      </c>
      <c r="G348" s="600" t="s">
        <v>13661</v>
      </c>
      <c r="H348" s="599">
        <v>2.23</v>
      </c>
      <c r="I348" s="600" t="s">
        <v>13660</v>
      </c>
      <c r="J348" s="599">
        <v>4.88</v>
      </c>
    </row>
    <row r="349" spans="1:10" ht="15" thickBot="1">
      <c r="A349" s="600"/>
      <c r="B349" s="600"/>
      <c r="C349" s="600"/>
      <c r="D349" s="600"/>
      <c r="E349" s="600" t="s">
        <v>13659</v>
      </c>
      <c r="F349" s="599">
        <v>2.58</v>
      </c>
      <c r="G349" s="600"/>
      <c r="H349" s="683" t="s">
        <v>13658</v>
      </c>
      <c r="I349" s="683"/>
      <c r="J349" s="599">
        <v>11.91</v>
      </c>
    </row>
    <row r="350" spans="1:10" ht="0.95" customHeight="1" thickTop="1">
      <c r="A350" s="598"/>
      <c r="B350" s="598"/>
      <c r="C350" s="598"/>
      <c r="D350" s="598"/>
      <c r="E350" s="598"/>
      <c r="F350" s="598"/>
      <c r="G350" s="598"/>
      <c r="H350" s="598"/>
      <c r="I350" s="598"/>
      <c r="J350" s="598"/>
    </row>
    <row r="351" spans="1:10" ht="18" customHeight="1">
      <c r="A351" s="613" t="s">
        <v>14580</v>
      </c>
      <c r="B351" s="611" t="s">
        <v>13677</v>
      </c>
      <c r="C351" s="613" t="s">
        <v>13676</v>
      </c>
      <c r="D351" s="613" t="s">
        <v>13675</v>
      </c>
      <c r="E351" s="684" t="s">
        <v>13674</v>
      </c>
      <c r="F351" s="684"/>
      <c r="G351" s="612" t="s">
        <v>13673</v>
      </c>
      <c r="H351" s="611" t="s">
        <v>13672</v>
      </c>
      <c r="I351" s="611" t="s">
        <v>13671</v>
      </c>
      <c r="J351" s="611" t="s">
        <v>13670</v>
      </c>
    </row>
    <row r="352" spans="1:10" ht="36" customHeight="1">
      <c r="A352" s="609" t="s">
        <v>13669</v>
      </c>
      <c r="B352" s="610" t="s">
        <v>14579</v>
      </c>
      <c r="C352" s="609" t="s">
        <v>20</v>
      </c>
      <c r="D352" s="609" t="s">
        <v>511</v>
      </c>
      <c r="E352" s="685" t="s">
        <v>13693</v>
      </c>
      <c r="F352" s="685"/>
      <c r="G352" s="608" t="s">
        <v>1</v>
      </c>
      <c r="H352" s="607">
        <v>1</v>
      </c>
      <c r="I352" s="606">
        <v>10.93</v>
      </c>
      <c r="J352" s="606">
        <v>10.93</v>
      </c>
    </row>
    <row r="353" spans="1:10" ht="24" customHeight="1">
      <c r="A353" s="617" t="s">
        <v>13683</v>
      </c>
      <c r="B353" s="618" t="s">
        <v>13692</v>
      </c>
      <c r="C353" s="617" t="s">
        <v>20</v>
      </c>
      <c r="D353" s="617" t="s">
        <v>7680</v>
      </c>
      <c r="E353" s="686" t="s">
        <v>13690</v>
      </c>
      <c r="F353" s="686"/>
      <c r="G353" s="616" t="s">
        <v>3</v>
      </c>
      <c r="H353" s="615">
        <v>0.14299999999999999</v>
      </c>
      <c r="I353" s="614">
        <v>17.66</v>
      </c>
      <c r="J353" s="614">
        <v>2.52</v>
      </c>
    </row>
    <row r="354" spans="1:10" ht="24" customHeight="1">
      <c r="A354" s="617" t="s">
        <v>13683</v>
      </c>
      <c r="B354" s="618" t="s">
        <v>14054</v>
      </c>
      <c r="C354" s="617" t="s">
        <v>20</v>
      </c>
      <c r="D354" s="617" t="s">
        <v>7663</v>
      </c>
      <c r="E354" s="686" t="s">
        <v>13690</v>
      </c>
      <c r="F354" s="686"/>
      <c r="G354" s="616" t="s">
        <v>3</v>
      </c>
      <c r="H354" s="615">
        <v>0.14299999999999999</v>
      </c>
      <c r="I354" s="614">
        <v>13.48</v>
      </c>
      <c r="J354" s="614">
        <v>1.92</v>
      </c>
    </row>
    <row r="355" spans="1:10" ht="24" customHeight="1">
      <c r="A355" s="604" t="s">
        <v>13666</v>
      </c>
      <c r="B355" s="605" t="s">
        <v>14105</v>
      </c>
      <c r="C355" s="604" t="s">
        <v>20</v>
      </c>
      <c r="D355" s="604" t="s">
        <v>8197</v>
      </c>
      <c r="E355" s="682" t="s">
        <v>13664</v>
      </c>
      <c r="F355" s="682"/>
      <c r="G355" s="603" t="s">
        <v>1</v>
      </c>
      <c r="H355" s="602">
        <v>1.4E-2</v>
      </c>
      <c r="I355" s="601">
        <v>81.209999999999994</v>
      </c>
      <c r="J355" s="601">
        <v>1.1299999999999999</v>
      </c>
    </row>
    <row r="356" spans="1:10" ht="24" customHeight="1">
      <c r="A356" s="604" t="s">
        <v>13666</v>
      </c>
      <c r="B356" s="605" t="s">
        <v>14088</v>
      </c>
      <c r="C356" s="604" t="s">
        <v>20</v>
      </c>
      <c r="D356" s="604" t="s">
        <v>10821</v>
      </c>
      <c r="E356" s="682" t="s">
        <v>13664</v>
      </c>
      <c r="F356" s="682"/>
      <c r="G356" s="603" t="s">
        <v>1</v>
      </c>
      <c r="H356" s="602">
        <v>5.2999999999999999E-2</v>
      </c>
      <c r="I356" s="601">
        <v>2.19</v>
      </c>
      <c r="J356" s="601">
        <v>0.11</v>
      </c>
    </row>
    <row r="357" spans="1:10" ht="24" customHeight="1">
      <c r="A357" s="604" t="s">
        <v>13666</v>
      </c>
      <c r="B357" s="605" t="s">
        <v>14087</v>
      </c>
      <c r="C357" s="604" t="s">
        <v>20</v>
      </c>
      <c r="D357" s="604" t="s">
        <v>12141</v>
      </c>
      <c r="E357" s="682" t="s">
        <v>13664</v>
      </c>
      <c r="F357" s="682"/>
      <c r="G357" s="603" t="s">
        <v>1</v>
      </c>
      <c r="H357" s="602">
        <v>1.7000000000000001E-2</v>
      </c>
      <c r="I357" s="601">
        <v>70.52</v>
      </c>
      <c r="J357" s="601">
        <v>1.19</v>
      </c>
    </row>
    <row r="358" spans="1:10" ht="24" customHeight="1">
      <c r="A358" s="604" t="s">
        <v>13666</v>
      </c>
      <c r="B358" s="605" t="s">
        <v>14069</v>
      </c>
      <c r="C358" s="604" t="s">
        <v>20</v>
      </c>
      <c r="D358" s="604" t="s">
        <v>12421</v>
      </c>
      <c r="E358" s="682" t="s">
        <v>13664</v>
      </c>
      <c r="F358" s="682"/>
      <c r="G358" s="603" t="s">
        <v>1</v>
      </c>
      <c r="H358" s="602">
        <v>1</v>
      </c>
      <c r="I358" s="601">
        <v>4.0599999999999996</v>
      </c>
      <c r="J358" s="601">
        <v>4.0599999999999996</v>
      </c>
    </row>
    <row r="359" spans="1:10" ht="25.5">
      <c r="A359" s="600"/>
      <c r="B359" s="600"/>
      <c r="C359" s="600"/>
      <c r="D359" s="600"/>
      <c r="E359" s="600" t="s">
        <v>13662</v>
      </c>
      <c r="F359" s="599">
        <v>1.8906878191893948</v>
      </c>
      <c r="G359" s="600" t="s">
        <v>13661</v>
      </c>
      <c r="H359" s="599">
        <v>1.59</v>
      </c>
      <c r="I359" s="600" t="s">
        <v>13660</v>
      </c>
      <c r="J359" s="599">
        <v>3.48</v>
      </c>
    </row>
    <row r="360" spans="1:10" ht="15" thickBot="1">
      <c r="A360" s="600"/>
      <c r="B360" s="600"/>
      <c r="C360" s="600"/>
      <c r="D360" s="600"/>
      <c r="E360" s="600" t="s">
        <v>13659</v>
      </c>
      <c r="F360" s="599">
        <v>3.02</v>
      </c>
      <c r="G360" s="600"/>
      <c r="H360" s="683" t="s">
        <v>13658</v>
      </c>
      <c r="I360" s="683"/>
      <c r="J360" s="599">
        <v>13.95</v>
      </c>
    </row>
    <row r="361" spans="1:10" ht="0.95" customHeight="1" thickTop="1">
      <c r="A361" s="598"/>
      <c r="B361" s="598"/>
      <c r="C361" s="598"/>
      <c r="D361" s="598"/>
      <c r="E361" s="598"/>
      <c r="F361" s="598"/>
      <c r="G361" s="598"/>
      <c r="H361" s="598"/>
      <c r="I361" s="598"/>
      <c r="J361" s="598"/>
    </row>
    <row r="362" spans="1:10" ht="18" customHeight="1">
      <c r="A362" s="613" t="s">
        <v>14578</v>
      </c>
      <c r="B362" s="611" t="s">
        <v>13677</v>
      </c>
      <c r="C362" s="613" t="s">
        <v>13676</v>
      </c>
      <c r="D362" s="613" t="s">
        <v>13675</v>
      </c>
      <c r="E362" s="684" t="s">
        <v>13674</v>
      </c>
      <c r="F362" s="684"/>
      <c r="G362" s="612" t="s">
        <v>13673</v>
      </c>
      <c r="H362" s="611" t="s">
        <v>13672</v>
      </c>
      <c r="I362" s="611" t="s">
        <v>13671</v>
      </c>
      <c r="J362" s="611" t="s">
        <v>13670</v>
      </c>
    </row>
    <row r="363" spans="1:10" ht="24" customHeight="1">
      <c r="A363" s="609" t="s">
        <v>13669</v>
      </c>
      <c r="B363" s="610" t="s">
        <v>14577</v>
      </c>
      <c r="C363" s="609" t="s">
        <v>20</v>
      </c>
      <c r="D363" s="609" t="s">
        <v>512</v>
      </c>
      <c r="E363" s="685" t="s">
        <v>13693</v>
      </c>
      <c r="F363" s="685"/>
      <c r="G363" s="608" t="s">
        <v>1</v>
      </c>
      <c r="H363" s="607">
        <v>1</v>
      </c>
      <c r="I363" s="606">
        <v>18.91</v>
      </c>
      <c r="J363" s="606">
        <v>18.91</v>
      </c>
    </row>
    <row r="364" spans="1:10" ht="24" customHeight="1">
      <c r="A364" s="617" t="s">
        <v>13683</v>
      </c>
      <c r="B364" s="618" t="s">
        <v>13692</v>
      </c>
      <c r="C364" s="617" t="s">
        <v>20</v>
      </c>
      <c r="D364" s="617" t="s">
        <v>7680</v>
      </c>
      <c r="E364" s="686" t="s">
        <v>13690</v>
      </c>
      <c r="F364" s="686"/>
      <c r="G364" s="616" t="s">
        <v>3</v>
      </c>
      <c r="H364" s="615">
        <v>0.14399999999999999</v>
      </c>
      <c r="I364" s="614">
        <v>17.66</v>
      </c>
      <c r="J364" s="614">
        <v>2.54</v>
      </c>
    </row>
    <row r="365" spans="1:10" ht="24" customHeight="1">
      <c r="A365" s="617" t="s">
        <v>13683</v>
      </c>
      <c r="B365" s="618" t="s">
        <v>14054</v>
      </c>
      <c r="C365" s="617" t="s">
        <v>20</v>
      </c>
      <c r="D365" s="617" t="s">
        <v>7663</v>
      </c>
      <c r="E365" s="686" t="s">
        <v>13690</v>
      </c>
      <c r="F365" s="686"/>
      <c r="G365" s="616" t="s">
        <v>3</v>
      </c>
      <c r="H365" s="615">
        <v>0.14399999999999999</v>
      </c>
      <c r="I365" s="614">
        <v>13.48</v>
      </c>
      <c r="J365" s="614">
        <v>1.94</v>
      </c>
    </row>
    <row r="366" spans="1:10" ht="24" customHeight="1">
      <c r="A366" s="604" t="s">
        <v>13666</v>
      </c>
      <c r="B366" s="605" t="s">
        <v>14105</v>
      </c>
      <c r="C366" s="604" t="s">
        <v>20</v>
      </c>
      <c r="D366" s="604" t="s">
        <v>8197</v>
      </c>
      <c r="E366" s="682" t="s">
        <v>13664</v>
      </c>
      <c r="F366" s="682"/>
      <c r="G366" s="603" t="s">
        <v>1</v>
      </c>
      <c r="H366" s="602">
        <v>2.5999999999999999E-2</v>
      </c>
      <c r="I366" s="601">
        <v>81.209999999999994</v>
      </c>
      <c r="J366" s="601">
        <v>2.11</v>
      </c>
    </row>
    <row r="367" spans="1:10" ht="24" customHeight="1">
      <c r="A367" s="604" t="s">
        <v>13666</v>
      </c>
      <c r="B367" s="605" t="s">
        <v>14088</v>
      </c>
      <c r="C367" s="604" t="s">
        <v>20</v>
      </c>
      <c r="D367" s="604" t="s">
        <v>10821</v>
      </c>
      <c r="E367" s="682" t="s">
        <v>13664</v>
      </c>
      <c r="F367" s="682"/>
      <c r="G367" s="603" t="s">
        <v>1</v>
      </c>
      <c r="H367" s="602">
        <v>3.5999999999999997E-2</v>
      </c>
      <c r="I367" s="601">
        <v>2.19</v>
      </c>
      <c r="J367" s="601">
        <v>7.0000000000000007E-2</v>
      </c>
    </row>
    <row r="368" spans="1:10" ht="24" customHeight="1">
      <c r="A368" s="604" t="s">
        <v>13666</v>
      </c>
      <c r="B368" s="605" t="s">
        <v>14087</v>
      </c>
      <c r="C368" s="604" t="s">
        <v>20</v>
      </c>
      <c r="D368" s="604" t="s">
        <v>12141</v>
      </c>
      <c r="E368" s="682" t="s">
        <v>13664</v>
      </c>
      <c r="F368" s="682"/>
      <c r="G368" s="603" t="s">
        <v>1</v>
      </c>
      <c r="H368" s="602">
        <v>3.3000000000000002E-2</v>
      </c>
      <c r="I368" s="601">
        <v>70.52</v>
      </c>
      <c r="J368" s="601">
        <v>2.3199999999999998</v>
      </c>
    </row>
    <row r="369" spans="1:10" ht="24" customHeight="1">
      <c r="A369" s="604" t="s">
        <v>13666</v>
      </c>
      <c r="B369" s="605" t="s">
        <v>14576</v>
      </c>
      <c r="C369" s="604" t="s">
        <v>20</v>
      </c>
      <c r="D369" s="604" t="s">
        <v>12426</v>
      </c>
      <c r="E369" s="682" t="s">
        <v>13664</v>
      </c>
      <c r="F369" s="682"/>
      <c r="G369" s="603" t="s">
        <v>1</v>
      </c>
      <c r="H369" s="602">
        <v>1</v>
      </c>
      <c r="I369" s="601">
        <v>9.93</v>
      </c>
      <c r="J369" s="601">
        <v>9.93</v>
      </c>
    </row>
    <row r="370" spans="1:10" ht="25.5">
      <c r="A370" s="600"/>
      <c r="B370" s="600"/>
      <c r="C370" s="600"/>
      <c r="D370" s="600"/>
      <c r="E370" s="600" t="s">
        <v>13662</v>
      </c>
      <c r="F370" s="599">
        <v>1.9015538411387591</v>
      </c>
      <c r="G370" s="600" t="s">
        <v>13661</v>
      </c>
      <c r="H370" s="599">
        <v>1.6</v>
      </c>
      <c r="I370" s="600" t="s">
        <v>13660</v>
      </c>
      <c r="J370" s="599">
        <v>3.5</v>
      </c>
    </row>
    <row r="371" spans="1:10" ht="15" thickBot="1">
      <c r="A371" s="600"/>
      <c r="B371" s="600"/>
      <c r="C371" s="600"/>
      <c r="D371" s="600"/>
      <c r="E371" s="600" t="s">
        <v>13659</v>
      </c>
      <c r="F371" s="599">
        <v>5.23</v>
      </c>
      <c r="G371" s="600"/>
      <c r="H371" s="683" t="s">
        <v>13658</v>
      </c>
      <c r="I371" s="683"/>
      <c r="J371" s="599">
        <v>24.14</v>
      </c>
    </row>
    <row r="372" spans="1:10" ht="0.95" customHeight="1" thickTop="1">
      <c r="A372" s="598"/>
      <c r="B372" s="598"/>
      <c r="C372" s="598"/>
      <c r="D372" s="598"/>
      <c r="E372" s="598"/>
      <c r="F372" s="598"/>
      <c r="G372" s="598"/>
      <c r="H372" s="598"/>
      <c r="I372" s="598"/>
      <c r="J372" s="598"/>
    </row>
    <row r="373" spans="1:10" ht="18" customHeight="1">
      <c r="A373" s="613" t="s">
        <v>14575</v>
      </c>
      <c r="B373" s="611" t="s">
        <v>13677</v>
      </c>
      <c r="C373" s="613" t="s">
        <v>13676</v>
      </c>
      <c r="D373" s="613" t="s">
        <v>13675</v>
      </c>
      <c r="E373" s="684" t="s">
        <v>13674</v>
      </c>
      <c r="F373" s="684"/>
      <c r="G373" s="612" t="s">
        <v>13673</v>
      </c>
      <c r="H373" s="611" t="s">
        <v>13672</v>
      </c>
      <c r="I373" s="611" t="s">
        <v>13671</v>
      </c>
      <c r="J373" s="611" t="s">
        <v>13670</v>
      </c>
    </row>
    <row r="374" spans="1:10" ht="36" customHeight="1">
      <c r="A374" s="609" t="s">
        <v>13669</v>
      </c>
      <c r="B374" s="610" t="s">
        <v>14574</v>
      </c>
      <c r="C374" s="609" t="s">
        <v>20</v>
      </c>
      <c r="D374" s="609" t="s">
        <v>513</v>
      </c>
      <c r="E374" s="685" t="s">
        <v>13693</v>
      </c>
      <c r="F374" s="685"/>
      <c r="G374" s="608" t="s">
        <v>1</v>
      </c>
      <c r="H374" s="607">
        <v>1</v>
      </c>
      <c r="I374" s="606">
        <v>11.45</v>
      </c>
      <c r="J374" s="606">
        <v>11.45</v>
      </c>
    </row>
    <row r="375" spans="1:10" ht="24" customHeight="1">
      <c r="A375" s="617" t="s">
        <v>13683</v>
      </c>
      <c r="B375" s="618" t="s">
        <v>13692</v>
      </c>
      <c r="C375" s="617" t="s">
        <v>20</v>
      </c>
      <c r="D375" s="617" t="s">
        <v>7680</v>
      </c>
      <c r="E375" s="686" t="s">
        <v>13690</v>
      </c>
      <c r="F375" s="686"/>
      <c r="G375" s="616" t="s">
        <v>3</v>
      </c>
      <c r="H375" s="615">
        <v>9.8000000000000004E-2</v>
      </c>
      <c r="I375" s="614">
        <v>17.66</v>
      </c>
      <c r="J375" s="614">
        <v>1.73</v>
      </c>
    </row>
    <row r="376" spans="1:10" ht="24" customHeight="1">
      <c r="A376" s="617" t="s">
        <v>13683</v>
      </c>
      <c r="B376" s="618" t="s">
        <v>14054</v>
      </c>
      <c r="C376" s="617" t="s">
        <v>20</v>
      </c>
      <c r="D376" s="617" t="s">
        <v>7663</v>
      </c>
      <c r="E376" s="686" t="s">
        <v>13690</v>
      </c>
      <c r="F376" s="686"/>
      <c r="G376" s="616" t="s">
        <v>3</v>
      </c>
      <c r="H376" s="615">
        <v>9.8000000000000004E-2</v>
      </c>
      <c r="I376" s="614">
        <v>13.48</v>
      </c>
      <c r="J376" s="614">
        <v>1.32</v>
      </c>
    </row>
    <row r="377" spans="1:10" ht="24" customHeight="1">
      <c r="A377" s="604" t="s">
        <v>13666</v>
      </c>
      <c r="B377" s="605" t="s">
        <v>14105</v>
      </c>
      <c r="C377" s="604" t="s">
        <v>20</v>
      </c>
      <c r="D377" s="604" t="s">
        <v>8197</v>
      </c>
      <c r="E377" s="682" t="s">
        <v>13664</v>
      </c>
      <c r="F377" s="682"/>
      <c r="G377" s="603" t="s">
        <v>1</v>
      </c>
      <c r="H377" s="602">
        <v>1.4E-2</v>
      </c>
      <c r="I377" s="601">
        <v>81.209999999999994</v>
      </c>
      <c r="J377" s="601">
        <v>1.1299999999999999</v>
      </c>
    </row>
    <row r="378" spans="1:10" ht="24" customHeight="1">
      <c r="A378" s="604" t="s">
        <v>13666</v>
      </c>
      <c r="B378" s="605" t="s">
        <v>14088</v>
      </c>
      <c r="C378" s="604" t="s">
        <v>20</v>
      </c>
      <c r="D378" s="604" t="s">
        <v>10821</v>
      </c>
      <c r="E378" s="682" t="s">
        <v>13664</v>
      </c>
      <c r="F378" s="682"/>
      <c r="G378" s="603" t="s">
        <v>1</v>
      </c>
      <c r="H378" s="602">
        <v>2.5000000000000001E-2</v>
      </c>
      <c r="I378" s="601">
        <v>2.19</v>
      </c>
      <c r="J378" s="601">
        <v>0.05</v>
      </c>
    </row>
    <row r="379" spans="1:10" ht="24" customHeight="1">
      <c r="A379" s="604" t="s">
        <v>13666</v>
      </c>
      <c r="B379" s="605" t="s">
        <v>14087</v>
      </c>
      <c r="C379" s="604" t="s">
        <v>20</v>
      </c>
      <c r="D379" s="604" t="s">
        <v>12141</v>
      </c>
      <c r="E379" s="682" t="s">
        <v>13664</v>
      </c>
      <c r="F379" s="682"/>
      <c r="G379" s="603" t="s">
        <v>1</v>
      </c>
      <c r="H379" s="602">
        <v>1.7000000000000001E-2</v>
      </c>
      <c r="I379" s="601">
        <v>70.52</v>
      </c>
      <c r="J379" s="601">
        <v>1.19</v>
      </c>
    </row>
    <row r="380" spans="1:10" ht="24" customHeight="1">
      <c r="A380" s="604" t="s">
        <v>13666</v>
      </c>
      <c r="B380" s="605" t="s">
        <v>14573</v>
      </c>
      <c r="C380" s="604" t="s">
        <v>20</v>
      </c>
      <c r="D380" s="604" t="s">
        <v>12336</v>
      </c>
      <c r="E380" s="682" t="s">
        <v>13664</v>
      </c>
      <c r="F380" s="682"/>
      <c r="G380" s="603" t="s">
        <v>1</v>
      </c>
      <c r="H380" s="602">
        <v>1</v>
      </c>
      <c r="I380" s="601">
        <v>6.03</v>
      </c>
      <c r="J380" s="601">
        <v>6.03</v>
      </c>
    </row>
    <row r="381" spans="1:10" ht="25.5">
      <c r="A381" s="600"/>
      <c r="B381" s="600"/>
      <c r="C381" s="600"/>
      <c r="D381" s="600"/>
      <c r="E381" s="600" t="s">
        <v>13662</v>
      </c>
      <c r="F381" s="599">
        <v>1.2984896229490384</v>
      </c>
      <c r="G381" s="600" t="s">
        <v>13661</v>
      </c>
      <c r="H381" s="599">
        <v>1.0900000000000001</v>
      </c>
      <c r="I381" s="600" t="s">
        <v>13660</v>
      </c>
      <c r="J381" s="599">
        <v>2.39</v>
      </c>
    </row>
    <row r="382" spans="1:10" ht="15" thickBot="1">
      <c r="A382" s="600"/>
      <c r="B382" s="600"/>
      <c r="C382" s="600"/>
      <c r="D382" s="600"/>
      <c r="E382" s="600" t="s">
        <v>13659</v>
      </c>
      <c r="F382" s="599">
        <v>3.17</v>
      </c>
      <c r="G382" s="600"/>
      <c r="H382" s="683" t="s">
        <v>13658</v>
      </c>
      <c r="I382" s="683"/>
      <c r="J382" s="599">
        <v>14.62</v>
      </c>
    </row>
    <row r="383" spans="1:10" ht="0.95" customHeight="1" thickTop="1">
      <c r="A383" s="598"/>
      <c r="B383" s="598"/>
      <c r="C383" s="598"/>
      <c r="D383" s="598"/>
      <c r="E383" s="598"/>
      <c r="F383" s="598"/>
      <c r="G383" s="598"/>
      <c r="H383" s="598"/>
      <c r="I383" s="598"/>
      <c r="J383" s="598"/>
    </row>
    <row r="384" spans="1:10" ht="18" customHeight="1">
      <c r="A384" s="613" t="s">
        <v>14572</v>
      </c>
      <c r="B384" s="611" t="s">
        <v>13677</v>
      </c>
      <c r="C384" s="613" t="s">
        <v>13676</v>
      </c>
      <c r="D384" s="613" t="s">
        <v>13675</v>
      </c>
      <c r="E384" s="684" t="s">
        <v>13674</v>
      </c>
      <c r="F384" s="684"/>
      <c r="G384" s="612" t="s">
        <v>13673</v>
      </c>
      <c r="H384" s="611" t="s">
        <v>13672</v>
      </c>
      <c r="I384" s="611" t="s">
        <v>13671</v>
      </c>
      <c r="J384" s="611" t="s">
        <v>13670</v>
      </c>
    </row>
    <row r="385" spans="1:10" ht="36" customHeight="1">
      <c r="A385" s="609" t="s">
        <v>13669</v>
      </c>
      <c r="B385" s="610" t="s">
        <v>14571</v>
      </c>
      <c r="C385" s="609" t="s">
        <v>20</v>
      </c>
      <c r="D385" s="609" t="s">
        <v>514</v>
      </c>
      <c r="E385" s="685" t="s">
        <v>13693</v>
      </c>
      <c r="F385" s="685"/>
      <c r="G385" s="608" t="s">
        <v>1</v>
      </c>
      <c r="H385" s="607">
        <v>1</v>
      </c>
      <c r="I385" s="606">
        <v>17.760000000000002</v>
      </c>
      <c r="J385" s="606">
        <v>17.760000000000002</v>
      </c>
    </row>
    <row r="386" spans="1:10" ht="24" customHeight="1">
      <c r="A386" s="617" t="s">
        <v>13683</v>
      </c>
      <c r="B386" s="618" t="s">
        <v>13692</v>
      </c>
      <c r="C386" s="617" t="s">
        <v>20</v>
      </c>
      <c r="D386" s="617" t="s">
        <v>7680</v>
      </c>
      <c r="E386" s="686" t="s">
        <v>13690</v>
      </c>
      <c r="F386" s="686"/>
      <c r="G386" s="616" t="s">
        <v>3</v>
      </c>
      <c r="H386" s="615">
        <v>0.14399999999999999</v>
      </c>
      <c r="I386" s="614">
        <v>17.66</v>
      </c>
      <c r="J386" s="614">
        <v>2.54</v>
      </c>
    </row>
    <row r="387" spans="1:10" ht="24" customHeight="1">
      <c r="A387" s="617" t="s">
        <v>13683</v>
      </c>
      <c r="B387" s="618" t="s">
        <v>14054</v>
      </c>
      <c r="C387" s="617" t="s">
        <v>20</v>
      </c>
      <c r="D387" s="617" t="s">
        <v>7663</v>
      </c>
      <c r="E387" s="686" t="s">
        <v>13690</v>
      </c>
      <c r="F387" s="686"/>
      <c r="G387" s="616" t="s">
        <v>3</v>
      </c>
      <c r="H387" s="615">
        <v>0.14399999999999999</v>
      </c>
      <c r="I387" s="614">
        <v>13.48</v>
      </c>
      <c r="J387" s="614">
        <v>1.94</v>
      </c>
    </row>
    <row r="388" spans="1:10" ht="24" customHeight="1">
      <c r="A388" s="604" t="s">
        <v>13666</v>
      </c>
      <c r="B388" s="605" t="s">
        <v>14105</v>
      </c>
      <c r="C388" s="604" t="s">
        <v>20</v>
      </c>
      <c r="D388" s="604" t="s">
        <v>8197</v>
      </c>
      <c r="E388" s="682" t="s">
        <v>13664</v>
      </c>
      <c r="F388" s="682"/>
      <c r="G388" s="603" t="s">
        <v>1</v>
      </c>
      <c r="H388" s="602">
        <v>2.5999999999999999E-2</v>
      </c>
      <c r="I388" s="601">
        <v>81.209999999999994</v>
      </c>
      <c r="J388" s="601">
        <v>2.11</v>
      </c>
    </row>
    <row r="389" spans="1:10" ht="24" customHeight="1">
      <c r="A389" s="604" t="s">
        <v>13666</v>
      </c>
      <c r="B389" s="605" t="s">
        <v>14088</v>
      </c>
      <c r="C389" s="604" t="s">
        <v>20</v>
      </c>
      <c r="D389" s="604" t="s">
        <v>10821</v>
      </c>
      <c r="E389" s="682" t="s">
        <v>13664</v>
      </c>
      <c r="F389" s="682"/>
      <c r="G389" s="603" t="s">
        <v>1</v>
      </c>
      <c r="H389" s="602">
        <v>3.5999999999999997E-2</v>
      </c>
      <c r="I389" s="601">
        <v>2.19</v>
      </c>
      <c r="J389" s="601">
        <v>7.0000000000000007E-2</v>
      </c>
    </row>
    <row r="390" spans="1:10" ht="24" customHeight="1">
      <c r="A390" s="604" t="s">
        <v>13666</v>
      </c>
      <c r="B390" s="605" t="s">
        <v>14087</v>
      </c>
      <c r="C390" s="604" t="s">
        <v>20</v>
      </c>
      <c r="D390" s="604" t="s">
        <v>12141</v>
      </c>
      <c r="E390" s="682" t="s">
        <v>13664</v>
      </c>
      <c r="F390" s="682"/>
      <c r="G390" s="603" t="s">
        <v>1</v>
      </c>
      <c r="H390" s="602">
        <v>3.3000000000000002E-2</v>
      </c>
      <c r="I390" s="601">
        <v>70.52</v>
      </c>
      <c r="J390" s="601">
        <v>2.3199999999999998</v>
      </c>
    </row>
    <row r="391" spans="1:10" ht="24" customHeight="1">
      <c r="A391" s="604" t="s">
        <v>13666</v>
      </c>
      <c r="B391" s="605" t="s">
        <v>14570</v>
      </c>
      <c r="C391" s="604" t="s">
        <v>20</v>
      </c>
      <c r="D391" s="604" t="s">
        <v>12339</v>
      </c>
      <c r="E391" s="682" t="s">
        <v>13664</v>
      </c>
      <c r="F391" s="682"/>
      <c r="G391" s="603" t="s">
        <v>1</v>
      </c>
      <c r="H391" s="602">
        <v>1</v>
      </c>
      <c r="I391" s="601">
        <v>8.7799999999999994</v>
      </c>
      <c r="J391" s="601">
        <v>8.7799999999999994</v>
      </c>
    </row>
    <row r="392" spans="1:10" ht="25.5">
      <c r="A392" s="600"/>
      <c r="B392" s="600"/>
      <c r="C392" s="600"/>
      <c r="D392" s="600"/>
      <c r="E392" s="600" t="s">
        <v>13662</v>
      </c>
      <c r="F392" s="599">
        <v>1.9015538411387591</v>
      </c>
      <c r="G392" s="600" t="s">
        <v>13661</v>
      </c>
      <c r="H392" s="599">
        <v>1.6</v>
      </c>
      <c r="I392" s="600" t="s">
        <v>13660</v>
      </c>
      <c r="J392" s="599">
        <v>3.5</v>
      </c>
    </row>
    <row r="393" spans="1:10" ht="15" thickBot="1">
      <c r="A393" s="600"/>
      <c r="B393" s="600"/>
      <c r="C393" s="600"/>
      <c r="D393" s="600"/>
      <c r="E393" s="600" t="s">
        <v>13659</v>
      </c>
      <c r="F393" s="599">
        <v>4.91</v>
      </c>
      <c r="G393" s="600"/>
      <c r="H393" s="683" t="s">
        <v>13658</v>
      </c>
      <c r="I393" s="683"/>
      <c r="J393" s="599">
        <v>22.67</v>
      </c>
    </row>
    <row r="394" spans="1:10" ht="0.95" customHeight="1" thickTop="1">
      <c r="A394" s="598"/>
      <c r="B394" s="598"/>
      <c r="C394" s="598"/>
      <c r="D394" s="598"/>
      <c r="E394" s="598"/>
      <c r="F394" s="598"/>
      <c r="G394" s="598"/>
      <c r="H394" s="598"/>
      <c r="I394" s="598"/>
      <c r="J394" s="598"/>
    </row>
    <row r="395" spans="1:10" ht="18" customHeight="1">
      <c r="A395" s="613" t="s">
        <v>14569</v>
      </c>
      <c r="B395" s="611" t="s">
        <v>13677</v>
      </c>
      <c r="C395" s="613" t="s">
        <v>13676</v>
      </c>
      <c r="D395" s="613" t="s">
        <v>13675</v>
      </c>
      <c r="E395" s="684" t="s">
        <v>13674</v>
      </c>
      <c r="F395" s="684"/>
      <c r="G395" s="612" t="s">
        <v>13673</v>
      </c>
      <c r="H395" s="611" t="s">
        <v>13672</v>
      </c>
      <c r="I395" s="611" t="s">
        <v>13671</v>
      </c>
      <c r="J395" s="611" t="s">
        <v>13670</v>
      </c>
    </row>
    <row r="396" spans="1:10" ht="36" customHeight="1">
      <c r="A396" s="609" t="s">
        <v>13669</v>
      </c>
      <c r="B396" s="610" t="s">
        <v>14568</v>
      </c>
      <c r="C396" s="609" t="s">
        <v>20</v>
      </c>
      <c r="D396" s="609" t="s">
        <v>515</v>
      </c>
      <c r="E396" s="685" t="s">
        <v>13693</v>
      </c>
      <c r="F396" s="685"/>
      <c r="G396" s="608" t="s">
        <v>1</v>
      </c>
      <c r="H396" s="607">
        <v>1</v>
      </c>
      <c r="I396" s="606">
        <v>65.77</v>
      </c>
      <c r="J396" s="606">
        <v>65.77</v>
      </c>
    </row>
    <row r="397" spans="1:10" ht="24" customHeight="1">
      <c r="A397" s="617" t="s">
        <v>13683</v>
      </c>
      <c r="B397" s="618" t="s">
        <v>13692</v>
      </c>
      <c r="C397" s="617" t="s">
        <v>20</v>
      </c>
      <c r="D397" s="617" t="s">
        <v>7680</v>
      </c>
      <c r="E397" s="686" t="s">
        <v>13690</v>
      </c>
      <c r="F397" s="686"/>
      <c r="G397" s="616" t="s">
        <v>3</v>
      </c>
      <c r="H397" s="615">
        <v>0.20899999999999999</v>
      </c>
      <c r="I397" s="614">
        <v>17.66</v>
      </c>
      <c r="J397" s="614">
        <v>3.69</v>
      </c>
    </row>
    <row r="398" spans="1:10" ht="24" customHeight="1">
      <c r="A398" s="617" t="s">
        <v>13683</v>
      </c>
      <c r="B398" s="618" t="s">
        <v>14054</v>
      </c>
      <c r="C398" s="617" t="s">
        <v>20</v>
      </c>
      <c r="D398" s="617" t="s">
        <v>7663</v>
      </c>
      <c r="E398" s="686" t="s">
        <v>13690</v>
      </c>
      <c r="F398" s="686"/>
      <c r="G398" s="616" t="s">
        <v>3</v>
      </c>
      <c r="H398" s="615">
        <v>0.20899999999999999</v>
      </c>
      <c r="I398" s="614">
        <v>13.48</v>
      </c>
      <c r="J398" s="614">
        <v>2.81</v>
      </c>
    </row>
    <row r="399" spans="1:10" ht="24" customHeight="1">
      <c r="A399" s="604" t="s">
        <v>13666</v>
      </c>
      <c r="B399" s="605" t="s">
        <v>14105</v>
      </c>
      <c r="C399" s="604" t="s">
        <v>20</v>
      </c>
      <c r="D399" s="604" t="s">
        <v>8197</v>
      </c>
      <c r="E399" s="682" t="s">
        <v>13664</v>
      </c>
      <c r="F399" s="682"/>
      <c r="G399" s="603" t="s">
        <v>1</v>
      </c>
      <c r="H399" s="602">
        <v>0.06</v>
      </c>
      <c r="I399" s="601">
        <v>81.209999999999994</v>
      </c>
      <c r="J399" s="601">
        <v>4.87</v>
      </c>
    </row>
    <row r="400" spans="1:10" ht="24" customHeight="1">
      <c r="A400" s="604" t="s">
        <v>13666</v>
      </c>
      <c r="B400" s="605" t="s">
        <v>14088</v>
      </c>
      <c r="C400" s="604" t="s">
        <v>20</v>
      </c>
      <c r="D400" s="604" t="s">
        <v>10821</v>
      </c>
      <c r="E400" s="682" t="s">
        <v>13664</v>
      </c>
      <c r="F400" s="682"/>
      <c r="G400" s="603" t="s">
        <v>1</v>
      </c>
      <c r="H400" s="602">
        <v>5.2999999999999999E-2</v>
      </c>
      <c r="I400" s="601">
        <v>2.19</v>
      </c>
      <c r="J400" s="601">
        <v>0.11</v>
      </c>
    </row>
    <row r="401" spans="1:10" ht="24" customHeight="1">
      <c r="A401" s="604" t="s">
        <v>13666</v>
      </c>
      <c r="B401" s="605" t="s">
        <v>14087</v>
      </c>
      <c r="C401" s="604" t="s">
        <v>20</v>
      </c>
      <c r="D401" s="604" t="s">
        <v>12141</v>
      </c>
      <c r="E401" s="682" t="s">
        <v>13664</v>
      </c>
      <c r="F401" s="682"/>
      <c r="G401" s="603" t="s">
        <v>1</v>
      </c>
      <c r="H401" s="602">
        <v>7.8E-2</v>
      </c>
      <c r="I401" s="601">
        <v>70.52</v>
      </c>
      <c r="J401" s="601">
        <v>5.5</v>
      </c>
    </row>
    <row r="402" spans="1:10" ht="24" customHeight="1">
      <c r="A402" s="604" t="s">
        <v>13666</v>
      </c>
      <c r="B402" s="605" t="s">
        <v>14567</v>
      </c>
      <c r="C402" s="604" t="s">
        <v>20</v>
      </c>
      <c r="D402" s="604" t="s">
        <v>12342</v>
      </c>
      <c r="E402" s="682" t="s">
        <v>13664</v>
      </c>
      <c r="F402" s="682"/>
      <c r="G402" s="603" t="s">
        <v>1</v>
      </c>
      <c r="H402" s="602">
        <v>1</v>
      </c>
      <c r="I402" s="601">
        <v>48.79</v>
      </c>
      <c r="J402" s="601">
        <v>48.79</v>
      </c>
    </row>
    <row r="403" spans="1:10" ht="25.5">
      <c r="A403" s="600"/>
      <c r="B403" s="600"/>
      <c r="C403" s="600"/>
      <c r="D403" s="600"/>
      <c r="E403" s="600" t="s">
        <v>13662</v>
      </c>
      <c r="F403" s="599">
        <v>2.7654025861132241</v>
      </c>
      <c r="G403" s="600" t="s">
        <v>13661</v>
      </c>
      <c r="H403" s="599">
        <v>2.3199999999999998</v>
      </c>
      <c r="I403" s="600" t="s">
        <v>13660</v>
      </c>
      <c r="J403" s="599">
        <v>5.09</v>
      </c>
    </row>
    <row r="404" spans="1:10" ht="15" thickBot="1">
      <c r="A404" s="600"/>
      <c r="B404" s="600"/>
      <c r="C404" s="600"/>
      <c r="D404" s="600"/>
      <c r="E404" s="600" t="s">
        <v>13659</v>
      </c>
      <c r="F404" s="599">
        <v>18.21</v>
      </c>
      <c r="G404" s="600"/>
      <c r="H404" s="683" t="s">
        <v>13658</v>
      </c>
      <c r="I404" s="683"/>
      <c r="J404" s="599">
        <v>83.98</v>
      </c>
    </row>
    <row r="405" spans="1:10" ht="0.95" customHeight="1" thickTop="1">
      <c r="A405" s="598"/>
      <c r="B405" s="598"/>
      <c r="C405" s="598"/>
      <c r="D405" s="598"/>
      <c r="E405" s="598"/>
      <c r="F405" s="598"/>
      <c r="G405" s="598"/>
      <c r="H405" s="598"/>
      <c r="I405" s="598"/>
      <c r="J405" s="598"/>
    </row>
    <row r="406" spans="1:10" ht="18" customHeight="1">
      <c r="A406" s="613" t="s">
        <v>14566</v>
      </c>
      <c r="B406" s="611" t="s">
        <v>13677</v>
      </c>
      <c r="C406" s="613" t="s">
        <v>13676</v>
      </c>
      <c r="D406" s="613" t="s">
        <v>13675</v>
      </c>
      <c r="E406" s="684" t="s">
        <v>13674</v>
      </c>
      <c r="F406" s="684"/>
      <c r="G406" s="612" t="s">
        <v>13673</v>
      </c>
      <c r="H406" s="611" t="s">
        <v>13672</v>
      </c>
      <c r="I406" s="611" t="s">
        <v>13671</v>
      </c>
      <c r="J406" s="611" t="s">
        <v>13670</v>
      </c>
    </row>
    <row r="407" spans="1:10" ht="48" customHeight="1">
      <c r="A407" s="609" t="s">
        <v>13669</v>
      </c>
      <c r="B407" s="610" t="s">
        <v>14565</v>
      </c>
      <c r="C407" s="609" t="s">
        <v>20</v>
      </c>
      <c r="D407" s="609" t="s">
        <v>518</v>
      </c>
      <c r="E407" s="685" t="s">
        <v>13693</v>
      </c>
      <c r="F407" s="685"/>
      <c r="G407" s="608" t="s">
        <v>1</v>
      </c>
      <c r="H407" s="607">
        <v>1</v>
      </c>
      <c r="I407" s="606">
        <v>18.920000000000002</v>
      </c>
      <c r="J407" s="606">
        <v>18.920000000000002</v>
      </c>
    </row>
    <row r="408" spans="1:10" ht="24" customHeight="1">
      <c r="A408" s="617" t="s">
        <v>13683</v>
      </c>
      <c r="B408" s="618" t="s">
        <v>13692</v>
      </c>
      <c r="C408" s="617" t="s">
        <v>20</v>
      </c>
      <c r="D408" s="617" t="s">
        <v>7680</v>
      </c>
      <c r="E408" s="686" t="s">
        <v>13690</v>
      </c>
      <c r="F408" s="686"/>
      <c r="G408" s="616" t="s">
        <v>3</v>
      </c>
      <c r="H408" s="615">
        <v>0.2</v>
      </c>
      <c r="I408" s="614">
        <v>17.66</v>
      </c>
      <c r="J408" s="614">
        <v>3.53</v>
      </c>
    </row>
    <row r="409" spans="1:10" ht="24" customHeight="1">
      <c r="A409" s="617" t="s">
        <v>13683</v>
      </c>
      <c r="B409" s="618" t="s">
        <v>14054</v>
      </c>
      <c r="C409" s="617" t="s">
        <v>20</v>
      </c>
      <c r="D409" s="617" t="s">
        <v>7663</v>
      </c>
      <c r="E409" s="686" t="s">
        <v>13690</v>
      </c>
      <c r="F409" s="686"/>
      <c r="G409" s="616" t="s">
        <v>3</v>
      </c>
      <c r="H409" s="615">
        <v>0.2</v>
      </c>
      <c r="I409" s="614">
        <v>13.48</v>
      </c>
      <c r="J409" s="614">
        <v>2.69</v>
      </c>
    </row>
    <row r="410" spans="1:10" ht="24" customHeight="1">
      <c r="A410" s="604" t="s">
        <v>13666</v>
      </c>
      <c r="B410" s="605" t="s">
        <v>14105</v>
      </c>
      <c r="C410" s="604" t="s">
        <v>20</v>
      </c>
      <c r="D410" s="604" t="s">
        <v>8197</v>
      </c>
      <c r="E410" s="682" t="s">
        <v>13664</v>
      </c>
      <c r="F410" s="682"/>
      <c r="G410" s="603" t="s">
        <v>1</v>
      </c>
      <c r="H410" s="602">
        <v>1.0999999999999999E-2</v>
      </c>
      <c r="I410" s="601">
        <v>81.209999999999994</v>
      </c>
      <c r="J410" s="601">
        <v>0.89</v>
      </c>
    </row>
    <row r="411" spans="1:10" ht="24" customHeight="1">
      <c r="A411" s="604" t="s">
        <v>13666</v>
      </c>
      <c r="B411" s="605" t="s">
        <v>14088</v>
      </c>
      <c r="C411" s="604" t="s">
        <v>20</v>
      </c>
      <c r="D411" s="604" t="s">
        <v>10821</v>
      </c>
      <c r="E411" s="682" t="s">
        <v>13664</v>
      </c>
      <c r="F411" s="682"/>
      <c r="G411" s="603" t="s">
        <v>1</v>
      </c>
      <c r="H411" s="602">
        <v>7.4999999999999997E-2</v>
      </c>
      <c r="I411" s="601">
        <v>2.19</v>
      </c>
      <c r="J411" s="601">
        <v>0.16</v>
      </c>
    </row>
    <row r="412" spans="1:10" ht="24" customHeight="1">
      <c r="A412" s="604" t="s">
        <v>13666</v>
      </c>
      <c r="B412" s="605" t="s">
        <v>14087</v>
      </c>
      <c r="C412" s="604" t="s">
        <v>20</v>
      </c>
      <c r="D412" s="604" t="s">
        <v>12141</v>
      </c>
      <c r="E412" s="682" t="s">
        <v>13664</v>
      </c>
      <c r="F412" s="682"/>
      <c r="G412" s="603" t="s">
        <v>1</v>
      </c>
      <c r="H412" s="602">
        <v>1.2E-2</v>
      </c>
      <c r="I412" s="601">
        <v>70.52</v>
      </c>
      <c r="J412" s="601">
        <v>0.84</v>
      </c>
    </row>
    <row r="413" spans="1:10" ht="36" customHeight="1">
      <c r="A413" s="604" t="s">
        <v>13666</v>
      </c>
      <c r="B413" s="605" t="s">
        <v>14564</v>
      </c>
      <c r="C413" s="604" t="s">
        <v>20</v>
      </c>
      <c r="D413" s="604" t="s">
        <v>12390</v>
      </c>
      <c r="E413" s="682" t="s">
        <v>13664</v>
      </c>
      <c r="F413" s="682"/>
      <c r="G413" s="603" t="s">
        <v>1</v>
      </c>
      <c r="H413" s="602">
        <v>1</v>
      </c>
      <c r="I413" s="601">
        <v>10.81</v>
      </c>
      <c r="J413" s="601">
        <v>10.81</v>
      </c>
    </row>
    <row r="414" spans="1:10" ht="25.5">
      <c r="A414" s="600"/>
      <c r="B414" s="600"/>
      <c r="C414" s="600"/>
      <c r="D414" s="600"/>
      <c r="E414" s="600" t="s">
        <v>13662</v>
      </c>
      <c r="F414" s="599">
        <v>2.6513093556448983</v>
      </c>
      <c r="G414" s="600" t="s">
        <v>13661</v>
      </c>
      <c r="H414" s="599">
        <v>2.23</v>
      </c>
      <c r="I414" s="600" t="s">
        <v>13660</v>
      </c>
      <c r="J414" s="599">
        <v>4.88</v>
      </c>
    </row>
    <row r="415" spans="1:10" ht="15" thickBot="1">
      <c r="A415" s="600"/>
      <c r="B415" s="600"/>
      <c r="C415" s="600"/>
      <c r="D415" s="600"/>
      <c r="E415" s="600" t="s">
        <v>13659</v>
      </c>
      <c r="F415" s="599">
        <v>5.24</v>
      </c>
      <c r="G415" s="600"/>
      <c r="H415" s="683" t="s">
        <v>13658</v>
      </c>
      <c r="I415" s="683"/>
      <c r="J415" s="599">
        <v>24.16</v>
      </c>
    </row>
    <row r="416" spans="1:10" ht="0.95" customHeight="1" thickTop="1">
      <c r="A416" s="598"/>
      <c r="B416" s="598"/>
      <c r="C416" s="598"/>
      <c r="D416" s="598"/>
      <c r="E416" s="598"/>
      <c r="F416" s="598"/>
      <c r="G416" s="598"/>
      <c r="H416" s="598"/>
      <c r="I416" s="598"/>
      <c r="J416" s="598"/>
    </row>
    <row r="417" spans="1:10" ht="18" customHeight="1">
      <c r="A417" s="613" t="s">
        <v>14563</v>
      </c>
      <c r="B417" s="611" t="s">
        <v>13677</v>
      </c>
      <c r="C417" s="613" t="s">
        <v>13676</v>
      </c>
      <c r="D417" s="613" t="s">
        <v>13675</v>
      </c>
      <c r="E417" s="684" t="s">
        <v>13674</v>
      </c>
      <c r="F417" s="684"/>
      <c r="G417" s="612" t="s">
        <v>13673</v>
      </c>
      <c r="H417" s="611" t="s">
        <v>13672</v>
      </c>
      <c r="I417" s="611" t="s">
        <v>13671</v>
      </c>
      <c r="J417" s="611" t="s">
        <v>13670</v>
      </c>
    </row>
    <row r="418" spans="1:10" ht="36" customHeight="1">
      <c r="A418" s="609" t="s">
        <v>13669</v>
      </c>
      <c r="B418" s="610" t="s">
        <v>14562</v>
      </c>
      <c r="C418" s="609" t="s">
        <v>20</v>
      </c>
      <c r="D418" s="609" t="s">
        <v>526</v>
      </c>
      <c r="E418" s="685" t="s">
        <v>13693</v>
      </c>
      <c r="F418" s="685"/>
      <c r="G418" s="608" t="s">
        <v>0</v>
      </c>
      <c r="H418" s="607">
        <v>1</v>
      </c>
      <c r="I418" s="606">
        <v>25.26</v>
      </c>
      <c r="J418" s="606">
        <v>25.26</v>
      </c>
    </row>
    <row r="419" spans="1:10" ht="24" customHeight="1">
      <c r="A419" s="617" t="s">
        <v>13683</v>
      </c>
      <c r="B419" s="618" t="s">
        <v>13692</v>
      </c>
      <c r="C419" s="617" t="s">
        <v>20</v>
      </c>
      <c r="D419" s="617" t="s">
        <v>7680</v>
      </c>
      <c r="E419" s="686" t="s">
        <v>13690</v>
      </c>
      <c r="F419" s="686"/>
      <c r="G419" s="616" t="s">
        <v>3</v>
      </c>
      <c r="H419" s="615">
        <v>0.27</v>
      </c>
      <c r="I419" s="614">
        <v>17.66</v>
      </c>
      <c r="J419" s="614">
        <v>4.76</v>
      </c>
    </row>
    <row r="420" spans="1:10" ht="24" customHeight="1">
      <c r="A420" s="617" t="s">
        <v>13683</v>
      </c>
      <c r="B420" s="618" t="s">
        <v>14054</v>
      </c>
      <c r="C420" s="617" t="s">
        <v>20</v>
      </c>
      <c r="D420" s="617" t="s">
        <v>7663</v>
      </c>
      <c r="E420" s="686" t="s">
        <v>13690</v>
      </c>
      <c r="F420" s="686"/>
      <c r="G420" s="616" t="s">
        <v>3</v>
      </c>
      <c r="H420" s="615">
        <v>0.27</v>
      </c>
      <c r="I420" s="614">
        <v>13.48</v>
      </c>
      <c r="J420" s="614">
        <v>3.63</v>
      </c>
    </row>
    <row r="421" spans="1:10" ht="24" customHeight="1">
      <c r="A421" s="604" t="s">
        <v>13666</v>
      </c>
      <c r="B421" s="605" t="s">
        <v>14105</v>
      </c>
      <c r="C421" s="604" t="s">
        <v>20</v>
      </c>
      <c r="D421" s="604" t="s">
        <v>8197</v>
      </c>
      <c r="E421" s="682" t="s">
        <v>13664</v>
      </c>
      <c r="F421" s="682"/>
      <c r="G421" s="603" t="s">
        <v>1</v>
      </c>
      <c r="H421" s="602">
        <v>1.38E-2</v>
      </c>
      <c r="I421" s="601">
        <v>81.209999999999994</v>
      </c>
      <c r="J421" s="601">
        <v>1.1200000000000001</v>
      </c>
    </row>
    <row r="422" spans="1:10" ht="24" customHeight="1">
      <c r="A422" s="604" t="s">
        <v>13666</v>
      </c>
      <c r="B422" s="605" t="s">
        <v>14088</v>
      </c>
      <c r="C422" s="604" t="s">
        <v>20</v>
      </c>
      <c r="D422" s="604" t="s">
        <v>10821</v>
      </c>
      <c r="E422" s="682" t="s">
        <v>13664</v>
      </c>
      <c r="F422" s="682"/>
      <c r="G422" s="603" t="s">
        <v>1</v>
      </c>
      <c r="H422" s="602">
        <v>0.09</v>
      </c>
      <c r="I422" s="601">
        <v>2.19</v>
      </c>
      <c r="J422" s="601">
        <v>0.19</v>
      </c>
    </row>
    <row r="423" spans="1:10" ht="24" customHeight="1">
      <c r="A423" s="604" t="s">
        <v>13666</v>
      </c>
      <c r="B423" s="605" t="s">
        <v>14087</v>
      </c>
      <c r="C423" s="604" t="s">
        <v>20</v>
      </c>
      <c r="D423" s="604" t="s">
        <v>12141</v>
      </c>
      <c r="E423" s="682" t="s">
        <v>13664</v>
      </c>
      <c r="F423" s="682"/>
      <c r="G423" s="603" t="s">
        <v>1</v>
      </c>
      <c r="H423" s="602">
        <v>2.2499999999999999E-2</v>
      </c>
      <c r="I423" s="601">
        <v>70.52</v>
      </c>
      <c r="J423" s="601">
        <v>1.58</v>
      </c>
    </row>
    <row r="424" spans="1:10" ht="24" customHeight="1">
      <c r="A424" s="604" t="s">
        <v>13666</v>
      </c>
      <c r="B424" s="605" t="s">
        <v>14561</v>
      </c>
      <c r="C424" s="604" t="s">
        <v>20</v>
      </c>
      <c r="D424" s="604" t="s">
        <v>12978</v>
      </c>
      <c r="E424" s="682" t="s">
        <v>13664</v>
      </c>
      <c r="F424" s="682"/>
      <c r="G424" s="603" t="s">
        <v>0</v>
      </c>
      <c r="H424" s="602">
        <v>1.05</v>
      </c>
      <c r="I424" s="601">
        <v>13.32</v>
      </c>
      <c r="J424" s="601">
        <v>13.98</v>
      </c>
    </row>
    <row r="425" spans="1:10" ht="25.5">
      <c r="A425" s="600"/>
      <c r="B425" s="600"/>
      <c r="C425" s="600"/>
      <c r="D425" s="600"/>
      <c r="E425" s="600" t="s">
        <v>13662</v>
      </c>
      <c r="F425" s="599">
        <v>3.5803542323155493</v>
      </c>
      <c r="G425" s="600" t="s">
        <v>13661</v>
      </c>
      <c r="H425" s="599">
        <v>3.01</v>
      </c>
      <c r="I425" s="600" t="s">
        <v>13660</v>
      </c>
      <c r="J425" s="599">
        <v>6.59</v>
      </c>
    </row>
    <row r="426" spans="1:10" ht="15" thickBot="1">
      <c r="A426" s="600"/>
      <c r="B426" s="600"/>
      <c r="C426" s="600"/>
      <c r="D426" s="600"/>
      <c r="E426" s="600" t="s">
        <v>13659</v>
      </c>
      <c r="F426" s="599">
        <v>6.99</v>
      </c>
      <c r="G426" s="600"/>
      <c r="H426" s="683" t="s">
        <v>13658</v>
      </c>
      <c r="I426" s="683"/>
      <c r="J426" s="599">
        <v>32.25</v>
      </c>
    </row>
    <row r="427" spans="1:10" ht="0.95" customHeight="1" thickTop="1">
      <c r="A427" s="598"/>
      <c r="B427" s="598"/>
      <c r="C427" s="598"/>
      <c r="D427" s="598"/>
      <c r="E427" s="598"/>
      <c r="F427" s="598"/>
      <c r="G427" s="598"/>
      <c r="H427" s="598"/>
      <c r="I427" s="598"/>
      <c r="J427" s="598"/>
    </row>
    <row r="428" spans="1:10" ht="18" customHeight="1">
      <c r="A428" s="613" t="s">
        <v>14560</v>
      </c>
      <c r="B428" s="611" t="s">
        <v>13677</v>
      </c>
      <c r="C428" s="613" t="s">
        <v>13676</v>
      </c>
      <c r="D428" s="613" t="s">
        <v>13675</v>
      </c>
      <c r="E428" s="684" t="s">
        <v>13674</v>
      </c>
      <c r="F428" s="684"/>
      <c r="G428" s="612" t="s">
        <v>13673</v>
      </c>
      <c r="H428" s="611" t="s">
        <v>13672</v>
      </c>
      <c r="I428" s="611" t="s">
        <v>13671</v>
      </c>
      <c r="J428" s="611" t="s">
        <v>13670</v>
      </c>
    </row>
    <row r="429" spans="1:10" ht="36" customHeight="1">
      <c r="A429" s="609" t="s">
        <v>13669</v>
      </c>
      <c r="B429" s="610" t="s">
        <v>14559</v>
      </c>
      <c r="C429" s="609" t="s">
        <v>20</v>
      </c>
      <c r="D429" s="609" t="s">
        <v>527</v>
      </c>
      <c r="E429" s="685" t="s">
        <v>13693</v>
      </c>
      <c r="F429" s="685"/>
      <c r="G429" s="608" t="s">
        <v>0</v>
      </c>
      <c r="H429" s="607">
        <v>1</v>
      </c>
      <c r="I429" s="606">
        <v>50.91</v>
      </c>
      <c r="J429" s="606">
        <v>50.91</v>
      </c>
    </row>
    <row r="430" spans="1:10" ht="24" customHeight="1">
      <c r="A430" s="617" t="s">
        <v>13683</v>
      </c>
      <c r="B430" s="618" t="s">
        <v>13692</v>
      </c>
      <c r="C430" s="617" t="s">
        <v>20</v>
      </c>
      <c r="D430" s="617" t="s">
        <v>7680</v>
      </c>
      <c r="E430" s="686" t="s">
        <v>13690</v>
      </c>
      <c r="F430" s="686"/>
      <c r="G430" s="616" t="s">
        <v>3</v>
      </c>
      <c r="H430" s="615">
        <v>0.37</v>
      </c>
      <c r="I430" s="614">
        <v>17.66</v>
      </c>
      <c r="J430" s="614">
        <v>6.53</v>
      </c>
    </row>
    <row r="431" spans="1:10" ht="24" customHeight="1">
      <c r="A431" s="617" t="s">
        <v>13683</v>
      </c>
      <c r="B431" s="618" t="s">
        <v>14054</v>
      </c>
      <c r="C431" s="617" t="s">
        <v>20</v>
      </c>
      <c r="D431" s="617" t="s">
        <v>7663</v>
      </c>
      <c r="E431" s="686" t="s">
        <v>13690</v>
      </c>
      <c r="F431" s="686"/>
      <c r="G431" s="616" t="s">
        <v>3</v>
      </c>
      <c r="H431" s="615">
        <v>0.37</v>
      </c>
      <c r="I431" s="614">
        <v>13.48</v>
      </c>
      <c r="J431" s="614">
        <v>4.9800000000000004</v>
      </c>
    </row>
    <row r="432" spans="1:10" ht="24" customHeight="1">
      <c r="A432" s="604" t="s">
        <v>13666</v>
      </c>
      <c r="B432" s="605" t="s">
        <v>14105</v>
      </c>
      <c r="C432" s="604" t="s">
        <v>20</v>
      </c>
      <c r="D432" s="604" t="s">
        <v>8197</v>
      </c>
      <c r="E432" s="682" t="s">
        <v>13664</v>
      </c>
      <c r="F432" s="682"/>
      <c r="G432" s="603" t="s">
        <v>1</v>
      </c>
      <c r="H432" s="602">
        <v>1.72E-2</v>
      </c>
      <c r="I432" s="601">
        <v>81.209999999999994</v>
      </c>
      <c r="J432" s="601">
        <v>1.39</v>
      </c>
    </row>
    <row r="433" spans="1:10" ht="24" customHeight="1">
      <c r="A433" s="604" t="s">
        <v>13666</v>
      </c>
      <c r="B433" s="605" t="s">
        <v>14088</v>
      </c>
      <c r="C433" s="604" t="s">
        <v>20</v>
      </c>
      <c r="D433" s="604" t="s">
        <v>10821</v>
      </c>
      <c r="E433" s="682" t="s">
        <v>13664</v>
      </c>
      <c r="F433" s="682"/>
      <c r="G433" s="603" t="s">
        <v>1</v>
      </c>
      <c r="H433" s="602">
        <v>0.123</v>
      </c>
      <c r="I433" s="601">
        <v>2.19</v>
      </c>
      <c r="J433" s="601">
        <v>0.26</v>
      </c>
    </row>
    <row r="434" spans="1:10" ht="24" customHeight="1">
      <c r="A434" s="604" t="s">
        <v>13666</v>
      </c>
      <c r="B434" s="605" t="s">
        <v>14087</v>
      </c>
      <c r="C434" s="604" t="s">
        <v>20</v>
      </c>
      <c r="D434" s="604" t="s">
        <v>12141</v>
      </c>
      <c r="E434" s="682" t="s">
        <v>13664</v>
      </c>
      <c r="F434" s="682"/>
      <c r="G434" s="603" t="s">
        <v>1</v>
      </c>
      <c r="H434" s="602">
        <v>2.8199999999999999E-2</v>
      </c>
      <c r="I434" s="601">
        <v>70.52</v>
      </c>
      <c r="J434" s="601">
        <v>1.98</v>
      </c>
    </row>
    <row r="435" spans="1:10" ht="24" customHeight="1">
      <c r="A435" s="604" t="s">
        <v>13666</v>
      </c>
      <c r="B435" s="605" t="s">
        <v>14558</v>
      </c>
      <c r="C435" s="604" t="s">
        <v>20</v>
      </c>
      <c r="D435" s="604" t="s">
        <v>12979</v>
      </c>
      <c r="E435" s="682" t="s">
        <v>13664</v>
      </c>
      <c r="F435" s="682"/>
      <c r="G435" s="603" t="s">
        <v>0</v>
      </c>
      <c r="H435" s="602">
        <v>1.05</v>
      </c>
      <c r="I435" s="601">
        <v>34.07</v>
      </c>
      <c r="J435" s="601">
        <v>35.770000000000003</v>
      </c>
    </row>
    <row r="436" spans="1:10" ht="25.5">
      <c r="A436" s="600"/>
      <c r="B436" s="600"/>
      <c r="C436" s="600"/>
      <c r="D436" s="600"/>
      <c r="E436" s="600" t="s">
        <v>13662</v>
      </c>
      <c r="F436" s="599">
        <v>4.9060089101379987</v>
      </c>
      <c r="G436" s="600" t="s">
        <v>13661</v>
      </c>
      <c r="H436" s="599">
        <v>4.12</v>
      </c>
      <c r="I436" s="600" t="s">
        <v>13660</v>
      </c>
      <c r="J436" s="599">
        <v>9.0299999999999994</v>
      </c>
    </row>
    <row r="437" spans="1:10" ht="15" thickBot="1">
      <c r="A437" s="600"/>
      <c r="B437" s="600"/>
      <c r="C437" s="600"/>
      <c r="D437" s="600"/>
      <c r="E437" s="600" t="s">
        <v>13659</v>
      </c>
      <c r="F437" s="599">
        <v>14.1</v>
      </c>
      <c r="G437" s="600"/>
      <c r="H437" s="683" t="s">
        <v>13658</v>
      </c>
      <c r="I437" s="683"/>
      <c r="J437" s="599">
        <v>65.010000000000005</v>
      </c>
    </row>
    <row r="438" spans="1:10" ht="0.95" customHeight="1" thickTop="1">
      <c r="A438" s="598"/>
      <c r="B438" s="598"/>
      <c r="C438" s="598"/>
      <c r="D438" s="598"/>
      <c r="E438" s="598"/>
      <c r="F438" s="598"/>
      <c r="G438" s="598"/>
      <c r="H438" s="598"/>
      <c r="I438" s="598"/>
      <c r="J438" s="598"/>
    </row>
    <row r="439" spans="1:10" ht="18" customHeight="1">
      <c r="A439" s="613" t="s">
        <v>14557</v>
      </c>
      <c r="B439" s="611" t="s">
        <v>13677</v>
      </c>
      <c r="C439" s="613" t="s">
        <v>13676</v>
      </c>
      <c r="D439" s="613" t="s">
        <v>13675</v>
      </c>
      <c r="E439" s="684" t="s">
        <v>13674</v>
      </c>
      <c r="F439" s="684"/>
      <c r="G439" s="612" t="s">
        <v>13673</v>
      </c>
      <c r="H439" s="611" t="s">
        <v>13672</v>
      </c>
      <c r="I439" s="611" t="s">
        <v>13671</v>
      </c>
      <c r="J439" s="611" t="s">
        <v>13670</v>
      </c>
    </row>
    <row r="440" spans="1:10" ht="48" customHeight="1">
      <c r="A440" s="609" t="s">
        <v>13669</v>
      </c>
      <c r="B440" s="610" t="s">
        <v>14556</v>
      </c>
      <c r="C440" s="609" t="s">
        <v>20</v>
      </c>
      <c r="D440" s="609" t="s">
        <v>528</v>
      </c>
      <c r="E440" s="685" t="s">
        <v>13693</v>
      </c>
      <c r="F440" s="685"/>
      <c r="G440" s="608" t="s">
        <v>1</v>
      </c>
      <c r="H440" s="607">
        <v>1</v>
      </c>
      <c r="I440" s="606">
        <v>29.86</v>
      </c>
      <c r="J440" s="606">
        <v>29.86</v>
      </c>
    </row>
    <row r="441" spans="1:10" ht="24" customHeight="1">
      <c r="A441" s="617" t="s">
        <v>13683</v>
      </c>
      <c r="B441" s="618" t="s">
        <v>13692</v>
      </c>
      <c r="C441" s="617" t="s">
        <v>20</v>
      </c>
      <c r="D441" s="617" t="s">
        <v>7680</v>
      </c>
      <c r="E441" s="686" t="s">
        <v>13690</v>
      </c>
      <c r="F441" s="686"/>
      <c r="G441" s="616" t="s">
        <v>3</v>
      </c>
      <c r="H441" s="615">
        <v>0.12</v>
      </c>
      <c r="I441" s="614">
        <v>17.66</v>
      </c>
      <c r="J441" s="614">
        <v>2.11</v>
      </c>
    </row>
    <row r="442" spans="1:10" ht="24" customHeight="1">
      <c r="A442" s="617" t="s">
        <v>13683</v>
      </c>
      <c r="B442" s="618" t="s">
        <v>14054</v>
      </c>
      <c r="C442" s="617" t="s">
        <v>20</v>
      </c>
      <c r="D442" s="617" t="s">
        <v>7663</v>
      </c>
      <c r="E442" s="686" t="s">
        <v>13690</v>
      </c>
      <c r="F442" s="686"/>
      <c r="G442" s="616" t="s">
        <v>3</v>
      </c>
      <c r="H442" s="615">
        <v>0.12</v>
      </c>
      <c r="I442" s="614">
        <v>13.48</v>
      </c>
      <c r="J442" s="614">
        <v>1.61</v>
      </c>
    </row>
    <row r="443" spans="1:10" ht="24" customHeight="1">
      <c r="A443" s="604" t="s">
        <v>13666</v>
      </c>
      <c r="B443" s="605" t="s">
        <v>14361</v>
      </c>
      <c r="C443" s="604" t="s">
        <v>20</v>
      </c>
      <c r="D443" s="604" t="s">
        <v>8255</v>
      </c>
      <c r="E443" s="682" t="s">
        <v>13664</v>
      </c>
      <c r="F443" s="682"/>
      <c r="G443" s="603" t="s">
        <v>1</v>
      </c>
      <c r="H443" s="602">
        <v>1</v>
      </c>
      <c r="I443" s="601">
        <v>4.7300000000000004</v>
      </c>
      <c r="J443" s="601">
        <v>4.7300000000000004</v>
      </c>
    </row>
    <row r="444" spans="1:10" ht="24" customHeight="1">
      <c r="A444" s="604" t="s">
        <v>13666</v>
      </c>
      <c r="B444" s="605" t="s">
        <v>14555</v>
      </c>
      <c r="C444" s="604" t="s">
        <v>20</v>
      </c>
      <c r="D444" s="604" t="s">
        <v>9690</v>
      </c>
      <c r="E444" s="682" t="s">
        <v>13664</v>
      </c>
      <c r="F444" s="682"/>
      <c r="G444" s="603" t="s">
        <v>1</v>
      </c>
      <c r="H444" s="602">
        <v>1</v>
      </c>
      <c r="I444" s="601">
        <v>20.05</v>
      </c>
      <c r="J444" s="601">
        <v>20.05</v>
      </c>
    </row>
    <row r="445" spans="1:10" ht="36" customHeight="1">
      <c r="A445" s="604" t="s">
        <v>13666</v>
      </c>
      <c r="B445" s="605" t="s">
        <v>14360</v>
      </c>
      <c r="C445" s="604" t="s">
        <v>20</v>
      </c>
      <c r="D445" s="604" t="s">
        <v>11519</v>
      </c>
      <c r="E445" s="682" t="s">
        <v>13664</v>
      </c>
      <c r="F445" s="682"/>
      <c r="G445" s="603" t="s">
        <v>1</v>
      </c>
      <c r="H445" s="602">
        <v>4.5999999999999999E-2</v>
      </c>
      <c r="I445" s="601">
        <v>29.73</v>
      </c>
      <c r="J445" s="601">
        <v>1.36</v>
      </c>
    </row>
    <row r="446" spans="1:10" ht="25.5">
      <c r="A446" s="600"/>
      <c r="B446" s="600"/>
      <c r="C446" s="600"/>
      <c r="D446" s="600"/>
      <c r="E446" s="600" t="s">
        <v>13662</v>
      </c>
      <c r="F446" s="599">
        <v>1.5864392046071933</v>
      </c>
      <c r="G446" s="600" t="s">
        <v>13661</v>
      </c>
      <c r="H446" s="599">
        <v>1.33</v>
      </c>
      <c r="I446" s="600" t="s">
        <v>13660</v>
      </c>
      <c r="J446" s="599">
        <v>2.92</v>
      </c>
    </row>
    <row r="447" spans="1:10" ht="15" thickBot="1">
      <c r="A447" s="600"/>
      <c r="B447" s="600"/>
      <c r="C447" s="600"/>
      <c r="D447" s="600"/>
      <c r="E447" s="600" t="s">
        <v>13659</v>
      </c>
      <c r="F447" s="599">
        <v>8.27</v>
      </c>
      <c r="G447" s="600"/>
      <c r="H447" s="683" t="s">
        <v>13658</v>
      </c>
      <c r="I447" s="683"/>
      <c r="J447" s="599">
        <v>38.130000000000003</v>
      </c>
    </row>
    <row r="448" spans="1:10" ht="0.95" customHeight="1" thickTop="1">
      <c r="A448" s="598"/>
      <c r="B448" s="598"/>
      <c r="C448" s="598"/>
      <c r="D448" s="598"/>
      <c r="E448" s="598"/>
      <c r="F448" s="598"/>
      <c r="G448" s="598"/>
      <c r="H448" s="598"/>
      <c r="I448" s="598"/>
      <c r="J448" s="598"/>
    </row>
    <row r="449" spans="1:10" ht="18" customHeight="1">
      <c r="A449" s="613" t="s">
        <v>14554</v>
      </c>
      <c r="B449" s="611" t="s">
        <v>13677</v>
      </c>
      <c r="C449" s="613" t="s">
        <v>13676</v>
      </c>
      <c r="D449" s="613" t="s">
        <v>13675</v>
      </c>
      <c r="E449" s="684" t="s">
        <v>13674</v>
      </c>
      <c r="F449" s="684"/>
      <c r="G449" s="612" t="s">
        <v>13673</v>
      </c>
      <c r="H449" s="611" t="s">
        <v>13672</v>
      </c>
      <c r="I449" s="611" t="s">
        <v>13671</v>
      </c>
      <c r="J449" s="611" t="s">
        <v>13670</v>
      </c>
    </row>
    <row r="450" spans="1:10" ht="48" customHeight="1">
      <c r="A450" s="609" t="s">
        <v>13669</v>
      </c>
      <c r="B450" s="610" t="s">
        <v>14553</v>
      </c>
      <c r="C450" s="609" t="s">
        <v>20</v>
      </c>
      <c r="D450" s="609" t="s">
        <v>529</v>
      </c>
      <c r="E450" s="685" t="s">
        <v>13693</v>
      </c>
      <c r="F450" s="685"/>
      <c r="G450" s="608" t="s">
        <v>1</v>
      </c>
      <c r="H450" s="607">
        <v>1</v>
      </c>
      <c r="I450" s="606">
        <v>21.39</v>
      </c>
      <c r="J450" s="606">
        <v>21.39</v>
      </c>
    </row>
    <row r="451" spans="1:10" ht="24" customHeight="1">
      <c r="A451" s="617" t="s">
        <v>13683</v>
      </c>
      <c r="B451" s="618" t="s">
        <v>13692</v>
      </c>
      <c r="C451" s="617" t="s">
        <v>20</v>
      </c>
      <c r="D451" s="617" t="s">
        <v>7680</v>
      </c>
      <c r="E451" s="686" t="s">
        <v>13690</v>
      </c>
      <c r="F451" s="686"/>
      <c r="G451" s="616" t="s">
        <v>3</v>
      </c>
      <c r="H451" s="615">
        <v>0.25</v>
      </c>
      <c r="I451" s="614">
        <v>17.66</v>
      </c>
      <c r="J451" s="614">
        <v>4.41</v>
      </c>
    </row>
    <row r="452" spans="1:10" ht="24" customHeight="1">
      <c r="A452" s="617" t="s">
        <v>13683</v>
      </c>
      <c r="B452" s="618" t="s">
        <v>14054</v>
      </c>
      <c r="C452" s="617" t="s">
        <v>20</v>
      </c>
      <c r="D452" s="617" t="s">
        <v>7663</v>
      </c>
      <c r="E452" s="686" t="s">
        <v>13690</v>
      </c>
      <c r="F452" s="686"/>
      <c r="G452" s="616" t="s">
        <v>3</v>
      </c>
      <c r="H452" s="615">
        <v>0.25</v>
      </c>
      <c r="I452" s="614">
        <v>13.48</v>
      </c>
      <c r="J452" s="614">
        <v>3.37</v>
      </c>
    </row>
    <row r="453" spans="1:10" ht="24" customHeight="1">
      <c r="A453" s="604" t="s">
        <v>13666</v>
      </c>
      <c r="B453" s="605" t="s">
        <v>14361</v>
      </c>
      <c r="C453" s="604" t="s">
        <v>20</v>
      </c>
      <c r="D453" s="604" t="s">
        <v>8255</v>
      </c>
      <c r="E453" s="682" t="s">
        <v>13664</v>
      </c>
      <c r="F453" s="682"/>
      <c r="G453" s="603" t="s">
        <v>1</v>
      </c>
      <c r="H453" s="602">
        <v>1</v>
      </c>
      <c r="I453" s="601">
        <v>4.7300000000000004</v>
      </c>
      <c r="J453" s="601">
        <v>4.7300000000000004</v>
      </c>
    </row>
    <row r="454" spans="1:10" ht="24" customHeight="1">
      <c r="A454" s="604" t="s">
        <v>13666</v>
      </c>
      <c r="B454" s="605" t="s">
        <v>14552</v>
      </c>
      <c r="C454" s="604" t="s">
        <v>20</v>
      </c>
      <c r="D454" s="604" t="s">
        <v>10587</v>
      </c>
      <c r="E454" s="682" t="s">
        <v>13664</v>
      </c>
      <c r="F454" s="682"/>
      <c r="G454" s="603" t="s">
        <v>1</v>
      </c>
      <c r="H454" s="602">
        <v>1</v>
      </c>
      <c r="I454" s="601">
        <v>7.52</v>
      </c>
      <c r="J454" s="601">
        <v>7.52</v>
      </c>
    </row>
    <row r="455" spans="1:10" ht="36" customHeight="1">
      <c r="A455" s="604" t="s">
        <v>13666</v>
      </c>
      <c r="B455" s="605" t="s">
        <v>14360</v>
      </c>
      <c r="C455" s="604" t="s">
        <v>20</v>
      </c>
      <c r="D455" s="604" t="s">
        <v>11519</v>
      </c>
      <c r="E455" s="682" t="s">
        <v>13664</v>
      </c>
      <c r="F455" s="682"/>
      <c r="G455" s="603" t="s">
        <v>1</v>
      </c>
      <c r="H455" s="602">
        <v>4.5999999999999999E-2</v>
      </c>
      <c r="I455" s="601">
        <v>29.73</v>
      </c>
      <c r="J455" s="601">
        <v>1.36</v>
      </c>
    </row>
    <row r="456" spans="1:10" ht="25.5">
      <c r="A456" s="600"/>
      <c r="B456" s="600"/>
      <c r="C456" s="600"/>
      <c r="D456" s="600"/>
      <c r="E456" s="600" t="s">
        <v>13662</v>
      </c>
      <c r="F456" s="599">
        <v>3.3141366945561228</v>
      </c>
      <c r="G456" s="600" t="s">
        <v>13661</v>
      </c>
      <c r="H456" s="599">
        <v>2.79</v>
      </c>
      <c r="I456" s="600" t="s">
        <v>13660</v>
      </c>
      <c r="J456" s="599">
        <v>6.1</v>
      </c>
    </row>
    <row r="457" spans="1:10" ht="15" thickBot="1">
      <c r="A457" s="600"/>
      <c r="B457" s="600"/>
      <c r="C457" s="600"/>
      <c r="D457" s="600"/>
      <c r="E457" s="600" t="s">
        <v>13659</v>
      </c>
      <c r="F457" s="599">
        <v>5.92</v>
      </c>
      <c r="G457" s="600"/>
      <c r="H457" s="683" t="s">
        <v>13658</v>
      </c>
      <c r="I457" s="683"/>
      <c r="J457" s="599">
        <v>27.31</v>
      </c>
    </row>
    <row r="458" spans="1:10" ht="0.95" customHeight="1" thickTop="1">
      <c r="A458" s="598"/>
      <c r="B458" s="598"/>
      <c r="C458" s="598"/>
      <c r="D458" s="598"/>
      <c r="E458" s="598"/>
      <c r="F458" s="598"/>
      <c r="G458" s="598"/>
      <c r="H458" s="598"/>
      <c r="I458" s="598"/>
      <c r="J458" s="598"/>
    </row>
    <row r="459" spans="1:10" ht="18" customHeight="1">
      <c r="A459" s="613" t="s">
        <v>14551</v>
      </c>
      <c r="B459" s="611" t="s">
        <v>13677</v>
      </c>
      <c r="C459" s="613" t="s">
        <v>13676</v>
      </c>
      <c r="D459" s="613" t="s">
        <v>13675</v>
      </c>
      <c r="E459" s="684" t="s">
        <v>13674</v>
      </c>
      <c r="F459" s="684"/>
      <c r="G459" s="612" t="s">
        <v>13673</v>
      </c>
      <c r="H459" s="611" t="s">
        <v>13672</v>
      </c>
      <c r="I459" s="611" t="s">
        <v>13671</v>
      </c>
      <c r="J459" s="611" t="s">
        <v>13670</v>
      </c>
    </row>
    <row r="460" spans="1:10" ht="48" customHeight="1">
      <c r="A460" s="609" t="s">
        <v>13669</v>
      </c>
      <c r="B460" s="610" t="s">
        <v>14550</v>
      </c>
      <c r="C460" s="609" t="s">
        <v>20</v>
      </c>
      <c r="D460" s="609" t="s">
        <v>530</v>
      </c>
      <c r="E460" s="685" t="s">
        <v>13693</v>
      </c>
      <c r="F460" s="685"/>
      <c r="G460" s="608" t="s">
        <v>1</v>
      </c>
      <c r="H460" s="607">
        <v>1</v>
      </c>
      <c r="I460" s="606">
        <v>21.44</v>
      </c>
      <c r="J460" s="606">
        <v>21.44</v>
      </c>
    </row>
    <row r="461" spans="1:10" ht="24" customHeight="1">
      <c r="A461" s="617" t="s">
        <v>13683</v>
      </c>
      <c r="B461" s="618" t="s">
        <v>13692</v>
      </c>
      <c r="C461" s="617" t="s">
        <v>20</v>
      </c>
      <c r="D461" s="617" t="s">
        <v>7680</v>
      </c>
      <c r="E461" s="686" t="s">
        <v>13690</v>
      </c>
      <c r="F461" s="686"/>
      <c r="G461" s="616" t="s">
        <v>3</v>
      </c>
      <c r="H461" s="615">
        <v>0.25</v>
      </c>
      <c r="I461" s="614">
        <v>17.66</v>
      </c>
      <c r="J461" s="614">
        <v>4.41</v>
      </c>
    </row>
    <row r="462" spans="1:10" ht="24" customHeight="1">
      <c r="A462" s="617" t="s">
        <v>13683</v>
      </c>
      <c r="B462" s="618" t="s">
        <v>14054</v>
      </c>
      <c r="C462" s="617" t="s">
        <v>20</v>
      </c>
      <c r="D462" s="617" t="s">
        <v>7663</v>
      </c>
      <c r="E462" s="686" t="s">
        <v>13690</v>
      </c>
      <c r="F462" s="686"/>
      <c r="G462" s="616" t="s">
        <v>3</v>
      </c>
      <c r="H462" s="615">
        <v>0.25</v>
      </c>
      <c r="I462" s="614">
        <v>13.48</v>
      </c>
      <c r="J462" s="614">
        <v>3.37</v>
      </c>
    </row>
    <row r="463" spans="1:10" ht="24" customHeight="1">
      <c r="A463" s="604" t="s">
        <v>13666</v>
      </c>
      <c r="B463" s="605" t="s">
        <v>14361</v>
      </c>
      <c r="C463" s="604" t="s">
        <v>20</v>
      </c>
      <c r="D463" s="604" t="s">
        <v>8255</v>
      </c>
      <c r="E463" s="682" t="s">
        <v>13664</v>
      </c>
      <c r="F463" s="682"/>
      <c r="G463" s="603" t="s">
        <v>1</v>
      </c>
      <c r="H463" s="602">
        <v>1</v>
      </c>
      <c r="I463" s="601">
        <v>4.7300000000000004</v>
      </c>
      <c r="J463" s="601">
        <v>4.7300000000000004</v>
      </c>
    </row>
    <row r="464" spans="1:10" ht="24" customHeight="1">
      <c r="A464" s="604" t="s">
        <v>13666</v>
      </c>
      <c r="B464" s="605" t="s">
        <v>14549</v>
      </c>
      <c r="C464" s="604" t="s">
        <v>20</v>
      </c>
      <c r="D464" s="604" t="s">
        <v>10592</v>
      </c>
      <c r="E464" s="682" t="s">
        <v>13664</v>
      </c>
      <c r="F464" s="682"/>
      <c r="G464" s="603" t="s">
        <v>1</v>
      </c>
      <c r="H464" s="602">
        <v>1</v>
      </c>
      <c r="I464" s="601">
        <v>7.57</v>
      </c>
      <c r="J464" s="601">
        <v>7.57</v>
      </c>
    </row>
    <row r="465" spans="1:10" ht="36" customHeight="1">
      <c r="A465" s="604" t="s">
        <v>13666</v>
      </c>
      <c r="B465" s="605" t="s">
        <v>14360</v>
      </c>
      <c r="C465" s="604" t="s">
        <v>20</v>
      </c>
      <c r="D465" s="604" t="s">
        <v>11519</v>
      </c>
      <c r="E465" s="682" t="s">
        <v>13664</v>
      </c>
      <c r="F465" s="682"/>
      <c r="G465" s="603" t="s">
        <v>1</v>
      </c>
      <c r="H465" s="602">
        <v>4.5999999999999999E-2</v>
      </c>
      <c r="I465" s="601">
        <v>29.73</v>
      </c>
      <c r="J465" s="601">
        <v>1.36</v>
      </c>
    </row>
    <row r="466" spans="1:10" ht="25.5">
      <c r="A466" s="600"/>
      <c r="B466" s="600"/>
      <c r="C466" s="600"/>
      <c r="D466" s="600"/>
      <c r="E466" s="600" t="s">
        <v>13662</v>
      </c>
      <c r="F466" s="599">
        <v>3.3141366945561228</v>
      </c>
      <c r="G466" s="600" t="s">
        <v>13661</v>
      </c>
      <c r="H466" s="599">
        <v>2.79</v>
      </c>
      <c r="I466" s="600" t="s">
        <v>13660</v>
      </c>
      <c r="J466" s="599">
        <v>6.1</v>
      </c>
    </row>
    <row r="467" spans="1:10" ht="15" thickBot="1">
      <c r="A467" s="600"/>
      <c r="B467" s="600"/>
      <c r="C467" s="600"/>
      <c r="D467" s="600"/>
      <c r="E467" s="600" t="s">
        <v>13659</v>
      </c>
      <c r="F467" s="599">
        <v>5.93</v>
      </c>
      <c r="G467" s="600"/>
      <c r="H467" s="683" t="s">
        <v>13658</v>
      </c>
      <c r="I467" s="683"/>
      <c r="J467" s="599">
        <v>27.37</v>
      </c>
    </row>
    <row r="468" spans="1:10" ht="0.95" customHeight="1" thickTop="1">
      <c r="A468" s="598"/>
      <c r="B468" s="598"/>
      <c r="C468" s="598"/>
      <c r="D468" s="598"/>
      <c r="E468" s="598"/>
      <c r="F468" s="598"/>
      <c r="G468" s="598"/>
      <c r="H468" s="598"/>
      <c r="I468" s="598"/>
      <c r="J468" s="598"/>
    </row>
    <row r="469" spans="1:10" ht="18" customHeight="1">
      <c r="A469" s="613" t="s">
        <v>14548</v>
      </c>
      <c r="B469" s="611" t="s">
        <v>13677</v>
      </c>
      <c r="C469" s="613" t="s">
        <v>13676</v>
      </c>
      <c r="D469" s="613" t="s">
        <v>13675</v>
      </c>
      <c r="E469" s="684" t="s">
        <v>13674</v>
      </c>
      <c r="F469" s="684"/>
      <c r="G469" s="612" t="s">
        <v>13673</v>
      </c>
      <c r="H469" s="611" t="s">
        <v>13672</v>
      </c>
      <c r="I469" s="611" t="s">
        <v>13671</v>
      </c>
      <c r="J469" s="611" t="s">
        <v>13670</v>
      </c>
    </row>
    <row r="470" spans="1:10" ht="36" customHeight="1">
      <c r="A470" s="609" t="s">
        <v>13669</v>
      </c>
      <c r="B470" s="610" t="s">
        <v>14547</v>
      </c>
      <c r="C470" s="609" t="s">
        <v>20</v>
      </c>
      <c r="D470" s="609" t="s">
        <v>531</v>
      </c>
      <c r="E470" s="685" t="s">
        <v>13693</v>
      </c>
      <c r="F470" s="685"/>
      <c r="G470" s="608" t="s">
        <v>1</v>
      </c>
      <c r="H470" s="607">
        <v>1</v>
      </c>
      <c r="I470" s="606">
        <v>71.349999999999994</v>
      </c>
      <c r="J470" s="606">
        <v>71.349999999999994</v>
      </c>
    </row>
    <row r="471" spans="1:10" ht="24" customHeight="1">
      <c r="A471" s="617" t="s">
        <v>13683</v>
      </c>
      <c r="B471" s="618" t="s">
        <v>13692</v>
      </c>
      <c r="C471" s="617" t="s">
        <v>20</v>
      </c>
      <c r="D471" s="617" t="s">
        <v>7680</v>
      </c>
      <c r="E471" s="686" t="s">
        <v>13690</v>
      </c>
      <c r="F471" s="686"/>
      <c r="G471" s="616" t="s">
        <v>3</v>
      </c>
      <c r="H471" s="615">
        <v>0.185</v>
      </c>
      <c r="I471" s="614">
        <v>17.66</v>
      </c>
      <c r="J471" s="614">
        <v>3.26</v>
      </c>
    </row>
    <row r="472" spans="1:10" ht="24" customHeight="1">
      <c r="A472" s="617" t="s">
        <v>13683</v>
      </c>
      <c r="B472" s="618" t="s">
        <v>14054</v>
      </c>
      <c r="C472" s="617" t="s">
        <v>20</v>
      </c>
      <c r="D472" s="617" t="s">
        <v>7663</v>
      </c>
      <c r="E472" s="686" t="s">
        <v>13690</v>
      </c>
      <c r="F472" s="686"/>
      <c r="G472" s="616" t="s">
        <v>3</v>
      </c>
      <c r="H472" s="615">
        <v>0.185</v>
      </c>
      <c r="I472" s="614">
        <v>13.48</v>
      </c>
      <c r="J472" s="614">
        <v>2.4900000000000002</v>
      </c>
    </row>
    <row r="473" spans="1:10" ht="24" customHeight="1">
      <c r="A473" s="604" t="s">
        <v>13666</v>
      </c>
      <c r="B473" s="605" t="s">
        <v>14361</v>
      </c>
      <c r="C473" s="604" t="s">
        <v>20</v>
      </c>
      <c r="D473" s="604" t="s">
        <v>8255</v>
      </c>
      <c r="E473" s="682" t="s">
        <v>13664</v>
      </c>
      <c r="F473" s="682"/>
      <c r="G473" s="603" t="s">
        <v>1</v>
      </c>
      <c r="H473" s="602">
        <v>2</v>
      </c>
      <c r="I473" s="601">
        <v>4.7300000000000004</v>
      </c>
      <c r="J473" s="601">
        <v>9.4600000000000009</v>
      </c>
    </row>
    <row r="474" spans="1:10" ht="24" customHeight="1">
      <c r="A474" s="604" t="s">
        <v>13666</v>
      </c>
      <c r="B474" s="605" t="s">
        <v>14517</v>
      </c>
      <c r="C474" s="604" t="s">
        <v>20</v>
      </c>
      <c r="D474" s="604" t="s">
        <v>10691</v>
      </c>
      <c r="E474" s="682" t="s">
        <v>13664</v>
      </c>
      <c r="F474" s="682"/>
      <c r="G474" s="603" t="s">
        <v>1</v>
      </c>
      <c r="H474" s="602">
        <v>1</v>
      </c>
      <c r="I474" s="601">
        <v>53.41</v>
      </c>
      <c r="J474" s="601">
        <v>53.41</v>
      </c>
    </row>
    <row r="475" spans="1:10" ht="36" customHeight="1">
      <c r="A475" s="604" t="s">
        <v>13666</v>
      </c>
      <c r="B475" s="605" t="s">
        <v>14360</v>
      </c>
      <c r="C475" s="604" t="s">
        <v>20</v>
      </c>
      <c r="D475" s="604" t="s">
        <v>11519</v>
      </c>
      <c r="E475" s="682" t="s">
        <v>13664</v>
      </c>
      <c r="F475" s="682"/>
      <c r="G475" s="603" t="s">
        <v>1</v>
      </c>
      <c r="H475" s="602">
        <v>9.1999999999999998E-2</v>
      </c>
      <c r="I475" s="601">
        <v>29.73</v>
      </c>
      <c r="J475" s="601">
        <v>2.73</v>
      </c>
    </row>
    <row r="476" spans="1:10" ht="25.5">
      <c r="A476" s="600"/>
      <c r="B476" s="600"/>
      <c r="C476" s="600"/>
      <c r="D476" s="600"/>
      <c r="E476" s="600" t="s">
        <v>13662</v>
      </c>
      <c r="F476" s="599">
        <v>2.4502879495816581</v>
      </c>
      <c r="G476" s="600" t="s">
        <v>13661</v>
      </c>
      <c r="H476" s="599">
        <v>2.06</v>
      </c>
      <c r="I476" s="600" t="s">
        <v>13660</v>
      </c>
      <c r="J476" s="599">
        <v>4.51</v>
      </c>
    </row>
    <row r="477" spans="1:10" ht="15" thickBot="1">
      <c r="A477" s="600"/>
      <c r="B477" s="600"/>
      <c r="C477" s="600"/>
      <c r="D477" s="600"/>
      <c r="E477" s="600" t="s">
        <v>13659</v>
      </c>
      <c r="F477" s="599">
        <v>19.760000000000002</v>
      </c>
      <c r="G477" s="600"/>
      <c r="H477" s="683" t="s">
        <v>13658</v>
      </c>
      <c r="I477" s="683"/>
      <c r="J477" s="599">
        <v>91.11</v>
      </c>
    </row>
    <row r="478" spans="1:10" ht="0.95" customHeight="1" thickTop="1">
      <c r="A478" s="598"/>
      <c r="B478" s="598"/>
      <c r="C478" s="598"/>
      <c r="D478" s="598"/>
      <c r="E478" s="598"/>
      <c r="F478" s="598"/>
      <c r="G478" s="598"/>
      <c r="H478" s="598"/>
      <c r="I478" s="598"/>
      <c r="J478" s="598"/>
    </row>
    <row r="479" spans="1:10" ht="18" customHeight="1">
      <c r="A479" s="613" t="s">
        <v>14546</v>
      </c>
      <c r="B479" s="611" t="s">
        <v>13677</v>
      </c>
      <c r="C479" s="613" t="s">
        <v>13676</v>
      </c>
      <c r="D479" s="613" t="s">
        <v>13675</v>
      </c>
      <c r="E479" s="684" t="s">
        <v>13674</v>
      </c>
      <c r="F479" s="684"/>
      <c r="G479" s="612" t="s">
        <v>13673</v>
      </c>
      <c r="H479" s="611" t="s">
        <v>13672</v>
      </c>
      <c r="I479" s="611" t="s">
        <v>13671</v>
      </c>
      <c r="J479" s="611" t="s">
        <v>13670</v>
      </c>
    </row>
    <row r="480" spans="1:10" ht="36" customHeight="1">
      <c r="A480" s="609" t="s">
        <v>13669</v>
      </c>
      <c r="B480" s="610" t="s">
        <v>14545</v>
      </c>
      <c r="C480" s="609" t="s">
        <v>20</v>
      </c>
      <c r="D480" s="609" t="s">
        <v>538</v>
      </c>
      <c r="E480" s="685" t="s">
        <v>13693</v>
      </c>
      <c r="F480" s="685"/>
      <c r="G480" s="608" t="s">
        <v>0</v>
      </c>
      <c r="H480" s="607">
        <v>1</v>
      </c>
      <c r="I480" s="606">
        <v>14.58</v>
      </c>
      <c r="J480" s="606">
        <v>14.58</v>
      </c>
    </row>
    <row r="481" spans="1:10" ht="24" customHeight="1">
      <c r="A481" s="617" t="s">
        <v>13683</v>
      </c>
      <c r="B481" s="618" t="s">
        <v>13692</v>
      </c>
      <c r="C481" s="617" t="s">
        <v>20</v>
      </c>
      <c r="D481" s="617" t="s">
        <v>7680</v>
      </c>
      <c r="E481" s="686" t="s">
        <v>13690</v>
      </c>
      <c r="F481" s="686"/>
      <c r="G481" s="616" t="s">
        <v>3</v>
      </c>
      <c r="H481" s="615">
        <v>0.3</v>
      </c>
      <c r="I481" s="614">
        <v>17.66</v>
      </c>
      <c r="J481" s="614">
        <v>5.29</v>
      </c>
    </row>
    <row r="482" spans="1:10" ht="24" customHeight="1">
      <c r="A482" s="617" t="s">
        <v>13683</v>
      </c>
      <c r="B482" s="618" t="s">
        <v>14054</v>
      </c>
      <c r="C482" s="617" t="s">
        <v>20</v>
      </c>
      <c r="D482" s="617" t="s">
        <v>7663</v>
      </c>
      <c r="E482" s="686" t="s">
        <v>13690</v>
      </c>
      <c r="F482" s="686"/>
      <c r="G482" s="616" t="s">
        <v>3</v>
      </c>
      <c r="H482" s="615">
        <v>0.3</v>
      </c>
      <c r="I482" s="614">
        <v>13.48</v>
      </c>
      <c r="J482" s="614">
        <v>4.04</v>
      </c>
    </row>
    <row r="483" spans="1:10" ht="24" customHeight="1">
      <c r="A483" s="604" t="s">
        <v>13666</v>
      </c>
      <c r="B483" s="605" t="s">
        <v>14088</v>
      </c>
      <c r="C483" s="604" t="s">
        <v>20</v>
      </c>
      <c r="D483" s="604" t="s">
        <v>10821</v>
      </c>
      <c r="E483" s="682" t="s">
        <v>13664</v>
      </c>
      <c r="F483" s="682"/>
      <c r="G483" s="603" t="s">
        <v>1</v>
      </c>
      <c r="H483" s="602">
        <v>0.1</v>
      </c>
      <c r="I483" s="601">
        <v>2.19</v>
      </c>
      <c r="J483" s="601">
        <v>0.21</v>
      </c>
    </row>
    <row r="484" spans="1:10" ht="24" customHeight="1">
      <c r="A484" s="604" t="s">
        <v>13666</v>
      </c>
      <c r="B484" s="605" t="s">
        <v>14544</v>
      </c>
      <c r="C484" s="604" t="s">
        <v>20</v>
      </c>
      <c r="D484" s="604" t="s">
        <v>12980</v>
      </c>
      <c r="E484" s="682" t="s">
        <v>13664</v>
      </c>
      <c r="F484" s="682"/>
      <c r="G484" s="603" t="s">
        <v>0</v>
      </c>
      <c r="H484" s="602">
        <v>1.05</v>
      </c>
      <c r="I484" s="601">
        <v>4.8</v>
      </c>
      <c r="J484" s="601">
        <v>5.04</v>
      </c>
    </row>
    <row r="485" spans="1:10" ht="25.5">
      <c r="A485" s="600"/>
      <c r="B485" s="600"/>
      <c r="C485" s="600"/>
      <c r="D485" s="600"/>
      <c r="E485" s="600" t="s">
        <v>13662</v>
      </c>
      <c r="F485" s="599">
        <v>3.9769640334673477</v>
      </c>
      <c r="G485" s="600" t="s">
        <v>13661</v>
      </c>
      <c r="H485" s="599">
        <v>3.34</v>
      </c>
      <c r="I485" s="600" t="s">
        <v>13660</v>
      </c>
      <c r="J485" s="599">
        <v>7.32</v>
      </c>
    </row>
    <row r="486" spans="1:10" ht="15" thickBot="1">
      <c r="A486" s="600"/>
      <c r="B486" s="600"/>
      <c r="C486" s="600"/>
      <c r="D486" s="600"/>
      <c r="E486" s="600" t="s">
        <v>13659</v>
      </c>
      <c r="F486" s="599">
        <v>4.03</v>
      </c>
      <c r="G486" s="600"/>
      <c r="H486" s="683" t="s">
        <v>13658</v>
      </c>
      <c r="I486" s="683"/>
      <c r="J486" s="599">
        <v>18.61</v>
      </c>
    </row>
    <row r="487" spans="1:10" ht="0.95" customHeight="1" thickTop="1">
      <c r="A487" s="598"/>
      <c r="B487" s="598"/>
      <c r="C487" s="598"/>
      <c r="D487" s="598"/>
      <c r="E487" s="598"/>
      <c r="F487" s="598"/>
      <c r="G487" s="598"/>
      <c r="H487" s="598"/>
      <c r="I487" s="598"/>
      <c r="J487" s="598"/>
    </row>
    <row r="488" spans="1:10" ht="18" customHeight="1">
      <c r="A488" s="613" t="s">
        <v>14543</v>
      </c>
      <c r="B488" s="611" t="s">
        <v>13677</v>
      </c>
      <c r="C488" s="613" t="s">
        <v>13676</v>
      </c>
      <c r="D488" s="613" t="s">
        <v>13675</v>
      </c>
      <c r="E488" s="684" t="s">
        <v>13674</v>
      </c>
      <c r="F488" s="684"/>
      <c r="G488" s="612" t="s">
        <v>13673</v>
      </c>
      <c r="H488" s="611" t="s">
        <v>13672</v>
      </c>
      <c r="I488" s="611" t="s">
        <v>13671</v>
      </c>
      <c r="J488" s="611" t="s">
        <v>13670</v>
      </c>
    </row>
    <row r="489" spans="1:10" ht="36" customHeight="1">
      <c r="A489" s="609" t="s">
        <v>13669</v>
      </c>
      <c r="B489" s="610" t="s">
        <v>14542</v>
      </c>
      <c r="C489" s="609" t="s">
        <v>20</v>
      </c>
      <c r="D489" s="609" t="s">
        <v>540</v>
      </c>
      <c r="E489" s="685" t="s">
        <v>13693</v>
      </c>
      <c r="F489" s="685"/>
      <c r="G489" s="608" t="s">
        <v>0</v>
      </c>
      <c r="H489" s="607">
        <v>1</v>
      </c>
      <c r="I489" s="606">
        <v>22.69</v>
      </c>
      <c r="J489" s="606">
        <v>22.69</v>
      </c>
    </row>
    <row r="490" spans="1:10" ht="24" customHeight="1">
      <c r="A490" s="617" t="s">
        <v>13683</v>
      </c>
      <c r="B490" s="618" t="s">
        <v>13692</v>
      </c>
      <c r="C490" s="617" t="s">
        <v>20</v>
      </c>
      <c r="D490" s="617" t="s">
        <v>7680</v>
      </c>
      <c r="E490" s="686" t="s">
        <v>13690</v>
      </c>
      <c r="F490" s="686"/>
      <c r="G490" s="616" t="s">
        <v>3</v>
      </c>
      <c r="H490" s="615">
        <v>0.38</v>
      </c>
      <c r="I490" s="614">
        <v>17.66</v>
      </c>
      <c r="J490" s="614">
        <v>6.71</v>
      </c>
    </row>
    <row r="491" spans="1:10" ht="24" customHeight="1">
      <c r="A491" s="617" t="s">
        <v>13683</v>
      </c>
      <c r="B491" s="618" t="s">
        <v>14054</v>
      </c>
      <c r="C491" s="617" t="s">
        <v>20</v>
      </c>
      <c r="D491" s="617" t="s">
        <v>7663</v>
      </c>
      <c r="E491" s="686" t="s">
        <v>13690</v>
      </c>
      <c r="F491" s="686"/>
      <c r="G491" s="616" t="s">
        <v>3</v>
      </c>
      <c r="H491" s="615">
        <v>0.38</v>
      </c>
      <c r="I491" s="614">
        <v>13.48</v>
      </c>
      <c r="J491" s="614">
        <v>5.12</v>
      </c>
    </row>
    <row r="492" spans="1:10" ht="24" customHeight="1">
      <c r="A492" s="604" t="s">
        <v>13666</v>
      </c>
      <c r="B492" s="605" t="s">
        <v>14105</v>
      </c>
      <c r="C492" s="604" t="s">
        <v>20</v>
      </c>
      <c r="D492" s="604" t="s">
        <v>8197</v>
      </c>
      <c r="E492" s="682" t="s">
        <v>13664</v>
      </c>
      <c r="F492" s="682"/>
      <c r="G492" s="603" t="s">
        <v>1</v>
      </c>
      <c r="H492" s="602">
        <v>1.0800000000000001E-2</v>
      </c>
      <c r="I492" s="601">
        <v>81.209999999999994</v>
      </c>
      <c r="J492" s="601">
        <v>0.87</v>
      </c>
    </row>
    <row r="493" spans="1:10" ht="24" customHeight="1">
      <c r="A493" s="604" t="s">
        <v>13666</v>
      </c>
      <c r="B493" s="605" t="s">
        <v>14088</v>
      </c>
      <c r="C493" s="604" t="s">
        <v>20</v>
      </c>
      <c r="D493" s="604" t="s">
        <v>10821</v>
      </c>
      <c r="E493" s="682" t="s">
        <v>13664</v>
      </c>
      <c r="F493" s="682"/>
      <c r="G493" s="603" t="s">
        <v>1</v>
      </c>
      <c r="H493" s="602">
        <v>0.127</v>
      </c>
      <c r="I493" s="601">
        <v>2.19</v>
      </c>
      <c r="J493" s="601">
        <v>0.27</v>
      </c>
    </row>
    <row r="494" spans="1:10" ht="24" customHeight="1">
      <c r="A494" s="604" t="s">
        <v>13666</v>
      </c>
      <c r="B494" s="605" t="s">
        <v>14087</v>
      </c>
      <c r="C494" s="604" t="s">
        <v>20</v>
      </c>
      <c r="D494" s="604" t="s">
        <v>12141</v>
      </c>
      <c r="E494" s="682" t="s">
        <v>13664</v>
      </c>
      <c r="F494" s="682"/>
      <c r="G494" s="603" t="s">
        <v>1</v>
      </c>
      <c r="H494" s="602">
        <v>1.6299999999999999E-2</v>
      </c>
      <c r="I494" s="601">
        <v>70.52</v>
      </c>
      <c r="J494" s="601">
        <v>1.1399999999999999</v>
      </c>
    </row>
    <row r="495" spans="1:10" ht="24" customHeight="1">
      <c r="A495" s="604" t="s">
        <v>13666</v>
      </c>
      <c r="B495" s="605" t="s">
        <v>14541</v>
      </c>
      <c r="C495" s="604" t="s">
        <v>20</v>
      </c>
      <c r="D495" s="604" t="s">
        <v>13007</v>
      </c>
      <c r="E495" s="682" t="s">
        <v>13664</v>
      </c>
      <c r="F495" s="682"/>
      <c r="G495" s="603" t="s">
        <v>0</v>
      </c>
      <c r="H495" s="602">
        <v>1.05</v>
      </c>
      <c r="I495" s="601">
        <v>8.18</v>
      </c>
      <c r="J495" s="601">
        <v>8.58</v>
      </c>
    </row>
    <row r="496" spans="1:10" ht="25.5">
      <c r="A496" s="600"/>
      <c r="B496" s="600"/>
      <c r="C496" s="600"/>
      <c r="D496" s="600"/>
      <c r="E496" s="600" t="s">
        <v>13662</v>
      </c>
      <c r="F496" s="599">
        <v>5.0364011735303702</v>
      </c>
      <c r="G496" s="600" t="s">
        <v>13661</v>
      </c>
      <c r="H496" s="599">
        <v>4.2300000000000004</v>
      </c>
      <c r="I496" s="600" t="s">
        <v>13660</v>
      </c>
      <c r="J496" s="599">
        <v>9.27</v>
      </c>
    </row>
    <row r="497" spans="1:10" ht="15" thickBot="1">
      <c r="A497" s="600"/>
      <c r="B497" s="600"/>
      <c r="C497" s="600"/>
      <c r="D497" s="600"/>
      <c r="E497" s="600" t="s">
        <v>13659</v>
      </c>
      <c r="F497" s="599">
        <v>6.28</v>
      </c>
      <c r="G497" s="600"/>
      <c r="H497" s="683" t="s">
        <v>13658</v>
      </c>
      <c r="I497" s="683"/>
      <c r="J497" s="599">
        <v>28.97</v>
      </c>
    </row>
    <row r="498" spans="1:10" ht="0.95" customHeight="1" thickTop="1">
      <c r="A498" s="598"/>
      <c r="B498" s="598"/>
      <c r="C498" s="598"/>
      <c r="D498" s="598"/>
      <c r="E498" s="598"/>
      <c r="F498" s="598"/>
      <c r="G498" s="598"/>
      <c r="H498" s="598"/>
      <c r="I498" s="598"/>
      <c r="J498" s="598"/>
    </row>
    <row r="499" spans="1:10" ht="18" customHeight="1">
      <c r="A499" s="613" t="s">
        <v>14540</v>
      </c>
      <c r="B499" s="611" t="s">
        <v>13677</v>
      </c>
      <c r="C499" s="613" t="s">
        <v>13676</v>
      </c>
      <c r="D499" s="613" t="s">
        <v>13675</v>
      </c>
      <c r="E499" s="684" t="s">
        <v>13674</v>
      </c>
      <c r="F499" s="684"/>
      <c r="G499" s="612" t="s">
        <v>13673</v>
      </c>
      <c r="H499" s="611" t="s">
        <v>13672</v>
      </c>
      <c r="I499" s="611" t="s">
        <v>13671</v>
      </c>
      <c r="J499" s="611" t="s">
        <v>13670</v>
      </c>
    </row>
    <row r="500" spans="1:10" ht="36" customHeight="1">
      <c r="A500" s="609" t="s">
        <v>13669</v>
      </c>
      <c r="B500" s="610" t="s">
        <v>14539</v>
      </c>
      <c r="C500" s="609" t="s">
        <v>20</v>
      </c>
      <c r="D500" s="609" t="s">
        <v>542</v>
      </c>
      <c r="E500" s="685" t="s">
        <v>13693</v>
      </c>
      <c r="F500" s="685"/>
      <c r="G500" s="608" t="s">
        <v>0</v>
      </c>
      <c r="H500" s="607">
        <v>1</v>
      </c>
      <c r="I500" s="606">
        <v>35.42</v>
      </c>
      <c r="J500" s="606">
        <v>35.42</v>
      </c>
    </row>
    <row r="501" spans="1:10" ht="24" customHeight="1">
      <c r="A501" s="617" t="s">
        <v>13683</v>
      </c>
      <c r="B501" s="618" t="s">
        <v>13692</v>
      </c>
      <c r="C501" s="617" t="s">
        <v>20</v>
      </c>
      <c r="D501" s="617" t="s">
        <v>7680</v>
      </c>
      <c r="E501" s="686" t="s">
        <v>13690</v>
      </c>
      <c r="F501" s="686"/>
      <c r="G501" s="616" t="s">
        <v>3</v>
      </c>
      <c r="H501" s="615">
        <v>0.32500000000000001</v>
      </c>
      <c r="I501" s="614">
        <v>17.66</v>
      </c>
      <c r="J501" s="614">
        <v>5.73</v>
      </c>
    </row>
    <row r="502" spans="1:10" ht="24" customHeight="1">
      <c r="A502" s="617" t="s">
        <v>13683</v>
      </c>
      <c r="B502" s="618" t="s">
        <v>14054</v>
      </c>
      <c r="C502" s="617" t="s">
        <v>20</v>
      </c>
      <c r="D502" s="617" t="s">
        <v>7663</v>
      </c>
      <c r="E502" s="686" t="s">
        <v>13690</v>
      </c>
      <c r="F502" s="686"/>
      <c r="G502" s="616" t="s">
        <v>3</v>
      </c>
      <c r="H502" s="615">
        <v>0.32500000000000001</v>
      </c>
      <c r="I502" s="614">
        <v>13.48</v>
      </c>
      <c r="J502" s="614">
        <v>4.38</v>
      </c>
    </row>
    <row r="503" spans="1:10" ht="24" customHeight="1">
      <c r="A503" s="604" t="s">
        <v>13666</v>
      </c>
      <c r="B503" s="605" t="s">
        <v>14105</v>
      </c>
      <c r="C503" s="604" t="s">
        <v>20</v>
      </c>
      <c r="D503" s="604" t="s">
        <v>8197</v>
      </c>
      <c r="E503" s="682" t="s">
        <v>13664</v>
      </c>
      <c r="F503" s="682"/>
      <c r="G503" s="603" t="s">
        <v>1</v>
      </c>
      <c r="H503" s="602">
        <v>2.93E-2</v>
      </c>
      <c r="I503" s="601">
        <v>81.209999999999994</v>
      </c>
      <c r="J503" s="601">
        <v>2.37</v>
      </c>
    </row>
    <row r="504" spans="1:10" ht="24" customHeight="1">
      <c r="A504" s="604" t="s">
        <v>13666</v>
      </c>
      <c r="B504" s="605" t="s">
        <v>14088</v>
      </c>
      <c r="C504" s="604" t="s">
        <v>20</v>
      </c>
      <c r="D504" s="604" t="s">
        <v>10821</v>
      </c>
      <c r="E504" s="682" t="s">
        <v>13664</v>
      </c>
      <c r="F504" s="682"/>
      <c r="G504" s="603" t="s">
        <v>1</v>
      </c>
      <c r="H504" s="602">
        <v>0.1085</v>
      </c>
      <c r="I504" s="601">
        <v>2.19</v>
      </c>
      <c r="J504" s="601">
        <v>0.23</v>
      </c>
    </row>
    <row r="505" spans="1:10" ht="24" customHeight="1">
      <c r="A505" s="604" t="s">
        <v>13666</v>
      </c>
      <c r="B505" s="605" t="s">
        <v>14087</v>
      </c>
      <c r="C505" s="604" t="s">
        <v>20</v>
      </c>
      <c r="D505" s="604" t="s">
        <v>12141</v>
      </c>
      <c r="E505" s="682" t="s">
        <v>13664</v>
      </c>
      <c r="F505" s="682"/>
      <c r="G505" s="603" t="s">
        <v>1</v>
      </c>
      <c r="H505" s="602">
        <v>4.5499999999999999E-2</v>
      </c>
      <c r="I505" s="601">
        <v>70.52</v>
      </c>
      <c r="J505" s="601">
        <v>3.2</v>
      </c>
    </row>
    <row r="506" spans="1:10" ht="24" customHeight="1">
      <c r="A506" s="604" t="s">
        <v>13666</v>
      </c>
      <c r="B506" s="605" t="s">
        <v>14538</v>
      </c>
      <c r="C506" s="604" t="s">
        <v>20</v>
      </c>
      <c r="D506" s="604" t="s">
        <v>13026</v>
      </c>
      <c r="E506" s="682" t="s">
        <v>13664</v>
      </c>
      <c r="F506" s="682"/>
      <c r="G506" s="603" t="s">
        <v>0</v>
      </c>
      <c r="H506" s="602">
        <v>1.04</v>
      </c>
      <c r="I506" s="601">
        <v>18.760000000000002</v>
      </c>
      <c r="J506" s="601">
        <v>19.510000000000002</v>
      </c>
    </row>
    <row r="507" spans="1:10" ht="25.5">
      <c r="A507" s="600"/>
      <c r="B507" s="600"/>
      <c r="C507" s="600"/>
      <c r="D507" s="600"/>
      <c r="E507" s="600" t="s">
        <v>13662</v>
      </c>
      <c r="F507" s="599">
        <v>4.3029446919482774</v>
      </c>
      <c r="G507" s="600" t="s">
        <v>13661</v>
      </c>
      <c r="H507" s="599">
        <v>3.62</v>
      </c>
      <c r="I507" s="600" t="s">
        <v>13660</v>
      </c>
      <c r="J507" s="599">
        <v>7.92</v>
      </c>
    </row>
    <row r="508" spans="1:10" ht="15" thickBot="1">
      <c r="A508" s="600"/>
      <c r="B508" s="600"/>
      <c r="C508" s="600"/>
      <c r="D508" s="600"/>
      <c r="E508" s="600" t="s">
        <v>13659</v>
      </c>
      <c r="F508" s="599">
        <v>9.81</v>
      </c>
      <c r="G508" s="600"/>
      <c r="H508" s="683" t="s">
        <v>13658</v>
      </c>
      <c r="I508" s="683"/>
      <c r="J508" s="599">
        <v>45.23</v>
      </c>
    </row>
    <row r="509" spans="1:10" ht="0.95" customHeight="1" thickTop="1">
      <c r="A509" s="598"/>
      <c r="B509" s="598"/>
      <c r="C509" s="598"/>
      <c r="D509" s="598"/>
      <c r="E509" s="598"/>
      <c r="F509" s="598"/>
      <c r="G509" s="598"/>
      <c r="H509" s="598"/>
      <c r="I509" s="598"/>
      <c r="J509" s="598"/>
    </row>
    <row r="510" spans="1:10" ht="18" customHeight="1">
      <c r="A510" s="613" t="s">
        <v>14537</v>
      </c>
      <c r="B510" s="611" t="s">
        <v>13677</v>
      </c>
      <c r="C510" s="613" t="s">
        <v>13676</v>
      </c>
      <c r="D510" s="613" t="s">
        <v>13675</v>
      </c>
      <c r="E510" s="684" t="s">
        <v>13674</v>
      </c>
      <c r="F510" s="684"/>
      <c r="G510" s="612" t="s">
        <v>13673</v>
      </c>
      <c r="H510" s="611" t="s">
        <v>13672</v>
      </c>
      <c r="I510" s="611" t="s">
        <v>13671</v>
      </c>
      <c r="J510" s="611" t="s">
        <v>13670</v>
      </c>
    </row>
    <row r="511" spans="1:10" ht="48" customHeight="1">
      <c r="A511" s="609" t="s">
        <v>13669</v>
      </c>
      <c r="B511" s="610" t="s">
        <v>14536</v>
      </c>
      <c r="C511" s="609" t="s">
        <v>20</v>
      </c>
      <c r="D511" s="609" t="s">
        <v>546</v>
      </c>
      <c r="E511" s="685" t="s">
        <v>13693</v>
      </c>
      <c r="F511" s="685"/>
      <c r="G511" s="608" t="s">
        <v>1</v>
      </c>
      <c r="H511" s="607">
        <v>1</v>
      </c>
      <c r="I511" s="606">
        <v>8.91</v>
      </c>
      <c r="J511" s="606">
        <v>8.91</v>
      </c>
    </row>
    <row r="512" spans="1:10" ht="24" customHeight="1">
      <c r="A512" s="617" t="s">
        <v>13683</v>
      </c>
      <c r="B512" s="618" t="s">
        <v>13692</v>
      </c>
      <c r="C512" s="617" t="s">
        <v>20</v>
      </c>
      <c r="D512" s="617" t="s">
        <v>7680</v>
      </c>
      <c r="E512" s="686" t="s">
        <v>13690</v>
      </c>
      <c r="F512" s="686"/>
      <c r="G512" s="616" t="s">
        <v>3</v>
      </c>
      <c r="H512" s="615">
        <v>0.1</v>
      </c>
      <c r="I512" s="614">
        <v>17.66</v>
      </c>
      <c r="J512" s="614">
        <v>1.76</v>
      </c>
    </row>
    <row r="513" spans="1:10" ht="24" customHeight="1">
      <c r="A513" s="617" t="s">
        <v>13683</v>
      </c>
      <c r="B513" s="618" t="s">
        <v>14054</v>
      </c>
      <c r="C513" s="617" t="s">
        <v>20</v>
      </c>
      <c r="D513" s="617" t="s">
        <v>7663</v>
      </c>
      <c r="E513" s="686" t="s">
        <v>13690</v>
      </c>
      <c r="F513" s="686"/>
      <c r="G513" s="616" t="s">
        <v>3</v>
      </c>
      <c r="H513" s="615">
        <v>0.1</v>
      </c>
      <c r="I513" s="614">
        <v>13.48</v>
      </c>
      <c r="J513" s="614">
        <v>1.34</v>
      </c>
    </row>
    <row r="514" spans="1:10" ht="24" customHeight="1">
      <c r="A514" s="604" t="s">
        <v>13666</v>
      </c>
      <c r="B514" s="605" t="s">
        <v>14105</v>
      </c>
      <c r="C514" s="604" t="s">
        <v>20</v>
      </c>
      <c r="D514" s="604" t="s">
        <v>8197</v>
      </c>
      <c r="E514" s="682" t="s">
        <v>13664</v>
      </c>
      <c r="F514" s="682"/>
      <c r="G514" s="603" t="s">
        <v>1</v>
      </c>
      <c r="H514" s="602">
        <v>9.9000000000000008E-3</v>
      </c>
      <c r="I514" s="601">
        <v>81.209999999999994</v>
      </c>
      <c r="J514" s="601">
        <v>0.8</v>
      </c>
    </row>
    <row r="515" spans="1:10" ht="24" customHeight="1">
      <c r="A515" s="604" t="s">
        <v>13666</v>
      </c>
      <c r="B515" s="605" t="s">
        <v>14535</v>
      </c>
      <c r="C515" s="604" t="s">
        <v>20</v>
      </c>
      <c r="D515" s="604" t="s">
        <v>9688</v>
      </c>
      <c r="E515" s="682" t="s">
        <v>13664</v>
      </c>
      <c r="F515" s="682"/>
      <c r="G515" s="603" t="s">
        <v>1</v>
      </c>
      <c r="H515" s="602">
        <v>1</v>
      </c>
      <c r="I515" s="601">
        <v>3.92</v>
      </c>
      <c r="J515" s="601">
        <v>3.92</v>
      </c>
    </row>
    <row r="516" spans="1:10" ht="24" customHeight="1">
      <c r="A516" s="604" t="s">
        <v>13666</v>
      </c>
      <c r="B516" s="605" t="s">
        <v>14088</v>
      </c>
      <c r="C516" s="604" t="s">
        <v>20</v>
      </c>
      <c r="D516" s="604" t="s">
        <v>10821</v>
      </c>
      <c r="E516" s="682" t="s">
        <v>13664</v>
      </c>
      <c r="F516" s="682"/>
      <c r="G516" s="603" t="s">
        <v>1</v>
      </c>
      <c r="H516" s="602">
        <v>2.1000000000000001E-2</v>
      </c>
      <c r="I516" s="601">
        <v>2.19</v>
      </c>
      <c r="J516" s="601">
        <v>0.04</v>
      </c>
    </row>
    <row r="517" spans="1:10" ht="24" customHeight="1">
      <c r="A517" s="604" t="s">
        <v>13666</v>
      </c>
      <c r="B517" s="605" t="s">
        <v>14087</v>
      </c>
      <c r="C517" s="604" t="s">
        <v>20</v>
      </c>
      <c r="D517" s="604" t="s">
        <v>12141</v>
      </c>
      <c r="E517" s="682" t="s">
        <v>13664</v>
      </c>
      <c r="F517" s="682"/>
      <c r="G517" s="603" t="s">
        <v>1</v>
      </c>
      <c r="H517" s="602">
        <v>1.4999999999999999E-2</v>
      </c>
      <c r="I517" s="601">
        <v>70.52</v>
      </c>
      <c r="J517" s="601">
        <v>1.05</v>
      </c>
    </row>
    <row r="518" spans="1:10" ht="25.5">
      <c r="A518" s="600"/>
      <c r="B518" s="600"/>
      <c r="C518" s="600"/>
      <c r="D518" s="600"/>
      <c r="E518" s="600" t="s">
        <v>13662</v>
      </c>
      <c r="F518" s="599">
        <v>1.3256546778224492</v>
      </c>
      <c r="G518" s="600" t="s">
        <v>13661</v>
      </c>
      <c r="H518" s="599">
        <v>1.1100000000000001</v>
      </c>
      <c r="I518" s="600" t="s">
        <v>13660</v>
      </c>
      <c r="J518" s="599">
        <v>2.44</v>
      </c>
    </row>
    <row r="519" spans="1:10" ht="15" thickBot="1">
      <c r="A519" s="600"/>
      <c r="B519" s="600"/>
      <c r="C519" s="600"/>
      <c r="D519" s="600"/>
      <c r="E519" s="600" t="s">
        <v>13659</v>
      </c>
      <c r="F519" s="599">
        <v>2.46</v>
      </c>
      <c r="G519" s="600"/>
      <c r="H519" s="683" t="s">
        <v>13658</v>
      </c>
      <c r="I519" s="683"/>
      <c r="J519" s="599">
        <v>11.37</v>
      </c>
    </row>
    <row r="520" spans="1:10" ht="0.95" customHeight="1" thickTop="1">
      <c r="A520" s="598"/>
      <c r="B520" s="598"/>
      <c r="C520" s="598"/>
      <c r="D520" s="598"/>
      <c r="E520" s="598"/>
      <c r="F520" s="598"/>
      <c r="G520" s="598"/>
      <c r="H520" s="598"/>
      <c r="I520" s="598"/>
      <c r="J520" s="598"/>
    </row>
    <row r="521" spans="1:10" ht="18" customHeight="1">
      <c r="A521" s="613" t="s">
        <v>14534</v>
      </c>
      <c r="B521" s="611" t="s">
        <v>13677</v>
      </c>
      <c r="C521" s="613" t="s">
        <v>13676</v>
      </c>
      <c r="D521" s="613" t="s">
        <v>13675</v>
      </c>
      <c r="E521" s="684" t="s">
        <v>13674</v>
      </c>
      <c r="F521" s="684"/>
      <c r="G521" s="612" t="s">
        <v>13673</v>
      </c>
      <c r="H521" s="611" t="s">
        <v>13672</v>
      </c>
      <c r="I521" s="611" t="s">
        <v>13671</v>
      </c>
      <c r="J521" s="611" t="s">
        <v>13670</v>
      </c>
    </row>
    <row r="522" spans="1:10" ht="36" customHeight="1">
      <c r="A522" s="609" t="s">
        <v>13669</v>
      </c>
      <c r="B522" s="610" t="s">
        <v>14533</v>
      </c>
      <c r="C522" s="609" t="s">
        <v>20</v>
      </c>
      <c r="D522" s="609" t="s">
        <v>548</v>
      </c>
      <c r="E522" s="685" t="s">
        <v>13693</v>
      </c>
      <c r="F522" s="685"/>
      <c r="G522" s="608" t="s">
        <v>1</v>
      </c>
      <c r="H522" s="607">
        <v>1</v>
      </c>
      <c r="I522" s="606">
        <v>64.099999999999994</v>
      </c>
      <c r="J522" s="606">
        <v>64.099999999999994</v>
      </c>
    </row>
    <row r="523" spans="1:10" ht="24" customHeight="1">
      <c r="A523" s="617" t="s">
        <v>13683</v>
      </c>
      <c r="B523" s="618" t="s">
        <v>13692</v>
      </c>
      <c r="C523" s="617" t="s">
        <v>20</v>
      </c>
      <c r="D523" s="617" t="s">
        <v>7680</v>
      </c>
      <c r="E523" s="686" t="s">
        <v>13690</v>
      </c>
      <c r="F523" s="686"/>
      <c r="G523" s="616" t="s">
        <v>3</v>
      </c>
      <c r="H523" s="615">
        <v>0.157</v>
      </c>
      <c r="I523" s="614">
        <v>17.66</v>
      </c>
      <c r="J523" s="614">
        <v>2.77</v>
      </c>
    </row>
    <row r="524" spans="1:10" ht="24" customHeight="1">
      <c r="A524" s="617" t="s">
        <v>13683</v>
      </c>
      <c r="B524" s="618" t="s">
        <v>14054</v>
      </c>
      <c r="C524" s="617" t="s">
        <v>20</v>
      </c>
      <c r="D524" s="617" t="s">
        <v>7663</v>
      </c>
      <c r="E524" s="686" t="s">
        <v>13690</v>
      </c>
      <c r="F524" s="686"/>
      <c r="G524" s="616" t="s">
        <v>3</v>
      </c>
      <c r="H524" s="615">
        <v>0.157</v>
      </c>
      <c r="I524" s="614">
        <v>13.48</v>
      </c>
      <c r="J524" s="614">
        <v>2.11</v>
      </c>
    </row>
    <row r="525" spans="1:10" ht="24" customHeight="1">
      <c r="A525" s="604" t="s">
        <v>13666</v>
      </c>
      <c r="B525" s="605" t="s">
        <v>14105</v>
      </c>
      <c r="C525" s="604" t="s">
        <v>20</v>
      </c>
      <c r="D525" s="604" t="s">
        <v>8197</v>
      </c>
      <c r="E525" s="682" t="s">
        <v>13664</v>
      </c>
      <c r="F525" s="682"/>
      <c r="G525" s="603" t="s">
        <v>1</v>
      </c>
      <c r="H525" s="602">
        <v>0.04</v>
      </c>
      <c r="I525" s="601">
        <v>81.209999999999994</v>
      </c>
      <c r="J525" s="601">
        <v>3.24</v>
      </c>
    </row>
    <row r="526" spans="1:10" ht="24" customHeight="1">
      <c r="A526" s="604" t="s">
        <v>13666</v>
      </c>
      <c r="B526" s="605" t="s">
        <v>14532</v>
      </c>
      <c r="C526" s="604" t="s">
        <v>20</v>
      </c>
      <c r="D526" s="604" t="s">
        <v>9667</v>
      </c>
      <c r="E526" s="682" t="s">
        <v>13664</v>
      </c>
      <c r="F526" s="682"/>
      <c r="G526" s="603" t="s">
        <v>1</v>
      </c>
      <c r="H526" s="602">
        <v>1</v>
      </c>
      <c r="I526" s="601">
        <v>52.25</v>
      </c>
      <c r="J526" s="601">
        <v>52.25</v>
      </c>
    </row>
    <row r="527" spans="1:10" ht="24" customHeight="1">
      <c r="A527" s="604" t="s">
        <v>13666</v>
      </c>
      <c r="B527" s="605" t="s">
        <v>14088</v>
      </c>
      <c r="C527" s="604" t="s">
        <v>20</v>
      </c>
      <c r="D527" s="604" t="s">
        <v>10821</v>
      </c>
      <c r="E527" s="682" t="s">
        <v>13664</v>
      </c>
      <c r="F527" s="682"/>
      <c r="G527" s="603" t="s">
        <v>1</v>
      </c>
      <c r="H527" s="602">
        <v>3.5000000000000003E-2</v>
      </c>
      <c r="I527" s="601">
        <v>2.19</v>
      </c>
      <c r="J527" s="601">
        <v>7.0000000000000007E-2</v>
      </c>
    </row>
    <row r="528" spans="1:10" ht="24" customHeight="1">
      <c r="A528" s="604" t="s">
        <v>13666</v>
      </c>
      <c r="B528" s="605" t="s">
        <v>14087</v>
      </c>
      <c r="C528" s="604" t="s">
        <v>20</v>
      </c>
      <c r="D528" s="604" t="s">
        <v>12141</v>
      </c>
      <c r="E528" s="682" t="s">
        <v>13664</v>
      </c>
      <c r="F528" s="682"/>
      <c r="G528" s="603" t="s">
        <v>1</v>
      </c>
      <c r="H528" s="602">
        <v>5.1999999999999998E-2</v>
      </c>
      <c r="I528" s="601">
        <v>70.52</v>
      </c>
      <c r="J528" s="601">
        <v>3.66</v>
      </c>
    </row>
    <row r="529" spans="1:10" ht="25.5">
      <c r="A529" s="600"/>
      <c r="B529" s="600"/>
      <c r="C529" s="600"/>
      <c r="D529" s="600"/>
      <c r="E529" s="600" t="s">
        <v>13662</v>
      </c>
      <c r="F529" s="599">
        <v>2.0754101923285884</v>
      </c>
      <c r="G529" s="600" t="s">
        <v>13661</v>
      </c>
      <c r="H529" s="599">
        <v>1.74</v>
      </c>
      <c r="I529" s="600" t="s">
        <v>13660</v>
      </c>
      <c r="J529" s="599">
        <v>3.82</v>
      </c>
    </row>
    <row r="530" spans="1:10" ht="15" thickBot="1">
      <c r="A530" s="600"/>
      <c r="B530" s="600"/>
      <c r="C530" s="600"/>
      <c r="D530" s="600"/>
      <c r="E530" s="600" t="s">
        <v>13659</v>
      </c>
      <c r="F530" s="599">
        <v>17.75</v>
      </c>
      <c r="G530" s="600"/>
      <c r="H530" s="683" t="s">
        <v>13658</v>
      </c>
      <c r="I530" s="683"/>
      <c r="J530" s="599">
        <v>81.849999999999994</v>
      </c>
    </row>
    <row r="531" spans="1:10" ht="0.95" customHeight="1" thickTop="1">
      <c r="A531" s="598"/>
      <c r="B531" s="598"/>
      <c r="C531" s="598"/>
      <c r="D531" s="598"/>
      <c r="E531" s="598"/>
      <c r="F531" s="598"/>
      <c r="G531" s="598"/>
      <c r="H531" s="598"/>
      <c r="I531" s="598"/>
      <c r="J531" s="598"/>
    </row>
    <row r="532" spans="1:10" ht="18" customHeight="1">
      <c r="A532" s="613" t="s">
        <v>14531</v>
      </c>
      <c r="B532" s="611" t="s">
        <v>13677</v>
      </c>
      <c r="C532" s="613" t="s">
        <v>13676</v>
      </c>
      <c r="D532" s="613" t="s">
        <v>13675</v>
      </c>
      <c r="E532" s="684" t="s">
        <v>13674</v>
      </c>
      <c r="F532" s="684"/>
      <c r="G532" s="612" t="s">
        <v>13673</v>
      </c>
      <c r="H532" s="611" t="s">
        <v>13672</v>
      </c>
      <c r="I532" s="611" t="s">
        <v>13671</v>
      </c>
      <c r="J532" s="611" t="s">
        <v>13670</v>
      </c>
    </row>
    <row r="533" spans="1:10" ht="48" customHeight="1">
      <c r="A533" s="609" t="s">
        <v>13669</v>
      </c>
      <c r="B533" s="610" t="s">
        <v>14530</v>
      </c>
      <c r="C533" s="609" t="s">
        <v>20</v>
      </c>
      <c r="D533" s="609" t="s">
        <v>550</v>
      </c>
      <c r="E533" s="685" t="s">
        <v>13693</v>
      </c>
      <c r="F533" s="685"/>
      <c r="G533" s="608" t="s">
        <v>1</v>
      </c>
      <c r="H533" s="607">
        <v>1</v>
      </c>
      <c r="I533" s="606">
        <v>10.15</v>
      </c>
      <c r="J533" s="606">
        <v>10.15</v>
      </c>
    </row>
    <row r="534" spans="1:10" ht="24" customHeight="1">
      <c r="A534" s="617" t="s">
        <v>13683</v>
      </c>
      <c r="B534" s="618" t="s">
        <v>13692</v>
      </c>
      <c r="C534" s="617" t="s">
        <v>20</v>
      </c>
      <c r="D534" s="617" t="s">
        <v>7680</v>
      </c>
      <c r="E534" s="686" t="s">
        <v>13690</v>
      </c>
      <c r="F534" s="686"/>
      <c r="G534" s="616" t="s">
        <v>3</v>
      </c>
      <c r="H534" s="615">
        <v>0.13</v>
      </c>
      <c r="I534" s="614">
        <v>17.66</v>
      </c>
      <c r="J534" s="614">
        <v>2.29</v>
      </c>
    </row>
    <row r="535" spans="1:10" ht="24" customHeight="1">
      <c r="A535" s="617" t="s">
        <v>13683</v>
      </c>
      <c r="B535" s="618" t="s">
        <v>14054</v>
      </c>
      <c r="C535" s="617" t="s">
        <v>20</v>
      </c>
      <c r="D535" s="617" t="s">
        <v>7663</v>
      </c>
      <c r="E535" s="686" t="s">
        <v>13690</v>
      </c>
      <c r="F535" s="686"/>
      <c r="G535" s="616" t="s">
        <v>3</v>
      </c>
      <c r="H535" s="615">
        <v>0.13</v>
      </c>
      <c r="I535" s="614">
        <v>13.48</v>
      </c>
      <c r="J535" s="614">
        <v>1.75</v>
      </c>
    </row>
    <row r="536" spans="1:10" ht="24" customHeight="1">
      <c r="A536" s="604" t="s">
        <v>13666</v>
      </c>
      <c r="B536" s="605" t="s">
        <v>14511</v>
      </c>
      <c r="C536" s="604" t="s">
        <v>20</v>
      </c>
      <c r="D536" s="604" t="s">
        <v>8253</v>
      </c>
      <c r="E536" s="682" t="s">
        <v>13664</v>
      </c>
      <c r="F536" s="682"/>
      <c r="G536" s="603" t="s">
        <v>1</v>
      </c>
      <c r="H536" s="602">
        <v>1</v>
      </c>
      <c r="I536" s="601">
        <v>2.67</v>
      </c>
      <c r="J536" s="601">
        <v>2.67</v>
      </c>
    </row>
    <row r="537" spans="1:10" ht="24" customHeight="1">
      <c r="A537" s="604" t="s">
        <v>13666</v>
      </c>
      <c r="B537" s="605" t="s">
        <v>14529</v>
      </c>
      <c r="C537" s="604" t="s">
        <v>20</v>
      </c>
      <c r="D537" s="604" t="s">
        <v>10590</v>
      </c>
      <c r="E537" s="682" t="s">
        <v>13664</v>
      </c>
      <c r="F537" s="682"/>
      <c r="G537" s="603" t="s">
        <v>1</v>
      </c>
      <c r="H537" s="602">
        <v>1</v>
      </c>
      <c r="I537" s="601">
        <v>2.85</v>
      </c>
      <c r="J537" s="601">
        <v>2.85</v>
      </c>
    </row>
    <row r="538" spans="1:10" ht="36" customHeight="1">
      <c r="A538" s="604" t="s">
        <v>13666</v>
      </c>
      <c r="B538" s="605" t="s">
        <v>14360</v>
      </c>
      <c r="C538" s="604" t="s">
        <v>20</v>
      </c>
      <c r="D538" s="604" t="s">
        <v>11519</v>
      </c>
      <c r="E538" s="682" t="s">
        <v>13664</v>
      </c>
      <c r="F538" s="682"/>
      <c r="G538" s="603" t="s">
        <v>1</v>
      </c>
      <c r="H538" s="602">
        <v>0.02</v>
      </c>
      <c r="I538" s="601">
        <v>29.73</v>
      </c>
      <c r="J538" s="601">
        <v>0.59</v>
      </c>
    </row>
    <row r="539" spans="1:10" ht="25.5">
      <c r="A539" s="600"/>
      <c r="B539" s="600"/>
      <c r="C539" s="600"/>
      <c r="D539" s="600"/>
      <c r="E539" s="600" t="s">
        <v>13662</v>
      </c>
      <c r="F539" s="599">
        <v>1.7168314679995653</v>
      </c>
      <c r="G539" s="600" t="s">
        <v>13661</v>
      </c>
      <c r="H539" s="599">
        <v>1.44</v>
      </c>
      <c r="I539" s="600" t="s">
        <v>13660</v>
      </c>
      <c r="J539" s="599">
        <v>3.16</v>
      </c>
    </row>
    <row r="540" spans="1:10" ht="15" thickBot="1">
      <c r="A540" s="600"/>
      <c r="B540" s="600"/>
      <c r="C540" s="600"/>
      <c r="D540" s="600"/>
      <c r="E540" s="600" t="s">
        <v>13659</v>
      </c>
      <c r="F540" s="599">
        <v>2.81</v>
      </c>
      <c r="G540" s="600"/>
      <c r="H540" s="683" t="s">
        <v>13658</v>
      </c>
      <c r="I540" s="683"/>
      <c r="J540" s="599">
        <v>12.96</v>
      </c>
    </row>
    <row r="541" spans="1:10" ht="0.95" customHeight="1" thickTop="1">
      <c r="A541" s="598"/>
      <c r="B541" s="598"/>
      <c r="C541" s="598"/>
      <c r="D541" s="598"/>
      <c r="E541" s="598"/>
      <c r="F541" s="598"/>
      <c r="G541" s="598"/>
      <c r="H541" s="598"/>
      <c r="I541" s="598"/>
      <c r="J541" s="598"/>
    </row>
    <row r="542" spans="1:10" ht="18" customHeight="1">
      <c r="A542" s="613" t="s">
        <v>14528</v>
      </c>
      <c r="B542" s="611" t="s">
        <v>13677</v>
      </c>
      <c r="C542" s="613" t="s">
        <v>13676</v>
      </c>
      <c r="D542" s="613" t="s">
        <v>13675</v>
      </c>
      <c r="E542" s="684" t="s">
        <v>13674</v>
      </c>
      <c r="F542" s="684"/>
      <c r="G542" s="612" t="s">
        <v>13673</v>
      </c>
      <c r="H542" s="611" t="s">
        <v>13672</v>
      </c>
      <c r="I542" s="611" t="s">
        <v>13671</v>
      </c>
      <c r="J542" s="611" t="s">
        <v>13670</v>
      </c>
    </row>
    <row r="543" spans="1:10" ht="48" customHeight="1">
      <c r="A543" s="609" t="s">
        <v>13669</v>
      </c>
      <c r="B543" s="610" t="s">
        <v>14527</v>
      </c>
      <c r="C543" s="609" t="s">
        <v>20</v>
      </c>
      <c r="D543" s="609" t="s">
        <v>552</v>
      </c>
      <c r="E543" s="685" t="s">
        <v>13693</v>
      </c>
      <c r="F543" s="685"/>
      <c r="G543" s="608" t="s">
        <v>1</v>
      </c>
      <c r="H543" s="607">
        <v>1</v>
      </c>
      <c r="I543" s="606">
        <v>5.94</v>
      </c>
      <c r="J543" s="606">
        <v>5.94</v>
      </c>
    </row>
    <row r="544" spans="1:10" ht="24" customHeight="1">
      <c r="A544" s="617" t="s">
        <v>13683</v>
      </c>
      <c r="B544" s="618" t="s">
        <v>13692</v>
      </c>
      <c r="C544" s="617" t="s">
        <v>20</v>
      </c>
      <c r="D544" s="617" t="s">
        <v>7680</v>
      </c>
      <c r="E544" s="686" t="s">
        <v>13690</v>
      </c>
      <c r="F544" s="686"/>
      <c r="G544" s="616" t="s">
        <v>3</v>
      </c>
      <c r="H544" s="615">
        <v>0.1</v>
      </c>
      <c r="I544" s="614">
        <v>17.66</v>
      </c>
      <c r="J544" s="614">
        <v>1.76</v>
      </c>
    </row>
    <row r="545" spans="1:10" ht="24" customHeight="1">
      <c r="A545" s="617" t="s">
        <v>13683</v>
      </c>
      <c r="B545" s="618" t="s">
        <v>14054</v>
      </c>
      <c r="C545" s="617" t="s">
        <v>20</v>
      </c>
      <c r="D545" s="617" t="s">
        <v>7663</v>
      </c>
      <c r="E545" s="686" t="s">
        <v>13690</v>
      </c>
      <c r="F545" s="686"/>
      <c r="G545" s="616" t="s">
        <v>3</v>
      </c>
      <c r="H545" s="615">
        <v>0.1</v>
      </c>
      <c r="I545" s="614">
        <v>13.48</v>
      </c>
      <c r="J545" s="614">
        <v>1.34</v>
      </c>
    </row>
    <row r="546" spans="1:10" ht="24" customHeight="1">
      <c r="A546" s="604" t="s">
        <v>13666</v>
      </c>
      <c r="B546" s="605" t="s">
        <v>14105</v>
      </c>
      <c r="C546" s="604" t="s">
        <v>20</v>
      </c>
      <c r="D546" s="604" t="s">
        <v>8197</v>
      </c>
      <c r="E546" s="682" t="s">
        <v>13664</v>
      </c>
      <c r="F546" s="682"/>
      <c r="G546" s="603" t="s">
        <v>1</v>
      </c>
      <c r="H546" s="602">
        <v>9.9000000000000008E-3</v>
      </c>
      <c r="I546" s="601">
        <v>81.209999999999994</v>
      </c>
      <c r="J546" s="601">
        <v>0.8</v>
      </c>
    </row>
    <row r="547" spans="1:10" ht="24" customHeight="1">
      <c r="A547" s="604" t="s">
        <v>13666</v>
      </c>
      <c r="B547" s="605" t="s">
        <v>14526</v>
      </c>
      <c r="C547" s="604" t="s">
        <v>20</v>
      </c>
      <c r="D547" s="604" t="s">
        <v>10581</v>
      </c>
      <c r="E547" s="682" t="s">
        <v>13664</v>
      </c>
      <c r="F547" s="682"/>
      <c r="G547" s="603" t="s">
        <v>1</v>
      </c>
      <c r="H547" s="602">
        <v>1</v>
      </c>
      <c r="I547" s="601">
        <v>0.95</v>
      </c>
      <c r="J547" s="601">
        <v>0.95</v>
      </c>
    </row>
    <row r="548" spans="1:10" ht="24" customHeight="1">
      <c r="A548" s="604" t="s">
        <v>13666</v>
      </c>
      <c r="B548" s="605" t="s">
        <v>14088</v>
      </c>
      <c r="C548" s="604" t="s">
        <v>20</v>
      </c>
      <c r="D548" s="604" t="s">
        <v>10821</v>
      </c>
      <c r="E548" s="682" t="s">
        <v>13664</v>
      </c>
      <c r="F548" s="682"/>
      <c r="G548" s="603" t="s">
        <v>1</v>
      </c>
      <c r="H548" s="602">
        <v>2.1000000000000001E-2</v>
      </c>
      <c r="I548" s="601">
        <v>2.19</v>
      </c>
      <c r="J548" s="601">
        <v>0.04</v>
      </c>
    </row>
    <row r="549" spans="1:10" ht="24" customHeight="1">
      <c r="A549" s="604" t="s">
        <v>13666</v>
      </c>
      <c r="B549" s="605" t="s">
        <v>14087</v>
      </c>
      <c r="C549" s="604" t="s">
        <v>20</v>
      </c>
      <c r="D549" s="604" t="s">
        <v>12141</v>
      </c>
      <c r="E549" s="682" t="s">
        <v>13664</v>
      </c>
      <c r="F549" s="682"/>
      <c r="G549" s="603" t="s">
        <v>1</v>
      </c>
      <c r="H549" s="602">
        <v>1.4999999999999999E-2</v>
      </c>
      <c r="I549" s="601">
        <v>70.52</v>
      </c>
      <c r="J549" s="601">
        <v>1.05</v>
      </c>
    </row>
    <row r="550" spans="1:10" ht="25.5">
      <c r="A550" s="600"/>
      <c r="B550" s="600"/>
      <c r="C550" s="600"/>
      <c r="D550" s="600"/>
      <c r="E550" s="600" t="s">
        <v>13662</v>
      </c>
      <c r="F550" s="599">
        <v>1.3256546778224492</v>
      </c>
      <c r="G550" s="600" t="s">
        <v>13661</v>
      </c>
      <c r="H550" s="599">
        <v>1.1100000000000001</v>
      </c>
      <c r="I550" s="600" t="s">
        <v>13660</v>
      </c>
      <c r="J550" s="599">
        <v>2.44</v>
      </c>
    </row>
    <row r="551" spans="1:10" ht="15" thickBot="1">
      <c r="A551" s="600"/>
      <c r="B551" s="600"/>
      <c r="C551" s="600"/>
      <c r="D551" s="600"/>
      <c r="E551" s="600" t="s">
        <v>13659</v>
      </c>
      <c r="F551" s="599">
        <v>1.64</v>
      </c>
      <c r="G551" s="600"/>
      <c r="H551" s="683" t="s">
        <v>13658</v>
      </c>
      <c r="I551" s="683"/>
      <c r="J551" s="599">
        <v>7.58</v>
      </c>
    </row>
    <row r="552" spans="1:10" ht="0.95" customHeight="1" thickTop="1">
      <c r="A552" s="598"/>
      <c r="B552" s="598"/>
      <c r="C552" s="598"/>
      <c r="D552" s="598"/>
      <c r="E552" s="598"/>
      <c r="F552" s="598"/>
      <c r="G552" s="598"/>
      <c r="H552" s="598"/>
      <c r="I552" s="598"/>
      <c r="J552" s="598"/>
    </row>
    <row r="553" spans="1:10" ht="18" customHeight="1">
      <c r="A553" s="613" t="s">
        <v>14525</v>
      </c>
      <c r="B553" s="611" t="s">
        <v>13677</v>
      </c>
      <c r="C553" s="613" t="s">
        <v>13676</v>
      </c>
      <c r="D553" s="613" t="s">
        <v>13675</v>
      </c>
      <c r="E553" s="684" t="s">
        <v>13674</v>
      </c>
      <c r="F553" s="684"/>
      <c r="G553" s="612" t="s">
        <v>13673</v>
      </c>
      <c r="H553" s="611" t="s">
        <v>13672</v>
      </c>
      <c r="I553" s="611" t="s">
        <v>13671</v>
      </c>
      <c r="J553" s="611" t="s">
        <v>13670</v>
      </c>
    </row>
    <row r="554" spans="1:10" ht="36" customHeight="1">
      <c r="A554" s="609" t="s">
        <v>13669</v>
      </c>
      <c r="B554" s="610" t="s">
        <v>14524</v>
      </c>
      <c r="C554" s="609" t="s">
        <v>20</v>
      </c>
      <c r="D554" s="609" t="s">
        <v>556</v>
      </c>
      <c r="E554" s="685" t="s">
        <v>13693</v>
      </c>
      <c r="F554" s="685"/>
      <c r="G554" s="608" t="s">
        <v>1</v>
      </c>
      <c r="H554" s="607">
        <v>1</v>
      </c>
      <c r="I554" s="606">
        <v>26.41</v>
      </c>
      <c r="J554" s="606">
        <v>26.41</v>
      </c>
    </row>
    <row r="555" spans="1:10" ht="24" customHeight="1">
      <c r="A555" s="617" t="s">
        <v>13683</v>
      </c>
      <c r="B555" s="618" t="s">
        <v>13692</v>
      </c>
      <c r="C555" s="617" t="s">
        <v>20</v>
      </c>
      <c r="D555" s="617" t="s">
        <v>7680</v>
      </c>
      <c r="E555" s="686" t="s">
        <v>13690</v>
      </c>
      <c r="F555" s="686"/>
      <c r="G555" s="616" t="s">
        <v>3</v>
      </c>
      <c r="H555" s="615">
        <v>0.1</v>
      </c>
      <c r="I555" s="614">
        <v>17.66</v>
      </c>
      <c r="J555" s="614">
        <v>1.76</v>
      </c>
    </row>
    <row r="556" spans="1:10" ht="24" customHeight="1">
      <c r="A556" s="617" t="s">
        <v>13683</v>
      </c>
      <c r="B556" s="618" t="s">
        <v>14054</v>
      </c>
      <c r="C556" s="617" t="s">
        <v>20</v>
      </c>
      <c r="D556" s="617" t="s">
        <v>7663</v>
      </c>
      <c r="E556" s="686" t="s">
        <v>13690</v>
      </c>
      <c r="F556" s="686"/>
      <c r="G556" s="616" t="s">
        <v>3</v>
      </c>
      <c r="H556" s="615">
        <v>0.1</v>
      </c>
      <c r="I556" s="614">
        <v>13.48</v>
      </c>
      <c r="J556" s="614">
        <v>1.34</v>
      </c>
    </row>
    <row r="557" spans="1:10" ht="24" customHeight="1">
      <c r="A557" s="604" t="s">
        <v>13666</v>
      </c>
      <c r="B557" s="605" t="s">
        <v>14364</v>
      </c>
      <c r="C557" s="604" t="s">
        <v>20</v>
      </c>
      <c r="D557" s="604" t="s">
        <v>8251</v>
      </c>
      <c r="E557" s="682" t="s">
        <v>13664</v>
      </c>
      <c r="F557" s="682"/>
      <c r="G557" s="603" t="s">
        <v>1</v>
      </c>
      <c r="H557" s="602">
        <v>1</v>
      </c>
      <c r="I557" s="601">
        <v>4.32</v>
      </c>
      <c r="J557" s="601">
        <v>4.32</v>
      </c>
    </row>
    <row r="558" spans="1:10" ht="24" customHeight="1">
      <c r="A558" s="604" t="s">
        <v>13666</v>
      </c>
      <c r="B558" s="605" t="s">
        <v>14523</v>
      </c>
      <c r="C558" s="604" t="s">
        <v>20</v>
      </c>
      <c r="D558" s="604" t="s">
        <v>10659</v>
      </c>
      <c r="E558" s="682" t="s">
        <v>13664</v>
      </c>
      <c r="F558" s="682"/>
      <c r="G558" s="603" t="s">
        <v>1</v>
      </c>
      <c r="H558" s="602">
        <v>1</v>
      </c>
      <c r="I558" s="601">
        <v>18.100000000000001</v>
      </c>
      <c r="J558" s="601">
        <v>18.100000000000001</v>
      </c>
    </row>
    <row r="559" spans="1:10" ht="36" customHeight="1">
      <c r="A559" s="604" t="s">
        <v>13666</v>
      </c>
      <c r="B559" s="605" t="s">
        <v>14360</v>
      </c>
      <c r="C559" s="604" t="s">
        <v>20</v>
      </c>
      <c r="D559" s="604" t="s">
        <v>11519</v>
      </c>
      <c r="E559" s="682" t="s">
        <v>13664</v>
      </c>
      <c r="F559" s="682"/>
      <c r="G559" s="603" t="s">
        <v>1</v>
      </c>
      <c r="H559" s="602">
        <v>0.03</v>
      </c>
      <c r="I559" s="601">
        <v>29.73</v>
      </c>
      <c r="J559" s="601">
        <v>0.89</v>
      </c>
    </row>
    <row r="560" spans="1:10" ht="25.5">
      <c r="A560" s="600"/>
      <c r="B560" s="600"/>
      <c r="C560" s="600"/>
      <c r="D560" s="600"/>
      <c r="E560" s="600" t="s">
        <v>13662</v>
      </c>
      <c r="F560" s="599">
        <v>1.3256546778224492</v>
      </c>
      <c r="G560" s="600" t="s">
        <v>13661</v>
      </c>
      <c r="H560" s="599">
        <v>1.1100000000000001</v>
      </c>
      <c r="I560" s="600" t="s">
        <v>13660</v>
      </c>
      <c r="J560" s="599">
        <v>2.44</v>
      </c>
    </row>
    <row r="561" spans="1:10" ht="15" thickBot="1">
      <c r="A561" s="600"/>
      <c r="B561" s="600"/>
      <c r="C561" s="600"/>
      <c r="D561" s="600"/>
      <c r="E561" s="600" t="s">
        <v>13659</v>
      </c>
      <c r="F561" s="599">
        <v>7.31</v>
      </c>
      <c r="G561" s="600"/>
      <c r="H561" s="683" t="s">
        <v>13658</v>
      </c>
      <c r="I561" s="683"/>
      <c r="J561" s="599">
        <v>33.72</v>
      </c>
    </row>
    <row r="562" spans="1:10" ht="0.95" customHeight="1" thickTop="1">
      <c r="A562" s="598"/>
      <c r="B562" s="598"/>
      <c r="C562" s="598"/>
      <c r="D562" s="598"/>
      <c r="E562" s="598"/>
      <c r="F562" s="598"/>
      <c r="G562" s="598"/>
      <c r="H562" s="598"/>
      <c r="I562" s="598"/>
      <c r="J562" s="598"/>
    </row>
    <row r="563" spans="1:10" ht="18" customHeight="1">
      <c r="A563" s="613" t="s">
        <v>14522</v>
      </c>
      <c r="B563" s="611" t="s">
        <v>13677</v>
      </c>
      <c r="C563" s="613" t="s">
        <v>13676</v>
      </c>
      <c r="D563" s="613" t="s">
        <v>13675</v>
      </c>
      <c r="E563" s="684" t="s">
        <v>13674</v>
      </c>
      <c r="F563" s="684"/>
      <c r="G563" s="612" t="s">
        <v>13673</v>
      </c>
      <c r="H563" s="611" t="s">
        <v>13672</v>
      </c>
      <c r="I563" s="611" t="s">
        <v>13671</v>
      </c>
      <c r="J563" s="611" t="s">
        <v>13670</v>
      </c>
    </row>
    <row r="564" spans="1:10" ht="48" customHeight="1">
      <c r="A564" s="609" t="s">
        <v>13669</v>
      </c>
      <c r="B564" s="610" t="s">
        <v>14521</v>
      </c>
      <c r="C564" s="609" t="s">
        <v>20</v>
      </c>
      <c r="D564" s="609" t="s">
        <v>558</v>
      </c>
      <c r="E564" s="685" t="s">
        <v>13693</v>
      </c>
      <c r="F564" s="685"/>
      <c r="G564" s="608" t="s">
        <v>1</v>
      </c>
      <c r="H564" s="607">
        <v>1</v>
      </c>
      <c r="I564" s="606">
        <v>8.32</v>
      </c>
      <c r="J564" s="606">
        <v>8.32</v>
      </c>
    </row>
    <row r="565" spans="1:10" ht="24" customHeight="1">
      <c r="A565" s="617" t="s">
        <v>13683</v>
      </c>
      <c r="B565" s="618" t="s">
        <v>13692</v>
      </c>
      <c r="C565" s="617" t="s">
        <v>20</v>
      </c>
      <c r="D565" s="617" t="s">
        <v>7680</v>
      </c>
      <c r="E565" s="686" t="s">
        <v>13690</v>
      </c>
      <c r="F565" s="686"/>
      <c r="G565" s="616" t="s">
        <v>3</v>
      </c>
      <c r="H565" s="615">
        <v>0.1</v>
      </c>
      <c r="I565" s="614">
        <v>17.66</v>
      </c>
      <c r="J565" s="614">
        <v>1.76</v>
      </c>
    </row>
    <row r="566" spans="1:10" ht="24" customHeight="1">
      <c r="A566" s="617" t="s">
        <v>13683</v>
      </c>
      <c r="B566" s="618" t="s">
        <v>14054</v>
      </c>
      <c r="C566" s="617" t="s">
        <v>20</v>
      </c>
      <c r="D566" s="617" t="s">
        <v>7663</v>
      </c>
      <c r="E566" s="686" t="s">
        <v>13690</v>
      </c>
      <c r="F566" s="686"/>
      <c r="G566" s="616" t="s">
        <v>3</v>
      </c>
      <c r="H566" s="615">
        <v>0.1</v>
      </c>
      <c r="I566" s="614">
        <v>13.48</v>
      </c>
      <c r="J566" s="614">
        <v>1.34</v>
      </c>
    </row>
    <row r="567" spans="1:10" ht="24" customHeight="1">
      <c r="A567" s="604" t="s">
        <v>13666</v>
      </c>
      <c r="B567" s="605" t="s">
        <v>14105</v>
      </c>
      <c r="C567" s="604" t="s">
        <v>20</v>
      </c>
      <c r="D567" s="604" t="s">
        <v>8197</v>
      </c>
      <c r="E567" s="682" t="s">
        <v>13664</v>
      </c>
      <c r="F567" s="682"/>
      <c r="G567" s="603" t="s">
        <v>1</v>
      </c>
      <c r="H567" s="602">
        <v>9.9000000000000008E-3</v>
      </c>
      <c r="I567" s="601">
        <v>81.209999999999994</v>
      </c>
      <c r="J567" s="601">
        <v>0.8</v>
      </c>
    </row>
    <row r="568" spans="1:10" ht="24" customHeight="1">
      <c r="A568" s="604" t="s">
        <v>13666</v>
      </c>
      <c r="B568" s="605" t="s">
        <v>14520</v>
      </c>
      <c r="C568" s="604" t="s">
        <v>20</v>
      </c>
      <c r="D568" s="604" t="s">
        <v>10582</v>
      </c>
      <c r="E568" s="682" t="s">
        <v>13664</v>
      </c>
      <c r="F568" s="682"/>
      <c r="G568" s="603" t="s">
        <v>1</v>
      </c>
      <c r="H568" s="602">
        <v>1</v>
      </c>
      <c r="I568" s="601">
        <v>3.33</v>
      </c>
      <c r="J568" s="601">
        <v>3.33</v>
      </c>
    </row>
    <row r="569" spans="1:10" ht="24" customHeight="1">
      <c r="A569" s="604" t="s">
        <v>13666</v>
      </c>
      <c r="B569" s="605" t="s">
        <v>14088</v>
      </c>
      <c r="C569" s="604" t="s">
        <v>20</v>
      </c>
      <c r="D569" s="604" t="s">
        <v>10821</v>
      </c>
      <c r="E569" s="682" t="s">
        <v>13664</v>
      </c>
      <c r="F569" s="682"/>
      <c r="G569" s="603" t="s">
        <v>1</v>
      </c>
      <c r="H569" s="602">
        <v>2.1000000000000001E-2</v>
      </c>
      <c r="I569" s="601">
        <v>2.19</v>
      </c>
      <c r="J569" s="601">
        <v>0.04</v>
      </c>
    </row>
    <row r="570" spans="1:10" ht="24" customHeight="1">
      <c r="A570" s="604" t="s">
        <v>13666</v>
      </c>
      <c r="B570" s="605" t="s">
        <v>14087</v>
      </c>
      <c r="C570" s="604" t="s">
        <v>20</v>
      </c>
      <c r="D570" s="604" t="s">
        <v>12141</v>
      </c>
      <c r="E570" s="682" t="s">
        <v>13664</v>
      </c>
      <c r="F570" s="682"/>
      <c r="G570" s="603" t="s">
        <v>1</v>
      </c>
      <c r="H570" s="602">
        <v>1.4999999999999999E-2</v>
      </c>
      <c r="I570" s="601">
        <v>70.52</v>
      </c>
      <c r="J570" s="601">
        <v>1.05</v>
      </c>
    </row>
    <row r="571" spans="1:10" ht="25.5">
      <c r="A571" s="600"/>
      <c r="B571" s="600"/>
      <c r="C571" s="600"/>
      <c r="D571" s="600"/>
      <c r="E571" s="600" t="s">
        <v>13662</v>
      </c>
      <c r="F571" s="599">
        <v>1.3256546778224492</v>
      </c>
      <c r="G571" s="600" t="s">
        <v>13661</v>
      </c>
      <c r="H571" s="599">
        <v>1.1100000000000001</v>
      </c>
      <c r="I571" s="600" t="s">
        <v>13660</v>
      </c>
      <c r="J571" s="599">
        <v>2.44</v>
      </c>
    </row>
    <row r="572" spans="1:10" ht="15" thickBot="1">
      <c r="A572" s="600"/>
      <c r="B572" s="600"/>
      <c r="C572" s="600"/>
      <c r="D572" s="600"/>
      <c r="E572" s="600" t="s">
        <v>13659</v>
      </c>
      <c r="F572" s="599">
        <v>2.2999999999999998</v>
      </c>
      <c r="G572" s="600"/>
      <c r="H572" s="683" t="s">
        <v>13658</v>
      </c>
      <c r="I572" s="683"/>
      <c r="J572" s="599">
        <v>10.62</v>
      </c>
    </row>
    <row r="573" spans="1:10" ht="0.95" customHeight="1" thickTop="1">
      <c r="A573" s="598"/>
      <c r="B573" s="598"/>
      <c r="C573" s="598"/>
      <c r="D573" s="598"/>
      <c r="E573" s="598"/>
      <c r="F573" s="598"/>
      <c r="G573" s="598"/>
      <c r="H573" s="598"/>
      <c r="I573" s="598"/>
      <c r="J573" s="598"/>
    </row>
    <row r="574" spans="1:10" ht="18" customHeight="1">
      <c r="A574" s="613" t="s">
        <v>14519</v>
      </c>
      <c r="B574" s="611" t="s">
        <v>13677</v>
      </c>
      <c r="C574" s="613" t="s">
        <v>13676</v>
      </c>
      <c r="D574" s="613" t="s">
        <v>13675</v>
      </c>
      <c r="E574" s="684" t="s">
        <v>13674</v>
      </c>
      <c r="F574" s="684"/>
      <c r="G574" s="612" t="s">
        <v>13673</v>
      </c>
      <c r="H574" s="611" t="s">
        <v>13672</v>
      </c>
      <c r="I574" s="611" t="s">
        <v>13671</v>
      </c>
      <c r="J574" s="611" t="s">
        <v>13670</v>
      </c>
    </row>
    <row r="575" spans="1:10" ht="48" customHeight="1">
      <c r="A575" s="609" t="s">
        <v>13669</v>
      </c>
      <c r="B575" s="610" t="s">
        <v>14518</v>
      </c>
      <c r="C575" s="609" t="s">
        <v>20</v>
      </c>
      <c r="D575" s="609" t="s">
        <v>563</v>
      </c>
      <c r="E575" s="685" t="s">
        <v>13693</v>
      </c>
      <c r="F575" s="685"/>
      <c r="G575" s="608" t="s">
        <v>1</v>
      </c>
      <c r="H575" s="607">
        <v>1</v>
      </c>
      <c r="I575" s="606">
        <v>69.64</v>
      </c>
      <c r="J575" s="606">
        <v>69.64</v>
      </c>
    </row>
    <row r="576" spans="1:10" ht="24" customHeight="1">
      <c r="A576" s="617" t="s">
        <v>13683</v>
      </c>
      <c r="B576" s="618" t="s">
        <v>13692</v>
      </c>
      <c r="C576" s="617" t="s">
        <v>20</v>
      </c>
      <c r="D576" s="617" t="s">
        <v>7680</v>
      </c>
      <c r="E576" s="686" t="s">
        <v>13690</v>
      </c>
      <c r="F576" s="686"/>
      <c r="G576" s="616" t="s">
        <v>3</v>
      </c>
      <c r="H576" s="615">
        <v>0.13</v>
      </c>
      <c r="I576" s="614">
        <v>17.66</v>
      </c>
      <c r="J576" s="614">
        <v>2.29</v>
      </c>
    </row>
    <row r="577" spans="1:10" ht="24" customHeight="1">
      <c r="A577" s="617" t="s">
        <v>13683</v>
      </c>
      <c r="B577" s="618" t="s">
        <v>14054</v>
      </c>
      <c r="C577" s="617" t="s">
        <v>20</v>
      </c>
      <c r="D577" s="617" t="s">
        <v>7663</v>
      </c>
      <c r="E577" s="686" t="s">
        <v>13690</v>
      </c>
      <c r="F577" s="686"/>
      <c r="G577" s="616" t="s">
        <v>3</v>
      </c>
      <c r="H577" s="615">
        <v>0.13</v>
      </c>
      <c r="I577" s="614">
        <v>13.48</v>
      </c>
      <c r="J577" s="614">
        <v>1.75</v>
      </c>
    </row>
    <row r="578" spans="1:10" ht="24" customHeight="1">
      <c r="A578" s="604" t="s">
        <v>13666</v>
      </c>
      <c r="B578" s="605" t="s">
        <v>14361</v>
      </c>
      <c r="C578" s="604" t="s">
        <v>20</v>
      </c>
      <c r="D578" s="604" t="s">
        <v>8255</v>
      </c>
      <c r="E578" s="682" t="s">
        <v>13664</v>
      </c>
      <c r="F578" s="682"/>
      <c r="G578" s="603" t="s">
        <v>1</v>
      </c>
      <c r="H578" s="602">
        <v>2</v>
      </c>
      <c r="I578" s="601">
        <v>4.7300000000000004</v>
      </c>
      <c r="J578" s="601">
        <v>9.4600000000000009</v>
      </c>
    </row>
    <row r="579" spans="1:10" ht="24" customHeight="1">
      <c r="A579" s="604" t="s">
        <v>13666</v>
      </c>
      <c r="B579" s="605" t="s">
        <v>14517</v>
      </c>
      <c r="C579" s="604" t="s">
        <v>20</v>
      </c>
      <c r="D579" s="604" t="s">
        <v>10691</v>
      </c>
      <c r="E579" s="682" t="s">
        <v>13664</v>
      </c>
      <c r="F579" s="682"/>
      <c r="G579" s="603" t="s">
        <v>1</v>
      </c>
      <c r="H579" s="602">
        <v>1</v>
      </c>
      <c r="I579" s="601">
        <v>53.41</v>
      </c>
      <c r="J579" s="601">
        <v>53.41</v>
      </c>
    </row>
    <row r="580" spans="1:10" ht="36" customHeight="1">
      <c r="A580" s="604" t="s">
        <v>13666</v>
      </c>
      <c r="B580" s="605" t="s">
        <v>14360</v>
      </c>
      <c r="C580" s="604" t="s">
        <v>20</v>
      </c>
      <c r="D580" s="604" t="s">
        <v>11519</v>
      </c>
      <c r="E580" s="682" t="s">
        <v>13664</v>
      </c>
      <c r="F580" s="682"/>
      <c r="G580" s="603" t="s">
        <v>1</v>
      </c>
      <c r="H580" s="602">
        <v>9.1999999999999998E-2</v>
      </c>
      <c r="I580" s="601">
        <v>29.73</v>
      </c>
      <c r="J580" s="601">
        <v>2.73</v>
      </c>
    </row>
    <row r="581" spans="1:10" ht="25.5">
      <c r="A581" s="600"/>
      <c r="B581" s="600"/>
      <c r="C581" s="600"/>
      <c r="D581" s="600"/>
      <c r="E581" s="600" t="s">
        <v>13662</v>
      </c>
      <c r="F581" s="599">
        <v>1.7168314679995653</v>
      </c>
      <c r="G581" s="600" t="s">
        <v>13661</v>
      </c>
      <c r="H581" s="599">
        <v>1.44</v>
      </c>
      <c r="I581" s="600" t="s">
        <v>13660</v>
      </c>
      <c r="J581" s="599">
        <v>3.16</v>
      </c>
    </row>
    <row r="582" spans="1:10" ht="15" thickBot="1">
      <c r="A582" s="600"/>
      <c r="B582" s="600"/>
      <c r="C582" s="600"/>
      <c r="D582" s="600"/>
      <c r="E582" s="600" t="s">
        <v>13659</v>
      </c>
      <c r="F582" s="599">
        <v>19.29</v>
      </c>
      <c r="G582" s="600"/>
      <c r="H582" s="683" t="s">
        <v>13658</v>
      </c>
      <c r="I582" s="683"/>
      <c r="J582" s="599">
        <v>88.93</v>
      </c>
    </row>
    <row r="583" spans="1:10" ht="0.95" customHeight="1" thickTop="1">
      <c r="A583" s="598"/>
      <c r="B583" s="598"/>
      <c r="C583" s="598"/>
      <c r="D583" s="598"/>
      <c r="E583" s="598"/>
      <c r="F583" s="598"/>
      <c r="G583" s="598"/>
      <c r="H583" s="598"/>
      <c r="I583" s="598"/>
      <c r="J583" s="598"/>
    </row>
    <row r="584" spans="1:10" ht="18" customHeight="1">
      <c r="A584" s="613" t="s">
        <v>14516</v>
      </c>
      <c r="B584" s="611" t="s">
        <v>13677</v>
      </c>
      <c r="C584" s="613" t="s">
        <v>13676</v>
      </c>
      <c r="D584" s="613" t="s">
        <v>13675</v>
      </c>
      <c r="E584" s="684" t="s">
        <v>13674</v>
      </c>
      <c r="F584" s="684"/>
      <c r="G584" s="612" t="s">
        <v>13673</v>
      </c>
      <c r="H584" s="611" t="s">
        <v>13672</v>
      </c>
      <c r="I584" s="611" t="s">
        <v>13671</v>
      </c>
      <c r="J584" s="611" t="s">
        <v>13670</v>
      </c>
    </row>
    <row r="585" spans="1:10" ht="24" customHeight="1">
      <c r="A585" s="609" t="s">
        <v>13669</v>
      </c>
      <c r="B585" s="610" t="s">
        <v>14515</v>
      </c>
      <c r="C585" s="609" t="s">
        <v>20</v>
      </c>
      <c r="D585" s="609" t="s">
        <v>565</v>
      </c>
      <c r="E585" s="685" t="s">
        <v>13693</v>
      </c>
      <c r="F585" s="685"/>
      <c r="G585" s="608" t="s">
        <v>1</v>
      </c>
      <c r="H585" s="607">
        <v>1</v>
      </c>
      <c r="I585" s="606">
        <v>15.58</v>
      </c>
      <c r="J585" s="606">
        <v>15.58</v>
      </c>
    </row>
    <row r="586" spans="1:10" ht="24" customHeight="1">
      <c r="A586" s="617" t="s">
        <v>13683</v>
      </c>
      <c r="B586" s="618" t="s">
        <v>13692</v>
      </c>
      <c r="C586" s="617" t="s">
        <v>20</v>
      </c>
      <c r="D586" s="617" t="s">
        <v>7680</v>
      </c>
      <c r="E586" s="686" t="s">
        <v>13690</v>
      </c>
      <c r="F586" s="686"/>
      <c r="G586" s="616" t="s">
        <v>3</v>
      </c>
      <c r="H586" s="615">
        <v>0.11899999999999999</v>
      </c>
      <c r="I586" s="614">
        <v>17.66</v>
      </c>
      <c r="J586" s="614">
        <v>2.1</v>
      </c>
    </row>
    <row r="587" spans="1:10" ht="24" customHeight="1">
      <c r="A587" s="617" t="s">
        <v>13683</v>
      </c>
      <c r="B587" s="618" t="s">
        <v>14054</v>
      </c>
      <c r="C587" s="617" t="s">
        <v>20</v>
      </c>
      <c r="D587" s="617" t="s">
        <v>7663</v>
      </c>
      <c r="E587" s="686" t="s">
        <v>13690</v>
      </c>
      <c r="F587" s="686"/>
      <c r="G587" s="616" t="s">
        <v>3</v>
      </c>
      <c r="H587" s="615">
        <v>0.11899999999999999</v>
      </c>
      <c r="I587" s="614">
        <v>13.48</v>
      </c>
      <c r="J587" s="614">
        <v>1.6</v>
      </c>
    </row>
    <row r="588" spans="1:10" ht="24" customHeight="1">
      <c r="A588" s="604" t="s">
        <v>13666</v>
      </c>
      <c r="B588" s="605" t="s">
        <v>14105</v>
      </c>
      <c r="C588" s="604" t="s">
        <v>20</v>
      </c>
      <c r="D588" s="604" t="s">
        <v>8197</v>
      </c>
      <c r="E588" s="682" t="s">
        <v>13664</v>
      </c>
      <c r="F588" s="682"/>
      <c r="G588" s="603" t="s">
        <v>1</v>
      </c>
      <c r="H588" s="602">
        <v>1.7999999999999999E-2</v>
      </c>
      <c r="I588" s="601">
        <v>81.209999999999994</v>
      </c>
      <c r="J588" s="601">
        <v>1.46</v>
      </c>
    </row>
    <row r="589" spans="1:10" ht="24" customHeight="1">
      <c r="A589" s="604" t="s">
        <v>13666</v>
      </c>
      <c r="B589" s="605" t="s">
        <v>14088</v>
      </c>
      <c r="C589" s="604" t="s">
        <v>20</v>
      </c>
      <c r="D589" s="604" t="s">
        <v>10821</v>
      </c>
      <c r="E589" s="682" t="s">
        <v>13664</v>
      </c>
      <c r="F589" s="682"/>
      <c r="G589" s="603" t="s">
        <v>1</v>
      </c>
      <c r="H589" s="602">
        <v>0.03</v>
      </c>
      <c r="I589" s="601">
        <v>2.19</v>
      </c>
      <c r="J589" s="601">
        <v>0.06</v>
      </c>
    </row>
    <row r="590" spans="1:10" ht="24" customHeight="1">
      <c r="A590" s="604" t="s">
        <v>13666</v>
      </c>
      <c r="B590" s="605" t="s">
        <v>14087</v>
      </c>
      <c r="C590" s="604" t="s">
        <v>20</v>
      </c>
      <c r="D590" s="604" t="s">
        <v>12141</v>
      </c>
      <c r="E590" s="682" t="s">
        <v>13664</v>
      </c>
      <c r="F590" s="682"/>
      <c r="G590" s="603" t="s">
        <v>1</v>
      </c>
      <c r="H590" s="602">
        <v>2.1000000000000001E-2</v>
      </c>
      <c r="I590" s="601">
        <v>70.52</v>
      </c>
      <c r="J590" s="601">
        <v>1.48</v>
      </c>
    </row>
    <row r="591" spans="1:10" ht="24" customHeight="1">
      <c r="A591" s="604" t="s">
        <v>13666</v>
      </c>
      <c r="B591" s="605" t="s">
        <v>14514</v>
      </c>
      <c r="C591" s="604" t="s">
        <v>20</v>
      </c>
      <c r="D591" s="604" t="s">
        <v>12422</v>
      </c>
      <c r="E591" s="682" t="s">
        <v>13664</v>
      </c>
      <c r="F591" s="682"/>
      <c r="G591" s="603" t="s">
        <v>1</v>
      </c>
      <c r="H591" s="602">
        <v>1</v>
      </c>
      <c r="I591" s="601">
        <v>8.8800000000000008</v>
      </c>
      <c r="J591" s="601">
        <v>8.8800000000000008</v>
      </c>
    </row>
    <row r="592" spans="1:10" ht="25.5">
      <c r="A592" s="600"/>
      <c r="B592" s="600"/>
      <c r="C592" s="600"/>
      <c r="D592" s="600"/>
      <c r="E592" s="600" t="s">
        <v>13662</v>
      </c>
      <c r="F592" s="599">
        <v>1.575573182657829</v>
      </c>
      <c r="G592" s="600" t="s">
        <v>13661</v>
      </c>
      <c r="H592" s="599">
        <v>1.32</v>
      </c>
      <c r="I592" s="600" t="s">
        <v>13660</v>
      </c>
      <c r="J592" s="599">
        <v>2.9</v>
      </c>
    </row>
    <row r="593" spans="1:10" ht="15" thickBot="1">
      <c r="A593" s="600"/>
      <c r="B593" s="600"/>
      <c r="C593" s="600"/>
      <c r="D593" s="600"/>
      <c r="E593" s="600" t="s">
        <v>13659</v>
      </c>
      <c r="F593" s="599">
        <v>4.3099999999999996</v>
      </c>
      <c r="G593" s="600"/>
      <c r="H593" s="683" t="s">
        <v>13658</v>
      </c>
      <c r="I593" s="683"/>
      <c r="J593" s="599">
        <v>19.89</v>
      </c>
    </row>
    <row r="594" spans="1:10" ht="0.95" customHeight="1" thickTop="1">
      <c r="A594" s="598"/>
      <c r="B594" s="598"/>
      <c r="C594" s="598"/>
      <c r="D594" s="598"/>
      <c r="E594" s="598"/>
      <c r="F594" s="598"/>
      <c r="G594" s="598"/>
      <c r="H594" s="598"/>
      <c r="I594" s="598"/>
      <c r="J594" s="598"/>
    </row>
    <row r="595" spans="1:10" ht="18" customHeight="1">
      <c r="A595" s="613" t="s">
        <v>14513</v>
      </c>
      <c r="B595" s="611" t="s">
        <v>13677</v>
      </c>
      <c r="C595" s="613" t="s">
        <v>13676</v>
      </c>
      <c r="D595" s="613" t="s">
        <v>13675</v>
      </c>
      <c r="E595" s="684" t="s">
        <v>13674</v>
      </c>
      <c r="F595" s="684"/>
      <c r="G595" s="612" t="s">
        <v>13673</v>
      </c>
      <c r="H595" s="611" t="s">
        <v>13672</v>
      </c>
      <c r="I595" s="611" t="s">
        <v>13671</v>
      </c>
      <c r="J595" s="611" t="s">
        <v>13670</v>
      </c>
    </row>
    <row r="596" spans="1:10" ht="48" customHeight="1">
      <c r="A596" s="609" t="s">
        <v>13669</v>
      </c>
      <c r="B596" s="610" t="s">
        <v>14512</v>
      </c>
      <c r="C596" s="609" t="s">
        <v>20</v>
      </c>
      <c r="D596" s="609" t="s">
        <v>567</v>
      </c>
      <c r="E596" s="685" t="s">
        <v>13693</v>
      </c>
      <c r="F596" s="685"/>
      <c r="G596" s="608" t="s">
        <v>1</v>
      </c>
      <c r="H596" s="607">
        <v>1</v>
      </c>
      <c r="I596" s="606">
        <v>18.27</v>
      </c>
      <c r="J596" s="606">
        <v>18.27</v>
      </c>
    </row>
    <row r="597" spans="1:10" ht="24" customHeight="1">
      <c r="A597" s="617" t="s">
        <v>13683</v>
      </c>
      <c r="B597" s="618" t="s">
        <v>13692</v>
      </c>
      <c r="C597" s="617" t="s">
        <v>20</v>
      </c>
      <c r="D597" s="617" t="s">
        <v>7680</v>
      </c>
      <c r="E597" s="686" t="s">
        <v>13690</v>
      </c>
      <c r="F597" s="686"/>
      <c r="G597" s="616" t="s">
        <v>3</v>
      </c>
      <c r="H597" s="615">
        <v>0.17</v>
      </c>
      <c r="I597" s="614">
        <v>17.66</v>
      </c>
      <c r="J597" s="614">
        <v>3</v>
      </c>
    </row>
    <row r="598" spans="1:10" ht="24" customHeight="1">
      <c r="A598" s="617" t="s">
        <v>13683</v>
      </c>
      <c r="B598" s="618" t="s">
        <v>14054</v>
      </c>
      <c r="C598" s="617" t="s">
        <v>20</v>
      </c>
      <c r="D598" s="617" t="s">
        <v>7663</v>
      </c>
      <c r="E598" s="686" t="s">
        <v>13690</v>
      </c>
      <c r="F598" s="686"/>
      <c r="G598" s="616" t="s">
        <v>3</v>
      </c>
      <c r="H598" s="615">
        <v>0.17</v>
      </c>
      <c r="I598" s="614">
        <v>13.48</v>
      </c>
      <c r="J598" s="614">
        <v>2.29</v>
      </c>
    </row>
    <row r="599" spans="1:10" ht="24" customHeight="1">
      <c r="A599" s="604" t="s">
        <v>13666</v>
      </c>
      <c r="B599" s="605" t="s">
        <v>14511</v>
      </c>
      <c r="C599" s="604" t="s">
        <v>20</v>
      </c>
      <c r="D599" s="604" t="s">
        <v>8253</v>
      </c>
      <c r="E599" s="682" t="s">
        <v>13664</v>
      </c>
      <c r="F599" s="682"/>
      <c r="G599" s="603" t="s">
        <v>1</v>
      </c>
      <c r="H599" s="602">
        <v>2</v>
      </c>
      <c r="I599" s="601">
        <v>2.67</v>
      </c>
      <c r="J599" s="601">
        <v>5.34</v>
      </c>
    </row>
    <row r="600" spans="1:10" ht="36" customHeight="1">
      <c r="A600" s="604" t="s">
        <v>13666</v>
      </c>
      <c r="B600" s="605" t="s">
        <v>14360</v>
      </c>
      <c r="C600" s="604" t="s">
        <v>20</v>
      </c>
      <c r="D600" s="604" t="s">
        <v>11519</v>
      </c>
      <c r="E600" s="682" t="s">
        <v>13664</v>
      </c>
      <c r="F600" s="682"/>
      <c r="G600" s="603" t="s">
        <v>1</v>
      </c>
      <c r="H600" s="602">
        <v>0.04</v>
      </c>
      <c r="I600" s="601">
        <v>29.73</v>
      </c>
      <c r="J600" s="601">
        <v>1.18</v>
      </c>
    </row>
    <row r="601" spans="1:10" ht="24" customHeight="1">
      <c r="A601" s="604" t="s">
        <v>13666</v>
      </c>
      <c r="B601" s="605" t="s">
        <v>14510</v>
      </c>
      <c r="C601" s="604" t="s">
        <v>20</v>
      </c>
      <c r="D601" s="604" t="s">
        <v>12415</v>
      </c>
      <c r="E601" s="682" t="s">
        <v>13664</v>
      </c>
      <c r="F601" s="682"/>
      <c r="G601" s="603" t="s">
        <v>1</v>
      </c>
      <c r="H601" s="602">
        <v>1</v>
      </c>
      <c r="I601" s="601">
        <v>6.46</v>
      </c>
      <c r="J601" s="601">
        <v>6.46</v>
      </c>
    </row>
    <row r="602" spans="1:10" ht="25.5">
      <c r="A602" s="600"/>
      <c r="B602" s="600"/>
      <c r="C602" s="600"/>
      <c r="D602" s="600"/>
      <c r="E602" s="600" t="s">
        <v>13662</v>
      </c>
      <c r="F602" s="599">
        <v>2.2546995544930999</v>
      </c>
      <c r="G602" s="600" t="s">
        <v>13661</v>
      </c>
      <c r="H602" s="599">
        <v>1.9</v>
      </c>
      <c r="I602" s="600" t="s">
        <v>13660</v>
      </c>
      <c r="J602" s="599">
        <v>4.1500000000000004</v>
      </c>
    </row>
    <row r="603" spans="1:10" ht="15" thickBot="1">
      <c r="A603" s="600"/>
      <c r="B603" s="600"/>
      <c r="C603" s="600"/>
      <c r="D603" s="600"/>
      <c r="E603" s="600" t="s">
        <v>13659</v>
      </c>
      <c r="F603" s="599">
        <v>5.0599999999999996</v>
      </c>
      <c r="G603" s="600"/>
      <c r="H603" s="683" t="s">
        <v>13658</v>
      </c>
      <c r="I603" s="683"/>
      <c r="J603" s="599">
        <v>23.33</v>
      </c>
    </row>
    <row r="604" spans="1:10" ht="0.95" customHeight="1" thickTop="1">
      <c r="A604" s="598"/>
      <c r="B604" s="598"/>
      <c r="C604" s="598"/>
      <c r="D604" s="598"/>
      <c r="E604" s="598"/>
      <c r="F604" s="598"/>
      <c r="G604" s="598"/>
      <c r="H604" s="598"/>
      <c r="I604" s="598"/>
      <c r="J604" s="598"/>
    </row>
    <row r="605" spans="1:10" ht="18" customHeight="1">
      <c r="A605" s="613" t="s">
        <v>14509</v>
      </c>
      <c r="B605" s="611" t="s">
        <v>13677</v>
      </c>
      <c r="C605" s="613" t="s">
        <v>13676</v>
      </c>
      <c r="D605" s="613" t="s">
        <v>13675</v>
      </c>
      <c r="E605" s="684" t="s">
        <v>13674</v>
      </c>
      <c r="F605" s="684"/>
      <c r="G605" s="612" t="s">
        <v>13673</v>
      </c>
      <c r="H605" s="611" t="s">
        <v>13672</v>
      </c>
      <c r="I605" s="611" t="s">
        <v>13671</v>
      </c>
      <c r="J605" s="611" t="s">
        <v>13670</v>
      </c>
    </row>
    <row r="606" spans="1:10" ht="36" customHeight="1">
      <c r="A606" s="609" t="s">
        <v>13669</v>
      </c>
      <c r="B606" s="610" t="s">
        <v>14508</v>
      </c>
      <c r="C606" s="609" t="s">
        <v>20</v>
      </c>
      <c r="D606" s="609" t="s">
        <v>570</v>
      </c>
      <c r="E606" s="685" t="s">
        <v>13693</v>
      </c>
      <c r="F606" s="685"/>
      <c r="G606" s="608" t="s">
        <v>1</v>
      </c>
      <c r="H606" s="607">
        <v>1</v>
      </c>
      <c r="I606" s="606">
        <v>10.51</v>
      </c>
      <c r="J606" s="606">
        <v>10.51</v>
      </c>
    </row>
    <row r="607" spans="1:10" ht="24" customHeight="1">
      <c r="A607" s="617" t="s">
        <v>13683</v>
      </c>
      <c r="B607" s="618" t="s">
        <v>13692</v>
      </c>
      <c r="C607" s="617" t="s">
        <v>20</v>
      </c>
      <c r="D607" s="617" t="s">
        <v>7680</v>
      </c>
      <c r="E607" s="686" t="s">
        <v>13690</v>
      </c>
      <c r="F607" s="686"/>
      <c r="G607" s="616" t="s">
        <v>3</v>
      </c>
      <c r="H607" s="615">
        <v>7.0000000000000007E-2</v>
      </c>
      <c r="I607" s="614">
        <v>17.66</v>
      </c>
      <c r="J607" s="614">
        <v>1.23</v>
      </c>
    </row>
    <row r="608" spans="1:10" ht="24" customHeight="1">
      <c r="A608" s="617" t="s">
        <v>13683</v>
      </c>
      <c r="B608" s="618" t="s">
        <v>14054</v>
      </c>
      <c r="C608" s="617" t="s">
        <v>20</v>
      </c>
      <c r="D608" s="617" t="s">
        <v>7663</v>
      </c>
      <c r="E608" s="686" t="s">
        <v>13690</v>
      </c>
      <c r="F608" s="686"/>
      <c r="G608" s="616" t="s">
        <v>3</v>
      </c>
      <c r="H608" s="615">
        <v>7.0000000000000007E-2</v>
      </c>
      <c r="I608" s="614">
        <v>13.48</v>
      </c>
      <c r="J608" s="614">
        <v>0.94</v>
      </c>
    </row>
    <row r="609" spans="1:10" ht="24" customHeight="1">
      <c r="A609" s="604" t="s">
        <v>13666</v>
      </c>
      <c r="B609" s="605" t="s">
        <v>14105</v>
      </c>
      <c r="C609" s="604" t="s">
        <v>20</v>
      </c>
      <c r="D609" s="604" t="s">
        <v>8197</v>
      </c>
      <c r="E609" s="682" t="s">
        <v>13664</v>
      </c>
      <c r="F609" s="682"/>
      <c r="G609" s="603" t="s">
        <v>1</v>
      </c>
      <c r="H609" s="602">
        <v>4.8999999999999998E-3</v>
      </c>
      <c r="I609" s="601">
        <v>81.209999999999994</v>
      </c>
      <c r="J609" s="601">
        <v>0.39</v>
      </c>
    </row>
    <row r="610" spans="1:10" ht="24" customHeight="1">
      <c r="A610" s="604" t="s">
        <v>13666</v>
      </c>
      <c r="B610" s="605" t="s">
        <v>14088</v>
      </c>
      <c r="C610" s="604" t="s">
        <v>20</v>
      </c>
      <c r="D610" s="604" t="s">
        <v>10821</v>
      </c>
      <c r="E610" s="682" t="s">
        <v>13664</v>
      </c>
      <c r="F610" s="682"/>
      <c r="G610" s="603" t="s">
        <v>1</v>
      </c>
      <c r="H610" s="602">
        <v>1.7000000000000001E-2</v>
      </c>
      <c r="I610" s="601">
        <v>2.19</v>
      </c>
      <c r="J610" s="601">
        <v>0.03</v>
      </c>
    </row>
    <row r="611" spans="1:10" ht="24" customHeight="1">
      <c r="A611" s="604" t="s">
        <v>13666</v>
      </c>
      <c r="B611" s="605" t="s">
        <v>14507</v>
      </c>
      <c r="C611" s="604" t="s">
        <v>20</v>
      </c>
      <c r="D611" s="604" t="s">
        <v>11922</v>
      </c>
      <c r="E611" s="682" t="s">
        <v>13664</v>
      </c>
      <c r="F611" s="682"/>
      <c r="G611" s="603" t="s">
        <v>1</v>
      </c>
      <c r="H611" s="602">
        <v>1</v>
      </c>
      <c r="I611" s="601">
        <v>7.4</v>
      </c>
      <c r="J611" s="601">
        <v>7.4</v>
      </c>
    </row>
    <row r="612" spans="1:10" ht="24" customHeight="1">
      <c r="A612" s="604" t="s">
        <v>13666</v>
      </c>
      <c r="B612" s="605" t="s">
        <v>14087</v>
      </c>
      <c r="C612" s="604" t="s">
        <v>20</v>
      </c>
      <c r="D612" s="604" t="s">
        <v>12141</v>
      </c>
      <c r="E612" s="682" t="s">
        <v>13664</v>
      </c>
      <c r="F612" s="682"/>
      <c r="G612" s="603" t="s">
        <v>1</v>
      </c>
      <c r="H612" s="602">
        <v>7.4999999999999997E-3</v>
      </c>
      <c r="I612" s="601">
        <v>70.52</v>
      </c>
      <c r="J612" s="601">
        <v>0.52</v>
      </c>
    </row>
    <row r="613" spans="1:10" ht="25.5">
      <c r="A613" s="600"/>
      <c r="B613" s="600"/>
      <c r="C613" s="600"/>
      <c r="D613" s="600"/>
      <c r="E613" s="600" t="s">
        <v>13662</v>
      </c>
      <c r="F613" s="599">
        <v>0.92361186569596876</v>
      </c>
      <c r="G613" s="600" t="s">
        <v>13661</v>
      </c>
      <c r="H613" s="599">
        <v>0.78</v>
      </c>
      <c r="I613" s="600" t="s">
        <v>13660</v>
      </c>
      <c r="J613" s="599">
        <v>1.7</v>
      </c>
    </row>
    <row r="614" spans="1:10" ht="15" thickBot="1">
      <c r="A614" s="600"/>
      <c r="B614" s="600"/>
      <c r="C614" s="600"/>
      <c r="D614" s="600"/>
      <c r="E614" s="600" t="s">
        <v>13659</v>
      </c>
      <c r="F614" s="599">
        <v>2.91</v>
      </c>
      <c r="G614" s="600"/>
      <c r="H614" s="683" t="s">
        <v>13658</v>
      </c>
      <c r="I614" s="683"/>
      <c r="J614" s="599">
        <v>13.42</v>
      </c>
    </row>
    <row r="615" spans="1:10" ht="0.95" customHeight="1" thickTop="1">
      <c r="A615" s="598"/>
      <c r="B615" s="598"/>
      <c r="C615" s="598"/>
      <c r="D615" s="598"/>
      <c r="E615" s="598"/>
      <c r="F615" s="598"/>
      <c r="G615" s="598"/>
      <c r="H615" s="598"/>
      <c r="I615" s="598"/>
      <c r="J615" s="598"/>
    </row>
    <row r="616" spans="1:10" ht="18" customHeight="1">
      <c r="A616" s="613" t="s">
        <v>14506</v>
      </c>
      <c r="B616" s="611" t="s">
        <v>13677</v>
      </c>
      <c r="C616" s="613" t="s">
        <v>13676</v>
      </c>
      <c r="D616" s="613" t="s">
        <v>13675</v>
      </c>
      <c r="E616" s="684" t="s">
        <v>13674</v>
      </c>
      <c r="F616" s="684"/>
      <c r="G616" s="612" t="s">
        <v>13673</v>
      </c>
      <c r="H616" s="611" t="s">
        <v>13672</v>
      </c>
      <c r="I616" s="611" t="s">
        <v>13671</v>
      </c>
      <c r="J616" s="611" t="s">
        <v>13670</v>
      </c>
    </row>
    <row r="617" spans="1:10" ht="36" customHeight="1">
      <c r="A617" s="609" t="s">
        <v>13669</v>
      </c>
      <c r="B617" s="610" t="s">
        <v>14505</v>
      </c>
      <c r="C617" s="609" t="s">
        <v>20</v>
      </c>
      <c r="D617" s="609" t="s">
        <v>577</v>
      </c>
      <c r="E617" s="685" t="s">
        <v>13693</v>
      </c>
      <c r="F617" s="685"/>
      <c r="G617" s="608" t="s">
        <v>1</v>
      </c>
      <c r="H617" s="607">
        <v>1</v>
      </c>
      <c r="I617" s="606">
        <v>114.51</v>
      </c>
      <c r="J617" s="606">
        <v>114.51</v>
      </c>
    </row>
    <row r="618" spans="1:10" ht="24" customHeight="1">
      <c r="A618" s="617" t="s">
        <v>13683</v>
      </c>
      <c r="B618" s="618" t="s">
        <v>13691</v>
      </c>
      <c r="C618" s="617" t="s">
        <v>20</v>
      </c>
      <c r="D618" s="617" t="s">
        <v>7721</v>
      </c>
      <c r="E618" s="686" t="s">
        <v>13690</v>
      </c>
      <c r="F618" s="686"/>
      <c r="G618" s="616" t="s">
        <v>3</v>
      </c>
      <c r="H618" s="615">
        <v>0.26650000000000001</v>
      </c>
      <c r="I618" s="614">
        <v>14.02</v>
      </c>
      <c r="J618" s="614">
        <v>3.73</v>
      </c>
    </row>
    <row r="619" spans="1:10" ht="24" customHeight="1">
      <c r="A619" s="617" t="s">
        <v>13683</v>
      </c>
      <c r="B619" s="618" t="s">
        <v>13905</v>
      </c>
      <c r="C619" s="617" t="s">
        <v>20</v>
      </c>
      <c r="D619" s="617" t="s">
        <v>7685</v>
      </c>
      <c r="E619" s="686" t="s">
        <v>13690</v>
      </c>
      <c r="F619" s="686"/>
      <c r="G619" s="616" t="s">
        <v>3</v>
      </c>
      <c r="H619" s="615">
        <v>0.8458</v>
      </c>
      <c r="I619" s="614">
        <v>17.899999999999999</v>
      </c>
      <c r="J619" s="614">
        <v>15.13</v>
      </c>
    </row>
    <row r="620" spans="1:10" ht="24" customHeight="1">
      <c r="A620" s="604" t="s">
        <v>13666</v>
      </c>
      <c r="B620" s="605" t="s">
        <v>14504</v>
      </c>
      <c r="C620" s="604" t="s">
        <v>20</v>
      </c>
      <c r="D620" s="604" t="s">
        <v>10807</v>
      </c>
      <c r="E620" s="682" t="s">
        <v>13664</v>
      </c>
      <c r="F620" s="682"/>
      <c r="G620" s="603" t="s">
        <v>1</v>
      </c>
      <c r="H620" s="602">
        <v>1</v>
      </c>
      <c r="I620" s="601">
        <v>75.53</v>
      </c>
      <c r="J620" s="601">
        <v>75.53</v>
      </c>
    </row>
    <row r="621" spans="1:10" ht="24" customHeight="1">
      <c r="A621" s="604" t="s">
        <v>13666</v>
      </c>
      <c r="B621" s="605" t="s">
        <v>13903</v>
      </c>
      <c r="C621" s="604" t="s">
        <v>20</v>
      </c>
      <c r="D621" s="604" t="s">
        <v>11217</v>
      </c>
      <c r="E621" s="682" t="s">
        <v>13664</v>
      </c>
      <c r="F621" s="682"/>
      <c r="G621" s="603" t="s">
        <v>1200</v>
      </c>
      <c r="H621" s="602">
        <v>0.52710000000000001</v>
      </c>
      <c r="I621" s="601">
        <v>38.18</v>
      </c>
      <c r="J621" s="601">
        <v>20.12</v>
      </c>
    </row>
    <row r="622" spans="1:10" ht="25.5">
      <c r="A622" s="600"/>
      <c r="B622" s="600"/>
      <c r="C622" s="600"/>
      <c r="D622" s="600"/>
      <c r="E622" s="600" t="s">
        <v>13662</v>
      </c>
      <c r="F622" s="599">
        <v>7.9647940888840596</v>
      </c>
      <c r="G622" s="600" t="s">
        <v>13661</v>
      </c>
      <c r="H622" s="599">
        <v>6.7</v>
      </c>
      <c r="I622" s="600" t="s">
        <v>13660</v>
      </c>
      <c r="J622" s="599">
        <v>14.66</v>
      </c>
    </row>
    <row r="623" spans="1:10" ht="15" thickBot="1">
      <c r="A623" s="600"/>
      <c r="B623" s="600"/>
      <c r="C623" s="600"/>
      <c r="D623" s="600"/>
      <c r="E623" s="600" t="s">
        <v>13659</v>
      </c>
      <c r="F623" s="599">
        <v>31.71</v>
      </c>
      <c r="G623" s="600"/>
      <c r="H623" s="683" t="s">
        <v>13658</v>
      </c>
      <c r="I623" s="683"/>
      <c r="J623" s="599">
        <v>146.22</v>
      </c>
    </row>
    <row r="624" spans="1:10" ht="0.95" customHeight="1" thickTop="1">
      <c r="A624" s="598"/>
      <c r="B624" s="598"/>
      <c r="C624" s="598"/>
      <c r="D624" s="598"/>
      <c r="E624" s="598"/>
      <c r="F624" s="598"/>
      <c r="G624" s="598"/>
      <c r="H624" s="598"/>
      <c r="I624" s="598"/>
      <c r="J624" s="598"/>
    </row>
    <row r="625" spans="1:10" ht="18" customHeight="1">
      <c r="A625" s="613" t="s">
        <v>14503</v>
      </c>
      <c r="B625" s="611" t="s">
        <v>13677</v>
      </c>
      <c r="C625" s="613" t="s">
        <v>13676</v>
      </c>
      <c r="D625" s="613" t="s">
        <v>13675</v>
      </c>
      <c r="E625" s="684" t="s">
        <v>13674</v>
      </c>
      <c r="F625" s="684"/>
      <c r="G625" s="612" t="s">
        <v>13673</v>
      </c>
      <c r="H625" s="611" t="s">
        <v>13672</v>
      </c>
      <c r="I625" s="611" t="s">
        <v>13671</v>
      </c>
      <c r="J625" s="611" t="s">
        <v>13670</v>
      </c>
    </row>
    <row r="626" spans="1:10" ht="36" customHeight="1">
      <c r="A626" s="609" t="s">
        <v>13669</v>
      </c>
      <c r="B626" s="610" t="s">
        <v>14502</v>
      </c>
      <c r="C626" s="609" t="s">
        <v>20</v>
      </c>
      <c r="D626" s="609" t="s">
        <v>581</v>
      </c>
      <c r="E626" s="685" t="s">
        <v>13693</v>
      </c>
      <c r="F626" s="685"/>
      <c r="G626" s="608" t="s">
        <v>1</v>
      </c>
      <c r="H626" s="607">
        <v>1</v>
      </c>
      <c r="I626" s="606">
        <v>425.83</v>
      </c>
      <c r="J626" s="606">
        <v>425.83</v>
      </c>
    </row>
    <row r="627" spans="1:10" ht="36" customHeight="1">
      <c r="A627" s="617" t="s">
        <v>13683</v>
      </c>
      <c r="B627" s="618" t="s">
        <v>14358</v>
      </c>
      <c r="C627" s="617" t="s">
        <v>20</v>
      </c>
      <c r="D627" s="617" t="s">
        <v>5717</v>
      </c>
      <c r="E627" s="686" t="s">
        <v>13693</v>
      </c>
      <c r="F627" s="686"/>
      <c r="G627" s="616" t="s">
        <v>1</v>
      </c>
      <c r="H627" s="615">
        <v>1</v>
      </c>
      <c r="I627" s="614">
        <v>58.36</v>
      </c>
      <c r="J627" s="614">
        <v>58.36</v>
      </c>
    </row>
    <row r="628" spans="1:10" ht="36" customHeight="1">
      <c r="A628" s="617" t="s">
        <v>13683</v>
      </c>
      <c r="B628" s="618" t="s">
        <v>13906</v>
      </c>
      <c r="C628" s="617" t="s">
        <v>20</v>
      </c>
      <c r="D628" s="617" t="s">
        <v>5733</v>
      </c>
      <c r="E628" s="686" t="s">
        <v>13693</v>
      </c>
      <c r="F628" s="686"/>
      <c r="G628" s="616" t="s">
        <v>1</v>
      </c>
      <c r="H628" s="615">
        <v>1</v>
      </c>
      <c r="I628" s="614">
        <v>202.29</v>
      </c>
      <c r="J628" s="614">
        <v>202.29</v>
      </c>
    </row>
    <row r="629" spans="1:10" ht="24" customHeight="1">
      <c r="A629" s="617" t="s">
        <v>13683</v>
      </c>
      <c r="B629" s="618" t="s">
        <v>14387</v>
      </c>
      <c r="C629" s="617" t="s">
        <v>20</v>
      </c>
      <c r="D629" s="617" t="s">
        <v>5720</v>
      </c>
      <c r="E629" s="686" t="s">
        <v>13693</v>
      </c>
      <c r="F629" s="686"/>
      <c r="G629" s="616" t="s">
        <v>1</v>
      </c>
      <c r="H629" s="615">
        <v>1</v>
      </c>
      <c r="I629" s="614">
        <v>165.18</v>
      </c>
      <c r="J629" s="614">
        <v>165.18</v>
      </c>
    </row>
    <row r="630" spans="1:10" ht="25.5">
      <c r="A630" s="600"/>
      <c r="B630" s="600"/>
      <c r="C630" s="600"/>
      <c r="D630" s="600"/>
      <c r="E630" s="600" t="s">
        <v>13662</v>
      </c>
      <c r="F630" s="599">
        <v>8.7417146999999993</v>
      </c>
      <c r="G630" s="600" t="s">
        <v>13661</v>
      </c>
      <c r="H630" s="599">
        <v>7.35</v>
      </c>
      <c r="I630" s="600" t="s">
        <v>13660</v>
      </c>
      <c r="J630" s="599">
        <v>16.09</v>
      </c>
    </row>
    <row r="631" spans="1:10" ht="15" thickBot="1">
      <c r="A631" s="600"/>
      <c r="B631" s="600"/>
      <c r="C631" s="600"/>
      <c r="D631" s="600"/>
      <c r="E631" s="600" t="s">
        <v>13659</v>
      </c>
      <c r="F631" s="599">
        <v>117.95</v>
      </c>
      <c r="G631" s="600"/>
      <c r="H631" s="683" t="s">
        <v>13658</v>
      </c>
      <c r="I631" s="683"/>
      <c r="J631" s="599">
        <v>543.78</v>
      </c>
    </row>
    <row r="632" spans="1:10" ht="0.95" customHeight="1" thickTop="1">
      <c r="A632" s="598"/>
      <c r="B632" s="598"/>
      <c r="C632" s="598"/>
      <c r="D632" s="598"/>
      <c r="E632" s="598"/>
      <c r="F632" s="598"/>
      <c r="G632" s="598"/>
      <c r="H632" s="598"/>
      <c r="I632" s="598"/>
      <c r="J632" s="598"/>
    </row>
    <row r="633" spans="1:10" ht="18" customHeight="1">
      <c r="A633" s="613" t="s">
        <v>14501</v>
      </c>
      <c r="B633" s="611" t="s">
        <v>13677</v>
      </c>
      <c r="C633" s="613" t="s">
        <v>13676</v>
      </c>
      <c r="D633" s="613" t="s">
        <v>13675</v>
      </c>
      <c r="E633" s="684" t="s">
        <v>13674</v>
      </c>
      <c r="F633" s="684"/>
      <c r="G633" s="612" t="s">
        <v>13673</v>
      </c>
      <c r="H633" s="611" t="s">
        <v>13672</v>
      </c>
      <c r="I633" s="611" t="s">
        <v>13671</v>
      </c>
      <c r="J633" s="611" t="s">
        <v>13670</v>
      </c>
    </row>
    <row r="634" spans="1:10" ht="36" customHeight="1">
      <c r="A634" s="609" t="s">
        <v>13669</v>
      </c>
      <c r="B634" s="610" t="s">
        <v>14500</v>
      </c>
      <c r="C634" s="609" t="s">
        <v>20</v>
      </c>
      <c r="D634" s="609" t="s">
        <v>588</v>
      </c>
      <c r="E634" s="685" t="s">
        <v>13693</v>
      </c>
      <c r="F634" s="685"/>
      <c r="G634" s="608" t="s">
        <v>1</v>
      </c>
      <c r="H634" s="607">
        <v>1</v>
      </c>
      <c r="I634" s="606">
        <v>106.41</v>
      </c>
      <c r="J634" s="606">
        <v>106.41</v>
      </c>
    </row>
    <row r="635" spans="1:10" ht="24" customHeight="1">
      <c r="A635" s="617" t="s">
        <v>13683</v>
      </c>
      <c r="B635" s="618" t="s">
        <v>13692</v>
      </c>
      <c r="C635" s="617" t="s">
        <v>20</v>
      </c>
      <c r="D635" s="617" t="s">
        <v>7680</v>
      </c>
      <c r="E635" s="686" t="s">
        <v>13690</v>
      </c>
      <c r="F635" s="686"/>
      <c r="G635" s="616" t="s">
        <v>3</v>
      </c>
      <c r="H635" s="615">
        <v>0.38700000000000001</v>
      </c>
      <c r="I635" s="614">
        <v>17.66</v>
      </c>
      <c r="J635" s="614">
        <v>6.83</v>
      </c>
    </row>
    <row r="636" spans="1:10" ht="24" customHeight="1">
      <c r="A636" s="617" t="s">
        <v>13683</v>
      </c>
      <c r="B636" s="618" t="s">
        <v>13691</v>
      </c>
      <c r="C636" s="617" t="s">
        <v>20</v>
      </c>
      <c r="D636" s="617" t="s">
        <v>7721</v>
      </c>
      <c r="E636" s="686" t="s">
        <v>13690</v>
      </c>
      <c r="F636" s="686"/>
      <c r="G636" s="616" t="s">
        <v>3</v>
      </c>
      <c r="H636" s="615">
        <v>0.18859999999999999</v>
      </c>
      <c r="I636" s="614">
        <v>14.02</v>
      </c>
      <c r="J636" s="614">
        <v>2.64</v>
      </c>
    </row>
    <row r="637" spans="1:10" ht="24" customHeight="1">
      <c r="A637" s="604" t="s">
        <v>13666</v>
      </c>
      <c r="B637" s="605" t="s">
        <v>14499</v>
      </c>
      <c r="C637" s="604" t="s">
        <v>20</v>
      </c>
      <c r="D637" s="604" t="s">
        <v>10804</v>
      </c>
      <c r="E637" s="682" t="s">
        <v>13664</v>
      </c>
      <c r="F637" s="682"/>
      <c r="G637" s="603" t="s">
        <v>1</v>
      </c>
      <c r="H637" s="602">
        <v>1</v>
      </c>
      <c r="I637" s="601">
        <v>76.84</v>
      </c>
      <c r="J637" s="601">
        <v>76.84</v>
      </c>
    </row>
    <row r="638" spans="1:10" ht="36" customHeight="1">
      <c r="A638" s="604" t="s">
        <v>13666</v>
      </c>
      <c r="B638" s="605" t="s">
        <v>13708</v>
      </c>
      <c r="C638" s="604" t="s">
        <v>20</v>
      </c>
      <c r="D638" s="604" t="s">
        <v>11488</v>
      </c>
      <c r="E638" s="682" t="s">
        <v>13664</v>
      </c>
      <c r="F638" s="682"/>
      <c r="G638" s="603" t="s">
        <v>1</v>
      </c>
      <c r="H638" s="602">
        <v>2</v>
      </c>
      <c r="I638" s="601">
        <v>8.5500000000000007</v>
      </c>
      <c r="J638" s="601">
        <v>17.100000000000001</v>
      </c>
    </row>
    <row r="639" spans="1:10" ht="24" customHeight="1">
      <c r="A639" s="604" t="s">
        <v>13666</v>
      </c>
      <c r="B639" s="605" t="s">
        <v>13687</v>
      </c>
      <c r="C639" s="604" t="s">
        <v>20</v>
      </c>
      <c r="D639" s="604" t="s">
        <v>12005</v>
      </c>
      <c r="E639" s="682" t="s">
        <v>13664</v>
      </c>
      <c r="F639" s="682"/>
      <c r="G639" s="603" t="s">
        <v>1200</v>
      </c>
      <c r="H639" s="602">
        <v>3.04E-2</v>
      </c>
      <c r="I639" s="601">
        <v>98.93</v>
      </c>
      <c r="J639" s="601">
        <v>3</v>
      </c>
    </row>
    <row r="640" spans="1:10" ht="25.5">
      <c r="A640" s="600"/>
      <c r="B640" s="600"/>
      <c r="C640" s="600"/>
      <c r="D640" s="600"/>
      <c r="E640" s="600" t="s">
        <v>13662</v>
      </c>
      <c r="F640" s="599">
        <v>4.0584591980875802</v>
      </c>
      <c r="G640" s="600" t="s">
        <v>13661</v>
      </c>
      <c r="H640" s="599">
        <v>3.41</v>
      </c>
      <c r="I640" s="600" t="s">
        <v>13660</v>
      </c>
      <c r="J640" s="599">
        <v>7.47</v>
      </c>
    </row>
    <row r="641" spans="1:10" ht="15" thickBot="1">
      <c r="A641" s="600"/>
      <c r="B641" s="600"/>
      <c r="C641" s="600"/>
      <c r="D641" s="600"/>
      <c r="E641" s="600" t="s">
        <v>13659</v>
      </c>
      <c r="F641" s="599">
        <v>29.47</v>
      </c>
      <c r="G641" s="600"/>
      <c r="H641" s="683" t="s">
        <v>13658</v>
      </c>
      <c r="I641" s="683"/>
      <c r="J641" s="599">
        <v>135.88</v>
      </c>
    </row>
    <row r="642" spans="1:10" ht="0.95" customHeight="1" thickTop="1">
      <c r="A642" s="598"/>
      <c r="B642" s="598"/>
      <c r="C642" s="598"/>
      <c r="D642" s="598"/>
      <c r="E642" s="598"/>
      <c r="F642" s="598"/>
      <c r="G642" s="598"/>
      <c r="H642" s="598"/>
      <c r="I642" s="598"/>
      <c r="J642" s="598"/>
    </row>
    <row r="643" spans="1:10" ht="18" customHeight="1">
      <c r="A643" s="613" t="s">
        <v>14498</v>
      </c>
      <c r="B643" s="611" t="s">
        <v>13677</v>
      </c>
      <c r="C643" s="613" t="s">
        <v>13676</v>
      </c>
      <c r="D643" s="613" t="s">
        <v>13675</v>
      </c>
      <c r="E643" s="684" t="s">
        <v>13674</v>
      </c>
      <c r="F643" s="684"/>
      <c r="G643" s="612" t="s">
        <v>13673</v>
      </c>
      <c r="H643" s="611" t="s">
        <v>13672</v>
      </c>
      <c r="I643" s="611" t="s">
        <v>13671</v>
      </c>
      <c r="J643" s="611" t="s">
        <v>13670</v>
      </c>
    </row>
    <row r="644" spans="1:10" ht="48" customHeight="1">
      <c r="A644" s="609" t="s">
        <v>13669</v>
      </c>
      <c r="B644" s="610" t="s">
        <v>14497</v>
      </c>
      <c r="C644" s="609" t="s">
        <v>20</v>
      </c>
      <c r="D644" s="609" t="s">
        <v>590</v>
      </c>
      <c r="E644" s="685" t="s">
        <v>13693</v>
      </c>
      <c r="F644" s="685"/>
      <c r="G644" s="608" t="s">
        <v>1</v>
      </c>
      <c r="H644" s="607">
        <v>1</v>
      </c>
      <c r="I644" s="606">
        <v>689.62</v>
      </c>
      <c r="J644" s="606">
        <v>689.62</v>
      </c>
    </row>
    <row r="645" spans="1:10" ht="24" customHeight="1">
      <c r="A645" s="617" t="s">
        <v>13683</v>
      </c>
      <c r="B645" s="618" t="s">
        <v>13699</v>
      </c>
      <c r="C645" s="617" t="s">
        <v>20</v>
      </c>
      <c r="D645" s="617" t="s">
        <v>5745</v>
      </c>
      <c r="E645" s="686" t="s">
        <v>13693</v>
      </c>
      <c r="F645" s="686"/>
      <c r="G645" s="616" t="s">
        <v>1</v>
      </c>
      <c r="H645" s="615">
        <v>1</v>
      </c>
      <c r="I645" s="614">
        <v>39.25</v>
      </c>
      <c r="J645" s="614">
        <v>39.25</v>
      </c>
    </row>
    <row r="646" spans="1:10" ht="24" customHeight="1">
      <c r="A646" s="617" t="s">
        <v>13683</v>
      </c>
      <c r="B646" s="618" t="s">
        <v>13714</v>
      </c>
      <c r="C646" s="617" t="s">
        <v>20</v>
      </c>
      <c r="D646" s="617" t="s">
        <v>5722</v>
      </c>
      <c r="E646" s="686" t="s">
        <v>13693</v>
      </c>
      <c r="F646" s="686"/>
      <c r="G646" s="616" t="s">
        <v>1</v>
      </c>
      <c r="H646" s="615">
        <v>1</v>
      </c>
      <c r="I646" s="614">
        <v>10.62</v>
      </c>
      <c r="J646" s="614">
        <v>10.62</v>
      </c>
    </row>
    <row r="647" spans="1:10" ht="24" customHeight="1">
      <c r="A647" s="617" t="s">
        <v>13683</v>
      </c>
      <c r="B647" s="618" t="s">
        <v>13709</v>
      </c>
      <c r="C647" s="617" t="s">
        <v>20</v>
      </c>
      <c r="D647" s="617" t="s">
        <v>5712</v>
      </c>
      <c r="E647" s="686" t="s">
        <v>13693</v>
      </c>
      <c r="F647" s="686"/>
      <c r="G647" s="616" t="s">
        <v>1</v>
      </c>
      <c r="H647" s="615">
        <v>1</v>
      </c>
      <c r="I647" s="614">
        <v>613.54999999999995</v>
      </c>
      <c r="J647" s="614">
        <v>613.54999999999995</v>
      </c>
    </row>
    <row r="648" spans="1:10" ht="36" customHeight="1">
      <c r="A648" s="617" t="s">
        <v>13683</v>
      </c>
      <c r="B648" s="618" t="s">
        <v>14343</v>
      </c>
      <c r="C648" s="617" t="s">
        <v>20</v>
      </c>
      <c r="D648" s="617" t="s">
        <v>5716</v>
      </c>
      <c r="E648" s="686" t="s">
        <v>13693</v>
      </c>
      <c r="F648" s="686"/>
      <c r="G648" s="616" t="s">
        <v>1</v>
      </c>
      <c r="H648" s="615">
        <v>1</v>
      </c>
      <c r="I648" s="614">
        <v>26.2</v>
      </c>
      <c r="J648" s="614">
        <v>26.2</v>
      </c>
    </row>
    <row r="649" spans="1:10" ht="25.5">
      <c r="A649" s="600"/>
      <c r="B649" s="600"/>
      <c r="C649" s="600"/>
      <c r="D649" s="600"/>
      <c r="E649" s="600" t="s">
        <v>13662</v>
      </c>
      <c r="F649" s="599">
        <v>21.623383700000002</v>
      </c>
      <c r="G649" s="600" t="s">
        <v>13661</v>
      </c>
      <c r="H649" s="599">
        <v>18.18</v>
      </c>
      <c r="I649" s="600" t="s">
        <v>13660</v>
      </c>
      <c r="J649" s="599">
        <v>39.799999999999997</v>
      </c>
    </row>
    <row r="650" spans="1:10" ht="15" thickBot="1">
      <c r="A650" s="600"/>
      <c r="B650" s="600"/>
      <c r="C650" s="600"/>
      <c r="D650" s="600"/>
      <c r="E650" s="600" t="s">
        <v>13659</v>
      </c>
      <c r="F650" s="599">
        <v>191.02</v>
      </c>
      <c r="G650" s="600"/>
      <c r="H650" s="683" t="s">
        <v>13658</v>
      </c>
      <c r="I650" s="683"/>
      <c r="J650" s="599">
        <v>880.64</v>
      </c>
    </row>
    <row r="651" spans="1:10" ht="0.95" customHeight="1" thickTop="1">
      <c r="A651" s="598"/>
      <c r="B651" s="598"/>
      <c r="C651" s="598"/>
      <c r="D651" s="598"/>
      <c r="E651" s="598"/>
      <c r="F651" s="598"/>
      <c r="G651" s="598"/>
      <c r="H651" s="598"/>
      <c r="I651" s="598"/>
      <c r="J651" s="598"/>
    </row>
    <row r="652" spans="1:10" ht="18" customHeight="1">
      <c r="A652" s="613" t="s">
        <v>14496</v>
      </c>
      <c r="B652" s="611" t="s">
        <v>13677</v>
      </c>
      <c r="C652" s="613" t="s">
        <v>13676</v>
      </c>
      <c r="D652" s="613" t="s">
        <v>13675</v>
      </c>
      <c r="E652" s="684" t="s">
        <v>13674</v>
      </c>
      <c r="F652" s="684"/>
      <c r="G652" s="612" t="s">
        <v>13673</v>
      </c>
      <c r="H652" s="611" t="s">
        <v>13672</v>
      </c>
      <c r="I652" s="611" t="s">
        <v>13671</v>
      </c>
      <c r="J652" s="611" t="s">
        <v>13670</v>
      </c>
    </row>
    <row r="653" spans="1:10" ht="36" customHeight="1">
      <c r="A653" s="609" t="s">
        <v>13669</v>
      </c>
      <c r="B653" s="610" t="s">
        <v>14495</v>
      </c>
      <c r="C653" s="609" t="s">
        <v>20</v>
      </c>
      <c r="D653" s="609" t="s">
        <v>604</v>
      </c>
      <c r="E653" s="685" t="s">
        <v>13693</v>
      </c>
      <c r="F653" s="685"/>
      <c r="G653" s="608" t="s">
        <v>1</v>
      </c>
      <c r="H653" s="607">
        <v>1</v>
      </c>
      <c r="I653" s="606">
        <v>102.57</v>
      </c>
      <c r="J653" s="606">
        <v>102.57</v>
      </c>
    </row>
    <row r="654" spans="1:10" ht="24" customHeight="1">
      <c r="A654" s="617" t="s">
        <v>13683</v>
      </c>
      <c r="B654" s="618" t="s">
        <v>13692</v>
      </c>
      <c r="C654" s="617" t="s">
        <v>20</v>
      </c>
      <c r="D654" s="617" t="s">
        <v>7680</v>
      </c>
      <c r="E654" s="686" t="s">
        <v>13690</v>
      </c>
      <c r="F654" s="686"/>
      <c r="G654" s="616" t="s">
        <v>3</v>
      </c>
      <c r="H654" s="615">
        <v>0.16669999999999999</v>
      </c>
      <c r="I654" s="614">
        <v>17.66</v>
      </c>
      <c r="J654" s="614">
        <v>2.94</v>
      </c>
    </row>
    <row r="655" spans="1:10" ht="24" customHeight="1">
      <c r="A655" s="617" t="s">
        <v>13683</v>
      </c>
      <c r="B655" s="618" t="s">
        <v>13691</v>
      </c>
      <c r="C655" s="617" t="s">
        <v>20</v>
      </c>
      <c r="D655" s="617" t="s">
        <v>7721</v>
      </c>
      <c r="E655" s="686" t="s">
        <v>13690</v>
      </c>
      <c r="F655" s="686"/>
      <c r="G655" s="616" t="s">
        <v>3</v>
      </c>
      <c r="H655" s="615">
        <v>5.2499999999999998E-2</v>
      </c>
      <c r="I655" s="614">
        <v>14.02</v>
      </c>
      <c r="J655" s="614">
        <v>0.73</v>
      </c>
    </row>
    <row r="656" spans="1:10" ht="24" customHeight="1">
      <c r="A656" s="604" t="s">
        <v>13666</v>
      </c>
      <c r="B656" s="605" t="s">
        <v>13698</v>
      </c>
      <c r="C656" s="604" t="s">
        <v>20</v>
      </c>
      <c r="D656" s="604" t="s">
        <v>10280</v>
      </c>
      <c r="E656" s="682" t="s">
        <v>13664</v>
      </c>
      <c r="F656" s="682"/>
      <c r="G656" s="603" t="s">
        <v>1</v>
      </c>
      <c r="H656" s="602">
        <v>2.1000000000000001E-2</v>
      </c>
      <c r="I656" s="601">
        <v>4.97</v>
      </c>
      <c r="J656" s="601">
        <v>0.1</v>
      </c>
    </row>
    <row r="657" spans="1:10" ht="24" customHeight="1">
      <c r="A657" s="604" t="s">
        <v>13666</v>
      </c>
      <c r="B657" s="605" t="s">
        <v>14494</v>
      </c>
      <c r="C657" s="604" t="s">
        <v>20</v>
      </c>
      <c r="D657" s="604" t="s">
        <v>12653</v>
      </c>
      <c r="E657" s="682" t="s">
        <v>13664</v>
      </c>
      <c r="F657" s="682"/>
      <c r="G657" s="603" t="s">
        <v>1</v>
      </c>
      <c r="H657" s="602">
        <v>1</v>
      </c>
      <c r="I657" s="601">
        <v>98.8</v>
      </c>
      <c r="J657" s="601">
        <v>98.8</v>
      </c>
    </row>
    <row r="658" spans="1:10" ht="25.5">
      <c r="A658" s="600"/>
      <c r="B658" s="600"/>
      <c r="C658" s="600"/>
      <c r="D658" s="600"/>
      <c r="E658" s="600" t="s">
        <v>13662</v>
      </c>
      <c r="F658" s="599">
        <v>1.5864392046071933</v>
      </c>
      <c r="G658" s="600" t="s">
        <v>13661</v>
      </c>
      <c r="H658" s="599">
        <v>1.33</v>
      </c>
      <c r="I658" s="600" t="s">
        <v>13660</v>
      </c>
      <c r="J658" s="599">
        <v>2.92</v>
      </c>
    </row>
    <row r="659" spans="1:10" ht="15" thickBot="1">
      <c r="A659" s="600"/>
      <c r="B659" s="600"/>
      <c r="C659" s="600"/>
      <c r="D659" s="600"/>
      <c r="E659" s="600" t="s">
        <v>13659</v>
      </c>
      <c r="F659" s="599">
        <v>28.41</v>
      </c>
      <c r="G659" s="600"/>
      <c r="H659" s="683" t="s">
        <v>13658</v>
      </c>
      <c r="I659" s="683"/>
      <c r="J659" s="599">
        <v>130.97999999999999</v>
      </c>
    </row>
    <row r="660" spans="1:10" ht="0.95" customHeight="1" thickTop="1">
      <c r="A660" s="598"/>
      <c r="B660" s="598"/>
      <c r="C660" s="598"/>
      <c r="D660" s="598"/>
      <c r="E660" s="598"/>
      <c r="F660" s="598"/>
      <c r="G660" s="598"/>
      <c r="H660" s="598"/>
      <c r="I660" s="598"/>
      <c r="J660" s="598"/>
    </row>
    <row r="661" spans="1:10" ht="18" customHeight="1">
      <c r="A661" s="613" t="s">
        <v>14493</v>
      </c>
      <c r="B661" s="611" t="s">
        <v>13677</v>
      </c>
      <c r="C661" s="613" t="s">
        <v>13676</v>
      </c>
      <c r="D661" s="613" t="s">
        <v>13675</v>
      </c>
      <c r="E661" s="684" t="s">
        <v>13674</v>
      </c>
      <c r="F661" s="684"/>
      <c r="G661" s="612" t="s">
        <v>13673</v>
      </c>
      <c r="H661" s="611" t="s">
        <v>13672</v>
      </c>
      <c r="I661" s="611" t="s">
        <v>13671</v>
      </c>
      <c r="J661" s="611" t="s">
        <v>13670</v>
      </c>
    </row>
    <row r="662" spans="1:10" ht="24" customHeight="1">
      <c r="A662" s="609" t="s">
        <v>13669</v>
      </c>
      <c r="B662" s="610" t="s">
        <v>14492</v>
      </c>
      <c r="C662" s="609" t="s">
        <v>20</v>
      </c>
      <c r="D662" s="609" t="s">
        <v>606</v>
      </c>
      <c r="E662" s="685" t="s">
        <v>13693</v>
      </c>
      <c r="F662" s="685"/>
      <c r="G662" s="608" t="s">
        <v>1</v>
      </c>
      <c r="H662" s="607">
        <v>1</v>
      </c>
      <c r="I662" s="606">
        <v>32.17</v>
      </c>
      <c r="J662" s="606">
        <v>32.17</v>
      </c>
    </row>
    <row r="663" spans="1:10" ht="24" customHeight="1">
      <c r="A663" s="617" t="s">
        <v>13683</v>
      </c>
      <c r="B663" s="618" t="s">
        <v>13692</v>
      </c>
      <c r="C663" s="617" t="s">
        <v>20</v>
      </c>
      <c r="D663" s="617" t="s">
        <v>7680</v>
      </c>
      <c r="E663" s="686" t="s">
        <v>13690</v>
      </c>
      <c r="F663" s="686"/>
      <c r="G663" s="616" t="s">
        <v>3</v>
      </c>
      <c r="H663" s="615">
        <v>0.1525</v>
      </c>
      <c r="I663" s="614">
        <v>17.66</v>
      </c>
      <c r="J663" s="614">
        <v>2.69</v>
      </c>
    </row>
    <row r="664" spans="1:10" ht="24" customHeight="1">
      <c r="A664" s="617" t="s">
        <v>13683</v>
      </c>
      <c r="B664" s="618" t="s">
        <v>13691</v>
      </c>
      <c r="C664" s="617" t="s">
        <v>20</v>
      </c>
      <c r="D664" s="617" t="s">
        <v>7721</v>
      </c>
      <c r="E664" s="686" t="s">
        <v>13690</v>
      </c>
      <c r="F664" s="686"/>
      <c r="G664" s="616" t="s">
        <v>3</v>
      </c>
      <c r="H664" s="615">
        <v>4.8099999999999997E-2</v>
      </c>
      <c r="I664" s="614">
        <v>14.02</v>
      </c>
      <c r="J664" s="614">
        <v>0.67</v>
      </c>
    </row>
    <row r="665" spans="1:10" ht="24" customHeight="1">
      <c r="A665" s="604" t="s">
        <v>13666</v>
      </c>
      <c r="B665" s="605" t="s">
        <v>13698</v>
      </c>
      <c r="C665" s="604" t="s">
        <v>20</v>
      </c>
      <c r="D665" s="604" t="s">
        <v>10280</v>
      </c>
      <c r="E665" s="682" t="s">
        <v>13664</v>
      </c>
      <c r="F665" s="682"/>
      <c r="G665" s="603" t="s">
        <v>1</v>
      </c>
      <c r="H665" s="602">
        <v>3.6499999999999998E-2</v>
      </c>
      <c r="I665" s="601">
        <v>4.97</v>
      </c>
      <c r="J665" s="601">
        <v>0.18</v>
      </c>
    </row>
    <row r="666" spans="1:10" ht="24" customHeight="1">
      <c r="A666" s="604" t="s">
        <v>13666</v>
      </c>
      <c r="B666" s="605" t="s">
        <v>14491</v>
      </c>
      <c r="C666" s="604" t="s">
        <v>20</v>
      </c>
      <c r="D666" s="604" t="s">
        <v>12681</v>
      </c>
      <c r="E666" s="682" t="s">
        <v>13664</v>
      </c>
      <c r="F666" s="682"/>
      <c r="G666" s="603" t="s">
        <v>1</v>
      </c>
      <c r="H666" s="602">
        <v>1</v>
      </c>
      <c r="I666" s="601">
        <v>28.63</v>
      </c>
      <c r="J666" s="601">
        <v>28.63</v>
      </c>
    </row>
    <row r="667" spans="1:10" ht="25.5">
      <c r="A667" s="600"/>
      <c r="B667" s="600"/>
      <c r="C667" s="600"/>
      <c r="D667" s="600"/>
      <c r="E667" s="600" t="s">
        <v>13662</v>
      </c>
      <c r="F667" s="599">
        <v>1.4506139302401391</v>
      </c>
      <c r="G667" s="600" t="s">
        <v>13661</v>
      </c>
      <c r="H667" s="599">
        <v>1.22</v>
      </c>
      <c r="I667" s="600" t="s">
        <v>13660</v>
      </c>
      <c r="J667" s="599">
        <v>2.67</v>
      </c>
    </row>
    <row r="668" spans="1:10" ht="15" thickBot="1">
      <c r="A668" s="600"/>
      <c r="B668" s="600"/>
      <c r="C668" s="600"/>
      <c r="D668" s="600"/>
      <c r="E668" s="600" t="s">
        <v>13659</v>
      </c>
      <c r="F668" s="599">
        <v>8.91</v>
      </c>
      <c r="G668" s="600"/>
      <c r="H668" s="683" t="s">
        <v>13658</v>
      </c>
      <c r="I668" s="683"/>
      <c r="J668" s="599">
        <v>41.08</v>
      </c>
    </row>
    <row r="669" spans="1:10" ht="0.95" customHeight="1" thickTop="1">
      <c r="A669" s="598"/>
      <c r="B669" s="598"/>
      <c r="C669" s="598"/>
      <c r="D669" s="598"/>
      <c r="E669" s="598"/>
      <c r="F669" s="598"/>
      <c r="G669" s="598"/>
      <c r="H669" s="598"/>
      <c r="I669" s="598"/>
      <c r="J669" s="598"/>
    </row>
    <row r="670" spans="1:10" ht="18" customHeight="1">
      <c r="A670" s="613" t="s">
        <v>14490</v>
      </c>
      <c r="B670" s="611" t="s">
        <v>13677</v>
      </c>
      <c r="C670" s="613" t="s">
        <v>13676</v>
      </c>
      <c r="D670" s="613" t="s">
        <v>13675</v>
      </c>
      <c r="E670" s="684" t="s">
        <v>13674</v>
      </c>
      <c r="F670" s="684"/>
      <c r="G670" s="612" t="s">
        <v>13673</v>
      </c>
      <c r="H670" s="611" t="s">
        <v>13672</v>
      </c>
      <c r="I670" s="611" t="s">
        <v>13671</v>
      </c>
      <c r="J670" s="611" t="s">
        <v>13670</v>
      </c>
    </row>
    <row r="671" spans="1:10" ht="36" customHeight="1">
      <c r="A671" s="609" t="s">
        <v>13669</v>
      </c>
      <c r="B671" s="610" t="s">
        <v>14489</v>
      </c>
      <c r="C671" s="609" t="s">
        <v>20</v>
      </c>
      <c r="D671" s="609" t="s">
        <v>608</v>
      </c>
      <c r="E671" s="685" t="s">
        <v>13693</v>
      </c>
      <c r="F671" s="685"/>
      <c r="G671" s="608" t="s">
        <v>1</v>
      </c>
      <c r="H671" s="607">
        <v>1</v>
      </c>
      <c r="I671" s="606">
        <v>51.21</v>
      </c>
      <c r="J671" s="606">
        <v>51.21</v>
      </c>
    </row>
    <row r="672" spans="1:10" ht="24" customHeight="1">
      <c r="A672" s="617" t="s">
        <v>13683</v>
      </c>
      <c r="B672" s="618" t="s">
        <v>13692</v>
      </c>
      <c r="C672" s="617" t="s">
        <v>20</v>
      </c>
      <c r="D672" s="617" t="s">
        <v>7680</v>
      </c>
      <c r="E672" s="686" t="s">
        <v>13690</v>
      </c>
      <c r="F672" s="686"/>
      <c r="G672" s="616" t="s">
        <v>3</v>
      </c>
      <c r="H672" s="615">
        <v>9.6000000000000002E-2</v>
      </c>
      <c r="I672" s="614">
        <v>17.66</v>
      </c>
      <c r="J672" s="614">
        <v>1.69</v>
      </c>
    </row>
    <row r="673" spans="1:10" ht="24" customHeight="1">
      <c r="A673" s="617" t="s">
        <v>13683</v>
      </c>
      <c r="B673" s="618" t="s">
        <v>13691</v>
      </c>
      <c r="C673" s="617" t="s">
        <v>20</v>
      </c>
      <c r="D673" s="617" t="s">
        <v>7721</v>
      </c>
      <c r="E673" s="686" t="s">
        <v>13690</v>
      </c>
      <c r="F673" s="686"/>
      <c r="G673" s="616" t="s">
        <v>3</v>
      </c>
      <c r="H673" s="615">
        <v>3.0300000000000001E-2</v>
      </c>
      <c r="I673" s="614">
        <v>14.02</v>
      </c>
      <c r="J673" s="614">
        <v>0.42</v>
      </c>
    </row>
    <row r="674" spans="1:10" ht="24" customHeight="1">
      <c r="A674" s="604" t="s">
        <v>13666</v>
      </c>
      <c r="B674" s="605" t="s">
        <v>13698</v>
      </c>
      <c r="C674" s="604" t="s">
        <v>20</v>
      </c>
      <c r="D674" s="604" t="s">
        <v>10280</v>
      </c>
      <c r="E674" s="682" t="s">
        <v>13664</v>
      </c>
      <c r="F674" s="682"/>
      <c r="G674" s="603" t="s">
        <v>1</v>
      </c>
      <c r="H674" s="602">
        <v>2.1000000000000001E-2</v>
      </c>
      <c r="I674" s="601">
        <v>4.97</v>
      </c>
      <c r="J674" s="601">
        <v>0.1</v>
      </c>
    </row>
    <row r="675" spans="1:10" ht="24" customHeight="1">
      <c r="A675" s="604" t="s">
        <v>13666</v>
      </c>
      <c r="B675" s="605" t="s">
        <v>14488</v>
      </c>
      <c r="C675" s="604" t="s">
        <v>20</v>
      </c>
      <c r="D675" s="604" t="s">
        <v>12657</v>
      </c>
      <c r="E675" s="682" t="s">
        <v>13664</v>
      </c>
      <c r="F675" s="682"/>
      <c r="G675" s="603" t="s">
        <v>1</v>
      </c>
      <c r="H675" s="602">
        <v>1</v>
      </c>
      <c r="I675" s="601">
        <v>49</v>
      </c>
      <c r="J675" s="601">
        <v>49</v>
      </c>
    </row>
    <row r="676" spans="1:10" ht="25.5">
      <c r="A676" s="600"/>
      <c r="B676" s="600"/>
      <c r="C676" s="600"/>
      <c r="D676" s="600"/>
      <c r="E676" s="600" t="s">
        <v>13662</v>
      </c>
      <c r="F676" s="599">
        <v>0.91274584374660439</v>
      </c>
      <c r="G676" s="600" t="s">
        <v>13661</v>
      </c>
      <c r="H676" s="599">
        <v>0.77</v>
      </c>
      <c r="I676" s="600" t="s">
        <v>13660</v>
      </c>
      <c r="J676" s="599">
        <v>1.68</v>
      </c>
    </row>
    <row r="677" spans="1:10" ht="15" thickBot="1">
      <c r="A677" s="600"/>
      <c r="B677" s="600"/>
      <c r="C677" s="600"/>
      <c r="D677" s="600"/>
      <c r="E677" s="600" t="s">
        <v>13659</v>
      </c>
      <c r="F677" s="599">
        <v>14.18</v>
      </c>
      <c r="G677" s="600"/>
      <c r="H677" s="683" t="s">
        <v>13658</v>
      </c>
      <c r="I677" s="683"/>
      <c r="J677" s="599">
        <v>65.39</v>
      </c>
    </row>
    <row r="678" spans="1:10" ht="0.95" customHeight="1" thickTop="1">
      <c r="A678" s="598"/>
      <c r="B678" s="598"/>
      <c r="C678" s="598"/>
      <c r="D678" s="598"/>
      <c r="E678" s="598"/>
      <c r="F678" s="598"/>
      <c r="G678" s="598"/>
      <c r="H678" s="598"/>
      <c r="I678" s="598"/>
      <c r="J678" s="598"/>
    </row>
    <row r="679" spans="1:10" ht="18" customHeight="1">
      <c r="A679" s="613" t="s">
        <v>14487</v>
      </c>
      <c r="B679" s="611" t="s">
        <v>13677</v>
      </c>
      <c r="C679" s="613" t="s">
        <v>13676</v>
      </c>
      <c r="D679" s="613" t="s">
        <v>13675</v>
      </c>
      <c r="E679" s="684" t="s">
        <v>13674</v>
      </c>
      <c r="F679" s="684"/>
      <c r="G679" s="612" t="s">
        <v>13673</v>
      </c>
      <c r="H679" s="611" t="s">
        <v>13672</v>
      </c>
      <c r="I679" s="611" t="s">
        <v>13671</v>
      </c>
      <c r="J679" s="611" t="s">
        <v>13670</v>
      </c>
    </row>
    <row r="680" spans="1:10" ht="36" customHeight="1">
      <c r="A680" s="609" t="s">
        <v>13669</v>
      </c>
      <c r="B680" s="610" t="s">
        <v>14486</v>
      </c>
      <c r="C680" s="609" t="s">
        <v>20</v>
      </c>
      <c r="D680" s="609" t="s">
        <v>679</v>
      </c>
      <c r="E680" s="685" t="s">
        <v>13693</v>
      </c>
      <c r="F680" s="685"/>
      <c r="G680" s="608" t="s">
        <v>1</v>
      </c>
      <c r="H680" s="607">
        <v>1</v>
      </c>
      <c r="I680" s="606">
        <v>4.0599999999999996</v>
      </c>
      <c r="J680" s="606">
        <v>4.0599999999999996</v>
      </c>
    </row>
    <row r="681" spans="1:10" ht="24" customHeight="1">
      <c r="A681" s="617" t="s">
        <v>13683</v>
      </c>
      <c r="B681" s="618" t="s">
        <v>13692</v>
      </c>
      <c r="C681" s="617" t="s">
        <v>20</v>
      </c>
      <c r="D681" s="617" t="s">
        <v>7680</v>
      </c>
      <c r="E681" s="686" t="s">
        <v>13690</v>
      </c>
      <c r="F681" s="686"/>
      <c r="G681" s="616" t="s">
        <v>3</v>
      </c>
      <c r="H681" s="615">
        <v>7.0000000000000007E-2</v>
      </c>
      <c r="I681" s="614">
        <v>17.66</v>
      </c>
      <c r="J681" s="614">
        <v>1.23</v>
      </c>
    </row>
    <row r="682" spans="1:10" ht="24" customHeight="1">
      <c r="A682" s="617" t="s">
        <v>13683</v>
      </c>
      <c r="B682" s="618" t="s">
        <v>14054</v>
      </c>
      <c r="C682" s="617" t="s">
        <v>20</v>
      </c>
      <c r="D682" s="617" t="s">
        <v>7663</v>
      </c>
      <c r="E682" s="686" t="s">
        <v>13690</v>
      </c>
      <c r="F682" s="686"/>
      <c r="G682" s="616" t="s">
        <v>3</v>
      </c>
      <c r="H682" s="615">
        <v>7.0000000000000007E-2</v>
      </c>
      <c r="I682" s="614">
        <v>13.48</v>
      </c>
      <c r="J682" s="614">
        <v>0.94</v>
      </c>
    </row>
    <row r="683" spans="1:10" ht="24" customHeight="1">
      <c r="A683" s="604" t="s">
        <v>13666</v>
      </c>
      <c r="B683" s="605" t="s">
        <v>14105</v>
      </c>
      <c r="C683" s="604" t="s">
        <v>20</v>
      </c>
      <c r="D683" s="604" t="s">
        <v>8197</v>
      </c>
      <c r="E683" s="682" t="s">
        <v>13664</v>
      </c>
      <c r="F683" s="682"/>
      <c r="G683" s="603" t="s">
        <v>1</v>
      </c>
      <c r="H683" s="602">
        <v>7.1000000000000004E-3</v>
      </c>
      <c r="I683" s="601">
        <v>81.209999999999994</v>
      </c>
      <c r="J683" s="601">
        <v>0.56999999999999995</v>
      </c>
    </row>
    <row r="684" spans="1:10" ht="24" customHeight="1">
      <c r="A684" s="604" t="s">
        <v>13666</v>
      </c>
      <c r="B684" s="605" t="s">
        <v>14485</v>
      </c>
      <c r="C684" s="604" t="s">
        <v>20</v>
      </c>
      <c r="D684" s="604" t="s">
        <v>10599</v>
      </c>
      <c r="E684" s="682" t="s">
        <v>13664</v>
      </c>
      <c r="F684" s="682"/>
      <c r="G684" s="603" t="s">
        <v>1</v>
      </c>
      <c r="H684" s="602">
        <v>1</v>
      </c>
      <c r="I684" s="601">
        <v>0.72</v>
      </c>
      <c r="J684" s="601">
        <v>0.72</v>
      </c>
    </row>
    <row r="685" spans="1:10" ht="24" customHeight="1">
      <c r="A685" s="604" t="s">
        <v>13666</v>
      </c>
      <c r="B685" s="605" t="s">
        <v>14088</v>
      </c>
      <c r="C685" s="604" t="s">
        <v>20</v>
      </c>
      <c r="D685" s="604" t="s">
        <v>10821</v>
      </c>
      <c r="E685" s="682" t="s">
        <v>13664</v>
      </c>
      <c r="F685" s="682"/>
      <c r="G685" s="603" t="s">
        <v>1</v>
      </c>
      <c r="H685" s="602">
        <v>2.1000000000000001E-2</v>
      </c>
      <c r="I685" s="601">
        <v>2.19</v>
      </c>
      <c r="J685" s="601">
        <v>0.04</v>
      </c>
    </row>
    <row r="686" spans="1:10" ht="24" customHeight="1">
      <c r="A686" s="604" t="s">
        <v>13666</v>
      </c>
      <c r="B686" s="605" t="s">
        <v>14087</v>
      </c>
      <c r="C686" s="604" t="s">
        <v>20</v>
      </c>
      <c r="D686" s="604" t="s">
        <v>12141</v>
      </c>
      <c r="E686" s="682" t="s">
        <v>13664</v>
      </c>
      <c r="F686" s="682"/>
      <c r="G686" s="603" t="s">
        <v>1</v>
      </c>
      <c r="H686" s="602">
        <v>8.0000000000000002E-3</v>
      </c>
      <c r="I686" s="601">
        <v>70.52</v>
      </c>
      <c r="J686" s="601">
        <v>0.56000000000000005</v>
      </c>
    </row>
    <row r="687" spans="1:10" ht="25.5">
      <c r="A687" s="600"/>
      <c r="B687" s="600"/>
      <c r="C687" s="600"/>
      <c r="D687" s="600"/>
      <c r="E687" s="600" t="s">
        <v>13662</v>
      </c>
      <c r="F687" s="599">
        <v>0.92361186569596876</v>
      </c>
      <c r="G687" s="600" t="s">
        <v>13661</v>
      </c>
      <c r="H687" s="599">
        <v>0.78</v>
      </c>
      <c r="I687" s="600" t="s">
        <v>13660</v>
      </c>
      <c r="J687" s="599">
        <v>1.7</v>
      </c>
    </row>
    <row r="688" spans="1:10" ht="15" thickBot="1">
      <c r="A688" s="600"/>
      <c r="B688" s="600"/>
      <c r="C688" s="600"/>
      <c r="D688" s="600"/>
      <c r="E688" s="600" t="s">
        <v>13659</v>
      </c>
      <c r="F688" s="599">
        <v>1.1200000000000001</v>
      </c>
      <c r="G688" s="600"/>
      <c r="H688" s="683" t="s">
        <v>13658</v>
      </c>
      <c r="I688" s="683"/>
      <c r="J688" s="599">
        <v>5.18</v>
      </c>
    </row>
    <row r="689" spans="1:10" ht="0.95" customHeight="1" thickTop="1">
      <c r="A689" s="598"/>
      <c r="B689" s="598"/>
      <c r="C689" s="598"/>
      <c r="D689" s="598"/>
      <c r="E689" s="598"/>
      <c r="F689" s="598"/>
      <c r="G689" s="598"/>
      <c r="H689" s="598"/>
      <c r="I689" s="598"/>
      <c r="J689" s="598"/>
    </row>
    <row r="690" spans="1:10" ht="18" customHeight="1">
      <c r="A690" s="613" t="s">
        <v>14484</v>
      </c>
      <c r="B690" s="611" t="s">
        <v>13677</v>
      </c>
      <c r="C690" s="613" t="s">
        <v>13676</v>
      </c>
      <c r="D690" s="613" t="s">
        <v>13675</v>
      </c>
      <c r="E690" s="684" t="s">
        <v>13674</v>
      </c>
      <c r="F690" s="684"/>
      <c r="G690" s="612" t="s">
        <v>13673</v>
      </c>
      <c r="H690" s="611" t="s">
        <v>13672</v>
      </c>
      <c r="I690" s="611" t="s">
        <v>13671</v>
      </c>
      <c r="J690" s="611" t="s">
        <v>13670</v>
      </c>
    </row>
    <row r="691" spans="1:10" ht="24" customHeight="1">
      <c r="A691" s="609" t="s">
        <v>13669</v>
      </c>
      <c r="B691" s="610" t="s">
        <v>14483</v>
      </c>
      <c r="C691" s="609" t="s">
        <v>20</v>
      </c>
      <c r="D691" s="609" t="s">
        <v>7388</v>
      </c>
      <c r="E691" s="685" t="s">
        <v>13690</v>
      </c>
      <c r="F691" s="685"/>
      <c r="G691" s="608" t="s">
        <v>399</v>
      </c>
      <c r="H691" s="607">
        <v>1</v>
      </c>
      <c r="I691" s="606">
        <v>7.12</v>
      </c>
      <c r="J691" s="606">
        <v>7.12</v>
      </c>
    </row>
    <row r="692" spans="1:10" ht="24" customHeight="1">
      <c r="A692" s="617" t="s">
        <v>13683</v>
      </c>
      <c r="B692" s="618" t="s">
        <v>13691</v>
      </c>
      <c r="C692" s="617" t="s">
        <v>20</v>
      </c>
      <c r="D692" s="617" t="s">
        <v>7721</v>
      </c>
      <c r="E692" s="686" t="s">
        <v>13690</v>
      </c>
      <c r="F692" s="686"/>
      <c r="G692" s="616" t="s">
        <v>3</v>
      </c>
      <c r="H692" s="615">
        <v>0.49299999999999999</v>
      </c>
      <c r="I692" s="614">
        <v>14.02</v>
      </c>
      <c r="J692" s="614">
        <v>6.91</v>
      </c>
    </row>
    <row r="693" spans="1:10" ht="24" customHeight="1">
      <c r="A693" s="604" t="s">
        <v>13666</v>
      </c>
      <c r="B693" s="605" t="s">
        <v>14480</v>
      </c>
      <c r="C693" s="604" t="s">
        <v>20</v>
      </c>
      <c r="D693" s="604" t="s">
        <v>8105</v>
      </c>
      <c r="E693" s="682" t="s">
        <v>13664</v>
      </c>
      <c r="F693" s="682"/>
      <c r="G693" s="603" t="s">
        <v>817</v>
      </c>
      <c r="H693" s="602">
        <v>4.3999999999999997E-2</v>
      </c>
      <c r="I693" s="601">
        <v>4.83</v>
      </c>
      <c r="J693" s="601">
        <v>0.21</v>
      </c>
    </row>
    <row r="694" spans="1:10" ht="25.5">
      <c r="A694" s="600"/>
      <c r="B694" s="600"/>
      <c r="C694" s="600"/>
      <c r="D694" s="600"/>
      <c r="E694" s="600" t="s">
        <v>13662</v>
      </c>
      <c r="F694" s="599">
        <v>2.7599695751385416</v>
      </c>
      <c r="G694" s="600" t="s">
        <v>13661</v>
      </c>
      <c r="H694" s="599">
        <v>2.3199999999999998</v>
      </c>
      <c r="I694" s="600" t="s">
        <v>13660</v>
      </c>
      <c r="J694" s="599">
        <v>5.08</v>
      </c>
    </row>
    <row r="695" spans="1:10" ht="15" thickBot="1">
      <c r="A695" s="600"/>
      <c r="B695" s="600"/>
      <c r="C695" s="600"/>
      <c r="D695" s="600"/>
      <c r="E695" s="600" t="s">
        <v>13659</v>
      </c>
      <c r="F695" s="599">
        <v>1.97</v>
      </c>
      <c r="G695" s="600"/>
      <c r="H695" s="683" t="s">
        <v>13658</v>
      </c>
      <c r="I695" s="683"/>
      <c r="J695" s="599">
        <v>9.09</v>
      </c>
    </row>
    <row r="696" spans="1:10" ht="0.95" customHeight="1" thickTop="1">
      <c r="A696" s="598"/>
      <c r="B696" s="598"/>
      <c r="C696" s="598"/>
      <c r="D696" s="598"/>
      <c r="E696" s="598"/>
      <c r="F696" s="598"/>
      <c r="G696" s="598"/>
      <c r="H696" s="598"/>
      <c r="I696" s="598"/>
      <c r="J696" s="598"/>
    </row>
    <row r="697" spans="1:10" ht="18" customHeight="1">
      <c r="A697" s="613" t="s">
        <v>14482</v>
      </c>
      <c r="B697" s="611" t="s">
        <v>13677</v>
      </c>
      <c r="C697" s="613" t="s">
        <v>13676</v>
      </c>
      <c r="D697" s="613" t="s">
        <v>13675</v>
      </c>
      <c r="E697" s="684" t="s">
        <v>13674</v>
      </c>
      <c r="F697" s="684"/>
      <c r="G697" s="612" t="s">
        <v>13673</v>
      </c>
      <c r="H697" s="611" t="s">
        <v>13672</v>
      </c>
      <c r="I697" s="611" t="s">
        <v>13671</v>
      </c>
      <c r="J697" s="611" t="s">
        <v>13670</v>
      </c>
    </row>
    <row r="698" spans="1:10" ht="24" customHeight="1">
      <c r="A698" s="609" t="s">
        <v>13669</v>
      </c>
      <c r="B698" s="610" t="s">
        <v>14481</v>
      </c>
      <c r="C698" s="609" t="s">
        <v>20</v>
      </c>
      <c r="D698" s="609" t="s">
        <v>7390</v>
      </c>
      <c r="E698" s="685" t="s">
        <v>13690</v>
      </c>
      <c r="F698" s="685"/>
      <c r="G698" s="608" t="s">
        <v>399</v>
      </c>
      <c r="H698" s="607">
        <v>1</v>
      </c>
      <c r="I698" s="606">
        <v>2.35</v>
      </c>
      <c r="J698" s="606">
        <v>2.35</v>
      </c>
    </row>
    <row r="699" spans="1:10" ht="24" customHeight="1">
      <c r="A699" s="617" t="s">
        <v>13683</v>
      </c>
      <c r="B699" s="618" t="s">
        <v>13691</v>
      </c>
      <c r="C699" s="617" t="s">
        <v>20</v>
      </c>
      <c r="D699" s="617" t="s">
        <v>7721</v>
      </c>
      <c r="E699" s="686" t="s">
        <v>13690</v>
      </c>
      <c r="F699" s="686"/>
      <c r="G699" s="616" t="s">
        <v>3</v>
      </c>
      <c r="H699" s="615">
        <v>0.153</v>
      </c>
      <c r="I699" s="614">
        <v>14.02</v>
      </c>
      <c r="J699" s="614">
        <v>2.14</v>
      </c>
    </row>
    <row r="700" spans="1:10" ht="24" customHeight="1">
      <c r="A700" s="604" t="s">
        <v>13666</v>
      </c>
      <c r="B700" s="605" t="s">
        <v>14480</v>
      </c>
      <c r="C700" s="604" t="s">
        <v>20</v>
      </c>
      <c r="D700" s="604" t="s">
        <v>8105</v>
      </c>
      <c r="E700" s="682" t="s">
        <v>13664</v>
      </c>
      <c r="F700" s="682"/>
      <c r="G700" s="603" t="s">
        <v>817</v>
      </c>
      <c r="H700" s="602">
        <v>4.3999999999999997E-2</v>
      </c>
      <c r="I700" s="601">
        <v>4.83</v>
      </c>
      <c r="J700" s="601">
        <v>0.21</v>
      </c>
    </row>
    <row r="701" spans="1:10" ht="25.5">
      <c r="A701" s="600"/>
      <c r="B701" s="600"/>
      <c r="C701" s="600"/>
      <c r="D701" s="600"/>
      <c r="E701" s="600" t="s">
        <v>13662</v>
      </c>
      <c r="F701" s="599">
        <v>0.85298272302510048</v>
      </c>
      <c r="G701" s="600" t="s">
        <v>13661</v>
      </c>
      <c r="H701" s="599">
        <v>0.72</v>
      </c>
      <c r="I701" s="600" t="s">
        <v>13660</v>
      </c>
      <c r="J701" s="599">
        <v>1.57</v>
      </c>
    </row>
    <row r="702" spans="1:10" ht="15" thickBot="1">
      <c r="A702" s="600"/>
      <c r="B702" s="600"/>
      <c r="C702" s="600"/>
      <c r="D702" s="600"/>
      <c r="E702" s="600" t="s">
        <v>13659</v>
      </c>
      <c r="F702" s="599">
        <v>0.65</v>
      </c>
      <c r="G702" s="600"/>
      <c r="H702" s="683" t="s">
        <v>13658</v>
      </c>
      <c r="I702" s="683"/>
      <c r="J702" s="599">
        <v>3</v>
      </c>
    </row>
    <row r="703" spans="1:10" ht="0.95" customHeight="1" thickTop="1">
      <c r="A703" s="598"/>
      <c r="B703" s="598"/>
      <c r="C703" s="598"/>
      <c r="D703" s="598"/>
      <c r="E703" s="598"/>
      <c r="F703" s="598"/>
      <c r="G703" s="598"/>
      <c r="H703" s="598"/>
      <c r="I703" s="598"/>
      <c r="J703" s="598"/>
    </row>
    <row r="704" spans="1:10" ht="18" customHeight="1">
      <c r="A704" s="613" t="s">
        <v>14479</v>
      </c>
      <c r="B704" s="611" t="s">
        <v>13677</v>
      </c>
      <c r="C704" s="613" t="s">
        <v>13676</v>
      </c>
      <c r="D704" s="613" t="s">
        <v>13675</v>
      </c>
      <c r="E704" s="684" t="s">
        <v>13674</v>
      </c>
      <c r="F704" s="684"/>
      <c r="G704" s="612" t="s">
        <v>13673</v>
      </c>
      <c r="H704" s="611" t="s">
        <v>13672</v>
      </c>
      <c r="I704" s="611" t="s">
        <v>13671</v>
      </c>
      <c r="J704" s="611" t="s">
        <v>13670</v>
      </c>
    </row>
    <row r="705" spans="1:10" ht="24" customHeight="1">
      <c r="A705" s="609" t="s">
        <v>13669</v>
      </c>
      <c r="B705" s="610" t="s">
        <v>14478</v>
      </c>
      <c r="C705" s="609" t="s">
        <v>20</v>
      </c>
      <c r="D705" s="609" t="s">
        <v>7394</v>
      </c>
      <c r="E705" s="685" t="s">
        <v>13690</v>
      </c>
      <c r="F705" s="685"/>
      <c r="G705" s="608" t="s">
        <v>399</v>
      </c>
      <c r="H705" s="607">
        <v>1</v>
      </c>
      <c r="I705" s="606">
        <v>1.26</v>
      </c>
      <c r="J705" s="606">
        <v>1.26</v>
      </c>
    </row>
    <row r="706" spans="1:10" ht="48" customHeight="1">
      <c r="A706" s="617" t="s">
        <v>13683</v>
      </c>
      <c r="B706" s="618" t="s">
        <v>13809</v>
      </c>
      <c r="C706" s="617" t="s">
        <v>20</v>
      </c>
      <c r="D706" s="617" t="s">
        <v>1612</v>
      </c>
      <c r="E706" s="686" t="s">
        <v>13667</v>
      </c>
      <c r="F706" s="686"/>
      <c r="G706" s="616" t="s">
        <v>1470</v>
      </c>
      <c r="H706" s="615">
        <v>1.4999999999999999E-2</v>
      </c>
      <c r="I706" s="614">
        <v>1.45</v>
      </c>
      <c r="J706" s="614">
        <v>0.02</v>
      </c>
    </row>
    <row r="707" spans="1:10" ht="24" customHeight="1">
      <c r="A707" s="617" t="s">
        <v>13683</v>
      </c>
      <c r="B707" s="618" t="s">
        <v>13691</v>
      </c>
      <c r="C707" s="617" t="s">
        <v>20</v>
      </c>
      <c r="D707" s="617" t="s">
        <v>7721</v>
      </c>
      <c r="E707" s="686" t="s">
        <v>13690</v>
      </c>
      <c r="F707" s="686"/>
      <c r="G707" s="616" t="s">
        <v>3</v>
      </c>
      <c r="H707" s="615">
        <v>8.8999999999999996E-2</v>
      </c>
      <c r="I707" s="614">
        <v>14.02</v>
      </c>
      <c r="J707" s="614">
        <v>1.24</v>
      </c>
    </row>
    <row r="708" spans="1:10" ht="25.5">
      <c r="A708" s="600"/>
      <c r="B708" s="600"/>
      <c r="C708" s="600"/>
      <c r="D708" s="600"/>
      <c r="E708" s="600" t="s">
        <v>13662</v>
      </c>
      <c r="F708" s="599">
        <v>0.49440399869607737</v>
      </c>
      <c r="G708" s="600" t="s">
        <v>13661</v>
      </c>
      <c r="H708" s="599">
        <v>0.42</v>
      </c>
      <c r="I708" s="600" t="s">
        <v>13660</v>
      </c>
      <c r="J708" s="599">
        <v>0.91</v>
      </c>
    </row>
    <row r="709" spans="1:10" ht="15" thickBot="1">
      <c r="A709" s="600"/>
      <c r="B709" s="600"/>
      <c r="C709" s="600"/>
      <c r="D709" s="600"/>
      <c r="E709" s="600" t="s">
        <v>13659</v>
      </c>
      <c r="F709" s="599">
        <v>0.34</v>
      </c>
      <c r="G709" s="600"/>
      <c r="H709" s="683" t="s">
        <v>13658</v>
      </c>
      <c r="I709" s="683"/>
      <c r="J709" s="599">
        <v>1.6</v>
      </c>
    </row>
    <row r="710" spans="1:10" ht="0.95" customHeight="1" thickTop="1">
      <c r="A710" s="598"/>
      <c r="B710" s="598"/>
      <c r="C710" s="598"/>
      <c r="D710" s="598"/>
      <c r="E710" s="598"/>
      <c r="F710" s="598"/>
      <c r="G710" s="598"/>
      <c r="H710" s="598"/>
      <c r="I710" s="598"/>
      <c r="J710" s="598"/>
    </row>
    <row r="711" spans="1:10" ht="18" customHeight="1">
      <c r="A711" s="613" t="s">
        <v>14477</v>
      </c>
      <c r="B711" s="611" t="s">
        <v>13677</v>
      </c>
      <c r="C711" s="613" t="s">
        <v>13676</v>
      </c>
      <c r="D711" s="613" t="s">
        <v>13675</v>
      </c>
      <c r="E711" s="684" t="s">
        <v>13674</v>
      </c>
      <c r="F711" s="684"/>
      <c r="G711" s="612" t="s">
        <v>13673</v>
      </c>
      <c r="H711" s="611" t="s">
        <v>13672</v>
      </c>
      <c r="I711" s="611" t="s">
        <v>13671</v>
      </c>
      <c r="J711" s="611" t="s">
        <v>13670</v>
      </c>
    </row>
    <row r="712" spans="1:10" ht="24" customHeight="1">
      <c r="A712" s="609" t="s">
        <v>13669</v>
      </c>
      <c r="B712" s="610" t="s">
        <v>14476</v>
      </c>
      <c r="C712" s="609" t="s">
        <v>20</v>
      </c>
      <c r="D712" s="609" t="s">
        <v>9</v>
      </c>
      <c r="E712" s="685" t="s">
        <v>14002</v>
      </c>
      <c r="F712" s="685"/>
      <c r="G712" s="608" t="s">
        <v>399</v>
      </c>
      <c r="H712" s="607">
        <v>1</v>
      </c>
      <c r="I712" s="606">
        <v>1.85</v>
      </c>
      <c r="J712" s="606">
        <v>1.85</v>
      </c>
    </row>
    <row r="713" spans="1:10" ht="24" customHeight="1">
      <c r="A713" s="617" t="s">
        <v>13683</v>
      </c>
      <c r="B713" s="618" t="s">
        <v>13691</v>
      </c>
      <c r="C713" s="617" t="s">
        <v>20</v>
      </c>
      <c r="D713" s="617" t="s">
        <v>7721</v>
      </c>
      <c r="E713" s="686" t="s">
        <v>13690</v>
      </c>
      <c r="F713" s="686"/>
      <c r="G713" s="616" t="s">
        <v>3</v>
      </c>
      <c r="H713" s="615">
        <v>1.4E-2</v>
      </c>
      <c r="I713" s="614">
        <v>14.02</v>
      </c>
      <c r="J713" s="614">
        <v>0.19</v>
      </c>
    </row>
    <row r="714" spans="1:10" ht="24" customHeight="1">
      <c r="A714" s="617" t="s">
        <v>13683</v>
      </c>
      <c r="B714" s="618" t="s">
        <v>13990</v>
      </c>
      <c r="C714" s="617" t="s">
        <v>20</v>
      </c>
      <c r="D714" s="617" t="s">
        <v>7715</v>
      </c>
      <c r="E714" s="686" t="s">
        <v>13690</v>
      </c>
      <c r="F714" s="686"/>
      <c r="G714" s="616" t="s">
        <v>3</v>
      </c>
      <c r="H714" s="615">
        <v>5.3999999999999999E-2</v>
      </c>
      <c r="I714" s="614">
        <v>18.68</v>
      </c>
      <c r="J714" s="614">
        <v>1</v>
      </c>
    </row>
    <row r="715" spans="1:10" ht="24" customHeight="1">
      <c r="A715" s="604" t="s">
        <v>13666</v>
      </c>
      <c r="B715" s="605" t="s">
        <v>14475</v>
      </c>
      <c r="C715" s="604" t="s">
        <v>20</v>
      </c>
      <c r="D715" s="604" t="s">
        <v>12082</v>
      </c>
      <c r="E715" s="682" t="s">
        <v>13664</v>
      </c>
      <c r="F715" s="682"/>
      <c r="G715" s="603" t="s">
        <v>817</v>
      </c>
      <c r="H715" s="602">
        <v>0.16</v>
      </c>
      <c r="I715" s="601">
        <v>4.16</v>
      </c>
      <c r="J715" s="601">
        <v>0.66</v>
      </c>
    </row>
    <row r="716" spans="1:10" ht="25.5">
      <c r="A716" s="600"/>
      <c r="B716" s="600"/>
      <c r="C716" s="600"/>
      <c r="D716" s="600"/>
      <c r="E716" s="600" t="s">
        <v>13662</v>
      </c>
      <c r="F716" s="599">
        <v>0.47810496577203088</v>
      </c>
      <c r="G716" s="600" t="s">
        <v>13661</v>
      </c>
      <c r="H716" s="599">
        <v>0.4</v>
      </c>
      <c r="I716" s="600" t="s">
        <v>13660</v>
      </c>
      <c r="J716" s="599">
        <v>0.88</v>
      </c>
    </row>
    <row r="717" spans="1:10" ht="15" thickBot="1">
      <c r="A717" s="600"/>
      <c r="B717" s="600"/>
      <c r="C717" s="600"/>
      <c r="D717" s="600"/>
      <c r="E717" s="600" t="s">
        <v>13659</v>
      </c>
      <c r="F717" s="599">
        <v>0.51</v>
      </c>
      <c r="G717" s="600"/>
      <c r="H717" s="683" t="s">
        <v>13658</v>
      </c>
      <c r="I717" s="683"/>
      <c r="J717" s="599">
        <v>2.36</v>
      </c>
    </row>
    <row r="718" spans="1:10" ht="0.95" customHeight="1" thickTop="1">
      <c r="A718" s="598"/>
      <c r="B718" s="598"/>
      <c r="C718" s="598"/>
      <c r="D718" s="598"/>
      <c r="E718" s="598"/>
      <c r="F718" s="598"/>
      <c r="G718" s="598"/>
      <c r="H718" s="598"/>
      <c r="I718" s="598"/>
      <c r="J718" s="598"/>
    </row>
    <row r="719" spans="1:10" ht="18" customHeight="1">
      <c r="A719" s="613" t="s">
        <v>14474</v>
      </c>
      <c r="B719" s="611" t="s">
        <v>13677</v>
      </c>
      <c r="C719" s="613" t="s">
        <v>13676</v>
      </c>
      <c r="D719" s="613" t="s">
        <v>13675</v>
      </c>
      <c r="E719" s="684" t="s">
        <v>13674</v>
      </c>
      <c r="F719" s="684"/>
      <c r="G719" s="612" t="s">
        <v>13673</v>
      </c>
      <c r="H719" s="611" t="s">
        <v>13672</v>
      </c>
      <c r="I719" s="611" t="s">
        <v>13671</v>
      </c>
      <c r="J719" s="611" t="s">
        <v>13670</v>
      </c>
    </row>
    <row r="720" spans="1:10" ht="24" customHeight="1">
      <c r="A720" s="609" t="s">
        <v>13669</v>
      </c>
      <c r="B720" s="610" t="s">
        <v>14473</v>
      </c>
      <c r="C720" s="609" t="s">
        <v>20</v>
      </c>
      <c r="D720" s="609" t="s">
        <v>6689</v>
      </c>
      <c r="E720" s="685" t="s">
        <v>14002</v>
      </c>
      <c r="F720" s="685"/>
      <c r="G720" s="608" t="s">
        <v>399</v>
      </c>
      <c r="H720" s="607">
        <v>1</v>
      </c>
      <c r="I720" s="606">
        <v>20.04</v>
      </c>
      <c r="J720" s="606">
        <v>20.04</v>
      </c>
    </row>
    <row r="721" spans="1:10" ht="24" customHeight="1">
      <c r="A721" s="617" t="s">
        <v>13683</v>
      </c>
      <c r="B721" s="618" t="s">
        <v>13691</v>
      </c>
      <c r="C721" s="617" t="s">
        <v>20</v>
      </c>
      <c r="D721" s="617" t="s">
        <v>7721</v>
      </c>
      <c r="E721" s="686" t="s">
        <v>13690</v>
      </c>
      <c r="F721" s="686"/>
      <c r="G721" s="616" t="s">
        <v>3</v>
      </c>
      <c r="H721" s="615">
        <v>0.14299999999999999</v>
      </c>
      <c r="I721" s="614">
        <v>14.02</v>
      </c>
      <c r="J721" s="614">
        <v>2</v>
      </c>
    </row>
    <row r="722" spans="1:10" ht="24" customHeight="1">
      <c r="A722" s="617" t="s">
        <v>13683</v>
      </c>
      <c r="B722" s="618" t="s">
        <v>13990</v>
      </c>
      <c r="C722" s="617" t="s">
        <v>20</v>
      </c>
      <c r="D722" s="617" t="s">
        <v>7715</v>
      </c>
      <c r="E722" s="686" t="s">
        <v>13690</v>
      </c>
      <c r="F722" s="686"/>
      <c r="G722" s="616" t="s">
        <v>3</v>
      </c>
      <c r="H722" s="615">
        <v>0.57099999999999995</v>
      </c>
      <c r="I722" s="614">
        <v>18.68</v>
      </c>
      <c r="J722" s="614">
        <v>10.66</v>
      </c>
    </row>
    <row r="723" spans="1:10" ht="24" customHeight="1">
      <c r="A723" s="604" t="s">
        <v>13666</v>
      </c>
      <c r="B723" s="605" t="s">
        <v>14472</v>
      </c>
      <c r="C723" s="604" t="s">
        <v>20</v>
      </c>
      <c r="D723" s="604" t="s">
        <v>8052</v>
      </c>
      <c r="E723" s="682" t="s">
        <v>13664</v>
      </c>
      <c r="F723" s="682"/>
      <c r="G723" s="603" t="s">
        <v>14000</v>
      </c>
      <c r="H723" s="602">
        <v>0.24399999999999999</v>
      </c>
      <c r="I723" s="601">
        <v>30.01</v>
      </c>
      <c r="J723" s="601">
        <v>7.32</v>
      </c>
    </row>
    <row r="724" spans="1:10" ht="24" customHeight="1">
      <c r="A724" s="604" t="s">
        <v>13666</v>
      </c>
      <c r="B724" s="605" t="s">
        <v>13999</v>
      </c>
      <c r="C724" s="604" t="s">
        <v>20</v>
      </c>
      <c r="D724" s="604" t="s">
        <v>10823</v>
      </c>
      <c r="E724" s="682" t="s">
        <v>13664</v>
      </c>
      <c r="F724" s="682"/>
      <c r="G724" s="603" t="s">
        <v>1</v>
      </c>
      <c r="H724" s="602">
        <v>0.1</v>
      </c>
      <c r="I724" s="601">
        <v>0.65</v>
      </c>
      <c r="J724" s="601">
        <v>0.06</v>
      </c>
    </row>
    <row r="725" spans="1:10" ht="25.5">
      <c r="A725" s="600"/>
      <c r="B725" s="600"/>
      <c r="C725" s="600"/>
      <c r="D725" s="600"/>
      <c r="E725" s="600" t="s">
        <v>13662</v>
      </c>
      <c r="F725" s="599">
        <v>5.074432250353146</v>
      </c>
      <c r="G725" s="600" t="s">
        <v>13661</v>
      </c>
      <c r="H725" s="599">
        <v>4.2699999999999996</v>
      </c>
      <c r="I725" s="600" t="s">
        <v>13660</v>
      </c>
      <c r="J725" s="599">
        <v>9.34</v>
      </c>
    </row>
    <row r="726" spans="1:10" ht="15" thickBot="1">
      <c r="A726" s="600"/>
      <c r="B726" s="600"/>
      <c r="C726" s="600"/>
      <c r="D726" s="600"/>
      <c r="E726" s="600" t="s">
        <v>13659</v>
      </c>
      <c r="F726" s="599">
        <v>5.55</v>
      </c>
      <c r="G726" s="600"/>
      <c r="H726" s="683" t="s">
        <v>13658</v>
      </c>
      <c r="I726" s="683"/>
      <c r="J726" s="599">
        <v>25.59</v>
      </c>
    </row>
    <row r="727" spans="1:10" ht="0.95" customHeight="1" thickTop="1">
      <c r="A727" s="598"/>
      <c r="B727" s="598"/>
      <c r="C727" s="598"/>
      <c r="D727" s="598"/>
      <c r="E727" s="598"/>
      <c r="F727" s="598"/>
      <c r="G727" s="598"/>
      <c r="H727" s="598"/>
      <c r="I727" s="598"/>
      <c r="J727" s="598"/>
    </row>
    <row r="728" spans="1:10" ht="18" customHeight="1">
      <c r="A728" s="613" t="s">
        <v>14471</v>
      </c>
      <c r="B728" s="611" t="s">
        <v>13677</v>
      </c>
      <c r="C728" s="613" t="s">
        <v>13676</v>
      </c>
      <c r="D728" s="613" t="s">
        <v>13675</v>
      </c>
      <c r="E728" s="684" t="s">
        <v>13674</v>
      </c>
      <c r="F728" s="684"/>
      <c r="G728" s="612" t="s">
        <v>13673</v>
      </c>
      <c r="H728" s="611" t="s">
        <v>13672</v>
      </c>
      <c r="I728" s="611" t="s">
        <v>13671</v>
      </c>
      <c r="J728" s="611" t="s">
        <v>13670</v>
      </c>
    </row>
    <row r="729" spans="1:10" ht="24" customHeight="1">
      <c r="A729" s="609" t="s">
        <v>13669</v>
      </c>
      <c r="B729" s="610" t="s">
        <v>14470</v>
      </c>
      <c r="C729" s="609" t="s">
        <v>20</v>
      </c>
      <c r="D729" s="609" t="s">
        <v>2450</v>
      </c>
      <c r="E729" s="685" t="s">
        <v>14469</v>
      </c>
      <c r="F729" s="685"/>
      <c r="G729" s="608" t="s">
        <v>0</v>
      </c>
      <c r="H729" s="607">
        <v>1</v>
      </c>
      <c r="I729" s="606">
        <v>42.61</v>
      </c>
      <c r="J729" s="606">
        <v>42.61</v>
      </c>
    </row>
    <row r="730" spans="1:10" ht="36" customHeight="1">
      <c r="A730" s="617" t="s">
        <v>13683</v>
      </c>
      <c r="B730" s="618" t="s">
        <v>14374</v>
      </c>
      <c r="C730" s="617" t="s">
        <v>20</v>
      </c>
      <c r="D730" s="617" t="s">
        <v>1574</v>
      </c>
      <c r="E730" s="686" t="s">
        <v>13667</v>
      </c>
      <c r="F730" s="686"/>
      <c r="G730" s="616" t="s">
        <v>1470</v>
      </c>
      <c r="H730" s="615">
        <v>1.32E-2</v>
      </c>
      <c r="I730" s="614">
        <v>14.15</v>
      </c>
      <c r="J730" s="614">
        <v>0.18</v>
      </c>
    </row>
    <row r="731" spans="1:10" ht="36" customHeight="1">
      <c r="A731" s="617" t="s">
        <v>13683</v>
      </c>
      <c r="B731" s="618" t="s">
        <v>14373</v>
      </c>
      <c r="C731" s="617" t="s">
        <v>20</v>
      </c>
      <c r="D731" s="617" t="s">
        <v>1721</v>
      </c>
      <c r="E731" s="686" t="s">
        <v>13667</v>
      </c>
      <c r="F731" s="686"/>
      <c r="G731" s="616" t="s">
        <v>1617</v>
      </c>
      <c r="H731" s="615">
        <v>1.83E-2</v>
      </c>
      <c r="I731" s="614">
        <v>13.21</v>
      </c>
      <c r="J731" s="614">
        <v>0.24</v>
      </c>
    </row>
    <row r="732" spans="1:10" ht="24" customHeight="1">
      <c r="A732" s="617" t="s">
        <v>13683</v>
      </c>
      <c r="B732" s="618" t="s">
        <v>13691</v>
      </c>
      <c r="C732" s="617" t="s">
        <v>20</v>
      </c>
      <c r="D732" s="617" t="s">
        <v>7721</v>
      </c>
      <c r="E732" s="686" t="s">
        <v>13690</v>
      </c>
      <c r="F732" s="686"/>
      <c r="G732" s="616" t="s">
        <v>3</v>
      </c>
      <c r="H732" s="615">
        <v>0.20699999999999999</v>
      </c>
      <c r="I732" s="614">
        <v>14.02</v>
      </c>
      <c r="J732" s="614">
        <v>2.9</v>
      </c>
    </row>
    <row r="733" spans="1:10" ht="24" customHeight="1">
      <c r="A733" s="617" t="s">
        <v>13683</v>
      </c>
      <c r="B733" s="618" t="s">
        <v>14293</v>
      </c>
      <c r="C733" s="617" t="s">
        <v>20</v>
      </c>
      <c r="D733" s="617" t="s">
        <v>7727</v>
      </c>
      <c r="E733" s="686" t="s">
        <v>13690</v>
      </c>
      <c r="F733" s="686"/>
      <c r="G733" s="616" t="s">
        <v>3</v>
      </c>
      <c r="H733" s="615">
        <v>0.112</v>
      </c>
      <c r="I733" s="614">
        <v>18.739999999999998</v>
      </c>
      <c r="J733" s="614">
        <v>2.09</v>
      </c>
    </row>
    <row r="734" spans="1:10" ht="24" customHeight="1">
      <c r="A734" s="604" t="s">
        <v>13666</v>
      </c>
      <c r="B734" s="605" t="s">
        <v>14468</v>
      </c>
      <c r="C734" s="604" t="s">
        <v>20</v>
      </c>
      <c r="D734" s="604" t="s">
        <v>11940</v>
      </c>
      <c r="E734" s="682" t="s">
        <v>13664</v>
      </c>
      <c r="F734" s="682"/>
      <c r="G734" s="603" t="s">
        <v>1200</v>
      </c>
      <c r="H734" s="602">
        <v>1.1999999999999999E-3</v>
      </c>
      <c r="I734" s="601">
        <v>62</v>
      </c>
      <c r="J734" s="601">
        <v>7.0000000000000007E-2</v>
      </c>
    </row>
    <row r="735" spans="1:10" ht="24" customHeight="1">
      <c r="A735" s="604" t="s">
        <v>13666</v>
      </c>
      <c r="B735" s="605" t="s">
        <v>14395</v>
      </c>
      <c r="C735" s="604" t="s">
        <v>20</v>
      </c>
      <c r="D735" s="604" t="s">
        <v>11849</v>
      </c>
      <c r="E735" s="682" t="s">
        <v>13664</v>
      </c>
      <c r="F735" s="682"/>
      <c r="G735" s="603" t="s">
        <v>1200</v>
      </c>
      <c r="H735" s="602">
        <v>6.0000000000000001E-3</v>
      </c>
      <c r="I735" s="601">
        <v>14.2</v>
      </c>
      <c r="J735" s="601">
        <v>0.08</v>
      </c>
    </row>
    <row r="736" spans="1:10" ht="24" customHeight="1">
      <c r="A736" s="604" t="s">
        <v>13666</v>
      </c>
      <c r="B736" s="605" t="s">
        <v>14467</v>
      </c>
      <c r="C736" s="604" t="s">
        <v>20</v>
      </c>
      <c r="D736" s="604" t="s">
        <v>12087</v>
      </c>
      <c r="E736" s="682" t="s">
        <v>13664</v>
      </c>
      <c r="F736" s="682"/>
      <c r="G736" s="603" t="s">
        <v>14466</v>
      </c>
      <c r="H736" s="602">
        <v>0.19800000000000001</v>
      </c>
      <c r="I736" s="601">
        <v>26.18</v>
      </c>
      <c r="J736" s="601">
        <v>5.18</v>
      </c>
    </row>
    <row r="737" spans="1:10" ht="24" customHeight="1">
      <c r="A737" s="604" t="s">
        <v>13666</v>
      </c>
      <c r="B737" s="605" t="s">
        <v>14465</v>
      </c>
      <c r="C737" s="604" t="s">
        <v>20</v>
      </c>
      <c r="D737" s="604" t="s">
        <v>12061</v>
      </c>
      <c r="E737" s="682" t="s">
        <v>13664</v>
      </c>
      <c r="F737" s="682"/>
      <c r="G737" s="603" t="s">
        <v>0</v>
      </c>
      <c r="H737" s="602">
        <v>1.05</v>
      </c>
      <c r="I737" s="601">
        <v>26.81</v>
      </c>
      <c r="J737" s="601">
        <v>28.15</v>
      </c>
    </row>
    <row r="738" spans="1:10" ht="24" customHeight="1">
      <c r="A738" s="604" t="s">
        <v>13666</v>
      </c>
      <c r="B738" s="605" t="s">
        <v>14464</v>
      </c>
      <c r="C738" s="604" t="s">
        <v>20</v>
      </c>
      <c r="D738" s="604" t="s">
        <v>12129</v>
      </c>
      <c r="E738" s="682" t="s">
        <v>13664</v>
      </c>
      <c r="F738" s="682"/>
      <c r="G738" s="603" t="s">
        <v>1200</v>
      </c>
      <c r="H738" s="602">
        <v>4.4999999999999998E-2</v>
      </c>
      <c r="I738" s="601">
        <v>82.73</v>
      </c>
      <c r="J738" s="601">
        <v>3.72</v>
      </c>
    </row>
    <row r="739" spans="1:10" ht="25.5">
      <c r="A739" s="600"/>
      <c r="B739" s="600"/>
      <c r="C739" s="600"/>
      <c r="D739" s="600"/>
      <c r="E739" s="600" t="s">
        <v>13662</v>
      </c>
      <c r="F739" s="599">
        <v>2.2384005215690537</v>
      </c>
      <c r="G739" s="600" t="s">
        <v>13661</v>
      </c>
      <c r="H739" s="599">
        <v>1.88</v>
      </c>
      <c r="I739" s="600" t="s">
        <v>13660</v>
      </c>
      <c r="J739" s="599">
        <v>4.12</v>
      </c>
    </row>
    <row r="740" spans="1:10" ht="15" thickBot="1">
      <c r="A740" s="600"/>
      <c r="B740" s="600"/>
      <c r="C740" s="600"/>
      <c r="D740" s="600"/>
      <c r="E740" s="600" t="s">
        <v>13659</v>
      </c>
      <c r="F740" s="599">
        <v>11.8</v>
      </c>
      <c r="G740" s="600"/>
      <c r="H740" s="683" t="s">
        <v>13658</v>
      </c>
      <c r="I740" s="683"/>
      <c r="J740" s="599">
        <v>54.41</v>
      </c>
    </row>
    <row r="741" spans="1:10" ht="0.95" customHeight="1" thickTop="1">
      <c r="A741" s="598"/>
      <c r="B741" s="598"/>
      <c r="C741" s="598"/>
      <c r="D741" s="598"/>
      <c r="E741" s="598"/>
      <c r="F741" s="598"/>
      <c r="G741" s="598"/>
      <c r="H741" s="598"/>
      <c r="I741" s="598"/>
      <c r="J741" s="598"/>
    </row>
    <row r="742" spans="1:10" ht="18" customHeight="1">
      <c r="A742" s="613" t="s">
        <v>14463</v>
      </c>
      <c r="B742" s="611" t="s">
        <v>13677</v>
      </c>
      <c r="C742" s="613" t="s">
        <v>13676</v>
      </c>
      <c r="D742" s="613" t="s">
        <v>13675</v>
      </c>
      <c r="E742" s="684" t="s">
        <v>13674</v>
      </c>
      <c r="F742" s="684"/>
      <c r="G742" s="612" t="s">
        <v>13673</v>
      </c>
      <c r="H742" s="611" t="s">
        <v>13672</v>
      </c>
      <c r="I742" s="611" t="s">
        <v>13671</v>
      </c>
      <c r="J742" s="611" t="s">
        <v>13670</v>
      </c>
    </row>
    <row r="743" spans="1:10" ht="24" customHeight="1">
      <c r="A743" s="609" t="s">
        <v>13669</v>
      </c>
      <c r="B743" s="610" t="s">
        <v>14462</v>
      </c>
      <c r="C743" s="609" t="s">
        <v>20</v>
      </c>
      <c r="D743" s="609" t="s">
        <v>6</v>
      </c>
      <c r="E743" s="685" t="s">
        <v>13736</v>
      </c>
      <c r="F743" s="685"/>
      <c r="G743" s="608" t="s">
        <v>415</v>
      </c>
      <c r="H743" s="607">
        <v>1</v>
      </c>
      <c r="I743" s="606">
        <v>31.53</v>
      </c>
      <c r="J743" s="606">
        <v>31.53</v>
      </c>
    </row>
    <row r="744" spans="1:10" ht="60" customHeight="1">
      <c r="A744" s="617" t="s">
        <v>13683</v>
      </c>
      <c r="B744" s="618" t="s">
        <v>13946</v>
      </c>
      <c r="C744" s="617" t="s">
        <v>20</v>
      </c>
      <c r="D744" s="617" t="s">
        <v>1492</v>
      </c>
      <c r="E744" s="686" t="s">
        <v>13667</v>
      </c>
      <c r="F744" s="686"/>
      <c r="G744" s="616" t="s">
        <v>1470</v>
      </c>
      <c r="H744" s="615">
        <v>6.0000000000000001E-3</v>
      </c>
      <c r="I744" s="614">
        <v>207.63</v>
      </c>
      <c r="J744" s="614">
        <v>1.24</v>
      </c>
    </row>
    <row r="745" spans="1:10" ht="36" customHeight="1">
      <c r="A745" s="617" t="s">
        <v>13683</v>
      </c>
      <c r="B745" s="618" t="s">
        <v>13735</v>
      </c>
      <c r="C745" s="617" t="s">
        <v>20</v>
      </c>
      <c r="D745" s="617" t="s">
        <v>1557</v>
      </c>
      <c r="E745" s="686" t="s">
        <v>13667</v>
      </c>
      <c r="F745" s="686"/>
      <c r="G745" s="616" t="s">
        <v>1470</v>
      </c>
      <c r="H745" s="615">
        <v>0.27400000000000002</v>
      </c>
      <c r="I745" s="614">
        <v>20.6</v>
      </c>
      <c r="J745" s="614">
        <v>5.64</v>
      </c>
    </row>
    <row r="746" spans="1:10" ht="60" customHeight="1">
      <c r="A746" s="617" t="s">
        <v>13683</v>
      </c>
      <c r="B746" s="618" t="s">
        <v>13947</v>
      </c>
      <c r="C746" s="617" t="s">
        <v>20</v>
      </c>
      <c r="D746" s="617" t="s">
        <v>1638</v>
      </c>
      <c r="E746" s="686" t="s">
        <v>13667</v>
      </c>
      <c r="F746" s="686"/>
      <c r="G746" s="616" t="s">
        <v>1617</v>
      </c>
      <c r="H746" s="615">
        <v>3.0000000000000001E-3</v>
      </c>
      <c r="I746" s="614">
        <v>34.31</v>
      </c>
      <c r="J746" s="614">
        <v>0.1</v>
      </c>
    </row>
    <row r="747" spans="1:10" ht="36" customHeight="1">
      <c r="A747" s="617" t="s">
        <v>13683</v>
      </c>
      <c r="B747" s="618" t="s">
        <v>13734</v>
      </c>
      <c r="C747" s="617" t="s">
        <v>20</v>
      </c>
      <c r="D747" s="617" t="s">
        <v>1703</v>
      </c>
      <c r="E747" s="686" t="s">
        <v>13667</v>
      </c>
      <c r="F747" s="686"/>
      <c r="G747" s="616" t="s">
        <v>1617</v>
      </c>
      <c r="H747" s="615">
        <v>0.254</v>
      </c>
      <c r="I747" s="614">
        <v>14.17</v>
      </c>
      <c r="J747" s="614">
        <v>3.59</v>
      </c>
    </row>
    <row r="748" spans="1:10" ht="24" customHeight="1">
      <c r="A748" s="617" t="s">
        <v>13683</v>
      </c>
      <c r="B748" s="618" t="s">
        <v>13691</v>
      </c>
      <c r="C748" s="617" t="s">
        <v>20</v>
      </c>
      <c r="D748" s="617" t="s">
        <v>7721</v>
      </c>
      <c r="E748" s="686" t="s">
        <v>13690</v>
      </c>
      <c r="F748" s="686"/>
      <c r="G748" s="616" t="s">
        <v>3</v>
      </c>
      <c r="H748" s="615">
        <v>0.65900000000000003</v>
      </c>
      <c r="I748" s="614">
        <v>14.02</v>
      </c>
      <c r="J748" s="614">
        <v>9.23</v>
      </c>
    </row>
    <row r="749" spans="1:10" ht="24" customHeight="1">
      <c r="A749" s="604" t="s">
        <v>13666</v>
      </c>
      <c r="B749" s="605" t="s">
        <v>14461</v>
      </c>
      <c r="C749" s="604" t="s">
        <v>20</v>
      </c>
      <c r="D749" s="604" t="s">
        <v>8410</v>
      </c>
      <c r="E749" s="682" t="s">
        <v>13664</v>
      </c>
      <c r="F749" s="682"/>
      <c r="G749" s="603" t="s">
        <v>415</v>
      </c>
      <c r="H749" s="602">
        <v>1.25</v>
      </c>
      <c r="I749" s="601">
        <v>9.39</v>
      </c>
      <c r="J749" s="601">
        <v>11.73</v>
      </c>
    </row>
    <row r="750" spans="1:10" ht="25.5">
      <c r="A750" s="600"/>
      <c r="B750" s="600"/>
      <c r="C750" s="600"/>
      <c r="D750" s="600"/>
      <c r="E750" s="600" t="s">
        <v>13662</v>
      </c>
      <c r="F750" s="599">
        <v>6.7477996305552539</v>
      </c>
      <c r="G750" s="600" t="s">
        <v>13661</v>
      </c>
      <c r="H750" s="599">
        <v>5.67</v>
      </c>
      <c r="I750" s="600" t="s">
        <v>13660</v>
      </c>
      <c r="J750" s="599">
        <v>12.42</v>
      </c>
    </row>
    <row r="751" spans="1:10" ht="15" thickBot="1">
      <c r="A751" s="600"/>
      <c r="B751" s="600"/>
      <c r="C751" s="600"/>
      <c r="D751" s="600"/>
      <c r="E751" s="600" t="s">
        <v>13659</v>
      </c>
      <c r="F751" s="599">
        <v>8.73</v>
      </c>
      <c r="G751" s="600"/>
      <c r="H751" s="683" t="s">
        <v>13658</v>
      </c>
      <c r="I751" s="683"/>
      <c r="J751" s="599">
        <v>40.26</v>
      </c>
    </row>
    <row r="752" spans="1:10" ht="0.95" customHeight="1" thickTop="1">
      <c r="A752" s="598"/>
      <c r="B752" s="598"/>
      <c r="C752" s="598"/>
      <c r="D752" s="598"/>
      <c r="E752" s="598"/>
      <c r="F752" s="598"/>
      <c r="G752" s="598"/>
      <c r="H752" s="598"/>
      <c r="I752" s="598"/>
      <c r="J752" s="598"/>
    </row>
    <row r="753" spans="1:10" ht="18" customHeight="1">
      <c r="A753" s="613" t="s">
        <v>14460</v>
      </c>
      <c r="B753" s="611" t="s">
        <v>13677</v>
      </c>
      <c r="C753" s="613" t="s">
        <v>13676</v>
      </c>
      <c r="D753" s="613" t="s">
        <v>13675</v>
      </c>
      <c r="E753" s="684" t="s">
        <v>13674</v>
      </c>
      <c r="F753" s="684"/>
      <c r="G753" s="612" t="s">
        <v>13673</v>
      </c>
      <c r="H753" s="611" t="s">
        <v>13672</v>
      </c>
      <c r="I753" s="611" t="s">
        <v>13671</v>
      </c>
      <c r="J753" s="611" t="s">
        <v>13670</v>
      </c>
    </row>
    <row r="754" spans="1:10" ht="60" customHeight="1">
      <c r="A754" s="609" t="s">
        <v>13669</v>
      </c>
      <c r="B754" s="610" t="s">
        <v>14459</v>
      </c>
      <c r="C754" s="609" t="s">
        <v>20</v>
      </c>
      <c r="D754" s="609" t="s">
        <v>5</v>
      </c>
      <c r="E754" s="685" t="s">
        <v>14291</v>
      </c>
      <c r="F754" s="685"/>
      <c r="G754" s="608" t="s">
        <v>0</v>
      </c>
      <c r="H754" s="607">
        <v>1</v>
      </c>
      <c r="I754" s="606">
        <v>37.479999999999997</v>
      </c>
      <c r="J754" s="606">
        <v>37.479999999999997</v>
      </c>
    </row>
    <row r="755" spans="1:10" ht="24" customHeight="1">
      <c r="A755" s="617" t="s">
        <v>13683</v>
      </c>
      <c r="B755" s="618" t="s">
        <v>13969</v>
      </c>
      <c r="C755" s="617" t="s">
        <v>20</v>
      </c>
      <c r="D755" s="617" t="s">
        <v>7255</v>
      </c>
      <c r="E755" s="686" t="s">
        <v>13690</v>
      </c>
      <c r="F755" s="686"/>
      <c r="G755" s="616" t="s">
        <v>415</v>
      </c>
      <c r="H755" s="615">
        <v>2E-3</v>
      </c>
      <c r="I755" s="614">
        <v>489.28</v>
      </c>
      <c r="J755" s="614">
        <v>0.97</v>
      </c>
    </row>
    <row r="756" spans="1:10" ht="24" customHeight="1">
      <c r="A756" s="617" t="s">
        <v>13683</v>
      </c>
      <c r="B756" s="618" t="s">
        <v>13691</v>
      </c>
      <c r="C756" s="617" t="s">
        <v>20</v>
      </c>
      <c r="D756" s="617" t="s">
        <v>7721</v>
      </c>
      <c r="E756" s="686" t="s">
        <v>13690</v>
      </c>
      <c r="F756" s="686"/>
      <c r="G756" s="616" t="s">
        <v>3</v>
      </c>
      <c r="H756" s="615">
        <v>0.39400000000000002</v>
      </c>
      <c r="I756" s="614">
        <v>14.02</v>
      </c>
      <c r="J756" s="614">
        <v>5.52</v>
      </c>
    </row>
    <row r="757" spans="1:10" ht="24" customHeight="1">
      <c r="A757" s="617" t="s">
        <v>13683</v>
      </c>
      <c r="B757" s="618" t="s">
        <v>13733</v>
      </c>
      <c r="C757" s="617" t="s">
        <v>20</v>
      </c>
      <c r="D757" s="617" t="s">
        <v>7714</v>
      </c>
      <c r="E757" s="686" t="s">
        <v>13690</v>
      </c>
      <c r="F757" s="686"/>
      <c r="G757" s="616" t="s">
        <v>3</v>
      </c>
      <c r="H757" s="615">
        <v>0.39400000000000002</v>
      </c>
      <c r="I757" s="614">
        <v>17.670000000000002</v>
      </c>
      <c r="J757" s="614">
        <v>6.96</v>
      </c>
    </row>
    <row r="758" spans="1:10" ht="24" customHeight="1">
      <c r="A758" s="604" t="s">
        <v>13666</v>
      </c>
      <c r="B758" s="605" t="s">
        <v>13732</v>
      </c>
      <c r="C758" s="604" t="s">
        <v>20</v>
      </c>
      <c r="D758" s="604" t="s">
        <v>8391</v>
      </c>
      <c r="E758" s="682" t="s">
        <v>13664</v>
      </c>
      <c r="F758" s="682"/>
      <c r="G758" s="603" t="s">
        <v>415</v>
      </c>
      <c r="H758" s="602">
        <v>7.0000000000000001E-3</v>
      </c>
      <c r="I758" s="601">
        <v>74.17</v>
      </c>
      <c r="J758" s="601">
        <v>0.51</v>
      </c>
    </row>
    <row r="759" spans="1:10" ht="24" customHeight="1">
      <c r="A759" s="604" t="s">
        <v>13666</v>
      </c>
      <c r="B759" s="605" t="s">
        <v>14458</v>
      </c>
      <c r="C759" s="604" t="s">
        <v>20</v>
      </c>
      <c r="D759" s="604" t="s">
        <v>11250</v>
      </c>
      <c r="E759" s="682" t="s">
        <v>13664</v>
      </c>
      <c r="F759" s="682"/>
      <c r="G759" s="603" t="s">
        <v>0</v>
      </c>
      <c r="H759" s="602">
        <v>1.0049999999999999</v>
      </c>
      <c r="I759" s="601">
        <v>23.41</v>
      </c>
      <c r="J759" s="601">
        <v>23.52</v>
      </c>
    </row>
    <row r="760" spans="1:10" ht="25.5">
      <c r="A760" s="600"/>
      <c r="B760" s="600"/>
      <c r="C760" s="600"/>
      <c r="D760" s="600"/>
      <c r="E760" s="600" t="s">
        <v>13662</v>
      </c>
      <c r="F760" s="599">
        <v>5.2645876344670217</v>
      </c>
      <c r="G760" s="600" t="s">
        <v>13661</v>
      </c>
      <c r="H760" s="599">
        <v>4.43</v>
      </c>
      <c r="I760" s="600" t="s">
        <v>13660</v>
      </c>
      <c r="J760" s="599">
        <v>9.69</v>
      </c>
    </row>
    <row r="761" spans="1:10" ht="15" thickBot="1">
      <c r="A761" s="600"/>
      <c r="B761" s="600"/>
      <c r="C761" s="600"/>
      <c r="D761" s="600"/>
      <c r="E761" s="600" t="s">
        <v>13659</v>
      </c>
      <c r="F761" s="599">
        <v>10.38</v>
      </c>
      <c r="G761" s="600"/>
      <c r="H761" s="683" t="s">
        <v>13658</v>
      </c>
      <c r="I761" s="683"/>
      <c r="J761" s="599">
        <v>47.86</v>
      </c>
    </row>
    <row r="762" spans="1:10" ht="0.95" customHeight="1" thickTop="1">
      <c r="A762" s="598"/>
      <c r="B762" s="598"/>
      <c r="C762" s="598"/>
      <c r="D762" s="598"/>
      <c r="E762" s="598"/>
      <c r="F762" s="598"/>
      <c r="G762" s="598"/>
      <c r="H762" s="598"/>
      <c r="I762" s="598"/>
      <c r="J762" s="598"/>
    </row>
    <row r="763" spans="1:10" ht="18" customHeight="1">
      <c r="A763" s="613" t="s">
        <v>14457</v>
      </c>
      <c r="B763" s="611" t="s">
        <v>13677</v>
      </c>
      <c r="C763" s="613" t="s">
        <v>13676</v>
      </c>
      <c r="D763" s="613" t="s">
        <v>13675</v>
      </c>
      <c r="E763" s="684" t="s">
        <v>13674</v>
      </c>
      <c r="F763" s="684"/>
      <c r="G763" s="612" t="s">
        <v>13673</v>
      </c>
      <c r="H763" s="611" t="s">
        <v>13672</v>
      </c>
      <c r="I763" s="611" t="s">
        <v>13671</v>
      </c>
      <c r="J763" s="611" t="s">
        <v>13670</v>
      </c>
    </row>
    <row r="764" spans="1:10" ht="36" customHeight="1">
      <c r="A764" s="609" t="s">
        <v>13669</v>
      </c>
      <c r="B764" s="610" t="s">
        <v>14456</v>
      </c>
      <c r="C764" s="609" t="s">
        <v>20</v>
      </c>
      <c r="D764" s="609" t="s">
        <v>6836</v>
      </c>
      <c r="E764" s="685" t="s">
        <v>13995</v>
      </c>
      <c r="F764" s="685"/>
      <c r="G764" s="608" t="s">
        <v>399</v>
      </c>
      <c r="H764" s="607">
        <v>1</v>
      </c>
      <c r="I764" s="606">
        <v>82.25</v>
      </c>
      <c r="J764" s="606">
        <v>82.25</v>
      </c>
    </row>
    <row r="765" spans="1:10" ht="24" customHeight="1">
      <c r="A765" s="617" t="s">
        <v>13683</v>
      </c>
      <c r="B765" s="618" t="s">
        <v>14371</v>
      </c>
      <c r="C765" s="617" t="s">
        <v>20</v>
      </c>
      <c r="D765" s="617" t="s">
        <v>7675</v>
      </c>
      <c r="E765" s="686" t="s">
        <v>13690</v>
      </c>
      <c r="F765" s="686"/>
      <c r="G765" s="616" t="s">
        <v>3</v>
      </c>
      <c r="H765" s="615">
        <v>0.13539999999999999</v>
      </c>
      <c r="I765" s="614">
        <v>17.48</v>
      </c>
      <c r="J765" s="614">
        <v>2.36</v>
      </c>
    </row>
    <row r="766" spans="1:10" ht="24" customHeight="1">
      <c r="A766" s="617" t="s">
        <v>13683</v>
      </c>
      <c r="B766" s="618" t="s">
        <v>13691</v>
      </c>
      <c r="C766" s="617" t="s">
        <v>20</v>
      </c>
      <c r="D766" s="617" t="s">
        <v>7721</v>
      </c>
      <c r="E766" s="686" t="s">
        <v>13690</v>
      </c>
      <c r="F766" s="686"/>
      <c r="G766" s="616" t="s">
        <v>3</v>
      </c>
      <c r="H766" s="615">
        <v>0.25369999999999998</v>
      </c>
      <c r="I766" s="614">
        <v>14.02</v>
      </c>
      <c r="J766" s="614">
        <v>3.55</v>
      </c>
    </row>
    <row r="767" spans="1:10" ht="24" customHeight="1">
      <c r="A767" s="617" t="s">
        <v>13683</v>
      </c>
      <c r="B767" s="618" t="s">
        <v>13733</v>
      </c>
      <c r="C767" s="617" t="s">
        <v>20</v>
      </c>
      <c r="D767" s="617" t="s">
        <v>7714</v>
      </c>
      <c r="E767" s="686" t="s">
        <v>13690</v>
      </c>
      <c r="F767" s="686"/>
      <c r="G767" s="616" t="s">
        <v>3</v>
      </c>
      <c r="H767" s="615">
        <v>0.1183</v>
      </c>
      <c r="I767" s="614">
        <v>17.670000000000002</v>
      </c>
      <c r="J767" s="614">
        <v>2.09</v>
      </c>
    </row>
    <row r="768" spans="1:10" ht="36" customHeight="1">
      <c r="A768" s="604" t="s">
        <v>13666</v>
      </c>
      <c r="B768" s="605" t="s">
        <v>14290</v>
      </c>
      <c r="C768" s="604" t="s">
        <v>20</v>
      </c>
      <c r="D768" s="604" t="s">
        <v>9339</v>
      </c>
      <c r="E768" s="682" t="s">
        <v>13664</v>
      </c>
      <c r="F768" s="682"/>
      <c r="G768" s="603" t="s">
        <v>415</v>
      </c>
      <c r="H768" s="602">
        <v>7.2800000000000004E-2</v>
      </c>
      <c r="I768" s="601">
        <v>432.5</v>
      </c>
      <c r="J768" s="601">
        <v>31.48</v>
      </c>
    </row>
    <row r="769" spans="1:10" ht="24" customHeight="1">
      <c r="A769" s="604" t="s">
        <v>13666</v>
      </c>
      <c r="B769" s="605" t="s">
        <v>14455</v>
      </c>
      <c r="C769" s="604" t="s">
        <v>20</v>
      </c>
      <c r="D769" s="604" t="s">
        <v>10863</v>
      </c>
      <c r="E769" s="682" t="s">
        <v>13664</v>
      </c>
      <c r="F769" s="682"/>
      <c r="G769" s="603" t="s">
        <v>399</v>
      </c>
      <c r="H769" s="602">
        <v>1.1279999999999999</v>
      </c>
      <c r="I769" s="601">
        <v>1.45</v>
      </c>
      <c r="J769" s="601">
        <v>1.63</v>
      </c>
    </row>
    <row r="770" spans="1:10" ht="24" customHeight="1">
      <c r="A770" s="604" t="s">
        <v>13666</v>
      </c>
      <c r="B770" s="605" t="s">
        <v>13759</v>
      </c>
      <c r="C770" s="604" t="s">
        <v>20</v>
      </c>
      <c r="D770" s="604" t="s">
        <v>12074</v>
      </c>
      <c r="E770" s="682" t="s">
        <v>13664</v>
      </c>
      <c r="F770" s="682"/>
      <c r="G770" s="603" t="s">
        <v>0</v>
      </c>
      <c r="H770" s="602">
        <v>0.45</v>
      </c>
      <c r="I770" s="601">
        <v>2.5299999999999998</v>
      </c>
      <c r="J770" s="601">
        <v>1.1299999999999999</v>
      </c>
    </row>
    <row r="771" spans="1:10" ht="36" customHeight="1">
      <c r="A771" s="604" t="s">
        <v>13666</v>
      </c>
      <c r="B771" s="605" t="s">
        <v>14454</v>
      </c>
      <c r="C771" s="604" t="s">
        <v>20</v>
      </c>
      <c r="D771" s="604" t="s">
        <v>12485</v>
      </c>
      <c r="E771" s="682" t="s">
        <v>13664</v>
      </c>
      <c r="F771" s="682"/>
      <c r="G771" s="603" t="s">
        <v>399</v>
      </c>
      <c r="H771" s="602">
        <v>1.1224000000000001</v>
      </c>
      <c r="I771" s="601">
        <v>35.65</v>
      </c>
      <c r="J771" s="601">
        <v>40.01</v>
      </c>
    </row>
    <row r="772" spans="1:10" ht="25.5">
      <c r="A772" s="600"/>
      <c r="B772" s="600"/>
      <c r="C772" s="600"/>
      <c r="D772" s="600"/>
      <c r="E772" s="600" t="s">
        <v>13662</v>
      </c>
      <c r="F772" s="599">
        <v>3.3141366945561228</v>
      </c>
      <c r="G772" s="600" t="s">
        <v>13661</v>
      </c>
      <c r="H772" s="599">
        <v>2.79</v>
      </c>
      <c r="I772" s="600" t="s">
        <v>13660</v>
      </c>
      <c r="J772" s="599">
        <v>6.1</v>
      </c>
    </row>
    <row r="773" spans="1:10" ht="15" thickBot="1">
      <c r="A773" s="600"/>
      <c r="B773" s="600"/>
      <c r="C773" s="600"/>
      <c r="D773" s="600"/>
      <c r="E773" s="600" t="s">
        <v>13659</v>
      </c>
      <c r="F773" s="599">
        <v>22.78</v>
      </c>
      <c r="G773" s="600"/>
      <c r="H773" s="683" t="s">
        <v>13658</v>
      </c>
      <c r="I773" s="683"/>
      <c r="J773" s="599">
        <v>105.03</v>
      </c>
    </row>
    <row r="774" spans="1:10" ht="0.95" customHeight="1" thickTop="1">
      <c r="A774" s="598"/>
      <c r="B774" s="598"/>
      <c r="C774" s="598"/>
      <c r="D774" s="598"/>
      <c r="E774" s="598"/>
      <c r="F774" s="598"/>
      <c r="G774" s="598"/>
      <c r="H774" s="598"/>
      <c r="I774" s="598"/>
      <c r="J774" s="598"/>
    </row>
    <row r="775" spans="1:10" ht="18" customHeight="1">
      <c r="A775" s="613" t="s">
        <v>14453</v>
      </c>
      <c r="B775" s="611" t="s">
        <v>13677</v>
      </c>
      <c r="C775" s="613" t="s">
        <v>13676</v>
      </c>
      <c r="D775" s="613" t="s">
        <v>13675</v>
      </c>
      <c r="E775" s="684" t="s">
        <v>13674</v>
      </c>
      <c r="F775" s="684"/>
      <c r="G775" s="612" t="s">
        <v>13673</v>
      </c>
      <c r="H775" s="611" t="s">
        <v>13672</v>
      </c>
      <c r="I775" s="611" t="s">
        <v>13671</v>
      </c>
      <c r="J775" s="611" t="s">
        <v>13670</v>
      </c>
    </row>
    <row r="776" spans="1:10" ht="36" customHeight="1">
      <c r="A776" s="609" t="s">
        <v>13669</v>
      </c>
      <c r="B776" s="610" t="s">
        <v>14452</v>
      </c>
      <c r="C776" s="609" t="s">
        <v>20</v>
      </c>
      <c r="D776" s="609" t="s">
        <v>6834</v>
      </c>
      <c r="E776" s="685" t="s">
        <v>13995</v>
      </c>
      <c r="F776" s="685"/>
      <c r="G776" s="608" t="s">
        <v>415</v>
      </c>
      <c r="H776" s="607">
        <v>1</v>
      </c>
      <c r="I776" s="606">
        <v>619.72</v>
      </c>
      <c r="J776" s="606">
        <v>619.72</v>
      </c>
    </row>
    <row r="777" spans="1:10" ht="24" customHeight="1">
      <c r="A777" s="617" t="s">
        <v>13683</v>
      </c>
      <c r="B777" s="618" t="s">
        <v>14371</v>
      </c>
      <c r="C777" s="617" t="s">
        <v>20</v>
      </c>
      <c r="D777" s="617" t="s">
        <v>7675</v>
      </c>
      <c r="E777" s="686" t="s">
        <v>13690</v>
      </c>
      <c r="F777" s="686"/>
      <c r="G777" s="616" t="s">
        <v>3</v>
      </c>
      <c r="H777" s="615">
        <v>2.2559999999999998</v>
      </c>
      <c r="I777" s="614">
        <v>17.48</v>
      </c>
      <c r="J777" s="614">
        <v>39.43</v>
      </c>
    </row>
    <row r="778" spans="1:10" ht="24" customHeight="1">
      <c r="A778" s="617" t="s">
        <v>13683</v>
      </c>
      <c r="B778" s="618" t="s">
        <v>13691</v>
      </c>
      <c r="C778" s="617" t="s">
        <v>20</v>
      </c>
      <c r="D778" s="617" t="s">
        <v>7721</v>
      </c>
      <c r="E778" s="686" t="s">
        <v>13690</v>
      </c>
      <c r="F778" s="686"/>
      <c r="G778" s="616" t="s">
        <v>3</v>
      </c>
      <c r="H778" s="615">
        <v>2.516</v>
      </c>
      <c r="I778" s="614">
        <v>14.02</v>
      </c>
      <c r="J778" s="614">
        <v>35.270000000000003</v>
      </c>
    </row>
    <row r="779" spans="1:10" ht="24" customHeight="1">
      <c r="A779" s="617" t="s">
        <v>13683</v>
      </c>
      <c r="B779" s="618" t="s">
        <v>13733</v>
      </c>
      <c r="C779" s="617" t="s">
        <v>20</v>
      </c>
      <c r="D779" s="617" t="s">
        <v>7714</v>
      </c>
      <c r="E779" s="686" t="s">
        <v>13690</v>
      </c>
      <c r="F779" s="686"/>
      <c r="G779" s="616" t="s">
        <v>3</v>
      </c>
      <c r="H779" s="615">
        <v>0.26</v>
      </c>
      <c r="I779" s="614">
        <v>17.670000000000002</v>
      </c>
      <c r="J779" s="614">
        <v>4.59</v>
      </c>
    </row>
    <row r="780" spans="1:10" ht="36" customHeight="1">
      <c r="A780" s="604" t="s">
        <v>13666</v>
      </c>
      <c r="B780" s="605" t="s">
        <v>14290</v>
      </c>
      <c r="C780" s="604" t="s">
        <v>20</v>
      </c>
      <c r="D780" s="604" t="s">
        <v>9339</v>
      </c>
      <c r="E780" s="682" t="s">
        <v>13664</v>
      </c>
      <c r="F780" s="682"/>
      <c r="G780" s="603" t="s">
        <v>415</v>
      </c>
      <c r="H780" s="602">
        <v>1.2130000000000001</v>
      </c>
      <c r="I780" s="601">
        <v>432.5</v>
      </c>
      <c r="J780" s="601">
        <v>524.62</v>
      </c>
    </row>
    <row r="781" spans="1:10" ht="24" customHeight="1">
      <c r="A781" s="604" t="s">
        <v>13666</v>
      </c>
      <c r="B781" s="605" t="s">
        <v>14451</v>
      </c>
      <c r="C781" s="604" t="s">
        <v>20</v>
      </c>
      <c r="D781" s="604" t="s">
        <v>12076</v>
      </c>
      <c r="E781" s="682" t="s">
        <v>13664</v>
      </c>
      <c r="F781" s="682"/>
      <c r="G781" s="603" t="s">
        <v>0</v>
      </c>
      <c r="H781" s="602">
        <v>2.5</v>
      </c>
      <c r="I781" s="601">
        <v>4.3</v>
      </c>
      <c r="J781" s="601">
        <v>10.75</v>
      </c>
    </row>
    <row r="782" spans="1:10" ht="24" customHeight="1">
      <c r="A782" s="604" t="s">
        <v>13666</v>
      </c>
      <c r="B782" s="605" t="s">
        <v>13759</v>
      </c>
      <c r="C782" s="604" t="s">
        <v>20</v>
      </c>
      <c r="D782" s="604" t="s">
        <v>12074</v>
      </c>
      <c r="E782" s="682" t="s">
        <v>13664</v>
      </c>
      <c r="F782" s="682"/>
      <c r="G782" s="603" t="s">
        <v>0</v>
      </c>
      <c r="H782" s="602">
        <v>2</v>
      </c>
      <c r="I782" s="601">
        <v>2.5299999999999998</v>
      </c>
      <c r="J782" s="601">
        <v>5.0599999999999996</v>
      </c>
    </row>
    <row r="783" spans="1:10" ht="25.5">
      <c r="A783" s="600"/>
      <c r="B783" s="600"/>
      <c r="C783" s="600"/>
      <c r="D783" s="600"/>
      <c r="E783" s="600" t="s">
        <v>13662</v>
      </c>
      <c r="F783" s="599">
        <v>32.934912528523306</v>
      </c>
      <c r="G783" s="600" t="s">
        <v>13661</v>
      </c>
      <c r="H783" s="599">
        <v>27.69</v>
      </c>
      <c r="I783" s="600" t="s">
        <v>13660</v>
      </c>
      <c r="J783" s="599">
        <v>60.62</v>
      </c>
    </row>
    <row r="784" spans="1:10" ht="15" thickBot="1">
      <c r="A784" s="600"/>
      <c r="B784" s="600"/>
      <c r="C784" s="600"/>
      <c r="D784" s="600"/>
      <c r="E784" s="600" t="s">
        <v>13659</v>
      </c>
      <c r="F784" s="599">
        <v>171.66</v>
      </c>
      <c r="G784" s="600"/>
      <c r="H784" s="683" t="s">
        <v>13658</v>
      </c>
      <c r="I784" s="683"/>
      <c r="J784" s="599">
        <v>791.38</v>
      </c>
    </row>
    <row r="785" spans="1:10" ht="0.95" customHeight="1" thickTop="1">
      <c r="A785" s="598"/>
      <c r="B785" s="598"/>
      <c r="C785" s="598"/>
      <c r="D785" s="598"/>
      <c r="E785" s="598"/>
      <c r="F785" s="598"/>
      <c r="G785" s="598"/>
      <c r="H785" s="598"/>
      <c r="I785" s="598"/>
      <c r="J785" s="598"/>
    </row>
    <row r="786" spans="1:10" ht="18" customHeight="1">
      <c r="A786" s="613" t="s">
        <v>14450</v>
      </c>
      <c r="B786" s="611" t="s">
        <v>13677</v>
      </c>
      <c r="C786" s="613" t="s">
        <v>13676</v>
      </c>
      <c r="D786" s="613" t="s">
        <v>13675</v>
      </c>
      <c r="E786" s="684" t="s">
        <v>13674</v>
      </c>
      <c r="F786" s="684"/>
      <c r="G786" s="612" t="s">
        <v>13673</v>
      </c>
      <c r="H786" s="611" t="s">
        <v>13672</v>
      </c>
      <c r="I786" s="611" t="s">
        <v>13671</v>
      </c>
      <c r="J786" s="611" t="s">
        <v>13670</v>
      </c>
    </row>
    <row r="787" spans="1:10" ht="24" customHeight="1">
      <c r="A787" s="609" t="s">
        <v>13669</v>
      </c>
      <c r="B787" s="610" t="s">
        <v>14449</v>
      </c>
      <c r="C787" s="609" t="s">
        <v>20</v>
      </c>
      <c r="D787" s="609" t="s">
        <v>6765</v>
      </c>
      <c r="E787" s="685" t="s">
        <v>14002</v>
      </c>
      <c r="F787" s="685"/>
      <c r="G787" s="608" t="s">
        <v>399</v>
      </c>
      <c r="H787" s="607">
        <v>1</v>
      </c>
      <c r="I787" s="606">
        <v>17.48</v>
      </c>
      <c r="J787" s="606">
        <v>17.48</v>
      </c>
    </row>
    <row r="788" spans="1:10" ht="24" customHeight="1">
      <c r="A788" s="617" t="s">
        <v>13683</v>
      </c>
      <c r="B788" s="618" t="s">
        <v>13691</v>
      </c>
      <c r="C788" s="617" t="s">
        <v>20</v>
      </c>
      <c r="D788" s="617" t="s">
        <v>7721</v>
      </c>
      <c r="E788" s="686" t="s">
        <v>13690</v>
      </c>
      <c r="F788" s="686"/>
      <c r="G788" s="616" t="s">
        <v>3</v>
      </c>
      <c r="H788" s="615">
        <v>0.3</v>
      </c>
      <c r="I788" s="614">
        <v>14.02</v>
      </c>
      <c r="J788" s="614">
        <v>4.2</v>
      </c>
    </row>
    <row r="789" spans="1:10" ht="24" customHeight="1">
      <c r="A789" s="617" t="s">
        <v>13683</v>
      </c>
      <c r="B789" s="618" t="s">
        <v>13990</v>
      </c>
      <c r="C789" s="617" t="s">
        <v>20</v>
      </c>
      <c r="D789" s="617" t="s">
        <v>7715</v>
      </c>
      <c r="E789" s="686" t="s">
        <v>13690</v>
      </c>
      <c r="F789" s="686"/>
      <c r="G789" s="616" t="s">
        <v>3</v>
      </c>
      <c r="H789" s="615">
        <v>0.5</v>
      </c>
      <c r="I789" s="614">
        <v>18.68</v>
      </c>
      <c r="J789" s="614">
        <v>9.34</v>
      </c>
    </row>
    <row r="790" spans="1:10" ht="24" customHeight="1">
      <c r="A790" s="604" t="s">
        <v>13666</v>
      </c>
      <c r="B790" s="605" t="s">
        <v>14448</v>
      </c>
      <c r="C790" s="604" t="s">
        <v>20</v>
      </c>
      <c r="D790" s="604" t="s">
        <v>12611</v>
      </c>
      <c r="E790" s="682" t="s">
        <v>13664</v>
      </c>
      <c r="F790" s="682"/>
      <c r="G790" s="603" t="s">
        <v>817</v>
      </c>
      <c r="H790" s="602">
        <v>0.27900000000000003</v>
      </c>
      <c r="I790" s="601">
        <v>14.14</v>
      </c>
      <c r="J790" s="601">
        <v>3.94</v>
      </c>
    </row>
    <row r="791" spans="1:10" ht="25.5">
      <c r="A791" s="600"/>
      <c r="B791" s="600"/>
      <c r="C791" s="600"/>
      <c r="D791" s="600"/>
      <c r="E791" s="600" t="s">
        <v>13662</v>
      </c>
      <c r="F791" s="599">
        <v>5.4275779637074866</v>
      </c>
      <c r="G791" s="600" t="s">
        <v>13661</v>
      </c>
      <c r="H791" s="599">
        <v>4.5599999999999996</v>
      </c>
      <c r="I791" s="600" t="s">
        <v>13660</v>
      </c>
      <c r="J791" s="599">
        <v>9.99</v>
      </c>
    </row>
    <row r="792" spans="1:10" ht="15" thickBot="1">
      <c r="A792" s="600"/>
      <c r="B792" s="600"/>
      <c r="C792" s="600"/>
      <c r="D792" s="600"/>
      <c r="E792" s="600" t="s">
        <v>13659</v>
      </c>
      <c r="F792" s="599">
        <v>4.84</v>
      </c>
      <c r="G792" s="600"/>
      <c r="H792" s="683" t="s">
        <v>13658</v>
      </c>
      <c r="I792" s="683"/>
      <c r="J792" s="599">
        <v>22.32</v>
      </c>
    </row>
    <row r="793" spans="1:10" ht="0.95" customHeight="1" thickTop="1">
      <c r="A793" s="598"/>
      <c r="B793" s="598"/>
      <c r="C793" s="598"/>
      <c r="D793" s="598"/>
      <c r="E793" s="598"/>
      <c r="F793" s="598"/>
      <c r="G793" s="598"/>
      <c r="H793" s="598"/>
      <c r="I793" s="598"/>
      <c r="J793" s="598"/>
    </row>
    <row r="794" spans="1:10" ht="18" customHeight="1">
      <c r="A794" s="613" t="s">
        <v>14447</v>
      </c>
      <c r="B794" s="611" t="s">
        <v>13677</v>
      </c>
      <c r="C794" s="613" t="s">
        <v>13676</v>
      </c>
      <c r="D794" s="613" t="s">
        <v>13675</v>
      </c>
      <c r="E794" s="684" t="s">
        <v>13674</v>
      </c>
      <c r="F794" s="684"/>
      <c r="G794" s="612" t="s">
        <v>13673</v>
      </c>
      <c r="H794" s="611" t="s">
        <v>13672</v>
      </c>
      <c r="I794" s="611" t="s">
        <v>13671</v>
      </c>
      <c r="J794" s="611" t="s">
        <v>13670</v>
      </c>
    </row>
    <row r="795" spans="1:10" ht="24" customHeight="1">
      <c r="A795" s="609" t="s">
        <v>13669</v>
      </c>
      <c r="B795" s="610" t="s">
        <v>14446</v>
      </c>
      <c r="C795" s="609" t="s">
        <v>20</v>
      </c>
      <c r="D795" s="609" t="s">
        <v>8</v>
      </c>
      <c r="E795" s="685" t="s">
        <v>14024</v>
      </c>
      <c r="F795" s="685"/>
      <c r="G795" s="608" t="s">
        <v>399</v>
      </c>
      <c r="H795" s="607">
        <v>1</v>
      </c>
      <c r="I795" s="606">
        <v>3.27</v>
      </c>
      <c r="J795" s="606">
        <v>3.27</v>
      </c>
    </row>
    <row r="796" spans="1:10" ht="24" customHeight="1">
      <c r="A796" s="617" t="s">
        <v>13683</v>
      </c>
      <c r="B796" s="618" t="s">
        <v>13691</v>
      </c>
      <c r="C796" s="617" t="s">
        <v>20</v>
      </c>
      <c r="D796" s="617" t="s">
        <v>7721</v>
      </c>
      <c r="E796" s="686" t="s">
        <v>13690</v>
      </c>
      <c r="F796" s="686"/>
      <c r="G796" s="616" t="s">
        <v>3</v>
      </c>
      <c r="H796" s="615">
        <v>7.4999999999999997E-3</v>
      </c>
      <c r="I796" s="614">
        <v>14.02</v>
      </c>
      <c r="J796" s="614">
        <v>0.1</v>
      </c>
    </row>
    <row r="797" spans="1:10" ht="24" customHeight="1">
      <c r="A797" s="617" t="s">
        <v>13683</v>
      </c>
      <c r="B797" s="618" t="s">
        <v>13990</v>
      </c>
      <c r="C797" s="617" t="s">
        <v>20</v>
      </c>
      <c r="D797" s="617" t="s">
        <v>7715</v>
      </c>
      <c r="E797" s="686" t="s">
        <v>13690</v>
      </c>
      <c r="F797" s="686"/>
      <c r="G797" s="616" t="s">
        <v>3</v>
      </c>
      <c r="H797" s="615">
        <v>0.15</v>
      </c>
      <c r="I797" s="614">
        <v>18.68</v>
      </c>
      <c r="J797" s="614">
        <v>2.8</v>
      </c>
    </row>
    <row r="798" spans="1:10" ht="24" customHeight="1">
      <c r="A798" s="604" t="s">
        <v>13666</v>
      </c>
      <c r="B798" s="605" t="s">
        <v>14445</v>
      </c>
      <c r="C798" s="604" t="s">
        <v>20</v>
      </c>
      <c r="D798" s="604" t="s">
        <v>9040</v>
      </c>
      <c r="E798" s="682" t="s">
        <v>13664</v>
      </c>
      <c r="F798" s="682"/>
      <c r="G798" s="603" t="s">
        <v>1200</v>
      </c>
      <c r="H798" s="602">
        <v>0.3</v>
      </c>
      <c r="I798" s="601">
        <v>1.25</v>
      </c>
      <c r="J798" s="601">
        <v>0.37</v>
      </c>
    </row>
    <row r="799" spans="1:10" ht="25.5">
      <c r="A799" s="600"/>
      <c r="B799" s="600"/>
      <c r="C799" s="600"/>
      <c r="D799" s="600"/>
      <c r="E799" s="600" t="s">
        <v>13662</v>
      </c>
      <c r="F799" s="599">
        <v>1.1626643485819841</v>
      </c>
      <c r="G799" s="600" t="s">
        <v>13661</v>
      </c>
      <c r="H799" s="599">
        <v>0.98</v>
      </c>
      <c r="I799" s="600" t="s">
        <v>13660</v>
      </c>
      <c r="J799" s="599">
        <v>2.14</v>
      </c>
    </row>
    <row r="800" spans="1:10" ht="15" thickBot="1">
      <c r="A800" s="600"/>
      <c r="B800" s="600"/>
      <c r="C800" s="600"/>
      <c r="D800" s="600"/>
      <c r="E800" s="600" t="s">
        <v>13659</v>
      </c>
      <c r="F800" s="599">
        <v>0.9</v>
      </c>
      <c r="G800" s="600"/>
      <c r="H800" s="683" t="s">
        <v>13658</v>
      </c>
      <c r="I800" s="683"/>
      <c r="J800" s="599">
        <v>4.17</v>
      </c>
    </row>
    <row r="801" spans="1:10" ht="0.95" customHeight="1" thickTop="1">
      <c r="A801" s="598"/>
      <c r="B801" s="598"/>
      <c r="C801" s="598"/>
      <c r="D801" s="598"/>
      <c r="E801" s="598"/>
      <c r="F801" s="598"/>
      <c r="G801" s="598"/>
      <c r="H801" s="598"/>
      <c r="I801" s="598"/>
      <c r="J801" s="598"/>
    </row>
    <row r="802" spans="1:10" ht="18" customHeight="1">
      <c r="A802" s="613" t="s">
        <v>14444</v>
      </c>
      <c r="B802" s="611" t="s">
        <v>13677</v>
      </c>
      <c r="C802" s="613" t="s">
        <v>13676</v>
      </c>
      <c r="D802" s="613" t="s">
        <v>13675</v>
      </c>
      <c r="E802" s="684" t="s">
        <v>13674</v>
      </c>
      <c r="F802" s="684"/>
      <c r="G802" s="612" t="s">
        <v>13673</v>
      </c>
      <c r="H802" s="611" t="s">
        <v>13672</v>
      </c>
      <c r="I802" s="611" t="s">
        <v>13671</v>
      </c>
      <c r="J802" s="611" t="s">
        <v>13670</v>
      </c>
    </row>
    <row r="803" spans="1:10" ht="48" customHeight="1">
      <c r="A803" s="609" t="s">
        <v>13669</v>
      </c>
      <c r="B803" s="610" t="s">
        <v>14443</v>
      </c>
      <c r="C803" s="609" t="s">
        <v>20</v>
      </c>
      <c r="D803" s="609" t="s">
        <v>6755</v>
      </c>
      <c r="E803" s="685" t="s">
        <v>14002</v>
      </c>
      <c r="F803" s="685"/>
      <c r="G803" s="608" t="s">
        <v>399</v>
      </c>
      <c r="H803" s="607">
        <v>1</v>
      </c>
      <c r="I803" s="606">
        <v>32</v>
      </c>
      <c r="J803" s="606">
        <v>32</v>
      </c>
    </row>
    <row r="804" spans="1:10" ht="48" customHeight="1">
      <c r="A804" s="617" t="s">
        <v>13683</v>
      </c>
      <c r="B804" s="618" t="s">
        <v>13931</v>
      </c>
      <c r="C804" s="617" t="s">
        <v>20</v>
      </c>
      <c r="D804" s="617" t="s">
        <v>1609</v>
      </c>
      <c r="E804" s="686" t="s">
        <v>13667</v>
      </c>
      <c r="F804" s="686"/>
      <c r="G804" s="616" t="s">
        <v>1470</v>
      </c>
      <c r="H804" s="615">
        <v>0.30680000000000002</v>
      </c>
      <c r="I804" s="614">
        <v>1.38</v>
      </c>
      <c r="J804" s="614">
        <v>0.42</v>
      </c>
    </row>
    <row r="805" spans="1:10" ht="48" customHeight="1">
      <c r="A805" s="617" t="s">
        <v>13683</v>
      </c>
      <c r="B805" s="618" t="s">
        <v>13933</v>
      </c>
      <c r="C805" s="617" t="s">
        <v>20</v>
      </c>
      <c r="D805" s="617" t="s">
        <v>1756</v>
      </c>
      <c r="E805" s="686" t="s">
        <v>13667</v>
      </c>
      <c r="F805" s="686"/>
      <c r="G805" s="616" t="s">
        <v>1617</v>
      </c>
      <c r="H805" s="615">
        <v>0.74629999999999996</v>
      </c>
      <c r="I805" s="614">
        <v>0.16</v>
      </c>
      <c r="J805" s="614">
        <v>0.11</v>
      </c>
    </row>
    <row r="806" spans="1:10" ht="24" customHeight="1">
      <c r="A806" s="617" t="s">
        <v>13683</v>
      </c>
      <c r="B806" s="618" t="s">
        <v>13990</v>
      </c>
      <c r="C806" s="617" t="s">
        <v>20</v>
      </c>
      <c r="D806" s="617" t="s">
        <v>7715</v>
      </c>
      <c r="E806" s="686" t="s">
        <v>13690</v>
      </c>
      <c r="F806" s="686"/>
      <c r="G806" s="616" t="s">
        <v>3</v>
      </c>
      <c r="H806" s="615">
        <v>1.0530999999999999</v>
      </c>
      <c r="I806" s="614">
        <v>18.68</v>
      </c>
      <c r="J806" s="614">
        <v>19.670000000000002</v>
      </c>
    </row>
    <row r="807" spans="1:10" ht="24" customHeight="1">
      <c r="A807" s="604" t="s">
        <v>13666</v>
      </c>
      <c r="B807" s="605" t="s">
        <v>14017</v>
      </c>
      <c r="C807" s="604" t="s">
        <v>20</v>
      </c>
      <c r="D807" s="604" t="s">
        <v>12142</v>
      </c>
      <c r="E807" s="682" t="s">
        <v>13664</v>
      </c>
      <c r="F807" s="682"/>
      <c r="G807" s="603" t="s">
        <v>817</v>
      </c>
      <c r="H807" s="602">
        <v>0.124</v>
      </c>
      <c r="I807" s="601">
        <v>12</v>
      </c>
      <c r="J807" s="601">
        <v>1.48</v>
      </c>
    </row>
    <row r="808" spans="1:10" ht="24" customHeight="1">
      <c r="A808" s="604" t="s">
        <v>13666</v>
      </c>
      <c r="B808" s="605" t="s">
        <v>14016</v>
      </c>
      <c r="C808" s="604" t="s">
        <v>20</v>
      </c>
      <c r="D808" s="604" t="s">
        <v>12622</v>
      </c>
      <c r="E808" s="682" t="s">
        <v>13664</v>
      </c>
      <c r="F808" s="682"/>
      <c r="G808" s="603" t="s">
        <v>817</v>
      </c>
      <c r="H808" s="602">
        <v>0.41339999999999999</v>
      </c>
      <c r="I808" s="601">
        <v>24.97</v>
      </c>
      <c r="J808" s="601">
        <v>10.32</v>
      </c>
    </row>
    <row r="809" spans="1:10" ht="25.5">
      <c r="A809" s="600"/>
      <c r="B809" s="600"/>
      <c r="C809" s="600"/>
      <c r="D809" s="600"/>
      <c r="E809" s="600" t="s">
        <v>13662</v>
      </c>
      <c r="F809" s="599">
        <v>7.8941649462131913</v>
      </c>
      <c r="G809" s="600" t="s">
        <v>13661</v>
      </c>
      <c r="H809" s="599">
        <v>6.64</v>
      </c>
      <c r="I809" s="600" t="s">
        <v>13660</v>
      </c>
      <c r="J809" s="599">
        <v>14.53</v>
      </c>
    </row>
    <row r="810" spans="1:10" ht="15" thickBot="1">
      <c r="A810" s="600"/>
      <c r="B810" s="600"/>
      <c r="C810" s="600"/>
      <c r="D810" s="600"/>
      <c r="E810" s="600" t="s">
        <v>13659</v>
      </c>
      <c r="F810" s="599">
        <v>8.86</v>
      </c>
      <c r="G810" s="600"/>
      <c r="H810" s="683" t="s">
        <v>13658</v>
      </c>
      <c r="I810" s="683"/>
      <c r="J810" s="599">
        <v>40.86</v>
      </c>
    </row>
    <row r="811" spans="1:10" ht="0.95" customHeight="1" thickTop="1">
      <c r="A811" s="598"/>
      <c r="B811" s="598"/>
      <c r="C811" s="598"/>
      <c r="D811" s="598"/>
      <c r="E811" s="598"/>
      <c r="F811" s="598"/>
      <c r="G811" s="598"/>
      <c r="H811" s="598"/>
      <c r="I811" s="598"/>
      <c r="J811" s="598"/>
    </row>
    <row r="812" spans="1:10" ht="18" customHeight="1">
      <c r="A812" s="613" t="s">
        <v>14442</v>
      </c>
      <c r="B812" s="611" t="s">
        <v>13677</v>
      </c>
      <c r="C812" s="613" t="s">
        <v>13676</v>
      </c>
      <c r="D812" s="613" t="s">
        <v>13675</v>
      </c>
      <c r="E812" s="684" t="s">
        <v>13674</v>
      </c>
      <c r="F812" s="684"/>
      <c r="G812" s="612" t="s">
        <v>13673</v>
      </c>
      <c r="H812" s="611" t="s">
        <v>13672</v>
      </c>
      <c r="I812" s="611" t="s">
        <v>13671</v>
      </c>
      <c r="J812" s="611" t="s">
        <v>13670</v>
      </c>
    </row>
    <row r="813" spans="1:10" ht="24" customHeight="1">
      <c r="A813" s="609" t="s">
        <v>13669</v>
      </c>
      <c r="B813" s="610" t="s">
        <v>14441</v>
      </c>
      <c r="C813" s="609" t="s">
        <v>20</v>
      </c>
      <c r="D813" s="609" t="s">
        <v>11</v>
      </c>
      <c r="E813" s="685" t="s">
        <v>14431</v>
      </c>
      <c r="F813" s="685"/>
      <c r="G813" s="608" t="s">
        <v>399</v>
      </c>
      <c r="H813" s="607">
        <v>1</v>
      </c>
      <c r="I813" s="606">
        <v>9.27</v>
      </c>
      <c r="J813" s="606">
        <v>9.27</v>
      </c>
    </row>
    <row r="814" spans="1:10" ht="24" customHeight="1">
      <c r="A814" s="617" t="s">
        <v>13683</v>
      </c>
      <c r="B814" s="618" t="s">
        <v>13691</v>
      </c>
      <c r="C814" s="617" t="s">
        <v>20</v>
      </c>
      <c r="D814" s="617" t="s">
        <v>7721</v>
      </c>
      <c r="E814" s="686" t="s">
        <v>13690</v>
      </c>
      <c r="F814" s="686"/>
      <c r="G814" s="616" t="s">
        <v>3</v>
      </c>
      <c r="H814" s="615">
        <v>0.15640000000000001</v>
      </c>
      <c r="I814" s="614">
        <v>14.02</v>
      </c>
      <c r="J814" s="614">
        <v>2.19</v>
      </c>
    </row>
    <row r="815" spans="1:10" ht="24" customHeight="1">
      <c r="A815" s="617" t="s">
        <v>13683</v>
      </c>
      <c r="B815" s="618" t="s">
        <v>13814</v>
      </c>
      <c r="C815" s="617" t="s">
        <v>20</v>
      </c>
      <c r="D815" s="617" t="s">
        <v>7731</v>
      </c>
      <c r="E815" s="686" t="s">
        <v>13690</v>
      </c>
      <c r="F815" s="686"/>
      <c r="G815" s="616" t="s">
        <v>3</v>
      </c>
      <c r="H815" s="615">
        <v>3.9100000000000003E-2</v>
      </c>
      <c r="I815" s="614">
        <v>17.07</v>
      </c>
      <c r="J815" s="614">
        <v>0.66</v>
      </c>
    </row>
    <row r="816" spans="1:10" ht="24" customHeight="1">
      <c r="A816" s="604" t="s">
        <v>13666</v>
      </c>
      <c r="B816" s="605" t="s">
        <v>14440</v>
      </c>
      <c r="C816" s="604" t="s">
        <v>20</v>
      </c>
      <c r="D816" s="604" t="s">
        <v>10379</v>
      </c>
      <c r="E816" s="682" t="s">
        <v>13664</v>
      </c>
      <c r="F816" s="682"/>
      <c r="G816" s="603" t="s">
        <v>399</v>
      </c>
      <c r="H816" s="602">
        <v>1</v>
      </c>
      <c r="I816" s="601">
        <v>6.42</v>
      </c>
      <c r="J816" s="601">
        <v>6.42</v>
      </c>
    </row>
    <row r="817" spans="1:10" ht="25.5">
      <c r="A817" s="600"/>
      <c r="B817" s="600"/>
      <c r="C817" s="600"/>
      <c r="D817" s="600"/>
      <c r="E817" s="600" t="s">
        <v>13662</v>
      </c>
      <c r="F817" s="599">
        <v>1.1517983266326197</v>
      </c>
      <c r="G817" s="600" t="s">
        <v>13661</v>
      </c>
      <c r="H817" s="599">
        <v>0.97</v>
      </c>
      <c r="I817" s="600" t="s">
        <v>13660</v>
      </c>
      <c r="J817" s="599">
        <v>2.12</v>
      </c>
    </row>
    <row r="818" spans="1:10" ht="15" thickBot="1">
      <c r="A818" s="600"/>
      <c r="B818" s="600"/>
      <c r="C818" s="600"/>
      <c r="D818" s="600"/>
      <c r="E818" s="600" t="s">
        <v>13659</v>
      </c>
      <c r="F818" s="599">
        <v>2.56</v>
      </c>
      <c r="G818" s="600"/>
      <c r="H818" s="683" t="s">
        <v>13658</v>
      </c>
      <c r="I818" s="683"/>
      <c r="J818" s="599">
        <v>11.83</v>
      </c>
    </row>
    <row r="819" spans="1:10" ht="0.95" customHeight="1" thickTop="1">
      <c r="A819" s="598"/>
      <c r="B819" s="598"/>
      <c r="C819" s="598"/>
      <c r="D819" s="598"/>
      <c r="E819" s="598"/>
      <c r="F819" s="598"/>
      <c r="G819" s="598"/>
      <c r="H819" s="598"/>
      <c r="I819" s="598"/>
      <c r="J819" s="598"/>
    </row>
    <row r="820" spans="1:10" ht="18" customHeight="1">
      <c r="A820" s="613" t="s">
        <v>14439</v>
      </c>
      <c r="B820" s="611" t="s">
        <v>13677</v>
      </c>
      <c r="C820" s="613" t="s">
        <v>13676</v>
      </c>
      <c r="D820" s="613" t="s">
        <v>13675</v>
      </c>
      <c r="E820" s="684" t="s">
        <v>13674</v>
      </c>
      <c r="F820" s="684"/>
      <c r="G820" s="612" t="s">
        <v>13673</v>
      </c>
      <c r="H820" s="611" t="s">
        <v>13672</v>
      </c>
      <c r="I820" s="611" t="s">
        <v>13671</v>
      </c>
      <c r="J820" s="611" t="s">
        <v>13670</v>
      </c>
    </row>
    <row r="821" spans="1:10" ht="24" customHeight="1">
      <c r="A821" s="609" t="s">
        <v>13669</v>
      </c>
      <c r="B821" s="610" t="s">
        <v>14438</v>
      </c>
      <c r="C821" s="609" t="s">
        <v>20</v>
      </c>
      <c r="D821" s="609" t="s">
        <v>7642</v>
      </c>
      <c r="E821" s="685" t="s">
        <v>14431</v>
      </c>
      <c r="F821" s="685"/>
      <c r="G821" s="608" t="s">
        <v>399</v>
      </c>
      <c r="H821" s="607">
        <v>1</v>
      </c>
      <c r="I821" s="606">
        <v>66.349999999999994</v>
      </c>
      <c r="J821" s="606">
        <v>66.349999999999994</v>
      </c>
    </row>
    <row r="822" spans="1:10" ht="24" customHeight="1">
      <c r="A822" s="617" t="s">
        <v>13683</v>
      </c>
      <c r="B822" s="618" t="s">
        <v>13691</v>
      </c>
      <c r="C822" s="617" t="s">
        <v>20</v>
      </c>
      <c r="D822" s="617" t="s">
        <v>7721</v>
      </c>
      <c r="E822" s="686" t="s">
        <v>13690</v>
      </c>
      <c r="F822" s="686"/>
      <c r="G822" s="616" t="s">
        <v>3</v>
      </c>
      <c r="H822" s="615">
        <v>0.21099999999999999</v>
      </c>
      <c r="I822" s="614">
        <v>14.02</v>
      </c>
      <c r="J822" s="614">
        <v>2.95</v>
      </c>
    </row>
    <row r="823" spans="1:10" ht="24" customHeight="1">
      <c r="A823" s="617" t="s">
        <v>13683</v>
      </c>
      <c r="B823" s="618" t="s">
        <v>13814</v>
      </c>
      <c r="C823" s="617" t="s">
        <v>20</v>
      </c>
      <c r="D823" s="617" t="s">
        <v>7731</v>
      </c>
      <c r="E823" s="686" t="s">
        <v>13690</v>
      </c>
      <c r="F823" s="686"/>
      <c r="G823" s="616" t="s">
        <v>3</v>
      </c>
      <c r="H823" s="615">
        <v>5.28E-2</v>
      </c>
      <c r="I823" s="614">
        <v>17.07</v>
      </c>
      <c r="J823" s="614">
        <v>0.9</v>
      </c>
    </row>
    <row r="824" spans="1:10" ht="36" customHeight="1">
      <c r="A824" s="604" t="s">
        <v>13666</v>
      </c>
      <c r="B824" s="605" t="s">
        <v>14437</v>
      </c>
      <c r="C824" s="604" t="s">
        <v>20</v>
      </c>
      <c r="D824" s="604" t="s">
        <v>11333</v>
      </c>
      <c r="E824" s="682" t="s">
        <v>13664</v>
      </c>
      <c r="F824" s="682"/>
      <c r="G824" s="603" t="s">
        <v>1</v>
      </c>
      <c r="H824" s="602">
        <v>25</v>
      </c>
      <c r="I824" s="601">
        <v>2.5</v>
      </c>
      <c r="J824" s="601">
        <v>62.5</v>
      </c>
    </row>
    <row r="825" spans="1:10" ht="25.5">
      <c r="A825" s="600"/>
      <c r="B825" s="600"/>
      <c r="C825" s="600"/>
      <c r="D825" s="600"/>
      <c r="E825" s="600" t="s">
        <v>13662</v>
      </c>
      <c r="F825" s="599">
        <v>1.5592741497337825</v>
      </c>
      <c r="G825" s="600" t="s">
        <v>13661</v>
      </c>
      <c r="H825" s="599">
        <v>1.31</v>
      </c>
      <c r="I825" s="600" t="s">
        <v>13660</v>
      </c>
      <c r="J825" s="599">
        <v>2.87</v>
      </c>
    </row>
    <row r="826" spans="1:10" ht="15" thickBot="1">
      <c r="A826" s="600"/>
      <c r="B826" s="600"/>
      <c r="C826" s="600"/>
      <c r="D826" s="600"/>
      <c r="E826" s="600" t="s">
        <v>13659</v>
      </c>
      <c r="F826" s="599">
        <v>18.37</v>
      </c>
      <c r="G826" s="600"/>
      <c r="H826" s="683" t="s">
        <v>13658</v>
      </c>
      <c r="I826" s="683"/>
      <c r="J826" s="599">
        <v>84.72</v>
      </c>
    </row>
    <row r="827" spans="1:10" ht="0.95" customHeight="1" thickTop="1">
      <c r="A827" s="598"/>
      <c r="B827" s="598"/>
      <c r="C827" s="598"/>
      <c r="D827" s="598"/>
      <c r="E827" s="598"/>
      <c r="F827" s="598"/>
      <c r="G827" s="598"/>
      <c r="H827" s="598"/>
      <c r="I827" s="598"/>
      <c r="J827" s="598"/>
    </row>
    <row r="828" spans="1:10" ht="18" customHeight="1">
      <c r="A828" s="613" t="s">
        <v>14436</v>
      </c>
      <c r="B828" s="611" t="s">
        <v>13677</v>
      </c>
      <c r="C828" s="613" t="s">
        <v>13676</v>
      </c>
      <c r="D828" s="613" t="s">
        <v>13675</v>
      </c>
      <c r="E828" s="684" t="s">
        <v>13674</v>
      </c>
      <c r="F828" s="684"/>
      <c r="G828" s="612" t="s">
        <v>13673</v>
      </c>
      <c r="H828" s="611" t="s">
        <v>13672</v>
      </c>
      <c r="I828" s="611" t="s">
        <v>13671</v>
      </c>
      <c r="J828" s="611" t="s">
        <v>13670</v>
      </c>
    </row>
    <row r="829" spans="1:10" ht="24" customHeight="1">
      <c r="A829" s="609" t="s">
        <v>13669</v>
      </c>
      <c r="B829" s="610" t="s">
        <v>14435</v>
      </c>
      <c r="C829" s="609" t="s">
        <v>20</v>
      </c>
      <c r="D829" s="609" t="s">
        <v>7633</v>
      </c>
      <c r="E829" s="685" t="s">
        <v>14431</v>
      </c>
      <c r="F829" s="685"/>
      <c r="G829" s="608" t="s">
        <v>1</v>
      </c>
      <c r="H829" s="607">
        <v>1</v>
      </c>
      <c r="I829" s="606">
        <v>66.45</v>
      </c>
      <c r="J829" s="606">
        <v>66.45</v>
      </c>
    </row>
    <row r="830" spans="1:10" ht="24" customHeight="1">
      <c r="A830" s="617" t="s">
        <v>13683</v>
      </c>
      <c r="B830" s="618" t="s">
        <v>13691</v>
      </c>
      <c r="C830" s="617" t="s">
        <v>20</v>
      </c>
      <c r="D830" s="617" t="s">
        <v>7721</v>
      </c>
      <c r="E830" s="686" t="s">
        <v>13690</v>
      </c>
      <c r="F830" s="686"/>
      <c r="G830" s="616" t="s">
        <v>3</v>
      </c>
      <c r="H830" s="615">
        <v>0.72719999999999996</v>
      </c>
      <c r="I830" s="614">
        <v>14.02</v>
      </c>
      <c r="J830" s="614">
        <v>10.19</v>
      </c>
    </row>
    <row r="831" spans="1:10" ht="24" customHeight="1">
      <c r="A831" s="617" t="s">
        <v>13683</v>
      </c>
      <c r="B831" s="618" t="s">
        <v>13814</v>
      </c>
      <c r="C831" s="617" t="s">
        <v>20</v>
      </c>
      <c r="D831" s="617" t="s">
        <v>7731</v>
      </c>
      <c r="E831" s="686" t="s">
        <v>13690</v>
      </c>
      <c r="F831" s="686"/>
      <c r="G831" s="616" t="s">
        <v>3</v>
      </c>
      <c r="H831" s="615">
        <v>0.18179999999999999</v>
      </c>
      <c r="I831" s="614">
        <v>17.07</v>
      </c>
      <c r="J831" s="614">
        <v>3.1</v>
      </c>
    </row>
    <row r="832" spans="1:10" ht="36" customHeight="1">
      <c r="A832" s="604" t="s">
        <v>13666</v>
      </c>
      <c r="B832" s="605" t="s">
        <v>14434</v>
      </c>
      <c r="C832" s="604" t="s">
        <v>20</v>
      </c>
      <c r="D832" s="604" t="s">
        <v>11330</v>
      </c>
      <c r="E832" s="682" t="s">
        <v>13664</v>
      </c>
      <c r="F832" s="682"/>
      <c r="G832" s="603" t="s">
        <v>1</v>
      </c>
      <c r="H832" s="602">
        <v>1</v>
      </c>
      <c r="I832" s="601">
        <v>53.16</v>
      </c>
      <c r="J832" s="601">
        <v>53.16</v>
      </c>
    </row>
    <row r="833" spans="1:10" ht="25.5">
      <c r="A833" s="600"/>
      <c r="B833" s="600"/>
      <c r="C833" s="600"/>
      <c r="D833" s="600"/>
      <c r="E833" s="600" t="s">
        <v>13662</v>
      </c>
      <c r="F833" s="599">
        <v>5.3841138759100291</v>
      </c>
      <c r="G833" s="600" t="s">
        <v>13661</v>
      </c>
      <c r="H833" s="599">
        <v>4.53</v>
      </c>
      <c r="I833" s="600" t="s">
        <v>13660</v>
      </c>
      <c r="J833" s="599">
        <v>9.91</v>
      </c>
    </row>
    <row r="834" spans="1:10" ht="15" thickBot="1">
      <c r="A834" s="600"/>
      <c r="B834" s="600"/>
      <c r="C834" s="600"/>
      <c r="D834" s="600"/>
      <c r="E834" s="600" t="s">
        <v>13659</v>
      </c>
      <c r="F834" s="599">
        <v>18.399999999999999</v>
      </c>
      <c r="G834" s="600"/>
      <c r="H834" s="683" t="s">
        <v>13658</v>
      </c>
      <c r="I834" s="683"/>
      <c r="J834" s="599">
        <v>84.85</v>
      </c>
    </row>
    <row r="835" spans="1:10" ht="0.95" customHeight="1" thickTop="1">
      <c r="A835" s="598"/>
      <c r="B835" s="598"/>
      <c r="C835" s="598"/>
      <c r="D835" s="598"/>
      <c r="E835" s="598"/>
      <c r="F835" s="598"/>
      <c r="G835" s="598"/>
      <c r="H835" s="598"/>
      <c r="I835" s="598"/>
      <c r="J835" s="598"/>
    </row>
    <row r="836" spans="1:10" ht="18" customHeight="1">
      <c r="A836" s="613" t="s">
        <v>14433</v>
      </c>
      <c r="B836" s="611" t="s">
        <v>13677</v>
      </c>
      <c r="C836" s="613" t="s">
        <v>13676</v>
      </c>
      <c r="D836" s="613" t="s">
        <v>13675</v>
      </c>
      <c r="E836" s="684" t="s">
        <v>13674</v>
      </c>
      <c r="F836" s="684"/>
      <c r="G836" s="612" t="s">
        <v>13673</v>
      </c>
      <c r="H836" s="611" t="s">
        <v>13672</v>
      </c>
      <c r="I836" s="611" t="s">
        <v>13671</v>
      </c>
      <c r="J836" s="611" t="s">
        <v>13670</v>
      </c>
    </row>
    <row r="837" spans="1:10" ht="36" customHeight="1">
      <c r="A837" s="609" t="s">
        <v>13669</v>
      </c>
      <c r="B837" s="610" t="s">
        <v>14432</v>
      </c>
      <c r="C837" s="609" t="s">
        <v>20</v>
      </c>
      <c r="D837" s="609" t="s">
        <v>7634</v>
      </c>
      <c r="E837" s="685" t="s">
        <v>14431</v>
      </c>
      <c r="F837" s="685"/>
      <c r="G837" s="608" t="s">
        <v>1</v>
      </c>
      <c r="H837" s="607">
        <v>1</v>
      </c>
      <c r="I837" s="606">
        <v>128.19999999999999</v>
      </c>
      <c r="J837" s="606">
        <v>128.19999999999999</v>
      </c>
    </row>
    <row r="838" spans="1:10" ht="24" customHeight="1">
      <c r="A838" s="617" t="s">
        <v>13683</v>
      </c>
      <c r="B838" s="618" t="s">
        <v>13691</v>
      </c>
      <c r="C838" s="617" t="s">
        <v>20</v>
      </c>
      <c r="D838" s="617" t="s">
        <v>7721</v>
      </c>
      <c r="E838" s="686" t="s">
        <v>13690</v>
      </c>
      <c r="F838" s="686"/>
      <c r="G838" s="616" t="s">
        <v>3</v>
      </c>
      <c r="H838" s="615">
        <v>1.0401</v>
      </c>
      <c r="I838" s="614">
        <v>14.02</v>
      </c>
      <c r="J838" s="614">
        <v>14.58</v>
      </c>
    </row>
    <row r="839" spans="1:10" ht="24" customHeight="1">
      <c r="A839" s="617" t="s">
        <v>13683</v>
      </c>
      <c r="B839" s="618" t="s">
        <v>13814</v>
      </c>
      <c r="C839" s="617" t="s">
        <v>20</v>
      </c>
      <c r="D839" s="617" t="s">
        <v>7731</v>
      </c>
      <c r="E839" s="686" t="s">
        <v>13690</v>
      </c>
      <c r="F839" s="686"/>
      <c r="G839" s="616" t="s">
        <v>3</v>
      </c>
      <c r="H839" s="615">
        <v>0.26</v>
      </c>
      <c r="I839" s="614">
        <v>17.07</v>
      </c>
      <c r="J839" s="614">
        <v>4.43</v>
      </c>
    </row>
    <row r="840" spans="1:10" ht="36" customHeight="1">
      <c r="A840" s="604" t="s">
        <v>13666</v>
      </c>
      <c r="B840" s="605" t="s">
        <v>14430</v>
      </c>
      <c r="C840" s="604" t="s">
        <v>20</v>
      </c>
      <c r="D840" s="604" t="s">
        <v>11331</v>
      </c>
      <c r="E840" s="682" t="s">
        <v>13664</v>
      </c>
      <c r="F840" s="682"/>
      <c r="G840" s="603" t="s">
        <v>1</v>
      </c>
      <c r="H840" s="602">
        <v>1</v>
      </c>
      <c r="I840" s="601">
        <v>109.19</v>
      </c>
      <c r="J840" s="601">
        <v>109.19</v>
      </c>
    </row>
    <row r="841" spans="1:10" ht="25.5">
      <c r="A841" s="600"/>
      <c r="B841" s="600"/>
      <c r="C841" s="600"/>
      <c r="D841" s="600"/>
      <c r="E841" s="600" t="s">
        <v>13662</v>
      </c>
      <c r="F841" s="599">
        <v>7.6985765511246331</v>
      </c>
      <c r="G841" s="600" t="s">
        <v>13661</v>
      </c>
      <c r="H841" s="599">
        <v>6.47</v>
      </c>
      <c r="I841" s="600" t="s">
        <v>13660</v>
      </c>
      <c r="J841" s="599">
        <v>14.17</v>
      </c>
    </row>
    <row r="842" spans="1:10" ht="15" thickBot="1">
      <c r="A842" s="600"/>
      <c r="B842" s="600"/>
      <c r="C842" s="600"/>
      <c r="D842" s="600"/>
      <c r="E842" s="600" t="s">
        <v>13659</v>
      </c>
      <c r="F842" s="599">
        <v>35.51</v>
      </c>
      <c r="G842" s="600"/>
      <c r="H842" s="683" t="s">
        <v>13658</v>
      </c>
      <c r="I842" s="683"/>
      <c r="J842" s="599">
        <v>163.71</v>
      </c>
    </row>
    <row r="843" spans="1:10" ht="0.95" customHeight="1" thickTop="1">
      <c r="A843" s="598"/>
      <c r="B843" s="598"/>
      <c r="C843" s="598"/>
      <c r="D843" s="598"/>
      <c r="E843" s="598"/>
      <c r="F843" s="598"/>
      <c r="G843" s="598"/>
      <c r="H843" s="598"/>
      <c r="I843" s="598"/>
      <c r="J843" s="598"/>
    </row>
    <row r="844" spans="1:10" ht="18" customHeight="1">
      <c r="A844" s="613" t="s">
        <v>14429</v>
      </c>
      <c r="B844" s="611" t="s">
        <v>13677</v>
      </c>
      <c r="C844" s="613" t="s">
        <v>13676</v>
      </c>
      <c r="D844" s="613" t="s">
        <v>13675</v>
      </c>
      <c r="E844" s="684" t="s">
        <v>13674</v>
      </c>
      <c r="F844" s="684"/>
      <c r="G844" s="612" t="s">
        <v>13673</v>
      </c>
      <c r="H844" s="611" t="s">
        <v>13672</v>
      </c>
      <c r="I844" s="611" t="s">
        <v>13671</v>
      </c>
      <c r="J844" s="611" t="s">
        <v>13670</v>
      </c>
    </row>
    <row r="845" spans="1:10" ht="36" customHeight="1">
      <c r="A845" s="609" t="s">
        <v>13669</v>
      </c>
      <c r="B845" s="610" t="s">
        <v>14428</v>
      </c>
      <c r="C845" s="609" t="s">
        <v>20</v>
      </c>
      <c r="D845" s="609" t="s">
        <v>3114</v>
      </c>
      <c r="E845" s="685" t="s">
        <v>13755</v>
      </c>
      <c r="F845" s="685"/>
      <c r="G845" s="608" t="s">
        <v>415</v>
      </c>
      <c r="H845" s="607">
        <v>1</v>
      </c>
      <c r="I845" s="606">
        <v>110.69</v>
      </c>
      <c r="J845" s="606">
        <v>110.69</v>
      </c>
    </row>
    <row r="846" spans="1:10" ht="36" customHeight="1">
      <c r="A846" s="617" t="s">
        <v>13683</v>
      </c>
      <c r="B846" s="618" t="s">
        <v>14029</v>
      </c>
      <c r="C846" s="617" t="s">
        <v>20</v>
      </c>
      <c r="D846" s="617" t="s">
        <v>1554</v>
      </c>
      <c r="E846" s="686" t="s">
        <v>13667</v>
      </c>
      <c r="F846" s="686"/>
      <c r="G846" s="616" t="s">
        <v>1470</v>
      </c>
      <c r="H846" s="615">
        <v>3.2000000000000001E-2</v>
      </c>
      <c r="I846" s="614">
        <v>8.7899999999999991</v>
      </c>
      <c r="J846" s="614">
        <v>0.28000000000000003</v>
      </c>
    </row>
    <row r="847" spans="1:10" ht="36" customHeight="1">
      <c r="A847" s="617" t="s">
        <v>13683</v>
      </c>
      <c r="B847" s="618" t="s">
        <v>14028</v>
      </c>
      <c r="C847" s="617" t="s">
        <v>20</v>
      </c>
      <c r="D847" s="617" t="s">
        <v>1698</v>
      </c>
      <c r="E847" s="686" t="s">
        <v>13667</v>
      </c>
      <c r="F847" s="686"/>
      <c r="G847" s="616" t="s">
        <v>1617</v>
      </c>
      <c r="H847" s="615">
        <v>0.03</v>
      </c>
      <c r="I847" s="614">
        <v>0.52</v>
      </c>
      <c r="J847" s="614">
        <v>0.01</v>
      </c>
    </row>
    <row r="848" spans="1:10" ht="24" customHeight="1">
      <c r="A848" s="617" t="s">
        <v>13683</v>
      </c>
      <c r="B848" s="618" t="s">
        <v>13691</v>
      </c>
      <c r="C848" s="617" t="s">
        <v>20</v>
      </c>
      <c r="D848" s="617" t="s">
        <v>7721</v>
      </c>
      <c r="E848" s="686" t="s">
        <v>13690</v>
      </c>
      <c r="F848" s="686"/>
      <c r="G848" s="616" t="s">
        <v>3</v>
      </c>
      <c r="H848" s="615">
        <v>0.34300000000000003</v>
      </c>
      <c r="I848" s="614">
        <v>14.02</v>
      </c>
      <c r="J848" s="614">
        <v>4.8</v>
      </c>
    </row>
    <row r="849" spans="1:10" ht="24" customHeight="1">
      <c r="A849" s="617" t="s">
        <v>13683</v>
      </c>
      <c r="B849" s="618" t="s">
        <v>13733</v>
      </c>
      <c r="C849" s="617" t="s">
        <v>20</v>
      </c>
      <c r="D849" s="617" t="s">
        <v>7714</v>
      </c>
      <c r="E849" s="686" t="s">
        <v>13690</v>
      </c>
      <c r="F849" s="686"/>
      <c r="G849" s="616" t="s">
        <v>3</v>
      </c>
      <c r="H849" s="615">
        <v>1.03</v>
      </c>
      <c r="I849" s="614">
        <v>17.670000000000002</v>
      </c>
      <c r="J849" s="614">
        <v>18.2</v>
      </c>
    </row>
    <row r="850" spans="1:10" ht="24" customHeight="1">
      <c r="A850" s="604" t="s">
        <v>13666</v>
      </c>
      <c r="B850" s="605" t="s">
        <v>14427</v>
      </c>
      <c r="C850" s="604" t="s">
        <v>20</v>
      </c>
      <c r="D850" s="604" t="s">
        <v>11542</v>
      </c>
      <c r="E850" s="682" t="s">
        <v>13664</v>
      </c>
      <c r="F850" s="682"/>
      <c r="G850" s="603" t="s">
        <v>415</v>
      </c>
      <c r="H850" s="602">
        <v>1.1299999999999999</v>
      </c>
      <c r="I850" s="601">
        <v>77.349999999999994</v>
      </c>
      <c r="J850" s="601">
        <v>87.4</v>
      </c>
    </row>
    <row r="851" spans="1:10" ht="25.5">
      <c r="A851" s="600"/>
      <c r="B851" s="600"/>
      <c r="C851" s="600"/>
      <c r="D851" s="600"/>
      <c r="E851" s="600" t="s">
        <v>13662</v>
      </c>
      <c r="F851" s="599">
        <v>9.6707595349342608</v>
      </c>
      <c r="G851" s="600" t="s">
        <v>13661</v>
      </c>
      <c r="H851" s="599">
        <v>8.1300000000000008</v>
      </c>
      <c r="I851" s="600" t="s">
        <v>13660</v>
      </c>
      <c r="J851" s="599">
        <v>17.8</v>
      </c>
    </row>
    <row r="852" spans="1:10" ht="15" thickBot="1">
      <c r="A852" s="600"/>
      <c r="B852" s="600"/>
      <c r="C852" s="600"/>
      <c r="D852" s="600"/>
      <c r="E852" s="600" t="s">
        <v>13659</v>
      </c>
      <c r="F852" s="599">
        <v>30.66</v>
      </c>
      <c r="G852" s="600"/>
      <c r="H852" s="683" t="s">
        <v>13658</v>
      </c>
      <c r="I852" s="683"/>
      <c r="J852" s="599">
        <v>141.35</v>
      </c>
    </row>
    <row r="853" spans="1:10" ht="0.95" customHeight="1" thickTop="1">
      <c r="A853" s="598"/>
      <c r="B853" s="598"/>
      <c r="C853" s="598"/>
      <c r="D853" s="598"/>
      <c r="E853" s="598"/>
      <c r="F853" s="598"/>
      <c r="G853" s="598"/>
      <c r="H853" s="598"/>
      <c r="I853" s="598"/>
      <c r="J853" s="598"/>
    </row>
    <row r="854" spans="1:10" ht="18" customHeight="1">
      <c r="A854" s="613" t="s">
        <v>14426</v>
      </c>
      <c r="B854" s="611" t="s">
        <v>13677</v>
      </c>
      <c r="C854" s="613" t="s">
        <v>13676</v>
      </c>
      <c r="D854" s="613" t="s">
        <v>13675</v>
      </c>
      <c r="E854" s="684" t="s">
        <v>13674</v>
      </c>
      <c r="F854" s="684"/>
      <c r="G854" s="612" t="s">
        <v>13673</v>
      </c>
      <c r="H854" s="611" t="s">
        <v>13672</v>
      </c>
      <c r="I854" s="611" t="s">
        <v>13671</v>
      </c>
      <c r="J854" s="611" t="s">
        <v>13670</v>
      </c>
    </row>
    <row r="855" spans="1:10" ht="36" customHeight="1">
      <c r="A855" s="609" t="s">
        <v>13669</v>
      </c>
      <c r="B855" s="610" t="s">
        <v>14425</v>
      </c>
      <c r="C855" s="609" t="s">
        <v>20</v>
      </c>
      <c r="D855" s="609" t="s">
        <v>3812</v>
      </c>
      <c r="E855" s="685" t="s">
        <v>13703</v>
      </c>
      <c r="F855" s="685"/>
      <c r="G855" s="608" t="s">
        <v>0</v>
      </c>
      <c r="H855" s="607">
        <v>1</v>
      </c>
      <c r="I855" s="606">
        <v>183.51</v>
      </c>
      <c r="J855" s="606">
        <v>183.51</v>
      </c>
    </row>
    <row r="856" spans="1:10" ht="24" customHeight="1">
      <c r="A856" s="617" t="s">
        <v>13683</v>
      </c>
      <c r="B856" s="618" t="s">
        <v>13702</v>
      </c>
      <c r="C856" s="617" t="s">
        <v>20</v>
      </c>
      <c r="D856" s="617" t="s">
        <v>7677</v>
      </c>
      <c r="E856" s="686" t="s">
        <v>13690</v>
      </c>
      <c r="F856" s="686"/>
      <c r="G856" s="616" t="s">
        <v>3</v>
      </c>
      <c r="H856" s="615">
        <v>0.21199999999999999</v>
      </c>
      <c r="I856" s="614">
        <v>18.3</v>
      </c>
      <c r="J856" s="614">
        <v>3.87</v>
      </c>
    </row>
    <row r="857" spans="1:10" ht="24" customHeight="1">
      <c r="A857" s="617" t="s">
        <v>13683</v>
      </c>
      <c r="B857" s="618" t="s">
        <v>13701</v>
      </c>
      <c r="C857" s="617" t="s">
        <v>20</v>
      </c>
      <c r="D857" s="617" t="s">
        <v>7662</v>
      </c>
      <c r="E857" s="686" t="s">
        <v>13690</v>
      </c>
      <c r="F857" s="686"/>
      <c r="G857" s="616" t="s">
        <v>3</v>
      </c>
      <c r="H857" s="615">
        <v>0.21199999999999999</v>
      </c>
      <c r="I857" s="614">
        <v>14</v>
      </c>
      <c r="J857" s="614">
        <v>2.96</v>
      </c>
    </row>
    <row r="858" spans="1:10" ht="48" customHeight="1">
      <c r="A858" s="604" t="s">
        <v>13666</v>
      </c>
      <c r="B858" s="605" t="s">
        <v>14424</v>
      </c>
      <c r="C858" s="604" t="s">
        <v>20</v>
      </c>
      <c r="D858" s="604" t="s">
        <v>8837</v>
      </c>
      <c r="E858" s="682" t="s">
        <v>13664</v>
      </c>
      <c r="F858" s="682"/>
      <c r="G858" s="603" t="s">
        <v>0</v>
      </c>
      <c r="H858" s="602">
        <v>1.0149999999999999</v>
      </c>
      <c r="I858" s="601">
        <v>174.04</v>
      </c>
      <c r="J858" s="601">
        <v>176.65</v>
      </c>
    </row>
    <row r="859" spans="1:10" ht="24" customHeight="1">
      <c r="A859" s="604" t="s">
        <v>13666</v>
      </c>
      <c r="B859" s="605" t="s">
        <v>14162</v>
      </c>
      <c r="C859" s="604" t="s">
        <v>20</v>
      </c>
      <c r="D859" s="604" t="s">
        <v>10273</v>
      </c>
      <c r="E859" s="682" t="s">
        <v>13664</v>
      </c>
      <c r="F859" s="682"/>
      <c r="G859" s="603" t="s">
        <v>1</v>
      </c>
      <c r="H859" s="602">
        <v>8.9999999999999993E-3</v>
      </c>
      <c r="I859" s="601">
        <v>3.78</v>
      </c>
      <c r="J859" s="601">
        <v>0.03</v>
      </c>
    </row>
    <row r="860" spans="1:10" ht="25.5">
      <c r="A860" s="600"/>
      <c r="B860" s="600"/>
      <c r="C860" s="600"/>
      <c r="D860" s="600"/>
      <c r="E860" s="600" t="s">
        <v>13662</v>
      </c>
      <c r="F860" s="599">
        <v>2.8414647397587744</v>
      </c>
      <c r="G860" s="600" t="s">
        <v>13661</v>
      </c>
      <c r="H860" s="599">
        <v>2.39</v>
      </c>
      <c r="I860" s="600" t="s">
        <v>13660</v>
      </c>
      <c r="J860" s="599">
        <v>5.23</v>
      </c>
    </row>
    <row r="861" spans="1:10" ht="15" thickBot="1">
      <c r="A861" s="600"/>
      <c r="B861" s="600"/>
      <c r="C861" s="600"/>
      <c r="D861" s="600"/>
      <c r="E861" s="600" t="s">
        <v>13659</v>
      </c>
      <c r="F861" s="599">
        <v>50.83</v>
      </c>
      <c r="G861" s="600"/>
      <c r="H861" s="683" t="s">
        <v>13658</v>
      </c>
      <c r="I861" s="683"/>
      <c r="J861" s="599">
        <v>234.34</v>
      </c>
    </row>
    <row r="862" spans="1:10" ht="0.95" customHeight="1" thickTop="1">
      <c r="A862" s="598"/>
      <c r="B862" s="598"/>
      <c r="C862" s="598"/>
      <c r="D862" s="598"/>
      <c r="E862" s="598"/>
      <c r="F862" s="598"/>
      <c r="G862" s="598"/>
      <c r="H862" s="598"/>
      <c r="I862" s="598"/>
      <c r="J862" s="598"/>
    </row>
    <row r="863" spans="1:10" ht="18" customHeight="1">
      <c r="A863" s="613" t="s">
        <v>14423</v>
      </c>
      <c r="B863" s="611" t="s">
        <v>13677</v>
      </c>
      <c r="C863" s="613" t="s">
        <v>13676</v>
      </c>
      <c r="D863" s="613" t="s">
        <v>13675</v>
      </c>
      <c r="E863" s="684" t="s">
        <v>13674</v>
      </c>
      <c r="F863" s="684"/>
      <c r="G863" s="612" t="s">
        <v>13673</v>
      </c>
      <c r="H863" s="611" t="s">
        <v>13672</v>
      </c>
      <c r="I863" s="611" t="s">
        <v>13671</v>
      </c>
      <c r="J863" s="611" t="s">
        <v>13670</v>
      </c>
    </row>
    <row r="864" spans="1:10" ht="36" customHeight="1">
      <c r="A864" s="609" t="s">
        <v>13669</v>
      </c>
      <c r="B864" s="610" t="s">
        <v>14422</v>
      </c>
      <c r="C864" s="609" t="s">
        <v>20</v>
      </c>
      <c r="D864" s="609" t="s">
        <v>3806</v>
      </c>
      <c r="E864" s="685" t="s">
        <v>13703</v>
      </c>
      <c r="F864" s="685"/>
      <c r="G864" s="608" t="s">
        <v>0</v>
      </c>
      <c r="H864" s="607">
        <v>1</v>
      </c>
      <c r="I864" s="606">
        <v>93.51</v>
      </c>
      <c r="J864" s="606">
        <v>93.51</v>
      </c>
    </row>
    <row r="865" spans="1:10" ht="24" customHeight="1">
      <c r="A865" s="617" t="s">
        <v>13683</v>
      </c>
      <c r="B865" s="618" t="s">
        <v>13702</v>
      </c>
      <c r="C865" s="617" t="s">
        <v>20</v>
      </c>
      <c r="D865" s="617" t="s">
        <v>7677</v>
      </c>
      <c r="E865" s="686" t="s">
        <v>13690</v>
      </c>
      <c r="F865" s="686"/>
      <c r="G865" s="616" t="s">
        <v>3</v>
      </c>
      <c r="H865" s="615">
        <v>0.128</v>
      </c>
      <c r="I865" s="614">
        <v>18.3</v>
      </c>
      <c r="J865" s="614">
        <v>2.34</v>
      </c>
    </row>
    <row r="866" spans="1:10" ht="24" customHeight="1">
      <c r="A866" s="617" t="s">
        <v>13683</v>
      </c>
      <c r="B866" s="618" t="s">
        <v>13701</v>
      </c>
      <c r="C866" s="617" t="s">
        <v>20</v>
      </c>
      <c r="D866" s="617" t="s">
        <v>7662</v>
      </c>
      <c r="E866" s="686" t="s">
        <v>13690</v>
      </c>
      <c r="F866" s="686"/>
      <c r="G866" s="616" t="s">
        <v>3</v>
      </c>
      <c r="H866" s="615">
        <v>0.128</v>
      </c>
      <c r="I866" s="614">
        <v>14</v>
      </c>
      <c r="J866" s="614">
        <v>1.79</v>
      </c>
    </row>
    <row r="867" spans="1:10" ht="48" customHeight="1">
      <c r="A867" s="604" t="s">
        <v>13666</v>
      </c>
      <c r="B867" s="605" t="s">
        <v>14421</v>
      </c>
      <c r="C867" s="604" t="s">
        <v>20</v>
      </c>
      <c r="D867" s="604" t="s">
        <v>8849</v>
      </c>
      <c r="E867" s="682" t="s">
        <v>13664</v>
      </c>
      <c r="F867" s="682"/>
      <c r="G867" s="603" t="s">
        <v>0</v>
      </c>
      <c r="H867" s="602">
        <v>1.0149999999999999</v>
      </c>
      <c r="I867" s="601">
        <v>88.03</v>
      </c>
      <c r="J867" s="601">
        <v>89.35</v>
      </c>
    </row>
    <row r="868" spans="1:10" ht="24" customHeight="1">
      <c r="A868" s="604" t="s">
        <v>13666</v>
      </c>
      <c r="B868" s="605" t="s">
        <v>14162</v>
      </c>
      <c r="C868" s="604" t="s">
        <v>20</v>
      </c>
      <c r="D868" s="604" t="s">
        <v>10273</v>
      </c>
      <c r="E868" s="682" t="s">
        <v>13664</v>
      </c>
      <c r="F868" s="682"/>
      <c r="G868" s="603" t="s">
        <v>1</v>
      </c>
      <c r="H868" s="602">
        <v>8.9999999999999993E-3</v>
      </c>
      <c r="I868" s="601">
        <v>3.78</v>
      </c>
      <c r="J868" s="601">
        <v>0.03</v>
      </c>
    </row>
    <row r="869" spans="1:10" ht="25.5">
      <c r="A869" s="600"/>
      <c r="B869" s="600"/>
      <c r="C869" s="600"/>
      <c r="D869" s="600"/>
      <c r="E869" s="600" t="s">
        <v>13662</v>
      </c>
      <c r="F869" s="599">
        <v>1.7113984570248832</v>
      </c>
      <c r="G869" s="600" t="s">
        <v>13661</v>
      </c>
      <c r="H869" s="599">
        <v>1.44</v>
      </c>
      <c r="I869" s="600" t="s">
        <v>13660</v>
      </c>
      <c r="J869" s="599">
        <v>3.15</v>
      </c>
    </row>
    <row r="870" spans="1:10" ht="15" thickBot="1">
      <c r="A870" s="600"/>
      <c r="B870" s="600"/>
      <c r="C870" s="600"/>
      <c r="D870" s="600"/>
      <c r="E870" s="600" t="s">
        <v>13659</v>
      </c>
      <c r="F870" s="599">
        <v>25.9</v>
      </c>
      <c r="G870" s="600"/>
      <c r="H870" s="683" t="s">
        <v>13658</v>
      </c>
      <c r="I870" s="683"/>
      <c r="J870" s="599">
        <v>119.41</v>
      </c>
    </row>
    <row r="871" spans="1:10" ht="0.95" customHeight="1" thickTop="1">
      <c r="A871" s="598"/>
      <c r="B871" s="598"/>
      <c r="C871" s="598"/>
      <c r="D871" s="598"/>
      <c r="E871" s="598"/>
      <c r="F871" s="598"/>
      <c r="G871" s="598"/>
      <c r="H871" s="598"/>
      <c r="I871" s="598"/>
      <c r="J871" s="598"/>
    </row>
    <row r="872" spans="1:10" ht="18" customHeight="1">
      <c r="A872" s="613" t="s">
        <v>14420</v>
      </c>
      <c r="B872" s="611" t="s">
        <v>13677</v>
      </c>
      <c r="C872" s="613" t="s">
        <v>13676</v>
      </c>
      <c r="D872" s="613" t="s">
        <v>13675</v>
      </c>
      <c r="E872" s="684" t="s">
        <v>13674</v>
      </c>
      <c r="F872" s="684"/>
      <c r="G872" s="612" t="s">
        <v>13673</v>
      </c>
      <c r="H872" s="611" t="s">
        <v>13672</v>
      </c>
      <c r="I872" s="611" t="s">
        <v>13671</v>
      </c>
      <c r="J872" s="611" t="s">
        <v>13670</v>
      </c>
    </row>
    <row r="873" spans="1:10" ht="36" customHeight="1">
      <c r="A873" s="609" t="s">
        <v>13669</v>
      </c>
      <c r="B873" s="610" t="s">
        <v>14419</v>
      </c>
      <c r="C873" s="609" t="s">
        <v>20</v>
      </c>
      <c r="D873" s="609" t="s">
        <v>3874</v>
      </c>
      <c r="E873" s="685" t="s">
        <v>13703</v>
      </c>
      <c r="F873" s="685"/>
      <c r="G873" s="608" t="s">
        <v>1</v>
      </c>
      <c r="H873" s="607">
        <v>1</v>
      </c>
      <c r="I873" s="606">
        <v>142.74</v>
      </c>
      <c r="J873" s="606">
        <v>142.74</v>
      </c>
    </row>
    <row r="874" spans="1:10" ht="36" customHeight="1">
      <c r="A874" s="617" t="s">
        <v>13683</v>
      </c>
      <c r="B874" s="618" t="s">
        <v>13762</v>
      </c>
      <c r="C874" s="617" t="s">
        <v>20</v>
      </c>
      <c r="D874" s="617" t="s">
        <v>3587</v>
      </c>
      <c r="E874" s="686" t="s">
        <v>13755</v>
      </c>
      <c r="F874" s="686"/>
      <c r="G874" s="616" t="s">
        <v>415</v>
      </c>
      <c r="H874" s="615">
        <v>1.7500000000000002E-2</v>
      </c>
      <c r="I874" s="614">
        <v>2216.4899999999998</v>
      </c>
      <c r="J874" s="614">
        <v>38.78</v>
      </c>
    </row>
    <row r="875" spans="1:10" ht="36" customHeight="1">
      <c r="A875" s="617" t="s">
        <v>13683</v>
      </c>
      <c r="B875" s="618" t="s">
        <v>14038</v>
      </c>
      <c r="C875" s="617" t="s">
        <v>20</v>
      </c>
      <c r="D875" s="617" t="s">
        <v>6294</v>
      </c>
      <c r="E875" s="686" t="s">
        <v>13736</v>
      </c>
      <c r="F875" s="686"/>
      <c r="G875" s="616" t="s">
        <v>415</v>
      </c>
      <c r="H875" s="615">
        <v>3.5999999999999997E-2</v>
      </c>
      <c r="I875" s="614">
        <v>196.62</v>
      </c>
      <c r="J875" s="614">
        <v>7.07</v>
      </c>
    </row>
    <row r="876" spans="1:10" ht="36" customHeight="1">
      <c r="A876" s="617" t="s">
        <v>13683</v>
      </c>
      <c r="B876" s="618" t="s">
        <v>13966</v>
      </c>
      <c r="C876" s="617" t="s">
        <v>20</v>
      </c>
      <c r="D876" s="617" t="s">
        <v>7165</v>
      </c>
      <c r="E876" s="686" t="s">
        <v>13690</v>
      </c>
      <c r="F876" s="686"/>
      <c r="G876" s="616" t="s">
        <v>415</v>
      </c>
      <c r="H876" s="615">
        <v>4.0000000000000002E-4</v>
      </c>
      <c r="I876" s="614">
        <v>345.91</v>
      </c>
      <c r="J876" s="614">
        <v>0.13</v>
      </c>
    </row>
    <row r="877" spans="1:10" ht="36" customHeight="1">
      <c r="A877" s="617" t="s">
        <v>13683</v>
      </c>
      <c r="B877" s="618" t="s">
        <v>13968</v>
      </c>
      <c r="C877" s="617" t="s">
        <v>20</v>
      </c>
      <c r="D877" s="617" t="s">
        <v>7254</v>
      </c>
      <c r="E877" s="686" t="s">
        <v>13690</v>
      </c>
      <c r="F877" s="686"/>
      <c r="G877" s="616" t="s">
        <v>415</v>
      </c>
      <c r="H877" s="615">
        <v>2.7799999999999998E-2</v>
      </c>
      <c r="I877" s="614">
        <v>415.1</v>
      </c>
      <c r="J877" s="614">
        <v>11.53</v>
      </c>
    </row>
    <row r="878" spans="1:10" ht="24" customHeight="1">
      <c r="A878" s="617" t="s">
        <v>13683</v>
      </c>
      <c r="B878" s="618" t="s">
        <v>13691</v>
      </c>
      <c r="C878" s="617" t="s">
        <v>20</v>
      </c>
      <c r="D878" s="617" t="s">
        <v>7721</v>
      </c>
      <c r="E878" s="686" t="s">
        <v>13690</v>
      </c>
      <c r="F878" s="686"/>
      <c r="G878" s="616" t="s">
        <v>3</v>
      </c>
      <c r="H878" s="615">
        <v>1.5362</v>
      </c>
      <c r="I878" s="614">
        <v>14.02</v>
      </c>
      <c r="J878" s="614">
        <v>21.53</v>
      </c>
    </row>
    <row r="879" spans="1:10" ht="24" customHeight="1">
      <c r="A879" s="617" t="s">
        <v>13683</v>
      </c>
      <c r="B879" s="618" t="s">
        <v>13733</v>
      </c>
      <c r="C879" s="617" t="s">
        <v>20</v>
      </c>
      <c r="D879" s="617" t="s">
        <v>7714</v>
      </c>
      <c r="E879" s="686" t="s">
        <v>13690</v>
      </c>
      <c r="F879" s="686"/>
      <c r="G879" s="616" t="s">
        <v>3</v>
      </c>
      <c r="H879" s="615">
        <v>1.5362</v>
      </c>
      <c r="I879" s="614">
        <v>17.670000000000002</v>
      </c>
      <c r="J879" s="614">
        <v>27.14</v>
      </c>
    </row>
    <row r="880" spans="1:10" ht="24" customHeight="1">
      <c r="A880" s="604" t="s">
        <v>13666</v>
      </c>
      <c r="B880" s="605" t="s">
        <v>14062</v>
      </c>
      <c r="C880" s="604" t="s">
        <v>20</v>
      </c>
      <c r="D880" s="604" t="s">
        <v>12601</v>
      </c>
      <c r="E880" s="682" t="s">
        <v>13664</v>
      </c>
      <c r="F880" s="682"/>
      <c r="G880" s="603" t="s">
        <v>1</v>
      </c>
      <c r="H880" s="602">
        <v>48.750700000000002</v>
      </c>
      <c r="I880" s="601">
        <v>0.75</v>
      </c>
      <c r="J880" s="601">
        <v>36.56</v>
      </c>
    </row>
    <row r="881" spans="1:10" ht="25.5">
      <c r="A881" s="600"/>
      <c r="B881" s="600"/>
      <c r="C881" s="600"/>
      <c r="D881" s="600"/>
      <c r="E881" s="600" t="s">
        <v>13662</v>
      </c>
      <c r="F881" s="599">
        <v>32.000434640877977</v>
      </c>
      <c r="G881" s="600" t="s">
        <v>13661</v>
      </c>
      <c r="H881" s="599">
        <v>26.9</v>
      </c>
      <c r="I881" s="600" t="s">
        <v>13660</v>
      </c>
      <c r="J881" s="599">
        <v>58.9</v>
      </c>
    </row>
    <row r="882" spans="1:10" ht="15" thickBot="1">
      <c r="A882" s="600"/>
      <c r="B882" s="600"/>
      <c r="C882" s="600"/>
      <c r="D882" s="600"/>
      <c r="E882" s="600" t="s">
        <v>13659</v>
      </c>
      <c r="F882" s="599">
        <v>39.53</v>
      </c>
      <c r="G882" s="600"/>
      <c r="H882" s="683" t="s">
        <v>13658</v>
      </c>
      <c r="I882" s="683"/>
      <c r="J882" s="599">
        <v>182.27</v>
      </c>
    </row>
    <row r="883" spans="1:10" ht="0.95" customHeight="1" thickTop="1">
      <c r="A883" s="598"/>
      <c r="B883" s="598"/>
      <c r="C883" s="598"/>
      <c r="D883" s="598"/>
      <c r="E883" s="598"/>
      <c r="F883" s="598"/>
      <c r="G883" s="598"/>
      <c r="H883" s="598"/>
      <c r="I883" s="598"/>
      <c r="J883" s="598"/>
    </row>
    <row r="884" spans="1:10" ht="18" customHeight="1">
      <c r="A884" s="613" t="s">
        <v>14418</v>
      </c>
      <c r="B884" s="611" t="s">
        <v>13677</v>
      </c>
      <c r="C884" s="613" t="s">
        <v>13676</v>
      </c>
      <c r="D884" s="613" t="s">
        <v>13675</v>
      </c>
      <c r="E884" s="684" t="s">
        <v>13674</v>
      </c>
      <c r="F884" s="684"/>
      <c r="G884" s="612" t="s">
        <v>13673</v>
      </c>
      <c r="H884" s="611" t="s">
        <v>13672</v>
      </c>
      <c r="I884" s="611" t="s">
        <v>13671</v>
      </c>
      <c r="J884" s="611" t="s">
        <v>13670</v>
      </c>
    </row>
    <row r="885" spans="1:10" ht="24" customHeight="1">
      <c r="A885" s="609" t="s">
        <v>13669</v>
      </c>
      <c r="B885" s="610" t="s">
        <v>14417</v>
      </c>
      <c r="C885" s="609" t="s">
        <v>20</v>
      </c>
      <c r="D885" s="609" t="s">
        <v>4255</v>
      </c>
      <c r="E885" s="685" t="s">
        <v>13703</v>
      </c>
      <c r="F885" s="685"/>
      <c r="G885" s="608" t="s">
        <v>1</v>
      </c>
      <c r="H885" s="607">
        <v>1</v>
      </c>
      <c r="I885" s="606">
        <v>48.76</v>
      </c>
      <c r="J885" s="606">
        <v>48.76</v>
      </c>
    </row>
    <row r="886" spans="1:10" ht="24" customHeight="1">
      <c r="A886" s="617" t="s">
        <v>13683</v>
      </c>
      <c r="B886" s="618" t="s">
        <v>13702</v>
      </c>
      <c r="C886" s="617" t="s">
        <v>20</v>
      </c>
      <c r="D886" s="617" t="s">
        <v>7677</v>
      </c>
      <c r="E886" s="686" t="s">
        <v>13690</v>
      </c>
      <c r="F886" s="686"/>
      <c r="G886" s="616" t="s">
        <v>3</v>
      </c>
      <c r="H886" s="615">
        <v>0.25309999999999999</v>
      </c>
      <c r="I886" s="614">
        <v>18.3</v>
      </c>
      <c r="J886" s="614">
        <v>4.63</v>
      </c>
    </row>
    <row r="887" spans="1:10" ht="24" customHeight="1">
      <c r="A887" s="617" t="s">
        <v>13683</v>
      </c>
      <c r="B887" s="618" t="s">
        <v>13701</v>
      </c>
      <c r="C887" s="617" t="s">
        <v>20</v>
      </c>
      <c r="D887" s="617" t="s">
        <v>7662</v>
      </c>
      <c r="E887" s="686" t="s">
        <v>13690</v>
      </c>
      <c r="F887" s="686"/>
      <c r="G887" s="616" t="s">
        <v>3</v>
      </c>
      <c r="H887" s="615">
        <v>0.25309999999999999</v>
      </c>
      <c r="I887" s="614">
        <v>14</v>
      </c>
      <c r="J887" s="614">
        <v>3.54</v>
      </c>
    </row>
    <row r="888" spans="1:10" ht="36" customHeight="1">
      <c r="A888" s="604" t="s">
        <v>13666</v>
      </c>
      <c r="B888" s="605" t="s">
        <v>14416</v>
      </c>
      <c r="C888" s="604" t="s">
        <v>20</v>
      </c>
      <c r="D888" s="604" t="s">
        <v>8042</v>
      </c>
      <c r="E888" s="682" t="s">
        <v>13664</v>
      </c>
      <c r="F888" s="682"/>
      <c r="G888" s="603" t="s">
        <v>1</v>
      </c>
      <c r="H888" s="602">
        <v>1</v>
      </c>
      <c r="I888" s="601">
        <v>40.590000000000003</v>
      </c>
      <c r="J888" s="601">
        <v>40.590000000000003</v>
      </c>
    </row>
    <row r="889" spans="1:10" ht="25.5">
      <c r="A889" s="600"/>
      <c r="B889" s="600"/>
      <c r="C889" s="600"/>
      <c r="D889" s="600"/>
      <c r="E889" s="600" t="s">
        <v>13662</v>
      </c>
      <c r="F889" s="599">
        <v>3.3847658372269911</v>
      </c>
      <c r="G889" s="600" t="s">
        <v>13661</v>
      </c>
      <c r="H889" s="599">
        <v>2.85</v>
      </c>
      <c r="I889" s="600" t="s">
        <v>13660</v>
      </c>
      <c r="J889" s="599">
        <v>6.23</v>
      </c>
    </row>
    <row r="890" spans="1:10" ht="15" thickBot="1">
      <c r="A890" s="600"/>
      <c r="B890" s="600"/>
      <c r="C890" s="600"/>
      <c r="D890" s="600"/>
      <c r="E890" s="600" t="s">
        <v>13659</v>
      </c>
      <c r="F890" s="599">
        <v>13.5</v>
      </c>
      <c r="G890" s="600"/>
      <c r="H890" s="683" t="s">
        <v>13658</v>
      </c>
      <c r="I890" s="683"/>
      <c r="J890" s="599">
        <v>62.26</v>
      </c>
    </row>
    <row r="891" spans="1:10" ht="0.95" customHeight="1" thickTop="1">
      <c r="A891" s="598"/>
      <c r="B891" s="598"/>
      <c r="C891" s="598"/>
      <c r="D891" s="598"/>
      <c r="E891" s="598"/>
      <c r="F891" s="598"/>
      <c r="G891" s="598"/>
      <c r="H891" s="598"/>
      <c r="I891" s="598"/>
      <c r="J891" s="598"/>
    </row>
    <row r="892" spans="1:10" ht="18" customHeight="1">
      <c r="A892" s="613" t="s">
        <v>14415</v>
      </c>
      <c r="B892" s="611" t="s">
        <v>13677</v>
      </c>
      <c r="C892" s="613" t="s">
        <v>13676</v>
      </c>
      <c r="D892" s="613" t="s">
        <v>13675</v>
      </c>
      <c r="E892" s="684" t="s">
        <v>13674</v>
      </c>
      <c r="F892" s="684"/>
      <c r="G892" s="612" t="s">
        <v>13673</v>
      </c>
      <c r="H892" s="611" t="s">
        <v>13672</v>
      </c>
      <c r="I892" s="611" t="s">
        <v>13671</v>
      </c>
      <c r="J892" s="611" t="s">
        <v>13670</v>
      </c>
    </row>
    <row r="893" spans="1:10" ht="24" customHeight="1">
      <c r="A893" s="609" t="s">
        <v>13669</v>
      </c>
      <c r="B893" s="610" t="s">
        <v>14414</v>
      </c>
      <c r="C893" s="609" t="s">
        <v>20</v>
      </c>
      <c r="D893" s="609" t="s">
        <v>4251</v>
      </c>
      <c r="E893" s="685" t="s">
        <v>13703</v>
      </c>
      <c r="F893" s="685"/>
      <c r="G893" s="608" t="s">
        <v>0</v>
      </c>
      <c r="H893" s="607">
        <v>1</v>
      </c>
      <c r="I893" s="606">
        <v>36.869999999999997</v>
      </c>
      <c r="J893" s="606">
        <v>36.869999999999997</v>
      </c>
    </row>
    <row r="894" spans="1:10" ht="24" customHeight="1">
      <c r="A894" s="617" t="s">
        <v>13683</v>
      </c>
      <c r="B894" s="618" t="s">
        <v>13702</v>
      </c>
      <c r="C894" s="617" t="s">
        <v>20</v>
      </c>
      <c r="D894" s="617" t="s">
        <v>7677</v>
      </c>
      <c r="E894" s="686" t="s">
        <v>13690</v>
      </c>
      <c r="F894" s="686"/>
      <c r="G894" s="616" t="s">
        <v>3</v>
      </c>
      <c r="H894" s="615">
        <v>3.3700000000000001E-2</v>
      </c>
      <c r="I894" s="614">
        <v>18.3</v>
      </c>
      <c r="J894" s="614">
        <v>0.61</v>
      </c>
    </row>
    <row r="895" spans="1:10" ht="24" customHeight="1">
      <c r="A895" s="617" t="s">
        <v>13683</v>
      </c>
      <c r="B895" s="618" t="s">
        <v>13701</v>
      </c>
      <c r="C895" s="617" t="s">
        <v>20</v>
      </c>
      <c r="D895" s="617" t="s">
        <v>7662</v>
      </c>
      <c r="E895" s="686" t="s">
        <v>13690</v>
      </c>
      <c r="F895" s="686"/>
      <c r="G895" s="616" t="s">
        <v>3</v>
      </c>
      <c r="H895" s="615">
        <v>3.3700000000000001E-2</v>
      </c>
      <c r="I895" s="614">
        <v>14</v>
      </c>
      <c r="J895" s="614">
        <v>0.47</v>
      </c>
    </row>
    <row r="896" spans="1:10" ht="24" customHeight="1">
      <c r="A896" s="604" t="s">
        <v>13666</v>
      </c>
      <c r="B896" s="605" t="s">
        <v>14413</v>
      </c>
      <c r="C896" s="604" t="s">
        <v>20</v>
      </c>
      <c r="D896" s="604" t="s">
        <v>8810</v>
      </c>
      <c r="E896" s="682" t="s">
        <v>13664</v>
      </c>
      <c r="F896" s="682"/>
      <c r="G896" s="603" t="s">
        <v>0</v>
      </c>
      <c r="H896" s="602">
        <v>1.1000000000000001</v>
      </c>
      <c r="I896" s="601">
        <v>32.54</v>
      </c>
      <c r="J896" s="601">
        <v>35.79</v>
      </c>
    </row>
    <row r="897" spans="1:10" ht="25.5">
      <c r="A897" s="600"/>
      <c r="B897" s="600"/>
      <c r="C897" s="600"/>
      <c r="D897" s="600"/>
      <c r="E897" s="600" t="s">
        <v>13662</v>
      </c>
      <c r="F897" s="599">
        <v>0.44550689992393783</v>
      </c>
      <c r="G897" s="600" t="s">
        <v>13661</v>
      </c>
      <c r="H897" s="599">
        <v>0.37</v>
      </c>
      <c r="I897" s="600" t="s">
        <v>13660</v>
      </c>
      <c r="J897" s="599">
        <v>0.82</v>
      </c>
    </row>
    <row r="898" spans="1:10" ht="15" thickBot="1">
      <c r="A898" s="600"/>
      <c r="B898" s="600"/>
      <c r="C898" s="600"/>
      <c r="D898" s="600"/>
      <c r="E898" s="600" t="s">
        <v>13659</v>
      </c>
      <c r="F898" s="599">
        <v>10.210000000000001</v>
      </c>
      <c r="G898" s="600"/>
      <c r="H898" s="683" t="s">
        <v>13658</v>
      </c>
      <c r="I898" s="683"/>
      <c r="J898" s="599">
        <v>47.08</v>
      </c>
    </row>
    <row r="899" spans="1:10" ht="0.95" customHeight="1" thickTop="1">
      <c r="A899" s="598"/>
      <c r="B899" s="598"/>
      <c r="C899" s="598"/>
      <c r="D899" s="598"/>
      <c r="E899" s="598"/>
      <c r="F899" s="598"/>
      <c r="G899" s="598"/>
      <c r="H899" s="598"/>
      <c r="I899" s="598"/>
      <c r="J899" s="598"/>
    </row>
    <row r="900" spans="1:10" ht="18" customHeight="1">
      <c r="A900" s="613" t="s">
        <v>14412</v>
      </c>
      <c r="B900" s="611" t="s">
        <v>13677</v>
      </c>
      <c r="C900" s="613" t="s">
        <v>13676</v>
      </c>
      <c r="D900" s="613" t="s">
        <v>13675</v>
      </c>
      <c r="E900" s="684" t="s">
        <v>13674</v>
      </c>
      <c r="F900" s="684"/>
      <c r="G900" s="612" t="s">
        <v>13673</v>
      </c>
      <c r="H900" s="611" t="s">
        <v>13672</v>
      </c>
      <c r="I900" s="611" t="s">
        <v>13671</v>
      </c>
      <c r="J900" s="611" t="s">
        <v>13670</v>
      </c>
    </row>
    <row r="901" spans="1:10" ht="24" customHeight="1">
      <c r="A901" s="609" t="s">
        <v>13669</v>
      </c>
      <c r="B901" s="610" t="s">
        <v>14411</v>
      </c>
      <c r="C901" s="609" t="s">
        <v>20</v>
      </c>
      <c r="D901" s="609" t="s">
        <v>13</v>
      </c>
      <c r="E901" s="685" t="s">
        <v>13690</v>
      </c>
      <c r="F901" s="685"/>
      <c r="G901" s="608" t="s">
        <v>3</v>
      </c>
      <c r="H901" s="607">
        <v>1</v>
      </c>
      <c r="I901" s="606">
        <v>80.150000000000006</v>
      </c>
      <c r="J901" s="606">
        <v>80.150000000000006</v>
      </c>
    </row>
    <row r="902" spans="1:10" ht="24" customHeight="1">
      <c r="A902" s="617" t="s">
        <v>13683</v>
      </c>
      <c r="B902" s="618" t="s">
        <v>13872</v>
      </c>
      <c r="C902" s="617" t="s">
        <v>20</v>
      </c>
      <c r="D902" s="617" t="s">
        <v>7845</v>
      </c>
      <c r="E902" s="686" t="s">
        <v>13690</v>
      </c>
      <c r="F902" s="686"/>
      <c r="G902" s="616" t="s">
        <v>3</v>
      </c>
      <c r="H902" s="615">
        <v>1</v>
      </c>
      <c r="I902" s="614">
        <v>0.82</v>
      </c>
      <c r="J902" s="614">
        <v>0.82</v>
      </c>
    </row>
    <row r="903" spans="1:10" ht="24" customHeight="1">
      <c r="A903" s="604" t="s">
        <v>13666</v>
      </c>
      <c r="B903" s="605" t="s">
        <v>13871</v>
      </c>
      <c r="C903" s="604" t="s">
        <v>20</v>
      </c>
      <c r="D903" s="604" t="s">
        <v>10049</v>
      </c>
      <c r="E903" s="682" t="s">
        <v>13767</v>
      </c>
      <c r="F903" s="682"/>
      <c r="G903" s="603" t="s">
        <v>3</v>
      </c>
      <c r="H903" s="602">
        <v>1</v>
      </c>
      <c r="I903" s="601">
        <v>78.16</v>
      </c>
      <c r="J903" s="601">
        <v>78.16</v>
      </c>
    </row>
    <row r="904" spans="1:10" ht="24" customHeight="1">
      <c r="A904" s="604" t="s">
        <v>13666</v>
      </c>
      <c r="B904" s="605" t="s">
        <v>14410</v>
      </c>
      <c r="C904" s="604" t="s">
        <v>20</v>
      </c>
      <c r="D904" s="604" t="s">
        <v>10076</v>
      </c>
      <c r="E904" s="682" t="s">
        <v>13678</v>
      </c>
      <c r="F904" s="682"/>
      <c r="G904" s="603" t="s">
        <v>3</v>
      </c>
      <c r="H904" s="602">
        <v>1</v>
      </c>
      <c r="I904" s="601">
        <v>0.55000000000000004</v>
      </c>
      <c r="J904" s="601">
        <v>0.55000000000000004</v>
      </c>
    </row>
    <row r="905" spans="1:10" ht="24" customHeight="1">
      <c r="A905" s="604" t="s">
        <v>13666</v>
      </c>
      <c r="B905" s="605" t="s">
        <v>13770</v>
      </c>
      <c r="C905" s="604" t="s">
        <v>20</v>
      </c>
      <c r="D905" s="604" t="s">
        <v>10155</v>
      </c>
      <c r="E905" s="682" t="s">
        <v>13769</v>
      </c>
      <c r="F905" s="682"/>
      <c r="G905" s="603" t="s">
        <v>3</v>
      </c>
      <c r="H905" s="602">
        <v>1</v>
      </c>
      <c r="I905" s="601">
        <v>0.55000000000000004</v>
      </c>
      <c r="J905" s="601">
        <v>0.55000000000000004</v>
      </c>
    </row>
    <row r="906" spans="1:10" ht="24" customHeight="1">
      <c r="A906" s="604" t="s">
        <v>13666</v>
      </c>
      <c r="B906" s="605" t="s">
        <v>14409</v>
      </c>
      <c r="C906" s="604" t="s">
        <v>20</v>
      </c>
      <c r="D906" s="604" t="s">
        <v>10218</v>
      </c>
      <c r="E906" s="682" t="s">
        <v>13678</v>
      </c>
      <c r="F906" s="682"/>
      <c r="G906" s="603" t="s">
        <v>3</v>
      </c>
      <c r="H906" s="602">
        <v>1</v>
      </c>
      <c r="I906" s="601">
        <v>0.01</v>
      </c>
      <c r="J906" s="601">
        <v>0.01</v>
      </c>
    </row>
    <row r="907" spans="1:10" ht="24" customHeight="1">
      <c r="A907" s="604" t="s">
        <v>13666</v>
      </c>
      <c r="B907" s="605" t="s">
        <v>13766</v>
      </c>
      <c r="C907" s="604" t="s">
        <v>20</v>
      </c>
      <c r="D907" s="604" t="s">
        <v>12079</v>
      </c>
      <c r="E907" s="682" t="s">
        <v>13765</v>
      </c>
      <c r="F907" s="682"/>
      <c r="G907" s="603" t="s">
        <v>3</v>
      </c>
      <c r="H907" s="602">
        <v>1</v>
      </c>
      <c r="I907" s="601">
        <v>0.06</v>
      </c>
      <c r="J907" s="601">
        <v>0.06</v>
      </c>
    </row>
    <row r="908" spans="1:10" ht="25.5">
      <c r="A908" s="600"/>
      <c r="B908" s="600"/>
      <c r="C908" s="600"/>
      <c r="D908" s="600"/>
      <c r="E908" s="600" t="s">
        <v>13662</v>
      </c>
      <c r="F908" s="599">
        <v>42.909920700000001</v>
      </c>
      <c r="G908" s="600" t="s">
        <v>13661</v>
      </c>
      <c r="H908" s="599">
        <v>36.07</v>
      </c>
      <c r="I908" s="600" t="s">
        <v>13660</v>
      </c>
      <c r="J908" s="599">
        <v>78.98</v>
      </c>
    </row>
    <row r="909" spans="1:10" ht="15" thickBot="1">
      <c r="A909" s="600"/>
      <c r="B909" s="600"/>
      <c r="C909" s="600"/>
      <c r="D909" s="600"/>
      <c r="E909" s="600" t="s">
        <v>13659</v>
      </c>
      <c r="F909" s="599">
        <v>22.2</v>
      </c>
      <c r="G909" s="600"/>
      <c r="H909" s="683" t="s">
        <v>13658</v>
      </c>
      <c r="I909" s="683"/>
      <c r="J909" s="599">
        <v>102.35</v>
      </c>
    </row>
    <row r="910" spans="1:10" ht="0.95" customHeight="1" thickTop="1">
      <c r="A910" s="598"/>
      <c r="B910" s="598"/>
      <c r="C910" s="598"/>
      <c r="D910" s="598"/>
      <c r="E910" s="598"/>
      <c r="F910" s="598"/>
      <c r="G910" s="598"/>
      <c r="H910" s="598"/>
      <c r="I910" s="598"/>
      <c r="J910" s="598"/>
    </row>
    <row r="911" spans="1:10" ht="18" customHeight="1">
      <c r="A911" s="613" t="s">
        <v>14408</v>
      </c>
      <c r="B911" s="611" t="s">
        <v>13677</v>
      </c>
      <c r="C911" s="613" t="s">
        <v>13676</v>
      </c>
      <c r="D911" s="613" t="s">
        <v>13675</v>
      </c>
      <c r="E911" s="684" t="s">
        <v>13674</v>
      </c>
      <c r="F911" s="684"/>
      <c r="G911" s="612" t="s">
        <v>13673</v>
      </c>
      <c r="H911" s="611" t="s">
        <v>13672</v>
      </c>
      <c r="I911" s="611" t="s">
        <v>13671</v>
      </c>
      <c r="J911" s="611" t="s">
        <v>13670</v>
      </c>
    </row>
    <row r="912" spans="1:10" ht="24" customHeight="1">
      <c r="A912" s="609" t="s">
        <v>13669</v>
      </c>
      <c r="B912" s="610" t="s">
        <v>14407</v>
      </c>
      <c r="C912" s="609" t="s">
        <v>20</v>
      </c>
      <c r="D912" s="609" t="s">
        <v>7742</v>
      </c>
      <c r="E912" s="685" t="s">
        <v>13690</v>
      </c>
      <c r="F912" s="685"/>
      <c r="G912" s="608" t="s">
        <v>3</v>
      </c>
      <c r="H912" s="607">
        <v>1</v>
      </c>
      <c r="I912" s="606">
        <v>20.18</v>
      </c>
      <c r="J912" s="606">
        <v>20.18</v>
      </c>
    </row>
    <row r="913" spans="1:10" ht="24" customHeight="1">
      <c r="A913" s="617" t="s">
        <v>13683</v>
      </c>
      <c r="B913" s="618" t="s">
        <v>13874</v>
      </c>
      <c r="C913" s="617" t="s">
        <v>20</v>
      </c>
      <c r="D913" s="617" t="s">
        <v>7844</v>
      </c>
      <c r="E913" s="686" t="s">
        <v>13690</v>
      </c>
      <c r="F913" s="686"/>
      <c r="G913" s="616" t="s">
        <v>3</v>
      </c>
      <c r="H913" s="615">
        <v>1</v>
      </c>
      <c r="I913" s="614">
        <v>0.27</v>
      </c>
      <c r="J913" s="614">
        <v>0.27</v>
      </c>
    </row>
    <row r="914" spans="1:10" ht="24" customHeight="1">
      <c r="A914" s="604" t="s">
        <v>13666</v>
      </c>
      <c r="B914" s="605" t="s">
        <v>13873</v>
      </c>
      <c r="C914" s="604" t="s">
        <v>20</v>
      </c>
      <c r="D914" s="604" t="s">
        <v>10039</v>
      </c>
      <c r="E914" s="682" t="s">
        <v>13767</v>
      </c>
      <c r="F914" s="682"/>
      <c r="G914" s="603" t="s">
        <v>3</v>
      </c>
      <c r="H914" s="602">
        <v>1</v>
      </c>
      <c r="I914" s="601">
        <v>18.28</v>
      </c>
      <c r="J914" s="601">
        <v>18.28</v>
      </c>
    </row>
    <row r="915" spans="1:10" ht="24" customHeight="1">
      <c r="A915" s="604" t="s">
        <v>13666</v>
      </c>
      <c r="B915" s="605" t="s">
        <v>13770</v>
      </c>
      <c r="C915" s="604" t="s">
        <v>20</v>
      </c>
      <c r="D915" s="604" t="s">
        <v>10155</v>
      </c>
      <c r="E915" s="682" t="s">
        <v>13769</v>
      </c>
      <c r="F915" s="682"/>
      <c r="G915" s="603" t="s">
        <v>3</v>
      </c>
      <c r="H915" s="602">
        <v>1</v>
      </c>
      <c r="I915" s="601">
        <v>0.55000000000000004</v>
      </c>
      <c r="J915" s="601">
        <v>0.55000000000000004</v>
      </c>
    </row>
    <row r="916" spans="1:10" ht="24" customHeight="1">
      <c r="A916" s="604" t="s">
        <v>13666</v>
      </c>
      <c r="B916" s="605" t="s">
        <v>14406</v>
      </c>
      <c r="C916" s="604" t="s">
        <v>20</v>
      </c>
      <c r="D916" s="604" t="s">
        <v>10074</v>
      </c>
      <c r="E916" s="682" t="s">
        <v>13678</v>
      </c>
      <c r="F916" s="682"/>
      <c r="G916" s="603" t="s">
        <v>3</v>
      </c>
      <c r="H916" s="602">
        <v>1</v>
      </c>
      <c r="I916" s="601">
        <v>0.94</v>
      </c>
      <c r="J916" s="601">
        <v>0.94</v>
      </c>
    </row>
    <row r="917" spans="1:10" ht="24" customHeight="1">
      <c r="A917" s="604" t="s">
        <v>13666</v>
      </c>
      <c r="B917" s="605" t="s">
        <v>14405</v>
      </c>
      <c r="C917" s="604" t="s">
        <v>20</v>
      </c>
      <c r="D917" s="604" t="s">
        <v>10216</v>
      </c>
      <c r="E917" s="682" t="s">
        <v>13678</v>
      </c>
      <c r="F917" s="682"/>
      <c r="G917" s="603" t="s">
        <v>3</v>
      </c>
      <c r="H917" s="602">
        <v>1</v>
      </c>
      <c r="I917" s="601">
        <v>0.08</v>
      </c>
      <c r="J917" s="601">
        <v>0.08</v>
      </c>
    </row>
    <row r="918" spans="1:10" ht="24" customHeight="1">
      <c r="A918" s="604" t="s">
        <v>13666</v>
      </c>
      <c r="B918" s="605" t="s">
        <v>13766</v>
      </c>
      <c r="C918" s="604" t="s">
        <v>20</v>
      </c>
      <c r="D918" s="604" t="s">
        <v>12079</v>
      </c>
      <c r="E918" s="682" t="s">
        <v>13765</v>
      </c>
      <c r="F918" s="682"/>
      <c r="G918" s="603" t="s">
        <v>3</v>
      </c>
      <c r="H918" s="602">
        <v>1</v>
      </c>
      <c r="I918" s="601">
        <v>0.06</v>
      </c>
      <c r="J918" s="601">
        <v>0.06</v>
      </c>
    </row>
    <row r="919" spans="1:10" ht="25.5">
      <c r="A919" s="600"/>
      <c r="B919" s="600"/>
      <c r="C919" s="600"/>
      <c r="D919" s="600"/>
      <c r="E919" s="600" t="s">
        <v>13662</v>
      </c>
      <c r="F919" s="599">
        <v>10.078235400000001</v>
      </c>
      <c r="G919" s="600" t="s">
        <v>13661</v>
      </c>
      <c r="H919" s="599">
        <v>8.4700000000000006</v>
      </c>
      <c r="I919" s="600" t="s">
        <v>13660</v>
      </c>
      <c r="J919" s="599">
        <v>18.55</v>
      </c>
    </row>
    <row r="920" spans="1:10" ht="15" thickBot="1">
      <c r="A920" s="600"/>
      <c r="B920" s="600"/>
      <c r="C920" s="600"/>
      <c r="D920" s="600"/>
      <c r="E920" s="600" t="s">
        <v>13659</v>
      </c>
      <c r="F920" s="599">
        <v>5.58</v>
      </c>
      <c r="G920" s="600"/>
      <c r="H920" s="683" t="s">
        <v>13658</v>
      </c>
      <c r="I920" s="683"/>
      <c r="J920" s="599">
        <v>25.76</v>
      </c>
    </row>
    <row r="921" spans="1:10" ht="0.95" customHeight="1" thickTop="1">
      <c r="A921" s="598"/>
      <c r="B921" s="598"/>
      <c r="C921" s="598"/>
      <c r="D921" s="598"/>
      <c r="E921" s="598"/>
      <c r="F921" s="598"/>
      <c r="G921" s="598"/>
      <c r="H921" s="598"/>
      <c r="I921" s="598"/>
      <c r="J921" s="598"/>
    </row>
    <row r="922" spans="1:10" ht="18" customHeight="1">
      <c r="A922" s="613" t="s">
        <v>14404</v>
      </c>
      <c r="B922" s="611" t="s">
        <v>13677</v>
      </c>
      <c r="C922" s="613" t="s">
        <v>13676</v>
      </c>
      <c r="D922" s="613" t="s">
        <v>13675</v>
      </c>
      <c r="E922" s="684" t="s">
        <v>13674</v>
      </c>
      <c r="F922" s="684"/>
      <c r="G922" s="612" t="s">
        <v>13673</v>
      </c>
      <c r="H922" s="611" t="s">
        <v>13672</v>
      </c>
      <c r="I922" s="611" t="s">
        <v>13671</v>
      </c>
      <c r="J922" s="611" t="s">
        <v>13670</v>
      </c>
    </row>
    <row r="923" spans="1:10" ht="24" customHeight="1">
      <c r="A923" s="609" t="s">
        <v>13669</v>
      </c>
      <c r="B923" s="610" t="s">
        <v>14403</v>
      </c>
      <c r="C923" s="609" t="s">
        <v>20</v>
      </c>
      <c r="D923" s="609" t="s">
        <v>12</v>
      </c>
      <c r="E923" s="685" t="s">
        <v>13690</v>
      </c>
      <c r="F923" s="685"/>
      <c r="G923" s="608" t="s">
        <v>3</v>
      </c>
      <c r="H923" s="607">
        <v>1</v>
      </c>
      <c r="I923" s="606">
        <v>18.260000000000002</v>
      </c>
      <c r="J923" s="606">
        <v>18.260000000000002</v>
      </c>
    </row>
    <row r="924" spans="1:10" ht="24" customHeight="1">
      <c r="A924" s="617" t="s">
        <v>13683</v>
      </c>
      <c r="B924" s="618" t="s">
        <v>13844</v>
      </c>
      <c r="C924" s="617" t="s">
        <v>20</v>
      </c>
      <c r="D924" s="617" t="s">
        <v>7831</v>
      </c>
      <c r="E924" s="686" t="s">
        <v>13690</v>
      </c>
      <c r="F924" s="686"/>
      <c r="G924" s="616" t="s">
        <v>3</v>
      </c>
      <c r="H924" s="615">
        <v>1</v>
      </c>
      <c r="I924" s="614">
        <v>0.05</v>
      </c>
      <c r="J924" s="614">
        <v>0.05</v>
      </c>
    </row>
    <row r="925" spans="1:10" ht="24" customHeight="1">
      <c r="A925" s="604" t="s">
        <v>13666</v>
      </c>
      <c r="B925" s="605" t="s">
        <v>13773</v>
      </c>
      <c r="C925" s="604" t="s">
        <v>20</v>
      </c>
      <c r="D925" s="604" t="s">
        <v>8243</v>
      </c>
      <c r="E925" s="682" t="s">
        <v>13769</v>
      </c>
      <c r="F925" s="682"/>
      <c r="G925" s="603" t="s">
        <v>3</v>
      </c>
      <c r="H925" s="602">
        <v>1</v>
      </c>
      <c r="I925" s="601">
        <v>0.96</v>
      </c>
      <c r="J925" s="601">
        <v>0.96</v>
      </c>
    </row>
    <row r="926" spans="1:10" ht="24" customHeight="1">
      <c r="A926" s="604" t="s">
        <v>13666</v>
      </c>
      <c r="B926" s="605" t="s">
        <v>13978</v>
      </c>
      <c r="C926" s="604" t="s">
        <v>20</v>
      </c>
      <c r="D926" s="604" t="s">
        <v>10226</v>
      </c>
      <c r="E926" s="682" t="s">
        <v>13678</v>
      </c>
      <c r="F926" s="682"/>
      <c r="G926" s="603" t="s">
        <v>3</v>
      </c>
      <c r="H926" s="602">
        <v>1</v>
      </c>
      <c r="I926" s="601">
        <v>0.41</v>
      </c>
      <c r="J926" s="601">
        <v>0.41</v>
      </c>
    </row>
    <row r="927" spans="1:10" ht="24" customHeight="1">
      <c r="A927" s="604" t="s">
        <v>13666</v>
      </c>
      <c r="B927" s="605" t="s">
        <v>13977</v>
      </c>
      <c r="C927" s="604" t="s">
        <v>20</v>
      </c>
      <c r="D927" s="604" t="s">
        <v>10084</v>
      </c>
      <c r="E927" s="682" t="s">
        <v>13678</v>
      </c>
      <c r="F927" s="682"/>
      <c r="G927" s="603" t="s">
        <v>3</v>
      </c>
      <c r="H927" s="602">
        <v>1</v>
      </c>
      <c r="I927" s="601">
        <v>1.01</v>
      </c>
      <c r="J927" s="601">
        <v>1.01</v>
      </c>
    </row>
    <row r="928" spans="1:10" ht="24" customHeight="1">
      <c r="A928" s="604" t="s">
        <v>13666</v>
      </c>
      <c r="B928" s="605" t="s">
        <v>13770</v>
      </c>
      <c r="C928" s="604" t="s">
        <v>20</v>
      </c>
      <c r="D928" s="604" t="s">
        <v>10155</v>
      </c>
      <c r="E928" s="682" t="s">
        <v>13769</v>
      </c>
      <c r="F928" s="682"/>
      <c r="G928" s="603" t="s">
        <v>3</v>
      </c>
      <c r="H928" s="602">
        <v>1</v>
      </c>
      <c r="I928" s="601">
        <v>0.55000000000000004</v>
      </c>
      <c r="J928" s="601">
        <v>0.55000000000000004</v>
      </c>
    </row>
    <row r="929" spans="1:10" ht="24" customHeight="1">
      <c r="A929" s="604" t="s">
        <v>13666</v>
      </c>
      <c r="B929" s="605" t="s">
        <v>13766</v>
      </c>
      <c r="C929" s="604" t="s">
        <v>20</v>
      </c>
      <c r="D929" s="604" t="s">
        <v>12079</v>
      </c>
      <c r="E929" s="682" t="s">
        <v>13765</v>
      </c>
      <c r="F929" s="682"/>
      <c r="G929" s="603" t="s">
        <v>3</v>
      </c>
      <c r="H929" s="602">
        <v>1</v>
      </c>
      <c r="I929" s="601">
        <v>0.06</v>
      </c>
      <c r="J929" s="601">
        <v>0.06</v>
      </c>
    </row>
    <row r="930" spans="1:10" ht="24" customHeight="1">
      <c r="A930" s="604" t="s">
        <v>13666</v>
      </c>
      <c r="B930" s="605" t="s">
        <v>13764</v>
      </c>
      <c r="C930" s="604" t="s">
        <v>20</v>
      </c>
      <c r="D930" s="604" t="s">
        <v>12694</v>
      </c>
      <c r="E930" s="682" t="s">
        <v>13763</v>
      </c>
      <c r="F930" s="682"/>
      <c r="G930" s="603" t="s">
        <v>3</v>
      </c>
      <c r="H930" s="602">
        <v>1</v>
      </c>
      <c r="I930" s="601">
        <v>0.71</v>
      </c>
      <c r="J930" s="601">
        <v>0.71</v>
      </c>
    </row>
    <row r="931" spans="1:10" ht="24" customHeight="1">
      <c r="A931" s="604" t="s">
        <v>13666</v>
      </c>
      <c r="B931" s="605" t="s">
        <v>13843</v>
      </c>
      <c r="C931" s="604" t="s">
        <v>20</v>
      </c>
      <c r="D931" s="604" t="s">
        <v>13232</v>
      </c>
      <c r="E931" s="682" t="s">
        <v>13767</v>
      </c>
      <c r="F931" s="682"/>
      <c r="G931" s="603" t="s">
        <v>3</v>
      </c>
      <c r="H931" s="602">
        <v>1</v>
      </c>
      <c r="I931" s="601">
        <v>14.51</v>
      </c>
      <c r="J931" s="601">
        <v>14.51</v>
      </c>
    </row>
    <row r="932" spans="1:10" ht="25.5">
      <c r="A932" s="600"/>
      <c r="B932" s="600"/>
      <c r="C932" s="600"/>
      <c r="D932" s="600"/>
      <c r="E932" s="600" t="s">
        <v>13662</v>
      </c>
      <c r="F932" s="599">
        <v>7.9104640000000002</v>
      </c>
      <c r="G932" s="600" t="s">
        <v>13661</v>
      </c>
      <c r="H932" s="599">
        <v>6.65</v>
      </c>
      <c r="I932" s="600" t="s">
        <v>13660</v>
      </c>
      <c r="J932" s="599">
        <v>14.56</v>
      </c>
    </row>
    <row r="933" spans="1:10" ht="15" thickBot="1">
      <c r="A933" s="600"/>
      <c r="B933" s="600"/>
      <c r="C933" s="600"/>
      <c r="D933" s="600"/>
      <c r="E933" s="600" t="s">
        <v>13659</v>
      </c>
      <c r="F933" s="599">
        <v>5.05</v>
      </c>
      <c r="G933" s="600"/>
      <c r="H933" s="683" t="s">
        <v>13658</v>
      </c>
      <c r="I933" s="683"/>
      <c r="J933" s="599">
        <v>23.31</v>
      </c>
    </row>
    <row r="934" spans="1:10" ht="0.95" customHeight="1" thickTop="1">
      <c r="A934" s="598"/>
      <c r="B934" s="598"/>
      <c r="C934" s="598"/>
      <c r="D934" s="598"/>
      <c r="E934" s="598"/>
      <c r="F934" s="598"/>
      <c r="G934" s="598"/>
      <c r="H934" s="598"/>
      <c r="I934" s="598"/>
      <c r="J934" s="598"/>
    </row>
    <row r="935" spans="1:10" ht="18" customHeight="1">
      <c r="A935" s="613" t="s">
        <v>14402</v>
      </c>
      <c r="B935" s="611" t="s">
        <v>13677</v>
      </c>
      <c r="C935" s="613" t="s">
        <v>13676</v>
      </c>
      <c r="D935" s="613" t="s">
        <v>13675</v>
      </c>
      <c r="E935" s="684" t="s">
        <v>13674</v>
      </c>
      <c r="F935" s="684"/>
      <c r="G935" s="612" t="s">
        <v>13673</v>
      </c>
      <c r="H935" s="611" t="s">
        <v>13672</v>
      </c>
      <c r="I935" s="611" t="s">
        <v>13671</v>
      </c>
      <c r="J935" s="611" t="s">
        <v>13670</v>
      </c>
    </row>
    <row r="936" spans="1:10" ht="24" customHeight="1">
      <c r="A936" s="609" t="s">
        <v>13669</v>
      </c>
      <c r="B936" s="610" t="s">
        <v>14401</v>
      </c>
      <c r="C936" s="609" t="s">
        <v>20</v>
      </c>
      <c r="D936" s="609" t="s">
        <v>401</v>
      </c>
      <c r="E936" s="685" t="s">
        <v>13690</v>
      </c>
      <c r="F936" s="685"/>
      <c r="G936" s="608" t="s">
        <v>3</v>
      </c>
      <c r="H936" s="607">
        <v>1</v>
      </c>
      <c r="I936" s="606">
        <v>14.32</v>
      </c>
      <c r="J936" s="606">
        <v>14.32</v>
      </c>
    </row>
    <row r="937" spans="1:10" ht="24" customHeight="1">
      <c r="A937" s="617" t="s">
        <v>13683</v>
      </c>
      <c r="B937" s="618" t="s">
        <v>13846</v>
      </c>
      <c r="C937" s="617" t="s">
        <v>20</v>
      </c>
      <c r="D937" s="617" t="s">
        <v>7868</v>
      </c>
      <c r="E937" s="686" t="s">
        <v>13690</v>
      </c>
      <c r="F937" s="686"/>
      <c r="G937" s="616" t="s">
        <v>3</v>
      </c>
      <c r="H937" s="615">
        <v>1</v>
      </c>
      <c r="I937" s="614">
        <v>0.03</v>
      </c>
      <c r="J937" s="614">
        <v>0.03</v>
      </c>
    </row>
    <row r="938" spans="1:10" ht="24" customHeight="1">
      <c r="A938" s="604" t="s">
        <v>13666</v>
      </c>
      <c r="B938" s="605" t="s">
        <v>13773</v>
      </c>
      <c r="C938" s="604" t="s">
        <v>20</v>
      </c>
      <c r="D938" s="604" t="s">
        <v>8243</v>
      </c>
      <c r="E938" s="682" t="s">
        <v>13769</v>
      </c>
      <c r="F938" s="682"/>
      <c r="G938" s="603" t="s">
        <v>3</v>
      </c>
      <c r="H938" s="602">
        <v>1</v>
      </c>
      <c r="I938" s="601">
        <v>0.96</v>
      </c>
      <c r="J938" s="601">
        <v>0.96</v>
      </c>
    </row>
    <row r="939" spans="1:10" ht="24" customHeight="1">
      <c r="A939" s="604" t="s">
        <v>13666</v>
      </c>
      <c r="B939" s="605" t="s">
        <v>13770</v>
      </c>
      <c r="C939" s="604" t="s">
        <v>20</v>
      </c>
      <c r="D939" s="604" t="s">
        <v>10155</v>
      </c>
      <c r="E939" s="682" t="s">
        <v>13769</v>
      </c>
      <c r="F939" s="682"/>
      <c r="G939" s="603" t="s">
        <v>3</v>
      </c>
      <c r="H939" s="602">
        <v>1</v>
      </c>
      <c r="I939" s="601">
        <v>0.55000000000000004</v>
      </c>
      <c r="J939" s="601">
        <v>0.55000000000000004</v>
      </c>
    </row>
    <row r="940" spans="1:10" ht="24" customHeight="1">
      <c r="A940" s="604" t="s">
        <v>13666</v>
      </c>
      <c r="B940" s="605" t="s">
        <v>13978</v>
      </c>
      <c r="C940" s="604" t="s">
        <v>20</v>
      </c>
      <c r="D940" s="604" t="s">
        <v>10226</v>
      </c>
      <c r="E940" s="682" t="s">
        <v>13678</v>
      </c>
      <c r="F940" s="682"/>
      <c r="G940" s="603" t="s">
        <v>3</v>
      </c>
      <c r="H940" s="602">
        <v>1</v>
      </c>
      <c r="I940" s="601">
        <v>0.41</v>
      </c>
      <c r="J940" s="601">
        <v>0.41</v>
      </c>
    </row>
    <row r="941" spans="1:10" ht="24" customHeight="1">
      <c r="A941" s="604" t="s">
        <v>13666</v>
      </c>
      <c r="B941" s="605" t="s">
        <v>13977</v>
      </c>
      <c r="C941" s="604" t="s">
        <v>20</v>
      </c>
      <c r="D941" s="604" t="s">
        <v>10084</v>
      </c>
      <c r="E941" s="682" t="s">
        <v>13678</v>
      </c>
      <c r="F941" s="682"/>
      <c r="G941" s="603" t="s">
        <v>3</v>
      </c>
      <c r="H941" s="602">
        <v>1</v>
      </c>
      <c r="I941" s="601">
        <v>1.01</v>
      </c>
      <c r="J941" s="601">
        <v>1.01</v>
      </c>
    </row>
    <row r="942" spans="1:10" ht="24" customHeight="1">
      <c r="A942" s="604" t="s">
        <v>13666</v>
      </c>
      <c r="B942" s="605" t="s">
        <v>13766</v>
      </c>
      <c r="C942" s="604" t="s">
        <v>20</v>
      </c>
      <c r="D942" s="604" t="s">
        <v>12079</v>
      </c>
      <c r="E942" s="682" t="s">
        <v>13765</v>
      </c>
      <c r="F942" s="682"/>
      <c r="G942" s="603" t="s">
        <v>3</v>
      </c>
      <c r="H942" s="602">
        <v>1</v>
      </c>
      <c r="I942" s="601">
        <v>0.06</v>
      </c>
      <c r="J942" s="601">
        <v>0.06</v>
      </c>
    </row>
    <row r="943" spans="1:10" ht="24" customHeight="1">
      <c r="A943" s="604" t="s">
        <v>13666</v>
      </c>
      <c r="B943" s="605" t="s">
        <v>13764</v>
      </c>
      <c r="C943" s="604" t="s">
        <v>20</v>
      </c>
      <c r="D943" s="604" t="s">
        <v>12694</v>
      </c>
      <c r="E943" s="682" t="s">
        <v>13763</v>
      </c>
      <c r="F943" s="682"/>
      <c r="G943" s="603" t="s">
        <v>3</v>
      </c>
      <c r="H943" s="602">
        <v>1</v>
      </c>
      <c r="I943" s="601">
        <v>0.71</v>
      </c>
      <c r="J943" s="601">
        <v>0.71</v>
      </c>
    </row>
    <row r="944" spans="1:10" ht="24" customHeight="1">
      <c r="A944" s="604" t="s">
        <v>13666</v>
      </c>
      <c r="B944" s="605" t="s">
        <v>13845</v>
      </c>
      <c r="C944" s="604" t="s">
        <v>20</v>
      </c>
      <c r="D944" s="604" t="s">
        <v>13230</v>
      </c>
      <c r="E944" s="682" t="s">
        <v>13767</v>
      </c>
      <c r="F944" s="682"/>
      <c r="G944" s="603" t="s">
        <v>3</v>
      </c>
      <c r="H944" s="602">
        <v>1</v>
      </c>
      <c r="I944" s="601">
        <v>10.59</v>
      </c>
      <c r="J944" s="601">
        <v>10.59</v>
      </c>
    </row>
    <row r="945" spans="1:10" ht="25.5">
      <c r="A945" s="600"/>
      <c r="B945" s="600"/>
      <c r="C945" s="600"/>
      <c r="D945" s="600"/>
      <c r="E945" s="600" t="s">
        <v>13662</v>
      </c>
      <c r="F945" s="599">
        <v>5.7698577000000002</v>
      </c>
      <c r="G945" s="600" t="s">
        <v>13661</v>
      </c>
      <c r="H945" s="599">
        <v>4.8499999999999996</v>
      </c>
      <c r="I945" s="600" t="s">
        <v>13660</v>
      </c>
      <c r="J945" s="599">
        <v>10.62</v>
      </c>
    </row>
    <row r="946" spans="1:10" ht="15" thickBot="1">
      <c r="A946" s="600"/>
      <c r="B946" s="600"/>
      <c r="C946" s="600"/>
      <c r="D946" s="600"/>
      <c r="E946" s="600" t="s">
        <v>13659</v>
      </c>
      <c r="F946" s="599">
        <v>3.96</v>
      </c>
      <c r="G946" s="600"/>
      <c r="H946" s="683" t="s">
        <v>13658</v>
      </c>
      <c r="I946" s="683"/>
      <c r="J946" s="599">
        <v>18.28</v>
      </c>
    </row>
    <row r="947" spans="1:10" ht="0.95" customHeight="1" thickTop="1">
      <c r="A947" s="598"/>
      <c r="B947" s="598"/>
      <c r="C947" s="598"/>
      <c r="D947" s="598"/>
      <c r="E947" s="598"/>
      <c r="F947" s="598"/>
      <c r="G947" s="598"/>
      <c r="H947" s="598"/>
      <c r="I947" s="598"/>
      <c r="J947" s="598"/>
    </row>
    <row r="948" spans="1:10" ht="18" customHeight="1">
      <c r="A948" s="613" t="s">
        <v>14378</v>
      </c>
      <c r="B948" s="611" t="s">
        <v>13677</v>
      </c>
      <c r="C948" s="613" t="s">
        <v>13676</v>
      </c>
      <c r="D948" s="613" t="s">
        <v>13675</v>
      </c>
      <c r="E948" s="684" t="s">
        <v>13674</v>
      </c>
      <c r="F948" s="684"/>
      <c r="G948" s="612" t="s">
        <v>13673</v>
      </c>
      <c r="H948" s="611" t="s">
        <v>13672</v>
      </c>
      <c r="I948" s="611" t="s">
        <v>13671</v>
      </c>
      <c r="J948" s="611" t="s">
        <v>13670</v>
      </c>
    </row>
    <row r="949" spans="1:10" ht="24" customHeight="1">
      <c r="A949" s="609" t="s">
        <v>13669</v>
      </c>
      <c r="B949" s="610" t="s">
        <v>14400</v>
      </c>
      <c r="C949" s="609" t="s">
        <v>20</v>
      </c>
      <c r="D949" s="609" t="s">
        <v>1468</v>
      </c>
      <c r="E949" s="685" t="s">
        <v>14399</v>
      </c>
      <c r="F949" s="685"/>
      <c r="G949" s="608" t="s">
        <v>1</v>
      </c>
      <c r="H949" s="607">
        <v>1</v>
      </c>
      <c r="I949" s="606">
        <v>4066.97</v>
      </c>
      <c r="J949" s="606">
        <v>4066.97</v>
      </c>
    </row>
    <row r="950" spans="1:10" ht="36" customHeight="1">
      <c r="A950" s="617" t="s">
        <v>13683</v>
      </c>
      <c r="B950" s="618" t="s">
        <v>13721</v>
      </c>
      <c r="C950" s="617" t="s">
        <v>20</v>
      </c>
      <c r="D950" s="617" t="s">
        <v>1560</v>
      </c>
      <c r="E950" s="686" t="s">
        <v>13667</v>
      </c>
      <c r="F950" s="686"/>
      <c r="G950" s="616" t="s">
        <v>1470</v>
      </c>
      <c r="H950" s="615">
        <v>0.1205</v>
      </c>
      <c r="I950" s="614">
        <v>16.149999999999999</v>
      </c>
      <c r="J950" s="614">
        <v>1.94</v>
      </c>
    </row>
    <row r="951" spans="1:10" ht="36" customHeight="1">
      <c r="A951" s="617" t="s">
        <v>13683</v>
      </c>
      <c r="B951" s="618" t="s">
        <v>13722</v>
      </c>
      <c r="C951" s="617" t="s">
        <v>20</v>
      </c>
      <c r="D951" s="617" t="s">
        <v>1706</v>
      </c>
      <c r="E951" s="686" t="s">
        <v>13667</v>
      </c>
      <c r="F951" s="686"/>
      <c r="G951" s="616" t="s">
        <v>1617</v>
      </c>
      <c r="H951" s="615">
        <v>0.52669999999999995</v>
      </c>
      <c r="I951" s="614">
        <v>13.5</v>
      </c>
      <c r="J951" s="614">
        <v>7.11</v>
      </c>
    </row>
    <row r="952" spans="1:10" ht="24" customHeight="1">
      <c r="A952" s="617" t="s">
        <v>13683</v>
      </c>
      <c r="B952" s="618" t="s">
        <v>14371</v>
      </c>
      <c r="C952" s="617" t="s">
        <v>20</v>
      </c>
      <c r="D952" s="617" t="s">
        <v>7675</v>
      </c>
      <c r="E952" s="686" t="s">
        <v>13690</v>
      </c>
      <c r="F952" s="686"/>
      <c r="G952" s="616" t="s">
        <v>3</v>
      </c>
      <c r="H952" s="615">
        <v>11.277799999999999</v>
      </c>
      <c r="I952" s="614">
        <v>17.48</v>
      </c>
      <c r="J952" s="614">
        <v>197.13</v>
      </c>
    </row>
    <row r="953" spans="1:10" ht="24" customHeight="1">
      <c r="A953" s="617" t="s">
        <v>13683</v>
      </c>
      <c r="B953" s="618" t="s">
        <v>13753</v>
      </c>
      <c r="C953" s="617" t="s">
        <v>20</v>
      </c>
      <c r="D953" s="617" t="s">
        <v>7655</v>
      </c>
      <c r="E953" s="686" t="s">
        <v>13690</v>
      </c>
      <c r="F953" s="686"/>
      <c r="G953" s="616" t="s">
        <v>3</v>
      </c>
      <c r="H953" s="615">
        <v>3.7593000000000001</v>
      </c>
      <c r="I953" s="614">
        <v>14.57</v>
      </c>
      <c r="J953" s="614">
        <v>54.77</v>
      </c>
    </row>
    <row r="954" spans="1:10" ht="36" customHeight="1">
      <c r="A954" s="604" t="s">
        <v>13666</v>
      </c>
      <c r="B954" s="605" t="s">
        <v>14398</v>
      </c>
      <c r="C954" s="604" t="s">
        <v>20</v>
      </c>
      <c r="D954" s="604" t="s">
        <v>8034</v>
      </c>
      <c r="E954" s="682" t="s">
        <v>13664</v>
      </c>
      <c r="F954" s="682"/>
      <c r="G954" s="603" t="s">
        <v>1</v>
      </c>
      <c r="H954" s="602">
        <v>9.4499999999999993</v>
      </c>
      <c r="I954" s="601">
        <v>44</v>
      </c>
      <c r="J954" s="601">
        <v>415.8</v>
      </c>
    </row>
    <row r="955" spans="1:10" ht="24" customHeight="1">
      <c r="A955" s="604" t="s">
        <v>13666</v>
      </c>
      <c r="B955" s="605" t="s">
        <v>14397</v>
      </c>
      <c r="C955" s="604" t="s">
        <v>20</v>
      </c>
      <c r="D955" s="604" t="s">
        <v>8947</v>
      </c>
      <c r="E955" s="682" t="s">
        <v>13664</v>
      </c>
      <c r="F955" s="682"/>
      <c r="G955" s="603" t="s">
        <v>0</v>
      </c>
      <c r="H955" s="602">
        <v>48.84</v>
      </c>
      <c r="I955" s="601">
        <v>11.92</v>
      </c>
      <c r="J955" s="601">
        <v>582.16999999999996</v>
      </c>
    </row>
    <row r="956" spans="1:10" ht="36" customHeight="1">
      <c r="A956" s="604" t="s">
        <v>13666</v>
      </c>
      <c r="B956" s="605" t="s">
        <v>14290</v>
      </c>
      <c r="C956" s="604" t="s">
        <v>20</v>
      </c>
      <c r="D956" s="604" t="s">
        <v>9339</v>
      </c>
      <c r="E956" s="682" t="s">
        <v>13664</v>
      </c>
      <c r="F956" s="682"/>
      <c r="G956" s="603" t="s">
        <v>415</v>
      </c>
      <c r="H956" s="602">
        <v>1.1054999999999999</v>
      </c>
      <c r="I956" s="601">
        <v>432.5</v>
      </c>
      <c r="J956" s="601">
        <v>478.12</v>
      </c>
    </row>
    <row r="957" spans="1:10" ht="36" customHeight="1">
      <c r="A957" s="604" t="s">
        <v>13666</v>
      </c>
      <c r="B957" s="605" t="s">
        <v>14396</v>
      </c>
      <c r="C957" s="604" t="s">
        <v>20</v>
      </c>
      <c r="D957" s="604" t="s">
        <v>11325</v>
      </c>
      <c r="E957" s="682" t="s">
        <v>13664</v>
      </c>
      <c r="F957" s="682"/>
      <c r="G957" s="603" t="s">
        <v>0</v>
      </c>
      <c r="H957" s="602">
        <v>79.2</v>
      </c>
      <c r="I957" s="601">
        <v>6.59</v>
      </c>
      <c r="J957" s="601">
        <v>521.91999999999996</v>
      </c>
    </row>
    <row r="958" spans="1:10" ht="24" customHeight="1">
      <c r="A958" s="604" t="s">
        <v>13666</v>
      </c>
      <c r="B958" s="605" t="s">
        <v>14395</v>
      </c>
      <c r="C958" s="604" t="s">
        <v>20</v>
      </c>
      <c r="D958" s="604" t="s">
        <v>11849</v>
      </c>
      <c r="E958" s="682" t="s">
        <v>13664</v>
      </c>
      <c r="F958" s="682"/>
      <c r="G958" s="603" t="s">
        <v>1200</v>
      </c>
      <c r="H958" s="602">
        <v>1.7012</v>
      </c>
      <c r="I958" s="601">
        <v>14.2</v>
      </c>
      <c r="J958" s="601">
        <v>24.15</v>
      </c>
    </row>
    <row r="959" spans="1:10" ht="24" customHeight="1">
      <c r="A959" s="604" t="s">
        <v>13666</v>
      </c>
      <c r="B959" s="605" t="s">
        <v>14394</v>
      </c>
      <c r="C959" s="604" t="s">
        <v>20</v>
      </c>
      <c r="D959" s="604" t="s">
        <v>12176</v>
      </c>
      <c r="E959" s="682" t="s">
        <v>13664</v>
      </c>
      <c r="F959" s="682"/>
      <c r="G959" s="603" t="s">
        <v>0</v>
      </c>
      <c r="H959" s="602">
        <v>123.7317</v>
      </c>
      <c r="I959" s="601">
        <v>14.15</v>
      </c>
      <c r="J959" s="601">
        <v>1750.8</v>
      </c>
    </row>
    <row r="960" spans="1:10" ht="24" customHeight="1">
      <c r="A960" s="604" t="s">
        <v>13666</v>
      </c>
      <c r="B960" s="605" t="s">
        <v>14393</v>
      </c>
      <c r="C960" s="604" t="s">
        <v>20</v>
      </c>
      <c r="D960" s="604" t="s">
        <v>12174</v>
      </c>
      <c r="E960" s="682" t="s">
        <v>13664</v>
      </c>
      <c r="F960" s="682"/>
      <c r="G960" s="603" t="s">
        <v>399</v>
      </c>
      <c r="H960" s="602">
        <v>3.96</v>
      </c>
      <c r="I960" s="601">
        <v>8.35</v>
      </c>
      <c r="J960" s="601">
        <v>33.06</v>
      </c>
    </row>
    <row r="961" spans="1:10" ht="25.5">
      <c r="A961" s="600"/>
      <c r="B961" s="600"/>
      <c r="C961" s="600"/>
      <c r="D961" s="600"/>
      <c r="E961" s="600" t="s">
        <v>13662</v>
      </c>
      <c r="F961" s="599">
        <v>110.22492665435185</v>
      </c>
      <c r="G961" s="600" t="s">
        <v>13661</v>
      </c>
      <c r="H961" s="599">
        <v>92.66</v>
      </c>
      <c r="I961" s="600" t="s">
        <v>13660</v>
      </c>
      <c r="J961" s="599">
        <v>202.88</v>
      </c>
    </row>
    <row r="962" spans="1:10" ht="15" thickBot="1">
      <c r="A962" s="600"/>
      <c r="B962" s="600"/>
      <c r="C962" s="600"/>
      <c r="D962" s="600"/>
      <c r="E962" s="600" t="s">
        <v>13659</v>
      </c>
      <c r="F962" s="599">
        <v>1126.55</v>
      </c>
      <c r="G962" s="600"/>
      <c r="H962" s="683" t="s">
        <v>13658</v>
      </c>
      <c r="I962" s="683"/>
      <c r="J962" s="599">
        <v>5193.5200000000004</v>
      </c>
    </row>
    <row r="963" spans="1:10" ht="0.95" customHeight="1" thickTop="1">
      <c r="A963" s="598"/>
      <c r="B963" s="598"/>
      <c r="C963" s="598"/>
      <c r="D963" s="598"/>
      <c r="E963" s="598"/>
      <c r="F963" s="598"/>
      <c r="G963" s="598"/>
      <c r="H963" s="598"/>
      <c r="I963" s="598"/>
      <c r="J963" s="598"/>
    </row>
    <row r="964" spans="1:10" ht="18" customHeight="1">
      <c r="A964" s="613" t="s">
        <v>14378</v>
      </c>
      <c r="B964" s="611" t="s">
        <v>13677</v>
      </c>
      <c r="C964" s="613" t="s">
        <v>13676</v>
      </c>
      <c r="D964" s="613" t="s">
        <v>13675</v>
      </c>
      <c r="E964" s="684" t="s">
        <v>13674</v>
      </c>
      <c r="F964" s="684"/>
      <c r="G964" s="612" t="s">
        <v>13673</v>
      </c>
      <c r="H964" s="611" t="s">
        <v>13672</v>
      </c>
      <c r="I964" s="611" t="s">
        <v>13671</v>
      </c>
      <c r="J964" s="611" t="s">
        <v>13670</v>
      </c>
    </row>
    <row r="965" spans="1:10" ht="36" customHeight="1">
      <c r="A965" s="609" t="s">
        <v>13669</v>
      </c>
      <c r="B965" s="610" t="s">
        <v>14392</v>
      </c>
      <c r="C965" s="609" t="s">
        <v>20</v>
      </c>
      <c r="D965" s="609" t="s">
        <v>3048</v>
      </c>
      <c r="E965" s="685" t="s">
        <v>14271</v>
      </c>
      <c r="F965" s="685"/>
      <c r="G965" s="608" t="s">
        <v>399</v>
      </c>
      <c r="H965" s="607">
        <v>1</v>
      </c>
      <c r="I965" s="606">
        <v>551.71</v>
      </c>
      <c r="J965" s="606">
        <v>551.71</v>
      </c>
    </row>
    <row r="966" spans="1:10" ht="24" customHeight="1">
      <c r="A966" s="617" t="s">
        <v>13683</v>
      </c>
      <c r="B966" s="618" t="s">
        <v>13691</v>
      </c>
      <c r="C966" s="617" t="s">
        <v>20</v>
      </c>
      <c r="D966" s="617" t="s">
        <v>7721</v>
      </c>
      <c r="E966" s="686" t="s">
        <v>13690</v>
      </c>
      <c r="F966" s="686"/>
      <c r="G966" s="616" t="s">
        <v>3</v>
      </c>
      <c r="H966" s="615">
        <v>0.36</v>
      </c>
      <c r="I966" s="614">
        <v>14.02</v>
      </c>
      <c r="J966" s="614">
        <v>5.04</v>
      </c>
    </row>
    <row r="967" spans="1:10" ht="24" customHeight="1">
      <c r="A967" s="617" t="s">
        <v>13683</v>
      </c>
      <c r="B967" s="618" t="s">
        <v>13733</v>
      </c>
      <c r="C967" s="617" t="s">
        <v>20</v>
      </c>
      <c r="D967" s="617" t="s">
        <v>7714</v>
      </c>
      <c r="E967" s="686" t="s">
        <v>13690</v>
      </c>
      <c r="F967" s="686"/>
      <c r="G967" s="616" t="s">
        <v>3</v>
      </c>
      <c r="H967" s="615">
        <v>0.72</v>
      </c>
      <c r="I967" s="614">
        <v>17.670000000000002</v>
      </c>
      <c r="J967" s="614">
        <v>12.72</v>
      </c>
    </row>
    <row r="968" spans="1:10" ht="36" customHeight="1">
      <c r="A968" s="604" t="s">
        <v>13666</v>
      </c>
      <c r="B968" s="605" t="s">
        <v>14391</v>
      </c>
      <c r="C968" s="604" t="s">
        <v>20</v>
      </c>
      <c r="D968" s="604" t="s">
        <v>10524</v>
      </c>
      <c r="E968" s="682" t="s">
        <v>13664</v>
      </c>
      <c r="F968" s="682"/>
      <c r="G968" s="603" t="s">
        <v>399</v>
      </c>
      <c r="H968" s="602">
        <v>1</v>
      </c>
      <c r="I968" s="601">
        <v>525.05999999999995</v>
      </c>
      <c r="J968" s="601">
        <v>525.05999999999995</v>
      </c>
    </row>
    <row r="969" spans="1:10" ht="36" customHeight="1">
      <c r="A969" s="604" t="s">
        <v>13666</v>
      </c>
      <c r="B969" s="605" t="s">
        <v>14269</v>
      </c>
      <c r="C969" s="604" t="s">
        <v>20</v>
      </c>
      <c r="D969" s="604" t="s">
        <v>11452</v>
      </c>
      <c r="E969" s="682" t="s">
        <v>13664</v>
      </c>
      <c r="F969" s="682"/>
      <c r="G969" s="603" t="s">
        <v>1</v>
      </c>
      <c r="H969" s="602">
        <v>17.413</v>
      </c>
      <c r="I969" s="601">
        <v>0.09</v>
      </c>
      <c r="J969" s="601">
        <v>1.56</v>
      </c>
    </row>
    <row r="970" spans="1:10" ht="24" customHeight="1">
      <c r="A970" s="604" t="s">
        <v>13666</v>
      </c>
      <c r="B970" s="605" t="s">
        <v>14268</v>
      </c>
      <c r="C970" s="604" t="s">
        <v>20</v>
      </c>
      <c r="D970" s="604" t="s">
        <v>12121</v>
      </c>
      <c r="E970" s="682" t="s">
        <v>13664</v>
      </c>
      <c r="F970" s="682"/>
      <c r="G970" s="603" t="s">
        <v>1</v>
      </c>
      <c r="H970" s="602">
        <v>0.42399999999999999</v>
      </c>
      <c r="I970" s="601">
        <v>17.3</v>
      </c>
      <c r="J970" s="601">
        <v>7.33</v>
      </c>
    </row>
    <row r="971" spans="1:10" ht="25.5">
      <c r="A971" s="600"/>
      <c r="B971" s="600"/>
      <c r="C971" s="600"/>
      <c r="D971" s="600"/>
      <c r="E971" s="600" t="s">
        <v>13662</v>
      </c>
      <c r="F971" s="599">
        <v>7.4323590133652075</v>
      </c>
      <c r="G971" s="600" t="s">
        <v>13661</v>
      </c>
      <c r="H971" s="599">
        <v>6.25</v>
      </c>
      <c r="I971" s="600" t="s">
        <v>13660</v>
      </c>
      <c r="J971" s="599">
        <v>13.680000000000001</v>
      </c>
    </row>
    <row r="972" spans="1:10" ht="15" thickBot="1">
      <c r="A972" s="600"/>
      <c r="B972" s="600"/>
      <c r="C972" s="600"/>
      <c r="D972" s="600"/>
      <c r="E972" s="600" t="s">
        <v>13659</v>
      </c>
      <c r="F972" s="599">
        <v>152.82</v>
      </c>
      <c r="G972" s="600"/>
      <c r="H972" s="683" t="s">
        <v>13658</v>
      </c>
      <c r="I972" s="683"/>
      <c r="J972" s="599">
        <v>704.53</v>
      </c>
    </row>
    <row r="973" spans="1:10" ht="0.95" customHeight="1" thickTop="1">
      <c r="A973" s="598"/>
      <c r="B973" s="598"/>
      <c r="C973" s="598"/>
      <c r="D973" s="598"/>
      <c r="E973" s="598"/>
      <c r="F973" s="598"/>
      <c r="G973" s="598"/>
      <c r="H973" s="598"/>
      <c r="I973" s="598"/>
      <c r="J973" s="598"/>
    </row>
    <row r="974" spans="1:10" ht="18" customHeight="1">
      <c r="A974" s="613" t="s">
        <v>14378</v>
      </c>
      <c r="B974" s="611" t="s">
        <v>13677</v>
      </c>
      <c r="C974" s="613" t="s">
        <v>13676</v>
      </c>
      <c r="D974" s="613" t="s">
        <v>13675</v>
      </c>
      <c r="E974" s="684" t="s">
        <v>13674</v>
      </c>
      <c r="F974" s="684"/>
      <c r="G974" s="612" t="s">
        <v>13673</v>
      </c>
      <c r="H974" s="611" t="s">
        <v>13672</v>
      </c>
      <c r="I974" s="611" t="s">
        <v>13671</v>
      </c>
      <c r="J974" s="611" t="s">
        <v>13670</v>
      </c>
    </row>
    <row r="975" spans="1:10" ht="36" customHeight="1">
      <c r="A975" s="609" t="s">
        <v>13669</v>
      </c>
      <c r="B975" s="610" t="s">
        <v>14390</v>
      </c>
      <c r="C975" s="609" t="s">
        <v>20</v>
      </c>
      <c r="D975" s="609" t="s">
        <v>3529</v>
      </c>
      <c r="E975" s="685" t="s">
        <v>13755</v>
      </c>
      <c r="F975" s="685"/>
      <c r="G975" s="608" t="s">
        <v>415</v>
      </c>
      <c r="H975" s="607">
        <v>1</v>
      </c>
      <c r="I975" s="606">
        <v>317.35000000000002</v>
      </c>
      <c r="J975" s="606">
        <v>317.35000000000002</v>
      </c>
    </row>
    <row r="976" spans="1:10" ht="48" customHeight="1">
      <c r="A976" s="617" t="s">
        <v>13683</v>
      </c>
      <c r="B976" s="618" t="s">
        <v>13925</v>
      </c>
      <c r="C976" s="617" t="s">
        <v>20</v>
      </c>
      <c r="D976" s="617" t="s">
        <v>1525</v>
      </c>
      <c r="E976" s="686" t="s">
        <v>13667</v>
      </c>
      <c r="F976" s="686"/>
      <c r="G976" s="616" t="s">
        <v>1470</v>
      </c>
      <c r="H976" s="615">
        <v>0.66</v>
      </c>
      <c r="I976" s="614">
        <v>4.2699999999999996</v>
      </c>
      <c r="J976" s="614">
        <v>2.81</v>
      </c>
    </row>
    <row r="977" spans="1:10" ht="48" customHeight="1">
      <c r="A977" s="617" t="s">
        <v>13683</v>
      </c>
      <c r="B977" s="618" t="s">
        <v>13924</v>
      </c>
      <c r="C977" s="617" t="s">
        <v>20</v>
      </c>
      <c r="D977" s="617" t="s">
        <v>1671</v>
      </c>
      <c r="E977" s="686" t="s">
        <v>13667</v>
      </c>
      <c r="F977" s="686"/>
      <c r="G977" s="616" t="s">
        <v>1617</v>
      </c>
      <c r="H977" s="615">
        <v>0.62</v>
      </c>
      <c r="I977" s="614">
        <v>1.2</v>
      </c>
      <c r="J977" s="614">
        <v>0.74</v>
      </c>
    </row>
    <row r="978" spans="1:10" ht="24" customHeight="1">
      <c r="A978" s="617" t="s">
        <v>13683</v>
      </c>
      <c r="B978" s="618" t="s">
        <v>13691</v>
      </c>
      <c r="C978" s="617" t="s">
        <v>20</v>
      </c>
      <c r="D978" s="617" t="s">
        <v>7721</v>
      </c>
      <c r="E978" s="686" t="s">
        <v>13690</v>
      </c>
      <c r="F978" s="686"/>
      <c r="G978" s="616" t="s">
        <v>3</v>
      </c>
      <c r="H978" s="615">
        <v>2.0299999999999998</v>
      </c>
      <c r="I978" s="614">
        <v>14.02</v>
      </c>
      <c r="J978" s="614">
        <v>28.46</v>
      </c>
    </row>
    <row r="979" spans="1:10" ht="24" customHeight="1">
      <c r="A979" s="617" t="s">
        <v>13683</v>
      </c>
      <c r="B979" s="618" t="s">
        <v>13785</v>
      </c>
      <c r="C979" s="617" t="s">
        <v>20</v>
      </c>
      <c r="D979" s="617" t="s">
        <v>7730</v>
      </c>
      <c r="E979" s="686" t="s">
        <v>13690</v>
      </c>
      <c r="F979" s="686"/>
      <c r="G979" s="616" t="s">
        <v>3</v>
      </c>
      <c r="H979" s="615">
        <v>1.28</v>
      </c>
      <c r="I979" s="614">
        <v>12.73</v>
      </c>
      <c r="J979" s="614">
        <v>16.29</v>
      </c>
    </row>
    <row r="980" spans="1:10" ht="24" customHeight="1">
      <c r="A980" s="604" t="s">
        <v>13666</v>
      </c>
      <c r="B980" s="605" t="s">
        <v>13732</v>
      </c>
      <c r="C980" s="604" t="s">
        <v>20</v>
      </c>
      <c r="D980" s="604" t="s">
        <v>8391</v>
      </c>
      <c r="E980" s="682" t="s">
        <v>13664</v>
      </c>
      <c r="F980" s="682"/>
      <c r="G980" s="603" t="s">
        <v>415</v>
      </c>
      <c r="H980" s="602">
        <v>0.80800000000000005</v>
      </c>
      <c r="I980" s="601">
        <v>74.17</v>
      </c>
      <c r="J980" s="601">
        <v>59.92</v>
      </c>
    </row>
    <row r="981" spans="1:10" ht="24" customHeight="1">
      <c r="A981" s="604" t="s">
        <v>13666</v>
      </c>
      <c r="B981" s="605" t="s">
        <v>13832</v>
      </c>
      <c r="C981" s="604" t="s">
        <v>20</v>
      </c>
      <c r="D981" s="604" t="s">
        <v>9291</v>
      </c>
      <c r="E981" s="682" t="s">
        <v>13664</v>
      </c>
      <c r="F981" s="682"/>
      <c r="G981" s="603" t="s">
        <v>1200</v>
      </c>
      <c r="H981" s="602">
        <v>274.06</v>
      </c>
      <c r="I981" s="601">
        <v>0.6</v>
      </c>
      <c r="J981" s="601">
        <v>164.43</v>
      </c>
    </row>
    <row r="982" spans="1:10" ht="24" customHeight="1">
      <c r="A982" s="604" t="s">
        <v>13666</v>
      </c>
      <c r="B982" s="605" t="s">
        <v>13923</v>
      </c>
      <c r="C982" s="604" t="s">
        <v>20</v>
      </c>
      <c r="D982" s="604" t="s">
        <v>11541</v>
      </c>
      <c r="E982" s="682" t="s">
        <v>13664</v>
      </c>
      <c r="F982" s="682"/>
      <c r="G982" s="603" t="s">
        <v>415</v>
      </c>
      <c r="H982" s="602">
        <v>0.58099999999999996</v>
      </c>
      <c r="I982" s="601">
        <v>76.94</v>
      </c>
      <c r="J982" s="601">
        <v>44.7</v>
      </c>
    </row>
    <row r="983" spans="1:10" ht="25.5">
      <c r="A983" s="600"/>
      <c r="B983" s="600"/>
      <c r="C983" s="600"/>
      <c r="D983" s="600"/>
      <c r="E983" s="600" t="s">
        <v>13662</v>
      </c>
      <c r="F983" s="599">
        <v>18.195153754210583</v>
      </c>
      <c r="G983" s="600" t="s">
        <v>13661</v>
      </c>
      <c r="H983" s="599">
        <v>15.29</v>
      </c>
      <c r="I983" s="600" t="s">
        <v>13660</v>
      </c>
      <c r="J983" s="599">
        <v>33.49</v>
      </c>
    </row>
    <row r="984" spans="1:10" ht="15" thickBot="1">
      <c r="A984" s="600"/>
      <c r="B984" s="600"/>
      <c r="C984" s="600"/>
      <c r="D984" s="600"/>
      <c r="E984" s="600" t="s">
        <v>13659</v>
      </c>
      <c r="F984" s="599">
        <v>87.9</v>
      </c>
      <c r="G984" s="600"/>
      <c r="H984" s="683" t="s">
        <v>13658</v>
      </c>
      <c r="I984" s="683"/>
      <c r="J984" s="599">
        <v>405.25</v>
      </c>
    </row>
    <row r="985" spans="1:10" ht="0.95" customHeight="1" thickTop="1">
      <c r="A985" s="598"/>
      <c r="B985" s="598"/>
      <c r="C985" s="598"/>
      <c r="D985" s="598"/>
      <c r="E985" s="598"/>
      <c r="F985" s="598"/>
      <c r="G985" s="598"/>
      <c r="H985" s="598"/>
      <c r="I985" s="598"/>
      <c r="J985" s="598"/>
    </row>
    <row r="986" spans="1:10" ht="18" customHeight="1">
      <c r="A986" s="613" t="s">
        <v>14378</v>
      </c>
      <c r="B986" s="611" t="s">
        <v>13677</v>
      </c>
      <c r="C986" s="613" t="s">
        <v>13676</v>
      </c>
      <c r="D986" s="613" t="s">
        <v>13675</v>
      </c>
      <c r="E986" s="684" t="s">
        <v>13674</v>
      </c>
      <c r="F986" s="684"/>
      <c r="G986" s="612" t="s">
        <v>13673</v>
      </c>
      <c r="H986" s="611" t="s">
        <v>13672</v>
      </c>
      <c r="I986" s="611" t="s">
        <v>13671</v>
      </c>
      <c r="J986" s="611" t="s">
        <v>13670</v>
      </c>
    </row>
    <row r="987" spans="1:10" ht="36" customHeight="1">
      <c r="A987" s="609" t="s">
        <v>13669</v>
      </c>
      <c r="B987" s="610" t="s">
        <v>14389</v>
      </c>
      <c r="C987" s="609" t="s">
        <v>20</v>
      </c>
      <c r="D987" s="609" t="s">
        <v>3790</v>
      </c>
      <c r="E987" s="685" t="s">
        <v>13703</v>
      </c>
      <c r="F987" s="685"/>
      <c r="G987" s="608" t="s">
        <v>0</v>
      </c>
      <c r="H987" s="607">
        <v>1</v>
      </c>
      <c r="I987" s="606">
        <v>14.91</v>
      </c>
      <c r="J987" s="606">
        <v>14.91</v>
      </c>
    </row>
    <row r="988" spans="1:10" ht="24" customHeight="1">
      <c r="A988" s="617" t="s">
        <v>13683</v>
      </c>
      <c r="B988" s="618" t="s">
        <v>13702</v>
      </c>
      <c r="C988" s="617" t="s">
        <v>20</v>
      </c>
      <c r="D988" s="617" t="s">
        <v>7677</v>
      </c>
      <c r="E988" s="686" t="s">
        <v>13690</v>
      </c>
      <c r="F988" s="686"/>
      <c r="G988" s="616" t="s">
        <v>3</v>
      </c>
      <c r="H988" s="615">
        <v>7.6999999999999999E-2</v>
      </c>
      <c r="I988" s="614">
        <v>18.3</v>
      </c>
      <c r="J988" s="614">
        <v>1.4</v>
      </c>
    </row>
    <row r="989" spans="1:10" ht="24" customHeight="1">
      <c r="A989" s="617" t="s">
        <v>13683</v>
      </c>
      <c r="B989" s="618" t="s">
        <v>13701</v>
      </c>
      <c r="C989" s="617" t="s">
        <v>20</v>
      </c>
      <c r="D989" s="617" t="s">
        <v>7662</v>
      </c>
      <c r="E989" s="686" t="s">
        <v>13690</v>
      </c>
      <c r="F989" s="686"/>
      <c r="G989" s="616" t="s">
        <v>3</v>
      </c>
      <c r="H989" s="615">
        <v>7.6999999999999999E-2</v>
      </c>
      <c r="I989" s="614">
        <v>14</v>
      </c>
      <c r="J989" s="614">
        <v>1.07</v>
      </c>
    </row>
    <row r="990" spans="1:10" ht="48" customHeight="1">
      <c r="A990" s="604" t="s">
        <v>13666</v>
      </c>
      <c r="B990" s="605" t="s">
        <v>14388</v>
      </c>
      <c r="C990" s="604" t="s">
        <v>20</v>
      </c>
      <c r="D990" s="604" t="s">
        <v>8833</v>
      </c>
      <c r="E990" s="682" t="s">
        <v>13664</v>
      </c>
      <c r="F990" s="682"/>
      <c r="G990" s="603" t="s">
        <v>0</v>
      </c>
      <c r="H990" s="602">
        <v>1.19</v>
      </c>
      <c r="I990" s="601">
        <v>10.43</v>
      </c>
      <c r="J990" s="601">
        <v>12.41</v>
      </c>
    </row>
    <row r="991" spans="1:10" ht="24" customHeight="1">
      <c r="A991" s="604" t="s">
        <v>13666</v>
      </c>
      <c r="B991" s="605" t="s">
        <v>14162</v>
      </c>
      <c r="C991" s="604" t="s">
        <v>20</v>
      </c>
      <c r="D991" s="604" t="s">
        <v>10273</v>
      </c>
      <c r="E991" s="682" t="s">
        <v>13664</v>
      </c>
      <c r="F991" s="682"/>
      <c r="G991" s="603" t="s">
        <v>1</v>
      </c>
      <c r="H991" s="602">
        <v>8.9999999999999993E-3</v>
      </c>
      <c r="I991" s="601">
        <v>3.78</v>
      </c>
      <c r="J991" s="601">
        <v>0.03</v>
      </c>
    </row>
    <row r="992" spans="1:10" ht="25.5">
      <c r="A992" s="600"/>
      <c r="B992" s="600"/>
      <c r="C992" s="600"/>
      <c r="D992" s="600"/>
      <c r="E992" s="600" t="s">
        <v>13662</v>
      </c>
      <c r="F992" s="599">
        <v>1.0268390742149298</v>
      </c>
      <c r="G992" s="600" t="s">
        <v>13661</v>
      </c>
      <c r="H992" s="599">
        <v>0.86</v>
      </c>
      <c r="I992" s="600" t="s">
        <v>13660</v>
      </c>
      <c r="J992" s="599">
        <v>1.89</v>
      </c>
    </row>
    <row r="993" spans="1:10" ht="15" thickBot="1">
      <c r="A993" s="600"/>
      <c r="B993" s="600"/>
      <c r="C993" s="600"/>
      <c r="D993" s="600"/>
      <c r="E993" s="600" t="s">
        <v>13659</v>
      </c>
      <c r="F993" s="599">
        <v>4.13</v>
      </c>
      <c r="G993" s="600"/>
      <c r="H993" s="683" t="s">
        <v>13658</v>
      </c>
      <c r="I993" s="683"/>
      <c r="J993" s="599">
        <v>19.04</v>
      </c>
    </row>
    <row r="994" spans="1:10" ht="0.95" customHeight="1" thickTop="1">
      <c r="A994" s="598"/>
      <c r="B994" s="598"/>
      <c r="C994" s="598"/>
      <c r="D994" s="598"/>
      <c r="E994" s="598"/>
      <c r="F994" s="598"/>
      <c r="G994" s="598"/>
      <c r="H994" s="598"/>
      <c r="I994" s="598"/>
      <c r="J994" s="598"/>
    </row>
    <row r="995" spans="1:10" ht="18" customHeight="1">
      <c r="A995" s="613" t="s">
        <v>14378</v>
      </c>
      <c r="B995" s="611" t="s">
        <v>13677</v>
      </c>
      <c r="C995" s="613" t="s">
        <v>13676</v>
      </c>
      <c r="D995" s="613" t="s">
        <v>13675</v>
      </c>
      <c r="E995" s="684" t="s">
        <v>13674</v>
      </c>
      <c r="F995" s="684"/>
      <c r="G995" s="612" t="s">
        <v>13673</v>
      </c>
      <c r="H995" s="611" t="s">
        <v>13672</v>
      </c>
      <c r="I995" s="611" t="s">
        <v>13671</v>
      </c>
      <c r="J995" s="611" t="s">
        <v>13670</v>
      </c>
    </row>
    <row r="996" spans="1:10" ht="24" customHeight="1">
      <c r="A996" s="609" t="s">
        <v>13669</v>
      </c>
      <c r="B996" s="610" t="s">
        <v>14387</v>
      </c>
      <c r="C996" s="609" t="s">
        <v>20</v>
      </c>
      <c r="D996" s="609" t="s">
        <v>5720</v>
      </c>
      <c r="E996" s="685" t="s">
        <v>13693</v>
      </c>
      <c r="F996" s="685"/>
      <c r="G996" s="608" t="s">
        <v>1</v>
      </c>
      <c r="H996" s="607">
        <v>1</v>
      </c>
      <c r="I996" s="606">
        <v>165.18</v>
      </c>
      <c r="J996" s="606">
        <v>165.18</v>
      </c>
    </row>
    <row r="997" spans="1:10" ht="24" customHeight="1">
      <c r="A997" s="617" t="s">
        <v>13683</v>
      </c>
      <c r="B997" s="618" t="s">
        <v>13692</v>
      </c>
      <c r="C997" s="617" t="s">
        <v>20</v>
      </c>
      <c r="D997" s="617" t="s">
        <v>7680</v>
      </c>
      <c r="E997" s="686" t="s">
        <v>13690</v>
      </c>
      <c r="F997" s="686"/>
      <c r="G997" s="616" t="s">
        <v>3</v>
      </c>
      <c r="H997" s="615">
        <v>0.27339999999999998</v>
      </c>
      <c r="I997" s="614">
        <v>17.66</v>
      </c>
      <c r="J997" s="614">
        <v>4.82</v>
      </c>
    </row>
    <row r="998" spans="1:10" ht="24" customHeight="1">
      <c r="A998" s="617" t="s">
        <v>13683</v>
      </c>
      <c r="B998" s="618" t="s">
        <v>13691</v>
      </c>
      <c r="C998" s="617" t="s">
        <v>20</v>
      </c>
      <c r="D998" s="617" t="s">
        <v>7721</v>
      </c>
      <c r="E998" s="686" t="s">
        <v>13690</v>
      </c>
      <c r="F998" s="686"/>
      <c r="G998" s="616" t="s">
        <v>3</v>
      </c>
      <c r="H998" s="615">
        <v>8.6199999999999999E-2</v>
      </c>
      <c r="I998" s="614">
        <v>14.02</v>
      </c>
      <c r="J998" s="614">
        <v>1.2</v>
      </c>
    </row>
    <row r="999" spans="1:10" ht="24" customHeight="1">
      <c r="A999" s="604" t="s">
        <v>13666</v>
      </c>
      <c r="B999" s="605" t="s">
        <v>13698</v>
      </c>
      <c r="C999" s="604" t="s">
        <v>20</v>
      </c>
      <c r="D999" s="604" t="s">
        <v>10280</v>
      </c>
      <c r="E999" s="682" t="s">
        <v>13664</v>
      </c>
      <c r="F999" s="682"/>
      <c r="G999" s="603" t="s">
        <v>1</v>
      </c>
      <c r="H999" s="602">
        <v>3.32E-2</v>
      </c>
      <c r="I999" s="601">
        <v>4.97</v>
      </c>
      <c r="J999" s="601">
        <v>0.16</v>
      </c>
    </row>
    <row r="1000" spans="1:10" ht="24" customHeight="1">
      <c r="A1000" s="604" t="s">
        <v>13666</v>
      </c>
      <c r="B1000" s="605" t="s">
        <v>14386</v>
      </c>
      <c r="C1000" s="604" t="s">
        <v>20</v>
      </c>
      <c r="D1000" s="604" t="s">
        <v>12113</v>
      </c>
      <c r="E1000" s="682" t="s">
        <v>13664</v>
      </c>
      <c r="F1000" s="682"/>
      <c r="G1000" s="603" t="s">
        <v>1</v>
      </c>
      <c r="H1000" s="602">
        <v>1</v>
      </c>
      <c r="I1000" s="601">
        <v>159</v>
      </c>
      <c r="J1000" s="601">
        <v>159</v>
      </c>
    </row>
    <row r="1001" spans="1:10" ht="25.5">
      <c r="A1001" s="600"/>
      <c r="B1001" s="600"/>
      <c r="C1001" s="600"/>
      <c r="D1001" s="600"/>
      <c r="E1001" s="600" t="s">
        <v>13662</v>
      </c>
      <c r="F1001" s="599">
        <v>2.5969792458980767</v>
      </c>
      <c r="G1001" s="600" t="s">
        <v>13661</v>
      </c>
      <c r="H1001" s="599">
        <v>2.1800000000000002</v>
      </c>
      <c r="I1001" s="600" t="s">
        <v>13660</v>
      </c>
      <c r="J1001" s="599">
        <v>4.78</v>
      </c>
    </row>
    <row r="1002" spans="1:10" ht="15" thickBot="1">
      <c r="A1002" s="600"/>
      <c r="B1002" s="600"/>
      <c r="C1002" s="600"/>
      <c r="D1002" s="600"/>
      <c r="E1002" s="600" t="s">
        <v>13659</v>
      </c>
      <c r="F1002" s="599">
        <v>45.75</v>
      </c>
      <c r="G1002" s="600"/>
      <c r="H1002" s="683" t="s">
        <v>13658</v>
      </c>
      <c r="I1002" s="683"/>
      <c r="J1002" s="599">
        <v>210.93</v>
      </c>
    </row>
    <row r="1003" spans="1:10" ht="0.95" customHeight="1" thickTop="1">
      <c r="A1003" s="598"/>
      <c r="B1003" s="598"/>
      <c r="C1003" s="598"/>
      <c r="D1003" s="598"/>
      <c r="E1003" s="598"/>
      <c r="F1003" s="598"/>
      <c r="G1003" s="598"/>
      <c r="H1003" s="598"/>
      <c r="I1003" s="598"/>
      <c r="J1003" s="598"/>
    </row>
    <row r="1004" spans="1:10" ht="18" customHeight="1">
      <c r="A1004" s="613" t="s">
        <v>14378</v>
      </c>
      <c r="B1004" s="611" t="s">
        <v>13677</v>
      </c>
      <c r="C1004" s="613" t="s">
        <v>13676</v>
      </c>
      <c r="D1004" s="613" t="s">
        <v>13675</v>
      </c>
      <c r="E1004" s="684" t="s">
        <v>13674</v>
      </c>
      <c r="F1004" s="684"/>
      <c r="G1004" s="612" t="s">
        <v>13673</v>
      </c>
      <c r="H1004" s="611" t="s">
        <v>13672</v>
      </c>
      <c r="I1004" s="611" t="s">
        <v>13671</v>
      </c>
      <c r="J1004" s="611" t="s">
        <v>13670</v>
      </c>
    </row>
    <row r="1005" spans="1:10" ht="36" customHeight="1">
      <c r="A1005" s="609" t="s">
        <v>13669</v>
      </c>
      <c r="B1005" s="610" t="s">
        <v>14385</v>
      </c>
      <c r="C1005" s="609" t="s">
        <v>20</v>
      </c>
      <c r="D1005" s="609" t="s">
        <v>5804</v>
      </c>
      <c r="E1005" s="685" t="s">
        <v>13693</v>
      </c>
      <c r="F1005" s="685"/>
      <c r="G1005" s="608" t="s">
        <v>1</v>
      </c>
      <c r="H1005" s="607">
        <v>1</v>
      </c>
      <c r="I1005" s="606">
        <v>300.22000000000003</v>
      </c>
      <c r="J1005" s="606">
        <v>300.22000000000003</v>
      </c>
    </row>
    <row r="1006" spans="1:10" ht="24" customHeight="1">
      <c r="A1006" s="617" t="s">
        <v>13683</v>
      </c>
      <c r="B1006" s="618" t="s">
        <v>13692</v>
      </c>
      <c r="C1006" s="617" t="s">
        <v>20</v>
      </c>
      <c r="D1006" s="617" t="s">
        <v>7680</v>
      </c>
      <c r="E1006" s="686" t="s">
        <v>13690</v>
      </c>
      <c r="F1006" s="686"/>
      <c r="G1006" s="616" t="s">
        <v>3</v>
      </c>
      <c r="H1006" s="615">
        <v>0.94850000000000001</v>
      </c>
      <c r="I1006" s="614">
        <v>17.66</v>
      </c>
      <c r="J1006" s="614">
        <v>16.75</v>
      </c>
    </row>
    <row r="1007" spans="1:10" ht="24" customHeight="1">
      <c r="A1007" s="617" t="s">
        <v>13683</v>
      </c>
      <c r="B1007" s="618" t="s">
        <v>13691</v>
      </c>
      <c r="C1007" s="617" t="s">
        <v>20</v>
      </c>
      <c r="D1007" s="617" t="s">
        <v>7721</v>
      </c>
      <c r="E1007" s="686" t="s">
        <v>13690</v>
      </c>
      <c r="F1007" s="686"/>
      <c r="G1007" s="616" t="s">
        <v>3</v>
      </c>
      <c r="H1007" s="615">
        <v>0.29880000000000001</v>
      </c>
      <c r="I1007" s="614">
        <v>14.02</v>
      </c>
      <c r="J1007" s="614">
        <v>4.18</v>
      </c>
    </row>
    <row r="1008" spans="1:10" ht="24" customHeight="1">
      <c r="A1008" s="604" t="s">
        <v>13666</v>
      </c>
      <c r="B1008" s="605" t="s">
        <v>14384</v>
      </c>
      <c r="C1008" s="604" t="s">
        <v>20</v>
      </c>
      <c r="D1008" s="604" t="s">
        <v>8508</v>
      </c>
      <c r="E1008" s="682" t="s">
        <v>13664</v>
      </c>
      <c r="F1008" s="682"/>
      <c r="G1008" s="603" t="s">
        <v>1</v>
      </c>
      <c r="H1008" s="602">
        <v>1</v>
      </c>
      <c r="I1008" s="601">
        <v>227.99</v>
      </c>
      <c r="J1008" s="601">
        <v>227.99</v>
      </c>
    </row>
    <row r="1009" spans="1:10" ht="36" customHeight="1">
      <c r="A1009" s="604" t="s">
        <v>13666</v>
      </c>
      <c r="B1009" s="605" t="s">
        <v>13708</v>
      </c>
      <c r="C1009" s="604" t="s">
        <v>20</v>
      </c>
      <c r="D1009" s="604" t="s">
        <v>11488</v>
      </c>
      <c r="E1009" s="682" t="s">
        <v>13664</v>
      </c>
      <c r="F1009" s="682"/>
      <c r="G1009" s="603" t="s">
        <v>1</v>
      </c>
      <c r="H1009" s="602">
        <v>6</v>
      </c>
      <c r="I1009" s="601">
        <v>8.5500000000000007</v>
      </c>
      <c r="J1009" s="601">
        <v>51.3</v>
      </c>
    </row>
    <row r="1010" spans="1:10" ht="25.5">
      <c r="A1010" s="600"/>
      <c r="B1010" s="600"/>
      <c r="C1010" s="600"/>
      <c r="D1010" s="600"/>
      <c r="E1010" s="600" t="s">
        <v>13662</v>
      </c>
      <c r="F1010" s="599">
        <v>9.0405302618711296</v>
      </c>
      <c r="G1010" s="600" t="s">
        <v>13661</v>
      </c>
      <c r="H1010" s="599">
        <v>7.6</v>
      </c>
      <c r="I1010" s="600" t="s">
        <v>13660</v>
      </c>
      <c r="J1010" s="599">
        <v>16.64</v>
      </c>
    </row>
    <row r="1011" spans="1:10" ht="15" thickBot="1">
      <c r="A1011" s="600"/>
      <c r="B1011" s="600"/>
      <c r="C1011" s="600"/>
      <c r="D1011" s="600"/>
      <c r="E1011" s="600" t="s">
        <v>13659</v>
      </c>
      <c r="F1011" s="599">
        <v>83.16</v>
      </c>
      <c r="G1011" s="600"/>
      <c r="H1011" s="683" t="s">
        <v>13658</v>
      </c>
      <c r="I1011" s="683"/>
      <c r="J1011" s="599">
        <v>383.38</v>
      </c>
    </row>
    <row r="1012" spans="1:10" ht="0.95" customHeight="1" thickTop="1">
      <c r="A1012" s="598"/>
      <c r="B1012" s="598"/>
      <c r="C1012" s="598"/>
      <c r="D1012" s="598"/>
      <c r="E1012" s="598"/>
      <c r="F1012" s="598"/>
      <c r="G1012" s="598"/>
      <c r="H1012" s="598"/>
      <c r="I1012" s="598"/>
      <c r="J1012" s="598"/>
    </row>
    <row r="1013" spans="1:10" ht="18" customHeight="1">
      <c r="A1013" s="613" t="s">
        <v>14378</v>
      </c>
      <c r="B1013" s="611" t="s">
        <v>13677</v>
      </c>
      <c r="C1013" s="613" t="s">
        <v>13676</v>
      </c>
      <c r="D1013" s="613" t="s">
        <v>13675</v>
      </c>
      <c r="E1013" s="684" t="s">
        <v>13674</v>
      </c>
      <c r="F1013" s="684"/>
      <c r="G1013" s="612" t="s">
        <v>13673</v>
      </c>
      <c r="H1013" s="611" t="s">
        <v>13672</v>
      </c>
      <c r="I1013" s="611" t="s">
        <v>13671</v>
      </c>
      <c r="J1013" s="611" t="s">
        <v>13670</v>
      </c>
    </row>
    <row r="1014" spans="1:10" ht="60" customHeight="1">
      <c r="A1014" s="609" t="s">
        <v>13669</v>
      </c>
      <c r="B1014" s="610" t="s">
        <v>14250</v>
      </c>
      <c r="C1014" s="609" t="s">
        <v>20</v>
      </c>
      <c r="D1014" s="609" t="s">
        <v>5978</v>
      </c>
      <c r="E1014" s="685" t="s">
        <v>13693</v>
      </c>
      <c r="F1014" s="685"/>
      <c r="G1014" s="608" t="s">
        <v>0</v>
      </c>
      <c r="H1014" s="607">
        <v>1</v>
      </c>
      <c r="I1014" s="606">
        <v>2.2999999999999998</v>
      </c>
      <c r="J1014" s="606">
        <v>2.2999999999999998</v>
      </c>
    </row>
    <row r="1015" spans="1:10" ht="24" customHeight="1">
      <c r="A1015" s="617" t="s">
        <v>13683</v>
      </c>
      <c r="B1015" s="618" t="s">
        <v>13692</v>
      </c>
      <c r="C1015" s="617" t="s">
        <v>20</v>
      </c>
      <c r="D1015" s="617" t="s">
        <v>7680</v>
      </c>
      <c r="E1015" s="686" t="s">
        <v>13690</v>
      </c>
      <c r="F1015" s="686"/>
      <c r="G1015" s="616" t="s">
        <v>3</v>
      </c>
      <c r="H1015" s="615">
        <v>6.9000000000000006E-2</v>
      </c>
      <c r="I1015" s="614">
        <v>17.66</v>
      </c>
      <c r="J1015" s="614">
        <v>1.21</v>
      </c>
    </row>
    <row r="1016" spans="1:10" ht="24" customHeight="1">
      <c r="A1016" s="617" t="s">
        <v>13683</v>
      </c>
      <c r="B1016" s="618" t="s">
        <v>14054</v>
      </c>
      <c r="C1016" s="617" t="s">
        <v>20</v>
      </c>
      <c r="D1016" s="617" t="s">
        <v>7663</v>
      </c>
      <c r="E1016" s="686" t="s">
        <v>13690</v>
      </c>
      <c r="F1016" s="686"/>
      <c r="G1016" s="616" t="s">
        <v>3</v>
      </c>
      <c r="H1016" s="615">
        <v>0.01</v>
      </c>
      <c r="I1016" s="614">
        <v>13.48</v>
      </c>
      <c r="J1016" s="614">
        <v>0.13</v>
      </c>
    </row>
    <row r="1017" spans="1:10" ht="24" customHeight="1">
      <c r="A1017" s="604" t="s">
        <v>13666</v>
      </c>
      <c r="B1017" s="605" t="s">
        <v>14383</v>
      </c>
      <c r="C1017" s="604" t="s">
        <v>20</v>
      </c>
      <c r="D1017" s="604" t="s">
        <v>8069</v>
      </c>
      <c r="E1017" s="682" t="s">
        <v>13664</v>
      </c>
      <c r="F1017" s="682"/>
      <c r="G1017" s="603" t="s">
        <v>1</v>
      </c>
      <c r="H1017" s="602">
        <v>0.65</v>
      </c>
      <c r="I1017" s="601">
        <v>1.49</v>
      </c>
      <c r="J1017" s="601">
        <v>0.96</v>
      </c>
    </row>
    <row r="1018" spans="1:10" ht="25.5">
      <c r="A1018" s="600"/>
      <c r="B1018" s="600"/>
      <c r="C1018" s="600"/>
      <c r="D1018" s="600"/>
      <c r="E1018" s="600" t="s">
        <v>13662</v>
      </c>
      <c r="F1018" s="599">
        <v>0.58676518526567423</v>
      </c>
      <c r="G1018" s="600" t="s">
        <v>13661</v>
      </c>
      <c r="H1018" s="599">
        <v>0.49</v>
      </c>
      <c r="I1018" s="600" t="s">
        <v>13660</v>
      </c>
      <c r="J1018" s="599">
        <v>1.08</v>
      </c>
    </row>
    <row r="1019" spans="1:10" ht="15" thickBot="1">
      <c r="A1019" s="600"/>
      <c r="B1019" s="600"/>
      <c r="C1019" s="600"/>
      <c r="D1019" s="600"/>
      <c r="E1019" s="600" t="s">
        <v>13659</v>
      </c>
      <c r="F1019" s="599">
        <v>0.63</v>
      </c>
      <c r="G1019" s="600"/>
      <c r="H1019" s="683" t="s">
        <v>13658</v>
      </c>
      <c r="I1019" s="683"/>
      <c r="J1019" s="599">
        <v>2.93</v>
      </c>
    </row>
    <row r="1020" spans="1:10" ht="0.95" customHeight="1" thickTop="1">
      <c r="A1020" s="598"/>
      <c r="B1020" s="598"/>
      <c r="C1020" s="598"/>
      <c r="D1020" s="598"/>
      <c r="E1020" s="598"/>
      <c r="F1020" s="598"/>
      <c r="G1020" s="598"/>
      <c r="H1020" s="598"/>
      <c r="I1020" s="598"/>
      <c r="J1020" s="598"/>
    </row>
    <row r="1021" spans="1:10" ht="18" customHeight="1">
      <c r="A1021" s="613" t="s">
        <v>14378</v>
      </c>
      <c r="B1021" s="611" t="s">
        <v>13677</v>
      </c>
      <c r="C1021" s="613" t="s">
        <v>13676</v>
      </c>
      <c r="D1021" s="613" t="s">
        <v>13675</v>
      </c>
      <c r="E1021" s="684" t="s">
        <v>13674</v>
      </c>
      <c r="F1021" s="684"/>
      <c r="G1021" s="612" t="s">
        <v>13673</v>
      </c>
      <c r="H1021" s="611" t="s">
        <v>13672</v>
      </c>
      <c r="I1021" s="611" t="s">
        <v>13671</v>
      </c>
      <c r="J1021" s="611" t="s">
        <v>13670</v>
      </c>
    </row>
    <row r="1022" spans="1:10" ht="24" customHeight="1">
      <c r="A1022" s="609" t="s">
        <v>13669</v>
      </c>
      <c r="B1022" s="610" t="s">
        <v>14382</v>
      </c>
      <c r="C1022" s="609" t="s">
        <v>20</v>
      </c>
      <c r="D1022" s="609" t="s">
        <v>5941</v>
      </c>
      <c r="E1022" s="685" t="s">
        <v>13693</v>
      </c>
      <c r="F1022" s="685"/>
      <c r="G1022" s="608" t="s">
        <v>1</v>
      </c>
      <c r="H1022" s="607">
        <v>1</v>
      </c>
      <c r="I1022" s="606">
        <v>104.94</v>
      </c>
      <c r="J1022" s="606">
        <v>104.94</v>
      </c>
    </row>
    <row r="1023" spans="1:10" ht="24" customHeight="1">
      <c r="A1023" s="617" t="s">
        <v>13683</v>
      </c>
      <c r="B1023" s="618" t="s">
        <v>13692</v>
      </c>
      <c r="C1023" s="617" t="s">
        <v>20</v>
      </c>
      <c r="D1023" s="617" t="s">
        <v>7680</v>
      </c>
      <c r="E1023" s="686" t="s">
        <v>13690</v>
      </c>
      <c r="F1023" s="686"/>
      <c r="G1023" s="616" t="s">
        <v>3</v>
      </c>
      <c r="H1023" s="615">
        <v>0.4546</v>
      </c>
      <c r="I1023" s="614">
        <v>17.66</v>
      </c>
      <c r="J1023" s="614">
        <v>8.02</v>
      </c>
    </row>
    <row r="1024" spans="1:10" ht="24" customHeight="1">
      <c r="A1024" s="617" t="s">
        <v>13683</v>
      </c>
      <c r="B1024" s="618" t="s">
        <v>14054</v>
      </c>
      <c r="C1024" s="617" t="s">
        <v>20</v>
      </c>
      <c r="D1024" s="617" t="s">
        <v>7663</v>
      </c>
      <c r="E1024" s="686" t="s">
        <v>13690</v>
      </c>
      <c r="F1024" s="686"/>
      <c r="G1024" s="616" t="s">
        <v>3</v>
      </c>
      <c r="H1024" s="615">
        <v>0.4546</v>
      </c>
      <c r="I1024" s="614">
        <v>13.48</v>
      </c>
      <c r="J1024" s="614">
        <v>6.12</v>
      </c>
    </row>
    <row r="1025" spans="1:10" ht="24" customHeight="1">
      <c r="A1025" s="604" t="s">
        <v>13666</v>
      </c>
      <c r="B1025" s="605" t="s">
        <v>14099</v>
      </c>
      <c r="C1025" s="604" t="s">
        <v>20</v>
      </c>
      <c r="D1025" s="604" t="s">
        <v>10282</v>
      </c>
      <c r="E1025" s="682" t="s">
        <v>13664</v>
      </c>
      <c r="F1025" s="682"/>
      <c r="G1025" s="603" t="s">
        <v>1</v>
      </c>
      <c r="H1025" s="602">
        <v>1.5900000000000001E-2</v>
      </c>
      <c r="I1025" s="601">
        <v>18.329999999999998</v>
      </c>
      <c r="J1025" s="601">
        <v>0.28999999999999998</v>
      </c>
    </row>
    <row r="1026" spans="1:10" ht="24" customHeight="1">
      <c r="A1026" s="604" t="s">
        <v>13666</v>
      </c>
      <c r="B1026" s="605" t="s">
        <v>14381</v>
      </c>
      <c r="C1026" s="604" t="s">
        <v>20</v>
      </c>
      <c r="D1026" s="604" t="s">
        <v>10465</v>
      </c>
      <c r="E1026" s="682" t="s">
        <v>13664</v>
      </c>
      <c r="F1026" s="682"/>
      <c r="G1026" s="603" t="s">
        <v>1</v>
      </c>
      <c r="H1026" s="602">
        <v>1</v>
      </c>
      <c r="I1026" s="601">
        <v>90.51</v>
      </c>
      <c r="J1026" s="601">
        <v>90.51</v>
      </c>
    </row>
    <row r="1027" spans="1:10" ht="25.5">
      <c r="A1027" s="600"/>
      <c r="B1027" s="600"/>
      <c r="C1027" s="600"/>
      <c r="D1027" s="600"/>
      <c r="E1027" s="600" t="s">
        <v>13662</v>
      </c>
      <c r="F1027" s="599">
        <v>6.0306421818972078</v>
      </c>
      <c r="G1027" s="600" t="s">
        <v>13661</v>
      </c>
      <c r="H1027" s="599">
        <v>5.07</v>
      </c>
      <c r="I1027" s="600" t="s">
        <v>13660</v>
      </c>
      <c r="J1027" s="599">
        <v>11.1</v>
      </c>
    </row>
    <row r="1028" spans="1:10" ht="15" thickBot="1">
      <c r="A1028" s="600"/>
      <c r="B1028" s="600"/>
      <c r="C1028" s="600"/>
      <c r="D1028" s="600"/>
      <c r="E1028" s="600" t="s">
        <v>13659</v>
      </c>
      <c r="F1028" s="599">
        <v>29.06</v>
      </c>
      <c r="G1028" s="600"/>
      <c r="H1028" s="683" t="s">
        <v>13658</v>
      </c>
      <c r="I1028" s="683"/>
      <c r="J1028" s="599">
        <v>134</v>
      </c>
    </row>
    <row r="1029" spans="1:10" ht="0.95" customHeight="1" thickTop="1">
      <c r="A1029" s="598"/>
      <c r="B1029" s="598"/>
      <c r="C1029" s="598"/>
      <c r="D1029" s="598"/>
      <c r="E1029" s="598"/>
      <c r="F1029" s="598"/>
      <c r="G1029" s="598"/>
      <c r="H1029" s="598"/>
      <c r="I1029" s="598"/>
      <c r="J1029" s="598"/>
    </row>
    <row r="1030" spans="1:10" ht="18" customHeight="1">
      <c r="A1030" s="613" t="s">
        <v>14378</v>
      </c>
      <c r="B1030" s="611" t="s">
        <v>13677</v>
      </c>
      <c r="C1030" s="613" t="s">
        <v>13676</v>
      </c>
      <c r="D1030" s="613" t="s">
        <v>13675</v>
      </c>
      <c r="E1030" s="684" t="s">
        <v>13674</v>
      </c>
      <c r="F1030" s="684"/>
      <c r="G1030" s="612" t="s">
        <v>13673</v>
      </c>
      <c r="H1030" s="611" t="s">
        <v>13672</v>
      </c>
      <c r="I1030" s="611" t="s">
        <v>13671</v>
      </c>
      <c r="J1030" s="611" t="s">
        <v>13670</v>
      </c>
    </row>
    <row r="1031" spans="1:10" ht="24" customHeight="1">
      <c r="A1031" s="609" t="s">
        <v>13669</v>
      </c>
      <c r="B1031" s="610" t="s">
        <v>13702</v>
      </c>
      <c r="C1031" s="609" t="s">
        <v>20</v>
      </c>
      <c r="D1031" s="609" t="s">
        <v>7677</v>
      </c>
      <c r="E1031" s="685" t="s">
        <v>13690</v>
      </c>
      <c r="F1031" s="685"/>
      <c r="G1031" s="608" t="s">
        <v>3</v>
      </c>
      <c r="H1031" s="607">
        <v>1</v>
      </c>
      <c r="I1031" s="606">
        <v>18.3</v>
      </c>
      <c r="J1031" s="606">
        <v>18.3</v>
      </c>
    </row>
    <row r="1032" spans="1:10" ht="24" customHeight="1">
      <c r="A1032" s="617" t="s">
        <v>13683</v>
      </c>
      <c r="B1032" s="618" t="s">
        <v>13878</v>
      </c>
      <c r="C1032" s="617" t="s">
        <v>20</v>
      </c>
      <c r="D1032" s="617" t="s">
        <v>7778</v>
      </c>
      <c r="E1032" s="686" t="s">
        <v>13690</v>
      </c>
      <c r="F1032" s="686"/>
      <c r="G1032" s="616" t="s">
        <v>3</v>
      </c>
      <c r="H1032" s="615">
        <v>1</v>
      </c>
      <c r="I1032" s="614">
        <v>0.37</v>
      </c>
      <c r="J1032" s="614">
        <v>0.37</v>
      </c>
    </row>
    <row r="1033" spans="1:10" ht="24" customHeight="1">
      <c r="A1033" s="604" t="s">
        <v>13666</v>
      </c>
      <c r="B1033" s="605" t="s">
        <v>13773</v>
      </c>
      <c r="C1033" s="604" t="s">
        <v>20</v>
      </c>
      <c r="D1033" s="604" t="s">
        <v>8243</v>
      </c>
      <c r="E1033" s="682" t="s">
        <v>13769</v>
      </c>
      <c r="F1033" s="682"/>
      <c r="G1033" s="603" t="s">
        <v>3</v>
      </c>
      <c r="H1033" s="602">
        <v>1</v>
      </c>
      <c r="I1033" s="601">
        <v>0.96</v>
      </c>
      <c r="J1033" s="601">
        <v>0.96</v>
      </c>
    </row>
    <row r="1034" spans="1:10" ht="24" customHeight="1">
      <c r="A1034" s="604" t="s">
        <v>13666</v>
      </c>
      <c r="B1034" s="605" t="s">
        <v>13877</v>
      </c>
      <c r="C1034" s="604" t="s">
        <v>20</v>
      </c>
      <c r="D1034" s="604" t="s">
        <v>9967</v>
      </c>
      <c r="E1034" s="682" t="s">
        <v>13767</v>
      </c>
      <c r="F1034" s="682"/>
      <c r="G1034" s="603" t="s">
        <v>3</v>
      </c>
      <c r="H1034" s="602">
        <v>1</v>
      </c>
      <c r="I1034" s="601">
        <v>14.12</v>
      </c>
      <c r="J1034" s="601">
        <v>14.12</v>
      </c>
    </row>
    <row r="1035" spans="1:10" ht="24" customHeight="1">
      <c r="A1035" s="604" t="s">
        <v>13666</v>
      </c>
      <c r="B1035" s="605" t="s">
        <v>13770</v>
      </c>
      <c r="C1035" s="604" t="s">
        <v>20</v>
      </c>
      <c r="D1035" s="604" t="s">
        <v>10155</v>
      </c>
      <c r="E1035" s="682" t="s">
        <v>13769</v>
      </c>
      <c r="F1035" s="682"/>
      <c r="G1035" s="603" t="s">
        <v>3</v>
      </c>
      <c r="H1035" s="602">
        <v>1</v>
      </c>
      <c r="I1035" s="601">
        <v>0.55000000000000004</v>
      </c>
      <c r="J1035" s="601">
        <v>0.55000000000000004</v>
      </c>
    </row>
    <row r="1036" spans="1:10" ht="24" customHeight="1">
      <c r="A1036" s="604" t="s">
        <v>13666</v>
      </c>
      <c r="B1036" s="605" t="s">
        <v>14379</v>
      </c>
      <c r="C1036" s="604" t="s">
        <v>20</v>
      </c>
      <c r="D1036" s="604" t="s">
        <v>10212</v>
      </c>
      <c r="E1036" s="682" t="s">
        <v>13678</v>
      </c>
      <c r="F1036" s="682"/>
      <c r="G1036" s="603" t="s">
        <v>3</v>
      </c>
      <c r="H1036" s="602">
        <v>1</v>
      </c>
      <c r="I1036" s="601">
        <v>0.62</v>
      </c>
      <c r="J1036" s="601">
        <v>0.62</v>
      </c>
    </row>
    <row r="1037" spans="1:10" ht="24" customHeight="1">
      <c r="A1037" s="604" t="s">
        <v>13666</v>
      </c>
      <c r="B1037" s="605" t="s">
        <v>14380</v>
      </c>
      <c r="C1037" s="604" t="s">
        <v>20</v>
      </c>
      <c r="D1037" s="604" t="s">
        <v>10070</v>
      </c>
      <c r="E1037" s="682" t="s">
        <v>13678</v>
      </c>
      <c r="F1037" s="682"/>
      <c r="G1037" s="603" t="s">
        <v>3</v>
      </c>
      <c r="H1037" s="602">
        <v>1</v>
      </c>
      <c r="I1037" s="601">
        <v>0.91</v>
      </c>
      <c r="J1037" s="601">
        <v>0.91</v>
      </c>
    </row>
    <row r="1038" spans="1:10" ht="24" customHeight="1">
      <c r="A1038" s="604" t="s">
        <v>13666</v>
      </c>
      <c r="B1038" s="605" t="s">
        <v>13766</v>
      </c>
      <c r="C1038" s="604" t="s">
        <v>20</v>
      </c>
      <c r="D1038" s="604" t="s">
        <v>12079</v>
      </c>
      <c r="E1038" s="682" t="s">
        <v>13765</v>
      </c>
      <c r="F1038" s="682"/>
      <c r="G1038" s="603" t="s">
        <v>3</v>
      </c>
      <c r="H1038" s="602">
        <v>1</v>
      </c>
      <c r="I1038" s="601">
        <v>0.06</v>
      </c>
      <c r="J1038" s="601">
        <v>0.06</v>
      </c>
    </row>
    <row r="1039" spans="1:10" ht="24" customHeight="1">
      <c r="A1039" s="604" t="s">
        <v>13666</v>
      </c>
      <c r="B1039" s="605" t="s">
        <v>13764</v>
      </c>
      <c r="C1039" s="604" t="s">
        <v>20</v>
      </c>
      <c r="D1039" s="604" t="s">
        <v>12694</v>
      </c>
      <c r="E1039" s="682" t="s">
        <v>13763</v>
      </c>
      <c r="F1039" s="682"/>
      <c r="G1039" s="603" t="s">
        <v>3</v>
      </c>
      <c r="H1039" s="602">
        <v>1</v>
      </c>
      <c r="I1039" s="601">
        <v>0.71</v>
      </c>
      <c r="J1039" s="601">
        <v>0.71</v>
      </c>
    </row>
    <row r="1040" spans="1:10" ht="25.5">
      <c r="A1040" s="600"/>
      <c r="B1040" s="600"/>
      <c r="C1040" s="600"/>
      <c r="D1040" s="600"/>
      <c r="E1040" s="600" t="s">
        <v>13662</v>
      </c>
      <c r="F1040" s="599">
        <v>7.8724328999999997</v>
      </c>
      <c r="G1040" s="600" t="s">
        <v>13661</v>
      </c>
      <c r="H1040" s="599">
        <v>6.62</v>
      </c>
      <c r="I1040" s="600" t="s">
        <v>13660</v>
      </c>
      <c r="J1040" s="599">
        <v>14.49</v>
      </c>
    </row>
    <row r="1041" spans="1:10" ht="15" thickBot="1">
      <c r="A1041" s="600"/>
      <c r="B1041" s="600"/>
      <c r="C1041" s="600"/>
      <c r="D1041" s="600"/>
      <c r="E1041" s="600" t="s">
        <v>13659</v>
      </c>
      <c r="F1041" s="599">
        <v>5.0599999999999996</v>
      </c>
      <c r="G1041" s="600"/>
      <c r="H1041" s="683" t="s">
        <v>13658</v>
      </c>
      <c r="I1041" s="683"/>
      <c r="J1041" s="599">
        <v>23.36</v>
      </c>
    </row>
    <row r="1042" spans="1:10" ht="0.95" customHeight="1" thickTop="1">
      <c r="A1042" s="598"/>
      <c r="B1042" s="598"/>
      <c r="C1042" s="598"/>
      <c r="D1042" s="598"/>
      <c r="E1042" s="598"/>
      <c r="F1042" s="598"/>
      <c r="G1042" s="598"/>
      <c r="H1042" s="598"/>
      <c r="I1042" s="598"/>
      <c r="J1042" s="598"/>
    </row>
    <row r="1043" spans="1:10" ht="18" customHeight="1">
      <c r="A1043" s="613" t="s">
        <v>14378</v>
      </c>
      <c r="B1043" s="611" t="s">
        <v>13677</v>
      </c>
      <c r="C1043" s="613" t="s">
        <v>13676</v>
      </c>
      <c r="D1043" s="613" t="s">
        <v>13675</v>
      </c>
      <c r="E1043" s="684" t="s">
        <v>13674</v>
      </c>
      <c r="F1043" s="684"/>
      <c r="G1043" s="612" t="s">
        <v>13673</v>
      </c>
      <c r="H1043" s="611" t="s">
        <v>13672</v>
      </c>
      <c r="I1043" s="611" t="s">
        <v>13671</v>
      </c>
      <c r="J1043" s="611" t="s">
        <v>13670</v>
      </c>
    </row>
    <row r="1044" spans="1:10" ht="24" customHeight="1">
      <c r="A1044" s="609" t="s">
        <v>13669</v>
      </c>
      <c r="B1044" s="610" t="s">
        <v>13701</v>
      </c>
      <c r="C1044" s="609" t="s">
        <v>20</v>
      </c>
      <c r="D1044" s="609" t="s">
        <v>7662</v>
      </c>
      <c r="E1044" s="685" t="s">
        <v>13690</v>
      </c>
      <c r="F1044" s="685"/>
      <c r="G1044" s="608" t="s">
        <v>3</v>
      </c>
      <c r="H1044" s="607">
        <v>1</v>
      </c>
      <c r="I1044" s="606">
        <v>14</v>
      </c>
      <c r="J1044" s="606">
        <v>14</v>
      </c>
    </row>
    <row r="1045" spans="1:10" ht="24" customHeight="1">
      <c r="A1045" s="617" t="s">
        <v>13683</v>
      </c>
      <c r="B1045" s="618" t="s">
        <v>13892</v>
      </c>
      <c r="C1045" s="617" t="s">
        <v>20</v>
      </c>
      <c r="D1045" s="617" t="s">
        <v>7763</v>
      </c>
      <c r="E1045" s="686" t="s">
        <v>13690</v>
      </c>
      <c r="F1045" s="686"/>
      <c r="G1045" s="616" t="s">
        <v>3</v>
      </c>
      <c r="H1045" s="615">
        <v>1</v>
      </c>
      <c r="I1045" s="614">
        <v>0.26</v>
      </c>
      <c r="J1045" s="614">
        <v>0.26</v>
      </c>
    </row>
    <row r="1046" spans="1:10" ht="24" customHeight="1">
      <c r="A1046" s="604" t="s">
        <v>13666</v>
      </c>
      <c r="B1046" s="605" t="s">
        <v>13891</v>
      </c>
      <c r="C1046" s="604" t="s">
        <v>20</v>
      </c>
      <c r="D1046" s="604" t="s">
        <v>8219</v>
      </c>
      <c r="E1046" s="682" t="s">
        <v>13767</v>
      </c>
      <c r="F1046" s="682"/>
      <c r="G1046" s="603" t="s">
        <v>3</v>
      </c>
      <c r="H1046" s="602">
        <v>1</v>
      </c>
      <c r="I1046" s="601">
        <v>9.93</v>
      </c>
      <c r="J1046" s="601">
        <v>9.93</v>
      </c>
    </row>
    <row r="1047" spans="1:10" ht="24" customHeight="1">
      <c r="A1047" s="604" t="s">
        <v>13666</v>
      </c>
      <c r="B1047" s="605" t="s">
        <v>13773</v>
      </c>
      <c r="C1047" s="604" t="s">
        <v>20</v>
      </c>
      <c r="D1047" s="604" t="s">
        <v>8243</v>
      </c>
      <c r="E1047" s="682" t="s">
        <v>13769</v>
      </c>
      <c r="F1047" s="682"/>
      <c r="G1047" s="603" t="s">
        <v>3</v>
      </c>
      <c r="H1047" s="602">
        <v>1</v>
      </c>
      <c r="I1047" s="601">
        <v>0.96</v>
      </c>
      <c r="J1047" s="601">
        <v>0.96</v>
      </c>
    </row>
    <row r="1048" spans="1:10" ht="24" customHeight="1">
      <c r="A1048" s="604" t="s">
        <v>13666</v>
      </c>
      <c r="B1048" s="605" t="s">
        <v>14380</v>
      </c>
      <c r="C1048" s="604" t="s">
        <v>20</v>
      </c>
      <c r="D1048" s="604" t="s">
        <v>10070</v>
      </c>
      <c r="E1048" s="682" t="s">
        <v>13678</v>
      </c>
      <c r="F1048" s="682"/>
      <c r="G1048" s="603" t="s">
        <v>3</v>
      </c>
      <c r="H1048" s="602">
        <v>1</v>
      </c>
      <c r="I1048" s="601">
        <v>0.91</v>
      </c>
      <c r="J1048" s="601">
        <v>0.91</v>
      </c>
    </row>
    <row r="1049" spans="1:10" ht="24" customHeight="1">
      <c r="A1049" s="604" t="s">
        <v>13666</v>
      </c>
      <c r="B1049" s="605" t="s">
        <v>14379</v>
      </c>
      <c r="C1049" s="604" t="s">
        <v>20</v>
      </c>
      <c r="D1049" s="604" t="s">
        <v>10212</v>
      </c>
      <c r="E1049" s="682" t="s">
        <v>13678</v>
      </c>
      <c r="F1049" s="682"/>
      <c r="G1049" s="603" t="s">
        <v>3</v>
      </c>
      <c r="H1049" s="602">
        <v>1</v>
      </c>
      <c r="I1049" s="601">
        <v>0.62</v>
      </c>
      <c r="J1049" s="601">
        <v>0.62</v>
      </c>
    </row>
    <row r="1050" spans="1:10" ht="24" customHeight="1">
      <c r="A1050" s="604" t="s">
        <v>13666</v>
      </c>
      <c r="B1050" s="605" t="s">
        <v>13770</v>
      </c>
      <c r="C1050" s="604" t="s">
        <v>20</v>
      </c>
      <c r="D1050" s="604" t="s">
        <v>10155</v>
      </c>
      <c r="E1050" s="682" t="s">
        <v>13769</v>
      </c>
      <c r="F1050" s="682"/>
      <c r="G1050" s="603" t="s">
        <v>3</v>
      </c>
      <c r="H1050" s="602">
        <v>1</v>
      </c>
      <c r="I1050" s="601">
        <v>0.55000000000000004</v>
      </c>
      <c r="J1050" s="601">
        <v>0.55000000000000004</v>
      </c>
    </row>
    <row r="1051" spans="1:10" ht="24" customHeight="1">
      <c r="A1051" s="604" t="s">
        <v>13666</v>
      </c>
      <c r="B1051" s="605" t="s">
        <v>13766</v>
      </c>
      <c r="C1051" s="604" t="s">
        <v>20</v>
      </c>
      <c r="D1051" s="604" t="s">
        <v>12079</v>
      </c>
      <c r="E1051" s="682" t="s">
        <v>13765</v>
      </c>
      <c r="F1051" s="682"/>
      <c r="G1051" s="603" t="s">
        <v>3</v>
      </c>
      <c r="H1051" s="602">
        <v>1</v>
      </c>
      <c r="I1051" s="601">
        <v>0.06</v>
      </c>
      <c r="J1051" s="601">
        <v>0.06</v>
      </c>
    </row>
    <row r="1052" spans="1:10" ht="24" customHeight="1">
      <c r="A1052" s="604" t="s">
        <v>13666</v>
      </c>
      <c r="B1052" s="605" t="s">
        <v>13764</v>
      </c>
      <c r="C1052" s="604" t="s">
        <v>20</v>
      </c>
      <c r="D1052" s="604" t="s">
        <v>12694</v>
      </c>
      <c r="E1052" s="682" t="s">
        <v>13763</v>
      </c>
      <c r="F1052" s="682"/>
      <c r="G1052" s="603" t="s">
        <v>3</v>
      </c>
      <c r="H1052" s="602">
        <v>1</v>
      </c>
      <c r="I1052" s="601">
        <v>0.71</v>
      </c>
      <c r="J1052" s="601">
        <v>0.71</v>
      </c>
    </row>
    <row r="1053" spans="1:10" ht="25.5">
      <c r="A1053" s="600"/>
      <c r="B1053" s="600"/>
      <c r="C1053" s="600"/>
      <c r="D1053" s="600"/>
      <c r="E1053" s="600" t="s">
        <v>13662</v>
      </c>
      <c r="F1053" s="599">
        <v>5.5362381999999997</v>
      </c>
      <c r="G1053" s="600" t="s">
        <v>13661</v>
      </c>
      <c r="H1053" s="599">
        <v>4.6500000000000004</v>
      </c>
      <c r="I1053" s="600" t="s">
        <v>13660</v>
      </c>
      <c r="J1053" s="599">
        <v>10.19</v>
      </c>
    </row>
    <row r="1054" spans="1:10" ht="15" thickBot="1">
      <c r="A1054" s="600"/>
      <c r="B1054" s="600"/>
      <c r="C1054" s="600"/>
      <c r="D1054" s="600"/>
      <c r="E1054" s="600" t="s">
        <v>13659</v>
      </c>
      <c r="F1054" s="599">
        <v>3.87</v>
      </c>
      <c r="G1054" s="600"/>
      <c r="H1054" s="683" t="s">
        <v>13658</v>
      </c>
      <c r="I1054" s="683"/>
      <c r="J1054" s="599">
        <v>17.87</v>
      </c>
    </row>
    <row r="1055" spans="1:10" ht="0.95" customHeight="1" thickTop="1">
      <c r="A1055" s="598"/>
      <c r="B1055" s="598"/>
      <c r="C1055" s="598"/>
      <c r="D1055" s="598"/>
      <c r="E1055" s="598"/>
      <c r="F1055" s="598"/>
      <c r="G1055" s="598"/>
      <c r="H1055" s="598"/>
      <c r="I1055" s="598"/>
      <c r="J1055" s="598"/>
    </row>
    <row r="1056" spans="1:10" ht="18" customHeight="1">
      <c r="A1056" s="613" t="s">
        <v>14378</v>
      </c>
      <c r="B1056" s="611" t="s">
        <v>13677</v>
      </c>
      <c r="C1056" s="613" t="s">
        <v>13676</v>
      </c>
      <c r="D1056" s="613" t="s">
        <v>13675</v>
      </c>
      <c r="E1056" s="684" t="s">
        <v>13674</v>
      </c>
      <c r="F1056" s="684"/>
      <c r="G1056" s="612" t="s">
        <v>13673</v>
      </c>
      <c r="H1056" s="611" t="s">
        <v>13672</v>
      </c>
      <c r="I1056" s="611" t="s">
        <v>13671</v>
      </c>
      <c r="J1056" s="611" t="s">
        <v>13670</v>
      </c>
    </row>
    <row r="1057" spans="1:10" ht="24" customHeight="1">
      <c r="A1057" s="609" t="s">
        <v>13669</v>
      </c>
      <c r="B1057" s="610" t="s">
        <v>14371</v>
      </c>
      <c r="C1057" s="609" t="s">
        <v>20</v>
      </c>
      <c r="D1057" s="609" t="s">
        <v>7675</v>
      </c>
      <c r="E1057" s="685" t="s">
        <v>13690</v>
      </c>
      <c r="F1057" s="685"/>
      <c r="G1057" s="608" t="s">
        <v>3</v>
      </c>
      <c r="H1057" s="607">
        <v>1</v>
      </c>
      <c r="I1057" s="606">
        <v>17.48</v>
      </c>
      <c r="J1057" s="606">
        <v>17.48</v>
      </c>
    </row>
    <row r="1058" spans="1:10" ht="24" customHeight="1">
      <c r="A1058" s="617" t="s">
        <v>13683</v>
      </c>
      <c r="B1058" s="618" t="s">
        <v>13880</v>
      </c>
      <c r="C1058" s="617" t="s">
        <v>20</v>
      </c>
      <c r="D1058" s="617" t="s">
        <v>7776</v>
      </c>
      <c r="E1058" s="686" t="s">
        <v>13690</v>
      </c>
      <c r="F1058" s="686"/>
      <c r="G1058" s="616" t="s">
        <v>3</v>
      </c>
      <c r="H1058" s="615">
        <v>1</v>
      </c>
      <c r="I1058" s="614">
        <v>0.11</v>
      </c>
      <c r="J1058" s="614">
        <v>0.11</v>
      </c>
    </row>
    <row r="1059" spans="1:10" ht="24" customHeight="1">
      <c r="A1059" s="604" t="s">
        <v>13666</v>
      </c>
      <c r="B1059" s="605" t="s">
        <v>13773</v>
      </c>
      <c r="C1059" s="604" t="s">
        <v>20</v>
      </c>
      <c r="D1059" s="604" t="s">
        <v>8243</v>
      </c>
      <c r="E1059" s="682" t="s">
        <v>13769</v>
      </c>
      <c r="F1059" s="682"/>
      <c r="G1059" s="603" t="s">
        <v>3</v>
      </c>
      <c r="H1059" s="602">
        <v>1</v>
      </c>
      <c r="I1059" s="601">
        <v>0.96</v>
      </c>
      <c r="J1059" s="601">
        <v>0.96</v>
      </c>
    </row>
    <row r="1060" spans="1:10" ht="24" customHeight="1">
      <c r="A1060" s="604" t="s">
        <v>13666</v>
      </c>
      <c r="B1060" s="605" t="s">
        <v>13879</v>
      </c>
      <c r="C1060" s="604" t="s">
        <v>20</v>
      </c>
      <c r="D1060" s="604" t="s">
        <v>9168</v>
      </c>
      <c r="E1060" s="682" t="s">
        <v>13767</v>
      </c>
      <c r="F1060" s="682"/>
      <c r="G1060" s="603" t="s">
        <v>3</v>
      </c>
      <c r="H1060" s="602">
        <v>1</v>
      </c>
      <c r="I1060" s="601">
        <v>13.66</v>
      </c>
      <c r="J1060" s="601">
        <v>13.66</v>
      </c>
    </row>
    <row r="1061" spans="1:10" ht="24" customHeight="1">
      <c r="A1061" s="604" t="s">
        <v>13666</v>
      </c>
      <c r="B1061" s="605" t="s">
        <v>13986</v>
      </c>
      <c r="C1061" s="604" t="s">
        <v>20</v>
      </c>
      <c r="D1061" s="604" t="s">
        <v>10210</v>
      </c>
      <c r="E1061" s="682" t="s">
        <v>13678</v>
      </c>
      <c r="F1061" s="682"/>
      <c r="G1061" s="603" t="s">
        <v>3</v>
      </c>
      <c r="H1061" s="602">
        <v>1</v>
      </c>
      <c r="I1061" s="601">
        <v>0.38</v>
      </c>
      <c r="J1061" s="601">
        <v>0.38</v>
      </c>
    </row>
    <row r="1062" spans="1:10" ht="24" customHeight="1">
      <c r="A1062" s="604" t="s">
        <v>13666</v>
      </c>
      <c r="B1062" s="605" t="s">
        <v>13985</v>
      </c>
      <c r="C1062" s="604" t="s">
        <v>20</v>
      </c>
      <c r="D1062" s="604" t="s">
        <v>10068</v>
      </c>
      <c r="E1062" s="682" t="s">
        <v>13678</v>
      </c>
      <c r="F1062" s="682"/>
      <c r="G1062" s="603" t="s">
        <v>3</v>
      </c>
      <c r="H1062" s="602">
        <v>1</v>
      </c>
      <c r="I1062" s="601">
        <v>1.05</v>
      </c>
      <c r="J1062" s="601">
        <v>1.05</v>
      </c>
    </row>
    <row r="1063" spans="1:10" ht="24" customHeight="1">
      <c r="A1063" s="604" t="s">
        <v>13666</v>
      </c>
      <c r="B1063" s="605" t="s">
        <v>13770</v>
      </c>
      <c r="C1063" s="604" t="s">
        <v>20</v>
      </c>
      <c r="D1063" s="604" t="s">
        <v>10155</v>
      </c>
      <c r="E1063" s="682" t="s">
        <v>13769</v>
      </c>
      <c r="F1063" s="682"/>
      <c r="G1063" s="603" t="s">
        <v>3</v>
      </c>
      <c r="H1063" s="602">
        <v>1</v>
      </c>
      <c r="I1063" s="601">
        <v>0.55000000000000004</v>
      </c>
      <c r="J1063" s="601">
        <v>0.55000000000000004</v>
      </c>
    </row>
    <row r="1064" spans="1:10" ht="24" customHeight="1">
      <c r="A1064" s="604" t="s">
        <v>13666</v>
      </c>
      <c r="B1064" s="605" t="s">
        <v>13766</v>
      </c>
      <c r="C1064" s="604" t="s">
        <v>20</v>
      </c>
      <c r="D1064" s="604" t="s">
        <v>12079</v>
      </c>
      <c r="E1064" s="682" t="s">
        <v>13765</v>
      </c>
      <c r="F1064" s="682"/>
      <c r="G1064" s="603" t="s">
        <v>3</v>
      </c>
      <c r="H1064" s="602">
        <v>1</v>
      </c>
      <c r="I1064" s="601">
        <v>0.06</v>
      </c>
      <c r="J1064" s="601">
        <v>0.06</v>
      </c>
    </row>
    <row r="1065" spans="1:10" ht="24" customHeight="1">
      <c r="A1065" s="604" t="s">
        <v>13666</v>
      </c>
      <c r="B1065" s="605" t="s">
        <v>13764</v>
      </c>
      <c r="C1065" s="604" t="s">
        <v>20</v>
      </c>
      <c r="D1065" s="604" t="s">
        <v>12694</v>
      </c>
      <c r="E1065" s="682" t="s">
        <v>13763</v>
      </c>
      <c r="F1065" s="682"/>
      <c r="G1065" s="603" t="s">
        <v>3</v>
      </c>
      <c r="H1065" s="602">
        <v>1</v>
      </c>
      <c r="I1065" s="601">
        <v>0.71</v>
      </c>
      <c r="J1065" s="601">
        <v>0.71</v>
      </c>
    </row>
    <row r="1066" spans="1:10" ht="25.5">
      <c r="A1066" s="600"/>
      <c r="B1066" s="600"/>
      <c r="C1066" s="600"/>
      <c r="D1066" s="600"/>
      <c r="E1066" s="600" t="s">
        <v>13662</v>
      </c>
      <c r="F1066" s="599">
        <v>7.4812561000000004</v>
      </c>
      <c r="G1066" s="600" t="s">
        <v>13661</v>
      </c>
      <c r="H1066" s="599">
        <v>6.29</v>
      </c>
      <c r="I1066" s="600" t="s">
        <v>13660</v>
      </c>
      <c r="J1066" s="599">
        <v>13.77</v>
      </c>
    </row>
    <row r="1067" spans="1:10" ht="15" thickBot="1">
      <c r="A1067" s="600"/>
      <c r="B1067" s="600"/>
      <c r="C1067" s="600"/>
      <c r="D1067" s="600"/>
      <c r="E1067" s="600" t="s">
        <v>13659</v>
      </c>
      <c r="F1067" s="599">
        <v>4.84</v>
      </c>
      <c r="G1067" s="600"/>
      <c r="H1067" s="683" t="s">
        <v>13658</v>
      </c>
      <c r="I1067" s="683"/>
      <c r="J1067" s="599">
        <v>22.32</v>
      </c>
    </row>
    <row r="1068" spans="1:10" ht="0.95" customHeight="1" thickTop="1">
      <c r="A1068" s="598"/>
      <c r="B1068" s="598"/>
      <c r="C1068" s="598"/>
      <c r="D1068" s="598"/>
      <c r="E1068" s="598"/>
      <c r="F1068" s="598"/>
      <c r="G1068" s="598"/>
      <c r="H1068" s="598"/>
      <c r="I1068" s="598"/>
      <c r="J1068" s="598"/>
    </row>
    <row r="1069" spans="1:10" ht="18" customHeight="1">
      <c r="A1069" s="613" t="s">
        <v>14378</v>
      </c>
      <c r="B1069" s="611" t="s">
        <v>13677</v>
      </c>
      <c r="C1069" s="613" t="s">
        <v>13676</v>
      </c>
      <c r="D1069" s="613" t="s">
        <v>13675</v>
      </c>
      <c r="E1069" s="684" t="s">
        <v>13674</v>
      </c>
      <c r="F1069" s="684"/>
      <c r="G1069" s="612" t="s">
        <v>13673</v>
      </c>
      <c r="H1069" s="611" t="s">
        <v>13672</v>
      </c>
      <c r="I1069" s="611" t="s">
        <v>13671</v>
      </c>
      <c r="J1069" s="611" t="s">
        <v>13670</v>
      </c>
    </row>
    <row r="1070" spans="1:10" ht="24" customHeight="1">
      <c r="A1070" s="609" t="s">
        <v>13669</v>
      </c>
      <c r="B1070" s="610" t="s">
        <v>13691</v>
      </c>
      <c r="C1070" s="609" t="s">
        <v>20</v>
      </c>
      <c r="D1070" s="609" t="s">
        <v>7721</v>
      </c>
      <c r="E1070" s="685" t="s">
        <v>13690</v>
      </c>
      <c r="F1070" s="685"/>
      <c r="G1070" s="608" t="s">
        <v>3</v>
      </c>
      <c r="H1070" s="607">
        <v>1</v>
      </c>
      <c r="I1070" s="606">
        <v>14.02</v>
      </c>
      <c r="J1070" s="606">
        <v>14.02</v>
      </c>
    </row>
    <row r="1071" spans="1:10" ht="24" customHeight="1">
      <c r="A1071" s="617" t="s">
        <v>13683</v>
      </c>
      <c r="B1071" s="618" t="s">
        <v>13856</v>
      </c>
      <c r="C1071" s="617" t="s">
        <v>20</v>
      </c>
      <c r="D1071" s="617" t="s">
        <v>7822</v>
      </c>
      <c r="E1071" s="686" t="s">
        <v>13690</v>
      </c>
      <c r="F1071" s="686"/>
      <c r="G1071" s="616" t="s">
        <v>3</v>
      </c>
      <c r="H1071" s="615">
        <v>1</v>
      </c>
      <c r="I1071" s="614">
        <v>0.15</v>
      </c>
      <c r="J1071" s="614">
        <v>0.15</v>
      </c>
    </row>
    <row r="1072" spans="1:10" ht="24" customHeight="1">
      <c r="A1072" s="604" t="s">
        <v>13666</v>
      </c>
      <c r="B1072" s="605" t="s">
        <v>13773</v>
      </c>
      <c r="C1072" s="604" t="s">
        <v>20</v>
      </c>
      <c r="D1072" s="604" t="s">
        <v>8243</v>
      </c>
      <c r="E1072" s="682" t="s">
        <v>13769</v>
      </c>
      <c r="F1072" s="682"/>
      <c r="G1072" s="603" t="s">
        <v>3</v>
      </c>
      <c r="H1072" s="602">
        <v>1</v>
      </c>
      <c r="I1072" s="601">
        <v>0.96</v>
      </c>
      <c r="J1072" s="601">
        <v>0.96</v>
      </c>
    </row>
    <row r="1073" spans="1:10" ht="24" customHeight="1">
      <c r="A1073" s="604" t="s">
        <v>13666</v>
      </c>
      <c r="B1073" s="605" t="s">
        <v>13978</v>
      </c>
      <c r="C1073" s="604" t="s">
        <v>20</v>
      </c>
      <c r="D1073" s="604" t="s">
        <v>10226</v>
      </c>
      <c r="E1073" s="682" t="s">
        <v>13678</v>
      </c>
      <c r="F1073" s="682"/>
      <c r="G1073" s="603" t="s">
        <v>3</v>
      </c>
      <c r="H1073" s="602">
        <v>1</v>
      </c>
      <c r="I1073" s="601">
        <v>0.41</v>
      </c>
      <c r="J1073" s="601">
        <v>0.41</v>
      </c>
    </row>
    <row r="1074" spans="1:10" ht="24" customHeight="1">
      <c r="A1074" s="604" t="s">
        <v>13666</v>
      </c>
      <c r="B1074" s="605" t="s">
        <v>13977</v>
      </c>
      <c r="C1074" s="604" t="s">
        <v>20</v>
      </c>
      <c r="D1074" s="604" t="s">
        <v>10084</v>
      </c>
      <c r="E1074" s="682" t="s">
        <v>13678</v>
      </c>
      <c r="F1074" s="682"/>
      <c r="G1074" s="603" t="s">
        <v>3</v>
      </c>
      <c r="H1074" s="602">
        <v>1</v>
      </c>
      <c r="I1074" s="601">
        <v>1.01</v>
      </c>
      <c r="J1074" s="601">
        <v>1.01</v>
      </c>
    </row>
    <row r="1075" spans="1:10" ht="24" customHeight="1">
      <c r="A1075" s="604" t="s">
        <v>13666</v>
      </c>
      <c r="B1075" s="605" t="s">
        <v>13770</v>
      </c>
      <c r="C1075" s="604" t="s">
        <v>20</v>
      </c>
      <c r="D1075" s="604" t="s">
        <v>10155</v>
      </c>
      <c r="E1075" s="682" t="s">
        <v>13769</v>
      </c>
      <c r="F1075" s="682"/>
      <c r="G1075" s="603" t="s">
        <v>3</v>
      </c>
      <c r="H1075" s="602">
        <v>1</v>
      </c>
      <c r="I1075" s="601">
        <v>0.55000000000000004</v>
      </c>
      <c r="J1075" s="601">
        <v>0.55000000000000004</v>
      </c>
    </row>
    <row r="1076" spans="1:10" ht="24" customHeight="1">
      <c r="A1076" s="604" t="s">
        <v>13666</v>
      </c>
      <c r="B1076" s="605" t="s">
        <v>13855</v>
      </c>
      <c r="C1076" s="604" t="s">
        <v>20</v>
      </c>
      <c r="D1076" s="604" t="s">
        <v>12108</v>
      </c>
      <c r="E1076" s="682" t="s">
        <v>13767</v>
      </c>
      <c r="F1076" s="682"/>
      <c r="G1076" s="603" t="s">
        <v>3</v>
      </c>
      <c r="H1076" s="602">
        <v>1</v>
      </c>
      <c r="I1076" s="601">
        <v>10.17</v>
      </c>
      <c r="J1076" s="601">
        <v>10.17</v>
      </c>
    </row>
    <row r="1077" spans="1:10" ht="24" customHeight="1">
      <c r="A1077" s="604" t="s">
        <v>13666</v>
      </c>
      <c r="B1077" s="605" t="s">
        <v>13766</v>
      </c>
      <c r="C1077" s="604" t="s">
        <v>20</v>
      </c>
      <c r="D1077" s="604" t="s">
        <v>12079</v>
      </c>
      <c r="E1077" s="682" t="s">
        <v>13765</v>
      </c>
      <c r="F1077" s="682"/>
      <c r="G1077" s="603" t="s">
        <v>3</v>
      </c>
      <c r="H1077" s="602">
        <v>1</v>
      </c>
      <c r="I1077" s="601">
        <v>0.06</v>
      </c>
      <c r="J1077" s="601">
        <v>0.06</v>
      </c>
    </row>
    <row r="1078" spans="1:10" ht="24" customHeight="1">
      <c r="A1078" s="604" t="s">
        <v>13666</v>
      </c>
      <c r="B1078" s="605" t="s">
        <v>13764</v>
      </c>
      <c r="C1078" s="604" t="s">
        <v>20</v>
      </c>
      <c r="D1078" s="604" t="s">
        <v>12694</v>
      </c>
      <c r="E1078" s="682" t="s">
        <v>13763</v>
      </c>
      <c r="F1078" s="682"/>
      <c r="G1078" s="603" t="s">
        <v>3</v>
      </c>
      <c r="H1078" s="602">
        <v>1</v>
      </c>
      <c r="I1078" s="601">
        <v>0.71</v>
      </c>
      <c r="J1078" s="601">
        <v>0.71</v>
      </c>
    </row>
    <row r="1079" spans="1:10" ht="25.5">
      <c r="A1079" s="600"/>
      <c r="B1079" s="600"/>
      <c r="C1079" s="600"/>
      <c r="D1079" s="600"/>
      <c r="E1079" s="600" t="s">
        <v>13662</v>
      </c>
      <c r="F1079" s="599">
        <v>5.6068673000000002</v>
      </c>
      <c r="G1079" s="600" t="s">
        <v>13661</v>
      </c>
      <c r="H1079" s="599">
        <v>4.71</v>
      </c>
      <c r="I1079" s="600" t="s">
        <v>13660</v>
      </c>
      <c r="J1079" s="599">
        <v>10.32</v>
      </c>
    </row>
    <row r="1080" spans="1:10" ht="15" thickBot="1">
      <c r="A1080" s="600"/>
      <c r="B1080" s="600"/>
      <c r="C1080" s="600"/>
      <c r="D1080" s="600"/>
      <c r="E1080" s="600" t="s">
        <v>13659</v>
      </c>
      <c r="F1080" s="599">
        <v>3.88</v>
      </c>
      <c r="G1080" s="600"/>
      <c r="H1080" s="683" t="s">
        <v>13658</v>
      </c>
      <c r="I1080" s="683"/>
      <c r="J1080" s="599">
        <v>17.899999999999999</v>
      </c>
    </row>
    <row r="1081" spans="1:10" ht="0.95" customHeight="1" thickTop="1">
      <c r="A1081" s="598"/>
      <c r="B1081" s="598"/>
      <c r="C1081" s="598"/>
      <c r="D1081" s="598"/>
      <c r="E1081" s="598"/>
      <c r="F1081" s="598"/>
      <c r="G1081" s="598"/>
      <c r="H1081" s="598"/>
      <c r="I1081" s="598"/>
      <c r="J1081" s="598"/>
    </row>
    <row r="1082" spans="1:10" ht="18" customHeight="1">
      <c r="A1082" s="613" t="s">
        <v>14378</v>
      </c>
      <c r="B1082" s="611" t="s">
        <v>13677</v>
      </c>
      <c r="C1082" s="613" t="s">
        <v>13676</v>
      </c>
      <c r="D1082" s="613" t="s">
        <v>13675</v>
      </c>
      <c r="E1082" s="684" t="s">
        <v>13674</v>
      </c>
      <c r="F1082" s="684"/>
      <c r="G1082" s="612" t="s">
        <v>13673</v>
      </c>
      <c r="H1082" s="611" t="s">
        <v>13672</v>
      </c>
      <c r="I1082" s="611" t="s">
        <v>13671</v>
      </c>
      <c r="J1082" s="611" t="s">
        <v>13670</v>
      </c>
    </row>
    <row r="1083" spans="1:10" ht="24" customHeight="1">
      <c r="A1083" s="609" t="s">
        <v>13669</v>
      </c>
      <c r="B1083" s="610" t="s">
        <v>13733</v>
      </c>
      <c r="C1083" s="609" t="s">
        <v>20</v>
      </c>
      <c r="D1083" s="609" t="s">
        <v>7714</v>
      </c>
      <c r="E1083" s="685" t="s">
        <v>13690</v>
      </c>
      <c r="F1083" s="685"/>
      <c r="G1083" s="608" t="s">
        <v>3</v>
      </c>
      <c r="H1083" s="607">
        <v>1</v>
      </c>
      <c r="I1083" s="606">
        <v>17.670000000000002</v>
      </c>
      <c r="J1083" s="606">
        <v>17.670000000000002</v>
      </c>
    </row>
    <row r="1084" spans="1:10" ht="24" customHeight="1">
      <c r="A1084" s="617" t="s">
        <v>13683</v>
      </c>
      <c r="B1084" s="618" t="s">
        <v>13866</v>
      </c>
      <c r="C1084" s="617" t="s">
        <v>20</v>
      </c>
      <c r="D1084" s="617" t="s">
        <v>7815</v>
      </c>
      <c r="E1084" s="686" t="s">
        <v>13690</v>
      </c>
      <c r="F1084" s="686"/>
      <c r="G1084" s="616" t="s">
        <v>3</v>
      </c>
      <c r="H1084" s="615">
        <v>1</v>
      </c>
      <c r="I1084" s="614">
        <v>0.2</v>
      </c>
      <c r="J1084" s="614">
        <v>0.2</v>
      </c>
    </row>
    <row r="1085" spans="1:10" ht="24" customHeight="1">
      <c r="A1085" s="604" t="s">
        <v>13666</v>
      </c>
      <c r="B1085" s="605" t="s">
        <v>13773</v>
      </c>
      <c r="C1085" s="604" t="s">
        <v>20</v>
      </c>
      <c r="D1085" s="604" t="s">
        <v>8243</v>
      </c>
      <c r="E1085" s="682" t="s">
        <v>13769</v>
      </c>
      <c r="F1085" s="682"/>
      <c r="G1085" s="603" t="s">
        <v>3</v>
      </c>
      <c r="H1085" s="602">
        <v>1</v>
      </c>
      <c r="I1085" s="601">
        <v>0.96</v>
      </c>
      <c r="J1085" s="601">
        <v>0.96</v>
      </c>
    </row>
    <row r="1086" spans="1:10" ht="24" customHeight="1">
      <c r="A1086" s="604" t="s">
        <v>13666</v>
      </c>
      <c r="B1086" s="605" t="s">
        <v>13812</v>
      </c>
      <c r="C1086" s="604" t="s">
        <v>20</v>
      </c>
      <c r="D1086" s="604" t="s">
        <v>10080</v>
      </c>
      <c r="E1086" s="682" t="s">
        <v>13678</v>
      </c>
      <c r="F1086" s="682"/>
      <c r="G1086" s="603" t="s">
        <v>3</v>
      </c>
      <c r="H1086" s="602">
        <v>1</v>
      </c>
      <c r="I1086" s="601">
        <v>0.95</v>
      </c>
      <c r="J1086" s="601">
        <v>0.95</v>
      </c>
    </row>
    <row r="1087" spans="1:10" ht="24" customHeight="1">
      <c r="A1087" s="604" t="s">
        <v>13666</v>
      </c>
      <c r="B1087" s="605" t="s">
        <v>13811</v>
      </c>
      <c r="C1087" s="604" t="s">
        <v>20</v>
      </c>
      <c r="D1087" s="604" t="s">
        <v>10222</v>
      </c>
      <c r="E1087" s="682" t="s">
        <v>13678</v>
      </c>
      <c r="F1087" s="682"/>
      <c r="G1087" s="603" t="s">
        <v>3</v>
      </c>
      <c r="H1087" s="602">
        <v>1</v>
      </c>
      <c r="I1087" s="601">
        <v>0.57999999999999996</v>
      </c>
      <c r="J1087" s="601">
        <v>0.57999999999999996</v>
      </c>
    </row>
    <row r="1088" spans="1:10" ht="24" customHeight="1">
      <c r="A1088" s="604" t="s">
        <v>13666</v>
      </c>
      <c r="B1088" s="605" t="s">
        <v>13770</v>
      </c>
      <c r="C1088" s="604" t="s">
        <v>20</v>
      </c>
      <c r="D1088" s="604" t="s">
        <v>10155</v>
      </c>
      <c r="E1088" s="682" t="s">
        <v>13769</v>
      </c>
      <c r="F1088" s="682"/>
      <c r="G1088" s="603" t="s">
        <v>3</v>
      </c>
      <c r="H1088" s="602">
        <v>1</v>
      </c>
      <c r="I1088" s="601">
        <v>0.55000000000000004</v>
      </c>
      <c r="J1088" s="601">
        <v>0.55000000000000004</v>
      </c>
    </row>
    <row r="1089" spans="1:10" ht="24" customHeight="1">
      <c r="A1089" s="604" t="s">
        <v>13666</v>
      </c>
      <c r="B1089" s="605" t="s">
        <v>13865</v>
      </c>
      <c r="C1089" s="604" t="s">
        <v>20</v>
      </c>
      <c r="D1089" s="604" t="s">
        <v>11555</v>
      </c>
      <c r="E1089" s="682" t="s">
        <v>13767</v>
      </c>
      <c r="F1089" s="682"/>
      <c r="G1089" s="603" t="s">
        <v>3</v>
      </c>
      <c r="H1089" s="602">
        <v>1</v>
      </c>
      <c r="I1089" s="601">
        <v>13.66</v>
      </c>
      <c r="J1089" s="601">
        <v>13.66</v>
      </c>
    </row>
    <row r="1090" spans="1:10" ht="24" customHeight="1">
      <c r="A1090" s="604" t="s">
        <v>13666</v>
      </c>
      <c r="B1090" s="605" t="s">
        <v>13766</v>
      </c>
      <c r="C1090" s="604" t="s">
        <v>20</v>
      </c>
      <c r="D1090" s="604" t="s">
        <v>12079</v>
      </c>
      <c r="E1090" s="682" t="s">
        <v>13765</v>
      </c>
      <c r="F1090" s="682"/>
      <c r="G1090" s="603" t="s">
        <v>3</v>
      </c>
      <c r="H1090" s="602">
        <v>1</v>
      </c>
      <c r="I1090" s="601">
        <v>0.06</v>
      </c>
      <c r="J1090" s="601">
        <v>0.06</v>
      </c>
    </row>
    <row r="1091" spans="1:10" ht="24" customHeight="1">
      <c r="A1091" s="604" t="s">
        <v>13666</v>
      </c>
      <c r="B1091" s="605" t="s">
        <v>13764</v>
      </c>
      <c r="C1091" s="604" t="s">
        <v>20</v>
      </c>
      <c r="D1091" s="604" t="s">
        <v>12694</v>
      </c>
      <c r="E1091" s="682" t="s">
        <v>13763</v>
      </c>
      <c r="F1091" s="682"/>
      <c r="G1091" s="603" t="s">
        <v>3</v>
      </c>
      <c r="H1091" s="602">
        <v>1</v>
      </c>
      <c r="I1091" s="601">
        <v>0.71</v>
      </c>
      <c r="J1091" s="601">
        <v>0.71</v>
      </c>
    </row>
    <row r="1092" spans="1:10" ht="25.5">
      <c r="A1092" s="600"/>
      <c r="B1092" s="600"/>
      <c r="C1092" s="600"/>
      <c r="D1092" s="600"/>
      <c r="E1092" s="600" t="s">
        <v>13662</v>
      </c>
      <c r="F1092" s="599">
        <v>7.5301532</v>
      </c>
      <c r="G1092" s="600" t="s">
        <v>13661</v>
      </c>
      <c r="H1092" s="599">
        <v>6.33</v>
      </c>
      <c r="I1092" s="600" t="s">
        <v>13660</v>
      </c>
      <c r="J1092" s="599">
        <v>13.86</v>
      </c>
    </row>
    <row r="1093" spans="1:10" ht="15" thickBot="1">
      <c r="A1093" s="600"/>
      <c r="B1093" s="600"/>
      <c r="C1093" s="600"/>
      <c r="D1093" s="600"/>
      <c r="E1093" s="600" t="s">
        <v>13659</v>
      </c>
      <c r="F1093" s="599">
        <v>4.8899999999999997</v>
      </c>
      <c r="G1093" s="600"/>
      <c r="H1093" s="683" t="s">
        <v>13658</v>
      </c>
      <c r="I1093" s="683"/>
      <c r="J1093" s="599">
        <v>22.56</v>
      </c>
    </row>
    <row r="1094" spans="1:10" ht="0.95" customHeight="1" thickTop="1">
      <c r="A1094" s="598"/>
      <c r="B1094" s="598"/>
      <c r="C1094" s="598"/>
      <c r="D1094" s="598"/>
      <c r="E1094" s="598"/>
      <c r="F1094" s="598"/>
      <c r="G1094" s="598"/>
      <c r="H1094" s="598"/>
      <c r="I1094" s="598"/>
      <c r="J1094" s="598"/>
    </row>
    <row r="1095" spans="1:10" ht="18" customHeight="1">
      <c r="A1095" s="613" t="s">
        <v>14378</v>
      </c>
      <c r="B1095" s="611" t="s">
        <v>13677</v>
      </c>
      <c r="C1095" s="613" t="s">
        <v>13676</v>
      </c>
      <c r="D1095" s="613" t="s">
        <v>13675</v>
      </c>
      <c r="E1095" s="684" t="s">
        <v>13674</v>
      </c>
      <c r="F1095" s="684"/>
      <c r="G1095" s="612" t="s">
        <v>13673</v>
      </c>
      <c r="H1095" s="611" t="s">
        <v>13672</v>
      </c>
      <c r="I1095" s="611" t="s">
        <v>13671</v>
      </c>
      <c r="J1095" s="611" t="s">
        <v>13670</v>
      </c>
    </row>
    <row r="1096" spans="1:10" ht="24" customHeight="1">
      <c r="A1096" s="609" t="s">
        <v>13669</v>
      </c>
      <c r="B1096" s="610" t="s">
        <v>14287</v>
      </c>
      <c r="C1096" s="609" t="s">
        <v>20</v>
      </c>
      <c r="D1096" s="609" t="s">
        <v>7720</v>
      </c>
      <c r="E1096" s="685" t="s">
        <v>13690</v>
      </c>
      <c r="F1096" s="685"/>
      <c r="G1096" s="608" t="s">
        <v>3</v>
      </c>
      <c r="H1096" s="607">
        <v>1</v>
      </c>
      <c r="I1096" s="606">
        <v>17.579999999999998</v>
      </c>
      <c r="J1096" s="606">
        <v>17.579999999999998</v>
      </c>
    </row>
    <row r="1097" spans="1:10" ht="24" customHeight="1">
      <c r="A1097" s="617" t="s">
        <v>13683</v>
      </c>
      <c r="B1097" s="618" t="s">
        <v>13858</v>
      </c>
      <c r="C1097" s="617" t="s">
        <v>20</v>
      </c>
      <c r="D1097" s="617" t="s">
        <v>7821</v>
      </c>
      <c r="E1097" s="686" t="s">
        <v>13690</v>
      </c>
      <c r="F1097" s="686"/>
      <c r="G1097" s="616" t="s">
        <v>3</v>
      </c>
      <c r="H1097" s="615">
        <v>1</v>
      </c>
      <c r="I1097" s="614">
        <v>0.11</v>
      </c>
      <c r="J1097" s="614">
        <v>0.11</v>
      </c>
    </row>
    <row r="1098" spans="1:10" ht="24" customHeight="1">
      <c r="A1098" s="604" t="s">
        <v>13666</v>
      </c>
      <c r="B1098" s="605" t="s">
        <v>13773</v>
      </c>
      <c r="C1098" s="604" t="s">
        <v>20</v>
      </c>
      <c r="D1098" s="604" t="s">
        <v>8243</v>
      </c>
      <c r="E1098" s="682" t="s">
        <v>13769</v>
      </c>
      <c r="F1098" s="682"/>
      <c r="G1098" s="603" t="s">
        <v>3</v>
      </c>
      <c r="H1098" s="602">
        <v>1</v>
      </c>
      <c r="I1098" s="601">
        <v>0.96</v>
      </c>
      <c r="J1098" s="601">
        <v>0.96</v>
      </c>
    </row>
    <row r="1099" spans="1:10" ht="24" customHeight="1">
      <c r="A1099" s="604" t="s">
        <v>13666</v>
      </c>
      <c r="B1099" s="605" t="s">
        <v>13812</v>
      </c>
      <c r="C1099" s="604" t="s">
        <v>20</v>
      </c>
      <c r="D1099" s="604" t="s">
        <v>10080</v>
      </c>
      <c r="E1099" s="682" t="s">
        <v>13678</v>
      </c>
      <c r="F1099" s="682"/>
      <c r="G1099" s="603" t="s">
        <v>3</v>
      </c>
      <c r="H1099" s="602">
        <v>1</v>
      </c>
      <c r="I1099" s="601">
        <v>0.95</v>
      </c>
      <c r="J1099" s="601">
        <v>0.95</v>
      </c>
    </row>
    <row r="1100" spans="1:10" ht="24" customHeight="1">
      <c r="A1100" s="604" t="s">
        <v>13666</v>
      </c>
      <c r="B1100" s="605" t="s">
        <v>13811</v>
      </c>
      <c r="C1100" s="604" t="s">
        <v>20</v>
      </c>
      <c r="D1100" s="604" t="s">
        <v>10222</v>
      </c>
      <c r="E1100" s="682" t="s">
        <v>13678</v>
      </c>
      <c r="F1100" s="682"/>
      <c r="G1100" s="603" t="s">
        <v>3</v>
      </c>
      <c r="H1100" s="602">
        <v>1</v>
      </c>
      <c r="I1100" s="601">
        <v>0.57999999999999996</v>
      </c>
      <c r="J1100" s="601">
        <v>0.57999999999999996</v>
      </c>
    </row>
    <row r="1101" spans="1:10" ht="24" customHeight="1">
      <c r="A1101" s="604" t="s">
        <v>13666</v>
      </c>
      <c r="B1101" s="605" t="s">
        <v>13770</v>
      </c>
      <c r="C1101" s="604" t="s">
        <v>20</v>
      </c>
      <c r="D1101" s="604" t="s">
        <v>10155</v>
      </c>
      <c r="E1101" s="682" t="s">
        <v>13769</v>
      </c>
      <c r="F1101" s="682"/>
      <c r="G1101" s="603" t="s">
        <v>3</v>
      </c>
      <c r="H1101" s="602">
        <v>1</v>
      </c>
      <c r="I1101" s="601">
        <v>0.55000000000000004</v>
      </c>
      <c r="J1101" s="601">
        <v>0.55000000000000004</v>
      </c>
    </row>
    <row r="1102" spans="1:10" ht="24" customHeight="1">
      <c r="A1102" s="604" t="s">
        <v>13666</v>
      </c>
      <c r="B1102" s="605" t="s">
        <v>13857</v>
      </c>
      <c r="C1102" s="604" t="s">
        <v>20</v>
      </c>
      <c r="D1102" s="604" t="s">
        <v>12106</v>
      </c>
      <c r="E1102" s="682" t="s">
        <v>13767</v>
      </c>
      <c r="F1102" s="682"/>
      <c r="G1102" s="603" t="s">
        <v>3</v>
      </c>
      <c r="H1102" s="602">
        <v>1</v>
      </c>
      <c r="I1102" s="601">
        <v>13.66</v>
      </c>
      <c r="J1102" s="601">
        <v>13.66</v>
      </c>
    </row>
    <row r="1103" spans="1:10" ht="24" customHeight="1">
      <c r="A1103" s="604" t="s">
        <v>13666</v>
      </c>
      <c r="B1103" s="605" t="s">
        <v>13766</v>
      </c>
      <c r="C1103" s="604" t="s">
        <v>20</v>
      </c>
      <c r="D1103" s="604" t="s">
        <v>12079</v>
      </c>
      <c r="E1103" s="682" t="s">
        <v>13765</v>
      </c>
      <c r="F1103" s="682"/>
      <c r="G1103" s="603" t="s">
        <v>3</v>
      </c>
      <c r="H1103" s="602">
        <v>1</v>
      </c>
      <c r="I1103" s="601">
        <v>0.06</v>
      </c>
      <c r="J1103" s="601">
        <v>0.06</v>
      </c>
    </row>
    <row r="1104" spans="1:10" ht="24" customHeight="1">
      <c r="A1104" s="604" t="s">
        <v>13666</v>
      </c>
      <c r="B1104" s="605" t="s">
        <v>13764</v>
      </c>
      <c r="C1104" s="604" t="s">
        <v>20</v>
      </c>
      <c r="D1104" s="604" t="s">
        <v>12694</v>
      </c>
      <c r="E1104" s="682" t="s">
        <v>13763</v>
      </c>
      <c r="F1104" s="682"/>
      <c r="G1104" s="603" t="s">
        <v>3</v>
      </c>
      <c r="H1104" s="602">
        <v>1</v>
      </c>
      <c r="I1104" s="601">
        <v>0.71</v>
      </c>
      <c r="J1104" s="601">
        <v>0.71</v>
      </c>
    </row>
    <row r="1105" spans="1:10" ht="25.5">
      <c r="A1105" s="600"/>
      <c r="B1105" s="600"/>
      <c r="C1105" s="600"/>
      <c r="D1105" s="600"/>
      <c r="E1105" s="600" t="s">
        <v>13662</v>
      </c>
      <c r="F1105" s="599">
        <v>7.4812561000000004</v>
      </c>
      <c r="G1105" s="600" t="s">
        <v>13661</v>
      </c>
      <c r="H1105" s="599">
        <v>6.29</v>
      </c>
      <c r="I1105" s="600" t="s">
        <v>13660</v>
      </c>
      <c r="J1105" s="599">
        <v>13.77</v>
      </c>
    </row>
    <row r="1106" spans="1:10" ht="15" thickBot="1">
      <c r="A1106" s="600"/>
      <c r="B1106" s="600"/>
      <c r="C1106" s="600"/>
      <c r="D1106" s="600"/>
      <c r="E1106" s="600" t="s">
        <v>13659</v>
      </c>
      <c r="F1106" s="599">
        <v>4.8600000000000003</v>
      </c>
      <c r="G1106" s="600"/>
      <c r="H1106" s="683" t="s">
        <v>13658</v>
      </c>
      <c r="I1106" s="683"/>
      <c r="J1106" s="599">
        <v>22.44</v>
      </c>
    </row>
    <row r="1107" spans="1:10" ht="0.95" customHeight="1" thickTop="1">
      <c r="A1107" s="598"/>
      <c r="B1107" s="598"/>
      <c r="C1107" s="598"/>
      <c r="D1107" s="598"/>
      <c r="E1107" s="598"/>
      <c r="F1107" s="598"/>
      <c r="G1107" s="598"/>
      <c r="H1107" s="598"/>
      <c r="I1107" s="598"/>
      <c r="J1107" s="598"/>
    </row>
    <row r="1108" spans="1:10" ht="18" customHeight="1">
      <c r="A1108" s="613" t="s">
        <v>14294</v>
      </c>
      <c r="B1108" s="611" t="s">
        <v>13677</v>
      </c>
      <c r="C1108" s="613" t="s">
        <v>13676</v>
      </c>
      <c r="D1108" s="613" t="s">
        <v>13675</v>
      </c>
      <c r="E1108" s="684" t="s">
        <v>13674</v>
      </c>
      <c r="F1108" s="684"/>
      <c r="G1108" s="612" t="s">
        <v>13673</v>
      </c>
      <c r="H1108" s="611" t="s">
        <v>13672</v>
      </c>
      <c r="I1108" s="611" t="s">
        <v>13671</v>
      </c>
      <c r="J1108" s="611" t="s">
        <v>13670</v>
      </c>
    </row>
    <row r="1109" spans="1:10" ht="36" customHeight="1">
      <c r="A1109" s="609" t="s">
        <v>13669</v>
      </c>
      <c r="B1109" s="610" t="s">
        <v>14377</v>
      </c>
      <c r="C1109" s="609" t="s">
        <v>20</v>
      </c>
      <c r="D1109" s="609" t="s">
        <v>1280</v>
      </c>
      <c r="E1109" s="685" t="s">
        <v>14376</v>
      </c>
      <c r="F1109" s="685"/>
      <c r="G1109" s="608" t="s">
        <v>0</v>
      </c>
      <c r="H1109" s="607">
        <v>1</v>
      </c>
      <c r="I1109" s="606">
        <v>39.26</v>
      </c>
      <c r="J1109" s="606">
        <v>39.26</v>
      </c>
    </row>
    <row r="1110" spans="1:10" ht="24" customHeight="1">
      <c r="A1110" s="617" t="s">
        <v>13683</v>
      </c>
      <c r="B1110" s="618" t="s">
        <v>13959</v>
      </c>
      <c r="C1110" s="617" t="s">
        <v>20</v>
      </c>
      <c r="D1110" s="617" t="s">
        <v>7661</v>
      </c>
      <c r="E1110" s="686" t="s">
        <v>13690</v>
      </c>
      <c r="F1110" s="686"/>
      <c r="G1110" s="616" t="s">
        <v>3</v>
      </c>
      <c r="H1110" s="615">
        <v>7.5300000000000006E-2</v>
      </c>
      <c r="I1110" s="614">
        <v>14.9</v>
      </c>
      <c r="J1110" s="614">
        <v>1.1200000000000001</v>
      </c>
    </row>
    <row r="1111" spans="1:10" ht="24" customHeight="1">
      <c r="A1111" s="617" t="s">
        <v>13683</v>
      </c>
      <c r="B1111" s="618" t="s">
        <v>13691</v>
      </c>
      <c r="C1111" s="617" t="s">
        <v>20</v>
      </c>
      <c r="D1111" s="617" t="s">
        <v>7721</v>
      </c>
      <c r="E1111" s="686" t="s">
        <v>13690</v>
      </c>
      <c r="F1111" s="686"/>
      <c r="G1111" s="616" t="s">
        <v>3</v>
      </c>
      <c r="H1111" s="615">
        <v>7.5300000000000006E-2</v>
      </c>
      <c r="I1111" s="614">
        <v>14.02</v>
      </c>
      <c r="J1111" s="614">
        <v>1.05</v>
      </c>
    </row>
    <row r="1112" spans="1:10" ht="36" customHeight="1">
      <c r="A1112" s="604" t="s">
        <v>13666</v>
      </c>
      <c r="B1112" s="605" t="s">
        <v>14360</v>
      </c>
      <c r="C1112" s="604" t="s">
        <v>20</v>
      </c>
      <c r="D1112" s="604" t="s">
        <v>11519</v>
      </c>
      <c r="E1112" s="682" t="s">
        <v>13664</v>
      </c>
      <c r="F1112" s="682"/>
      <c r="G1112" s="603" t="s">
        <v>1</v>
      </c>
      <c r="H1112" s="602">
        <v>1.04E-2</v>
      </c>
      <c r="I1112" s="601">
        <v>29.73</v>
      </c>
      <c r="J1112" s="601">
        <v>0.3</v>
      </c>
    </row>
    <row r="1113" spans="1:10" ht="24" customHeight="1">
      <c r="A1113" s="604" t="s">
        <v>13666</v>
      </c>
      <c r="B1113" s="605" t="s">
        <v>14375</v>
      </c>
      <c r="C1113" s="604" t="s">
        <v>20</v>
      </c>
      <c r="D1113" s="604" t="s">
        <v>12769</v>
      </c>
      <c r="E1113" s="682" t="s">
        <v>13664</v>
      </c>
      <c r="F1113" s="682"/>
      <c r="G1113" s="603" t="s">
        <v>0</v>
      </c>
      <c r="H1113" s="602">
        <v>1.05</v>
      </c>
      <c r="I1113" s="601">
        <v>35.04</v>
      </c>
      <c r="J1113" s="601">
        <v>36.79</v>
      </c>
    </row>
    <row r="1114" spans="1:10" ht="25.5">
      <c r="A1114" s="600"/>
      <c r="B1114" s="600"/>
      <c r="C1114" s="600"/>
      <c r="D1114" s="600"/>
      <c r="E1114" s="600" t="s">
        <v>13662</v>
      </c>
      <c r="F1114" s="599">
        <v>0.90731283277192221</v>
      </c>
      <c r="G1114" s="600" t="s">
        <v>13661</v>
      </c>
      <c r="H1114" s="599">
        <v>0.76</v>
      </c>
      <c r="I1114" s="600" t="s">
        <v>13660</v>
      </c>
      <c r="J1114" s="599">
        <v>1.67</v>
      </c>
    </row>
    <row r="1115" spans="1:10" ht="15" thickBot="1">
      <c r="A1115" s="600"/>
      <c r="B1115" s="600"/>
      <c r="C1115" s="600"/>
      <c r="D1115" s="600"/>
      <c r="E1115" s="600" t="s">
        <v>13659</v>
      </c>
      <c r="F1115" s="599">
        <v>10.87</v>
      </c>
      <c r="G1115" s="600"/>
      <c r="H1115" s="683" t="s">
        <v>13658</v>
      </c>
      <c r="I1115" s="683"/>
      <c r="J1115" s="599">
        <v>50.13</v>
      </c>
    </row>
    <row r="1116" spans="1:10" ht="0.95" customHeight="1" thickTop="1">
      <c r="A1116" s="598"/>
      <c r="B1116" s="598"/>
      <c r="C1116" s="598"/>
      <c r="D1116" s="598"/>
      <c r="E1116" s="598"/>
      <c r="F1116" s="598"/>
      <c r="G1116" s="598"/>
      <c r="H1116" s="598"/>
      <c r="I1116" s="598"/>
      <c r="J1116" s="598"/>
    </row>
    <row r="1117" spans="1:10" ht="18" customHeight="1">
      <c r="A1117" s="613" t="s">
        <v>14294</v>
      </c>
      <c r="B1117" s="611" t="s">
        <v>13677</v>
      </c>
      <c r="C1117" s="613" t="s">
        <v>13676</v>
      </c>
      <c r="D1117" s="613" t="s">
        <v>13675</v>
      </c>
      <c r="E1117" s="684" t="s">
        <v>13674</v>
      </c>
      <c r="F1117" s="684"/>
      <c r="G1117" s="612" t="s">
        <v>13673</v>
      </c>
      <c r="H1117" s="611" t="s">
        <v>13672</v>
      </c>
      <c r="I1117" s="611" t="s">
        <v>13671</v>
      </c>
      <c r="J1117" s="611" t="s">
        <v>13670</v>
      </c>
    </row>
    <row r="1118" spans="1:10" ht="36" customHeight="1">
      <c r="A1118" s="609" t="s">
        <v>13669</v>
      </c>
      <c r="B1118" s="610" t="s">
        <v>14374</v>
      </c>
      <c r="C1118" s="609" t="s">
        <v>20</v>
      </c>
      <c r="D1118" s="609" t="s">
        <v>1574</v>
      </c>
      <c r="E1118" s="685" t="s">
        <v>13667</v>
      </c>
      <c r="F1118" s="685"/>
      <c r="G1118" s="608" t="s">
        <v>1470</v>
      </c>
      <c r="H1118" s="607">
        <v>1</v>
      </c>
      <c r="I1118" s="606">
        <v>14.15</v>
      </c>
      <c r="J1118" s="606">
        <v>14.15</v>
      </c>
    </row>
    <row r="1119" spans="1:10" ht="36" customHeight="1">
      <c r="A1119" s="617" t="s">
        <v>13683</v>
      </c>
      <c r="B1119" s="618" t="s">
        <v>13827</v>
      </c>
      <c r="C1119" s="617" t="s">
        <v>20</v>
      </c>
      <c r="D1119" s="617" t="s">
        <v>2191</v>
      </c>
      <c r="E1119" s="686" t="s">
        <v>13667</v>
      </c>
      <c r="F1119" s="686"/>
      <c r="G1119" s="616" t="s">
        <v>3</v>
      </c>
      <c r="H1119" s="615">
        <v>1</v>
      </c>
      <c r="I1119" s="614">
        <v>0.03</v>
      </c>
      <c r="J1119" s="614">
        <v>0.03</v>
      </c>
    </row>
    <row r="1120" spans="1:10" ht="36" customHeight="1">
      <c r="A1120" s="617" t="s">
        <v>13683</v>
      </c>
      <c r="B1120" s="618" t="s">
        <v>13826</v>
      </c>
      <c r="C1120" s="617" t="s">
        <v>20</v>
      </c>
      <c r="D1120" s="617" t="s">
        <v>2192</v>
      </c>
      <c r="E1120" s="686" t="s">
        <v>13667</v>
      </c>
      <c r="F1120" s="686"/>
      <c r="G1120" s="616" t="s">
        <v>3</v>
      </c>
      <c r="H1120" s="615">
        <v>1</v>
      </c>
      <c r="I1120" s="614">
        <v>0.31</v>
      </c>
      <c r="J1120" s="614">
        <v>0.31</v>
      </c>
    </row>
    <row r="1121" spans="1:10" ht="36" customHeight="1">
      <c r="A1121" s="617" t="s">
        <v>13683</v>
      </c>
      <c r="B1121" s="618" t="s">
        <v>13828</v>
      </c>
      <c r="C1121" s="617" t="s">
        <v>20</v>
      </c>
      <c r="D1121" s="617" t="s">
        <v>2190</v>
      </c>
      <c r="E1121" s="686" t="s">
        <v>13667</v>
      </c>
      <c r="F1121" s="686"/>
      <c r="G1121" s="616" t="s">
        <v>3</v>
      </c>
      <c r="H1121" s="615">
        <v>1</v>
      </c>
      <c r="I1121" s="614">
        <v>0.33</v>
      </c>
      <c r="J1121" s="614">
        <v>0.33</v>
      </c>
    </row>
    <row r="1122" spans="1:10" ht="36" customHeight="1">
      <c r="A1122" s="617" t="s">
        <v>13683</v>
      </c>
      <c r="B1122" s="618" t="s">
        <v>13824</v>
      </c>
      <c r="C1122" s="617" t="s">
        <v>20</v>
      </c>
      <c r="D1122" s="617" t="s">
        <v>2193</v>
      </c>
      <c r="E1122" s="686" t="s">
        <v>13667</v>
      </c>
      <c r="F1122" s="686"/>
      <c r="G1122" s="616" t="s">
        <v>3</v>
      </c>
      <c r="H1122" s="615">
        <v>1</v>
      </c>
      <c r="I1122" s="614">
        <v>0.63</v>
      </c>
      <c r="J1122" s="614">
        <v>0.63</v>
      </c>
    </row>
    <row r="1123" spans="1:10" ht="24" customHeight="1">
      <c r="A1123" s="617" t="s">
        <v>13683</v>
      </c>
      <c r="B1123" s="618" t="s">
        <v>13780</v>
      </c>
      <c r="C1123" s="617" t="s">
        <v>20</v>
      </c>
      <c r="D1123" s="617" t="s">
        <v>7701</v>
      </c>
      <c r="E1123" s="686" t="s">
        <v>13690</v>
      </c>
      <c r="F1123" s="686"/>
      <c r="G1123" s="616" t="s">
        <v>3</v>
      </c>
      <c r="H1123" s="615">
        <v>1</v>
      </c>
      <c r="I1123" s="614">
        <v>12.85</v>
      </c>
      <c r="J1123" s="614">
        <v>12.85</v>
      </c>
    </row>
    <row r="1124" spans="1:10" ht="25.5">
      <c r="A1124" s="600"/>
      <c r="B1124" s="600"/>
      <c r="C1124" s="600"/>
      <c r="D1124" s="600"/>
      <c r="E1124" s="600" t="s">
        <v>13662</v>
      </c>
      <c r="F1124" s="599">
        <v>5.3949799000000001</v>
      </c>
      <c r="G1124" s="600" t="s">
        <v>13661</v>
      </c>
      <c r="H1124" s="599">
        <v>4.54</v>
      </c>
      <c r="I1124" s="600" t="s">
        <v>13660</v>
      </c>
      <c r="J1124" s="599">
        <v>9.93</v>
      </c>
    </row>
    <row r="1125" spans="1:10" ht="15" thickBot="1">
      <c r="A1125" s="600"/>
      <c r="B1125" s="600"/>
      <c r="C1125" s="600"/>
      <c r="D1125" s="600"/>
      <c r="E1125" s="600" t="s">
        <v>13659</v>
      </c>
      <c r="F1125" s="599">
        <v>3.91</v>
      </c>
      <c r="G1125" s="600"/>
      <c r="H1125" s="683" t="s">
        <v>13658</v>
      </c>
      <c r="I1125" s="683"/>
      <c r="J1125" s="599">
        <v>18.059999999999999</v>
      </c>
    </row>
    <row r="1126" spans="1:10" ht="0.95" customHeight="1" thickTop="1">
      <c r="A1126" s="598"/>
      <c r="B1126" s="598"/>
      <c r="C1126" s="598"/>
      <c r="D1126" s="598"/>
      <c r="E1126" s="598"/>
      <c r="F1126" s="598"/>
      <c r="G1126" s="598"/>
      <c r="H1126" s="598"/>
      <c r="I1126" s="598"/>
      <c r="J1126" s="598"/>
    </row>
    <row r="1127" spans="1:10" ht="18" customHeight="1">
      <c r="A1127" s="613" t="s">
        <v>14294</v>
      </c>
      <c r="B1127" s="611" t="s">
        <v>13677</v>
      </c>
      <c r="C1127" s="613" t="s">
        <v>13676</v>
      </c>
      <c r="D1127" s="613" t="s">
        <v>13675</v>
      </c>
      <c r="E1127" s="684" t="s">
        <v>13674</v>
      </c>
      <c r="F1127" s="684"/>
      <c r="G1127" s="612" t="s">
        <v>13673</v>
      </c>
      <c r="H1127" s="611" t="s">
        <v>13672</v>
      </c>
      <c r="I1127" s="611" t="s">
        <v>13671</v>
      </c>
      <c r="J1127" s="611" t="s">
        <v>13670</v>
      </c>
    </row>
    <row r="1128" spans="1:10" ht="36" customHeight="1">
      <c r="A1128" s="609" t="s">
        <v>13669</v>
      </c>
      <c r="B1128" s="610" t="s">
        <v>14373</v>
      </c>
      <c r="C1128" s="609" t="s">
        <v>20</v>
      </c>
      <c r="D1128" s="609" t="s">
        <v>1721</v>
      </c>
      <c r="E1128" s="685" t="s">
        <v>13667</v>
      </c>
      <c r="F1128" s="685"/>
      <c r="G1128" s="608" t="s">
        <v>1617</v>
      </c>
      <c r="H1128" s="607">
        <v>1</v>
      </c>
      <c r="I1128" s="606">
        <v>13.21</v>
      </c>
      <c r="J1128" s="606">
        <v>13.21</v>
      </c>
    </row>
    <row r="1129" spans="1:10" ht="36" customHeight="1">
      <c r="A1129" s="617" t="s">
        <v>13683</v>
      </c>
      <c r="B1129" s="618" t="s">
        <v>13827</v>
      </c>
      <c r="C1129" s="617" t="s">
        <v>20</v>
      </c>
      <c r="D1129" s="617" t="s">
        <v>2191</v>
      </c>
      <c r="E1129" s="686" t="s">
        <v>13667</v>
      </c>
      <c r="F1129" s="686"/>
      <c r="G1129" s="616" t="s">
        <v>3</v>
      </c>
      <c r="H1129" s="615">
        <v>1</v>
      </c>
      <c r="I1129" s="614">
        <v>0.03</v>
      </c>
      <c r="J1129" s="614">
        <v>0.03</v>
      </c>
    </row>
    <row r="1130" spans="1:10" ht="36" customHeight="1">
      <c r="A1130" s="617" t="s">
        <v>13683</v>
      </c>
      <c r="B1130" s="618" t="s">
        <v>13828</v>
      </c>
      <c r="C1130" s="617" t="s">
        <v>20</v>
      </c>
      <c r="D1130" s="617" t="s">
        <v>2190</v>
      </c>
      <c r="E1130" s="686" t="s">
        <v>13667</v>
      </c>
      <c r="F1130" s="686"/>
      <c r="G1130" s="616" t="s">
        <v>3</v>
      </c>
      <c r="H1130" s="615">
        <v>1</v>
      </c>
      <c r="I1130" s="614">
        <v>0.33</v>
      </c>
      <c r="J1130" s="614">
        <v>0.33</v>
      </c>
    </row>
    <row r="1131" spans="1:10" ht="24" customHeight="1">
      <c r="A1131" s="617" t="s">
        <v>13683</v>
      </c>
      <c r="B1131" s="618" t="s">
        <v>13780</v>
      </c>
      <c r="C1131" s="617" t="s">
        <v>20</v>
      </c>
      <c r="D1131" s="617" t="s">
        <v>7701</v>
      </c>
      <c r="E1131" s="686" t="s">
        <v>13690</v>
      </c>
      <c r="F1131" s="686"/>
      <c r="G1131" s="616" t="s">
        <v>3</v>
      </c>
      <c r="H1131" s="615">
        <v>1</v>
      </c>
      <c r="I1131" s="614">
        <v>12.85</v>
      </c>
      <c r="J1131" s="614">
        <v>12.85</v>
      </c>
    </row>
    <row r="1132" spans="1:10" ht="25.5">
      <c r="A1132" s="600"/>
      <c r="B1132" s="600"/>
      <c r="C1132" s="600"/>
      <c r="D1132" s="600"/>
      <c r="E1132" s="600" t="s">
        <v>13662</v>
      </c>
      <c r="F1132" s="599">
        <v>5.3949799000000001</v>
      </c>
      <c r="G1132" s="600" t="s">
        <v>13661</v>
      </c>
      <c r="H1132" s="599">
        <v>4.54</v>
      </c>
      <c r="I1132" s="600" t="s">
        <v>13660</v>
      </c>
      <c r="J1132" s="599">
        <v>9.93</v>
      </c>
    </row>
    <row r="1133" spans="1:10" ht="15" thickBot="1">
      <c r="A1133" s="600"/>
      <c r="B1133" s="600"/>
      <c r="C1133" s="600"/>
      <c r="D1133" s="600"/>
      <c r="E1133" s="600" t="s">
        <v>13659</v>
      </c>
      <c r="F1133" s="599">
        <v>3.65</v>
      </c>
      <c r="G1133" s="600"/>
      <c r="H1133" s="683" t="s">
        <v>13658</v>
      </c>
      <c r="I1133" s="683"/>
      <c r="J1133" s="599">
        <v>16.86</v>
      </c>
    </row>
    <row r="1134" spans="1:10" ht="0.95" customHeight="1" thickTop="1">
      <c r="A1134" s="598"/>
      <c r="B1134" s="598"/>
      <c r="C1134" s="598"/>
      <c r="D1134" s="598"/>
      <c r="E1134" s="598"/>
      <c r="F1134" s="598"/>
      <c r="G1134" s="598"/>
      <c r="H1134" s="598"/>
      <c r="I1134" s="598"/>
      <c r="J1134" s="598"/>
    </row>
    <row r="1135" spans="1:10" ht="18" customHeight="1">
      <c r="A1135" s="613" t="s">
        <v>14294</v>
      </c>
      <c r="B1135" s="611" t="s">
        <v>13677</v>
      </c>
      <c r="C1135" s="613" t="s">
        <v>13676</v>
      </c>
      <c r="D1135" s="613" t="s">
        <v>13675</v>
      </c>
      <c r="E1135" s="684" t="s">
        <v>13674</v>
      </c>
      <c r="F1135" s="684"/>
      <c r="G1135" s="612" t="s">
        <v>13673</v>
      </c>
      <c r="H1135" s="611" t="s">
        <v>13672</v>
      </c>
      <c r="I1135" s="611" t="s">
        <v>13671</v>
      </c>
      <c r="J1135" s="611" t="s">
        <v>13670</v>
      </c>
    </row>
    <row r="1136" spans="1:10" ht="24" customHeight="1">
      <c r="A1136" s="609" t="s">
        <v>13669</v>
      </c>
      <c r="B1136" s="610" t="s">
        <v>14372</v>
      </c>
      <c r="C1136" s="609" t="s">
        <v>20</v>
      </c>
      <c r="D1136" s="609" t="s">
        <v>3520</v>
      </c>
      <c r="E1136" s="685" t="s">
        <v>13755</v>
      </c>
      <c r="F1136" s="685"/>
      <c r="G1136" s="608" t="s">
        <v>415</v>
      </c>
      <c r="H1136" s="607">
        <v>1</v>
      </c>
      <c r="I1136" s="606">
        <v>144.19999999999999</v>
      </c>
      <c r="J1136" s="606">
        <v>144.19999999999999</v>
      </c>
    </row>
    <row r="1137" spans="1:10" ht="36" customHeight="1">
      <c r="A1137" s="617" t="s">
        <v>13683</v>
      </c>
      <c r="B1137" s="618" t="s">
        <v>13684</v>
      </c>
      <c r="C1137" s="617" t="s">
        <v>20</v>
      </c>
      <c r="D1137" s="617" t="s">
        <v>1535</v>
      </c>
      <c r="E1137" s="686" t="s">
        <v>13667</v>
      </c>
      <c r="F1137" s="686"/>
      <c r="G1137" s="616" t="s">
        <v>1470</v>
      </c>
      <c r="H1137" s="615">
        <v>0.67200000000000004</v>
      </c>
      <c r="I1137" s="614">
        <v>1.77</v>
      </c>
      <c r="J1137" s="614">
        <v>1.18</v>
      </c>
    </row>
    <row r="1138" spans="1:10" ht="36" customHeight="1">
      <c r="A1138" s="617" t="s">
        <v>13683</v>
      </c>
      <c r="B1138" s="618" t="s">
        <v>13685</v>
      </c>
      <c r="C1138" s="617" t="s">
        <v>20</v>
      </c>
      <c r="D1138" s="617" t="s">
        <v>1680</v>
      </c>
      <c r="E1138" s="686" t="s">
        <v>13667</v>
      </c>
      <c r="F1138" s="686"/>
      <c r="G1138" s="616" t="s">
        <v>1617</v>
      </c>
      <c r="H1138" s="615">
        <v>1.1739999999999999</v>
      </c>
      <c r="I1138" s="614">
        <v>0.44</v>
      </c>
      <c r="J1138" s="614">
        <v>0.51</v>
      </c>
    </row>
    <row r="1139" spans="1:10" ht="24" customHeight="1">
      <c r="A1139" s="617" t="s">
        <v>13683</v>
      </c>
      <c r="B1139" s="618" t="s">
        <v>14371</v>
      </c>
      <c r="C1139" s="617" t="s">
        <v>20</v>
      </c>
      <c r="D1139" s="617" t="s">
        <v>7675</v>
      </c>
      <c r="E1139" s="686" t="s">
        <v>13690</v>
      </c>
      <c r="F1139" s="686"/>
      <c r="G1139" s="616" t="s">
        <v>3</v>
      </c>
      <c r="H1139" s="615">
        <v>1.8460000000000001</v>
      </c>
      <c r="I1139" s="614">
        <v>17.48</v>
      </c>
      <c r="J1139" s="614">
        <v>32.26</v>
      </c>
    </row>
    <row r="1140" spans="1:10" ht="24" customHeight="1">
      <c r="A1140" s="617" t="s">
        <v>13683</v>
      </c>
      <c r="B1140" s="618" t="s">
        <v>13691</v>
      </c>
      <c r="C1140" s="617" t="s">
        <v>20</v>
      </c>
      <c r="D1140" s="617" t="s">
        <v>7721</v>
      </c>
      <c r="E1140" s="686" t="s">
        <v>13690</v>
      </c>
      <c r="F1140" s="686"/>
      <c r="G1140" s="616" t="s">
        <v>3</v>
      </c>
      <c r="H1140" s="615">
        <v>5.5380000000000003</v>
      </c>
      <c r="I1140" s="614">
        <v>14.02</v>
      </c>
      <c r="J1140" s="614">
        <v>77.64</v>
      </c>
    </row>
    <row r="1141" spans="1:10" ht="24" customHeight="1">
      <c r="A1141" s="617" t="s">
        <v>13683</v>
      </c>
      <c r="B1141" s="618" t="s">
        <v>13733</v>
      </c>
      <c r="C1141" s="617" t="s">
        <v>20</v>
      </c>
      <c r="D1141" s="617" t="s">
        <v>7714</v>
      </c>
      <c r="E1141" s="686" t="s">
        <v>13690</v>
      </c>
      <c r="F1141" s="686"/>
      <c r="G1141" s="616" t="s">
        <v>3</v>
      </c>
      <c r="H1141" s="615">
        <v>1.8460000000000001</v>
      </c>
      <c r="I1141" s="614">
        <v>17.670000000000002</v>
      </c>
      <c r="J1141" s="614">
        <v>32.61</v>
      </c>
    </row>
    <row r="1142" spans="1:10" ht="25.5">
      <c r="A1142" s="600"/>
      <c r="B1142" s="600"/>
      <c r="C1142" s="600"/>
      <c r="D1142" s="600"/>
      <c r="E1142" s="600" t="s">
        <v>13662</v>
      </c>
      <c r="F1142" s="599">
        <v>58.752580680212972</v>
      </c>
      <c r="G1142" s="600" t="s">
        <v>13661</v>
      </c>
      <c r="H1142" s="599">
        <v>49.39</v>
      </c>
      <c r="I1142" s="600" t="s">
        <v>13660</v>
      </c>
      <c r="J1142" s="599">
        <v>108.14</v>
      </c>
    </row>
    <row r="1143" spans="1:10" ht="15" thickBot="1">
      <c r="A1143" s="600"/>
      <c r="B1143" s="600"/>
      <c r="C1143" s="600"/>
      <c r="D1143" s="600"/>
      <c r="E1143" s="600" t="s">
        <v>13659</v>
      </c>
      <c r="F1143" s="599">
        <v>39.94</v>
      </c>
      <c r="G1143" s="600"/>
      <c r="H1143" s="683" t="s">
        <v>13658</v>
      </c>
      <c r="I1143" s="683"/>
      <c r="J1143" s="599">
        <v>184.14</v>
      </c>
    </row>
    <row r="1144" spans="1:10" ht="0.95" customHeight="1" thickTop="1">
      <c r="A1144" s="598"/>
      <c r="B1144" s="598"/>
      <c r="C1144" s="598"/>
      <c r="D1144" s="598"/>
      <c r="E1144" s="598"/>
      <c r="F1144" s="598"/>
      <c r="G1144" s="598"/>
      <c r="H1144" s="598"/>
      <c r="I1144" s="598"/>
      <c r="J1144" s="598"/>
    </row>
    <row r="1145" spans="1:10" ht="18" customHeight="1">
      <c r="A1145" s="613" t="s">
        <v>14294</v>
      </c>
      <c r="B1145" s="611" t="s">
        <v>13677</v>
      </c>
      <c r="C1145" s="613" t="s">
        <v>13676</v>
      </c>
      <c r="D1145" s="613" t="s">
        <v>13675</v>
      </c>
      <c r="E1145" s="684" t="s">
        <v>13674</v>
      </c>
      <c r="F1145" s="684"/>
      <c r="G1145" s="612" t="s">
        <v>13673</v>
      </c>
      <c r="H1145" s="611" t="s">
        <v>13672</v>
      </c>
      <c r="I1145" s="611" t="s">
        <v>13671</v>
      </c>
      <c r="J1145" s="611" t="s">
        <v>13670</v>
      </c>
    </row>
    <row r="1146" spans="1:10" ht="36" customHeight="1">
      <c r="A1146" s="609" t="s">
        <v>13669</v>
      </c>
      <c r="B1146" s="610" t="s">
        <v>14370</v>
      </c>
      <c r="C1146" s="609" t="s">
        <v>20</v>
      </c>
      <c r="D1146" s="609" t="s">
        <v>3523</v>
      </c>
      <c r="E1146" s="685" t="s">
        <v>13755</v>
      </c>
      <c r="F1146" s="685"/>
      <c r="G1146" s="608" t="s">
        <v>415</v>
      </c>
      <c r="H1146" s="607">
        <v>1</v>
      </c>
      <c r="I1146" s="606">
        <v>320.82</v>
      </c>
      <c r="J1146" s="606">
        <v>320.82</v>
      </c>
    </row>
    <row r="1147" spans="1:10" ht="48" customHeight="1">
      <c r="A1147" s="617" t="s">
        <v>13683</v>
      </c>
      <c r="B1147" s="618" t="s">
        <v>13836</v>
      </c>
      <c r="C1147" s="617" t="s">
        <v>20</v>
      </c>
      <c r="D1147" s="617" t="s">
        <v>1518</v>
      </c>
      <c r="E1147" s="686" t="s">
        <v>13667</v>
      </c>
      <c r="F1147" s="686"/>
      <c r="G1147" s="616" t="s">
        <v>1470</v>
      </c>
      <c r="H1147" s="615">
        <v>0.76</v>
      </c>
      <c r="I1147" s="614">
        <v>1.56</v>
      </c>
      <c r="J1147" s="614">
        <v>1.18</v>
      </c>
    </row>
    <row r="1148" spans="1:10" ht="48" customHeight="1">
      <c r="A1148" s="617" t="s">
        <v>13683</v>
      </c>
      <c r="B1148" s="618" t="s">
        <v>13835</v>
      </c>
      <c r="C1148" s="617" t="s">
        <v>20</v>
      </c>
      <c r="D1148" s="617" t="s">
        <v>1663</v>
      </c>
      <c r="E1148" s="686" t="s">
        <v>13667</v>
      </c>
      <c r="F1148" s="686"/>
      <c r="G1148" s="616" t="s">
        <v>1617</v>
      </c>
      <c r="H1148" s="615">
        <v>0.71</v>
      </c>
      <c r="I1148" s="614">
        <v>0.28999999999999998</v>
      </c>
      <c r="J1148" s="614">
        <v>0.2</v>
      </c>
    </row>
    <row r="1149" spans="1:10" ht="24" customHeight="1">
      <c r="A1149" s="617" t="s">
        <v>13683</v>
      </c>
      <c r="B1149" s="618" t="s">
        <v>13691</v>
      </c>
      <c r="C1149" s="617" t="s">
        <v>20</v>
      </c>
      <c r="D1149" s="617" t="s">
        <v>7721</v>
      </c>
      <c r="E1149" s="686" t="s">
        <v>13690</v>
      </c>
      <c r="F1149" s="686"/>
      <c r="G1149" s="616" t="s">
        <v>3</v>
      </c>
      <c r="H1149" s="615">
        <v>2.33</v>
      </c>
      <c r="I1149" s="614">
        <v>14.02</v>
      </c>
      <c r="J1149" s="614">
        <v>32.659999999999997</v>
      </c>
    </row>
    <row r="1150" spans="1:10" ht="24" customHeight="1">
      <c r="A1150" s="617" t="s">
        <v>13683</v>
      </c>
      <c r="B1150" s="618" t="s">
        <v>13785</v>
      </c>
      <c r="C1150" s="617" t="s">
        <v>20</v>
      </c>
      <c r="D1150" s="617" t="s">
        <v>7730</v>
      </c>
      <c r="E1150" s="686" t="s">
        <v>13690</v>
      </c>
      <c r="F1150" s="686"/>
      <c r="G1150" s="616" t="s">
        <v>3</v>
      </c>
      <c r="H1150" s="615">
        <v>1.47</v>
      </c>
      <c r="I1150" s="614">
        <v>12.73</v>
      </c>
      <c r="J1150" s="614">
        <v>18.71</v>
      </c>
    </row>
    <row r="1151" spans="1:10" ht="24" customHeight="1">
      <c r="A1151" s="604" t="s">
        <v>13666</v>
      </c>
      <c r="B1151" s="605" t="s">
        <v>13732</v>
      </c>
      <c r="C1151" s="604" t="s">
        <v>20</v>
      </c>
      <c r="D1151" s="604" t="s">
        <v>8391</v>
      </c>
      <c r="E1151" s="682" t="s">
        <v>13664</v>
      </c>
      <c r="F1151" s="682"/>
      <c r="G1151" s="603" t="s">
        <v>415</v>
      </c>
      <c r="H1151" s="602">
        <v>0.80500000000000005</v>
      </c>
      <c r="I1151" s="601">
        <v>74.17</v>
      </c>
      <c r="J1151" s="601">
        <v>59.7</v>
      </c>
    </row>
    <row r="1152" spans="1:10" ht="24" customHeight="1">
      <c r="A1152" s="604" t="s">
        <v>13666</v>
      </c>
      <c r="B1152" s="605" t="s">
        <v>13832</v>
      </c>
      <c r="C1152" s="604" t="s">
        <v>20</v>
      </c>
      <c r="D1152" s="604" t="s">
        <v>9291</v>
      </c>
      <c r="E1152" s="682" t="s">
        <v>13664</v>
      </c>
      <c r="F1152" s="682"/>
      <c r="G1152" s="603" t="s">
        <v>1200</v>
      </c>
      <c r="H1152" s="602">
        <v>273.06</v>
      </c>
      <c r="I1152" s="601">
        <v>0.6</v>
      </c>
      <c r="J1152" s="601">
        <v>163.83000000000001</v>
      </c>
    </row>
    <row r="1153" spans="1:10" ht="24" customHeight="1">
      <c r="A1153" s="604" t="s">
        <v>13666</v>
      </c>
      <c r="B1153" s="605" t="s">
        <v>13923</v>
      </c>
      <c r="C1153" s="604" t="s">
        <v>20</v>
      </c>
      <c r="D1153" s="604" t="s">
        <v>11541</v>
      </c>
      <c r="E1153" s="682" t="s">
        <v>13664</v>
      </c>
      <c r="F1153" s="682"/>
      <c r="G1153" s="603" t="s">
        <v>415</v>
      </c>
      <c r="H1153" s="602">
        <v>0.57899999999999996</v>
      </c>
      <c r="I1153" s="601">
        <v>76.94</v>
      </c>
      <c r="J1153" s="601">
        <v>44.54</v>
      </c>
    </row>
    <row r="1154" spans="1:10" ht="25.5">
      <c r="A1154" s="600"/>
      <c r="B1154" s="600"/>
      <c r="C1154" s="600"/>
      <c r="D1154" s="600"/>
      <c r="E1154" s="600" t="s">
        <v>13662</v>
      </c>
      <c r="F1154" s="599">
        <v>20.895360208627622</v>
      </c>
      <c r="G1154" s="600" t="s">
        <v>13661</v>
      </c>
      <c r="H1154" s="599">
        <v>17.559999999999999</v>
      </c>
      <c r="I1154" s="600" t="s">
        <v>13660</v>
      </c>
      <c r="J1154" s="599">
        <v>38.46</v>
      </c>
    </row>
    <row r="1155" spans="1:10" ht="15" thickBot="1">
      <c r="A1155" s="600"/>
      <c r="B1155" s="600"/>
      <c r="C1155" s="600"/>
      <c r="D1155" s="600"/>
      <c r="E1155" s="600" t="s">
        <v>13659</v>
      </c>
      <c r="F1155" s="599">
        <v>88.86</v>
      </c>
      <c r="G1155" s="600"/>
      <c r="H1155" s="683" t="s">
        <v>13658</v>
      </c>
      <c r="I1155" s="683"/>
      <c r="J1155" s="599">
        <v>409.68</v>
      </c>
    </row>
    <row r="1156" spans="1:10" ht="0.95" customHeight="1" thickTop="1">
      <c r="A1156" s="598"/>
      <c r="B1156" s="598"/>
      <c r="C1156" s="598"/>
      <c r="D1156" s="598"/>
      <c r="E1156" s="598"/>
      <c r="F1156" s="598"/>
      <c r="G1156" s="598"/>
      <c r="H1156" s="598"/>
      <c r="I1156" s="598"/>
      <c r="J1156" s="598"/>
    </row>
    <row r="1157" spans="1:10" ht="18" customHeight="1">
      <c r="A1157" s="613" t="s">
        <v>14294</v>
      </c>
      <c r="B1157" s="611" t="s">
        <v>13677</v>
      </c>
      <c r="C1157" s="613" t="s">
        <v>13676</v>
      </c>
      <c r="D1157" s="613" t="s">
        <v>13675</v>
      </c>
      <c r="E1157" s="684" t="s">
        <v>13674</v>
      </c>
      <c r="F1157" s="684"/>
      <c r="G1157" s="612" t="s">
        <v>13673</v>
      </c>
      <c r="H1157" s="611" t="s">
        <v>13672</v>
      </c>
      <c r="I1157" s="611" t="s">
        <v>13671</v>
      </c>
      <c r="J1157" s="611" t="s">
        <v>13670</v>
      </c>
    </row>
    <row r="1158" spans="1:10" ht="36" customHeight="1">
      <c r="A1158" s="609" t="s">
        <v>13669</v>
      </c>
      <c r="B1158" s="610" t="s">
        <v>14369</v>
      </c>
      <c r="C1158" s="609" t="s">
        <v>20</v>
      </c>
      <c r="D1158" s="609" t="s">
        <v>4318</v>
      </c>
      <c r="E1158" s="685" t="s">
        <v>14136</v>
      </c>
      <c r="F1158" s="685"/>
      <c r="G1158" s="608" t="s">
        <v>1</v>
      </c>
      <c r="H1158" s="607">
        <v>1</v>
      </c>
      <c r="I1158" s="606">
        <v>368.42</v>
      </c>
      <c r="J1158" s="606">
        <v>368.42</v>
      </c>
    </row>
    <row r="1159" spans="1:10" ht="36" customHeight="1">
      <c r="A1159" s="617" t="s">
        <v>13683</v>
      </c>
      <c r="B1159" s="618" t="s">
        <v>13968</v>
      </c>
      <c r="C1159" s="617" t="s">
        <v>20</v>
      </c>
      <c r="D1159" s="617" t="s">
        <v>7254</v>
      </c>
      <c r="E1159" s="686" t="s">
        <v>13690</v>
      </c>
      <c r="F1159" s="686"/>
      <c r="G1159" s="616" t="s">
        <v>415</v>
      </c>
      <c r="H1159" s="615">
        <v>4.4000000000000003E-3</v>
      </c>
      <c r="I1159" s="614">
        <v>415.1</v>
      </c>
      <c r="J1159" s="614">
        <v>1.82</v>
      </c>
    </row>
    <row r="1160" spans="1:10" ht="24" customHeight="1">
      <c r="A1160" s="617" t="s">
        <v>13683</v>
      </c>
      <c r="B1160" s="618" t="s">
        <v>13691</v>
      </c>
      <c r="C1160" s="617" t="s">
        <v>20</v>
      </c>
      <c r="D1160" s="617" t="s">
        <v>7721</v>
      </c>
      <c r="E1160" s="686" t="s">
        <v>13690</v>
      </c>
      <c r="F1160" s="686"/>
      <c r="G1160" s="616" t="s">
        <v>3</v>
      </c>
      <c r="H1160" s="615">
        <v>0.79269999999999996</v>
      </c>
      <c r="I1160" s="614">
        <v>14.02</v>
      </c>
      <c r="J1160" s="614">
        <v>11.11</v>
      </c>
    </row>
    <row r="1161" spans="1:10" ht="24" customHeight="1">
      <c r="A1161" s="617" t="s">
        <v>13683</v>
      </c>
      <c r="B1161" s="618" t="s">
        <v>13733</v>
      </c>
      <c r="C1161" s="617" t="s">
        <v>20</v>
      </c>
      <c r="D1161" s="617" t="s">
        <v>7714</v>
      </c>
      <c r="E1161" s="686" t="s">
        <v>13690</v>
      </c>
      <c r="F1161" s="686"/>
      <c r="G1161" s="616" t="s">
        <v>3</v>
      </c>
      <c r="H1161" s="615">
        <v>1.0088999999999999</v>
      </c>
      <c r="I1161" s="614">
        <v>17.670000000000002</v>
      </c>
      <c r="J1161" s="614">
        <v>17.82</v>
      </c>
    </row>
    <row r="1162" spans="1:10" ht="24" customHeight="1">
      <c r="A1162" s="604" t="s">
        <v>13666</v>
      </c>
      <c r="B1162" s="605" t="s">
        <v>14368</v>
      </c>
      <c r="C1162" s="604" t="s">
        <v>20</v>
      </c>
      <c r="D1162" s="604" t="s">
        <v>12226</v>
      </c>
      <c r="E1162" s="682" t="s">
        <v>13664</v>
      </c>
      <c r="F1162" s="682"/>
      <c r="G1162" s="603" t="s">
        <v>1</v>
      </c>
      <c r="H1162" s="602">
        <v>1</v>
      </c>
      <c r="I1162" s="601">
        <v>337.67</v>
      </c>
      <c r="J1162" s="601">
        <v>337.67</v>
      </c>
    </row>
    <row r="1163" spans="1:10" ht="25.5">
      <c r="A1163" s="600"/>
      <c r="B1163" s="600"/>
      <c r="C1163" s="600"/>
      <c r="D1163" s="600"/>
      <c r="E1163" s="600" t="s">
        <v>13662</v>
      </c>
      <c r="F1163" s="599">
        <v>12.115614473541237</v>
      </c>
      <c r="G1163" s="600" t="s">
        <v>13661</v>
      </c>
      <c r="H1163" s="599">
        <v>10.18</v>
      </c>
      <c r="I1163" s="600" t="s">
        <v>13660</v>
      </c>
      <c r="J1163" s="599">
        <v>22.3</v>
      </c>
    </row>
    <row r="1164" spans="1:10" ht="15" thickBot="1">
      <c r="A1164" s="600"/>
      <c r="B1164" s="600"/>
      <c r="C1164" s="600"/>
      <c r="D1164" s="600"/>
      <c r="E1164" s="600" t="s">
        <v>13659</v>
      </c>
      <c r="F1164" s="599">
        <v>102.05</v>
      </c>
      <c r="G1164" s="600"/>
      <c r="H1164" s="683" t="s">
        <v>13658</v>
      </c>
      <c r="I1164" s="683"/>
      <c r="J1164" s="599">
        <v>470.47</v>
      </c>
    </row>
    <row r="1165" spans="1:10" ht="0.95" customHeight="1" thickTop="1">
      <c r="A1165" s="598"/>
      <c r="B1165" s="598"/>
      <c r="C1165" s="598"/>
      <c r="D1165" s="598"/>
      <c r="E1165" s="598"/>
      <c r="F1165" s="598"/>
      <c r="G1165" s="598"/>
      <c r="H1165" s="598"/>
      <c r="I1165" s="598"/>
      <c r="J1165" s="598"/>
    </row>
    <row r="1166" spans="1:10" ht="18" customHeight="1">
      <c r="A1166" s="613" t="s">
        <v>14294</v>
      </c>
      <c r="B1166" s="611" t="s">
        <v>13677</v>
      </c>
      <c r="C1166" s="613" t="s">
        <v>13676</v>
      </c>
      <c r="D1166" s="613" t="s">
        <v>13675</v>
      </c>
      <c r="E1166" s="684" t="s">
        <v>13674</v>
      </c>
      <c r="F1166" s="684"/>
      <c r="G1166" s="612" t="s">
        <v>13673</v>
      </c>
      <c r="H1166" s="611" t="s">
        <v>13672</v>
      </c>
      <c r="I1166" s="611" t="s">
        <v>13671</v>
      </c>
      <c r="J1166" s="611" t="s">
        <v>13670</v>
      </c>
    </row>
    <row r="1167" spans="1:10" ht="36" customHeight="1">
      <c r="A1167" s="609" t="s">
        <v>13669</v>
      </c>
      <c r="B1167" s="610" t="s">
        <v>14367</v>
      </c>
      <c r="C1167" s="609" t="s">
        <v>20</v>
      </c>
      <c r="D1167" s="609" t="s">
        <v>4691</v>
      </c>
      <c r="E1167" s="685" t="s">
        <v>13693</v>
      </c>
      <c r="F1167" s="685"/>
      <c r="G1167" s="608" t="s">
        <v>1</v>
      </c>
      <c r="H1167" s="607">
        <v>1</v>
      </c>
      <c r="I1167" s="606">
        <v>8.82</v>
      </c>
      <c r="J1167" s="606">
        <v>8.82</v>
      </c>
    </row>
    <row r="1168" spans="1:10" ht="24" customHeight="1">
      <c r="A1168" s="617" t="s">
        <v>13683</v>
      </c>
      <c r="B1168" s="618" t="s">
        <v>13692</v>
      </c>
      <c r="C1168" s="617" t="s">
        <v>20</v>
      </c>
      <c r="D1168" s="617" t="s">
        <v>7680</v>
      </c>
      <c r="E1168" s="686" t="s">
        <v>13690</v>
      </c>
      <c r="F1168" s="686"/>
      <c r="G1168" s="616" t="s">
        <v>3</v>
      </c>
      <c r="H1168" s="615">
        <v>0.05</v>
      </c>
      <c r="I1168" s="614">
        <v>17.66</v>
      </c>
      <c r="J1168" s="614">
        <v>0.88</v>
      </c>
    </row>
    <row r="1169" spans="1:10" ht="24" customHeight="1">
      <c r="A1169" s="617" t="s">
        <v>13683</v>
      </c>
      <c r="B1169" s="618" t="s">
        <v>14054</v>
      </c>
      <c r="C1169" s="617" t="s">
        <v>20</v>
      </c>
      <c r="D1169" s="617" t="s">
        <v>7663</v>
      </c>
      <c r="E1169" s="686" t="s">
        <v>13690</v>
      </c>
      <c r="F1169" s="686"/>
      <c r="G1169" s="616" t="s">
        <v>3</v>
      </c>
      <c r="H1169" s="615">
        <v>0.05</v>
      </c>
      <c r="I1169" s="614">
        <v>13.48</v>
      </c>
      <c r="J1169" s="614">
        <v>0.67</v>
      </c>
    </row>
    <row r="1170" spans="1:10" ht="24" customHeight="1">
      <c r="A1170" s="604" t="s">
        <v>13666</v>
      </c>
      <c r="B1170" s="605" t="s">
        <v>14105</v>
      </c>
      <c r="C1170" s="604" t="s">
        <v>20</v>
      </c>
      <c r="D1170" s="604" t="s">
        <v>8197</v>
      </c>
      <c r="E1170" s="682" t="s">
        <v>13664</v>
      </c>
      <c r="F1170" s="682"/>
      <c r="G1170" s="603" t="s">
        <v>1</v>
      </c>
      <c r="H1170" s="602">
        <v>9.9000000000000008E-3</v>
      </c>
      <c r="I1170" s="601">
        <v>81.209999999999994</v>
      </c>
      <c r="J1170" s="601">
        <v>0.8</v>
      </c>
    </row>
    <row r="1171" spans="1:10" ht="24" customHeight="1">
      <c r="A1171" s="604" t="s">
        <v>13666</v>
      </c>
      <c r="B1171" s="605" t="s">
        <v>14366</v>
      </c>
      <c r="C1171" s="604" t="s">
        <v>20</v>
      </c>
      <c r="D1171" s="604" t="s">
        <v>10657</v>
      </c>
      <c r="E1171" s="682" t="s">
        <v>13664</v>
      </c>
      <c r="F1171" s="682"/>
      <c r="G1171" s="603" t="s">
        <v>1</v>
      </c>
      <c r="H1171" s="602">
        <v>1</v>
      </c>
      <c r="I1171" s="601">
        <v>5.37</v>
      </c>
      <c r="J1171" s="601">
        <v>5.37</v>
      </c>
    </row>
    <row r="1172" spans="1:10" ht="24" customHeight="1">
      <c r="A1172" s="604" t="s">
        <v>13666</v>
      </c>
      <c r="B1172" s="605" t="s">
        <v>14088</v>
      </c>
      <c r="C1172" s="604" t="s">
        <v>20</v>
      </c>
      <c r="D1172" s="604" t="s">
        <v>10821</v>
      </c>
      <c r="E1172" s="682" t="s">
        <v>13664</v>
      </c>
      <c r="F1172" s="682"/>
      <c r="G1172" s="603" t="s">
        <v>1</v>
      </c>
      <c r="H1172" s="602">
        <v>2.4500000000000001E-2</v>
      </c>
      <c r="I1172" s="601">
        <v>2.19</v>
      </c>
      <c r="J1172" s="601">
        <v>0.05</v>
      </c>
    </row>
    <row r="1173" spans="1:10" ht="24" customHeight="1">
      <c r="A1173" s="604" t="s">
        <v>13666</v>
      </c>
      <c r="B1173" s="605" t="s">
        <v>14087</v>
      </c>
      <c r="C1173" s="604" t="s">
        <v>20</v>
      </c>
      <c r="D1173" s="604" t="s">
        <v>12141</v>
      </c>
      <c r="E1173" s="682" t="s">
        <v>13664</v>
      </c>
      <c r="F1173" s="682"/>
      <c r="G1173" s="603" t="s">
        <v>1</v>
      </c>
      <c r="H1173" s="602">
        <v>1.4999999999999999E-2</v>
      </c>
      <c r="I1173" s="601">
        <v>70.52</v>
      </c>
      <c r="J1173" s="601">
        <v>1.05</v>
      </c>
    </row>
    <row r="1174" spans="1:10" ht="25.5">
      <c r="A1174" s="600"/>
      <c r="B1174" s="600"/>
      <c r="C1174" s="600"/>
      <c r="D1174" s="600"/>
      <c r="E1174" s="600" t="s">
        <v>13662</v>
      </c>
      <c r="F1174" s="599">
        <v>0.6573943279365424</v>
      </c>
      <c r="G1174" s="600" t="s">
        <v>13661</v>
      </c>
      <c r="H1174" s="599">
        <v>0.55000000000000004</v>
      </c>
      <c r="I1174" s="600" t="s">
        <v>13660</v>
      </c>
      <c r="J1174" s="599">
        <v>1.21</v>
      </c>
    </row>
    <row r="1175" spans="1:10" ht="15" thickBot="1">
      <c r="A1175" s="600"/>
      <c r="B1175" s="600"/>
      <c r="C1175" s="600"/>
      <c r="D1175" s="600"/>
      <c r="E1175" s="600" t="s">
        <v>13659</v>
      </c>
      <c r="F1175" s="599">
        <v>2.44</v>
      </c>
      <c r="G1175" s="600"/>
      <c r="H1175" s="683" t="s">
        <v>13658</v>
      </c>
      <c r="I1175" s="683"/>
      <c r="J1175" s="599">
        <v>11.26</v>
      </c>
    </row>
    <row r="1176" spans="1:10" ht="0.95" customHeight="1" thickTop="1">
      <c r="A1176" s="598"/>
      <c r="B1176" s="598"/>
      <c r="C1176" s="598"/>
      <c r="D1176" s="598"/>
      <c r="E1176" s="598"/>
      <c r="F1176" s="598"/>
      <c r="G1176" s="598"/>
      <c r="H1176" s="598"/>
      <c r="I1176" s="598"/>
      <c r="J1176" s="598"/>
    </row>
    <row r="1177" spans="1:10" ht="18" customHeight="1">
      <c r="A1177" s="613" t="s">
        <v>14294</v>
      </c>
      <c r="B1177" s="611" t="s">
        <v>13677</v>
      </c>
      <c r="C1177" s="613" t="s">
        <v>13676</v>
      </c>
      <c r="D1177" s="613" t="s">
        <v>13675</v>
      </c>
      <c r="E1177" s="684" t="s">
        <v>13674</v>
      </c>
      <c r="F1177" s="684"/>
      <c r="G1177" s="612" t="s">
        <v>13673</v>
      </c>
      <c r="H1177" s="611" t="s">
        <v>13672</v>
      </c>
      <c r="I1177" s="611" t="s">
        <v>13671</v>
      </c>
      <c r="J1177" s="611" t="s">
        <v>13670</v>
      </c>
    </row>
    <row r="1178" spans="1:10" ht="48" customHeight="1">
      <c r="A1178" s="609" t="s">
        <v>13669</v>
      </c>
      <c r="B1178" s="610" t="s">
        <v>14365</v>
      </c>
      <c r="C1178" s="609" t="s">
        <v>20</v>
      </c>
      <c r="D1178" s="609" t="s">
        <v>4850</v>
      </c>
      <c r="E1178" s="685" t="s">
        <v>13693</v>
      </c>
      <c r="F1178" s="685"/>
      <c r="G1178" s="608" t="s">
        <v>1</v>
      </c>
      <c r="H1178" s="607">
        <v>1</v>
      </c>
      <c r="I1178" s="606">
        <v>65.7</v>
      </c>
      <c r="J1178" s="606">
        <v>65.7</v>
      </c>
    </row>
    <row r="1179" spans="1:10" ht="24" customHeight="1">
      <c r="A1179" s="617" t="s">
        <v>13683</v>
      </c>
      <c r="B1179" s="618" t="s">
        <v>13692</v>
      </c>
      <c r="C1179" s="617" t="s">
        <v>20</v>
      </c>
      <c r="D1179" s="617" t="s">
        <v>7680</v>
      </c>
      <c r="E1179" s="686" t="s">
        <v>13690</v>
      </c>
      <c r="F1179" s="686"/>
      <c r="G1179" s="616" t="s">
        <v>3</v>
      </c>
      <c r="H1179" s="615">
        <v>0.13</v>
      </c>
      <c r="I1179" s="614">
        <v>17.66</v>
      </c>
      <c r="J1179" s="614">
        <v>2.29</v>
      </c>
    </row>
    <row r="1180" spans="1:10" ht="24" customHeight="1">
      <c r="A1180" s="617" t="s">
        <v>13683</v>
      </c>
      <c r="B1180" s="618" t="s">
        <v>14054</v>
      </c>
      <c r="C1180" s="617" t="s">
        <v>20</v>
      </c>
      <c r="D1180" s="617" t="s">
        <v>7663</v>
      </c>
      <c r="E1180" s="686" t="s">
        <v>13690</v>
      </c>
      <c r="F1180" s="686"/>
      <c r="G1180" s="616" t="s">
        <v>3</v>
      </c>
      <c r="H1180" s="615">
        <v>0.13</v>
      </c>
      <c r="I1180" s="614">
        <v>13.48</v>
      </c>
      <c r="J1180" s="614">
        <v>1.75</v>
      </c>
    </row>
    <row r="1181" spans="1:10" ht="24" customHeight="1">
      <c r="A1181" s="604" t="s">
        <v>13666</v>
      </c>
      <c r="B1181" s="605" t="s">
        <v>14361</v>
      </c>
      <c r="C1181" s="604" t="s">
        <v>20</v>
      </c>
      <c r="D1181" s="604" t="s">
        <v>8255</v>
      </c>
      <c r="E1181" s="682" t="s">
        <v>13664</v>
      </c>
      <c r="F1181" s="682"/>
      <c r="G1181" s="603" t="s">
        <v>1</v>
      </c>
      <c r="H1181" s="602">
        <v>1</v>
      </c>
      <c r="I1181" s="601">
        <v>4.7300000000000004</v>
      </c>
      <c r="J1181" s="601">
        <v>4.7300000000000004</v>
      </c>
    </row>
    <row r="1182" spans="1:10" ht="24" customHeight="1">
      <c r="A1182" s="604" t="s">
        <v>13666</v>
      </c>
      <c r="B1182" s="605" t="s">
        <v>14364</v>
      </c>
      <c r="C1182" s="604" t="s">
        <v>20</v>
      </c>
      <c r="D1182" s="604" t="s">
        <v>8251</v>
      </c>
      <c r="E1182" s="682" t="s">
        <v>13664</v>
      </c>
      <c r="F1182" s="682"/>
      <c r="G1182" s="603" t="s">
        <v>1</v>
      </c>
      <c r="H1182" s="602">
        <v>1</v>
      </c>
      <c r="I1182" s="601">
        <v>4.32</v>
      </c>
      <c r="J1182" s="601">
        <v>4.32</v>
      </c>
    </row>
    <row r="1183" spans="1:10" ht="24" customHeight="1">
      <c r="A1183" s="604" t="s">
        <v>13666</v>
      </c>
      <c r="B1183" s="605" t="s">
        <v>14363</v>
      </c>
      <c r="C1183" s="604" t="s">
        <v>20</v>
      </c>
      <c r="D1183" s="604" t="s">
        <v>10692</v>
      </c>
      <c r="E1183" s="682" t="s">
        <v>13664</v>
      </c>
      <c r="F1183" s="682"/>
      <c r="G1183" s="603" t="s">
        <v>1</v>
      </c>
      <c r="H1183" s="602">
        <v>1</v>
      </c>
      <c r="I1183" s="601">
        <v>49.88</v>
      </c>
      <c r="J1183" s="601">
        <v>49.88</v>
      </c>
    </row>
    <row r="1184" spans="1:10" ht="36" customHeight="1">
      <c r="A1184" s="604" t="s">
        <v>13666</v>
      </c>
      <c r="B1184" s="605" t="s">
        <v>14360</v>
      </c>
      <c r="C1184" s="604" t="s">
        <v>20</v>
      </c>
      <c r="D1184" s="604" t="s">
        <v>11519</v>
      </c>
      <c r="E1184" s="682" t="s">
        <v>13664</v>
      </c>
      <c r="F1184" s="682"/>
      <c r="G1184" s="603" t="s">
        <v>1</v>
      </c>
      <c r="H1184" s="602">
        <v>9.1999999999999998E-2</v>
      </c>
      <c r="I1184" s="601">
        <v>29.73</v>
      </c>
      <c r="J1184" s="601">
        <v>2.73</v>
      </c>
    </row>
    <row r="1185" spans="1:10" ht="25.5">
      <c r="A1185" s="600"/>
      <c r="B1185" s="600"/>
      <c r="C1185" s="600"/>
      <c r="D1185" s="600"/>
      <c r="E1185" s="600" t="s">
        <v>13662</v>
      </c>
      <c r="F1185" s="599">
        <v>1.7168314679995653</v>
      </c>
      <c r="G1185" s="600" t="s">
        <v>13661</v>
      </c>
      <c r="H1185" s="599">
        <v>1.44</v>
      </c>
      <c r="I1185" s="600" t="s">
        <v>13660</v>
      </c>
      <c r="J1185" s="599">
        <v>3.16</v>
      </c>
    </row>
    <row r="1186" spans="1:10" ht="15" thickBot="1">
      <c r="A1186" s="600"/>
      <c r="B1186" s="600"/>
      <c r="C1186" s="600"/>
      <c r="D1186" s="600"/>
      <c r="E1186" s="600" t="s">
        <v>13659</v>
      </c>
      <c r="F1186" s="599">
        <v>18.190000000000001</v>
      </c>
      <c r="G1186" s="600"/>
      <c r="H1186" s="683" t="s">
        <v>13658</v>
      </c>
      <c r="I1186" s="683"/>
      <c r="J1186" s="599">
        <v>83.89</v>
      </c>
    </row>
    <row r="1187" spans="1:10" ht="0.95" customHeight="1" thickTop="1">
      <c r="A1187" s="598"/>
      <c r="B1187" s="598"/>
      <c r="C1187" s="598"/>
      <c r="D1187" s="598"/>
      <c r="E1187" s="598"/>
      <c r="F1187" s="598"/>
      <c r="G1187" s="598"/>
      <c r="H1187" s="598"/>
      <c r="I1187" s="598"/>
      <c r="J1187" s="598"/>
    </row>
    <row r="1188" spans="1:10" ht="18" customHeight="1">
      <c r="A1188" s="613" t="s">
        <v>14294</v>
      </c>
      <c r="B1188" s="611" t="s">
        <v>13677</v>
      </c>
      <c r="C1188" s="613" t="s">
        <v>13676</v>
      </c>
      <c r="D1188" s="613" t="s">
        <v>13675</v>
      </c>
      <c r="E1188" s="684" t="s">
        <v>13674</v>
      </c>
      <c r="F1188" s="684"/>
      <c r="G1188" s="612" t="s">
        <v>13673</v>
      </c>
      <c r="H1188" s="611" t="s">
        <v>13672</v>
      </c>
      <c r="I1188" s="611" t="s">
        <v>13671</v>
      </c>
      <c r="J1188" s="611" t="s">
        <v>13670</v>
      </c>
    </row>
    <row r="1189" spans="1:10" ht="36" customHeight="1">
      <c r="A1189" s="609" t="s">
        <v>13669</v>
      </c>
      <c r="B1189" s="610" t="s">
        <v>14362</v>
      </c>
      <c r="C1189" s="609" t="s">
        <v>20</v>
      </c>
      <c r="D1189" s="609" t="s">
        <v>4851</v>
      </c>
      <c r="E1189" s="685" t="s">
        <v>13693</v>
      </c>
      <c r="F1189" s="685"/>
      <c r="G1189" s="608" t="s">
        <v>1</v>
      </c>
      <c r="H1189" s="607">
        <v>1</v>
      </c>
      <c r="I1189" s="606">
        <v>63.94</v>
      </c>
      <c r="J1189" s="606">
        <v>63.94</v>
      </c>
    </row>
    <row r="1190" spans="1:10" ht="24" customHeight="1">
      <c r="A1190" s="617" t="s">
        <v>13683</v>
      </c>
      <c r="B1190" s="618" t="s">
        <v>13692</v>
      </c>
      <c r="C1190" s="617" t="s">
        <v>20</v>
      </c>
      <c r="D1190" s="617" t="s">
        <v>7680</v>
      </c>
      <c r="E1190" s="686" t="s">
        <v>13690</v>
      </c>
      <c r="F1190" s="686"/>
      <c r="G1190" s="616" t="s">
        <v>3</v>
      </c>
      <c r="H1190" s="615">
        <v>0.13</v>
      </c>
      <c r="I1190" s="614">
        <v>17.66</v>
      </c>
      <c r="J1190" s="614">
        <v>2.29</v>
      </c>
    </row>
    <row r="1191" spans="1:10" ht="24" customHeight="1">
      <c r="A1191" s="617" t="s">
        <v>13683</v>
      </c>
      <c r="B1191" s="618" t="s">
        <v>14054</v>
      </c>
      <c r="C1191" s="617" t="s">
        <v>20</v>
      </c>
      <c r="D1191" s="617" t="s">
        <v>7663</v>
      </c>
      <c r="E1191" s="686" t="s">
        <v>13690</v>
      </c>
      <c r="F1191" s="686"/>
      <c r="G1191" s="616" t="s">
        <v>3</v>
      </c>
      <c r="H1191" s="615">
        <v>0.13</v>
      </c>
      <c r="I1191" s="614">
        <v>13.48</v>
      </c>
      <c r="J1191" s="614">
        <v>1.75</v>
      </c>
    </row>
    <row r="1192" spans="1:10" ht="24" customHeight="1">
      <c r="A1192" s="604" t="s">
        <v>13666</v>
      </c>
      <c r="B1192" s="605" t="s">
        <v>14361</v>
      </c>
      <c r="C1192" s="604" t="s">
        <v>20</v>
      </c>
      <c r="D1192" s="604" t="s">
        <v>8255</v>
      </c>
      <c r="E1192" s="682" t="s">
        <v>13664</v>
      </c>
      <c r="F1192" s="682"/>
      <c r="G1192" s="603" t="s">
        <v>1</v>
      </c>
      <c r="H1192" s="602">
        <v>2</v>
      </c>
      <c r="I1192" s="601">
        <v>4.7300000000000004</v>
      </c>
      <c r="J1192" s="601">
        <v>9.4600000000000009</v>
      </c>
    </row>
    <row r="1193" spans="1:10" ht="36" customHeight="1">
      <c r="A1193" s="604" t="s">
        <v>13666</v>
      </c>
      <c r="B1193" s="605" t="s">
        <v>14360</v>
      </c>
      <c r="C1193" s="604" t="s">
        <v>20</v>
      </c>
      <c r="D1193" s="604" t="s">
        <v>11519</v>
      </c>
      <c r="E1193" s="682" t="s">
        <v>13664</v>
      </c>
      <c r="F1193" s="682"/>
      <c r="G1193" s="603" t="s">
        <v>1</v>
      </c>
      <c r="H1193" s="602">
        <v>9.1999999999999998E-2</v>
      </c>
      <c r="I1193" s="601">
        <v>29.73</v>
      </c>
      <c r="J1193" s="601">
        <v>2.73</v>
      </c>
    </row>
    <row r="1194" spans="1:10" ht="24" customHeight="1">
      <c r="A1194" s="604" t="s">
        <v>13666</v>
      </c>
      <c r="B1194" s="605" t="s">
        <v>14359</v>
      </c>
      <c r="C1194" s="604" t="s">
        <v>20</v>
      </c>
      <c r="D1194" s="604" t="s">
        <v>12452</v>
      </c>
      <c r="E1194" s="682" t="s">
        <v>13664</v>
      </c>
      <c r="F1194" s="682"/>
      <c r="G1194" s="603" t="s">
        <v>1</v>
      </c>
      <c r="H1194" s="602">
        <v>1</v>
      </c>
      <c r="I1194" s="601">
        <v>47.71</v>
      </c>
      <c r="J1194" s="601">
        <v>47.71</v>
      </c>
    </row>
    <row r="1195" spans="1:10" ht="25.5">
      <c r="A1195" s="600"/>
      <c r="B1195" s="600"/>
      <c r="C1195" s="600"/>
      <c r="D1195" s="600"/>
      <c r="E1195" s="600" t="s">
        <v>13662</v>
      </c>
      <c r="F1195" s="599">
        <v>1.7168314679995653</v>
      </c>
      <c r="G1195" s="600" t="s">
        <v>13661</v>
      </c>
      <c r="H1195" s="599">
        <v>1.44</v>
      </c>
      <c r="I1195" s="600" t="s">
        <v>13660</v>
      </c>
      <c r="J1195" s="599">
        <v>3.16</v>
      </c>
    </row>
    <row r="1196" spans="1:10" ht="15" thickBot="1">
      <c r="A1196" s="600"/>
      <c r="B1196" s="600"/>
      <c r="C1196" s="600"/>
      <c r="D1196" s="600"/>
      <c r="E1196" s="600" t="s">
        <v>13659</v>
      </c>
      <c r="F1196" s="599">
        <v>17.71</v>
      </c>
      <c r="G1196" s="600"/>
      <c r="H1196" s="683" t="s">
        <v>13658</v>
      </c>
      <c r="I1196" s="683"/>
      <c r="J1196" s="599">
        <v>81.650000000000006</v>
      </c>
    </row>
    <row r="1197" spans="1:10" ht="0.95" customHeight="1" thickTop="1">
      <c r="A1197" s="598"/>
      <c r="B1197" s="598"/>
      <c r="C1197" s="598"/>
      <c r="D1197" s="598"/>
      <c r="E1197" s="598"/>
      <c r="F1197" s="598"/>
      <c r="G1197" s="598"/>
      <c r="H1197" s="598"/>
      <c r="I1197" s="598"/>
      <c r="J1197" s="598"/>
    </row>
    <row r="1198" spans="1:10" ht="18" customHeight="1">
      <c r="A1198" s="613" t="s">
        <v>14294</v>
      </c>
      <c r="B1198" s="611" t="s">
        <v>13677</v>
      </c>
      <c r="C1198" s="613" t="s">
        <v>13676</v>
      </c>
      <c r="D1198" s="613" t="s">
        <v>13675</v>
      </c>
      <c r="E1198" s="684" t="s">
        <v>13674</v>
      </c>
      <c r="F1198" s="684"/>
      <c r="G1198" s="612" t="s">
        <v>13673</v>
      </c>
      <c r="H1198" s="611" t="s">
        <v>13672</v>
      </c>
      <c r="I1198" s="611" t="s">
        <v>13671</v>
      </c>
      <c r="J1198" s="611" t="s">
        <v>13670</v>
      </c>
    </row>
    <row r="1199" spans="1:10" ht="36" customHeight="1">
      <c r="A1199" s="609" t="s">
        <v>13669</v>
      </c>
      <c r="B1199" s="610" t="s">
        <v>14358</v>
      </c>
      <c r="C1199" s="609" t="s">
        <v>20</v>
      </c>
      <c r="D1199" s="609" t="s">
        <v>5717</v>
      </c>
      <c r="E1199" s="685" t="s">
        <v>13693</v>
      </c>
      <c r="F1199" s="685"/>
      <c r="G1199" s="608" t="s">
        <v>1</v>
      </c>
      <c r="H1199" s="607">
        <v>1</v>
      </c>
      <c r="I1199" s="606">
        <v>58.36</v>
      </c>
      <c r="J1199" s="606">
        <v>58.36</v>
      </c>
    </row>
    <row r="1200" spans="1:10" ht="24" customHeight="1">
      <c r="A1200" s="617" t="s">
        <v>13683</v>
      </c>
      <c r="B1200" s="618" t="s">
        <v>13692</v>
      </c>
      <c r="C1200" s="617" t="s">
        <v>20</v>
      </c>
      <c r="D1200" s="617" t="s">
        <v>7680</v>
      </c>
      <c r="E1200" s="686" t="s">
        <v>13690</v>
      </c>
      <c r="F1200" s="686"/>
      <c r="G1200" s="616" t="s">
        <v>3</v>
      </c>
      <c r="H1200" s="615">
        <v>0.17399999999999999</v>
      </c>
      <c r="I1200" s="614">
        <v>17.66</v>
      </c>
      <c r="J1200" s="614">
        <v>3.07</v>
      </c>
    </row>
    <row r="1201" spans="1:10" ht="24" customHeight="1">
      <c r="A1201" s="617" t="s">
        <v>13683</v>
      </c>
      <c r="B1201" s="618" t="s">
        <v>13691</v>
      </c>
      <c r="C1201" s="617" t="s">
        <v>20</v>
      </c>
      <c r="D1201" s="617" t="s">
        <v>7721</v>
      </c>
      <c r="E1201" s="686" t="s">
        <v>13690</v>
      </c>
      <c r="F1201" s="686"/>
      <c r="G1201" s="616" t="s">
        <v>3</v>
      </c>
      <c r="H1201" s="615">
        <v>5.4800000000000001E-2</v>
      </c>
      <c r="I1201" s="614">
        <v>14.02</v>
      </c>
      <c r="J1201" s="614">
        <v>0.76</v>
      </c>
    </row>
    <row r="1202" spans="1:10" ht="24" customHeight="1">
      <c r="A1202" s="604" t="s">
        <v>13666</v>
      </c>
      <c r="B1202" s="605" t="s">
        <v>13698</v>
      </c>
      <c r="C1202" s="604" t="s">
        <v>20</v>
      </c>
      <c r="D1202" s="604" t="s">
        <v>10280</v>
      </c>
      <c r="E1202" s="682" t="s">
        <v>13664</v>
      </c>
      <c r="F1202" s="682"/>
      <c r="G1202" s="603" t="s">
        <v>1</v>
      </c>
      <c r="H1202" s="602">
        <v>4.8000000000000001E-2</v>
      </c>
      <c r="I1202" s="601">
        <v>4.97</v>
      </c>
      <c r="J1202" s="601">
        <v>0.23</v>
      </c>
    </row>
    <row r="1203" spans="1:10" ht="24" customHeight="1">
      <c r="A1203" s="604" t="s">
        <v>13666</v>
      </c>
      <c r="B1203" s="605" t="s">
        <v>14357</v>
      </c>
      <c r="C1203" s="604" t="s">
        <v>20</v>
      </c>
      <c r="D1203" s="604" t="s">
        <v>13152</v>
      </c>
      <c r="E1203" s="682" t="s">
        <v>13664</v>
      </c>
      <c r="F1203" s="682"/>
      <c r="G1203" s="603" t="s">
        <v>1</v>
      </c>
      <c r="H1203" s="602">
        <v>1</v>
      </c>
      <c r="I1203" s="601">
        <v>54.3</v>
      </c>
      <c r="J1203" s="601">
        <v>54.3</v>
      </c>
    </row>
    <row r="1204" spans="1:10" ht="25.5">
      <c r="A1204" s="600"/>
      <c r="B1204" s="600"/>
      <c r="C1204" s="600"/>
      <c r="D1204" s="600"/>
      <c r="E1204" s="600" t="s">
        <v>13662</v>
      </c>
      <c r="F1204" s="599">
        <v>1.6516353363033793</v>
      </c>
      <c r="G1204" s="600" t="s">
        <v>13661</v>
      </c>
      <c r="H1204" s="599">
        <v>1.39</v>
      </c>
      <c r="I1204" s="600" t="s">
        <v>13660</v>
      </c>
      <c r="J1204" s="599">
        <v>3.04</v>
      </c>
    </row>
    <row r="1205" spans="1:10" ht="15" thickBot="1">
      <c r="A1205" s="600"/>
      <c r="B1205" s="600"/>
      <c r="C1205" s="600"/>
      <c r="D1205" s="600"/>
      <c r="E1205" s="600" t="s">
        <v>13659</v>
      </c>
      <c r="F1205" s="599">
        <v>16.16</v>
      </c>
      <c r="G1205" s="600"/>
      <c r="H1205" s="683" t="s">
        <v>13658</v>
      </c>
      <c r="I1205" s="683"/>
      <c r="J1205" s="599">
        <v>74.52</v>
      </c>
    </row>
    <row r="1206" spans="1:10" ht="0.95" customHeight="1" thickTop="1">
      <c r="A1206" s="598"/>
      <c r="B1206" s="598"/>
      <c r="C1206" s="598"/>
      <c r="D1206" s="598"/>
      <c r="E1206" s="598"/>
      <c r="F1206" s="598"/>
      <c r="G1206" s="598"/>
      <c r="H1206" s="598"/>
      <c r="I1206" s="598"/>
      <c r="J1206" s="598"/>
    </row>
    <row r="1207" spans="1:10" ht="18" customHeight="1">
      <c r="A1207" s="613" t="s">
        <v>14294</v>
      </c>
      <c r="B1207" s="611" t="s">
        <v>13677</v>
      </c>
      <c r="C1207" s="613" t="s">
        <v>13676</v>
      </c>
      <c r="D1207" s="613" t="s">
        <v>13675</v>
      </c>
      <c r="E1207" s="684" t="s">
        <v>13674</v>
      </c>
      <c r="F1207" s="684"/>
      <c r="G1207" s="612" t="s">
        <v>13673</v>
      </c>
      <c r="H1207" s="611" t="s">
        <v>13672</v>
      </c>
      <c r="I1207" s="611" t="s">
        <v>13671</v>
      </c>
      <c r="J1207" s="611" t="s">
        <v>13670</v>
      </c>
    </row>
    <row r="1208" spans="1:10" ht="24" customHeight="1">
      <c r="A1208" s="609" t="s">
        <v>13669</v>
      </c>
      <c r="B1208" s="610" t="s">
        <v>14356</v>
      </c>
      <c r="C1208" s="609" t="s">
        <v>20</v>
      </c>
      <c r="D1208" s="609" t="s">
        <v>5787</v>
      </c>
      <c r="E1208" s="685" t="s">
        <v>13693</v>
      </c>
      <c r="F1208" s="685"/>
      <c r="G1208" s="608" t="s">
        <v>1</v>
      </c>
      <c r="H1208" s="607">
        <v>1</v>
      </c>
      <c r="I1208" s="606">
        <v>312.98</v>
      </c>
      <c r="J1208" s="606">
        <v>312.98</v>
      </c>
    </row>
    <row r="1209" spans="1:10" ht="24" customHeight="1">
      <c r="A1209" s="617" t="s">
        <v>13683</v>
      </c>
      <c r="B1209" s="618" t="s">
        <v>13692</v>
      </c>
      <c r="C1209" s="617" t="s">
        <v>20</v>
      </c>
      <c r="D1209" s="617" t="s">
        <v>7680</v>
      </c>
      <c r="E1209" s="686" t="s">
        <v>13690</v>
      </c>
      <c r="F1209" s="686"/>
      <c r="G1209" s="616" t="s">
        <v>3</v>
      </c>
      <c r="H1209" s="615">
        <v>0.49680000000000002</v>
      </c>
      <c r="I1209" s="614">
        <v>17.66</v>
      </c>
      <c r="J1209" s="614">
        <v>8.77</v>
      </c>
    </row>
    <row r="1210" spans="1:10" ht="24" customHeight="1">
      <c r="A1210" s="617" t="s">
        <v>13683</v>
      </c>
      <c r="B1210" s="618" t="s">
        <v>13691</v>
      </c>
      <c r="C1210" s="617" t="s">
        <v>20</v>
      </c>
      <c r="D1210" s="617" t="s">
        <v>7721</v>
      </c>
      <c r="E1210" s="686" t="s">
        <v>13690</v>
      </c>
      <c r="F1210" s="686"/>
      <c r="G1210" s="616" t="s">
        <v>3</v>
      </c>
      <c r="H1210" s="615">
        <v>0.34949999999999998</v>
      </c>
      <c r="I1210" s="614">
        <v>14.02</v>
      </c>
      <c r="J1210" s="614">
        <v>4.8899999999999997</v>
      </c>
    </row>
    <row r="1211" spans="1:10" ht="36" customHeight="1">
      <c r="A1211" s="604" t="s">
        <v>13666</v>
      </c>
      <c r="B1211" s="605" t="s">
        <v>13688</v>
      </c>
      <c r="C1211" s="604" t="s">
        <v>20</v>
      </c>
      <c r="D1211" s="604" t="s">
        <v>11487</v>
      </c>
      <c r="E1211" s="682" t="s">
        <v>13664</v>
      </c>
      <c r="F1211" s="682"/>
      <c r="G1211" s="603" t="s">
        <v>1</v>
      </c>
      <c r="H1211" s="602">
        <v>2</v>
      </c>
      <c r="I1211" s="601">
        <v>11.53</v>
      </c>
      <c r="J1211" s="601">
        <v>23.06</v>
      </c>
    </row>
    <row r="1212" spans="1:10" ht="24" customHeight="1">
      <c r="A1212" s="604" t="s">
        <v>13666</v>
      </c>
      <c r="B1212" s="605" t="s">
        <v>13687</v>
      </c>
      <c r="C1212" s="604" t="s">
        <v>20</v>
      </c>
      <c r="D1212" s="604" t="s">
        <v>12005</v>
      </c>
      <c r="E1212" s="682" t="s">
        <v>13664</v>
      </c>
      <c r="F1212" s="682"/>
      <c r="G1212" s="603" t="s">
        <v>1200</v>
      </c>
      <c r="H1212" s="602">
        <v>8.8099999999999998E-2</v>
      </c>
      <c r="I1212" s="601">
        <v>98.93</v>
      </c>
      <c r="J1212" s="601">
        <v>8.7100000000000009</v>
      </c>
    </row>
    <row r="1213" spans="1:10" ht="24" customHeight="1">
      <c r="A1213" s="604" t="s">
        <v>13666</v>
      </c>
      <c r="B1213" s="605" t="s">
        <v>14355</v>
      </c>
      <c r="C1213" s="604" t="s">
        <v>20</v>
      </c>
      <c r="D1213" s="604" t="s">
        <v>13170</v>
      </c>
      <c r="E1213" s="682" t="s">
        <v>13664</v>
      </c>
      <c r="F1213" s="682"/>
      <c r="G1213" s="603" t="s">
        <v>1</v>
      </c>
      <c r="H1213" s="602">
        <v>1</v>
      </c>
      <c r="I1213" s="601">
        <v>265.20999999999998</v>
      </c>
      <c r="J1213" s="601">
        <v>265.20999999999998</v>
      </c>
    </row>
    <row r="1214" spans="1:10" ht="24" customHeight="1">
      <c r="A1214" s="604" t="s">
        <v>13666</v>
      </c>
      <c r="B1214" s="605" t="s">
        <v>13686</v>
      </c>
      <c r="C1214" s="604" t="s">
        <v>20</v>
      </c>
      <c r="D1214" s="604" t="s">
        <v>13174</v>
      </c>
      <c r="E1214" s="682" t="s">
        <v>13664</v>
      </c>
      <c r="F1214" s="682"/>
      <c r="G1214" s="603" t="s">
        <v>1</v>
      </c>
      <c r="H1214" s="602">
        <v>1</v>
      </c>
      <c r="I1214" s="601">
        <v>2.34</v>
      </c>
      <c r="J1214" s="601">
        <v>2.34</v>
      </c>
    </row>
    <row r="1215" spans="1:10" ht="25.5">
      <c r="A1215" s="600"/>
      <c r="B1215" s="600"/>
      <c r="C1215" s="600"/>
      <c r="D1215" s="600"/>
      <c r="E1215" s="600" t="s">
        <v>13662</v>
      </c>
      <c r="F1215" s="599">
        <v>5.8133217429099204</v>
      </c>
      <c r="G1215" s="600" t="s">
        <v>13661</v>
      </c>
      <c r="H1215" s="599">
        <v>4.8899999999999997</v>
      </c>
      <c r="I1215" s="600" t="s">
        <v>13660</v>
      </c>
      <c r="J1215" s="599">
        <v>10.7</v>
      </c>
    </row>
    <row r="1216" spans="1:10" ht="15" thickBot="1">
      <c r="A1216" s="600"/>
      <c r="B1216" s="600"/>
      <c r="C1216" s="600"/>
      <c r="D1216" s="600"/>
      <c r="E1216" s="600" t="s">
        <v>13659</v>
      </c>
      <c r="F1216" s="599">
        <v>86.69</v>
      </c>
      <c r="G1216" s="600"/>
      <c r="H1216" s="683" t="s">
        <v>13658</v>
      </c>
      <c r="I1216" s="683"/>
      <c r="J1216" s="599">
        <v>399.67</v>
      </c>
    </row>
    <row r="1217" spans="1:10" ht="0.95" customHeight="1" thickTop="1">
      <c r="A1217" s="598"/>
      <c r="B1217" s="598"/>
      <c r="C1217" s="598"/>
      <c r="D1217" s="598"/>
      <c r="E1217" s="598"/>
      <c r="F1217" s="598"/>
      <c r="G1217" s="598"/>
      <c r="H1217" s="598"/>
      <c r="I1217" s="598"/>
      <c r="J1217" s="598"/>
    </row>
    <row r="1218" spans="1:10" ht="18" customHeight="1">
      <c r="A1218" s="613" t="s">
        <v>14294</v>
      </c>
      <c r="B1218" s="611" t="s">
        <v>13677</v>
      </c>
      <c r="C1218" s="613" t="s">
        <v>13676</v>
      </c>
      <c r="D1218" s="613" t="s">
        <v>13675</v>
      </c>
      <c r="E1218" s="684" t="s">
        <v>13674</v>
      </c>
      <c r="F1218" s="684"/>
      <c r="G1218" s="612" t="s">
        <v>13673</v>
      </c>
      <c r="H1218" s="611" t="s">
        <v>13672</v>
      </c>
      <c r="I1218" s="611" t="s">
        <v>13671</v>
      </c>
      <c r="J1218" s="611" t="s">
        <v>13670</v>
      </c>
    </row>
    <row r="1219" spans="1:10" ht="36" customHeight="1">
      <c r="A1219" s="609" t="s">
        <v>13669</v>
      </c>
      <c r="B1219" s="610" t="s">
        <v>14354</v>
      </c>
      <c r="C1219" s="609" t="s">
        <v>20</v>
      </c>
      <c r="D1219" s="609" t="s">
        <v>5699</v>
      </c>
      <c r="E1219" s="685" t="s">
        <v>13693</v>
      </c>
      <c r="F1219" s="685"/>
      <c r="G1219" s="608" t="s">
        <v>1</v>
      </c>
      <c r="H1219" s="607">
        <v>1</v>
      </c>
      <c r="I1219" s="606">
        <v>661.01</v>
      </c>
      <c r="J1219" s="606">
        <v>661.01</v>
      </c>
    </row>
    <row r="1220" spans="1:10" ht="60" customHeight="1">
      <c r="A1220" s="617" t="s">
        <v>13683</v>
      </c>
      <c r="B1220" s="618" t="s">
        <v>13730</v>
      </c>
      <c r="C1220" s="617" t="s">
        <v>20</v>
      </c>
      <c r="D1220" s="617" t="s">
        <v>1471</v>
      </c>
      <c r="E1220" s="686" t="s">
        <v>13667</v>
      </c>
      <c r="F1220" s="686"/>
      <c r="G1220" s="616" t="s">
        <v>1470</v>
      </c>
      <c r="H1220" s="615">
        <v>1.3599999999999999E-2</v>
      </c>
      <c r="I1220" s="614">
        <v>96.87</v>
      </c>
      <c r="J1220" s="614">
        <v>1.31</v>
      </c>
    </row>
    <row r="1221" spans="1:10" ht="60" customHeight="1">
      <c r="A1221" s="617" t="s">
        <v>13683</v>
      </c>
      <c r="B1221" s="618" t="s">
        <v>13731</v>
      </c>
      <c r="C1221" s="617" t="s">
        <v>20</v>
      </c>
      <c r="D1221" s="617" t="s">
        <v>1618</v>
      </c>
      <c r="E1221" s="686" t="s">
        <v>13667</v>
      </c>
      <c r="F1221" s="686"/>
      <c r="G1221" s="616" t="s">
        <v>1617</v>
      </c>
      <c r="H1221" s="615">
        <v>4.5600000000000002E-2</v>
      </c>
      <c r="I1221" s="614">
        <v>35.83</v>
      </c>
      <c r="J1221" s="614">
        <v>1.63</v>
      </c>
    </row>
    <row r="1222" spans="1:10" ht="36" customHeight="1">
      <c r="A1222" s="617" t="s">
        <v>13683</v>
      </c>
      <c r="B1222" s="618" t="s">
        <v>13926</v>
      </c>
      <c r="C1222" s="617" t="s">
        <v>20</v>
      </c>
      <c r="D1222" s="617" t="s">
        <v>3530</v>
      </c>
      <c r="E1222" s="686" t="s">
        <v>13755</v>
      </c>
      <c r="F1222" s="686"/>
      <c r="G1222" s="616" t="s">
        <v>415</v>
      </c>
      <c r="H1222" s="615">
        <v>0.1163</v>
      </c>
      <c r="I1222" s="614">
        <v>345.3</v>
      </c>
      <c r="J1222" s="614">
        <v>40.15</v>
      </c>
    </row>
    <row r="1223" spans="1:10" ht="36" customHeight="1">
      <c r="A1223" s="617" t="s">
        <v>13683</v>
      </c>
      <c r="B1223" s="618" t="s">
        <v>13761</v>
      </c>
      <c r="C1223" s="617" t="s">
        <v>20</v>
      </c>
      <c r="D1223" s="617" t="s">
        <v>3588</v>
      </c>
      <c r="E1223" s="686" t="s">
        <v>13755</v>
      </c>
      <c r="F1223" s="686"/>
      <c r="G1223" s="616" t="s">
        <v>415</v>
      </c>
      <c r="H1223" s="615">
        <v>7.0000000000000007E-2</v>
      </c>
      <c r="I1223" s="614">
        <v>1892.23</v>
      </c>
      <c r="J1223" s="614">
        <v>132.44999999999999</v>
      </c>
    </row>
    <row r="1224" spans="1:10" ht="36" customHeight="1">
      <c r="A1224" s="617" t="s">
        <v>13683</v>
      </c>
      <c r="B1224" s="618" t="s">
        <v>13743</v>
      </c>
      <c r="C1224" s="617" t="s">
        <v>20</v>
      </c>
      <c r="D1224" s="617" t="s">
        <v>6292</v>
      </c>
      <c r="E1224" s="686" t="s">
        <v>13736</v>
      </c>
      <c r="F1224" s="686"/>
      <c r="G1224" s="616" t="s">
        <v>399</v>
      </c>
      <c r="H1224" s="615">
        <v>1.21</v>
      </c>
      <c r="I1224" s="614">
        <v>2</v>
      </c>
      <c r="J1224" s="614">
        <v>2.42</v>
      </c>
    </row>
    <row r="1225" spans="1:10" ht="36" customHeight="1">
      <c r="A1225" s="617" t="s">
        <v>13683</v>
      </c>
      <c r="B1225" s="618" t="s">
        <v>13966</v>
      </c>
      <c r="C1225" s="617" t="s">
        <v>20</v>
      </c>
      <c r="D1225" s="617" t="s">
        <v>7165</v>
      </c>
      <c r="E1225" s="686" t="s">
        <v>13690</v>
      </c>
      <c r="F1225" s="686"/>
      <c r="G1225" s="616" t="s">
        <v>415</v>
      </c>
      <c r="H1225" s="615">
        <v>1.6999999999999999E-3</v>
      </c>
      <c r="I1225" s="614">
        <v>345.91</v>
      </c>
      <c r="J1225" s="614">
        <v>0.57999999999999996</v>
      </c>
    </row>
    <row r="1226" spans="1:10" ht="36" customHeight="1">
      <c r="A1226" s="617" t="s">
        <v>13683</v>
      </c>
      <c r="B1226" s="618" t="s">
        <v>13968</v>
      </c>
      <c r="C1226" s="617" t="s">
        <v>20</v>
      </c>
      <c r="D1226" s="617" t="s">
        <v>7254</v>
      </c>
      <c r="E1226" s="686" t="s">
        <v>13690</v>
      </c>
      <c r="F1226" s="686"/>
      <c r="G1226" s="616" t="s">
        <v>415</v>
      </c>
      <c r="H1226" s="615">
        <v>0.1585</v>
      </c>
      <c r="I1226" s="614">
        <v>415.1</v>
      </c>
      <c r="J1226" s="614">
        <v>65.790000000000006</v>
      </c>
    </row>
    <row r="1227" spans="1:10" ht="24" customHeight="1">
      <c r="A1227" s="617" t="s">
        <v>13683</v>
      </c>
      <c r="B1227" s="618" t="s">
        <v>13691</v>
      </c>
      <c r="C1227" s="617" t="s">
        <v>20</v>
      </c>
      <c r="D1227" s="617" t="s">
        <v>7721</v>
      </c>
      <c r="E1227" s="686" t="s">
        <v>13690</v>
      </c>
      <c r="F1227" s="686"/>
      <c r="G1227" s="616" t="s">
        <v>3</v>
      </c>
      <c r="H1227" s="615">
        <v>8.1328999999999994</v>
      </c>
      <c r="I1227" s="614">
        <v>14.02</v>
      </c>
      <c r="J1227" s="614">
        <v>114.02</v>
      </c>
    </row>
    <row r="1228" spans="1:10" ht="24" customHeight="1">
      <c r="A1228" s="617" t="s">
        <v>13683</v>
      </c>
      <c r="B1228" s="618" t="s">
        <v>13733</v>
      </c>
      <c r="C1228" s="617" t="s">
        <v>20</v>
      </c>
      <c r="D1228" s="617" t="s">
        <v>7714</v>
      </c>
      <c r="E1228" s="686" t="s">
        <v>13690</v>
      </c>
      <c r="F1228" s="686"/>
      <c r="G1228" s="616" t="s">
        <v>3</v>
      </c>
      <c r="H1228" s="615">
        <v>8.1328999999999994</v>
      </c>
      <c r="I1228" s="614">
        <v>17.670000000000002</v>
      </c>
      <c r="J1228" s="614">
        <v>143.69999999999999</v>
      </c>
    </row>
    <row r="1229" spans="1:10" ht="24" customHeight="1">
      <c r="A1229" s="604" t="s">
        <v>13666</v>
      </c>
      <c r="B1229" s="605" t="s">
        <v>14062</v>
      </c>
      <c r="C1229" s="604" t="s">
        <v>20</v>
      </c>
      <c r="D1229" s="604" t="s">
        <v>12601</v>
      </c>
      <c r="E1229" s="682" t="s">
        <v>13664</v>
      </c>
      <c r="F1229" s="682"/>
      <c r="G1229" s="603" t="s">
        <v>1</v>
      </c>
      <c r="H1229" s="602">
        <v>211.95599999999999</v>
      </c>
      <c r="I1229" s="601">
        <v>0.75</v>
      </c>
      <c r="J1229" s="601">
        <v>158.96</v>
      </c>
    </row>
    <row r="1230" spans="1:10" ht="25.5">
      <c r="A1230" s="600"/>
      <c r="B1230" s="600"/>
      <c r="C1230" s="600"/>
      <c r="D1230" s="600"/>
      <c r="E1230" s="600" t="s">
        <v>13662</v>
      </c>
      <c r="F1230" s="599">
        <v>143.25220036944475</v>
      </c>
      <c r="G1230" s="600" t="s">
        <v>13661</v>
      </c>
      <c r="H1230" s="599">
        <v>120.42</v>
      </c>
      <c r="I1230" s="600" t="s">
        <v>13660</v>
      </c>
      <c r="J1230" s="599">
        <v>263.67</v>
      </c>
    </row>
    <row r="1231" spans="1:10" ht="15" thickBot="1">
      <c r="A1231" s="600"/>
      <c r="B1231" s="600"/>
      <c r="C1231" s="600"/>
      <c r="D1231" s="600"/>
      <c r="E1231" s="600" t="s">
        <v>13659</v>
      </c>
      <c r="F1231" s="599">
        <v>183.09</v>
      </c>
      <c r="G1231" s="600"/>
      <c r="H1231" s="683" t="s">
        <v>13658</v>
      </c>
      <c r="I1231" s="683"/>
      <c r="J1231" s="599">
        <v>844.1</v>
      </c>
    </row>
    <row r="1232" spans="1:10" ht="0.95" customHeight="1" thickTop="1">
      <c r="A1232" s="598"/>
      <c r="B1232" s="598"/>
      <c r="C1232" s="598"/>
      <c r="D1232" s="598"/>
      <c r="E1232" s="598"/>
      <c r="F1232" s="598"/>
      <c r="G1232" s="598"/>
      <c r="H1232" s="598"/>
      <c r="I1232" s="598"/>
      <c r="J1232" s="598"/>
    </row>
    <row r="1233" spans="1:10" ht="18" customHeight="1">
      <c r="A1233" s="613" t="s">
        <v>14294</v>
      </c>
      <c r="B1233" s="611" t="s">
        <v>13677</v>
      </c>
      <c r="C1233" s="613" t="s">
        <v>13676</v>
      </c>
      <c r="D1233" s="613" t="s">
        <v>13675</v>
      </c>
      <c r="E1233" s="684" t="s">
        <v>13674</v>
      </c>
      <c r="F1233" s="684"/>
      <c r="G1233" s="612" t="s">
        <v>13673</v>
      </c>
      <c r="H1233" s="611" t="s">
        <v>13672</v>
      </c>
      <c r="I1233" s="611" t="s">
        <v>13671</v>
      </c>
      <c r="J1233" s="611" t="s">
        <v>13670</v>
      </c>
    </row>
    <row r="1234" spans="1:10" ht="24" customHeight="1">
      <c r="A1234" s="609" t="s">
        <v>13669</v>
      </c>
      <c r="B1234" s="610" t="s">
        <v>14353</v>
      </c>
      <c r="C1234" s="609" t="s">
        <v>20</v>
      </c>
      <c r="D1234" s="609" t="s">
        <v>5783</v>
      </c>
      <c r="E1234" s="685" t="s">
        <v>13693</v>
      </c>
      <c r="F1234" s="685"/>
      <c r="G1234" s="608" t="s">
        <v>1</v>
      </c>
      <c r="H1234" s="607">
        <v>1</v>
      </c>
      <c r="I1234" s="606">
        <v>34.15</v>
      </c>
      <c r="J1234" s="606">
        <v>34.15</v>
      </c>
    </row>
    <row r="1235" spans="1:10" ht="24" customHeight="1">
      <c r="A1235" s="617" t="s">
        <v>13683</v>
      </c>
      <c r="B1235" s="618" t="s">
        <v>13692</v>
      </c>
      <c r="C1235" s="617" t="s">
        <v>20</v>
      </c>
      <c r="D1235" s="617" t="s">
        <v>7680</v>
      </c>
      <c r="E1235" s="686" t="s">
        <v>13690</v>
      </c>
      <c r="F1235" s="686"/>
      <c r="G1235" s="616" t="s">
        <v>3</v>
      </c>
      <c r="H1235" s="615">
        <v>0.31619999999999998</v>
      </c>
      <c r="I1235" s="614">
        <v>17.66</v>
      </c>
      <c r="J1235" s="614">
        <v>5.58</v>
      </c>
    </row>
    <row r="1236" spans="1:10" ht="24" customHeight="1">
      <c r="A1236" s="617" t="s">
        <v>13683</v>
      </c>
      <c r="B1236" s="618" t="s">
        <v>13691</v>
      </c>
      <c r="C1236" s="617" t="s">
        <v>20</v>
      </c>
      <c r="D1236" s="617" t="s">
        <v>7721</v>
      </c>
      <c r="E1236" s="686" t="s">
        <v>13690</v>
      </c>
      <c r="F1236" s="686"/>
      <c r="G1236" s="616" t="s">
        <v>3</v>
      </c>
      <c r="H1236" s="615">
        <v>9.9599999999999994E-2</v>
      </c>
      <c r="I1236" s="614">
        <v>14.02</v>
      </c>
      <c r="J1236" s="614">
        <v>1.39</v>
      </c>
    </row>
    <row r="1237" spans="1:10" ht="24" customHeight="1">
      <c r="A1237" s="604" t="s">
        <v>13666</v>
      </c>
      <c r="B1237" s="605" t="s">
        <v>14352</v>
      </c>
      <c r="C1237" s="604" t="s">
        <v>20</v>
      </c>
      <c r="D1237" s="604" t="s">
        <v>11442</v>
      </c>
      <c r="E1237" s="682" t="s">
        <v>13664</v>
      </c>
      <c r="F1237" s="682"/>
      <c r="G1237" s="603" t="s">
        <v>1</v>
      </c>
      <c r="H1237" s="602">
        <v>1</v>
      </c>
      <c r="I1237" s="601">
        <v>27.18</v>
      </c>
      <c r="J1237" s="601">
        <v>27.18</v>
      </c>
    </row>
    <row r="1238" spans="1:10" ht="25.5">
      <c r="A1238" s="600"/>
      <c r="B1238" s="600"/>
      <c r="C1238" s="600"/>
      <c r="D1238" s="600"/>
      <c r="E1238" s="600" t="s">
        <v>13662</v>
      </c>
      <c r="F1238" s="599">
        <v>3.0098880799739214</v>
      </c>
      <c r="G1238" s="600" t="s">
        <v>13661</v>
      </c>
      <c r="H1238" s="599">
        <v>2.5299999999999998</v>
      </c>
      <c r="I1238" s="600" t="s">
        <v>13660</v>
      </c>
      <c r="J1238" s="599">
        <v>5.54</v>
      </c>
    </row>
    <row r="1239" spans="1:10" ht="15" thickBot="1">
      <c r="A1239" s="600"/>
      <c r="B1239" s="600"/>
      <c r="C1239" s="600"/>
      <c r="D1239" s="600"/>
      <c r="E1239" s="600" t="s">
        <v>13659</v>
      </c>
      <c r="F1239" s="599">
        <v>9.4499999999999993</v>
      </c>
      <c r="G1239" s="600"/>
      <c r="H1239" s="683" t="s">
        <v>13658</v>
      </c>
      <c r="I1239" s="683"/>
      <c r="J1239" s="599">
        <v>43.6</v>
      </c>
    </row>
    <row r="1240" spans="1:10" ht="0.95" customHeight="1" thickTop="1">
      <c r="A1240" s="598"/>
      <c r="B1240" s="598"/>
      <c r="C1240" s="598"/>
      <c r="D1240" s="598"/>
      <c r="E1240" s="598"/>
      <c r="F1240" s="598"/>
      <c r="G1240" s="598"/>
      <c r="H1240" s="598"/>
      <c r="I1240" s="598"/>
      <c r="J1240" s="598"/>
    </row>
    <row r="1241" spans="1:10" ht="18" customHeight="1">
      <c r="A1241" s="613" t="s">
        <v>14294</v>
      </c>
      <c r="B1241" s="611" t="s">
        <v>13677</v>
      </c>
      <c r="C1241" s="613" t="s">
        <v>13676</v>
      </c>
      <c r="D1241" s="613" t="s">
        <v>13675</v>
      </c>
      <c r="E1241" s="684" t="s">
        <v>13674</v>
      </c>
      <c r="F1241" s="684"/>
      <c r="G1241" s="612" t="s">
        <v>13673</v>
      </c>
      <c r="H1241" s="611" t="s">
        <v>13672</v>
      </c>
      <c r="I1241" s="611" t="s">
        <v>13671</v>
      </c>
      <c r="J1241" s="611" t="s">
        <v>13670</v>
      </c>
    </row>
    <row r="1242" spans="1:10" ht="36" customHeight="1">
      <c r="A1242" s="609" t="s">
        <v>13669</v>
      </c>
      <c r="B1242" s="610" t="s">
        <v>14351</v>
      </c>
      <c r="C1242" s="609" t="s">
        <v>20</v>
      </c>
      <c r="D1242" s="609" t="s">
        <v>5799</v>
      </c>
      <c r="E1242" s="685" t="s">
        <v>13693</v>
      </c>
      <c r="F1242" s="685"/>
      <c r="G1242" s="608" t="s">
        <v>1</v>
      </c>
      <c r="H1242" s="607">
        <v>1</v>
      </c>
      <c r="I1242" s="606">
        <v>545.65</v>
      </c>
      <c r="J1242" s="606">
        <v>545.65</v>
      </c>
    </row>
    <row r="1243" spans="1:10" ht="24" customHeight="1">
      <c r="A1243" s="617" t="s">
        <v>13683</v>
      </c>
      <c r="B1243" s="618" t="s">
        <v>13692</v>
      </c>
      <c r="C1243" s="617" t="s">
        <v>20</v>
      </c>
      <c r="D1243" s="617" t="s">
        <v>7680</v>
      </c>
      <c r="E1243" s="686" t="s">
        <v>13690</v>
      </c>
      <c r="F1243" s="686"/>
      <c r="G1243" s="616" t="s">
        <v>3</v>
      </c>
      <c r="H1243" s="615">
        <v>1.4228000000000001</v>
      </c>
      <c r="I1243" s="614">
        <v>17.66</v>
      </c>
      <c r="J1243" s="614">
        <v>25.12</v>
      </c>
    </row>
    <row r="1244" spans="1:10" ht="24" customHeight="1">
      <c r="A1244" s="617" t="s">
        <v>13683</v>
      </c>
      <c r="B1244" s="618" t="s">
        <v>13691</v>
      </c>
      <c r="C1244" s="617" t="s">
        <v>20</v>
      </c>
      <c r="D1244" s="617" t="s">
        <v>7721</v>
      </c>
      <c r="E1244" s="686" t="s">
        <v>13690</v>
      </c>
      <c r="F1244" s="686"/>
      <c r="G1244" s="616" t="s">
        <v>3</v>
      </c>
      <c r="H1244" s="615">
        <v>0.44829999999999998</v>
      </c>
      <c r="I1244" s="614">
        <v>14.02</v>
      </c>
      <c r="J1244" s="614">
        <v>6.28</v>
      </c>
    </row>
    <row r="1245" spans="1:10" ht="24" customHeight="1">
      <c r="A1245" s="604" t="s">
        <v>13666</v>
      </c>
      <c r="B1245" s="605" t="s">
        <v>14350</v>
      </c>
      <c r="C1245" s="604" t="s">
        <v>20</v>
      </c>
      <c r="D1245" s="604" t="s">
        <v>8503</v>
      </c>
      <c r="E1245" s="682" t="s">
        <v>13664</v>
      </c>
      <c r="F1245" s="682"/>
      <c r="G1245" s="603" t="s">
        <v>1</v>
      </c>
      <c r="H1245" s="602">
        <v>1</v>
      </c>
      <c r="I1245" s="601">
        <v>437.3</v>
      </c>
      <c r="J1245" s="601">
        <v>437.3</v>
      </c>
    </row>
    <row r="1246" spans="1:10" ht="36" customHeight="1">
      <c r="A1246" s="604" t="s">
        <v>13666</v>
      </c>
      <c r="B1246" s="605" t="s">
        <v>13708</v>
      </c>
      <c r="C1246" s="604" t="s">
        <v>20</v>
      </c>
      <c r="D1246" s="604" t="s">
        <v>11488</v>
      </c>
      <c r="E1246" s="682" t="s">
        <v>13664</v>
      </c>
      <c r="F1246" s="682"/>
      <c r="G1246" s="603" t="s">
        <v>1</v>
      </c>
      <c r="H1246" s="602">
        <v>9</v>
      </c>
      <c r="I1246" s="601">
        <v>8.5500000000000007</v>
      </c>
      <c r="J1246" s="601">
        <v>76.95</v>
      </c>
    </row>
    <row r="1247" spans="1:10" ht="25.5">
      <c r="A1247" s="600"/>
      <c r="B1247" s="600"/>
      <c r="C1247" s="600"/>
      <c r="D1247" s="600"/>
      <c r="E1247" s="600" t="s">
        <v>13662</v>
      </c>
      <c r="F1247" s="599">
        <v>13.560795392806693</v>
      </c>
      <c r="G1247" s="600" t="s">
        <v>13661</v>
      </c>
      <c r="H1247" s="599">
        <v>11.4</v>
      </c>
      <c r="I1247" s="600" t="s">
        <v>13660</v>
      </c>
      <c r="J1247" s="599">
        <v>24.96</v>
      </c>
    </row>
    <row r="1248" spans="1:10" ht="15" thickBot="1">
      <c r="A1248" s="600"/>
      <c r="B1248" s="600"/>
      <c r="C1248" s="600"/>
      <c r="D1248" s="600"/>
      <c r="E1248" s="600" t="s">
        <v>13659</v>
      </c>
      <c r="F1248" s="599">
        <v>151.13999999999999</v>
      </c>
      <c r="G1248" s="600"/>
      <c r="H1248" s="683" t="s">
        <v>13658</v>
      </c>
      <c r="I1248" s="683"/>
      <c r="J1248" s="599">
        <v>696.79</v>
      </c>
    </row>
    <row r="1249" spans="1:10" ht="0.95" customHeight="1" thickTop="1">
      <c r="A1249" s="598"/>
      <c r="B1249" s="598"/>
      <c r="C1249" s="598"/>
      <c r="D1249" s="598"/>
      <c r="E1249" s="598"/>
      <c r="F1249" s="598"/>
      <c r="G1249" s="598"/>
      <c r="H1249" s="598"/>
      <c r="I1249" s="598"/>
      <c r="J1249" s="598"/>
    </row>
    <row r="1250" spans="1:10" ht="18" customHeight="1">
      <c r="A1250" s="613" t="s">
        <v>14294</v>
      </c>
      <c r="B1250" s="611" t="s">
        <v>13677</v>
      </c>
      <c r="C1250" s="613" t="s">
        <v>13676</v>
      </c>
      <c r="D1250" s="613" t="s">
        <v>13675</v>
      </c>
      <c r="E1250" s="684" t="s">
        <v>13674</v>
      </c>
      <c r="F1250" s="684"/>
      <c r="G1250" s="612" t="s">
        <v>13673</v>
      </c>
      <c r="H1250" s="611" t="s">
        <v>13672</v>
      </c>
      <c r="I1250" s="611" t="s">
        <v>13671</v>
      </c>
      <c r="J1250" s="611" t="s">
        <v>13670</v>
      </c>
    </row>
    <row r="1251" spans="1:10" ht="24" customHeight="1">
      <c r="A1251" s="609" t="s">
        <v>13669</v>
      </c>
      <c r="B1251" s="610" t="s">
        <v>14349</v>
      </c>
      <c r="C1251" s="609" t="s">
        <v>20</v>
      </c>
      <c r="D1251" s="609" t="s">
        <v>5784</v>
      </c>
      <c r="E1251" s="685" t="s">
        <v>13693</v>
      </c>
      <c r="F1251" s="685"/>
      <c r="G1251" s="608" t="s">
        <v>1</v>
      </c>
      <c r="H1251" s="607">
        <v>1</v>
      </c>
      <c r="I1251" s="606">
        <v>33.47</v>
      </c>
      <c r="J1251" s="606">
        <v>33.47</v>
      </c>
    </row>
    <row r="1252" spans="1:10" ht="24" customHeight="1">
      <c r="A1252" s="617" t="s">
        <v>13683</v>
      </c>
      <c r="B1252" s="618" t="s">
        <v>13692</v>
      </c>
      <c r="C1252" s="617" t="s">
        <v>20</v>
      </c>
      <c r="D1252" s="617" t="s">
        <v>7680</v>
      </c>
      <c r="E1252" s="686" t="s">
        <v>13690</v>
      </c>
      <c r="F1252" s="686"/>
      <c r="G1252" s="616" t="s">
        <v>3</v>
      </c>
      <c r="H1252" s="615">
        <v>0.31619999999999998</v>
      </c>
      <c r="I1252" s="614">
        <v>17.66</v>
      </c>
      <c r="J1252" s="614">
        <v>5.58</v>
      </c>
    </row>
    <row r="1253" spans="1:10" ht="24" customHeight="1">
      <c r="A1253" s="617" t="s">
        <v>13683</v>
      </c>
      <c r="B1253" s="618" t="s">
        <v>13691</v>
      </c>
      <c r="C1253" s="617" t="s">
        <v>20</v>
      </c>
      <c r="D1253" s="617" t="s">
        <v>7721</v>
      </c>
      <c r="E1253" s="686" t="s">
        <v>13690</v>
      </c>
      <c r="F1253" s="686"/>
      <c r="G1253" s="616" t="s">
        <v>3</v>
      </c>
      <c r="H1253" s="615">
        <v>9.9599999999999994E-2</v>
      </c>
      <c r="I1253" s="614">
        <v>14.02</v>
      </c>
      <c r="J1253" s="614">
        <v>1.39</v>
      </c>
    </row>
    <row r="1254" spans="1:10" ht="24" customHeight="1">
      <c r="A1254" s="604" t="s">
        <v>13666</v>
      </c>
      <c r="B1254" s="605" t="s">
        <v>14348</v>
      </c>
      <c r="C1254" s="604" t="s">
        <v>20</v>
      </c>
      <c r="D1254" s="604" t="s">
        <v>12065</v>
      </c>
      <c r="E1254" s="682" t="s">
        <v>13664</v>
      </c>
      <c r="F1254" s="682"/>
      <c r="G1254" s="603" t="s">
        <v>1</v>
      </c>
      <c r="H1254" s="602">
        <v>1</v>
      </c>
      <c r="I1254" s="601">
        <v>26.5</v>
      </c>
      <c r="J1254" s="601">
        <v>26.5</v>
      </c>
    </row>
    <row r="1255" spans="1:10" ht="25.5">
      <c r="A1255" s="600"/>
      <c r="B1255" s="600"/>
      <c r="C1255" s="600"/>
      <c r="D1255" s="600"/>
      <c r="E1255" s="600" t="s">
        <v>13662</v>
      </c>
      <c r="F1255" s="599">
        <v>3.0098880799739214</v>
      </c>
      <c r="G1255" s="600" t="s">
        <v>13661</v>
      </c>
      <c r="H1255" s="599">
        <v>2.5299999999999998</v>
      </c>
      <c r="I1255" s="600" t="s">
        <v>13660</v>
      </c>
      <c r="J1255" s="599">
        <v>5.54</v>
      </c>
    </row>
    <row r="1256" spans="1:10" ht="15" thickBot="1">
      <c r="A1256" s="600"/>
      <c r="B1256" s="600"/>
      <c r="C1256" s="600"/>
      <c r="D1256" s="600"/>
      <c r="E1256" s="600" t="s">
        <v>13659</v>
      </c>
      <c r="F1256" s="599">
        <v>9.27</v>
      </c>
      <c r="G1256" s="600"/>
      <c r="H1256" s="683" t="s">
        <v>13658</v>
      </c>
      <c r="I1256" s="683"/>
      <c r="J1256" s="599">
        <v>42.74</v>
      </c>
    </row>
    <row r="1257" spans="1:10" ht="0.95" customHeight="1" thickTop="1">
      <c r="A1257" s="598"/>
      <c r="B1257" s="598"/>
      <c r="C1257" s="598"/>
      <c r="D1257" s="598"/>
      <c r="E1257" s="598"/>
      <c r="F1257" s="598"/>
      <c r="G1257" s="598"/>
      <c r="H1257" s="598"/>
      <c r="I1257" s="598"/>
      <c r="J1257" s="598"/>
    </row>
    <row r="1258" spans="1:10" ht="18" customHeight="1">
      <c r="A1258" s="613" t="s">
        <v>14294</v>
      </c>
      <c r="B1258" s="611" t="s">
        <v>13677</v>
      </c>
      <c r="C1258" s="613" t="s">
        <v>13676</v>
      </c>
      <c r="D1258" s="613" t="s">
        <v>13675</v>
      </c>
      <c r="E1258" s="684" t="s">
        <v>13674</v>
      </c>
      <c r="F1258" s="684"/>
      <c r="G1258" s="612" t="s">
        <v>13673</v>
      </c>
      <c r="H1258" s="611" t="s">
        <v>13672</v>
      </c>
      <c r="I1258" s="611" t="s">
        <v>13671</v>
      </c>
      <c r="J1258" s="611" t="s">
        <v>13670</v>
      </c>
    </row>
    <row r="1259" spans="1:10" ht="24" customHeight="1">
      <c r="A1259" s="609" t="s">
        <v>13669</v>
      </c>
      <c r="B1259" s="610" t="s">
        <v>14347</v>
      </c>
      <c r="C1259" s="609" t="s">
        <v>20</v>
      </c>
      <c r="D1259" s="609" t="s">
        <v>5788</v>
      </c>
      <c r="E1259" s="685" t="s">
        <v>13693</v>
      </c>
      <c r="F1259" s="685"/>
      <c r="G1259" s="608" t="s">
        <v>1</v>
      </c>
      <c r="H1259" s="607">
        <v>1</v>
      </c>
      <c r="I1259" s="606">
        <v>36.33</v>
      </c>
      <c r="J1259" s="606">
        <v>36.33</v>
      </c>
    </row>
    <row r="1260" spans="1:10" ht="24" customHeight="1">
      <c r="A1260" s="617" t="s">
        <v>13683</v>
      </c>
      <c r="B1260" s="618" t="s">
        <v>13692</v>
      </c>
      <c r="C1260" s="617" t="s">
        <v>20</v>
      </c>
      <c r="D1260" s="617" t="s">
        <v>7680</v>
      </c>
      <c r="E1260" s="686" t="s">
        <v>13690</v>
      </c>
      <c r="F1260" s="686"/>
      <c r="G1260" s="616" t="s">
        <v>3</v>
      </c>
      <c r="H1260" s="615">
        <v>0.15359999999999999</v>
      </c>
      <c r="I1260" s="614">
        <v>17.66</v>
      </c>
      <c r="J1260" s="614">
        <v>2.71</v>
      </c>
    </row>
    <row r="1261" spans="1:10" ht="24" customHeight="1">
      <c r="A1261" s="617" t="s">
        <v>13683</v>
      </c>
      <c r="B1261" s="618" t="s">
        <v>13691</v>
      </c>
      <c r="C1261" s="617" t="s">
        <v>20</v>
      </c>
      <c r="D1261" s="617" t="s">
        <v>7721</v>
      </c>
      <c r="E1261" s="686" t="s">
        <v>13690</v>
      </c>
      <c r="F1261" s="686"/>
      <c r="G1261" s="616" t="s">
        <v>3</v>
      </c>
      <c r="H1261" s="615">
        <v>4.8399999999999999E-2</v>
      </c>
      <c r="I1261" s="614">
        <v>14.02</v>
      </c>
      <c r="J1261" s="614">
        <v>0.67</v>
      </c>
    </row>
    <row r="1262" spans="1:10" ht="24" customHeight="1">
      <c r="A1262" s="604" t="s">
        <v>13666</v>
      </c>
      <c r="B1262" s="605" t="s">
        <v>14346</v>
      </c>
      <c r="C1262" s="604" t="s">
        <v>20</v>
      </c>
      <c r="D1262" s="604" t="s">
        <v>8449</v>
      </c>
      <c r="E1262" s="682" t="s">
        <v>13664</v>
      </c>
      <c r="F1262" s="682"/>
      <c r="G1262" s="603" t="s">
        <v>1</v>
      </c>
      <c r="H1262" s="602">
        <v>1</v>
      </c>
      <c r="I1262" s="601">
        <v>32.950000000000003</v>
      </c>
      <c r="J1262" s="601">
        <v>32.950000000000003</v>
      </c>
    </row>
    <row r="1263" spans="1:10" ht="25.5">
      <c r="A1263" s="600"/>
      <c r="B1263" s="600"/>
      <c r="C1263" s="600"/>
      <c r="D1263" s="600"/>
      <c r="E1263" s="600" t="s">
        <v>13662</v>
      </c>
      <c r="F1263" s="599">
        <v>1.4560469412148211</v>
      </c>
      <c r="G1263" s="600" t="s">
        <v>13661</v>
      </c>
      <c r="H1263" s="599">
        <v>1.22</v>
      </c>
      <c r="I1263" s="600" t="s">
        <v>13660</v>
      </c>
      <c r="J1263" s="599">
        <v>2.68</v>
      </c>
    </row>
    <row r="1264" spans="1:10" ht="15" thickBot="1">
      <c r="A1264" s="600"/>
      <c r="B1264" s="600"/>
      <c r="C1264" s="600"/>
      <c r="D1264" s="600"/>
      <c r="E1264" s="600" t="s">
        <v>13659</v>
      </c>
      <c r="F1264" s="599">
        <v>10.06</v>
      </c>
      <c r="G1264" s="600"/>
      <c r="H1264" s="683" t="s">
        <v>13658</v>
      </c>
      <c r="I1264" s="683"/>
      <c r="J1264" s="599">
        <v>46.39</v>
      </c>
    </row>
    <row r="1265" spans="1:10" ht="0.95" customHeight="1" thickTop="1">
      <c r="A1265" s="598"/>
      <c r="B1265" s="598"/>
      <c r="C1265" s="598"/>
      <c r="D1265" s="598"/>
      <c r="E1265" s="598"/>
      <c r="F1265" s="598"/>
      <c r="G1265" s="598"/>
      <c r="H1265" s="598"/>
      <c r="I1265" s="598"/>
      <c r="J1265" s="598"/>
    </row>
    <row r="1266" spans="1:10" ht="18" customHeight="1">
      <c r="A1266" s="613" t="s">
        <v>14294</v>
      </c>
      <c r="B1266" s="611" t="s">
        <v>13677</v>
      </c>
      <c r="C1266" s="613" t="s">
        <v>13676</v>
      </c>
      <c r="D1266" s="613" t="s">
        <v>13675</v>
      </c>
      <c r="E1266" s="684" t="s">
        <v>13674</v>
      </c>
      <c r="F1266" s="684"/>
      <c r="G1266" s="612" t="s">
        <v>13673</v>
      </c>
      <c r="H1266" s="611" t="s">
        <v>13672</v>
      </c>
      <c r="I1266" s="611" t="s">
        <v>13671</v>
      </c>
      <c r="J1266" s="611" t="s">
        <v>13670</v>
      </c>
    </row>
    <row r="1267" spans="1:10" ht="24" customHeight="1">
      <c r="A1267" s="609" t="s">
        <v>13669</v>
      </c>
      <c r="B1267" s="610" t="s">
        <v>14345</v>
      </c>
      <c r="C1267" s="609" t="s">
        <v>20</v>
      </c>
      <c r="D1267" s="609" t="s">
        <v>5789</v>
      </c>
      <c r="E1267" s="685" t="s">
        <v>13693</v>
      </c>
      <c r="F1267" s="685"/>
      <c r="G1267" s="608" t="s">
        <v>1</v>
      </c>
      <c r="H1267" s="607">
        <v>1</v>
      </c>
      <c r="I1267" s="606">
        <v>73.5</v>
      </c>
      <c r="J1267" s="606">
        <v>73.5</v>
      </c>
    </row>
    <row r="1268" spans="1:10" ht="24" customHeight="1">
      <c r="A1268" s="617" t="s">
        <v>13683</v>
      </c>
      <c r="B1268" s="618" t="s">
        <v>13692</v>
      </c>
      <c r="C1268" s="617" t="s">
        <v>20</v>
      </c>
      <c r="D1268" s="617" t="s">
        <v>7680</v>
      </c>
      <c r="E1268" s="686" t="s">
        <v>13690</v>
      </c>
      <c r="F1268" s="686"/>
      <c r="G1268" s="616" t="s">
        <v>3</v>
      </c>
      <c r="H1268" s="615">
        <v>0.15359999999999999</v>
      </c>
      <c r="I1268" s="614">
        <v>17.66</v>
      </c>
      <c r="J1268" s="614">
        <v>2.71</v>
      </c>
    </row>
    <row r="1269" spans="1:10" ht="24" customHeight="1">
      <c r="A1269" s="617" t="s">
        <v>13683</v>
      </c>
      <c r="B1269" s="618" t="s">
        <v>13691</v>
      </c>
      <c r="C1269" s="617" t="s">
        <v>20</v>
      </c>
      <c r="D1269" s="617" t="s">
        <v>7721</v>
      </c>
      <c r="E1269" s="686" t="s">
        <v>13690</v>
      </c>
      <c r="F1269" s="686"/>
      <c r="G1269" s="616" t="s">
        <v>3</v>
      </c>
      <c r="H1269" s="615">
        <v>4.8399999999999999E-2</v>
      </c>
      <c r="I1269" s="614">
        <v>14.02</v>
      </c>
      <c r="J1269" s="614">
        <v>0.67</v>
      </c>
    </row>
    <row r="1270" spans="1:10" ht="24" customHeight="1">
      <c r="A1270" s="604" t="s">
        <v>13666</v>
      </c>
      <c r="B1270" s="605" t="s">
        <v>14344</v>
      </c>
      <c r="C1270" s="604" t="s">
        <v>20</v>
      </c>
      <c r="D1270" s="604" t="s">
        <v>8448</v>
      </c>
      <c r="E1270" s="682" t="s">
        <v>13664</v>
      </c>
      <c r="F1270" s="682"/>
      <c r="G1270" s="603" t="s">
        <v>1</v>
      </c>
      <c r="H1270" s="602">
        <v>1</v>
      </c>
      <c r="I1270" s="601">
        <v>70.12</v>
      </c>
      <c r="J1270" s="601">
        <v>70.12</v>
      </c>
    </row>
    <row r="1271" spans="1:10" ht="25.5">
      <c r="A1271" s="600"/>
      <c r="B1271" s="600"/>
      <c r="C1271" s="600"/>
      <c r="D1271" s="600"/>
      <c r="E1271" s="600" t="s">
        <v>13662</v>
      </c>
      <c r="F1271" s="599">
        <v>1.4560469412148211</v>
      </c>
      <c r="G1271" s="600" t="s">
        <v>13661</v>
      </c>
      <c r="H1271" s="599">
        <v>1.22</v>
      </c>
      <c r="I1271" s="600" t="s">
        <v>13660</v>
      </c>
      <c r="J1271" s="599">
        <v>2.68</v>
      </c>
    </row>
    <row r="1272" spans="1:10" ht="15" thickBot="1">
      <c r="A1272" s="600"/>
      <c r="B1272" s="600"/>
      <c r="C1272" s="600"/>
      <c r="D1272" s="600"/>
      <c r="E1272" s="600" t="s">
        <v>13659</v>
      </c>
      <c r="F1272" s="599">
        <v>20.350000000000001</v>
      </c>
      <c r="G1272" s="600"/>
      <c r="H1272" s="683" t="s">
        <v>13658</v>
      </c>
      <c r="I1272" s="683"/>
      <c r="J1272" s="599">
        <v>93.85</v>
      </c>
    </row>
    <row r="1273" spans="1:10" ht="0.95" customHeight="1" thickTop="1">
      <c r="A1273" s="598"/>
      <c r="B1273" s="598"/>
      <c r="C1273" s="598"/>
      <c r="D1273" s="598"/>
      <c r="E1273" s="598"/>
      <c r="F1273" s="598"/>
      <c r="G1273" s="598"/>
      <c r="H1273" s="598"/>
      <c r="I1273" s="598"/>
      <c r="J1273" s="598"/>
    </row>
    <row r="1274" spans="1:10" ht="18" customHeight="1">
      <c r="A1274" s="613" t="s">
        <v>14294</v>
      </c>
      <c r="B1274" s="611" t="s">
        <v>13677</v>
      </c>
      <c r="C1274" s="613" t="s">
        <v>13676</v>
      </c>
      <c r="D1274" s="613" t="s">
        <v>13675</v>
      </c>
      <c r="E1274" s="684" t="s">
        <v>13674</v>
      </c>
      <c r="F1274" s="684"/>
      <c r="G1274" s="612" t="s">
        <v>13673</v>
      </c>
      <c r="H1274" s="611" t="s">
        <v>13672</v>
      </c>
      <c r="I1274" s="611" t="s">
        <v>13671</v>
      </c>
      <c r="J1274" s="611" t="s">
        <v>13670</v>
      </c>
    </row>
    <row r="1275" spans="1:10" ht="36" customHeight="1">
      <c r="A1275" s="609" t="s">
        <v>13669</v>
      </c>
      <c r="B1275" s="610" t="s">
        <v>14343</v>
      </c>
      <c r="C1275" s="609" t="s">
        <v>20</v>
      </c>
      <c r="D1275" s="609" t="s">
        <v>5716</v>
      </c>
      <c r="E1275" s="685" t="s">
        <v>13693</v>
      </c>
      <c r="F1275" s="685"/>
      <c r="G1275" s="608" t="s">
        <v>1</v>
      </c>
      <c r="H1275" s="607">
        <v>1</v>
      </c>
      <c r="I1275" s="606">
        <v>26.2</v>
      </c>
      <c r="J1275" s="606">
        <v>26.2</v>
      </c>
    </row>
    <row r="1276" spans="1:10" ht="24" customHeight="1">
      <c r="A1276" s="617" t="s">
        <v>13683</v>
      </c>
      <c r="B1276" s="618" t="s">
        <v>13692</v>
      </c>
      <c r="C1276" s="617" t="s">
        <v>20</v>
      </c>
      <c r="D1276" s="617" t="s">
        <v>7680</v>
      </c>
      <c r="E1276" s="686" t="s">
        <v>13690</v>
      </c>
      <c r="F1276" s="686"/>
      <c r="G1276" s="616" t="s">
        <v>3</v>
      </c>
      <c r="H1276" s="615">
        <v>0.17399999999999999</v>
      </c>
      <c r="I1276" s="614">
        <v>17.66</v>
      </c>
      <c r="J1276" s="614">
        <v>3.07</v>
      </c>
    </row>
    <row r="1277" spans="1:10" ht="24" customHeight="1">
      <c r="A1277" s="617" t="s">
        <v>13683</v>
      </c>
      <c r="B1277" s="618" t="s">
        <v>13691</v>
      </c>
      <c r="C1277" s="617" t="s">
        <v>20</v>
      </c>
      <c r="D1277" s="617" t="s">
        <v>7721</v>
      </c>
      <c r="E1277" s="686" t="s">
        <v>13690</v>
      </c>
      <c r="F1277" s="686"/>
      <c r="G1277" s="616" t="s">
        <v>3</v>
      </c>
      <c r="H1277" s="615">
        <v>5.4800000000000001E-2</v>
      </c>
      <c r="I1277" s="614">
        <v>14.02</v>
      </c>
      <c r="J1277" s="614">
        <v>0.76</v>
      </c>
    </row>
    <row r="1278" spans="1:10" ht="24" customHeight="1">
      <c r="A1278" s="604" t="s">
        <v>13666</v>
      </c>
      <c r="B1278" s="605" t="s">
        <v>13698</v>
      </c>
      <c r="C1278" s="604" t="s">
        <v>20</v>
      </c>
      <c r="D1278" s="604" t="s">
        <v>10280</v>
      </c>
      <c r="E1278" s="682" t="s">
        <v>13664</v>
      </c>
      <c r="F1278" s="682"/>
      <c r="G1278" s="603" t="s">
        <v>1</v>
      </c>
      <c r="H1278" s="602">
        <v>4.8000000000000001E-2</v>
      </c>
      <c r="I1278" s="601">
        <v>4.97</v>
      </c>
      <c r="J1278" s="601">
        <v>0.23</v>
      </c>
    </row>
    <row r="1279" spans="1:10" ht="24" customHeight="1">
      <c r="A1279" s="604" t="s">
        <v>13666</v>
      </c>
      <c r="B1279" s="605" t="s">
        <v>14342</v>
      </c>
      <c r="C1279" s="604" t="s">
        <v>20</v>
      </c>
      <c r="D1279" s="604" t="s">
        <v>13153</v>
      </c>
      <c r="E1279" s="682" t="s">
        <v>13664</v>
      </c>
      <c r="F1279" s="682"/>
      <c r="G1279" s="603" t="s">
        <v>1</v>
      </c>
      <c r="H1279" s="602">
        <v>1</v>
      </c>
      <c r="I1279" s="601">
        <v>22.14</v>
      </c>
      <c r="J1279" s="601">
        <v>22.14</v>
      </c>
    </row>
    <row r="1280" spans="1:10" ht="25.5">
      <c r="A1280" s="600"/>
      <c r="B1280" s="600"/>
      <c r="C1280" s="600"/>
      <c r="D1280" s="600"/>
      <c r="E1280" s="600" t="s">
        <v>13662</v>
      </c>
      <c r="F1280" s="599">
        <v>1.6516353363033793</v>
      </c>
      <c r="G1280" s="600" t="s">
        <v>13661</v>
      </c>
      <c r="H1280" s="599">
        <v>1.39</v>
      </c>
      <c r="I1280" s="600" t="s">
        <v>13660</v>
      </c>
      <c r="J1280" s="599">
        <v>3.04</v>
      </c>
    </row>
    <row r="1281" spans="1:10" ht="15" thickBot="1">
      <c r="A1281" s="600"/>
      <c r="B1281" s="600"/>
      <c r="C1281" s="600"/>
      <c r="D1281" s="600"/>
      <c r="E1281" s="600" t="s">
        <v>13659</v>
      </c>
      <c r="F1281" s="599">
        <v>7.25</v>
      </c>
      <c r="G1281" s="600"/>
      <c r="H1281" s="683" t="s">
        <v>13658</v>
      </c>
      <c r="I1281" s="683"/>
      <c r="J1281" s="599">
        <v>33.450000000000003</v>
      </c>
    </row>
    <row r="1282" spans="1:10" ht="0.95" customHeight="1" thickTop="1">
      <c r="A1282" s="598"/>
      <c r="B1282" s="598"/>
      <c r="C1282" s="598"/>
      <c r="D1282" s="598"/>
      <c r="E1282" s="598"/>
      <c r="F1282" s="598"/>
      <c r="G1282" s="598"/>
      <c r="H1282" s="598"/>
      <c r="I1282" s="598"/>
      <c r="J1282" s="598"/>
    </row>
    <row r="1283" spans="1:10" ht="18" customHeight="1">
      <c r="A1283" s="613" t="s">
        <v>14294</v>
      </c>
      <c r="B1283" s="611" t="s">
        <v>13677</v>
      </c>
      <c r="C1283" s="613" t="s">
        <v>13676</v>
      </c>
      <c r="D1283" s="613" t="s">
        <v>13675</v>
      </c>
      <c r="E1283" s="684" t="s">
        <v>13674</v>
      </c>
      <c r="F1283" s="684"/>
      <c r="G1283" s="612" t="s">
        <v>13673</v>
      </c>
      <c r="H1283" s="611" t="s">
        <v>13672</v>
      </c>
      <c r="I1283" s="611" t="s">
        <v>13671</v>
      </c>
      <c r="J1283" s="611" t="s">
        <v>13670</v>
      </c>
    </row>
    <row r="1284" spans="1:10" ht="24" customHeight="1">
      <c r="A1284" s="609" t="s">
        <v>13669</v>
      </c>
      <c r="B1284" s="610" t="s">
        <v>14341</v>
      </c>
      <c r="C1284" s="609" t="s">
        <v>20</v>
      </c>
      <c r="D1284" s="609" t="s">
        <v>5726</v>
      </c>
      <c r="E1284" s="685" t="s">
        <v>13693</v>
      </c>
      <c r="F1284" s="685"/>
      <c r="G1284" s="608" t="s">
        <v>1</v>
      </c>
      <c r="H1284" s="607">
        <v>1</v>
      </c>
      <c r="I1284" s="606">
        <v>43.37</v>
      </c>
      <c r="J1284" s="606">
        <v>43.37</v>
      </c>
    </row>
    <row r="1285" spans="1:10" ht="24" customHeight="1">
      <c r="A1285" s="617" t="s">
        <v>13683</v>
      </c>
      <c r="B1285" s="618" t="s">
        <v>13692</v>
      </c>
      <c r="C1285" s="617" t="s">
        <v>20</v>
      </c>
      <c r="D1285" s="617" t="s">
        <v>7680</v>
      </c>
      <c r="E1285" s="686" t="s">
        <v>13690</v>
      </c>
      <c r="F1285" s="686"/>
      <c r="G1285" s="616" t="s">
        <v>3</v>
      </c>
      <c r="H1285" s="615">
        <v>0.1525</v>
      </c>
      <c r="I1285" s="614">
        <v>17.66</v>
      </c>
      <c r="J1285" s="614">
        <v>2.69</v>
      </c>
    </row>
    <row r="1286" spans="1:10" ht="24" customHeight="1">
      <c r="A1286" s="617" t="s">
        <v>13683</v>
      </c>
      <c r="B1286" s="618" t="s">
        <v>13691</v>
      </c>
      <c r="C1286" s="617" t="s">
        <v>20</v>
      </c>
      <c r="D1286" s="617" t="s">
        <v>7721</v>
      </c>
      <c r="E1286" s="686" t="s">
        <v>13690</v>
      </c>
      <c r="F1286" s="686"/>
      <c r="G1286" s="616" t="s">
        <v>3</v>
      </c>
      <c r="H1286" s="615">
        <v>4.8099999999999997E-2</v>
      </c>
      <c r="I1286" s="614">
        <v>14.02</v>
      </c>
      <c r="J1286" s="614">
        <v>0.67</v>
      </c>
    </row>
    <row r="1287" spans="1:10" ht="24" customHeight="1">
      <c r="A1287" s="604" t="s">
        <v>13666</v>
      </c>
      <c r="B1287" s="605" t="s">
        <v>14340</v>
      </c>
      <c r="C1287" s="604" t="s">
        <v>20</v>
      </c>
      <c r="D1287" s="604" t="s">
        <v>10046</v>
      </c>
      <c r="E1287" s="682" t="s">
        <v>13664</v>
      </c>
      <c r="F1287" s="682"/>
      <c r="G1287" s="603" t="s">
        <v>1</v>
      </c>
      <c r="H1287" s="602">
        <v>1</v>
      </c>
      <c r="I1287" s="601">
        <v>39.909999999999997</v>
      </c>
      <c r="J1287" s="601">
        <v>39.909999999999997</v>
      </c>
    </row>
    <row r="1288" spans="1:10" ht="24" customHeight="1">
      <c r="A1288" s="604" t="s">
        <v>13666</v>
      </c>
      <c r="B1288" s="605" t="s">
        <v>13698</v>
      </c>
      <c r="C1288" s="604" t="s">
        <v>20</v>
      </c>
      <c r="D1288" s="604" t="s">
        <v>10280</v>
      </c>
      <c r="E1288" s="682" t="s">
        <v>13664</v>
      </c>
      <c r="F1288" s="682"/>
      <c r="G1288" s="603" t="s">
        <v>1</v>
      </c>
      <c r="H1288" s="602">
        <v>2.1000000000000001E-2</v>
      </c>
      <c r="I1288" s="601">
        <v>4.97</v>
      </c>
      <c r="J1288" s="601">
        <v>0.1</v>
      </c>
    </row>
    <row r="1289" spans="1:10" ht="25.5">
      <c r="A1289" s="600"/>
      <c r="B1289" s="600"/>
      <c r="C1289" s="600"/>
      <c r="D1289" s="600"/>
      <c r="E1289" s="600" t="s">
        <v>13662</v>
      </c>
      <c r="F1289" s="599">
        <v>1.4506139302401391</v>
      </c>
      <c r="G1289" s="600" t="s">
        <v>13661</v>
      </c>
      <c r="H1289" s="599">
        <v>1.22</v>
      </c>
      <c r="I1289" s="600" t="s">
        <v>13660</v>
      </c>
      <c r="J1289" s="599">
        <v>2.67</v>
      </c>
    </row>
    <row r="1290" spans="1:10" ht="15" thickBot="1">
      <c r="A1290" s="600"/>
      <c r="B1290" s="600"/>
      <c r="C1290" s="600"/>
      <c r="D1290" s="600"/>
      <c r="E1290" s="600" t="s">
        <v>13659</v>
      </c>
      <c r="F1290" s="599">
        <v>12.01</v>
      </c>
      <c r="G1290" s="600"/>
      <c r="H1290" s="683" t="s">
        <v>13658</v>
      </c>
      <c r="I1290" s="683"/>
      <c r="J1290" s="599">
        <v>55.38</v>
      </c>
    </row>
    <row r="1291" spans="1:10" ht="0.95" customHeight="1" thickTop="1">
      <c r="A1291" s="598"/>
      <c r="B1291" s="598"/>
      <c r="C1291" s="598"/>
      <c r="D1291" s="598"/>
      <c r="E1291" s="598"/>
      <c r="F1291" s="598"/>
      <c r="G1291" s="598"/>
      <c r="H1291" s="598"/>
      <c r="I1291" s="598"/>
      <c r="J1291" s="598"/>
    </row>
    <row r="1292" spans="1:10" ht="18" customHeight="1">
      <c r="A1292" s="613" t="s">
        <v>14294</v>
      </c>
      <c r="B1292" s="611" t="s">
        <v>13677</v>
      </c>
      <c r="C1292" s="613" t="s">
        <v>13676</v>
      </c>
      <c r="D1292" s="613" t="s">
        <v>13675</v>
      </c>
      <c r="E1292" s="684" t="s">
        <v>13674</v>
      </c>
      <c r="F1292" s="684"/>
      <c r="G1292" s="612" t="s">
        <v>13673</v>
      </c>
      <c r="H1292" s="611" t="s">
        <v>13672</v>
      </c>
      <c r="I1292" s="611" t="s">
        <v>13671</v>
      </c>
      <c r="J1292" s="611" t="s">
        <v>13670</v>
      </c>
    </row>
    <row r="1293" spans="1:10" ht="24" customHeight="1">
      <c r="A1293" s="609" t="s">
        <v>13669</v>
      </c>
      <c r="B1293" s="610" t="s">
        <v>14339</v>
      </c>
      <c r="C1293" s="609" t="s">
        <v>20</v>
      </c>
      <c r="D1293" s="609" t="s">
        <v>5796</v>
      </c>
      <c r="E1293" s="685" t="s">
        <v>13693</v>
      </c>
      <c r="F1293" s="685"/>
      <c r="G1293" s="608" t="s">
        <v>1</v>
      </c>
      <c r="H1293" s="607">
        <v>1</v>
      </c>
      <c r="I1293" s="606">
        <v>79.900000000000006</v>
      </c>
      <c r="J1293" s="606">
        <v>79.900000000000006</v>
      </c>
    </row>
    <row r="1294" spans="1:10" ht="24" customHeight="1">
      <c r="A1294" s="617" t="s">
        <v>13683</v>
      </c>
      <c r="B1294" s="618" t="s">
        <v>13692</v>
      </c>
      <c r="C1294" s="617" t="s">
        <v>20</v>
      </c>
      <c r="D1294" s="617" t="s">
        <v>7680</v>
      </c>
      <c r="E1294" s="686" t="s">
        <v>13690</v>
      </c>
      <c r="F1294" s="686"/>
      <c r="G1294" s="616" t="s">
        <v>3</v>
      </c>
      <c r="H1294" s="615">
        <v>0.44669999999999999</v>
      </c>
      <c r="I1294" s="614">
        <v>17.66</v>
      </c>
      <c r="J1294" s="614">
        <v>7.88</v>
      </c>
    </row>
    <row r="1295" spans="1:10" ht="24" customHeight="1">
      <c r="A1295" s="617" t="s">
        <v>13683</v>
      </c>
      <c r="B1295" s="618" t="s">
        <v>13691</v>
      </c>
      <c r="C1295" s="617" t="s">
        <v>20</v>
      </c>
      <c r="D1295" s="617" t="s">
        <v>7721</v>
      </c>
      <c r="E1295" s="686" t="s">
        <v>13690</v>
      </c>
      <c r="F1295" s="686"/>
      <c r="G1295" s="616" t="s">
        <v>3</v>
      </c>
      <c r="H1295" s="615">
        <v>0.14069999999999999</v>
      </c>
      <c r="I1295" s="614">
        <v>14.02</v>
      </c>
      <c r="J1295" s="614">
        <v>1.97</v>
      </c>
    </row>
    <row r="1296" spans="1:10" ht="24" customHeight="1">
      <c r="A1296" s="604" t="s">
        <v>13666</v>
      </c>
      <c r="B1296" s="605" t="s">
        <v>14338</v>
      </c>
      <c r="C1296" s="604" t="s">
        <v>20</v>
      </c>
      <c r="D1296" s="604" t="s">
        <v>9284</v>
      </c>
      <c r="E1296" s="682" t="s">
        <v>13664</v>
      </c>
      <c r="F1296" s="682"/>
      <c r="G1296" s="603" t="s">
        <v>1</v>
      </c>
      <c r="H1296" s="602">
        <v>1</v>
      </c>
      <c r="I1296" s="601">
        <v>69.95</v>
      </c>
      <c r="J1296" s="601">
        <v>69.95</v>
      </c>
    </row>
    <row r="1297" spans="1:10" ht="24" customHeight="1">
      <c r="A1297" s="604" t="s">
        <v>13666</v>
      </c>
      <c r="B1297" s="605" t="s">
        <v>13698</v>
      </c>
      <c r="C1297" s="604" t="s">
        <v>20</v>
      </c>
      <c r="D1297" s="604" t="s">
        <v>10280</v>
      </c>
      <c r="E1297" s="682" t="s">
        <v>13664</v>
      </c>
      <c r="F1297" s="682"/>
      <c r="G1297" s="603" t="s">
        <v>1</v>
      </c>
      <c r="H1297" s="602">
        <v>2.1000000000000001E-2</v>
      </c>
      <c r="I1297" s="601">
        <v>4.97</v>
      </c>
      <c r="J1297" s="601">
        <v>0.1</v>
      </c>
    </row>
    <row r="1298" spans="1:10" ht="25.5">
      <c r="A1298" s="600"/>
      <c r="B1298" s="600"/>
      <c r="C1298" s="600"/>
      <c r="D1298" s="600"/>
      <c r="E1298" s="600" t="s">
        <v>13662</v>
      </c>
      <c r="F1298" s="599">
        <v>4.2540475931761383</v>
      </c>
      <c r="G1298" s="600" t="s">
        <v>13661</v>
      </c>
      <c r="H1298" s="599">
        <v>3.58</v>
      </c>
      <c r="I1298" s="600" t="s">
        <v>13660</v>
      </c>
      <c r="J1298" s="599">
        <v>7.83</v>
      </c>
    </row>
    <row r="1299" spans="1:10" ht="15" thickBot="1">
      <c r="A1299" s="600"/>
      <c r="B1299" s="600"/>
      <c r="C1299" s="600"/>
      <c r="D1299" s="600"/>
      <c r="E1299" s="600" t="s">
        <v>13659</v>
      </c>
      <c r="F1299" s="599">
        <v>22.13</v>
      </c>
      <c r="G1299" s="600"/>
      <c r="H1299" s="683" t="s">
        <v>13658</v>
      </c>
      <c r="I1299" s="683"/>
      <c r="J1299" s="599">
        <v>102.03</v>
      </c>
    </row>
    <row r="1300" spans="1:10" ht="0.95" customHeight="1" thickTop="1">
      <c r="A1300" s="598"/>
      <c r="B1300" s="598"/>
      <c r="C1300" s="598"/>
      <c r="D1300" s="598"/>
      <c r="E1300" s="598"/>
      <c r="F1300" s="598"/>
      <c r="G1300" s="598"/>
      <c r="H1300" s="598"/>
      <c r="I1300" s="598"/>
      <c r="J1300" s="598"/>
    </row>
    <row r="1301" spans="1:10" ht="18" customHeight="1">
      <c r="A1301" s="613" t="s">
        <v>14294</v>
      </c>
      <c r="B1301" s="611" t="s">
        <v>13677</v>
      </c>
      <c r="C1301" s="613" t="s">
        <v>13676</v>
      </c>
      <c r="D1301" s="613" t="s">
        <v>13675</v>
      </c>
      <c r="E1301" s="684" t="s">
        <v>13674</v>
      </c>
      <c r="F1301" s="684"/>
      <c r="G1301" s="612" t="s">
        <v>13673</v>
      </c>
      <c r="H1301" s="611" t="s">
        <v>13672</v>
      </c>
      <c r="I1301" s="611" t="s">
        <v>13671</v>
      </c>
      <c r="J1301" s="611" t="s">
        <v>13670</v>
      </c>
    </row>
    <row r="1302" spans="1:10" ht="24" customHeight="1">
      <c r="A1302" s="609" t="s">
        <v>13669</v>
      </c>
      <c r="B1302" s="610" t="s">
        <v>14337</v>
      </c>
      <c r="C1302" s="609" t="s">
        <v>20</v>
      </c>
      <c r="D1302" s="609" t="s">
        <v>5811</v>
      </c>
      <c r="E1302" s="685" t="s">
        <v>13693</v>
      </c>
      <c r="F1302" s="685"/>
      <c r="G1302" s="608" t="s">
        <v>1</v>
      </c>
      <c r="H1302" s="607">
        <v>1</v>
      </c>
      <c r="I1302" s="606">
        <v>1083.6099999999999</v>
      </c>
      <c r="J1302" s="606">
        <v>1083.6099999999999</v>
      </c>
    </row>
    <row r="1303" spans="1:10" ht="24" customHeight="1">
      <c r="A1303" s="617" t="s">
        <v>13683</v>
      </c>
      <c r="B1303" s="618" t="s">
        <v>13692</v>
      </c>
      <c r="C1303" s="617" t="s">
        <v>20</v>
      </c>
      <c r="D1303" s="617" t="s">
        <v>7680</v>
      </c>
      <c r="E1303" s="686" t="s">
        <v>13690</v>
      </c>
      <c r="F1303" s="686"/>
      <c r="G1303" s="616" t="s">
        <v>3</v>
      </c>
      <c r="H1303" s="615">
        <v>1.2646999999999999</v>
      </c>
      <c r="I1303" s="614">
        <v>17.66</v>
      </c>
      <c r="J1303" s="614">
        <v>22.33</v>
      </c>
    </row>
    <row r="1304" spans="1:10" ht="24" customHeight="1">
      <c r="A1304" s="617" t="s">
        <v>13683</v>
      </c>
      <c r="B1304" s="618" t="s">
        <v>13691</v>
      </c>
      <c r="C1304" s="617" t="s">
        <v>20</v>
      </c>
      <c r="D1304" s="617" t="s">
        <v>7721</v>
      </c>
      <c r="E1304" s="686" t="s">
        <v>13690</v>
      </c>
      <c r="F1304" s="686"/>
      <c r="G1304" s="616" t="s">
        <v>3</v>
      </c>
      <c r="H1304" s="615">
        <v>0.39850000000000002</v>
      </c>
      <c r="I1304" s="614">
        <v>14.02</v>
      </c>
      <c r="J1304" s="614">
        <v>5.58</v>
      </c>
    </row>
    <row r="1305" spans="1:10" ht="24" customHeight="1">
      <c r="A1305" s="604" t="s">
        <v>13666</v>
      </c>
      <c r="B1305" s="605" t="s">
        <v>14336</v>
      </c>
      <c r="C1305" s="604" t="s">
        <v>20</v>
      </c>
      <c r="D1305" s="604" t="s">
        <v>8494</v>
      </c>
      <c r="E1305" s="682" t="s">
        <v>13664</v>
      </c>
      <c r="F1305" s="682"/>
      <c r="G1305" s="603" t="s">
        <v>1</v>
      </c>
      <c r="H1305" s="602">
        <v>1</v>
      </c>
      <c r="I1305" s="601">
        <v>987.3</v>
      </c>
      <c r="J1305" s="601">
        <v>987.3</v>
      </c>
    </row>
    <row r="1306" spans="1:10" ht="36" customHeight="1">
      <c r="A1306" s="604" t="s">
        <v>13666</v>
      </c>
      <c r="B1306" s="605" t="s">
        <v>13708</v>
      </c>
      <c r="C1306" s="604" t="s">
        <v>20</v>
      </c>
      <c r="D1306" s="604" t="s">
        <v>11488</v>
      </c>
      <c r="E1306" s="682" t="s">
        <v>13664</v>
      </c>
      <c r="F1306" s="682"/>
      <c r="G1306" s="603" t="s">
        <v>1</v>
      </c>
      <c r="H1306" s="602">
        <v>8</v>
      </c>
      <c r="I1306" s="601">
        <v>8.5500000000000007</v>
      </c>
      <c r="J1306" s="601">
        <v>68.400000000000006</v>
      </c>
    </row>
    <row r="1307" spans="1:10" ht="25.5">
      <c r="A1307" s="600"/>
      <c r="B1307" s="600"/>
      <c r="C1307" s="600"/>
      <c r="D1307" s="600"/>
      <c r="E1307" s="600" t="s">
        <v>13662</v>
      </c>
      <c r="F1307" s="599">
        <v>12.055851352819733</v>
      </c>
      <c r="G1307" s="600" t="s">
        <v>13661</v>
      </c>
      <c r="H1307" s="599">
        <v>10.130000000000001</v>
      </c>
      <c r="I1307" s="600" t="s">
        <v>13660</v>
      </c>
      <c r="J1307" s="599">
        <v>22.19</v>
      </c>
    </row>
    <row r="1308" spans="1:10" ht="15" thickBot="1">
      <c r="A1308" s="600"/>
      <c r="B1308" s="600"/>
      <c r="C1308" s="600"/>
      <c r="D1308" s="600"/>
      <c r="E1308" s="600" t="s">
        <v>13659</v>
      </c>
      <c r="F1308" s="599">
        <v>300.14999999999998</v>
      </c>
      <c r="G1308" s="600"/>
      <c r="H1308" s="683" t="s">
        <v>13658</v>
      </c>
      <c r="I1308" s="683"/>
      <c r="J1308" s="599">
        <v>1383.76</v>
      </c>
    </row>
    <row r="1309" spans="1:10" ht="0.95" customHeight="1" thickTop="1">
      <c r="A1309" s="598"/>
      <c r="B1309" s="598"/>
      <c r="C1309" s="598"/>
      <c r="D1309" s="598"/>
      <c r="E1309" s="598"/>
      <c r="F1309" s="598"/>
      <c r="G1309" s="598"/>
      <c r="H1309" s="598"/>
      <c r="I1309" s="598"/>
      <c r="J1309" s="598"/>
    </row>
    <row r="1310" spans="1:10" ht="18" customHeight="1">
      <c r="A1310" s="613" t="s">
        <v>14294</v>
      </c>
      <c r="B1310" s="611" t="s">
        <v>13677</v>
      </c>
      <c r="C1310" s="613" t="s">
        <v>13676</v>
      </c>
      <c r="D1310" s="613" t="s">
        <v>13675</v>
      </c>
      <c r="E1310" s="684" t="s">
        <v>13674</v>
      </c>
      <c r="F1310" s="684"/>
      <c r="G1310" s="612" t="s">
        <v>13673</v>
      </c>
      <c r="H1310" s="611" t="s">
        <v>13672</v>
      </c>
      <c r="I1310" s="611" t="s">
        <v>13671</v>
      </c>
      <c r="J1310" s="611" t="s">
        <v>13670</v>
      </c>
    </row>
    <row r="1311" spans="1:10" ht="48" customHeight="1">
      <c r="A1311" s="609" t="s">
        <v>13669</v>
      </c>
      <c r="B1311" s="610" t="s">
        <v>14335</v>
      </c>
      <c r="C1311" s="609" t="s">
        <v>20</v>
      </c>
      <c r="D1311" s="609" t="s">
        <v>5892</v>
      </c>
      <c r="E1311" s="685" t="s">
        <v>13693</v>
      </c>
      <c r="F1311" s="685"/>
      <c r="G1311" s="608" t="s">
        <v>1</v>
      </c>
      <c r="H1311" s="607">
        <v>1</v>
      </c>
      <c r="I1311" s="606">
        <v>162.56</v>
      </c>
      <c r="J1311" s="606">
        <v>162.56</v>
      </c>
    </row>
    <row r="1312" spans="1:10" ht="24" customHeight="1">
      <c r="A1312" s="617" t="s">
        <v>13683</v>
      </c>
      <c r="B1312" s="618" t="s">
        <v>13692</v>
      </c>
      <c r="C1312" s="617" t="s">
        <v>20</v>
      </c>
      <c r="D1312" s="617" t="s">
        <v>7680</v>
      </c>
      <c r="E1312" s="686" t="s">
        <v>13690</v>
      </c>
      <c r="F1312" s="686"/>
      <c r="G1312" s="616" t="s">
        <v>3</v>
      </c>
      <c r="H1312" s="615">
        <v>0.81799999999999995</v>
      </c>
      <c r="I1312" s="614">
        <v>17.66</v>
      </c>
      <c r="J1312" s="614">
        <v>14.44</v>
      </c>
    </row>
    <row r="1313" spans="1:10" ht="24" customHeight="1">
      <c r="A1313" s="617" t="s">
        <v>13683</v>
      </c>
      <c r="B1313" s="618" t="s">
        <v>14054</v>
      </c>
      <c r="C1313" s="617" t="s">
        <v>20</v>
      </c>
      <c r="D1313" s="617" t="s">
        <v>7663</v>
      </c>
      <c r="E1313" s="686" t="s">
        <v>13690</v>
      </c>
      <c r="F1313" s="686"/>
      <c r="G1313" s="616" t="s">
        <v>3</v>
      </c>
      <c r="H1313" s="615">
        <v>0.81799999999999995</v>
      </c>
      <c r="I1313" s="614">
        <v>13.48</v>
      </c>
      <c r="J1313" s="614">
        <v>11.02</v>
      </c>
    </row>
    <row r="1314" spans="1:10" ht="24" customHeight="1">
      <c r="A1314" s="604" t="s">
        <v>13666</v>
      </c>
      <c r="B1314" s="605" t="s">
        <v>14099</v>
      </c>
      <c r="C1314" s="604" t="s">
        <v>20</v>
      </c>
      <c r="D1314" s="604" t="s">
        <v>10282</v>
      </c>
      <c r="E1314" s="682" t="s">
        <v>13664</v>
      </c>
      <c r="F1314" s="682"/>
      <c r="G1314" s="603" t="s">
        <v>1</v>
      </c>
      <c r="H1314" s="602">
        <v>3.7999999999999999E-2</v>
      </c>
      <c r="I1314" s="601">
        <v>18.329999999999998</v>
      </c>
      <c r="J1314" s="601">
        <v>0.69</v>
      </c>
    </row>
    <row r="1315" spans="1:10" ht="24" customHeight="1">
      <c r="A1315" s="604" t="s">
        <v>13666</v>
      </c>
      <c r="B1315" s="605" t="s">
        <v>14334</v>
      </c>
      <c r="C1315" s="604" t="s">
        <v>20</v>
      </c>
      <c r="D1315" s="604" t="s">
        <v>11985</v>
      </c>
      <c r="E1315" s="682" t="s">
        <v>13664</v>
      </c>
      <c r="F1315" s="682"/>
      <c r="G1315" s="603" t="s">
        <v>1</v>
      </c>
      <c r="H1315" s="602">
        <v>1</v>
      </c>
      <c r="I1315" s="601">
        <v>136.41</v>
      </c>
      <c r="J1315" s="601">
        <v>136.41</v>
      </c>
    </row>
    <row r="1316" spans="1:10" ht="25.5">
      <c r="A1316" s="600"/>
      <c r="B1316" s="600"/>
      <c r="C1316" s="600"/>
      <c r="D1316" s="600"/>
      <c r="E1316" s="600" t="s">
        <v>13662</v>
      </c>
      <c r="F1316" s="599">
        <v>10.84428990546561</v>
      </c>
      <c r="G1316" s="600" t="s">
        <v>13661</v>
      </c>
      <c r="H1316" s="599">
        <v>9.1199999999999992</v>
      </c>
      <c r="I1316" s="600" t="s">
        <v>13660</v>
      </c>
      <c r="J1316" s="599">
        <v>19.96</v>
      </c>
    </row>
    <row r="1317" spans="1:10" ht="15" thickBot="1">
      <c r="A1317" s="600"/>
      <c r="B1317" s="600"/>
      <c r="C1317" s="600"/>
      <c r="D1317" s="600"/>
      <c r="E1317" s="600" t="s">
        <v>13659</v>
      </c>
      <c r="F1317" s="599">
        <v>45.02</v>
      </c>
      <c r="G1317" s="600"/>
      <c r="H1317" s="683" t="s">
        <v>13658</v>
      </c>
      <c r="I1317" s="683"/>
      <c r="J1317" s="599">
        <v>207.58</v>
      </c>
    </row>
    <row r="1318" spans="1:10" ht="0.95" customHeight="1" thickTop="1">
      <c r="A1318" s="598"/>
      <c r="B1318" s="598"/>
      <c r="C1318" s="598"/>
      <c r="D1318" s="598"/>
      <c r="E1318" s="598"/>
      <c r="F1318" s="598"/>
      <c r="G1318" s="598"/>
      <c r="H1318" s="598"/>
      <c r="I1318" s="598"/>
      <c r="J1318" s="598"/>
    </row>
    <row r="1319" spans="1:10" ht="18" customHeight="1">
      <c r="A1319" s="613" t="s">
        <v>14294</v>
      </c>
      <c r="B1319" s="611" t="s">
        <v>13677</v>
      </c>
      <c r="C1319" s="613" t="s">
        <v>13676</v>
      </c>
      <c r="D1319" s="613" t="s">
        <v>13675</v>
      </c>
      <c r="E1319" s="684" t="s">
        <v>13674</v>
      </c>
      <c r="F1319" s="684"/>
      <c r="G1319" s="612" t="s">
        <v>13673</v>
      </c>
      <c r="H1319" s="611" t="s">
        <v>13672</v>
      </c>
      <c r="I1319" s="611" t="s">
        <v>13671</v>
      </c>
      <c r="J1319" s="611" t="s">
        <v>13670</v>
      </c>
    </row>
    <row r="1320" spans="1:10" ht="36" customHeight="1">
      <c r="A1320" s="609" t="s">
        <v>13669</v>
      </c>
      <c r="B1320" s="610" t="s">
        <v>14333</v>
      </c>
      <c r="C1320" s="609" t="s">
        <v>20</v>
      </c>
      <c r="D1320" s="609" t="s">
        <v>5879</v>
      </c>
      <c r="E1320" s="685" t="s">
        <v>13693</v>
      </c>
      <c r="F1320" s="685"/>
      <c r="G1320" s="608" t="s">
        <v>1</v>
      </c>
      <c r="H1320" s="607">
        <v>1</v>
      </c>
      <c r="I1320" s="606">
        <v>46.22</v>
      </c>
      <c r="J1320" s="606">
        <v>46.22</v>
      </c>
    </row>
    <row r="1321" spans="1:10" ht="24" customHeight="1">
      <c r="A1321" s="617" t="s">
        <v>13683</v>
      </c>
      <c r="B1321" s="618" t="s">
        <v>13692</v>
      </c>
      <c r="C1321" s="617" t="s">
        <v>20</v>
      </c>
      <c r="D1321" s="617" t="s">
        <v>7680</v>
      </c>
      <c r="E1321" s="686" t="s">
        <v>13690</v>
      </c>
      <c r="F1321" s="686"/>
      <c r="G1321" s="616" t="s">
        <v>3</v>
      </c>
      <c r="H1321" s="615">
        <v>0.3</v>
      </c>
      <c r="I1321" s="614">
        <v>17.66</v>
      </c>
      <c r="J1321" s="614">
        <v>5.29</v>
      </c>
    </row>
    <row r="1322" spans="1:10" ht="24" customHeight="1">
      <c r="A1322" s="617" t="s">
        <v>13683</v>
      </c>
      <c r="B1322" s="618" t="s">
        <v>14054</v>
      </c>
      <c r="C1322" s="617" t="s">
        <v>20</v>
      </c>
      <c r="D1322" s="617" t="s">
        <v>7663</v>
      </c>
      <c r="E1322" s="686" t="s">
        <v>13690</v>
      </c>
      <c r="F1322" s="686"/>
      <c r="G1322" s="616" t="s">
        <v>3</v>
      </c>
      <c r="H1322" s="615">
        <v>0.23</v>
      </c>
      <c r="I1322" s="614">
        <v>13.48</v>
      </c>
      <c r="J1322" s="614">
        <v>3.1</v>
      </c>
    </row>
    <row r="1323" spans="1:10" ht="24" customHeight="1">
      <c r="A1323" s="604" t="s">
        <v>13666</v>
      </c>
      <c r="B1323" s="605" t="s">
        <v>14099</v>
      </c>
      <c r="C1323" s="604" t="s">
        <v>20</v>
      </c>
      <c r="D1323" s="604" t="s">
        <v>10282</v>
      </c>
      <c r="E1323" s="682" t="s">
        <v>13664</v>
      </c>
      <c r="F1323" s="682"/>
      <c r="G1323" s="603" t="s">
        <v>1</v>
      </c>
      <c r="H1323" s="602">
        <v>1.2999999999999999E-2</v>
      </c>
      <c r="I1323" s="601">
        <v>18.329999999999998</v>
      </c>
      <c r="J1323" s="601">
        <v>0.23</v>
      </c>
    </row>
    <row r="1324" spans="1:10" ht="24" customHeight="1">
      <c r="A1324" s="604" t="s">
        <v>13666</v>
      </c>
      <c r="B1324" s="605" t="s">
        <v>14332</v>
      </c>
      <c r="C1324" s="604" t="s">
        <v>20</v>
      </c>
      <c r="D1324" s="604" t="s">
        <v>11992</v>
      </c>
      <c r="E1324" s="682" t="s">
        <v>13664</v>
      </c>
      <c r="F1324" s="682"/>
      <c r="G1324" s="603" t="s">
        <v>1</v>
      </c>
      <c r="H1324" s="602">
        <v>1</v>
      </c>
      <c r="I1324" s="601">
        <v>37.6</v>
      </c>
      <c r="J1324" s="601">
        <v>37.6</v>
      </c>
    </row>
    <row r="1325" spans="1:10" ht="25.5">
      <c r="A1325" s="600"/>
      <c r="B1325" s="600"/>
      <c r="C1325" s="600"/>
      <c r="D1325" s="600"/>
      <c r="E1325" s="600" t="s">
        <v>13662</v>
      </c>
      <c r="F1325" s="599">
        <v>3.5912202542649134</v>
      </c>
      <c r="G1325" s="600" t="s">
        <v>13661</v>
      </c>
      <c r="H1325" s="599">
        <v>3.02</v>
      </c>
      <c r="I1325" s="600" t="s">
        <v>13660</v>
      </c>
      <c r="J1325" s="599">
        <v>6.61</v>
      </c>
    </row>
    <row r="1326" spans="1:10" ht="15" thickBot="1">
      <c r="A1326" s="600"/>
      <c r="B1326" s="600"/>
      <c r="C1326" s="600"/>
      <c r="D1326" s="600"/>
      <c r="E1326" s="600" t="s">
        <v>13659</v>
      </c>
      <c r="F1326" s="599">
        <v>12.8</v>
      </c>
      <c r="G1326" s="600"/>
      <c r="H1326" s="683" t="s">
        <v>13658</v>
      </c>
      <c r="I1326" s="683"/>
      <c r="J1326" s="599">
        <v>59.02</v>
      </c>
    </row>
    <row r="1327" spans="1:10" ht="0.95" customHeight="1" thickTop="1">
      <c r="A1327" s="598"/>
      <c r="B1327" s="598"/>
      <c r="C1327" s="598"/>
      <c r="D1327" s="598"/>
      <c r="E1327" s="598"/>
      <c r="F1327" s="598"/>
      <c r="G1327" s="598"/>
      <c r="H1327" s="598"/>
      <c r="I1327" s="598"/>
      <c r="J1327" s="598"/>
    </row>
    <row r="1328" spans="1:10" ht="18" customHeight="1">
      <c r="A1328" s="613" t="s">
        <v>14294</v>
      </c>
      <c r="B1328" s="611" t="s">
        <v>13677</v>
      </c>
      <c r="C1328" s="613" t="s">
        <v>13676</v>
      </c>
      <c r="D1328" s="613" t="s">
        <v>13675</v>
      </c>
      <c r="E1328" s="684" t="s">
        <v>13674</v>
      </c>
      <c r="F1328" s="684"/>
      <c r="G1328" s="612" t="s">
        <v>13673</v>
      </c>
      <c r="H1328" s="611" t="s">
        <v>13672</v>
      </c>
      <c r="I1328" s="611" t="s">
        <v>13671</v>
      </c>
      <c r="J1328" s="611" t="s">
        <v>13670</v>
      </c>
    </row>
    <row r="1329" spans="1:10" ht="36" customHeight="1">
      <c r="A1329" s="609" t="s">
        <v>13669</v>
      </c>
      <c r="B1329" s="610" t="s">
        <v>14331</v>
      </c>
      <c r="C1329" s="609" t="s">
        <v>20</v>
      </c>
      <c r="D1329" s="609" t="s">
        <v>5926</v>
      </c>
      <c r="E1329" s="685" t="s">
        <v>13693</v>
      </c>
      <c r="F1329" s="685"/>
      <c r="G1329" s="608" t="s">
        <v>1</v>
      </c>
      <c r="H1329" s="607">
        <v>1</v>
      </c>
      <c r="I1329" s="606">
        <v>168.84</v>
      </c>
      <c r="J1329" s="606">
        <v>168.84</v>
      </c>
    </row>
    <row r="1330" spans="1:10" ht="24" customHeight="1">
      <c r="A1330" s="617" t="s">
        <v>13683</v>
      </c>
      <c r="B1330" s="618" t="s">
        <v>13692</v>
      </c>
      <c r="C1330" s="617" t="s">
        <v>20</v>
      </c>
      <c r="D1330" s="617" t="s">
        <v>7680</v>
      </c>
      <c r="E1330" s="686" t="s">
        <v>13690</v>
      </c>
      <c r="F1330" s="686"/>
      <c r="G1330" s="616" t="s">
        <v>3</v>
      </c>
      <c r="H1330" s="615">
        <v>0.78900000000000003</v>
      </c>
      <c r="I1330" s="614">
        <v>17.66</v>
      </c>
      <c r="J1330" s="614">
        <v>13.93</v>
      </c>
    </row>
    <row r="1331" spans="1:10" ht="24" customHeight="1">
      <c r="A1331" s="617" t="s">
        <v>13683</v>
      </c>
      <c r="B1331" s="618" t="s">
        <v>14054</v>
      </c>
      <c r="C1331" s="617" t="s">
        <v>20</v>
      </c>
      <c r="D1331" s="617" t="s">
        <v>7663</v>
      </c>
      <c r="E1331" s="686" t="s">
        <v>13690</v>
      </c>
      <c r="F1331" s="686"/>
      <c r="G1331" s="616" t="s">
        <v>3</v>
      </c>
      <c r="H1331" s="615">
        <v>0.78900000000000003</v>
      </c>
      <c r="I1331" s="614">
        <v>13.48</v>
      </c>
      <c r="J1331" s="614">
        <v>10.63</v>
      </c>
    </row>
    <row r="1332" spans="1:10" ht="24" customHeight="1">
      <c r="A1332" s="604" t="s">
        <v>13666</v>
      </c>
      <c r="B1332" s="605" t="s">
        <v>14099</v>
      </c>
      <c r="C1332" s="604" t="s">
        <v>20</v>
      </c>
      <c r="D1332" s="604" t="s">
        <v>10282</v>
      </c>
      <c r="E1332" s="682" t="s">
        <v>13664</v>
      </c>
      <c r="F1332" s="682"/>
      <c r="G1332" s="603" t="s">
        <v>1</v>
      </c>
      <c r="H1332" s="602">
        <v>1.9E-2</v>
      </c>
      <c r="I1332" s="601">
        <v>18.329999999999998</v>
      </c>
      <c r="J1332" s="601">
        <v>0.34</v>
      </c>
    </row>
    <row r="1333" spans="1:10" ht="24" customHeight="1">
      <c r="A1333" s="604" t="s">
        <v>13666</v>
      </c>
      <c r="B1333" s="605" t="s">
        <v>14330</v>
      </c>
      <c r="C1333" s="604" t="s">
        <v>20</v>
      </c>
      <c r="D1333" s="604" t="s">
        <v>13117</v>
      </c>
      <c r="E1333" s="682" t="s">
        <v>13664</v>
      </c>
      <c r="F1333" s="682"/>
      <c r="G1333" s="603" t="s">
        <v>1</v>
      </c>
      <c r="H1333" s="602">
        <v>1</v>
      </c>
      <c r="I1333" s="601">
        <v>143.94</v>
      </c>
      <c r="J1333" s="601">
        <v>143.94</v>
      </c>
    </row>
    <row r="1334" spans="1:10" ht="25.5">
      <c r="A1334" s="600"/>
      <c r="B1334" s="600"/>
      <c r="C1334" s="600"/>
      <c r="D1334" s="600"/>
      <c r="E1334" s="600" t="s">
        <v>13662</v>
      </c>
      <c r="F1334" s="599">
        <v>10.463979137237857</v>
      </c>
      <c r="G1334" s="600" t="s">
        <v>13661</v>
      </c>
      <c r="H1334" s="599">
        <v>8.8000000000000007</v>
      </c>
      <c r="I1334" s="600" t="s">
        <v>13660</v>
      </c>
      <c r="J1334" s="599">
        <v>19.260000000000002</v>
      </c>
    </row>
    <row r="1335" spans="1:10" ht="15" thickBot="1">
      <c r="A1335" s="600"/>
      <c r="B1335" s="600"/>
      <c r="C1335" s="600"/>
      <c r="D1335" s="600"/>
      <c r="E1335" s="600" t="s">
        <v>13659</v>
      </c>
      <c r="F1335" s="599">
        <v>46.76</v>
      </c>
      <c r="G1335" s="600"/>
      <c r="H1335" s="683" t="s">
        <v>13658</v>
      </c>
      <c r="I1335" s="683"/>
      <c r="J1335" s="599">
        <v>215.6</v>
      </c>
    </row>
    <row r="1336" spans="1:10" ht="0.95" customHeight="1" thickTop="1">
      <c r="A1336" s="598"/>
      <c r="B1336" s="598"/>
      <c r="C1336" s="598"/>
      <c r="D1336" s="598"/>
      <c r="E1336" s="598"/>
      <c r="F1336" s="598"/>
      <c r="G1336" s="598"/>
      <c r="H1336" s="598"/>
      <c r="I1336" s="598"/>
      <c r="J1336" s="598"/>
    </row>
    <row r="1337" spans="1:10" ht="18" customHeight="1">
      <c r="A1337" s="613" t="s">
        <v>14294</v>
      </c>
      <c r="B1337" s="611" t="s">
        <v>13677</v>
      </c>
      <c r="C1337" s="613" t="s">
        <v>13676</v>
      </c>
      <c r="D1337" s="613" t="s">
        <v>13675</v>
      </c>
      <c r="E1337" s="684" t="s">
        <v>13674</v>
      </c>
      <c r="F1337" s="684"/>
      <c r="G1337" s="612" t="s">
        <v>13673</v>
      </c>
      <c r="H1337" s="611" t="s">
        <v>13672</v>
      </c>
      <c r="I1337" s="611" t="s">
        <v>13671</v>
      </c>
      <c r="J1337" s="611" t="s">
        <v>13670</v>
      </c>
    </row>
    <row r="1338" spans="1:10" ht="36" customHeight="1">
      <c r="A1338" s="609" t="s">
        <v>13669</v>
      </c>
      <c r="B1338" s="610" t="s">
        <v>14329</v>
      </c>
      <c r="C1338" s="609" t="s">
        <v>20</v>
      </c>
      <c r="D1338" s="609" t="s">
        <v>5878</v>
      </c>
      <c r="E1338" s="685" t="s">
        <v>13693</v>
      </c>
      <c r="F1338" s="685"/>
      <c r="G1338" s="608" t="s">
        <v>1</v>
      </c>
      <c r="H1338" s="607">
        <v>1</v>
      </c>
      <c r="I1338" s="606">
        <v>48.63</v>
      </c>
      <c r="J1338" s="606">
        <v>48.63</v>
      </c>
    </row>
    <row r="1339" spans="1:10" ht="24" customHeight="1">
      <c r="A1339" s="617" t="s">
        <v>13683</v>
      </c>
      <c r="B1339" s="618" t="s">
        <v>13692</v>
      </c>
      <c r="C1339" s="617" t="s">
        <v>20</v>
      </c>
      <c r="D1339" s="617" t="s">
        <v>7680</v>
      </c>
      <c r="E1339" s="686" t="s">
        <v>13690</v>
      </c>
      <c r="F1339" s="686"/>
      <c r="G1339" s="616" t="s">
        <v>3</v>
      </c>
      <c r="H1339" s="615">
        <v>0.3</v>
      </c>
      <c r="I1339" s="614">
        <v>17.66</v>
      </c>
      <c r="J1339" s="614">
        <v>5.29</v>
      </c>
    </row>
    <row r="1340" spans="1:10" ht="24" customHeight="1">
      <c r="A1340" s="617" t="s">
        <v>13683</v>
      </c>
      <c r="B1340" s="618" t="s">
        <v>14054</v>
      </c>
      <c r="C1340" s="617" t="s">
        <v>20</v>
      </c>
      <c r="D1340" s="617" t="s">
        <v>7663</v>
      </c>
      <c r="E1340" s="686" t="s">
        <v>13690</v>
      </c>
      <c r="F1340" s="686"/>
      <c r="G1340" s="616" t="s">
        <v>3</v>
      </c>
      <c r="H1340" s="615">
        <v>0.23</v>
      </c>
      <c r="I1340" s="614">
        <v>13.48</v>
      </c>
      <c r="J1340" s="614">
        <v>3.1</v>
      </c>
    </row>
    <row r="1341" spans="1:10" ht="24" customHeight="1">
      <c r="A1341" s="604" t="s">
        <v>13666</v>
      </c>
      <c r="B1341" s="605" t="s">
        <v>14099</v>
      </c>
      <c r="C1341" s="604" t="s">
        <v>20</v>
      </c>
      <c r="D1341" s="604" t="s">
        <v>10282</v>
      </c>
      <c r="E1341" s="682" t="s">
        <v>13664</v>
      </c>
      <c r="F1341" s="682"/>
      <c r="G1341" s="603" t="s">
        <v>1</v>
      </c>
      <c r="H1341" s="602">
        <v>1.2999999999999999E-2</v>
      </c>
      <c r="I1341" s="601">
        <v>18.329999999999998</v>
      </c>
      <c r="J1341" s="601">
        <v>0.23</v>
      </c>
    </row>
    <row r="1342" spans="1:10" ht="24" customHeight="1">
      <c r="A1342" s="604" t="s">
        <v>13666</v>
      </c>
      <c r="B1342" s="605" t="s">
        <v>14328</v>
      </c>
      <c r="C1342" s="604" t="s">
        <v>20</v>
      </c>
      <c r="D1342" s="604" t="s">
        <v>11999</v>
      </c>
      <c r="E1342" s="682" t="s">
        <v>13664</v>
      </c>
      <c r="F1342" s="682"/>
      <c r="G1342" s="603" t="s">
        <v>1</v>
      </c>
      <c r="H1342" s="602">
        <v>1</v>
      </c>
      <c r="I1342" s="601">
        <v>40.01</v>
      </c>
      <c r="J1342" s="601">
        <v>40.01</v>
      </c>
    </row>
    <row r="1343" spans="1:10" ht="25.5">
      <c r="A1343" s="600"/>
      <c r="B1343" s="600"/>
      <c r="C1343" s="600"/>
      <c r="D1343" s="600"/>
      <c r="E1343" s="600" t="s">
        <v>13662</v>
      </c>
      <c r="F1343" s="599">
        <v>3.5912202542649134</v>
      </c>
      <c r="G1343" s="600" t="s">
        <v>13661</v>
      </c>
      <c r="H1343" s="599">
        <v>3.02</v>
      </c>
      <c r="I1343" s="600" t="s">
        <v>13660</v>
      </c>
      <c r="J1343" s="599">
        <v>6.61</v>
      </c>
    </row>
    <row r="1344" spans="1:10" ht="15" thickBot="1">
      <c r="A1344" s="600"/>
      <c r="B1344" s="600"/>
      <c r="C1344" s="600"/>
      <c r="D1344" s="600"/>
      <c r="E1344" s="600" t="s">
        <v>13659</v>
      </c>
      <c r="F1344" s="599">
        <v>13.47</v>
      </c>
      <c r="G1344" s="600"/>
      <c r="H1344" s="683" t="s">
        <v>13658</v>
      </c>
      <c r="I1344" s="683"/>
      <c r="J1344" s="599">
        <v>62.1</v>
      </c>
    </row>
    <row r="1345" spans="1:10" ht="0.95" customHeight="1" thickTop="1">
      <c r="A1345" s="598"/>
      <c r="B1345" s="598"/>
      <c r="C1345" s="598"/>
      <c r="D1345" s="598"/>
      <c r="E1345" s="598"/>
      <c r="F1345" s="598"/>
      <c r="G1345" s="598"/>
      <c r="H1345" s="598"/>
      <c r="I1345" s="598"/>
      <c r="J1345" s="598"/>
    </row>
    <row r="1346" spans="1:10" ht="18" customHeight="1">
      <c r="A1346" s="613" t="s">
        <v>14294</v>
      </c>
      <c r="B1346" s="611" t="s">
        <v>13677</v>
      </c>
      <c r="C1346" s="613" t="s">
        <v>13676</v>
      </c>
      <c r="D1346" s="613" t="s">
        <v>13675</v>
      </c>
      <c r="E1346" s="684" t="s">
        <v>13674</v>
      </c>
      <c r="F1346" s="684"/>
      <c r="G1346" s="612" t="s">
        <v>13673</v>
      </c>
      <c r="H1346" s="611" t="s">
        <v>13672</v>
      </c>
      <c r="I1346" s="611" t="s">
        <v>13671</v>
      </c>
      <c r="J1346" s="611" t="s">
        <v>13670</v>
      </c>
    </row>
    <row r="1347" spans="1:10" ht="36" customHeight="1">
      <c r="A1347" s="609" t="s">
        <v>13669</v>
      </c>
      <c r="B1347" s="610" t="s">
        <v>14327</v>
      </c>
      <c r="C1347" s="609" t="s">
        <v>20</v>
      </c>
      <c r="D1347" s="609" t="s">
        <v>5880</v>
      </c>
      <c r="E1347" s="685" t="s">
        <v>13693</v>
      </c>
      <c r="F1347" s="685"/>
      <c r="G1347" s="608" t="s">
        <v>1</v>
      </c>
      <c r="H1347" s="607">
        <v>1</v>
      </c>
      <c r="I1347" s="606">
        <v>51.04</v>
      </c>
      <c r="J1347" s="606">
        <v>51.04</v>
      </c>
    </row>
    <row r="1348" spans="1:10" ht="24" customHeight="1">
      <c r="A1348" s="617" t="s">
        <v>13683</v>
      </c>
      <c r="B1348" s="618" t="s">
        <v>13692</v>
      </c>
      <c r="C1348" s="617" t="s">
        <v>20</v>
      </c>
      <c r="D1348" s="617" t="s">
        <v>7680</v>
      </c>
      <c r="E1348" s="686" t="s">
        <v>13690</v>
      </c>
      <c r="F1348" s="686"/>
      <c r="G1348" s="616" t="s">
        <v>3</v>
      </c>
      <c r="H1348" s="615">
        <v>0.3</v>
      </c>
      <c r="I1348" s="614">
        <v>17.66</v>
      </c>
      <c r="J1348" s="614">
        <v>5.29</v>
      </c>
    </row>
    <row r="1349" spans="1:10" ht="24" customHeight="1">
      <c r="A1349" s="617" t="s">
        <v>13683</v>
      </c>
      <c r="B1349" s="618" t="s">
        <v>14054</v>
      </c>
      <c r="C1349" s="617" t="s">
        <v>20</v>
      </c>
      <c r="D1349" s="617" t="s">
        <v>7663</v>
      </c>
      <c r="E1349" s="686" t="s">
        <v>13690</v>
      </c>
      <c r="F1349" s="686"/>
      <c r="G1349" s="616" t="s">
        <v>3</v>
      </c>
      <c r="H1349" s="615">
        <v>0.23</v>
      </c>
      <c r="I1349" s="614">
        <v>13.48</v>
      </c>
      <c r="J1349" s="614">
        <v>3.1</v>
      </c>
    </row>
    <row r="1350" spans="1:10" ht="24" customHeight="1">
      <c r="A1350" s="604" t="s">
        <v>13666</v>
      </c>
      <c r="B1350" s="605" t="s">
        <v>14099</v>
      </c>
      <c r="C1350" s="604" t="s">
        <v>20</v>
      </c>
      <c r="D1350" s="604" t="s">
        <v>10282</v>
      </c>
      <c r="E1350" s="682" t="s">
        <v>13664</v>
      </c>
      <c r="F1350" s="682"/>
      <c r="G1350" s="603" t="s">
        <v>1</v>
      </c>
      <c r="H1350" s="602">
        <v>1.2999999999999999E-2</v>
      </c>
      <c r="I1350" s="601">
        <v>18.329999999999998</v>
      </c>
      <c r="J1350" s="601">
        <v>0.23</v>
      </c>
    </row>
    <row r="1351" spans="1:10" ht="24" customHeight="1">
      <c r="A1351" s="604" t="s">
        <v>13666</v>
      </c>
      <c r="B1351" s="605" t="s">
        <v>14326</v>
      </c>
      <c r="C1351" s="604" t="s">
        <v>20</v>
      </c>
      <c r="D1351" s="604" t="s">
        <v>11993</v>
      </c>
      <c r="E1351" s="682" t="s">
        <v>13664</v>
      </c>
      <c r="F1351" s="682"/>
      <c r="G1351" s="603" t="s">
        <v>1</v>
      </c>
      <c r="H1351" s="602">
        <v>1</v>
      </c>
      <c r="I1351" s="601">
        <v>42.42</v>
      </c>
      <c r="J1351" s="601">
        <v>42.42</v>
      </c>
    </row>
    <row r="1352" spans="1:10" ht="25.5">
      <c r="A1352" s="600"/>
      <c r="B1352" s="600"/>
      <c r="C1352" s="600"/>
      <c r="D1352" s="600"/>
      <c r="E1352" s="600" t="s">
        <v>13662</v>
      </c>
      <c r="F1352" s="599">
        <v>3.5912202542649134</v>
      </c>
      <c r="G1352" s="600" t="s">
        <v>13661</v>
      </c>
      <c r="H1352" s="599">
        <v>3.02</v>
      </c>
      <c r="I1352" s="600" t="s">
        <v>13660</v>
      </c>
      <c r="J1352" s="599">
        <v>6.61</v>
      </c>
    </row>
    <row r="1353" spans="1:10" ht="15" thickBot="1">
      <c r="A1353" s="600"/>
      <c r="B1353" s="600"/>
      <c r="C1353" s="600"/>
      <c r="D1353" s="600"/>
      <c r="E1353" s="600" t="s">
        <v>13659</v>
      </c>
      <c r="F1353" s="599">
        <v>14.13</v>
      </c>
      <c r="G1353" s="600"/>
      <c r="H1353" s="683" t="s">
        <v>13658</v>
      </c>
      <c r="I1353" s="683"/>
      <c r="J1353" s="599">
        <v>65.17</v>
      </c>
    </row>
    <row r="1354" spans="1:10" ht="0.95" customHeight="1" thickTop="1">
      <c r="A1354" s="598"/>
      <c r="B1354" s="598"/>
      <c r="C1354" s="598"/>
      <c r="D1354" s="598"/>
      <c r="E1354" s="598"/>
      <c r="F1354" s="598"/>
      <c r="G1354" s="598"/>
      <c r="H1354" s="598"/>
      <c r="I1354" s="598"/>
      <c r="J1354" s="598"/>
    </row>
    <row r="1355" spans="1:10" ht="18" customHeight="1">
      <c r="A1355" s="613" t="s">
        <v>14294</v>
      </c>
      <c r="B1355" s="611" t="s">
        <v>13677</v>
      </c>
      <c r="C1355" s="613" t="s">
        <v>13676</v>
      </c>
      <c r="D1355" s="613" t="s">
        <v>13675</v>
      </c>
      <c r="E1355" s="684" t="s">
        <v>13674</v>
      </c>
      <c r="F1355" s="684"/>
      <c r="G1355" s="612" t="s">
        <v>13673</v>
      </c>
      <c r="H1355" s="611" t="s">
        <v>13672</v>
      </c>
      <c r="I1355" s="611" t="s">
        <v>13671</v>
      </c>
      <c r="J1355" s="611" t="s">
        <v>13670</v>
      </c>
    </row>
    <row r="1356" spans="1:10" ht="60" customHeight="1">
      <c r="A1356" s="609" t="s">
        <v>13669</v>
      </c>
      <c r="B1356" s="610" t="s">
        <v>14325</v>
      </c>
      <c r="C1356" s="609" t="s">
        <v>20</v>
      </c>
      <c r="D1356" s="609" t="s">
        <v>5897</v>
      </c>
      <c r="E1356" s="685" t="s">
        <v>13693</v>
      </c>
      <c r="F1356" s="685"/>
      <c r="G1356" s="608" t="s">
        <v>1</v>
      </c>
      <c r="H1356" s="607">
        <v>1</v>
      </c>
      <c r="I1356" s="606">
        <v>100.41</v>
      </c>
      <c r="J1356" s="606">
        <v>100.41</v>
      </c>
    </row>
    <row r="1357" spans="1:10" ht="24" customHeight="1">
      <c r="A1357" s="617" t="s">
        <v>13683</v>
      </c>
      <c r="B1357" s="618" t="s">
        <v>13692</v>
      </c>
      <c r="C1357" s="617" t="s">
        <v>20</v>
      </c>
      <c r="D1357" s="617" t="s">
        <v>7680</v>
      </c>
      <c r="E1357" s="686" t="s">
        <v>13690</v>
      </c>
      <c r="F1357" s="686"/>
      <c r="G1357" s="616" t="s">
        <v>3</v>
      </c>
      <c r="H1357" s="615">
        <v>0.78900000000000003</v>
      </c>
      <c r="I1357" s="614">
        <v>17.66</v>
      </c>
      <c r="J1357" s="614">
        <v>13.93</v>
      </c>
    </row>
    <row r="1358" spans="1:10" ht="24" customHeight="1">
      <c r="A1358" s="617" t="s">
        <v>13683</v>
      </c>
      <c r="B1358" s="618" t="s">
        <v>14054</v>
      </c>
      <c r="C1358" s="617" t="s">
        <v>20</v>
      </c>
      <c r="D1358" s="617" t="s">
        <v>7663</v>
      </c>
      <c r="E1358" s="686" t="s">
        <v>13690</v>
      </c>
      <c r="F1358" s="686"/>
      <c r="G1358" s="616" t="s">
        <v>3</v>
      </c>
      <c r="H1358" s="615">
        <v>0.78900000000000003</v>
      </c>
      <c r="I1358" s="614">
        <v>13.48</v>
      </c>
      <c r="J1358" s="614">
        <v>10.63</v>
      </c>
    </row>
    <row r="1359" spans="1:10" ht="24" customHeight="1">
      <c r="A1359" s="604" t="s">
        <v>13666</v>
      </c>
      <c r="B1359" s="605" t="s">
        <v>14099</v>
      </c>
      <c r="C1359" s="604" t="s">
        <v>20</v>
      </c>
      <c r="D1359" s="604" t="s">
        <v>10282</v>
      </c>
      <c r="E1359" s="682" t="s">
        <v>13664</v>
      </c>
      <c r="F1359" s="682"/>
      <c r="G1359" s="603" t="s">
        <v>1</v>
      </c>
      <c r="H1359" s="602">
        <v>1.9E-2</v>
      </c>
      <c r="I1359" s="601">
        <v>18.329999999999998</v>
      </c>
      <c r="J1359" s="601">
        <v>0.34</v>
      </c>
    </row>
    <row r="1360" spans="1:10" ht="24" customHeight="1">
      <c r="A1360" s="604" t="s">
        <v>13666</v>
      </c>
      <c r="B1360" s="605" t="s">
        <v>14324</v>
      </c>
      <c r="C1360" s="604" t="s">
        <v>20</v>
      </c>
      <c r="D1360" s="604" t="s">
        <v>11990</v>
      </c>
      <c r="E1360" s="682" t="s">
        <v>13664</v>
      </c>
      <c r="F1360" s="682"/>
      <c r="G1360" s="603" t="s">
        <v>1</v>
      </c>
      <c r="H1360" s="602">
        <v>1</v>
      </c>
      <c r="I1360" s="601">
        <v>75.510000000000005</v>
      </c>
      <c r="J1360" s="601">
        <v>75.510000000000005</v>
      </c>
    </row>
    <row r="1361" spans="1:10" ht="25.5">
      <c r="A1361" s="600"/>
      <c r="B1361" s="600"/>
      <c r="C1361" s="600"/>
      <c r="D1361" s="600"/>
      <c r="E1361" s="600" t="s">
        <v>13662</v>
      </c>
      <c r="F1361" s="599">
        <v>10.463979137237857</v>
      </c>
      <c r="G1361" s="600" t="s">
        <v>13661</v>
      </c>
      <c r="H1361" s="599">
        <v>8.8000000000000007</v>
      </c>
      <c r="I1361" s="600" t="s">
        <v>13660</v>
      </c>
      <c r="J1361" s="599">
        <v>19.260000000000002</v>
      </c>
    </row>
    <row r="1362" spans="1:10" ht="15" thickBot="1">
      <c r="A1362" s="600"/>
      <c r="B1362" s="600"/>
      <c r="C1362" s="600"/>
      <c r="D1362" s="600"/>
      <c r="E1362" s="600" t="s">
        <v>13659</v>
      </c>
      <c r="F1362" s="599">
        <v>27.81</v>
      </c>
      <c r="G1362" s="600"/>
      <c r="H1362" s="683" t="s">
        <v>13658</v>
      </c>
      <c r="I1362" s="683"/>
      <c r="J1362" s="599">
        <v>128.22</v>
      </c>
    </row>
    <row r="1363" spans="1:10" ht="0.95" customHeight="1" thickTop="1">
      <c r="A1363" s="598"/>
      <c r="B1363" s="598"/>
      <c r="C1363" s="598"/>
      <c r="D1363" s="598"/>
      <c r="E1363" s="598"/>
      <c r="F1363" s="598"/>
      <c r="G1363" s="598"/>
      <c r="H1363" s="598"/>
      <c r="I1363" s="598"/>
      <c r="J1363" s="598"/>
    </row>
    <row r="1364" spans="1:10" ht="18" customHeight="1">
      <c r="A1364" s="613" t="s">
        <v>14294</v>
      </c>
      <c r="B1364" s="611" t="s">
        <v>13677</v>
      </c>
      <c r="C1364" s="613" t="s">
        <v>13676</v>
      </c>
      <c r="D1364" s="613" t="s">
        <v>13675</v>
      </c>
      <c r="E1364" s="684" t="s">
        <v>13674</v>
      </c>
      <c r="F1364" s="684"/>
      <c r="G1364" s="612" t="s">
        <v>13673</v>
      </c>
      <c r="H1364" s="611" t="s">
        <v>13672</v>
      </c>
      <c r="I1364" s="611" t="s">
        <v>13671</v>
      </c>
      <c r="J1364" s="611" t="s">
        <v>13670</v>
      </c>
    </row>
    <row r="1365" spans="1:10" ht="48" customHeight="1">
      <c r="A1365" s="609" t="s">
        <v>13669</v>
      </c>
      <c r="B1365" s="610" t="s">
        <v>14323</v>
      </c>
      <c r="C1365" s="609" t="s">
        <v>20</v>
      </c>
      <c r="D1365" s="609" t="s">
        <v>5891</v>
      </c>
      <c r="E1365" s="685" t="s">
        <v>13693</v>
      </c>
      <c r="F1365" s="685"/>
      <c r="G1365" s="608" t="s">
        <v>1</v>
      </c>
      <c r="H1365" s="607">
        <v>1</v>
      </c>
      <c r="I1365" s="606">
        <v>91.92</v>
      </c>
      <c r="J1365" s="606">
        <v>91.92</v>
      </c>
    </row>
    <row r="1366" spans="1:10" ht="24" customHeight="1">
      <c r="A1366" s="617" t="s">
        <v>13683</v>
      </c>
      <c r="B1366" s="618" t="s">
        <v>13692</v>
      </c>
      <c r="C1366" s="617" t="s">
        <v>20</v>
      </c>
      <c r="D1366" s="617" t="s">
        <v>7680</v>
      </c>
      <c r="E1366" s="686" t="s">
        <v>13690</v>
      </c>
      <c r="F1366" s="686"/>
      <c r="G1366" s="616" t="s">
        <v>3</v>
      </c>
      <c r="H1366" s="615">
        <v>0.81799999999999995</v>
      </c>
      <c r="I1366" s="614">
        <v>17.66</v>
      </c>
      <c r="J1366" s="614">
        <v>14.44</v>
      </c>
    </row>
    <row r="1367" spans="1:10" ht="24" customHeight="1">
      <c r="A1367" s="617" t="s">
        <v>13683</v>
      </c>
      <c r="B1367" s="618" t="s">
        <v>14054</v>
      </c>
      <c r="C1367" s="617" t="s">
        <v>20</v>
      </c>
      <c r="D1367" s="617" t="s">
        <v>7663</v>
      </c>
      <c r="E1367" s="686" t="s">
        <v>13690</v>
      </c>
      <c r="F1367" s="686"/>
      <c r="G1367" s="616" t="s">
        <v>3</v>
      </c>
      <c r="H1367" s="615">
        <v>0.81799999999999995</v>
      </c>
      <c r="I1367" s="614">
        <v>13.48</v>
      </c>
      <c r="J1367" s="614">
        <v>11.02</v>
      </c>
    </row>
    <row r="1368" spans="1:10" ht="24" customHeight="1">
      <c r="A1368" s="604" t="s">
        <v>13666</v>
      </c>
      <c r="B1368" s="605" t="s">
        <v>14099</v>
      </c>
      <c r="C1368" s="604" t="s">
        <v>20</v>
      </c>
      <c r="D1368" s="604" t="s">
        <v>10282</v>
      </c>
      <c r="E1368" s="682" t="s">
        <v>13664</v>
      </c>
      <c r="F1368" s="682"/>
      <c r="G1368" s="603" t="s">
        <v>1</v>
      </c>
      <c r="H1368" s="602">
        <v>3.7999999999999999E-2</v>
      </c>
      <c r="I1368" s="601">
        <v>18.329999999999998</v>
      </c>
      <c r="J1368" s="601">
        <v>0.69</v>
      </c>
    </row>
    <row r="1369" spans="1:10" ht="24" customHeight="1">
      <c r="A1369" s="604" t="s">
        <v>13666</v>
      </c>
      <c r="B1369" s="605" t="s">
        <v>14322</v>
      </c>
      <c r="C1369" s="604" t="s">
        <v>20</v>
      </c>
      <c r="D1369" s="604" t="s">
        <v>11984</v>
      </c>
      <c r="E1369" s="682" t="s">
        <v>13664</v>
      </c>
      <c r="F1369" s="682"/>
      <c r="G1369" s="603" t="s">
        <v>1</v>
      </c>
      <c r="H1369" s="602">
        <v>1</v>
      </c>
      <c r="I1369" s="601">
        <v>65.77</v>
      </c>
      <c r="J1369" s="601">
        <v>65.77</v>
      </c>
    </row>
    <row r="1370" spans="1:10" ht="25.5">
      <c r="A1370" s="600"/>
      <c r="B1370" s="600"/>
      <c r="C1370" s="600"/>
      <c r="D1370" s="600"/>
      <c r="E1370" s="600" t="s">
        <v>13662</v>
      </c>
      <c r="F1370" s="599">
        <v>10.84428990546561</v>
      </c>
      <c r="G1370" s="600" t="s">
        <v>13661</v>
      </c>
      <c r="H1370" s="599">
        <v>9.1199999999999992</v>
      </c>
      <c r="I1370" s="600" t="s">
        <v>13660</v>
      </c>
      <c r="J1370" s="599">
        <v>19.96</v>
      </c>
    </row>
    <row r="1371" spans="1:10" ht="15" thickBot="1">
      <c r="A1371" s="600"/>
      <c r="B1371" s="600"/>
      <c r="C1371" s="600"/>
      <c r="D1371" s="600"/>
      <c r="E1371" s="600" t="s">
        <v>13659</v>
      </c>
      <c r="F1371" s="599">
        <v>25.46</v>
      </c>
      <c r="G1371" s="600"/>
      <c r="H1371" s="683" t="s">
        <v>13658</v>
      </c>
      <c r="I1371" s="683"/>
      <c r="J1371" s="599">
        <v>117.38</v>
      </c>
    </row>
    <row r="1372" spans="1:10" ht="0.95" customHeight="1" thickTop="1">
      <c r="A1372" s="598"/>
      <c r="B1372" s="598"/>
      <c r="C1372" s="598"/>
      <c r="D1372" s="598"/>
      <c r="E1372" s="598"/>
      <c r="F1372" s="598"/>
      <c r="G1372" s="598"/>
      <c r="H1372" s="598"/>
      <c r="I1372" s="598"/>
      <c r="J1372" s="598"/>
    </row>
    <row r="1373" spans="1:10" ht="18" customHeight="1">
      <c r="A1373" s="613" t="s">
        <v>14294</v>
      </c>
      <c r="B1373" s="611" t="s">
        <v>13677</v>
      </c>
      <c r="C1373" s="613" t="s">
        <v>13676</v>
      </c>
      <c r="D1373" s="613" t="s">
        <v>13675</v>
      </c>
      <c r="E1373" s="684" t="s">
        <v>13674</v>
      </c>
      <c r="F1373" s="684"/>
      <c r="G1373" s="612" t="s">
        <v>13673</v>
      </c>
      <c r="H1373" s="611" t="s">
        <v>13672</v>
      </c>
      <c r="I1373" s="611" t="s">
        <v>13671</v>
      </c>
      <c r="J1373" s="611" t="s">
        <v>13670</v>
      </c>
    </row>
    <row r="1374" spans="1:10" ht="48" customHeight="1">
      <c r="A1374" s="609" t="s">
        <v>13669</v>
      </c>
      <c r="B1374" s="610" t="s">
        <v>14321</v>
      </c>
      <c r="C1374" s="609" t="s">
        <v>20</v>
      </c>
      <c r="D1374" s="609" t="s">
        <v>5882</v>
      </c>
      <c r="E1374" s="685" t="s">
        <v>13693</v>
      </c>
      <c r="F1374" s="685"/>
      <c r="G1374" s="608" t="s">
        <v>1</v>
      </c>
      <c r="H1374" s="607">
        <v>1</v>
      </c>
      <c r="I1374" s="606">
        <v>15.37</v>
      </c>
      <c r="J1374" s="606">
        <v>15.37</v>
      </c>
    </row>
    <row r="1375" spans="1:10" ht="24" customHeight="1">
      <c r="A1375" s="617" t="s">
        <v>13683</v>
      </c>
      <c r="B1375" s="618" t="s">
        <v>13692</v>
      </c>
      <c r="C1375" s="617" t="s">
        <v>20</v>
      </c>
      <c r="D1375" s="617" t="s">
        <v>7680</v>
      </c>
      <c r="E1375" s="686" t="s">
        <v>13690</v>
      </c>
      <c r="F1375" s="686"/>
      <c r="G1375" s="616" t="s">
        <v>3</v>
      </c>
      <c r="H1375" s="615">
        <v>5.2999999999999999E-2</v>
      </c>
      <c r="I1375" s="614">
        <v>17.66</v>
      </c>
      <c r="J1375" s="614">
        <v>0.93</v>
      </c>
    </row>
    <row r="1376" spans="1:10" ht="24" customHeight="1">
      <c r="A1376" s="617" t="s">
        <v>13683</v>
      </c>
      <c r="B1376" s="618" t="s">
        <v>14054</v>
      </c>
      <c r="C1376" s="617" t="s">
        <v>20</v>
      </c>
      <c r="D1376" s="617" t="s">
        <v>7663</v>
      </c>
      <c r="E1376" s="686" t="s">
        <v>13690</v>
      </c>
      <c r="F1376" s="686"/>
      <c r="G1376" s="616" t="s">
        <v>3</v>
      </c>
      <c r="H1376" s="615">
        <v>5.2999999999999999E-2</v>
      </c>
      <c r="I1376" s="614">
        <v>13.48</v>
      </c>
      <c r="J1376" s="614">
        <v>0.71</v>
      </c>
    </row>
    <row r="1377" spans="1:10" ht="24" customHeight="1">
      <c r="A1377" s="604" t="s">
        <v>13666</v>
      </c>
      <c r="B1377" s="605" t="s">
        <v>14089</v>
      </c>
      <c r="C1377" s="604" t="s">
        <v>20</v>
      </c>
      <c r="D1377" s="604" t="s">
        <v>8196</v>
      </c>
      <c r="E1377" s="682" t="s">
        <v>13664</v>
      </c>
      <c r="F1377" s="682"/>
      <c r="G1377" s="603" t="s">
        <v>1</v>
      </c>
      <c r="H1377" s="602">
        <v>0.06</v>
      </c>
      <c r="I1377" s="601">
        <v>25.77</v>
      </c>
      <c r="J1377" s="601">
        <v>1.54</v>
      </c>
    </row>
    <row r="1378" spans="1:10" ht="24" customHeight="1">
      <c r="A1378" s="604" t="s">
        <v>13666</v>
      </c>
      <c r="B1378" s="605" t="s">
        <v>14088</v>
      </c>
      <c r="C1378" s="604" t="s">
        <v>20</v>
      </c>
      <c r="D1378" s="604" t="s">
        <v>10821</v>
      </c>
      <c r="E1378" s="682" t="s">
        <v>13664</v>
      </c>
      <c r="F1378" s="682"/>
      <c r="G1378" s="603" t="s">
        <v>1</v>
      </c>
      <c r="H1378" s="602">
        <v>0.02</v>
      </c>
      <c r="I1378" s="601">
        <v>2.19</v>
      </c>
      <c r="J1378" s="601">
        <v>0.04</v>
      </c>
    </row>
    <row r="1379" spans="1:10" ht="24" customHeight="1">
      <c r="A1379" s="604" t="s">
        <v>13666</v>
      </c>
      <c r="B1379" s="605" t="s">
        <v>14320</v>
      </c>
      <c r="C1379" s="604" t="s">
        <v>20</v>
      </c>
      <c r="D1379" s="604" t="s">
        <v>11971</v>
      </c>
      <c r="E1379" s="682" t="s">
        <v>13664</v>
      </c>
      <c r="F1379" s="682"/>
      <c r="G1379" s="603" t="s">
        <v>1</v>
      </c>
      <c r="H1379" s="602">
        <v>1</v>
      </c>
      <c r="I1379" s="601">
        <v>11.17</v>
      </c>
      <c r="J1379" s="601">
        <v>11.17</v>
      </c>
    </row>
    <row r="1380" spans="1:10" ht="24" customHeight="1">
      <c r="A1380" s="604" t="s">
        <v>13666</v>
      </c>
      <c r="B1380" s="605" t="s">
        <v>14087</v>
      </c>
      <c r="C1380" s="604" t="s">
        <v>20</v>
      </c>
      <c r="D1380" s="604" t="s">
        <v>12141</v>
      </c>
      <c r="E1380" s="682" t="s">
        <v>13664</v>
      </c>
      <c r="F1380" s="682"/>
      <c r="G1380" s="603" t="s">
        <v>1</v>
      </c>
      <c r="H1380" s="602">
        <v>1.4E-2</v>
      </c>
      <c r="I1380" s="601">
        <v>70.52</v>
      </c>
      <c r="J1380" s="601">
        <v>0.98</v>
      </c>
    </row>
    <row r="1381" spans="1:10" ht="25.5">
      <c r="A1381" s="600"/>
      <c r="B1381" s="600"/>
      <c r="C1381" s="600"/>
      <c r="D1381" s="600"/>
      <c r="E1381" s="600" t="s">
        <v>13662</v>
      </c>
      <c r="F1381" s="599">
        <v>0.69542540475931758</v>
      </c>
      <c r="G1381" s="600" t="s">
        <v>13661</v>
      </c>
      <c r="H1381" s="599">
        <v>0.57999999999999996</v>
      </c>
      <c r="I1381" s="600" t="s">
        <v>13660</v>
      </c>
      <c r="J1381" s="599">
        <v>1.28</v>
      </c>
    </row>
    <row r="1382" spans="1:10" ht="15" thickBot="1">
      <c r="A1382" s="600"/>
      <c r="B1382" s="600"/>
      <c r="C1382" s="600"/>
      <c r="D1382" s="600"/>
      <c r="E1382" s="600" t="s">
        <v>13659</v>
      </c>
      <c r="F1382" s="599">
        <v>4.25</v>
      </c>
      <c r="G1382" s="600"/>
      <c r="H1382" s="683" t="s">
        <v>13658</v>
      </c>
      <c r="I1382" s="683"/>
      <c r="J1382" s="599">
        <v>19.62</v>
      </c>
    </row>
    <row r="1383" spans="1:10" ht="0.95" customHeight="1" thickTop="1">
      <c r="A1383" s="598"/>
      <c r="B1383" s="598"/>
      <c r="C1383" s="598"/>
      <c r="D1383" s="598"/>
      <c r="E1383" s="598"/>
      <c r="F1383" s="598"/>
      <c r="G1383" s="598"/>
      <c r="H1383" s="598"/>
      <c r="I1383" s="598"/>
      <c r="J1383" s="598"/>
    </row>
    <row r="1384" spans="1:10" ht="18" customHeight="1">
      <c r="A1384" s="613" t="s">
        <v>14294</v>
      </c>
      <c r="B1384" s="611" t="s">
        <v>13677</v>
      </c>
      <c r="C1384" s="613" t="s">
        <v>13676</v>
      </c>
      <c r="D1384" s="613" t="s">
        <v>13675</v>
      </c>
      <c r="E1384" s="684" t="s">
        <v>13674</v>
      </c>
      <c r="F1384" s="684"/>
      <c r="G1384" s="612" t="s">
        <v>13673</v>
      </c>
      <c r="H1384" s="611" t="s">
        <v>13672</v>
      </c>
      <c r="I1384" s="611" t="s">
        <v>13671</v>
      </c>
      <c r="J1384" s="611" t="s">
        <v>13670</v>
      </c>
    </row>
    <row r="1385" spans="1:10" ht="48" customHeight="1">
      <c r="A1385" s="609" t="s">
        <v>13669</v>
      </c>
      <c r="B1385" s="610" t="s">
        <v>14319</v>
      </c>
      <c r="C1385" s="609" t="s">
        <v>20</v>
      </c>
      <c r="D1385" s="609" t="s">
        <v>5893</v>
      </c>
      <c r="E1385" s="685" t="s">
        <v>13693</v>
      </c>
      <c r="F1385" s="685"/>
      <c r="G1385" s="608" t="s">
        <v>1</v>
      </c>
      <c r="H1385" s="607">
        <v>1</v>
      </c>
      <c r="I1385" s="606">
        <v>192.55</v>
      </c>
      <c r="J1385" s="606">
        <v>192.55</v>
      </c>
    </row>
    <row r="1386" spans="1:10" ht="24" customHeight="1">
      <c r="A1386" s="617" t="s">
        <v>13683</v>
      </c>
      <c r="B1386" s="618" t="s">
        <v>13692</v>
      </c>
      <c r="C1386" s="617" t="s">
        <v>20</v>
      </c>
      <c r="D1386" s="617" t="s">
        <v>7680</v>
      </c>
      <c r="E1386" s="686" t="s">
        <v>13690</v>
      </c>
      <c r="F1386" s="686"/>
      <c r="G1386" s="616" t="s">
        <v>3</v>
      </c>
      <c r="H1386" s="615">
        <v>0.84699999999999998</v>
      </c>
      <c r="I1386" s="614">
        <v>17.66</v>
      </c>
      <c r="J1386" s="614">
        <v>14.95</v>
      </c>
    </row>
    <row r="1387" spans="1:10" ht="24" customHeight="1">
      <c r="A1387" s="617" t="s">
        <v>13683</v>
      </c>
      <c r="B1387" s="618" t="s">
        <v>14054</v>
      </c>
      <c r="C1387" s="617" t="s">
        <v>20</v>
      </c>
      <c r="D1387" s="617" t="s">
        <v>7663</v>
      </c>
      <c r="E1387" s="686" t="s">
        <v>13690</v>
      </c>
      <c r="F1387" s="686"/>
      <c r="G1387" s="616" t="s">
        <v>3</v>
      </c>
      <c r="H1387" s="615">
        <v>0.84699999999999998</v>
      </c>
      <c r="I1387" s="614">
        <v>13.48</v>
      </c>
      <c r="J1387" s="614">
        <v>11.41</v>
      </c>
    </row>
    <row r="1388" spans="1:10" ht="24" customHeight="1">
      <c r="A1388" s="604" t="s">
        <v>13666</v>
      </c>
      <c r="B1388" s="605" t="s">
        <v>14099</v>
      </c>
      <c r="C1388" s="604" t="s">
        <v>20</v>
      </c>
      <c r="D1388" s="604" t="s">
        <v>10282</v>
      </c>
      <c r="E1388" s="682" t="s">
        <v>13664</v>
      </c>
      <c r="F1388" s="682"/>
      <c r="G1388" s="603" t="s">
        <v>1</v>
      </c>
      <c r="H1388" s="602">
        <v>5.7000000000000002E-2</v>
      </c>
      <c r="I1388" s="601">
        <v>18.329999999999998</v>
      </c>
      <c r="J1388" s="601">
        <v>1.04</v>
      </c>
    </row>
    <row r="1389" spans="1:10" ht="24" customHeight="1">
      <c r="A1389" s="604" t="s">
        <v>13666</v>
      </c>
      <c r="B1389" s="605" t="s">
        <v>14318</v>
      </c>
      <c r="C1389" s="604" t="s">
        <v>20</v>
      </c>
      <c r="D1389" s="604" t="s">
        <v>11986</v>
      </c>
      <c r="E1389" s="682" t="s">
        <v>13664</v>
      </c>
      <c r="F1389" s="682"/>
      <c r="G1389" s="603" t="s">
        <v>1</v>
      </c>
      <c r="H1389" s="602">
        <v>1</v>
      </c>
      <c r="I1389" s="601">
        <v>165.15</v>
      </c>
      <c r="J1389" s="601">
        <v>165.15</v>
      </c>
    </row>
    <row r="1390" spans="1:10" ht="25.5">
      <c r="A1390" s="600"/>
      <c r="B1390" s="600"/>
      <c r="C1390" s="600"/>
      <c r="D1390" s="600"/>
      <c r="E1390" s="600" t="s">
        <v>13662</v>
      </c>
      <c r="F1390" s="599">
        <v>11.235466695642724</v>
      </c>
      <c r="G1390" s="600" t="s">
        <v>13661</v>
      </c>
      <c r="H1390" s="599">
        <v>9.44</v>
      </c>
      <c r="I1390" s="600" t="s">
        <v>13660</v>
      </c>
      <c r="J1390" s="599">
        <v>20.68</v>
      </c>
    </row>
    <row r="1391" spans="1:10" ht="15" thickBot="1">
      <c r="A1391" s="600"/>
      <c r="B1391" s="600"/>
      <c r="C1391" s="600"/>
      <c r="D1391" s="600"/>
      <c r="E1391" s="600" t="s">
        <v>13659</v>
      </c>
      <c r="F1391" s="599">
        <v>53.33</v>
      </c>
      <c r="G1391" s="600"/>
      <c r="H1391" s="683" t="s">
        <v>13658</v>
      </c>
      <c r="I1391" s="683"/>
      <c r="J1391" s="599">
        <v>245.88</v>
      </c>
    </row>
    <row r="1392" spans="1:10" ht="0.95" customHeight="1" thickTop="1">
      <c r="A1392" s="598"/>
      <c r="B1392" s="598"/>
      <c r="C1392" s="598"/>
      <c r="D1392" s="598"/>
      <c r="E1392" s="598"/>
      <c r="F1392" s="598"/>
      <c r="G1392" s="598"/>
      <c r="H1392" s="598"/>
      <c r="I1392" s="598"/>
      <c r="J1392" s="598"/>
    </row>
    <row r="1393" spans="1:10" ht="18" customHeight="1">
      <c r="A1393" s="613" t="s">
        <v>14294</v>
      </c>
      <c r="B1393" s="611" t="s">
        <v>13677</v>
      </c>
      <c r="C1393" s="613" t="s">
        <v>13676</v>
      </c>
      <c r="D1393" s="613" t="s">
        <v>13675</v>
      </c>
      <c r="E1393" s="684" t="s">
        <v>13674</v>
      </c>
      <c r="F1393" s="684"/>
      <c r="G1393" s="612" t="s">
        <v>13673</v>
      </c>
      <c r="H1393" s="611" t="s">
        <v>13672</v>
      </c>
      <c r="I1393" s="611" t="s">
        <v>13671</v>
      </c>
      <c r="J1393" s="611" t="s">
        <v>13670</v>
      </c>
    </row>
    <row r="1394" spans="1:10" ht="60" customHeight="1">
      <c r="A1394" s="609" t="s">
        <v>13669</v>
      </c>
      <c r="B1394" s="610" t="s">
        <v>14317</v>
      </c>
      <c r="C1394" s="609" t="s">
        <v>20</v>
      </c>
      <c r="D1394" s="609" t="s">
        <v>5895</v>
      </c>
      <c r="E1394" s="685" t="s">
        <v>13693</v>
      </c>
      <c r="F1394" s="685"/>
      <c r="G1394" s="608" t="s">
        <v>1</v>
      </c>
      <c r="H1394" s="607">
        <v>1</v>
      </c>
      <c r="I1394" s="606">
        <v>76.2</v>
      </c>
      <c r="J1394" s="606">
        <v>76.2</v>
      </c>
    </row>
    <row r="1395" spans="1:10" ht="24" customHeight="1">
      <c r="A1395" s="617" t="s">
        <v>13683</v>
      </c>
      <c r="B1395" s="618" t="s">
        <v>13692</v>
      </c>
      <c r="C1395" s="617" t="s">
        <v>20</v>
      </c>
      <c r="D1395" s="617" t="s">
        <v>7680</v>
      </c>
      <c r="E1395" s="686" t="s">
        <v>13690</v>
      </c>
      <c r="F1395" s="686"/>
      <c r="G1395" s="616" t="s">
        <v>3</v>
      </c>
      <c r="H1395" s="615">
        <v>0.77449999999999997</v>
      </c>
      <c r="I1395" s="614">
        <v>17.66</v>
      </c>
      <c r="J1395" s="614">
        <v>13.67</v>
      </c>
    </row>
    <row r="1396" spans="1:10" ht="24" customHeight="1">
      <c r="A1396" s="617" t="s">
        <v>13683</v>
      </c>
      <c r="B1396" s="618" t="s">
        <v>14054</v>
      </c>
      <c r="C1396" s="617" t="s">
        <v>20</v>
      </c>
      <c r="D1396" s="617" t="s">
        <v>7663</v>
      </c>
      <c r="E1396" s="686" t="s">
        <v>13690</v>
      </c>
      <c r="F1396" s="686"/>
      <c r="G1396" s="616" t="s">
        <v>3</v>
      </c>
      <c r="H1396" s="615">
        <v>0.77449999999999997</v>
      </c>
      <c r="I1396" s="614">
        <v>13.48</v>
      </c>
      <c r="J1396" s="614">
        <v>10.44</v>
      </c>
    </row>
    <row r="1397" spans="1:10" ht="24" customHeight="1">
      <c r="A1397" s="604" t="s">
        <v>13666</v>
      </c>
      <c r="B1397" s="605" t="s">
        <v>14099</v>
      </c>
      <c r="C1397" s="604" t="s">
        <v>20</v>
      </c>
      <c r="D1397" s="604" t="s">
        <v>10282</v>
      </c>
      <c r="E1397" s="682" t="s">
        <v>13664</v>
      </c>
      <c r="F1397" s="682"/>
      <c r="G1397" s="603" t="s">
        <v>1</v>
      </c>
      <c r="H1397" s="602">
        <v>9.4999999999999998E-3</v>
      </c>
      <c r="I1397" s="601">
        <v>18.329999999999998</v>
      </c>
      <c r="J1397" s="601">
        <v>0.17</v>
      </c>
    </row>
    <row r="1398" spans="1:10" ht="24" customHeight="1">
      <c r="A1398" s="604" t="s">
        <v>13666</v>
      </c>
      <c r="B1398" s="605" t="s">
        <v>14316</v>
      </c>
      <c r="C1398" s="604" t="s">
        <v>20</v>
      </c>
      <c r="D1398" s="604" t="s">
        <v>11989</v>
      </c>
      <c r="E1398" s="682" t="s">
        <v>13664</v>
      </c>
      <c r="F1398" s="682"/>
      <c r="G1398" s="603" t="s">
        <v>1</v>
      </c>
      <c r="H1398" s="602">
        <v>1</v>
      </c>
      <c r="I1398" s="601">
        <v>51.92</v>
      </c>
      <c r="J1398" s="601">
        <v>51.92</v>
      </c>
    </row>
    <row r="1399" spans="1:10" ht="25.5">
      <c r="A1399" s="600"/>
      <c r="B1399" s="600"/>
      <c r="C1399" s="600"/>
      <c r="D1399" s="600"/>
      <c r="E1399" s="600" t="s">
        <v>13662</v>
      </c>
      <c r="F1399" s="599">
        <v>10.268390742149299</v>
      </c>
      <c r="G1399" s="600" t="s">
        <v>13661</v>
      </c>
      <c r="H1399" s="599">
        <v>8.6300000000000008</v>
      </c>
      <c r="I1399" s="600" t="s">
        <v>13660</v>
      </c>
      <c r="J1399" s="599">
        <v>18.899999999999999</v>
      </c>
    </row>
    <row r="1400" spans="1:10" ht="15" thickBot="1">
      <c r="A1400" s="600"/>
      <c r="B1400" s="600"/>
      <c r="C1400" s="600"/>
      <c r="D1400" s="600"/>
      <c r="E1400" s="600" t="s">
        <v>13659</v>
      </c>
      <c r="F1400" s="599">
        <v>21.1</v>
      </c>
      <c r="G1400" s="600"/>
      <c r="H1400" s="683" t="s">
        <v>13658</v>
      </c>
      <c r="I1400" s="683"/>
      <c r="J1400" s="599">
        <v>97.3</v>
      </c>
    </row>
    <row r="1401" spans="1:10" ht="0.95" customHeight="1" thickTop="1">
      <c r="A1401" s="598"/>
      <c r="B1401" s="598"/>
      <c r="C1401" s="598"/>
      <c r="D1401" s="598"/>
      <c r="E1401" s="598"/>
      <c r="F1401" s="598"/>
      <c r="G1401" s="598"/>
      <c r="H1401" s="598"/>
      <c r="I1401" s="598"/>
      <c r="J1401" s="598"/>
    </row>
    <row r="1402" spans="1:10" ht="18" customHeight="1">
      <c r="A1402" s="613" t="s">
        <v>14294</v>
      </c>
      <c r="B1402" s="611" t="s">
        <v>13677</v>
      </c>
      <c r="C1402" s="613" t="s">
        <v>13676</v>
      </c>
      <c r="D1402" s="613" t="s">
        <v>13675</v>
      </c>
      <c r="E1402" s="684" t="s">
        <v>13674</v>
      </c>
      <c r="F1402" s="684"/>
      <c r="G1402" s="612" t="s">
        <v>13673</v>
      </c>
      <c r="H1402" s="611" t="s">
        <v>13672</v>
      </c>
      <c r="I1402" s="611" t="s">
        <v>13671</v>
      </c>
      <c r="J1402" s="611" t="s">
        <v>13670</v>
      </c>
    </row>
    <row r="1403" spans="1:10" ht="48" customHeight="1">
      <c r="A1403" s="609" t="s">
        <v>13669</v>
      </c>
      <c r="B1403" s="610" t="s">
        <v>14315</v>
      </c>
      <c r="C1403" s="609" t="s">
        <v>20</v>
      </c>
      <c r="D1403" s="609" t="s">
        <v>5894</v>
      </c>
      <c r="E1403" s="685" t="s">
        <v>13693</v>
      </c>
      <c r="F1403" s="685"/>
      <c r="G1403" s="608" t="s">
        <v>1</v>
      </c>
      <c r="H1403" s="607">
        <v>1</v>
      </c>
      <c r="I1403" s="606">
        <v>371.52</v>
      </c>
      <c r="J1403" s="606">
        <v>371.52</v>
      </c>
    </row>
    <row r="1404" spans="1:10" ht="24" customHeight="1">
      <c r="A1404" s="617" t="s">
        <v>13683</v>
      </c>
      <c r="B1404" s="618" t="s">
        <v>13692</v>
      </c>
      <c r="C1404" s="617" t="s">
        <v>20</v>
      </c>
      <c r="D1404" s="617" t="s">
        <v>7680</v>
      </c>
      <c r="E1404" s="686" t="s">
        <v>13690</v>
      </c>
      <c r="F1404" s="686"/>
      <c r="G1404" s="616" t="s">
        <v>3</v>
      </c>
      <c r="H1404" s="615">
        <v>0.84699999999999998</v>
      </c>
      <c r="I1404" s="614">
        <v>17.66</v>
      </c>
      <c r="J1404" s="614">
        <v>14.95</v>
      </c>
    </row>
    <row r="1405" spans="1:10" ht="24" customHeight="1">
      <c r="A1405" s="617" t="s">
        <v>13683</v>
      </c>
      <c r="B1405" s="618" t="s">
        <v>14054</v>
      </c>
      <c r="C1405" s="617" t="s">
        <v>20</v>
      </c>
      <c r="D1405" s="617" t="s">
        <v>7663</v>
      </c>
      <c r="E1405" s="686" t="s">
        <v>13690</v>
      </c>
      <c r="F1405" s="686"/>
      <c r="G1405" s="616" t="s">
        <v>3</v>
      </c>
      <c r="H1405" s="615">
        <v>0.84699999999999998</v>
      </c>
      <c r="I1405" s="614">
        <v>13.48</v>
      </c>
      <c r="J1405" s="614">
        <v>11.41</v>
      </c>
    </row>
    <row r="1406" spans="1:10" ht="24" customHeight="1">
      <c r="A1406" s="604" t="s">
        <v>13666</v>
      </c>
      <c r="B1406" s="605" t="s">
        <v>14099</v>
      </c>
      <c r="C1406" s="604" t="s">
        <v>20</v>
      </c>
      <c r="D1406" s="604" t="s">
        <v>10282</v>
      </c>
      <c r="E1406" s="682" t="s">
        <v>13664</v>
      </c>
      <c r="F1406" s="682"/>
      <c r="G1406" s="603" t="s">
        <v>1</v>
      </c>
      <c r="H1406" s="602">
        <v>5.7000000000000002E-2</v>
      </c>
      <c r="I1406" s="601">
        <v>18.329999999999998</v>
      </c>
      <c r="J1406" s="601">
        <v>1.04</v>
      </c>
    </row>
    <row r="1407" spans="1:10" ht="24" customHeight="1">
      <c r="A1407" s="604" t="s">
        <v>13666</v>
      </c>
      <c r="B1407" s="605" t="s">
        <v>14314</v>
      </c>
      <c r="C1407" s="604" t="s">
        <v>20</v>
      </c>
      <c r="D1407" s="604" t="s">
        <v>11988</v>
      </c>
      <c r="E1407" s="682" t="s">
        <v>13664</v>
      </c>
      <c r="F1407" s="682"/>
      <c r="G1407" s="603" t="s">
        <v>1</v>
      </c>
      <c r="H1407" s="602">
        <v>1</v>
      </c>
      <c r="I1407" s="601">
        <v>344.12</v>
      </c>
      <c r="J1407" s="601">
        <v>344.12</v>
      </c>
    </row>
    <row r="1408" spans="1:10" ht="25.5">
      <c r="A1408" s="600"/>
      <c r="B1408" s="600"/>
      <c r="C1408" s="600"/>
      <c r="D1408" s="600"/>
      <c r="E1408" s="600" t="s">
        <v>13662</v>
      </c>
      <c r="F1408" s="599">
        <v>11.235466695642724</v>
      </c>
      <c r="G1408" s="600" t="s">
        <v>13661</v>
      </c>
      <c r="H1408" s="599">
        <v>9.44</v>
      </c>
      <c r="I1408" s="600" t="s">
        <v>13660</v>
      </c>
      <c r="J1408" s="599">
        <v>20.68</v>
      </c>
    </row>
    <row r="1409" spans="1:10" ht="15" thickBot="1">
      <c r="A1409" s="600"/>
      <c r="B1409" s="600"/>
      <c r="C1409" s="600"/>
      <c r="D1409" s="600"/>
      <c r="E1409" s="600" t="s">
        <v>13659</v>
      </c>
      <c r="F1409" s="599">
        <v>102.91</v>
      </c>
      <c r="G1409" s="600"/>
      <c r="H1409" s="683" t="s">
        <v>13658</v>
      </c>
      <c r="I1409" s="683"/>
      <c r="J1409" s="599">
        <v>474.43</v>
      </c>
    </row>
    <row r="1410" spans="1:10" ht="0.95" customHeight="1" thickTop="1">
      <c r="A1410" s="598"/>
      <c r="B1410" s="598"/>
      <c r="C1410" s="598"/>
      <c r="D1410" s="598"/>
      <c r="E1410" s="598"/>
      <c r="F1410" s="598"/>
      <c r="G1410" s="598"/>
      <c r="H1410" s="598"/>
      <c r="I1410" s="598"/>
      <c r="J1410" s="598"/>
    </row>
    <row r="1411" spans="1:10" ht="18" customHeight="1">
      <c r="A1411" s="613" t="s">
        <v>14294</v>
      </c>
      <c r="B1411" s="611" t="s">
        <v>13677</v>
      </c>
      <c r="C1411" s="613" t="s">
        <v>13676</v>
      </c>
      <c r="D1411" s="613" t="s">
        <v>13675</v>
      </c>
      <c r="E1411" s="684" t="s">
        <v>13674</v>
      </c>
      <c r="F1411" s="684"/>
      <c r="G1411" s="612" t="s">
        <v>13673</v>
      </c>
      <c r="H1411" s="611" t="s">
        <v>13672</v>
      </c>
      <c r="I1411" s="611" t="s">
        <v>13671</v>
      </c>
      <c r="J1411" s="611" t="s">
        <v>13670</v>
      </c>
    </row>
    <row r="1412" spans="1:10" ht="36" customHeight="1">
      <c r="A1412" s="609" t="s">
        <v>13669</v>
      </c>
      <c r="B1412" s="610" t="s">
        <v>14313</v>
      </c>
      <c r="C1412" s="609" t="s">
        <v>20</v>
      </c>
      <c r="D1412" s="609" t="s">
        <v>6025</v>
      </c>
      <c r="E1412" s="685" t="s">
        <v>13693</v>
      </c>
      <c r="F1412" s="685"/>
      <c r="G1412" s="608" t="s">
        <v>1</v>
      </c>
      <c r="H1412" s="607">
        <v>1</v>
      </c>
      <c r="I1412" s="606">
        <v>119.67</v>
      </c>
      <c r="J1412" s="606">
        <v>119.67</v>
      </c>
    </row>
    <row r="1413" spans="1:10" ht="24" customHeight="1">
      <c r="A1413" s="617" t="s">
        <v>13683</v>
      </c>
      <c r="B1413" s="618" t="s">
        <v>13702</v>
      </c>
      <c r="C1413" s="617" t="s">
        <v>20</v>
      </c>
      <c r="D1413" s="617" t="s">
        <v>7677</v>
      </c>
      <c r="E1413" s="686" t="s">
        <v>13690</v>
      </c>
      <c r="F1413" s="686"/>
      <c r="G1413" s="616" t="s">
        <v>3</v>
      </c>
      <c r="H1413" s="615">
        <v>0.63300000000000001</v>
      </c>
      <c r="I1413" s="614">
        <v>18.3</v>
      </c>
      <c r="J1413" s="614">
        <v>11.58</v>
      </c>
    </row>
    <row r="1414" spans="1:10" ht="24" customHeight="1">
      <c r="A1414" s="617" t="s">
        <v>13683</v>
      </c>
      <c r="B1414" s="618" t="s">
        <v>13692</v>
      </c>
      <c r="C1414" s="617" t="s">
        <v>20</v>
      </c>
      <c r="D1414" s="617" t="s">
        <v>7680</v>
      </c>
      <c r="E1414" s="686" t="s">
        <v>13690</v>
      </c>
      <c r="F1414" s="686"/>
      <c r="G1414" s="616" t="s">
        <v>3</v>
      </c>
      <c r="H1414" s="615">
        <v>3.0647000000000002</v>
      </c>
      <c r="I1414" s="614">
        <v>17.66</v>
      </c>
      <c r="J1414" s="614">
        <v>54.12</v>
      </c>
    </row>
    <row r="1415" spans="1:10" ht="24" customHeight="1">
      <c r="A1415" s="617" t="s">
        <v>13683</v>
      </c>
      <c r="B1415" s="618" t="s">
        <v>14054</v>
      </c>
      <c r="C1415" s="617" t="s">
        <v>20</v>
      </c>
      <c r="D1415" s="617" t="s">
        <v>7663</v>
      </c>
      <c r="E1415" s="686" t="s">
        <v>13690</v>
      </c>
      <c r="F1415" s="686"/>
      <c r="G1415" s="616" t="s">
        <v>3</v>
      </c>
      <c r="H1415" s="615">
        <v>3.0647000000000002</v>
      </c>
      <c r="I1415" s="614">
        <v>13.48</v>
      </c>
      <c r="J1415" s="614">
        <v>41.31</v>
      </c>
    </row>
    <row r="1416" spans="1:10" ht="24" customHeight="1">
      <c r="A1416" s="617" t="s">
        <v>13683</v>
      </c>
      <c r="B1416" s="618" t="s">
        <v>13701</v>
      </c>
      <c r="C1416" s="617" t="s">
        <v>20</v>
      </c>
      <c r="D1416" s="617" t="s">
        <v>7662</v>
      </c>
      <c r="E1416" s="686" t="s">
        <v>13690</v>
      </c>
      <c r="F1416" s="686"/>
      <c r="G1416" s="616" t="s">
        <v>3</v>
      </c>
      <c r="H1416" s="615">
        <v>0.63300000000000001</v>
      </c>
      <c r="I1416" s="614">
        <v>14</v>
      </c>
      <c r="J1416" s="614">
        <v>8.86</v>
      </c>
    </row>
    <row r="1417" spans="1:10" ht="36" customHeight="1">
      <c r="A1417" s="604" t="s">
        <v>13666</v>
      </c>
      <c r="B1417" s="605" t="s">
        <v>14053</v>
      </c>
      <c r="C1417" s="604" t="s">
        <v>20</v>
      </c>
      <c r="D1417" s="604" t="s">
        <v>8440</v>
      </c>
      <c r="E1417" s="682" t="s">
        <v>13664</v>
      </c>
      <c r="F1417" s="682"/>
      <c r="G1417" s="603" t="s">
        <v>1</v>
      </c>
      <c r="H1417" s="602">
        <v>4</v>
      </c>
      <c r="I1417" s="601">
        <v>0.65</v>
      </c>
      <c r="J1417" s="601">
        <v>2.6</v>
      </c>
    </row>
    <row r="1418" spans="1:10" ht="24" customHeight="1">
      <c r="A1418" s="604" t="s">
        <v>13666</v>
      </c>
      <c r="B1418" s="605" t="s">
        <v>14050</v>
      </c>
      <c r="C1418" s="604" t="s">
        <v>20</v>
      </c>
      <c r="D1418" s="604" t="s">
        <v>11745</v>
      </c>
      <c r="E1418" s="682" t="s">
        <v>13664</v>
      </c>
      <c r="F1418" s="682"/>
      <c r="G1418" s="603" t="s">
        <v>1</v>
      </c>
      <c r="H1418" s="602">
        <v>4</v>
      </c>
      <c r="I1418" s="601">
        <v>0.15</v>
      </c>
      <c r="J1418" s="601">
        <v>0.6</v>
      </c>
    </row>
    <row r="1419" spans="1:10" ht="24" customHeight="1">
      <c r="A1419" s="604" t="s">
        <v>13666</v>
      </c>
      <c r="B1419" s="605" t="s">
        <v>14049</v>
      </c>
      <c r="C1419" s="604" t="s">
        <v>20</v>
      </c>
      <c r="D1419" s="604" t="s">
        <v>13175</v>
      </c>
      <c r="E1419" s="682" t="s">
        <v>13664</v>
      </c>
      <c r="F1419" s="682"/>
      <c r="G1419" s="603" t="s">
        <v>0</v>
      </c>
      <c r="H1419" s="602">
        <v>0.2</v>
      </c>
      <c r="I1419" s="601">
        <v>3.02</v>
      </c>
      <c r="J1419" s="601">
        <v>0.6</v>
      </c>
    </row>
    <row r="1420" spans="1:10" ht="25.5">
      <c r="A1420" s="600"/>
      <c r="B1420" s="600"/>
      <c r="C1420" s="600"/>
      <c r="D1420" s="600"/>
      <c r="E1420" s="600" t="s">
        <v>13662</v>
      </c>
      <c r="F1420" s="599">
        <v>49.141584266000216</v>
      </c>
      <c r="G1420" s="600" t="s">
        <v>13661</v>
      </c>
      <c r="H1420" s="599">
        <v>41.31</v>
      </c>
      <c r="I1420" s="600" t="s">
        <v>13660</v>
      </c>
      <c r="J1420" s="599">
        <v>90.45</v>
      </c>
    </row>
    <row r="1421" spans="1:10" ht="15" thickBot="1">
      <c r="A1421" s="600"/>
      <c r="B1421" s="600"/>
      <c r="C1421" s="600"/>
      <c r="D1421" s="600"/>
      <c r="E1421" s="600" t="s">
        <v>13659</v>
      </c>
      <c r="F1421" s="599">
        <v>33.14</v>
      </c>
      <c r="G1421" s="600"/>
      <c r="H1421" s="683" t="s">
        <v>13658</v>
      </c>
      <c r="I1421" s="683"/>
      <c r="J1421" s="599">
        <v>152.81</v>
      </c>
    </row>
    <row r="1422" spans="1:10" ht="0.95" customHeight="1" thickTop="1">
      <c r="A1422" s="598"/>
      <c r="B1422" s="598"/>
      <c r="C1422" s="598"/>
      <c r="D1422" s="598"/>
      <c r="E1422" s="598"/>
      <c r="F1422" s="598"/>
      <c r="G1422" s="598"/>
      <c r="H1422" s="598"/>
      <c r="I1422" s="598"/>
      <c r="J1422" s="598"/>
    </row>
    <row r="1423" spans="1:10" ht="18" customHeight="1">
      <c r="A1423" s="613" t="s">
        <v>14294</v>
      </c>
      <c r="B1423" s="611" t="s">
        <v>13677</v>
      </c>
      <c r="C1423" s="613" t="s">
        <v>13676</v>
      </c>
      <c r="D1423" s="613" t="s">
        <v>13675</v>
      </c>
      <c r="E1423" s="684" t="s">
        <v>13674</v>
      </c>
      <c r="F1423" s="684"/>
      <c r="G1423" s="612" t="s">
        <v>13673</v>
      </c>
      <c r="H1423" s="611" t="s">
        <v>13672</v>
      </c>
      <c r="I1423" s="611" t="s">
        <v>13671</v>
      </c>
      <c r="J1423" s="611" t="s">
        <v>13670</v>
      </c>
    </row>
    <row r="1424" spans="1:10" ht="36" customHeight="1">
      <c r="A1424" s="609" t="s">
        <v>13669</v>
      </c>
      <c r="B1424" s="610" t="s">
        <v>14312</v>
      </c>
      <c r="C1424" s="609" t="s">
        <v>20</v>
      </c>
      <c r="D1424" s="609" t="s">
        <v>6797</v>
      </c>
      <c r="E1424" s="685" t="s">
        <v>13995</v>
      </c>
      <c r="F1424" s="685"/>
      <c r="G1424" s="608" t="s">
        <v>399</v>
      </c>
      <c r="H1424" s="607">
        <v>1</v>
      </c>
      <c r="I1424" s="606">
        <v>25.75</v>
      </c>
      <c r="J1424" s="606">
        <v>25.75</v>
      </c>
    </row>
    <row r="1425" spans="1:10" ht="36" customHeight="1">
      <c r="A1425" s="617" t="s">
        <v>13683</v>
      </c>
      <c r="B1425" s="618" t="s">
        <v>13970</v>
      </c>
      <c r="C1425" s="617" t="s">
        <v>20</v>
      </c>
      <c r="D1425" s="617" t="s">
        <v>7153</v>
      </c>
      <c r="E1425" s="686" t="s">
        <v>13690</v>
      </c>
      <c r="F1425" s="686"/>
      <c r="G1425" s="616" t="s">
        <v>415</v>
      </c>
      <c r="H1425" s="615">
        <v>3.1E-2</v>
      </c>
      <c r="I1425" s="614">
        <v>497.19</v>
      </c>
      <c r="J1425" s="614">
        <v>15.41</v>
      </c>
    </row>
    <row r="1426" spans="1:10" ht="24" customHeight="1">
      <c r="A1426" s="617" t="s">
        <v>13683</v>
      </c>
      <c r="B1426" s="618" t="s">
        <v>13691</v>
      </c>
      <c r="C1426" s="617" t="s">
        <v>20</v>
      </c>
      <c r="D1426" s="617" t="s">
        <v>7721</v>
      </c>
      <c r="E1426" s="686" t="s">
        <v>13690</v>
      </c>
      <c r="F1426" s="686"/>
      <c r="G1426" s="616" t="s">
        <v>3</v>
      </c>
      <c r="H1426" s="615">
        <v>0.17699999999999999</v>
      </c>
      <c r="I1426" s="614">
        <v>14.02</v>
      </c>
      <c r="J1426" s="614">
        <v>2.48</v>
      </c>
    </row>
    <row r="1427" spans="1:10" ht="24" customHeight="1">
      <c r="A1427" s="617" t="s">
        <v>13683</v>
      </c>
      <c r="B1427" s="618" t="s">
        <v>13733</v>
      </c>
      <c r="C1427" s="617" t="s">
        <v>20</v>
      </c>
      <c r="D1427" s="617" t="s">
        <v>7714</v>
      </c>
      <c r="E1427" s="686" t="s">
        <v>13690</v>
      </c>
      <c r="F1427" s="686"/>
      <c r="G1427" s="616" t="s">
        <v>3</v>
      </c>
      <c r="H1427" s="615">
        <v>0.35399999999999998</v>
      </c>
      <c r="I1427" s="614">
        <v>17.670000000000002</v>
      </c>
      <c r="J1427" s="614">
        <v>6.25</v>
      </c>
    </row>
    <row r="1428" spans="1:10" ht="24" customHeight="1">
      <c r="A1428" s="604" t="s">
        <v>13666</v>
      </c>
      <c r="B1428" s="605" t="s">
        <v>13832</v>
      </c>
      <c r="C1428" s="604" t="s">
        <v>20</v>
      </c>
      <c r="D1428" s="604" t="s">
        <v>9291</v>
      </c>
      <c r="E1428" s="682" t="s">
        <v>13664</v>
      </c>
      <c r="F1428" s="682"/>
      <c r="G1428" s="603" t="s">
        <v>1200</v>
      </c>
      <c r="H1428" s="602">
        <v>0.5</v>
      </c>
      <c r="I1428" s="601">
        <v>0.6</v>
      </c>
      <c r="J1428" s="601">
        <v>0.3</v>
      </c>
    </row>
    <row r="1429" spans="1:10" ht="24" customHeight="1">
      <c r="A1429" s="604" t="s">
        <v>13666</v>
      </c>
      <c r="B1429" s="605" t="s">
        <v>14311</v>
      </c>
      <c r="C1429" s="604" t="s">
        <v>20</v>
      </c>
      <c r="D1429" s="604" t="s">
        <v>10723</v>
      </c>
      <c r="E1429" s="682" t="s">
        <v>13664</v>
      </c>
      <c r="F1429" s="682"/>
      <c r="G1429" s="603" t="s">
        <v>0</v>
      </c>
      <c r="H1429" s="602">
        <v>1.67</v>
      </c>
      <c r="I1429" s="601">
        <v>0.79</v>
      </c>
      <c r="J1429" s="601">
        <v>1.31</v>
      </c>
    </row>
    <row r="1430" spans="1:10" ht="25.5">
      <c r="A1430" s="600"/>
      <c r="B1430" s="600"/>
      <c r="C1430" s="600"/>
      <c r="D1430" s="600"/>
      <c r="E1430" s="600" t="s">
        <v>13662</v>
      </c>
      <c r="F1430" s="599">
        <v>4.3790068455938282</v>
      </c>
      <c r="G1430" s="600" t="s">
        <v>13661</v>
      </c>
      <c r="H1430" s="599">
        <v>3.68</v>
      </c>
      <c r="I1430" s="600" t="s">
        <v>13660</v>
      </c>
      <c r="J1430" s="599">
        <v>8.06</v>
      </c>
    </row>
    <row r="1431" spans="1:10" ht="15" thickBot="1">
      <c r="A1431" s="600"/>
      <c r="B1431" s="600"/>
      <c r="C1431" s="600"/>
      <c r="D1431" s="600"/>
      <c r="E1431" s="600" t="s">
        <v>13659</v>
      </c>
      <c r="F1431" s="599">
        <v>7.13</v>
      </c>
      <c r="G1431" s="600"/>
      <c r="H1431" s="683" t="s">
        <v>13658</v>
      </c>
      <c r="I1431" s="683"/>
      <c r="J1431" s="599">
        <v>32.880000000000003</v>
      </c>
    </row>
    <row r="1432" spans="1:10" ht="0.95" customHeight="1" thickTop="1">
      <c r="A1432" s="598"/>
      <c r="B1432" s="598"/>
      <c r="C1432" s="598"/>
      <c r="D1432" s="598"/>
      <c r="E1432" s="598"/>
      <c r="F1432" s="598"/>
      <c r="G1432" s="598"/>
      <c r="H1432" s="598"/>
      <c r="I1432" s="598"/>
      <c r="J1432" s="598"/>
    </row>
    <row r="1433" spans="1:10" ht="18" customHeight="1">
      <c r="A1433" s="613" t="s">
        <v>14294</v>
      </c>
      <c r="B1433" s="611" t="s">
        <v>13677</v>
      </c>
      <c r="C1433" s="613" t="s">
        <v>13676</v>
      </c>
      <c r="D1433" s="613" t="s">
        <v>13675</v>
      </c>
      <c r="E1433" s="684" t="s">
        <v>13674</v>
      </c>
      <c r="F1433" s="684"/>
      <c r="G1433" s="612" t="s">
        <v>13673</v>
      </c>
      <c r="H1433" s="611" t="s">
        <v>13672</v>
      </c>
      <c r="I1433" s="611" t="s">
        <v>13671</v>
      </c>
      <c r="J1433" s="611" t="s">
        <v>13670</v>
      </c>
    </row>
    <row r="1434" spans="1:10" ht="24" customHeight="1">
      <c r="A1434" s="609" t="s">
        <v>13669</v>
      </c>
      <c r="B1434" s="610" t="s">
        <v>14310</v>
      </c>
      <c r="C1434" s="609" t="s">
        <v>20</v>
      </c>
      <c r="D1434" s="609" t="s">
        <v>7124</v>
      </c>
      <c r="E1434" s="685" t="s">
        <v>14309</v>
      </c>
      <c r="F1434" s="685"/>
      <c r="G1434" s="608" t="s">
        <v>399</v>
      </c>
      <c r="H1434" s="607">
        <v>1</v>
      </c>
      <c r="I1434" s="606">
        <v>58.5</v>
      </c>
      <c r="J1434" s="606">
        <v>58.5</v>
      </c>
    </row>
    <row r="1435" spans="1:10" ht="24" customHeight="1">
      <c r="A1435" s="617" t="s">
        <v>13683</v>
      </c>
      <c r="B1435" s="618" t="s">
        <v>13691</v>
      </c>
      <c r="C1435" s="617" t="s">
        <v>20</v>
      </c>
      <c r="D1435" s="617" t="s">
        <v>7721</v>
      </c>
      <c r="E1435" s="686" t="s">
        <v>13690</v>
      </c>
      <c r="F1435" s="686"/>
      <c r="G1435" s="616" t="s">
        <v>3</v>
      </c>
      <c r="H1435" s="615">
        <v>0.36280000000000001</v>
      </c>
      <c r="I1435" s="614">
        <v>14.02</v>
      </c>
      <c r="J1435" s="614">
        <v>5.08</v>
      </c>
    </row>
    <row r="1436" spans="1:10" ht="24" customHeight="1">
      <c r="A1436" s="617" t="s">
        <v>13683</v>
      </c>
      <c r="B1436" s="618" t="s">
        <v>13988</v>
      </c>
      <c r="C1436" s="617" t="s">
        <v>20</v>
      </c>
      <c r="D1436" s="617" t="s">
        <v>7688</v>
      </c>
      <c r="E1436" s="686" t="s">
        <v>13690</v>
      </c>
      <c r="F1436" s="686"/>
      <c r="G1436" s="616" t="s">
        <v>3</v>
      </c>
      <c r="H1436" s="615">
        <v>0.36280000000000001</v>
      </c>
      <c r="I1436" s="614">
        <v>12.66</v>
      </c>
      <c r="J1436" s="614">
        <v>4.59</v>
      </c>
    </row>
    <row r="1437" spans="1:10" ht="36" customHeight="1">
      <c r="A1437" s="604" t="s">
        <v>13666</v>
      </c>
      <c r="B1437" s="605" t="s">
        <v>14308</v>
      </c>
      <c r="C1437" s="604" t="s">
        <v>20</v>
      </c>
      <c r="D1437" s="604" t="s">
        <v>8386</v>
      </c>
      <c r="E1437" s="682" t="s">
        <v>13664</v>
      </c>
      <c r="F1437" s="682"/>
      <c r="G1437" s="603" t="s">
        <v>1200</v>
      </c>
      <c r="H1437" s="602">
        <v>4.2599999999999999E-2</v>
      </c>
      <c r="I1437" s="601">
        <v>21.72</v>
      </c>
      <c r="J1437" s="601">
        <v>0.92</v>
      </c>
    </row>
    <row r="1438" spans="1:10" ht="24" customHeight="1">
      <c r="A1438" s="604" t="s">
        <v>13666</v>
      </c>
      <c r="B1438" s="605" t="s">
        <v>14275</v>
      </c>
      <c r="C1438" s="604" t="s">
        <v>20</v>
      </c>
      <c r="D1438" s="604" t="s">
        <v>10271</v>
      </c>
      <c r="E1438" s="682" t="s">
        <v>13664</v>
      </c>
      <c r="F1438" s="682"/>
      <c r="G1438" s="603" t="s">
        <v>0</v>
      </c>
      <c r="H1438" s="602">
        <v>1.4395</v>
      </c>
      <c r="I1438" s="601">
        <v>2.77</v>
      </c>
      <c r="J1438" s="601">
        <v>3.98</v>
      </c>
    </row>
    <row r="1439" spans="1:10" ht="36" customHeight="1">
      <c r="A1439" s="604" t="s">
        <v>13666</v>
      </c>
      <c r="B1439" s="605" t="s">
        <v>14307</v>
      </c>
      <c r="C1439" s="604" t="s">
        <v>20</v>
      </c>
      <c r="D1439" s="604" t="s">
        <v>11210</v>
      </c>
      <c r="E1439" s="682" t="s">
        <v>13678</v>
      </c>
      <c r="F1439" s="682"/>
      <c r="G1439" s="603" t="s">
        <v>1200</v>
      </c>
      <c r="H1439" s="602">
        <v>0.5202</v>
      </c>
      <c r="I1439" s="601">
        <v>3.72</v>
      </c>
      <c r="J1439" s="601">
        <v>1.93</v>
      </c>
    </row>
    <row r="1440" spans="1:10" ht="36" customHeight="1">
      <c r="A1440" s="604" t="s">
        <v>13666</v>
      </c>
      <c r="B1440" s="605" t="s">
        <v>14306</v>
      </c>
      <c r="C1440" s="604" t="s">
        <v>20</v>
      </c>
      <c r="D1440" s="604" t="s">
        <v>11467</v>
      </c>
      <c r="E1440" s="682" t="s">
        <v>13664</v>
      </c>
      <c r="F1440" s="682"/>
      <c r="G1440" s="603" t="s">
        <v>1</v>
      </c>
      <c r="H1440" s="602">
        <v>2.1911999999999998</v>
      </c>
      <c r="I1440" s="601">
        <v>0.12</v>
      </c>
      <c r="J1440" s="601">
        <v>0.26</v>
      </c>
    </row>
    <row r="1441" spans="1:10" ht="36" customHeight="1">
      <c r="A1441" s="604" t="s">
        <v>13666</v>
      </c>
      <c r="B1441" s="605" t="s">
        <v>14305</v>
      </c>
      <c r="C1441" s="604" t="s">
        <v>20</v>
      </c>
      <c r="D1441" s="604" t="s">
        <v>11562</v>
      </c>
      <c r="E1441" s="682" t="s">
        <v>13678</v>
      </c>
      <c r="F1441" s="682"/>
      <c r="G1441" s="603" t="s">
        <v>1</v>
      </c>
      <c r="H1441" s="602">
        <v>1.3265</v>
      </c>
      <c r="I1441" s="601">
        <v>1.79</v>
      </c>
      <c r="J1441" s="601">
        <v>2.37</v>
      </c>
    </row>
    <row r="1442" spans="1:10" ht="36" customHeight="1">
      <c r="A1442" s="604" t="s">
        <v>13666</v>
      </c>
      <c r="B1442" s="605" t="s">
        <v>14304</v>
      </c>
      <c r="C1442" s="604" t="s">
        <v>20</v>
      </c>
      <c r="D1442" s="604" t="s">
        <v>11577</v>
      </c>
      <c r="E1442" s="682" t="s">
        <v>13664</v>
      </c>
      <c r="F1442" s="682"/>
      <c r="G1442" s="603" t="s">
        <v>0</v>
      </c>
      <c r="H1442" s="602">
        <v>3.851</v>
      </c>
      <c r="I1442" s="601">
        <v>4.75</v>
      </c>
      <c r="J1442" s="601">
        <v>18.29</v>
      </c>
    </row>
    <row r="1443" spans="1:10" ht="24" customHeight="1">
      <c r="A1443" s="604" t="s">
        <v>13666</v>
      </c>
      <c r="B1443" s="605" t="s">
        <v>14303</v>
      </c>
      <c r="C1443" s="604" t="s">
        <v>20</v>
      </c>
      <c r="D1443" s="604" t="s">
        <v>11673</v>
      </c>
      <c r="E1443" s="682" t="s">
        <v>13664</v>
      </c>
      <c r="F1443" s="682"/>
      <c r="G1443" s="603" t="s">
        <v>399</v>
      </c>
      <c r="H1443" s="602">
        <v>1.0966</v>
      </c>
      <c r="I1443" s="601">
        <v>18.71</v>
      </c>
      <c r="J1443" s="601">
        <v>20.51</v>
      </c>
    </row>
    <row r="1444" spans="1:10" ht="24" customHeight="1">
      <c r="A1444" s="604" t="s">
        <v>13666</v>
      </c>
      <c r="B1444" s="605" t="s">
        <v>14302</v>
      </c>
      <c r="C1444" s="604" t="s">
        <v>20</v>
      </c>
      <c r="D1444" s="604" t="s">
        <v>11506</v>
      </c>
      <c r="E1444" s="682" t="s">
        <v>13664</v>
      </c>
      <c r="F1444" s="682"/>
      <c r="G1444" s="603" t="s">
        <v>14040</v>
      </c>
      <c r="H1444" s="602">
        <v>1.32E-2</v>
      </c>
      <c r="I1444" s="601">
        <v>14.01</v>
      </c>
      <c r="J1444" s="601">
        <v>0.18</v>
      </c>
    </row>
    <row r="1445" spans="1:10" ht="24" customHeight="1">
      <c r="A1445" s="604" t="s">
        <v>13666</v>
      </c>
      <c r="B1445" s="605" t="s">
        <v>14301</v>
      </c>
      <c r="C1445" s="604" t="s">
        <v>20</v>
      </c>
      <c r="D1445" s="604" t="s">
        <v>11460</v>
      </c>
      <c r="E1445" s="682" t="s">
        <v>13664</v>
      </c>
      <c r="F1445" s="682"/>
      <c r="G1445" s="603" t="s">
        <v>1</v>
      </c>
      <c r="H1445" s="602">
        <v>7.9740000000000002</v>
      </c>
      <c r="I1445" s="601">
        <v>0.05</v>
      </c>
      <c r="J1445" s="601">
        <v>0.39</v>
      </c>
    </row>
    <row r="1446" spans="1:10" ht="25.5">
      <c r="A1446" s="600"/>
      <c r="B1446" s="600"/>
      <c r="C1446" s="600"/>
      <c r="D1446" s="600"/>
      <c r="E1446" s="600" t="s">
        <v>13662</v>
      </c>
      <c r="F1446" s="599">
        <v>3.9497989785939369</v>
      </c>
      <c r="G1446" s="600" t="s">
        <v>13661</v>
      </c>
      <c r="H1446" s="599">
        <v>3.32</v>
      </c>
      <c r="I1446" s="600" t="s">
        <v>13660</v>
      </c>
      <c r="J1446" s="599">
        <v>7.27</v>
      </c>
    </row>
    <row r="1447" spans="1:10" ht="15" thickBot="1">
      <c r="A1447" s="600"/>
      <c r="B1447" s="600"/>
      <c r="C1447" s="600"/>
      <c r="D1447" s="600"/>
      <c r="E1447" s="600" t="s">
        <v>13659</v>
      </c>
      <c r="F1447" s="599">
        <v>16.2</v>
      </c>
      <c r="G1447" s="600"/>
      <c r="H1447" s="683" t="s">
        <v>13658</v>
      </c>
      <c r="I1447" s="683"/>
      <c r="J1447" s="599">
        <v>74.7</v>
      </c>
    </row>
    <row r="1448" spans="1:10" ht="0.95" customHeight="1" thickTop="1">
      <c r="A1448" s="598"/>
      <c r="B1448" s="598"/>
      <c r="C1448" s="598"/>
      <c r="D1448" s="598"/>
      <c r="E1448" s="598"/>
      <c r="F1448" s="598"/>
      <c r="G1448" s="598"/>
      <c r="H1448" s="598"/>
      <c r="I1448" s="598"/>
      <c r="J1448" s="598"/>
    </row>
    <row r="1449" spans="1:10" ht="18" customHeight="1">
      <c r="A1449" s="613" t="s">
        <v>14294</v>
      </c>
      <c r="B1449" s="611" t="s">
        <v>13677</v>
      </c>
      <c r="C1449" s="613" t="s">
        <v>13676</v>
      </c>
      <c r="D1449" s="613" t="s">
        <v>13675</v>
      </c>
      <c r="E1449" s="684" t="s">
        <v>13674</v>
      </c>
      <c r="F1449" s="684"/>
      <c r="G1449" s="612" t="s">
        <v>13673</v>
      </c>
      <c r="H1449" s="611" t="s">
        <v>13672</v>
      </c>
      <c r="I1449" s="611" t="s">
        <v>13671</v>
      </c>
      <c r="J1449" s="611" t="s">
        <v>13670</v>
      </c>
    </row>
    <row r="1450" spans="1:10" ht="36" customHeight="1">
      <c r="A1450" s="609" t="s">
        <v>13669</v>
      </c>
      <c r="B1450" s="610" t="s">
        <v>14300</v>
      </c>
      <c r="C1450" s="609" t="s">
        <v>20</v>
      </c>
      <c r="D1450" s="609" t="s">
        <v>7253</v>
      </c>
      <c r="E1450" s="685" t="s">
        <v>13690</v>
      </c>
      <c r="F1450" s="685"/>
      <c r="G1450" s="608" t="s">
        <v>415</v>
      </c>
      <c r="H1450" s="607">
        <v>1</v>
      </c>
      <c r="I1450" s="606">
        <v>467.27</v>
      </c>
      <c r="J1450" s="606">
        <v>467.27</v>
      </c>
    </row>
    <row r="1451" spans="1:10" ht="24" customHeight="1">
      <c r="A1451" s="617" t="s">
        <v>13683</v>
      </c>
      <c r="B1451" s="618" t="s">
        <v>13691</v>
      </c>
      <c r="C1451" s="617" t="s">
        <v>20</v>
      </c>
      <c r="D1451" s="617" t="s">
        <v>7721</v>
      </c>
      <c r="E1451" s="686" t="s">
        <v>13690</v>
      </c>
      <c r="F1451" s="686"/>
      <c r="G1451" s="616" t="s">
        <v>3</v>
      </c>
      <c r="H1451" s="615">
        <v>8.7799999999999994</v>
      </c>
      <c r="I1451" s="614">
        <v>14.02</v>
      </c>
      <c r="J1451" s="614">
        <v>123.09</v>
      </c>
    </row>
    <row r="1452" spans="1:10" ht="24" customHeight="1">
      <c r="A1452" s="604" t="s">
        <v>13666</v>
      </c>
      <c r="B1452" s="605" t="s">
        <v>13732</v>
      </c>
      <c r="C1452" s="604" t="s">
        <v>20</v>
      </c>
      <c r="D1452" s="604" t="s">
        <v>8391</v>
      </c>
      <c r="E1452" s="682" t="s">
        <v>13664</v>
      </c>
      <c r="F1452" s="682"/>
      <c r="G1452" s="603" t="s">
        <v>415</v>
      </c>
      <c r="H1452" s="602">
        <v>1.1299999999999999</v>
      </c>
      <c r="I1452" s="601">
        <v>74.17</v>
      </c>
      <c r="J1452" s="601">
        <v>83.81</v>
      </c>
    </row>
    <row r="1453" spans="1:10" ht="24" customHeight="1">
      <c r="A1453" s="604" t="s">
        <v>13666</v>
      </c>
      <c r="B1453" s="605" t="s">
        <v>13833</v>
      </c>
      <c r="C1453" s="604" t="s">
        <v>20</v>
      </c>
      <c r="D1453" s="604" t="s">
        <v>9039</v>
      </c>
      <c r="E1453" s="682" t="s">
        <v>13664</v>
      </c>
      <c r="F1453" s="682"/>
      <c r="G1453" s="603" t="s">
        <v>1200</v>
      </c>
      <c r="H1453" s="602">
        <v>75.47</v>
      </c>
      <c r="I1453" s="601">
        <v>0.75</v>
      </c>
      <c r="J1453" s="601">
        <v>56.6</v>
      </c>
    </row>
    <row r="1454" spans="1:10" ht="24" customHeight="1">
      <c r="A1454" s="604" t="s">
        <v>13666</v>
      </c>
      <c r="B1454" s="605" t="s">
        <v>13832</v>
      </c>
      <c r="C1454" s="604" t="s">
        <v>20</v>
      </c>
      <c r="D1454" s="604" t="s">
        <v>9291</v>
      </c>
      <c r="E1454" s="682" t="s">
        <v>13664</v>
      </c>
      <c r="F1454" s="682"/>
      <c r="G1454" s="603" t="s">
        <v>1200</v>
      </c>
      <c r="H1454" s="602">
        <v>339.62</v>
      </c>
      <c r="I1454" s="601">
        <v>0.6</v>
      </c>
      <c r="J1454" s="601">
        <v>203.77</v>
      </c>
    </row>
    <row r="1455" spans="1:10" ht="25.5">
      <c r="A1455" s="600"/>
      <c r="B1455" s="600"/>
      <c r="C1455" s="600"/>
      <c r="D1455" s="600"/>
      <c r="E1455" s="600" t="s">
        <v>13662</v>
      </c>
      <c r="F1455" s="599">
        <v>49.223079430620444</v>
      </c>
      <c r="G1455" s="600" t="s">
        <v>13661</v>
      </c>
      <c r="H1455" s="599">
        <v>41.38</v>
      </c>
      <c r="I1455" s="600" t="s">
        <v>13660</v>
      </c>
      <c r="J1455" s="599">
        <v>90.6</v>
      </c>
    </row>
    <row r="1456" spans="1:10" ht="15" thickBot="1">
      <c r="A1456" s="600"/>
      <c r="B1456" s="600"/>
      <c r="C1456" s="600"/>
      <c r="D1456" s="600"/>
      <c r="E1456" s="600" t="s">
        <v>13659</v>
      </c>
      <c r="F1456" s="599">
        <v>129.43</v>
      </c>
      <c r="G1456" s="600"/>
      <c r="H1456" s="683" t="s">
        <v>13658</v>
      </c>
      <c r="I1456" s="683"/>
      <c r="J1456" s="599">
        <v>596.70000000000005</v>
      </c>
    </row>
    <row r="1457" spans="1:10" ht="0.95" customHeight="1" thickTop="1">
      <c r="A1457" s="598"/>
      <c r="B1457" s="598"/>
      <c r="C1457" s="598"/>
      <c r="D1457" s="598"/>
      <c r="E1457" s="598"/>
      <c r="F1457" s="598"/>
      <c r="G1457" s="598"/>
      <c r="H1457" s="598"/>
      <c r="I1457" s="598"/>
      <c r="J1457" s="598"/>
    </row>
    <row r="1458" spans="1:10" ht="18" customHeight="1">
      <c r="A1458" s="613" t="s">
        <v>14294</v>
      </c>
      <c r="B1458" s="611" t="s">
        <v>13677</v>
      </c>
      <c r="C1458" s="613" t="s">
        <v>13676</v>
      </c>
      <c r="D1458" s="613" t="s">
        <v>13675</v>
      </c>
      <c r="E1458" s="684" t="s">
        <v>13674</v>
      </c>
      <c r="F1458" s="684"/>
      <c r="G1458" s="612" t="s">
        <v>13673</v>
      </c>
      <c r="H1458" s="611" t="s">
        <v>13672</v>
      </c>
      <c r="I1458" s="611" t="s">
        <v>13671</v>
      </c>
      <c r="J1458" s="611" t="s">
        <v>13670</v>
      </c>
    </row>
    <row r="1459" spans="1:10" ht="24" customHeight="1">
      <c r="A1459" s="609" t="s">
        <v>13669</v>
      </c>
      <c r="B1459" s="610" t="s">
        <v>14288</v>
      </c>
      <c r="C1459" s="609" t="s">
        <v>20</v>
      </c>
      <c r="D1459" s="609" t="s">
        <v>7666</v>
      </c>
      <c r="E1459" s="685" t="s">
        <v>13690</v>
      </c>
      <c r="F1459" s="685"/>
      <c r="G1459" s="608" t="s">
        <v>3</v>
      </c>
      <c r="H1459" s="607">
        <v>1</v>
      </c>
      <c r="I1459" s="606">
        <v>14.09</v>
      </c>
      <c r="J1459" s="606">
        <v>14.09</v>
      </c>
    </row>
    <row r="1460" spans="1:10" ht="24" customHeight="1">
      <c r="A1460" s="617" t="s">
        <v>13683</v>
      </c>
      <c r="B1460" s="618" t="s">
        <v>13888</v>
      </c>
      <c r="C1460" s="617" t="s">
        <v>20</v>
      </c>
      <c r="D1460" s="617" t="s">
        <v>7767</v>
      </c>
      <c r="E1460" s="686" t="s">
        <v>13690</v>
      </c>
      <c r="F1460" s="686"/>
      <c r="G1460" s="616" t="s">
        <v>3</v>
      </c>
      <c r="H1460" s="615">
        <v>1</v>
      </c>
      <c r="I1460" s="614">
        <v>0.08</v>
      </c>
      <c r="J1460" s="614">
        <v>0.08</v>
      </c>
    </row>
    <row r="1461" spans="1:10" ht="24" customHeight="1">
      <c r="A1461" s="604" t="s">
        <v>13666</v>
      </c>
      <c r="B1461" s="605" t="s">
        <v>13887</v>
      </c>
      <c r="C1461" s="604" t="s">
        <v>20</v>
      </c>
      <c r="D1461" s="604" t="s">
        <v>8227</v>
      </c>
      <c r="E1461" s="682" t="s">
        <v>13767</v>
      </c>
      <c r="F1461" s="682"/>
      <c r="G1461" s="603" t="s">
        <v>3</v>
      </c>
      <c r="H1461" s="602">
        <v>1</v>
      </c>
      <c r="I1461" s="601">
        <v>10.199999999999999</v>
      </c>
      <c r="J1461" s="601">
        <v>10.199999999999999</v>
      </c>
    </row>
    <row r="1462" spans="1:10" ht="24" customHeight="1">
      <c r="A1462" s="604" t="s">
        <v>13666</v>
      </c>
      <c r="B1462" s="605" t="s">
        <v>13773</v>
      </c>
      <c r="C1462" s="604" t="s">
        <v>20</v>
      </c>
      <c r="D1462" s="604" t="s">
        <v>8243</v>
      </c>
      <c r="E1462" s="682" t="s">
        <v>13769</v>
      </c>
      <c r="F1462" s="682"/>
      <c r="G1462" s="603" t="s">
        <v>3</v>
      </c>
      <c r="H1462" s="602">
        <v>1</v>
      </c>
      <c r="I1462" s="601">
        <v>0.96</v>
      </c>
      <c r="J1462" s="601">
        <v>0.96</v>
      </c>
    </row>
    <row r="1463" spans="1:10" ht="24" customHeight="1">
      <c r="A1463" s="604" t="s">
        <v>13666</v>
      </c>
      <c r="B1463" s="605" t="s">
        <v>13812</v>
      </c>
      <c r="C1463" s="604" t="s">
        <v>20</v>
      </c>
      <c r="D1463" s="604" t="s">
        <v>10080</v>
      </c>
      <c r="E1463" s="682" t="s">
        <v>13678</v>
      </c>
      <c r="F1463" s="682"/>
      <c r="G1463" s="603" t="s">
        <v>3</v>
      </c>
      <c r="H1463" s="602">
        <v>1</v>
      </c>
      <c r="I1463" s="601">
        <v>0.95</v>
      </c>
      <c r="J1463" s="601">
        <v>0.95</v>
      </c>
    </row>
    <row r="1464" spans="1:10" ht="24" customHeight="1">
      <c r="A1464" s="604" t="s">
        <v>13666</v>
      </c>
      <c r="B1464" s="605" t="s">
        <v>13811</v>
      </c>
      <c r="C1464" s="604" t="s">
        <v>20</v>
      </c>
      <c r="D1464" s="604" t="s">
        <v>10222</v>
      </c>
      <c r="E1464" s="682" t="s">
        <v>13678</v>
      </c>
      <c r="F1464" s="682"/>
      <c r="G1464" s="603" t="s">
        <v>3</v>
      </c>
      <c r="H1464" s="602">
        <v>1</v>
      </c>
      <c r="I1464" s="601">
        <v>0.57999999999999996</v>
      </c>
      <c r="J1464" s="601">
        <v>0.57999999999999996</v>
      </c>
    </row>
    <row r="1465" spans="1:10" ht="24" customHeight="1">
      <c r="A1465" s="604" t="s">
        <v>13666</v>
      </c>
      <c r="B1465" s="605" t="s">
        <v>13770</v>
      </c>
      <c r="C1465" s="604" t="s">
        <v>20</v>
      </c>
      <c r="D1465" s="604" t="s">
        <v>10155</v>
      </c>
      <c r="E1465" s="682" t="s">
        <v>13769</v>
      </c>
      <c r="F1465" s="682"/>
      <c r="G1465" s="603" t="s">
        <v>3</v>
      </c>
      <c r="H1465" s="602">
        <v>1</v>
      </c>
      <c r="I1465" s="601">
        <v>0.55000000000000004</v>
      </c>
      <c r="J1465" s="601">
        <v>0.55000000000000004</v>
      </c>
    </row>
    <row r="1466" spans="1:10" ht="24" customHeight="1">
      <c r="A1466" s="604" t="s">
        <v>13666</v>
      </c>
      <c r="B1466" s="605" t="s">
        <v>13766</v>
      </c>
      <c r="C1466" s="604" t="s">
        <v>20</v>
      </c>
      <c r="D1466" s="604" t="s">
        <v>12079</v>
      </c>
      <c r="E1466" s="682" t="s">
        <v>13765</v>
      </c>
      <c r="F1466" s="682"/>
      <c r="G1466" s="603" t="s">
        <v>3</v>
      </c>
      <c r="H1466" s="602">
        <v>1</v>
      </c>
      <c r="I1466" s="601">
        <v>0.06</v>
      </c>
      <c r="J1466" s="601">
        <v>0.06</v>
      </c>
    </row>
    <row r="1467" spans="1:10" ht="24" customHeight="1">
      <c r="A1467" s="604" t="s">
        <v>13666</v>
      </c>
      <c r="B1467" s="605" t="s">
        <v>13764</v>
      </c>
      <c r="C1467" s="604" t="s">
        <v>20</v>
      </c>
      <c r="D1467" s="604" t="s">
        <v>12694</v>
      </c>
      <c r="E1467" s="682" t="s">
        <v>13763</v>
      </c>
      <c r="F1467" s="682"/>
      <c r="G1467" s="603" t="s">
        <v>3</v>
      </c>
      <c r="H1467" s="602">
        <v>1</v>
      </c>
      <c r="I1467" s="601">
        <v>0.71</v>
      </c>
      <c r="J1467" s="601">
        <v>0.71</v>
      </c>
    </row>
    <row r="1468" spans="1:10" ht="25.5">
      <c r="A1468" s="600"/>
      <c r="B1468" s="600"/>
      <c r="C1468" s="600"/>
      <c r="D1468" s="600"/>
      <c r="E1468" s="600" t="s">
        <v>13662</v>
      </c>
      <c r="F1468" s="599">
        <v>5.5851353000000001</v>
      </c>
      <c r="G1468" s="600" t="s">
        <v>13661</v>
      </c>
      <c r="H1468" s="599">
        <v>4.6900000000000004</v>
      </c>
      <c r="I1468" s="600" t="s">
        <v>13660</v>
      </c>
      <c r="J1468" s="599">
        <v>10.28</v>
      </c>
    </row>
    <row r="1469" spans="1:10" ht="15" thickBot="1">
      <c r="A1469" s="600"/>
      <c r="B1469" s="600"/>
      <c r="C1469" s="600"/>
      <c r="D1469" s="600"/>
      <c r="E1469" s="600" t="s">
        <v>13659</v>
      </c>
      <c r="F1469" s="599">
        <v>3.9</v>
      </c>
      <c r="G1469" s="600"/>
      <c r="H1469" s="683" t="s">
        <v>13658</v>
      </c>
      <c r="I1469" s="683"/>
      <c r="J1469" s="599">
        <v>17.989999999999998</v>
      </c>
    </row>
    <row r="1470" spans="1:10" ht="0.95" customHeight="1" thickTop="1">
      <c r="A1470" s="598"/>
      <c r="B1470" s="598"/>
      <c r="C1470" s="598"/>
      <c r="D1470" s="598"/>
      <c r="E1470" s="598"/>
      <c r="F1470" s="598"/>
      <c r="G1470" s="598"/>
      <c r="H1470" s="598"/>
      <c r="I1470" s="598"/>
      <c r="J1470" s="598"/>
    </row>
    <row r="1471" spans="1:10" ht="18" customHeight="1">
      <c r="A1471" s="613" t="s">
        <v>14294</v>
      </c>
      <c r="B1471" s="611" t="s">
        <v>13677</v>
      </c>
      <c r="C1471" s="613" t="s">
        <v>13676</v>
      </c>
      <c r="D1471" s="613" t="s">
        <v>13675</v>
      </c>
      <c r="E1471" s="684" t="s">
        <v>13674</v>
      </c>
      <c r="F1471" s="684"/>
      <c r="G1471" s="612" t="s">
        <v>13673</v>
      </c>
      <c r="H1471" s="611" t="s">
        <v>13672</v>
      </c>
      <c r="I1471" s="611" t="s">
        <v>13671</v>
      </c>
      <c r="J1471" s="611" t="s">
        <v>13670</v>
      </c>
    </row>
    <row r="1472" spans="1:10" ht="24" customHeight="1">
      <c r="A1472" s="609" t="s">
        <v>13669</v>
      </c>
      <c r="B1472" s="610" t="s">
        <v>13754</v>
      </c>
      <c r="C1472" s="609" t="s">
        <v>20</v>
      </c>
      <c r="D1472" s="609" t="s">
        <v>7674</v>
      </c>
      <c r="E1472" s="685" t="s">
        <v>13690</v>
      </c>
      <c r="F1472" s="685"/>
      <c r="G1472" s="608" t="s">
        <v>3</v>
      </c>
      <c r="H1472" s="607">
        <v>1</v>
      </c>
      <c r="I1472" s="606">
        <v>18.77</v>
      </c>
      <c r="J1472" s="606">
        <v>18.77</v>
      </c>
    </row>
    <row r="1473" spans="1:10" ht="24" customHeight="1">
      <c r="A1473" s="617" t="s">
        <v>13683</v>
      </c>
      <c r="B1473" s="618" t="s">
        <v>13882</v>
      </c>
      <c r="C1473" s="617" t="s">
        <v>20</v>
      </c>
      <c r="D1473" s="617" t="s">
        <v>7775</v>
      </c>
      <c r="E1473" s="686" t="s">
        <v>13690</v>
      </c>
      <c r="F1473" s="686"/>
      <c r="G1473" s="616" t="s">
        <v>3</v>
      </c>
      <c r="H1473" s="615">
        <v>1</v>
      </c>
      <c r="I1473" s="614">
        <v>0.15</v>
      </c>
      <c r="J1473" s="614">
        <v>0.15</v>
      </c>
    </row>
    <row r="1474" spans="1:10" ht="24" customHeight="1">
      <c r="A1474" s="604" t="s">
        <v>13666</v>
      </c>
      <c r="B1474" s="605" t="s">
        <v>13773</v>
      </c>
      <c r="C1474" s="604" t="s">
        <v>20</v>
      </c>
      <c r="D1474" s="604" t="s">
        <v>8243</v>
      </c>
      <c r="E1474" s="682" t="s">
        <v>13769</v>
      </c>
      <c r="F1474" s="682"/>
      <c r="G1474" s="603" t="s">
        <v>3</v>
      </c>
      <c r="H1474" s="602">
        <v>1</v>
      </c>
      <c r="I1474" s="601">
        <v>0.96</v>
      </c>
      <c r="J1474" s="601">
        <v>0.96</v>
      </c>
    </row>
    <row r="1475" spans="1:10" ht="24" customHeight="1">
      <c r="A1475" s="604" t="s">
        <v>13666</v>
      </c>
      <c r="B1475" s="605" t="s">
        <v>13881</v>
      </c>
      <c r="C1475" s="604" t="s">
        <v>20</v>
      </c>
      <c r="D1475" s="604" t="s">
        <v>9166</v>
      </c>
      <c r="E1475" s="682" t="s">
        <v>13767</v>
      </c>
      <c r="F1475" s="682"/>
      <c r="G1475" s="603" t="s">
        <v>3</v>
      </c>
      <c r="H1475" s="602">
        <v>1</v>
      </c>
      <c r="I1475" s="601">
        <v>14.91</v>
      </c>
      <c r="J1475" s="601">
        <v>14.91</v>
      </c>
    </row>
    <row r="1476" spans="1:10" ht="24" customHeight="1">
      <c r="A1476" s="604" t="s">
        <v>13666</v>
      </c>
      <c r="B1476" s="605" t="s">
        <v>13986</v>
      </c>
      <c r="C1476" s="604" t="s">
        <v>20</v>
      </c>
      <c r="D1476" s="604" t="s">
        <v>10210</v>
      </c>
      <c r="E1476" s="682" t="s">
        <v>13678</v>
      </c>
      <c r="F1476" s="682"/>
      <c r="G1476" s="603" t="s">
        <v>3</v>
      </c>
      <c r="H1476" s="602">
        <v>1</v>
      </c>
      <c r="I1476" s="601">
        <v>0.38</v>
      </c>
      <c r="J1476" s="601">
        <v>0.38</v>
      </c>
    </row>
    <row r="1477" spans="1:10" ht="24" customHeight="1">
      <c r="A1477" s="604" t="s">
        <v>13666</v>
      </c>
      <c r="B1477" s="605" t="s">
        <v>13985</v>
      </c>
      <c r="C1477" s="604" t="s">
        <v>20</v>
      </c>
      <c r="D1477" s="604" t="s">
        <v>10068</v>
      </c>
      <c r="E1477" s="682" t="s">
        <v>13678</v>
      </c>
      <c r="F1477" s="682"/>
      <c r="G1477" s="603" t="s">
        <v>3</v>
      </c>
      <c r="H1477" s="602">
        <v>1</v>
      </c>
      <c r="I1477" s="601">
        <v>1.05</v>
      </c>
      <c r="J1477" s="601">
        <v>1.05</v>
      </c>
    </row>
    <row r="1478" spans="1:10" ht="24" customHeight="1">
      <c r="A1478" s="604" t="s">
        <v>13666</v>
      </c>
      <c r="B1478" s="605" t="s">
        <v>13770</v>
      </c>
      <c r="C1478" s="604" t="s">
        <v>20</v>
      </c>
      <c r="D1478" s="604" t="s">
        <v>10155</v>
      </c>
      <c r="E1478" s="682" t="s">
        <v>13769</v>
      </c>
      <c r="F1478" s="682"/>
      <c r="G1478" s="603" t="s">
        <v>3</v>
      </c>
      <c r="H1478" s="602">
        <v>1</v>
      </c>
      <c r="I1478" s="601">
        <v>0.55000000000000004</v>
      </c>
      <c r="J1478" s="601">
        <v>0.55000000000000004</v>
      </c>
    </row>
    <row r="1479" spans="1:10" ht="24" customHeight="1">
      <c r="A1479" s="604" t="s">
        <v>13666</v>
      </c>
      <c r="B1479" s="605" t="s">
        <v>13766</v>
      </c>
      <c r="C1479" s="604" t="s">
        <v>20</v>
      </c>
      <c r="D1479" s="604" t="s">
        <v>12079</v>
      </c>
      <c r="E1479" s="682" t="s">
        <v>13765</v>
      </c>
      <c r="F1479" s="682"/>
      <c r="G1479" s="603" t="s">
        <v>3</v>
      </c>
      <c r="H1479" s="602">
        <v>1</v>
      </c>
      <c r="I1479" s="601">
        <v>0.06</v>
      </c>
      <c r="J1479" s="601">
        <v>0.06</v>
      </c>
    </row>
    <row r="1480" spans="1:10" ht="24" customHeight="1">
      <c r="A1480" s="604" t="s">
        <v>13666</v>
      </c>
      <c r="B1480" s="605" t="s">
        <v>13764</v>
      </c>
      <c r="C1480" s="604" t="s">
        <v>20</v>
      </c>
      <c r="D1480" s="604" t="s">
        <v>12694</v>
      </c>
      <c r="E1480" s="682" t="s">
        <v>13763</v>
      </c>
      <c r="F1480" s="682"/>
      <c r="G1480" s="603" t="s">
        <v>3</v>
      </c>
      <c r="H1480" s="602">
        <v>1</v>
      </c>
      <c r="I1480" s="601">
        <v>0.71</v>
      </c>
      <c r="J1480" s="601">
        <v>0.71</v>
      </c>
    </row>
    <row r="1481" spans="1:10" ht="25.5">
      <c r="A1481" s="600"/>
      <c r="B1481" s="600"/>
      <c r="C1481" s="600"/>
      <c r="D1481" s="600"/>
      <c r="E1481" s="600" t="s">
        <v>13662</v>
      </c>
      <c r="F1481" s="599">
        <v>8.1821145000000008</v>
      </c>
      <c r="G1481" s="600" t="s">
        <v>13661</v>
      </c>
      <c r="H1481" s="599">
        <v>6.88</v>
      </c>
      <c r="I1481" s="600" t="s">
        <v>13660</v>
      </c>
      <c r="J1481" s="599">
        <v>15.06</v>
      </c>
    </row>
    <row r="1482" spans="1:10" ht="15" thickBot="1">
      <c r="A1482" s="600"/>
      <c r="B1482" s="600"/>
      <c r="C1482" s="600"/>
      <c r="D1482" s="600"/>
      <c r="E1482" s="600" t="s">
        <v>13659</v>
      </c>
      <c r="F1482" s="599">
        <v>5.19</v>
      </c>
      <c r="G1482" s="600"/>
      <c r="H1482" s="683" t="s">
        <v>13658</v>
      </c>
      <c r="I1482" s="683"/>
      <c r="J1482" s="599">
        <v>23.96</v>
      </c>
    </row>
    <row r="1483" spans="1:10" ht="0.95" customHeight="1" thickTop="1">
      <c r="A1483" s="598"/>
      <c r="B1483" s="598"/>
      <c r="C1483" s="598"/>
      <c r="D1483" s="598"/>
      <c r="E1483" s="598"/>
      <c r="F1483" s="598"/>
      <c r="G1483" s="598"/>
      <c r="H1483" s="598"/>
      <c r="I1483" s="598"/>
      <c r="J1483" s="598"/>
    </row>
    <row r="1484" spans="1:10" ht="18" customHeight="1">
      <c r="A1484" s="613" t="s">
        <v>14294</v>
      </c>
      <c r="B1484" s="611" t="s">
        <v>13677</v>
      </c>
      <c r="C1484" s="613" t="s">
        <v>13676</v>
      </c>
      <c r="D1484" s="613" t="s">
        <v>13675</v>
      </c>
      <c r="E1484" s="684" t="s">
        <v>13674</v>
      </c>
      <c r="F1484" s="684"/>
      <c r="G1484" s="612" t="s">
        <v>13673</v>
      </c>
      <c r="H1484" s="611" t="s">
        <v>13672</v>
      </c>
      <c r="I1484" s="611" t="s">
        <v>13671</v>
      </c>
      <c r="J1484" s="611" t="s">
        <v>13670</v>
      </c>
    </row>
    <row r="1485" spans="1:10" ht="24" customHeight="1">
      <c r="A1485" s="609" t="s">
        <v>13669</v>
      </c>
      <c r="B1485" s="610" t="s">
        <v>14299</v>
      </c>
      <c r="C1485" s="609" t="s">
        <v>20</v>
      </c>
      <c r="D1485" s="609" t="s">
        <v>7670</v>
      </c>
      <c r="E1485" s="685" t="s">
        <v>13690</v>
      </c>
      <c r="F1485" s="685"/>
      <c r="G1485" s="608" t="s">
        <v>3</v>
      </c>
      <c r="H1485" s="607">
        <v>1</v>
      </c>
      <c r="I1485" s="606">
        <v>17.61</v>
      </c>
      <c r="J1485" s="606">
        <v>17.61</v>
      </c>
    </row>
    <row r="1486" spans="1:10" ht="24" customHeight="1">
      <c r="A1486" s="617" t="s">
        <v>13683</v>
      </c>
      <c r="B1486" s="618" t="s">
        <v>13886</v>
      </c>
      <c r="C1486" s="617" t="s">
        <v>20</v>
      </c>
      <c r="D1486" s="617" t="s">
        <v>7771</v>
      </c>
      <c r="E1486" s="686" t="s">
        <v>13690</v>
      </c>
      <c r="F1486" s="686"/>
      <c r="G1486" s="616" t="s">
        <v>3</v>
      </c>
      <c r="H1486" s="615">
        <v>1</v>
      </c>
      <c r="I1486" s="614">
        <v>0.14000000000000001</v>
      </c>
      <c r="J1486" s="614">
        <v>0.14000000000000001</v>
      </c>
    </row>
    <row r="1487" spans="1:10" ht="24" customHeight="1">
      <c r="A1487" s="604" t="s">
        <v>13666</v>
      </c>
      <c r="B1487" s="605" t="s">
        <v>13773</v>
      </c>
      <c r="C1487" s="604" t="s">
        <v>20</v>
      </c>
      <c r="D1487" s="604" t="s">
        <v>8243</v>
      </c>
      <c r="E1487" s="682" t="s">
        <v>13769</v>
      </c>
      <c r="F1487" s="682"/>
      <c r="G1487" s="603" t="s">
        <v>3</v>
      </c>
      <c r="H1487" s="602">
        <v>1</v>
      </c>
      <c r="I1487" s="601">
        <v>0.96</v>
      </c>
      <c r="J1487" s="601">
        <v>0.96</v>
      </c>
    </row>
    <row r="1488" spans="1:10" ht="24" customHeight="1">
      <c r="A1488" s="604" t="s">
        <v>13666</v>
      </c>
      <c r="B1488" s="605" t="s">
        <v>13885</v>
      </c>
      <c r="C1488" s="604" t="s">
        <v>20</v>
      </c>
      <c r="D1488" s="604" t="s">
        <v>8472</v>
      </c>
      <c r="E1488" s="682" t="s">
        <v>13767</v>
      </c>
      <c r="F1488" s="682"/>
      <c r="G1488" s="603" t="s">
        <v>3</v>
      </c>
      <c r="H1488" s="602">
        <v>1</v>
      </c>
      <c r="I1488" s="601">
        <v>13.66</v>
      </c>
      <c r="J1488" s="601">
        <v>13.66</v>
      </c>
    </row>
    <row r="1489" spans="1:10" ht="24" customHeight="1">
      <c r="A1489" s="604" t="s">
        <v>13666</v>
      </c>
      <c r="B1489" s="605" t="s">
        <v>13770</v>
      </c>
      <c r="C1489" s="604" t="s">
        <v>20</v>
      </c>
      <c r="D1489" s="604" t="s">
        <v>10155</v>
      </c>
      <c r="E1489" s="682" t="s">
        <v>13769</v>
      </c>
      <c r="F1489" s="682"/>
      <c r="G1489" s="603" t="s">
        <v>3</v>
      </c>
      <c r="H1489" s="602">
        <v>1</v>
      </c>
      <c r="I1489" s="601">
        <v>0.55000000000000004</v>
      </c>
      <c r="J1489" s="601">
        <v>0.55000000000000004</v>
      </c>
    </row>
    <row r="1490" spans="1:10" ht="24" customHeight="1">
      <c r="A1490" s="604" t="s">
        <v>13666</v>
      </c>
      <c r="B1490" s="605" t="s">
        <v>13811</v>
      </c>
      <c r="C1490" s="604" t="s">
        <v>20</v>
      </c>
      <c r="D1490" s="604" t="s">
        <v>10222</v>
      </c>
      <c r="E1490" s="682" t="s">
        <v>13678</v>
      </c>
      <c r="F1490" s="682"/>
      <c r="G1490" s="603" t="s">
        <v>3</v>
      </c>
      <c r="H1490" s="602">
        <v>1</v>
      </c>
      <c r="I1490" s="601">
        <v>0.57999999999999996</v>
      </c>
      <c r="J1490" s="601">
        <v>0.57999999999999996</v>
      </c>
    </row>
    <row r="1491" spans="1:10" ht="24" customHeight="1">
      <c r="A1491" s="604" t="s">
        <v>13666</v>
      </c>
      <c r="B1491" s="605" t="s">
        <v>13812</v>
      </c>
      <c r="C1491" s="604" t="s">
        <v>20</v>
      </c>
      <c r="D1491" s="604" t="s">
        <v>10080</v>
      </c>
      <c r="E1491" s="682" t="s">
        <v>13678</v>
      </c>
      <c r="F1491" s="682"/>
      <c r="G1491" s="603" t="s">
        <v>3</v>
      </c>
      <c r="H1491" s="602">
        <v>1</v>
      </c>
      <c r="I1491" s="601">
        <v>0.95</v>
      </c>
      <c r="J1491" s="601">
        <v>0.95</v>
      </c>
    </row>
    <row r="1492" spans="1:10" ht="24" customHeight="1">
      <c r="A1492" s="604" t="s">
        <v>13666</v>
      </c>
      <c r="B1492" s="605" t="s">
        <v>13766</v>
      </c>
      <c r="C1492" s="604" t="s">
        <v>20</v>
      </c>
      <c r="D1492" s="604" t="s">
        <v>12079</v>
      </c>
      <c r="E1492" s="682" t="s">
        <v>13765</v>
      </c>
      <c r="F1492" s="682"/>
      <c r="G1492" s="603" t="s">
        <v>3</v>
      </c>
      <c r="H1492" s="602">
        <v>1</v>
      </c>
      <c r="I1492" s="601">
        <v>0.06</v>
      </c>
      <c r="J1492" s="601">
        <v>0.06</v>
      </c>
    </row>
    <row r="1493" spans="1:10" ht="24" customHeight="1">
      <c r="A1493" s="604" t="s">
        <v>13666</v>
      </c>
      <c r="B1493" s="605" t="s">
        <v>13764</v>
      </c>
      <c r="C1493" s="604" t="s">
        <v>20</v>
      </c>
      <c r="D1493" s="604" t="s">
        <v>12694</v>
      </c>
      <c r="E1493" s="682" t="s">
        <v>13763</v>
      </c>
      <c r="F1493" s="682"/>
      <c r="G1493" s="603" t="s">
        <v>3</v>
      </c>
      <c r="H1493" s="602">
        <v>1</v>
      </c>
      <c r="I1493" s="601">
        <v>0.71</v>
      </c>
      <c r="J1493" s="601">
        <v>0.71</v>
      </c>
    </row>
    <row r="1494" spans="1:10" ht="25.5">
      <c r="A1494" s="600"/>
      <c r="B1494" s="600"/>
      <c r="C1494" s="600"/>
      <c r="D1494" s="600"/>
      <c r="E1494" s="600" t="s">
        <v>13662</v>
      </c>
      <c r="F1494" s="599">
        <v>7.4975550999999996</v>
      </c>
      <c r="G1494" s="600" t="s">
        <v>13661</v>
      </c>
      <c r="H1494" s="599">
        <v>6.3</v>
      </c>
      <c r="I1494" s="600" t="s">
        <v>13660</v>
      </c>
      <c r="J1494" s="599">
        <v>13.8</v>
      </c>
    </row>
    <row r="1495" spans="1:10" ht="15" thickBot="1">
      <c r="A1495" s="600"/>
      <c r="B1495" s="600"/>
      <c r="C1495" s="600"/>
      <c r="D1495" s="600"/>
      <c r="E1495" s="600" t="s">
        <v>13659</v>
      </c>
      <c r="F1495" s="599">
        <v>4.87</v>
      </c>
      <c r="G1495" s="600"/>
      <c r="H1495" s="683" t="s">
        <v>13658</v>
      </c>
      <c r="I1495" s="683"/>
      <c r="J1495" s="599">
        <v>22.48</v>
      </c>
    </row>
    <row r="1496" spans="1:10" ht="0.95" customHeight="1" thickTop="1">
      <c r="A1496" s="598"/>
      <c r="B1496" s="598"/>
      <c r="C1496" s="598"/>
      <c r="D1496" s="598"/>
      <c r="E1496" s="598"/>
      <c r="F1496" s="598"/>
      <c r="G1496" s="598"/>
      <c r="H1496" s="598"/>
      <c r="I1496" s="598"/>
      <c r="J1496" s="598"/>
    </row>
    <row r="1497" spans="1:10" ht="18" customHeight="1">
      <c r="A1497" s="613" t="s">
        <v>14294</v>
      </c>
      <c r="B1497" s="611" t="s">
        <v>13677</v>
      </c>
      <c r="C1497" s="613" t="s">
        <v>13676</v>
      </c>
      <c r="D1497" s="613" t="s">
        <v>13675</v>
      </c>
      <c r="E1497" s="684" t="s">
        <v>13674</v>
      </c>
      <c r="F1497" s="684"/>
      <c r="G1497" s="612" t="s">
        <v>13673</v>
      </c>
      <c r="H1497" s="611" t="s">
        <v>13672</v>
      </c>
      <c r="I1497" s="611" t="s">
        <v>13671</v>
      </c>
      <c r="J1497" s="611" t="s">
        <v>13670</v>
      </c>
    </row>
    <row r="1498" spans="1:10" ht="24" customHeight="1">
      <c r="A1498" s="609" t="s">
        <v>13669</v>
      </c>
      <c r="B1498" s="610" t="s">
        <v>13692</v>
      </c>
      <c r="C1498" s="609" t="s">
        <v>20</v>
      </c>
      <c r="D1498" s="609" t="s">
        <v>7680</v>
      </c>
      <c r="E1498" s="685" t="s">
        <v>13690</v>
      </c>
      <c r="F1498" s="685"/>
      <c r="G1498" s="608" t="s">
        <v>3</v>
      </c>
      <c r="H1498" s="607">
        <v>1</v>
      </c>
      <c r="I1498" s="606">
        <v>17.66</v>
      </c>
      <c r="J1498" s="606">
        <v>17.66</v>
      </c>
    </row>
    <row r="1499" spans="1:10" ht="24" customHeight="1">
      <c r="A1499" s="617" t="s">
        <v>13683</v>
      </c>
      <c r="B1499" s="618" t="s">
        <v>13876</v>
      </c>
      <c r="C1499" s="617" t="s">
        <v>20</v>
      </c>
      <c r="D1499" s="617" t="s">
        <v>7781</v>
      </c>
      <c r="E1499" s="686" t="s">
        <v>13690</v>
      </c>
      <c r="F1499" s="686"/>
      <c r="G1499" s="616" t="s">
        <v>3</v>
      </c>
      <c r="H1499" s="615">
        <v>1</v>
      </c>
      <c r="I1499" s="614">
        <v>0.18</v>
      </c>
      <c r="J1499" s="614">
        <v>0.18</v>
      </c>
    </row>
    <row r="1500" spans="1:10" ht="24" customHeight="1">
      <c r="A1500" s="604" t="s">
        <v>13666</v>
      </c>
      <c r="B1500" s="605" t="s">
        <v>13773</v>
      </c>
      <c r="C1500" s="604" t="s">
        <v>20</v>
      </c>
      <c r="D1500" s="604" t="s">
        <v>8243</v>
      </c>
      <c r="E1500" s="682" t="s">
        <v>13769</v>
      </c>
      <c r="F1500" s="682"/>
      <c r="G1500" s="603" t="s">
        <v>3</v>
      </c>
      <c r="H1500" s="602">
        <v>1</v>
      </c>
      <c r="I1500" s="601">
        <v>0.96</v>
      </c>
      <c r="J1500" s="601">
        <v>0.96</v>
      </c>
    </row>
    <row r="1501" spans="1:10" ht="24" customHeight="1">
      <c r="A1501" s="604" t="s">
        <v>13666</v>
      </c>
      <c r="B1501" s="605" t="s">
        <v>13875</v>
      </c>
      <c r="C1501" s="604" t="s">
        <v>20</v>
      </c>
      <c r="D1501" s="604" t="s">
        <v>10037</v>
      </c>
      <c r="E1501" s="682" t="s">
        <v>13767</v>
      </c>
      <c r="F1501" s="682"/>
      <c r="G1501" s="603" t="s">
        <v>3</v>
      </c>
      <c r="H1501" s="602">
        <v>1</v>
      </c>
      <c r="I1501" s="601">
        <v>14.12</v>
      </c>
      <c r="J1501" s="601">
        <v>14.12</v>
      </c>
    </row>
    <row r="1502" spans="1:10" ht="24" customHeight="1">
      <c r="A1502" s="604" t="s">
        <v>13666</v>
      </c>
      <c r="B1502" s="605" t="s">
        <v>13770</v>
      </c>
      <c r="C1502" s="604" t="s">
        <v>20</v>
      </c>
      <c r="D1502" s="604" t="s">
        <v>10155</v>
      </c>
      <c r="E1502" s="682" t="s">
        <v>13769</v>
      </c>
      <c r="F1502" s="682"/>
      <c r="G1502" s="603" t="s">
        <v>3</v>
      </c>
      <c r="H1502" s="602">
        <v>1</v>
      </c>
      <c r="I1502" s="601">
        <v>0.55000000000000004</v>
      </c>
      <c r="J1502" s="601">
        <v>0.55000000000000004</v>
      </c>
    </row>
    <row r="1503" spans="1:10" ht="24" customHeight="1">
      <c r="A1503" s="604" t="s">
        <v>13666</v>
      </c>
      <c r="B1503" s="605" t="s">
        <v>14298</v>
      </c>
      <c r="C1503" s="604" t="s">
        <v>20</v>
      </c>
      <c r="D1503" s="604" t="s">
        <v>10072</v>
      </c>
      <c r="E1503" s="682" t="s">
        <v>13678</v>
      </c>
      <c r="F1503" s="682"/>
      <c r="G1503" s="603" t="s">
        <v>3</v>
      </c>
      <c r="H1503" s="602">
        <v>1</v>
      </c>
      <c r="I1503" s="601">
        <v>0.8</v>
      </c>
      <c r="J1503" s="601">
        <v>0.8</v>
      </c>
    </row>
    <row r="1504" spans="1:10" ht="24" customHeight="1">
      <c r="A1504" s="604" t="s">
        <v>13666</v>
      </c>
      <c r="B1504" s="605" t="s">
        <v>14297</v>
      </c>
      <c r="C1504" s="604" t="s">
        <v>20</v>
      </c>
      <c r="D1504" s="604" t="s">
        <v>10214</v>
      </c>
      <c r="E1504" s="682" t="s">
        <v>13678</v>
      </c>
      <c r="F1504" s="682"/>
      <c r="G1504" s="603" t="s">
        <v>3</v>
      </c>
      <c r="H1504" s="602">
        <v>1</v>
      </c>
      <c r="I1504" s="601">
        <v>0.28000000000000003</v>
      </c>
      <c r="J1504" s="601">
        <v>0.28000000000000003</v>
      </c>
    </row>
    <row r="1505" spans="1:10" ht="24" customHeight="1">
      <c r="A1505" s="604" t="s">
        <v>13666</v>
      </c>
      <c r="B1505" s="605" t="s">
        <v>13766</v>
      </c>
      <c r="C1505" s="604" t="s">
        <v>20</v>
      </c>
      <c r="D1505" s="604" t="s">
        <v>12079</v>
      </c>
      <c r="E1505" s="682" t="s">
        <v>13765</v>
      </c>
      <c r="F1505" s="682"/>
      <c r="G1505" s="603" t="s">
        <v>3</v>
      </c>
      <c r="H1505" s="602">
        <v>1</v>
      </c>
      <c r="I1505" s="601">
        <v>0.06</v>
      </c>
      <c r="J1505" s="601">
        <v>0.06</v>
      </c>
    </row>
    <row r="1506" spans="1:10" ht="24" customHeight="1">
      <c r="A1506" s="604" t="s">
        <v>13666</v>
      </c>
      <c r="B1506" s="605" t="s">
        <v>13764</v>
      </c>
      <c r="C1506" s="604" t="s">
        <v>20</v>
      </c>
      <c r="D1506" s="604" t="s">
        <v>12694</v>
      </c>
      <c r="E1506" s="682" t="s">
        <v>13763</v>
      </c>
      <c r="F1506" s="682"/>
      <c r="G1506" s="603" t="s">
        <v>3</v>
      </c>
      <c r="H1506" s="602">
        <v>1</v>
      </c>
      <c r="I1506" s="601">
        <v>0.71</v>
      </c>
      <c r="J1506" s="601">
        <v>0.71</v>
      </c>
    </row>
    <row r="1507" spans="1:10" ht="25.5">
      <c r="A1507" s="600"/>
      <c r="B1507" s="600"/>
      <c r="C1507" s="600"/>
      <c r="D1507" s="600"/>
      <c r="E1507" s="600" t="s">
        <v>13662</v>
      </c>
      <c r="F1507" s="599">
        <v>7.7692056999999997</v>
      </c>
      <c r="G1507" s="600" t="s">
        <v>13661</v>
      </c>
      <c r="H1507" s="599">
        <v>6.53</v>
      </c>
      <c r="I1507" s="600" t="s">
        <v>13660</v>
      </c>
      <c r="J1507" s="599">
        <v>14.3</v>
      </c>
    </row>
    <row r="1508" spans="1:10" ht="15" thickBot="1">
      <c r="A1508" s="600"/>
      <c r="B1508" s="600"/>
      <c r="C1508" s="600"/>
      <c r="D1508" s="600"/>
      <c r="E1508" s="600" t="s">
        <v>13659</v>
      </c>
      <c r="F1508" s="599">
        <v>4.8899999999999997</v>
      </c>
      <c r="G1508" s="600"/>
      <c r="H1508" s="683" t="s">
        <v>13658</v>
      </c>
      <c r="I1508" s="683"/>
      <c r="J1508" s="599">
        <v>22.55</v>
      </c>
    </row>
    <row r="1509" spans="1:10" ht="0.95" customHeight="1" thickTop="1">
      <c r="A1509" s="598"/>
      <c r="B1509" s="598"/>
      <c r="C1509" s="598"/>
      <c r="D1509" s="598"/>
      <c r="E1509" s="598"/>
      <c r="F1509" s="598"/>
      <c r="G1509" s="598"/>
      <c r="H1509" s="598"/>
      <c r="I1509" s="598"/>
      <c r="J1509" s="598"/>
    </row>
    <row r="1510" spans="1:10" ht="18" customHeight="1">
      <c r="A1510" s="613" t="s">
        <v>14294</v>
      </c>
      <c r="B1510" s="611" t="s">
        <v>13677</v>
      </c>
      <c r="C1510" s="613" t="s">
        <v>13676</v>
      </c>
      <c r="D1510" s="613" t="s">
        <v>13675</v>
      </c>
      <c r="E1510" s="684" t="s">
        <v>13674</v>
      </c>
      <c r="F1510" s="684"/>
      <c r="G1510" s="612" t="s">
        <v>13673</v>
      </c>
      <c r="H1510" s="611" t="s">
        <v>13672</v>
      </c>
      <c r="I1510" s="611" t="s">
        <v>13671</v>
      </c>
      <c r="J1510" s="611" t="s">
        <v>13670</v>
      </c>
    </row>
    <row r="1511" spans="1:10" ht="24" customHeight="1">
      <c r="A1511" s="609" t="s">
        <v>13669</v>
      </c>
      <c r="B1511" s="610" t="s">
        <v>14054</v>
      </c>
      <c r="C1511" s="609" t="s">
        <v>20</v>
      </c>
      <c r="D1511" s="609" t="s">
        <v>7663</v>
      </c>
      <c r="E1511" s="685" t="s">
        <v>13690</v>
      </c>
      <c r="F1511" s="685"/>
      <c r="G1511" s="608" t="s">
        <v>3</v>
      </c>
      <c r="H1511" s="607">
        <v>1</v>
      </c>
      <c r="I1511" s="606">
        <v>13.48</v>
      </c>
      <c r="J1511" s="606">
        <v>13.48</v>
      </c>
    </row>
    <row r="1512" spans="1:10" ht="36" customHeight="1">
      <c r="A1512" s="617" t="s">
        <v>13683</v>
      </c>
      <c r="B1512" s="618" t="s">
        <v>13890</v>
      </c>
      <c r="C1512" s="617" t="s">
        <v>20</v>
      </c>
      <c r="D1512" s="617" t="s">
        <v>7764</v>
      </c>
      <c r="E1512" s="686" t="s">
        <v>13690</v>
      </c>
      <c r="F1512" s="686"/>
      <c r="G1512" s="616" t="s">
        <v>3</v>
      </c>
      <c r="H1512" s="615">
        <v>1</v>
      </c>
      <c r="I1512" s="614">
        <v>0.12</v>
      </c>
      <c r="J1512" s="614">
        <v>0.12</v>
      </c>
    </row>
    <row r="1513" spans="1:10" ht="24" customHeight="1">
      <c r="A1513" s="604" t="s">
        <v>13666</v>
      </c>
      <c r="B1513" s="605" t="s">
        <v>13773</v>
      </c>
      <c r="C1513" s="604" t="s">
        <v>20</v>
      </c>
      <c r="D1513" s="604" t="s">
        <v>8243</v>
      </c>
      <c r="E1513" s="682" t="s">
        <v>13769</v>
      </c>
      <c r="F1513" s="682"/>
      <c r="G1513" s="603" t="s">
        <v>3</v>
      </c>
      <c r="H1513" s="602">
        <v>1</v>
      </c>
      <c r="I1513" s="601">
        <v>0.96</v>
      </c>
      <c r="J1513" s="601">
        <v>0.96</v>
      </c>
    </row>
    <row r="1514" spans="1:10" ht="24" customHeight="1">
      <c r="A1514" s="604" t="s">
        <v>13666</v>
      </c>
      <c r="B1514" s="605" t="s">
        <v>13889</v>
      </c>
      <c r="C1514" s="604" t="s">
        <v>20</v>
      </c>
      <c r="D1514" s="604" t="s">
        <v>8455</v>
      </c>
      <c r="E1514" s="682" t="s">
        <v>13767</v>
      </c>
      <c r="F1514" s="682"/>
      <c r="G1514" s="603" t="s">
        <v>3</v>
      </c>
      <c r="H1514" s="602">
        <v>1</v>
      </c>
      <c r="I1514" s="601">
        <v>10</v>
      </c>
      <c r="J1514" s="601">
        <v>10</v>
      </c>
    </row>
    <row r="1515" spans="1:10" ht="24" customHeight="1">
      <c r="A1515" s="604" t="s">
        <v>13666</v>
      </c>
      <c r="B1515" s="605" t="s">
        <v>13770</v>
      </c>
      <c r="C1515" s="604" t="s">
        <v>20</v>
      </c>
      <c r="D1515" s="604" t="s">
        <v>10155</v>
      </c>
      <c r="E1515" s="682" t="s">
        <v>13769</v>
      </c>
      <c r="F1515" s="682"/>
      <c r="G1515" s="603" t="s">
        <v>3</v>
      </c>
      <c r="H1515" s="602">
        <v>1</v>
      </c>
      <c r="I1515" s="601">
        <v>0.55000000000000004</v>
      </c>
      <c r="J1515" s="601">
        <v>0.55000000000000004</v>
      </c>
    </row>
    <row r="1516" spans="1:10" ht="24" customHeight="1">
      <c r="A1516" s="604" t="s">
        <v>13666</v>
      </c>
      <c r="B1516" s="605" t="s">
        <v>14298</v>
      </c>
      <c r="C1516" s="604" t="s">
        <v>20</v>
      </c>
      <c r="D1516" s="604" t="s">
        <v>10072</v>
      </c>
      <c r="E1516" s="682" t="s">
        <v>13678</v>
      </c>
      <c r="F1516" s="682"/>
      <c r="G1516" s="603" t="s">
        <v>3</v>
      </c>
      <c r="H1516" s="602">
        <v>1</v>
      </c>
      <c r="I1516" s="601">
        <v>0.8</v>
      </c>
      <c r="J1516" s="601">
        <v>0.8</v>
      </c>
    </row>
    <row r="1517" spans="1:10" ht="24" customHeight="1">
      <c r="A1517" s="604" t="s">
        <v>13666</v>
      </c>
      <c r="B1517" s="605" t="s">
        <v>14297</v>
      </c>
      <c r="C1517" s="604" t="s">
        <v>20</v>
      </c>
      <c r="D1517" s="604" t="s">
        <v>10214</v>
      </c>
      <c r="E1517" s="682" t="s">
        <v>13678</v>
      </c>
      <c r="F1517" s="682"/>
      <c r="G1517" s="603" t="s">
        <v>3</v>
      </c>
      <c r="H1517" s="602">
        <v>1</v>
      </c>
      <c r="I1517" s="601">
        <v>0.28000000000000003</v>
      </c>
      <c r="J1517" s="601">
        <v>0.28000000000000003</v>
      </c>
    </row>
    <row r="1518" spans="1:10" ht="24" customHeight="1">
      <c r="A1518" s="604" t="s">
        <v>13666</v>
      </c>
      <c r="B1518" s="605" t="s">
        <v>13766</v>
      </c>
      <c r="C1518" s="604" t="s">
        <v>20</v>
      </c>
      <c r="D1518" s="604" t="s">
        <v>12079</v>
      </c>
      <c r="E1518" s="682" t="s">
        <v>13765</v>
      </c>
      <c r="F1518" s="682"/>
      <c r="G1518" s="603" t="s">
        <v>3</v>
      </c>
      <c r="H1518" s="602">
        <v>1</v>
      </c>
      <c r="I1518" s="601">
        <v>0.06</v>
      </c>
      <c r="J1518" s="601">
        <v>0.06</v>
      </c>
    </row>
    <row r="1519" spans="1:10" ht="24" customHeight="1">
      <c r="A1519" s="604" t="s">
        <v>13666</v>
      </c>
      <c r="B1519" s="605" t="s">
        <v>13764</v>
      </c>
      <c r="C1519" s="604" t="s">
        <v>20</v>
      </c>
      <c r="D1519" s="604" t="s">
        <v>12694</v>
      </c>
      <c r="E1519" s="682" t="s">
        <v>13763</v>
      </c>
      <c r="F1519" s="682"/>
      <c r="G1519" s="603" t="s">
        <v>3</v>
      </c>
      <c r="H1519" s="602">
        <v>1</v>
      </c>
      <c r="I1519" s="601">
        <v>0.71</v>
      </c>
      <c r="J1519" s="601">
        <v>0.71</v>
      </c>
    </row>
    <row r="1520" spans="1:10" ht="25.5">
      <c r="A1520" s="600"/>
      <c r="B1520" s="600"/>
      <c r="C1520" s="600"/>
      <c r="D1520" s="600"/>
      <c r="E1520" s="600" t="s">
        <v>13662</v>
      </c>
      <c r="F1520" s="599">
        <v>5.4982071000000001</v>
      </c>
      <c r="G1520" s="600" t="s">
        <v>13661</v>
      </c>
      <c r="H1520" s="599">
        <v>4.62</v>
      </c>
      <c r="I1520" s="600" t="s">
        <v>13660</v>
      </c>
      <c r="J1520" s="599">
        <v>10.119999999999999</v>
      </c>
    </row>
    <row r="1521" spans="1:10" ht="15" thickBot="1">
      <c r="A1521" s="600"/>
      <c r="B1521" s="600"/>
      <c r="C1521" s="600"/>
      <c r="D1521" s="600"/>
      <c r="E1521" s="600" t="s">
        <v>13659</v>
      </c>
      <c r="F1521" s="599">
        <v>3.73</v>
      </c>
      <c r="G1521" s="600"/>
      <c r="H1521" s="683" t="s">
        <v>13658</v>
      </c>
      <c r="I1521" s="683"/>
      <c r="J1521" s="599">
        <v>17.21</v>
      </c>
    </row>
    <row r="1522" spans="1:10" ht="0.95" customHeight="1" thickTop="1">
      <c r="A1522" s="598"/>
      <c r="B1522" s="598"/>
      <c r="C1522" s="598"/>
      <c r="D1522" s="598"/>
      <c r="E1522" s="598"/>
      <c r="F1522" s="598"/>
      <c r="G1522" s="598"/>
      <c r="H1522" s="598"/>
      <c r="I1522" s="598"/>
      <c r="J1522" s="598"/>
    </row>
    <row r="1523" spans="1:10" ht="18" customHeight="1">
      <c r="A1523" s="613" t="s">
        <v>14294</v>
      </c>
      <c r="B1523" s="611" t="s">
        <v>13677</v>
      </c>
      <c r="C1523" s="613" t="s">
        <v>13676</v>
      </c>
      <c r="D1523" s="613" t="s">
        <v>13675</v>
      </c>
      <c r="E1523" s="684" t="s">
        <v>13674</v>
      </c>
      <c r="F1523" s="684"/>
      <c r="G1523" s="612" t="s">
        <v>13673</v>
      </c>
      <c r="H1523" s="611" t="s">
        <v>13672</v>
      </c>
      <c r="I1523" s="611" t="s">
        <v>13671</v>
      </c>
      <c r="J1523" s="611" t="s">
        <v>13670</v>
      </c>
    </row>
    <row r="1524" spans="1:10" ht="24" customHeight="1">
      <c r="A1524" s="609" t="s">
        <v>13669</v>
      </c>
      <c r="B1524" s="610" t="s">
        <v>14276</v>
      </c>
      <c r="C1524" s="609" t="s">
        <v>20</v>
      </c>
      <c r="D1524" s="609" t="s">
        <v>7729</v>
      </c>
      <c r="E1524" s="685" t="s">
        <v>13690</v>
      </c>
      <c r="F1524" s="685"/>
      <c r="G1524" s="608" t="s">
        <v>3</v>
      </c>
      <c r="H1524" s="607">
        <v>1</v>
      </c>
      <c r="I1524" s="606">
        <v>17.010000000000002</v>
      </c>
      <c r="J1524" s="606">
        <v>17.010000000000002</v>
      </c>
    </row>
    <row r="1525" spans="1:10" ht="24" customHeight="1">
      <c r="A1525" s="617" t="s">
        <v>13683</v>
      </c>
      <c r="B1525" s="618" t="s">
        <v>13848</v>
      </c>
      <c r="C1525" s="617" t="s">
        <v>20</v>
      </c>
      <c r="D1525" s="617" t="s">
        <v>7830</v>
      </c>
      <c r="E1525" s="686" t="s">
        <v>13690</v>
      </c>
      <c r="F1525" s="686"/>
      <c r="G1525" s="616" t="s">
        <v>3</v>
      </c>
      <c r="H1525" s="615">
        <v>1</v>
      </c>
      <c r="I1525" s="614">
        <v>0.13</v>
      </c>
      <c r="J1525" s="614">
        <v>0.13</v>
      </c>
    </row>
    <row r="1526" spans="1:10" ht="24" customHeight="1">
      <c r="A1526" s="604" t="s">
        <v>13666</v>
      </c>
      <c r="B1526" s="605" t="s">
        <v>13773</v>
      </c>
      <c r="C1526" s="604" t="s">
        <v>20</v>
      </c>
      <c r="D1526" s="604" t="s">
        <v>8243</v>
      </c>
      <c r="E1526" s="682" t="s">
        <v>13769</v>
      </c>
      <c r="F1526" s="682"/>
      <c r="G1526" s="603" t="s">
        <v>3</v>
      </c>
      <c r="H1526" s="602">
        <v>1</v>
      </c>
      <c r="I1526" s="601">
        <v>0.96</v>
      </c>
      <c r="J1526" s="601">
        <v>0.96</v>
      </c>
    </row>
    <row r="1527" spans="1:10" ht="24" customHeight="1">
      <c r="A1527" s="604" t="s">
        <v>13666</v>
      </c>
      <c r="B1527" s="605" t="s">
        <v>13812</v>
      </c>
      <c r="C1527" s="604" t="s">
        <v>20</v>
      </c>
      <c r="D1527" s="604" t="s">
        <v>10080</v>
      </c>
      <c r="E1527" s="682" t="s">
        <v>13678</v>
      </c>
      <c r="F1527" s="682"/>
      <c r="G1527" s="603" t="s">
        <v>3</v>
      </c>
      <c r="H1527" s="602">
        <v>1</v>
      </c>
      <c r="I1527" s="601">
        <v>0.95</v>
      </c>
      <c r="J1527" s="601">
        <v>0.95</v>
      </c>
    </row>
    <row r="1528" spans="1:10" ht="24" customHeight="1">
      <c r="A1528" s="604" t="s">
        <v>13666</v>
      </c>
      <c r="B1528" s="605" t="s">
        <v>13811</v>
      </c>
      <c r="C1528" s="604" t="s">
        <v>20</v>
      </c>
      <c r="D1528" s="604" t="s">
        <v>10222</v>
      </c>
      <c r="E1528" s="682" t="s">
        <v>13678</v>
      </c>
      <c r="F1528" s="682"/>
      <c r="G1528" s="603" t="s">
        <v>3</v>
      </c>
      <c r="H1528" s="602">
        <v>1</v>
      </c>
      <c r="I1528" s="601">
        <v>0.57999999999999996</v>
      </c>
      <c r="J1528" s="601">
        <v>0.57999999999999996</v>
      </c>
    </row>
    <row r="1529" spans="1:10" ht="24" customHeight="1">
      <c r="A1529" s="604" t="s">
        <v>13666</v>
      </c>
      <c r="B1529" s="605" t="s">
        <v>13770</v>
      </c>
      <c r="C1529" s="604" t="s">
        <v>20</v>
      </c>
      <c r="D1529" s="604" t="s">
        <v>10155</v>
      </c>
      <c r="E1529" s="682" t="s">
        <v>13769</v>
      </c>
      <c r="F1529" s="682"/>
      <c r="G1529" s="603" t="s">
        <v>3</v>
      </c>
      <c r="H1529" s="602">
        <v>1</v>
      </c>
      <c r="I1529" s="601">
        <v>0.55000000000000004</v>
      </c>
      <c r="J1529" s="601">
        <v>0.55000000000000004</v>
      </c>
    </row>
    <row r="1530" spans="1:10" ht="24" customHeight="1">
      <c r="A1530" s="604" t="s">
        <v>13666</v>
      </c>
      <c r="B1530" s="605" t="s">
        <v>13766</v>
      </c>
      <c r="C1530" s="604" t="s">
        <v>20</v>
      </c>
      <c r="D1530" s="604" t="s">
        <v>12079</v>
      </c>
      <c r="E1530" s="682" t="s">
        <v>13765</v>
      </c>
      <c r="F1530" s="682"/>
      <c r="G1530" s="603" t="s">
        <v>3</v>
      </c>
      <c r="H1530" s="602">
        <v>1</v>
      </c>
      <c r="I1530" s="601">
        <v>0.06</v>
      </c>
      <c r="J1530" s="601">
        <v>0.06</v>
      </c>
    </row>
    <row r="1531" spans="1:10" ht="24" customHeight="1">
      <c r="A1531" s="604" t="s">
        <v>13666</v>
      </c>
      <c r="B1531" s="605" t="s">
        <v>13764</v>
      </c>
      <c r="C1531" s="604" t="s">
        <v>20</v>
      </c>
      <c r="D1531" s="604" t="s">
        <v>12694</v>
      </c>
      <c r="E1531" s="682" t="s">
        <v>13763</v>
      </c>
      <c r="F1531" s="682"/>
      <c r="G1531" s="603" t="s">
        <v>3</v>
      </c>
      <c r="H1531" s="602">
        <v>1</v>
      </c>
      <c r="I1531" s="601">
        <v>0.71</v>
      </c>
      <c r="J1531" s="601">
        <v>0.71</v>
      </c>
    </row>
    <row r="1532" spans="1:10" ht="24" customHeight="1">
      <c r="A1532" s="604" t="s">
        <v>13666</v>
      </c>
      <c r="B1532" s="605" t="s">
        <v>13847</v>
      </c>
      <c r="C1532" s="604" t="s">
        <v>20</v>
      </c>
      <c r="D1532" s="604" t="s">
        <v>13192</v>
      </c>
      <c r="E1532" s="682" t="s">
        <v>13767</v>
      </c>
      <c r="F1532" s="682"/>
      <c r="G1532" s="603" t="s">
        <v>3</v>
      </c>
      <c r="H1532" s="602">
        <v>1</v>
      </c>
      <c r="I1532" s="601">
        <v>13.07</v>
      </c>
      <c r="J1532" s="601">
        <v>13.07</v>
      </c>
    </row>
    <row r="1533" spans="1:10" ht="25.5">
      <c r="A1533" s="600"/>
      <c r="B1533" s="600"/>
      <c r="C1533" s="600"/>
      <c r="D1533" s="600"/>
      <c r="E1533" s="600" t="s">
        <v>13662</v>
      </c>
      <c r="F1533" s="599">
        <v>7.1715745000000002</v>
      </c>
      <c r="G1533" s="600" t="s">
        <v>13661</v>
      </c>
      <c r="H1533" s="599">
        <v>6.03</v>
      </c>
      <c r="I1533" s="600" t="s">
        <v>13660</v>
      </c>
      <c r="J1533" s="599">
        <v>13.2</v>
      </c>
    </row>
    <row r="1534" spans="1:10" ht="15" thickBot="1">
      <c r="A1534" s="600"/>
      <c r="B1534" s="600"/>
      <c r="C1534" s="600"/>
      <c r="D1534" s="600"/>
      <c r="E1534" s="600" t="s">
        <v>13659</v>
      </c>
      <c r="F1534" s="599">
        <v>4.71</v>
      </c>
      <c r="G1534" s="600"/>
      <c r="H1534" s="683" t="s">
        <v>13658</v>
      </c>
      <c r="I1534" s="683"/>
      <c r="J1534" s="599">
        <v>21.72</v>
      </c>
    </row>
    <row r="1535" spans="1:10" ht="0.95" customHeight="1" thickTop="1">
      <c r="A1535" s="598"/>
      <c r="B1535" s="598"/>
      <c r="C1535" s="598"/>
      <c r="D1535" s="598"/>
      <c r="E1535" s="598"/>
      <c r="F1535" s="598"/>
      <c r="G1535" s="598"/>
      <c r="H1535" s="598"/>
      <c r="I1535" s="598"/>
      <c r="J1535" s="598"/>
    </row>
    <row r="1536" spans="1:10" ht="18" customHeight="1">
      <c r="A1536" s="613" t="s">
        <v>14294</v>
      </c>
      <c r="B1536" s="611" t="s">
        <v>13677</v>
      </c>
      <c r="C1536" s="613" t="s">
        <v>13676</v>
      </c>
      <c r="D1536" s="613" t="s">
        <v>13675</v>
      </c>
      <c r="E1536" s="684" t="s">
        <v>13674</v>
      </c>
      <c r="F1536" s="684"/>
      <c r="G1536" s="612" t="s">
        <v>13673</v>
      </c>
      <c r="H1536" s="611" t="s">
        <v>13672</v>
      </c>
      <c r="I1536" s="611" t="s">
        <v>13671</v>
      </c>
      <c r="J1536" s="611" t="s">
        <v>13670</v>
      </c>
    </row>
    <row r="1537" spans="1:10" ht="24" customHeight="1">
      <c r="A1537" s="609" t="s">
        <v>13669</v>
      </c>
      <c r="B1537" s="610" t="s">
        <v>14083</v>
      </c>
      <c r="C1537" s="609" t="s">
        <v>20</v>
      </c>
      <c r="D1537" s="609" t="s">
        <v>7722</v>
      </c>
      <c r="E1537" s="685" t="s">
        <v>13690</v>
      </c>
      <c r="F1537" s="685"/>
      <c r="G1537" s="608" t="s">
        <v>3</v>
      </c>
      <c r="H1537" s="607">
        <v>1</v>
      </c>
      <c r="I1537" s="606">
        <v>18.239999999999998</v>
      </c>
      <c r="J1537" s="606">
        <v>18.239999999999998</v>
      </c>
    </row>
    <row r="1538" spans="1:10" ht="24" customHeight="1">
      <c r="A1538" s="617" t="s">
        <v>13683</v>
      </c>
      <c r="B1538" s="618" t="s">
        <v>13854</v>
      </c>
      <c r="C1538" s="617" t="s">
        <v>20</v>
      </c>
      <c r="D1538" s="617" t="s">
        <v>7823</v>
      </c>
      <c r="E1538" s="686" t="s">
        <v>13690</v>
      </c>
      <c r="F1538" s="686"/>
      <c r="G1538" s="616" t="s">
        <v>3</v>
      </c>
      <c r="H1538" s="615">
        <v>1</v>
      </c>
      <c r="I1538" s="614">
        <v>0.11</v>
      </c>
      <c r="J1538" s="614">
        <v>0.11</v>
      </c>
    </row>
    <row r="1539" spans="1:10" ht="24" customHeight="1">
      <c r="A1539" s="604" t="s">
        <v>13666</v>
      </c>
      <c r="B1539" s="605" t="s">
        <v>13773</v>
      </c>
      <c r="C1539" s="604" t="s">
        <v>20</v>
      </c>
      <c r="D1539" s="604" t="s">
        <v>8243</v>
      </c>
      <c r="E1539" s="682" t="s">
        <v>13769</v>
      </c>
      <c r="F1539" s="682"/>
      <c r="G1539" s="603" t="s">
        <v>3</v>
      </c>
      <c r="H1539" s="602">
        <v>1</v>
      </c>
      <c r="I1539" s="601">
        <v>0.96</v>
      </c>
      <c r="J1539" s="601">
        <v>0.96</v>
      </c>
    </row>
    <row r="1540" spans="1:10" ht="24" customHeight="1">
      <c r="A1540" s="604" t="s">
        <v>13666</v>
      </c>
      <c r="B1540" s="605" t="s">
        <v>14296</v>
      </c>
      <c r="C1540" s="604" t="s">
        <v>20</v>
      </c>
      <c r="D1540" s="604" t="s">
        <v>10228</v>
      </c>
      <c r="E1540" s="682" t="s">
        <v>13678</v>
      </c>
      <c r="F1540" s="682"/>
      <c r="G1540" s="603" t="s">
        <v>3</v>
      </c>
      <c r="H1540" s="602">
        <v>1</v>
      </c>
      <c r="I1540" s="601">
        <v>0.89</v>
      </c>
      <c r="J1540" s="601">
        <v>0.89</v>
      </c>
    </row>
    <row r="1541" spans="1:10" ht="24" customHeight="1">
      <c r="A1541" s="604" t="s">
        <v>13666</v>
      </c>
      <c r="B1541" s="605" t="s">
        <v>14295</v>
      </c>
      <c r="C1541" s="604" t="s">
        <v>20</v>
      </c>
      <c r="D1541" s="604" t="s">
        <v>10086</v>
      </c>
      <c r="E1541" s="682" t="s">
        <v>13678</v>
      </c>
      <c r="F1541" s="682"/>
      <c r="G1541" s="603" t="s">
        <v>3</v>
      </c>
      <c r="H1541" s="602">
        <v>1</v>
      </c>
      <c r="I1541" s="601">
        <v>1.3</v>
      </c>
      <c r="J1541" s="601">
        <v>1.3</v>
      </c>
    </row>
    <row r="1542" spans="1:10" ht="24" customHeight="1">
      <c r="A1542" s="604" t="s">
        <v>13666</v>
      </c>
      <c r="B1542" s="605" t="s">
        <v>13770</v>
      </c>
      <c r="C1542" s="604" t="s">
        <v>20</v>
      </c>
      <c r="D1542" s="604" t="s">
        <v>10155</v>
      </c>
      <c r="E1542" s="682" t="s">
        <v>13769</v>
      </c>
      <c r="F1542" s="682"/>
      <c r="G1542" s="603" t="s">
        <v>3</v>
      </c>
      <c r="H1542" s="602">
        <v>1</v>
      </c>
      <c r="I1542" s="601">
        <v>0.55000000000000004</v>
      </c>
      <c r="J1542" s="601">
        <v>0.55000000000000004</v>
      </c>
    </row>
    <row r="1543" spans="1:10" ht="24" customHeight="1">
      <c r="A1543" s="604" t="s">
        <v>13666</v>
      </c>
      <c r="B1543" s="605" t="s">
        <v>13766</v>
      </c>
      <c r="C1543" s="604" t="s">
        <v>20</v>
      </c>
      <c r="D1543" s="604" t="s">
        <v>12079</v>
      </c>
      <c r="E1543" s="682" t="s">
        <v>13765</v>
      </c>
      <c r="F1543" s="682"/>
      <c r="G1543" s="603" t="s">
        <v>3</v>
      </c>
      <c r="H1543" s="602">
        <v>1</v>
      </c>
      <c r="I1543" s="601">
        <v>0.06</v>
      </c>
      <c r="J1543" s="601">
        <v>0.06</v>
      </c>
    </row>
    <row r="1544" spans="1:10" ht="24" customHeight="1">
      <c r="A1544" s="604" t="s">
        <v>13666</v>
      </c>
      <c r="B1544" s="605" t="s">
        <v>13853</v>
      </c>
      <c r="C1544" s="604" t="s">
        <v>20</v>
      </c>
      <c r="D1544" s="604" t="s">
        <v>12132</v>
      </c>
      <c r="E1544" s="682" t="s">
        <v>13767</v>
      </c>
      <c r="F1544" s="682"/>
      <c r="G1544" s="603" t="s">
        <v>3</v>
      </c>
      <c r="H1544" s="602">
        <v>1</v>
      </c>
      <c r="I1544" s="601">
        <v>13.66</v>
      </c>
      <c r="J1544" s="601">
        <v>13.66</v>
      </c>
    </row>
    <row r="1545" spans="1:10" ht="24" customHeight="1">
      <c r="A1545" s="604" t="s">
        <v>13666</v>
      </c>
      <c r="B1545" s="605" t="s">
        <v>13764</v>
      </c>
      <c r="C1545" s="604" t="s">
        <v>20</v>
      </c>
      <c r="D1545" s="604" t="s">
        <v>12694</v>
      </c>
      <c r="E1545" s="682" t="s">
        <v>13763</v>
      </c>
      <c r="F1545" s="682"/>
      <c r="G1545" s="603" t="s">
        <v>3</v>
      </c>
      <c r="H1545" s="602">
        <v>1</v>
      </c>
      <c r="I1545" s="601">
        <v>0.71</v>
      </c>
      <c r="J1545" s="601">
        <v>0.71</v>
      </c>
    </row>
    <row r="1546" spans="1:10" ht="25.5">
      <c r="A1546" s="600"/>
      <c r="B1546" s="600"/>
      <c r="C1546" s="600"/>
      <c r="D1546" s="600"/>
      <c r="E1546" s="600" t="s">
        <v>13662</v>
      </c>
      <c r="F1546" s="599">
        <v>7.4812561000000004</v>
      </c>
      <c r="G1546" s="600" t="s">
        <v>13661</v>
      </c>
      <c r="H1546" s="599">
        <v>6.29</v>
      </c>
      <c r="I1546" s="600" t="s">
        <v>13660</v>
      </c>
      <c r="J1546" s="599">
        <v>13.77</v>
      </c>
    </row>
    <row r="1547" spans="1:10" ht="15" thickBot="1">
      <c r="A1547" s="600"/>
      <c r="B1547" s="600"/>
      <c r="C1547" s="600"/>
      <c r="D1547" s="600"/>
      <c r="E1547" s="600" t="s">
        <v>13659</v>
      </c>
      <c r="F1547" s="599">
        <v>5.05</v>
      </c>
      <c r="G1547" s="600"/>
      <c r="H1547" s="683" t="s">
        <v>13658</v>
      </c>
      <c r="I1547" s="683"/>
      <c r="J1547" s="599">
        <v>23.29</v>
      </c>
    </row>
    <row r="1548" spans="1:10" ht="0.95" customHeight="1" thickTop="1">
      <c r="A1548" s="598"/>
      <c r="B1548" s="598"/>
      <c r="C1548" s="598"/>
      <c r="D1548" s="598"/>
      <c r="E1548" s="598"/>
      <c r="F1548" s="598"/>
      <c r="G1548" s="598"/>
      <c r="H1548" s="598"/>
      <c r="I1548" s="598"/>
      <c r="J1548" s="598"/>
    </row>
    <row r="1549" spans="1:10" ht="18" customHeight="1">
      <c r="A1549" s="613" t="s">
        <v>14294</v>
      </c>
      <c r="B1549" s="611" t="s">
        <v>13677</v>
      </c>
      <c r="C1549" s="613" t="s">
        <v>13676</v>
      </c>
      <c r="D1549" s="613" t="s">
        <v>13675</v>
      </c>
      <c r="E1549" s="684" t="s">
        <v>13674</v>
      </c>
      <c r="F1549" s="684"/>
      <c r="G1549" s="612" t="s">
        <v>13673</v>
      </c>
      <c r="H1549" s="611" t="s">
        <v>13672</v>
      </c>
      <c r="I1549" s="611" t="s">
        <v>13671</v>
      </c>
      <c r="J1549" s="611" t="s">
        <v>13670</v>
      </c>
    </row>
    <row r="1550" spans="1:10" ht="24" customHeight="1">
      <c r="A1550" s="609" t="s">
        <v>13669</v>
      </c>
      <c r="B1550" s="610" t="s">
        <v>14293</v>
      </c>
      <c r="C1550" s="609" t="s">
        <v>20</v>
      </c>
      <c r="D1550" s="609" t="s">
        <v>7727</v>
      </c>
      <c r="E1550" s="685" t="s">
        <v>13690</v>
      </c>
      <c r="F1550" s="685"/>
      <c r="G1550" s="608" t="s">
        <v>3</v>
      </c>
      <c r="H1550" s="607">
        <v>1</v>
      </c>
      <c r="I1550" s="606">
        <v>18.739999999999998</v>
      </c>
      <c r="J1550" s="606">
        <v>18.739999999999998</v>
      </c>
    </row>
    <row r="1551" spans="1:10" ht="24" customHeight="1">
      <c r="A1551" s="617" t="s">
        <v>13683</v>
      </c>
      <c r="B1551" s="618" t="s">
        <v>13850</v>
      </c>
      <c r="C1551" s="617" t="s">
        <v>20</v>
      </c>
      <c r="D1551" s="617" t="s">
        <v>7828</v>
      </c>
      <c r="E1551" s="686" t="s">
        <v>13690</v>
      </c>
      <c r="F1551" s="686"/>
      <c r="G1551" s="616" t="s">
        <v>3</v>
      </c>
      <c r="H1551" s="615">
        <v>1</v>
      </c>
      <c r="I1551" s="614">
        <v>0.12</v>
      </c>
      <c r="J1551" s="614">
        <v>0.12</v>
      </c>
    </row>
    <row r="1552" spans="1:10" ht="24" customHeight="1">
      <c r="A1552" s="604" t="s">
        <v>13666</v>
      </c>
      <c r="B1552" s="605" t="s">
        <v>13773</v>
      </c>
      <c r="C1552" s="604" t="s">
        <v>20</v>
      </c>
      <c r="D1552" s="604" t="s">
        <v>8243</v>
      </c>
      <c r="E1552" s="682" t="s">
        <v>13769</v>
      </c>
      <c r="F1552" s="682"/>
      <c r="G1552" s="603" t="s">
        <v>3</v>
      </c>
      <c r="H1552" s="602">
        <v>1</v>
      </c>
      <c r="I1552" s="601">
        <v>0.96</v>
      </c>
      <c r="J1552" s="601">
        <v>0.96</v>
      </c>
    </row>
    <row r="1553" spans="1:10" ht="24" customHeight="1">
      <c r="A1553" s="604" t="s">
        <v>13666</v>
      </c>
      <c r="B1553" s="605" t="s">
        <v>13986</v>
      </c>
      <c r="C1553" s="604" t="s">
        <v>20</v>
      </c>
      <c r="D1553" s="604" t="s">
        <v>10210</v>
      </c>
      <c r="E1553" s="682" t="s">
        <v>13678</v>
      </c>
      <c r="F1553" s="682"/>
      <c r="G1553" s="603" t="s">
        <v>3</v>
      </c>
      <c r="H1553" s="602">
        <v>1</v>
      </c>
      <c r="I1553" s="601">
        <v>0.38</v>
      </c>
      <c r="J1553" s="601">
        <v>0.38</v>
      </c>
    </row>
    <row r="1554" spans="1:10" ht="24" customHeight="1">
      <c r="A1554" s="604" t="s">
        <v>13666</v>
      </c>
      <c r="B1554" s="605" t="s">
        <v>13985</v>
      </c>
      <c r="C1554" s="604" t="s">
        <v>20</v>
      </c>
      <c r="D1554" s="604" t="s">
        <v>10068</v>
      </c>
      <c r="E1554" s="682" t="s">
        <v>13678</v>
      </c>
      <c r="F1554" s="682"/>
      <c r="G1554" s="603" t="s">
        <v>3</v>
      </c>
      <c r="H1554" s="602">
        <v>1</v>
      </c>
      <c r="I1554" s="601">
        <v>1.05</v>
      </c>
      <c r="J1554" s="601">
        <v>1.05</v>
      </c>
    </row>
    <row r="1555" spans="1:10" ht="24" customHeight="1">
      <c r="A1555" s="604" t="s">
        <v>13666</v>
      </c>
      <c r="B1555" s="605" t="s">
        <v>13770</v>
      </c>
      <c r="C1555" s="604" t="s">
        <v>20</v>
      </c>
      <c r="D1555" s="604" t="s">
        <v>10155</v>
      </c>
      <c r="E1555" s="682" t="s">
        <v>13769</v>
      </c>
      <c r="F1555" s="682"/>
      <c r="G1555" s="603" t="s">
        <v>3</v>
      </c>
      <c r="H1555" s="602">
        <v>1</v>
      </c>
      <c r="I1555" s="601">
        <v>0.55000000000000004</v>
      </c>
      <c r="J1555" s="601">
        <v>0.55000000000000004</v>
      </c>
    </row>
    <row r="1556" spans="1:10" ht="24" customHeight="1">
      <c r="A1556" s="604" t="s">
        <v>13666</v>
      </c>
      <c r="B1556" s="605" t="s">
        <v>13766</v>
      </c>
      <c r="C1556" s="604" t="s">
        <v>20</v>
      </c>
      <c r="D1556" s="604" t="s">
        <v>12079</v>
      </c>
      <c r="E1556" s="682" t="s">
        <v>13765</v>
      </c>
      <c r="F1556" s="682"/>
      <c r="G1556" s="603" t="s">
        <v>3</v>
      </c>
      <c r="H1556" s="602">
        <v>1</v>
      </c>
      <c r="I1556" s="601">
        <v>0.06</v>
      </c>
      <c r="J1556" s="601">
        <v>0.06</v>
      </c>
    </row>
    <row r="1557" spans="1:10" ht="24" customHeight="1">
      <c r="A1557" s="604" t="s">
        <v>13666</v>
      </c>
      <c r="B1557" s="605" t="s">
        <v>13849</v>
      </c>
      <c r="C1557" s="604" t="s">
        <v>20</v>
      </c>
      <c r="D1557" s="604" t="s">
        <v>12558</v>
      </c>
      <c r="E1557" s="682" t="s">
        <v>13767</v>
      </c>
      <c r="F1557" s="682"/>
      <c r="G1557" s="603" t="s">
        <v>3</v>
      </c>
      <c r="H1557" s="602">
        <v>1</v>
      </c>
      <c r="I1557" s="601">
        <v>14.91</v>
      </c>
      <c r="J1557" s="601">
        <v>14.91</v>
      </c>
    </row>
    <row r="1558" spans="1:10" ht="24" customHeight="1">
      <c r="A1558" s="604" t="s">
        <v>13666</v>
      </c>
      <c r="B1558" s="605" t="s">
        <v>13764</v>
      </c>
      <c r="C1558" s="604" t="s">
        <v>20</v>
      </c>
      <c r="D1558" s="604" t="s">
        <v>12694</v>
      </c>
      <c r="E1558" s="682" t="s">
        <v>13763</v>
      </c>
      <c r="F1558" s="682"/>
      <c r="G1558" s="603" t="s">
        <v>3</v>
      </c>
      <c r="H1558" s="602">
        <v>1</v>
      </c>
      <c r="I1558" s="601">
        <v>0.71</v>
      </c>
      <c r="J1558" s="601">
        <v>0.71</v>
      </c>
    </row>
    <row r="1559" spans="1:10" ht="25.5">
      <c r="A1559" s="600"/>
      <c r="B1559" s="600"/>
      <c r="C1559" s="600"/>
      <c r="D1559" s="600"/>
      <c r="E1559" s="600" t="s">
        <v>13662</v>
      </c>
      <c r="F1559" s="599">
        <v>8.1658155000000008</v>
      </c>
      <c r="G1559" s="600" t="s">
        <v>13661</v>
      </c>
      <c r="H1559" s="599">
        <v>6.86</v>
      </c>
      <c r="I1559" s="600" t="s">
        <v>13660</v>
      </c>
      <c r="J1559" s="599">
        <v>15.03</v>
      </c>
    </row>
    <row r="1560" spans="1:10" ht="15" thickBot="1">
      <c r="A1560" s="600"/>
      <c r="B1560" s="600"/>
      <c r="C1560" s="600"/>
      <c r="D1560" s="600"/>
      <c r="E1560" s="600" t="s">
        <v>13659</v>
      </c>
      <c r="F1560" s="599">
        <v>5.19</v>
      </c>
      <c r="G1560" s="600"/>
      <c r="H1560" s="683" t="s">
        <v>13658</v>
      </c>
      <c r="I1560" s="683"/>
      <c r="J1560" s="599">
        <v>23.93</v>
      </c>
    </row>
    <row r="1561" spans="1:10" ht="0.95" customHeight="1" thickTop="1">
      <c r="A1561" s="598"/>
      <c r="B1561" s="598"/>
      <c r="C1561" s="598"/>
      <c r="D1561" s="598"/>
      <c r="E1561" s="598"/>
      <c r="F1561" s="598"/>
      <c r="G1561" s="598"/>
      <c r="H1561" s="598"/>
      <c r="I1561" s="598"/>
      <c r="J1561" s="598"/>
    </row>
    <row r="1562" spans="1:10" ht="18" customHeight="1">
      <c r="A1562" s="613" t="s">
        <v>13981</v>
      </c>
      <c r="B1562" s="611" t="s">
        <v>13677</v>
      </c>
      <c r="C1562" s="613" t="s">
        <v>13676</v>
      </c>
      <c r="D1562" s="613" t="s">
        <v>13675</v>
      </c>
      <c r="E1562" s="684" t="s">
        <v>13674</v>
      </c>
      <c r="F1562" s="684"/>
      <c r="G1562" s="612" t="s">
        <v>13673</v>
      </c>
      <c r="H1562" s="611" t="s">
        <v>13672</v>
      </c>
      <c r="I1562" s="611" t="s">
        <v>13671</v>
      </c>
      <c r="J1562" s="611" t="s">
        <v>13670</v>
      </c>
    </row>
    <row r="1563" spans="1:10" ht="48" customHeight="1">
      <c r="A1563" s="609" t="s">
        <v>13669</v>
      </c>
      <c r="B1563" s="610" t="s">
        <v>13836</v>
      </c>
      <c r="C1563" s="609" t="s">
        <v>20</v>
      </c>
      <c r="D1563" s="609" t="s">
        <v>1518</v>
      </c>
      <c r="E1563" s="685" t="s">
        <v>13667</v>
      </c>
      <c r="F1563" s="685"/>
      <c r="G1563" s="608" t="s">
        <v>1470</v>
      </c>
      <c r="H1563" s="607">
        <v>1</v>
      </c>
      <c r="I1563" s="606">
        <v>1.56</v>
      </c>
      <c r="J1563" s="606">
        <v>1.56</v>
      </c>
    </row>
    <row r="1564" spans="1:10" ht="36" customHeight="1">
      <c r="A1564" s="617" t="s">
        <v>13683</v>
      </c>
      <c r="B1564" s="618" t="s">
        <v>13957</v>
      </c>
      <c r="C1564" s="617" t="s">
        <v>20</v>
      </c>
      <c r="D1564" s="617" t="s">
        <v>1895</v>
      </c>
      <c r="E1564" s="686" t="s">
        <v>13667</v>
      </c>
      <c r="F1564" s="686"/>
      <c r="G1564" s="616" t="s">
        <v>3</v>
      </c>
      <c r="H1564" s="615">
        <v>1</v>
      </c>
      <c r="I1564" s="614">
        <v>0.03</v>
      </c>
      <c r="J1564" s="614">
        <v>0.03</v>
      </c>
    </row>
    <row r="1565" spans="1:10" ht="48" customHeight="1">
      <c r="A1565" s="617" t="s">
        <v>13683</v>
      </c>
      <c r="B1565" s="618" t="s">
        <v>13956</v>
      </c>
      <c r="C1565" s="617" t="s">
        <v>20</v>
      </c>
      <c r="D1565" s="617" t="s">
        <v>1896</v>
      </c>
      <c r="E1565" s="686" t="s">
        <v>13667</v>
      </c>
      <c r="F1565" s="686"/>
      <c r="G1565" s="616" t="s">
        <v>3</v>
      </c>
      <c r="H1565" s="615">
        <v>1</v>
      </c>
      <c r="I1565" s="614">
        <v>0.25</v>
      </c>
      <c r="J1565" s="614">
        <v>0.25</v>
      </c>
    </row>
    <row r="1566" spans="1:10" ht="48" customHeight="1">
      <c r="A1566" s="617" t="s">
        <v>13683</v>
      </c>
      <c r="B1566" s="618" t="s">
        <v>13954</v>
      </c>
      <c r="C1566" s="617" t="s">
        <v>20</v>
      </c>
      <c r="D1566" s="617" t="s">
        <v>1897</v>
      </c>
      <c r="E1566" s="686" t="s">
        <v>13667</v>
      </c>
      <c r="F1566" s="686"/>
      <c r="G1566" s="616" t="s">
        <v>3</v>
      </c>
      <c r="H1566" s="615">
        <v>1</v>
      </c>
      <c r="I1566" s="614">
        <v>1.02</v>
      </c>
      <c r="J1566" s="614">
        <v>1.02</v>
      </c>
    </row>
    <row r="1567" spans="1:10" ht="48" customHeight="1">
      <c r="A1567" s="617" t="s">
        <v>13683</v>
      </c>
      <c r="B1567" s="618" t="s">
        <v>13958</v>
      </c>
      <c r="C1567" s="617" t="s">
        <v>20</v>
      </c>
      <c r="D1567" s="617" t="s">
        <v>1894</v>
      </c>
      <c r="E1567" s="686" t="s">
        <v>13667</v>
      </c>
      <c r="F1567" s="686"/>
      <c r="G1567" s="616" t="s">
        <v>3</v>
      </c>
      <c r="H1567" s="615">
        <v>1</v>
      </c>
      <c r="I1567" s="614">
        <v>0.26</v>
      </c>
      <c r="J1567" s="614">
        <v>0.26</v>
      </c>
    </row>
    <row r="1568" spans="1:10" ht="25.5">
      <c r="A1568" s="600"/>
      <c r="B1568" s="600"/>
      <c r="C1568" s="600"/>
      <c r="D1568" s="600"/>
      <c r="E1568" s="600" t="s">
        <v>13662</v>
      </c>
      <c r="F1568" s="599">
        <v>0</v>
      </c>
      <c r="G1568" s="600" t="s">
        <v>13661</v>
      </c>
      <c r="H1568" s="599">
        <v>0</v>
      </c>
      <c r="I1568" s="600" t="s">
        <v>13660</v>
      </c>
      <c r="J1568" s="599">
        <v>0</v>
      </c>
    </row>
    <row r="1569" spans="1:10" ht="15" thickBot="1">
      <c r="A1569" s="600"/>
      <c r="B1569" s="600"/>
      <c r="C1569" s="600"/>
      <c r="D1569" s="600"/>
      <c r="E1569" s="600" t="s">
        <v>13659</v>
      </c>
      <c r="F1569" s="599">
        <v>0.43</v>
      </c>
      <c r="G1569" s="600"/>
      <c r="H1569" s="683" t="s">
        <v>13658</v>
      </c>
      <c r="I1569" s="683"/>
      <c r="J1569" s="599">
        <v>1.99</v>
      </c>
    </row>
    <row r="1570" spans="1:10" ht="0.95" customHeight="1" thickTop="1">
      <c r="A1570" s="598"/>
      <c r="B1570" s="598"/>
      <c r="C1570" s="598"/>
      <c r="D1570" s="598"/>
      <c r="E1570" s="598"/>
      <c r="F1570" s="598"/>
      <c r="G1570" s="598"/>
      <c r="H1570" s="598"/>
      <c r="I1570" s="598"/>
      <c r="J1570" s="598"/>
    </row>
    <row r="1571" spans="1:10" ht="18" customHeight="1">
      <c r="A1571" s="613" t="s">
        <v>13981</v>
      </c>
      <c r="B1571" s="611" t="s">
        <v>13677</v>
      </c>
      <c r="C1571" s="613" t="s">
        <v>13676</v>
      </c>
      <c r="D1571" s="613" t="s">
        <v>13675</v>
      </c>
      <c r="E1571" s="684" t="s">
        <v>13674</v>
      </c>
      <c r="F1571" s="684"/>
      <c r="G1571" s="612" t="s">
        <v>13673</v>
      </c>
      <c r="H1571" s="611" t="s">
        <v>13672</v>
      </c>
      <c r="I1571" s="611" t="s">
        <v>13671</v>
      </c>
      <c r="J1571" s="611" t="s">
        <v>13670</v>
      </c>
    </row>
    <row r="1572" spans="1:10" ht="36" customHeight="1">
      <c r="A1572" s="609" t="s">
        <v>13669</v>
      </c>
      <c r="B1572" s="610" t="s">
        <v>14029</v>
      </c>
      <c r="C1572" s="609" t="s">
        <v>20</v>
      </c>
      <c r="D1572" s="609" t="s">
        <v>1554</v>
      </c>
      <c r="E1572" s="685" t="s">
        <v>13667</v>
      </c>
      <c r="F1572" s="685"/>
      <c r="G1572" s="608" t="s">
        <v>1470</v>
      </c>
      <c r="H1572" s="607">
        <v>1</v>
      </c>
      <c r="I1572" s="606">
        <v>8.7899999999999991</v>
      </c>
      <c r="J1572" s="606">
        <v>8.7899999999999991</v>
      </c>
    </row>
    <row r="1573" spans="1:10" ht="36" customHeight="1">
      <c r="A1573" s="617" t="s">
        <v>13683</v>
      </c>
      <c r="B1573" s="618" t="s">
        <v>13749</v>
      </c>
      <c r="C1573" s="617" t="s">
        <v>20</v>
      </c>
      <c r="D1573" s="617" t="s">
        <v>2077</v>
      </c>
      <c r="E1573" s="686" t="s">
        <v>13667</v>
      </c>
      <c r="F1573" s="686"/>
      <c r="G1573" s="616" t="s">
        <v>3</v>
      </c>
      <c r="H1573" s="615">
        <v>1</v>
      </c>
      <c r="I1573" s="614">
        <v>0.46</v>
      </c>
      <c r="J1573" s="614">
        <v>0.46</v>
      </c>
    </row>
    <row r="1574" spans="1:10" ht="36" customHeight="1">
      <c r="A1574" s="617" t="s">
        <v>13683</v>
      </c>
      <c r="B1574" s="618" t="s">
        <v>13747</v>
      </c>
      <c r="C1574" s="617" t="s">
        <v>20</v>
      </c>
      <c r="D1574" s="617" t="s">
        <v>2079</v>
      </c>
      <c r="E1574" s="686" t="s">
        <v>13667</v>
      </c>
      <c r="F1574" s="686"/>
      <c r="G1574" s="616" t="s">
        <v>3</v>
      </c>
      <c r="H1574" s="615">
        <v>1</v>
      </c>
      <c r="I1574" s="614">
        <v>0.57999999999999996</v>
      </c>
      <c r="J1574" s="614">
        <v>0.57999999999999996</v>
      </c>
    </row>
    <row r="1575" spans="1:10" ht="36" customHeight="1">
      <c r="A1575" s="617" t="s">
        <v>13683</v>
      </c>
      <c r="B1575" s="618" t="s">
        <v>13748</v>
      </c>
      <c r="C1575" s="617" t="s">
        <v>20</v>
      </c>
      <c r="D1575" s="617" t="s">
        <v>2078</v>
      </c>
      <c r="E1575" s="686" t="s">
        <v>13667</v>
      </c>
      <c r="F1575" s="686"/>
      <c r="G1575" s="616" t="s">
        <v>3</v>
      </c>
      <c r="H1575" s="615">
        <v>1</v>
      </c>
      <c r="I1575" s="614">
        <v>0.06</v>
      </c>
      <c r="J1575" s="614">
        <v>0.06</v>
      </c>
    </row>
    <row r="1576" spans="1:10" ht="36" customHeight="1">
      <c r="A1576" s="617" t="s">
        <v>13683</v>
      </c>
      <c r="B1576" s="618" t="s">
        <v>13745</v>
      </c>
      <c r="C1576" s="617" t="s">
        <v>20</v>
      </c>
      <c r="D1576" s="617" t="s">
        <v>2080</v>
      </c>
      <c r="E1576" s="686" t="s">
        <v>13667</v>
      </c>
      <c r="F1576" s="686"/>
      <c r="G1576" s="616" t="s">
        <v>3</v>
      </c>
      <c r="H1576" s="615">
        <v>1</v>
      </c>
      <c r="I1576" s="614">
        <v>7.69</v>
      </c>
      <c r="J1576" s="614">
        <v>7.69</v>
      </c>
    </row>
    <row r="1577" spans="1:10" ht="25.5">
      <c r="A1577" s="600"/>
      <c r="B1577" s="600"/>
      <c r="C1577" s="600"/>
      <c r="D1577" s="600"/>
      <c r="E1577" s="600" t="s">
        <v>13662</v>
      </c>
      <c r="F1577" s="599">
        <v>0</v>
      </c>
      <c r="G1577" s="600" t="s">
        <v>13661</v>
      </c>
      <c r="H1577" s="599">
        <v>0</v>
      </c>
      <c r="I1577" s="600" t="s">
        <v>13660</v>
      </c>
      <c r="J1577" s="599">
        <v>0</v>
      </c>
    </row>
    <row r="1578" spans="1:10" ht="15" thickBot="1">
      <c r="A1578" s="600"/>
      <c r="B1578" s="600"/>
      <c r="C1578" s="600"/>
      <c r="D1578" s="600"/>
      <c r="E1578" s="600" t="s">
        <v>13659</v>
      </c>
      <c r="F1578" s="599">
        <v>2.4300000000000002</v>
      </c>
      <c r="G1578" s="600"/>
      <c r="H1578" s="683" t="s">
        <v>13658</v>
      </c>
      <c r="I1578" s="683"/>
      <c r="J1578" s="599">
        <v>11.22</v>
      </c>
    </row>
    <row r="1579" spans="1:10" ht="0.95" customHeight="1" thickTop="1">
      <c r="A1579" s="598"/>
      <c r="B1579" s="598"/>
      <c r="C1579" s="598"/>
      <c r="D1579" s="598"/>
      <c r="E1579" s="598"/>
      <c r="F1579" s="598"/>
      <c r="G1579" s="598"/>
      <c r="H1579" s="598"/>
      <c r="I1579" s="598"/>
      <c r="J1579" s="598"/>
    </row>
    <row r="1580" spans="1:10" ht="18" customHeight="1">
      <c r="A1580" s="613" t="s">
        <v>13981</v>
      </c>
      <c r="B1580" s="611" t="s">
        <v>13677</v>
      </c>
      <c r="C1580" s="613" t="s">
        <v>13676</v>
      </c>
      <c r="D1580" s="613" t="s">
        <v>13675</v>
      </c>
      <c r="E1580" s="684" t="s">
        <v>13674</v>
      </c>
      <c r="F1580" s="684"/>
      <c r="G1580" s="612" t="s">
        <v>13673</v>
      </c>
      <c r="H1580" s="611" t="s">
        <v>13672</v>
      </c>
      <c r="I1580" s="611" t="s">
        <v>13671</v>
      </c>
      <c r="J1580" s="611" t="s">
        <v>13670</v>
      </c>
    </row>
    <row r="1581" spans="1:10" ht="48" customHeight="1">
      <c r="A1581" s="609" t="s">
        <v>13669</v>
      </c>
      <c r="B1581" s="610" t="s">
        <v>13835</v>
      </c>
      <c r="C1581" s="609" t="s">
        <v>20</v>
      </c>
      <c r="D1581" s="609" t="s">
        <v>1663</v>
      </c>
      <c r="E1581" s="685" t="s">
        <v>13667</v>
      </c>
      <c r="F1581" s="685"/>
      <c r="G1581" s="608" t="s">
        <v>1617</v>
      </c>
      <c r="H1581" s="607">
        <v>1</v>
      </c>
      <c r="I1581" s="606">
        <v>0.28999999999999998</v>
      </c>
      <c r="J1581" s="606">
        <v>0.28999999999999998</v>
      </c>
    </row>
    <row r="1582" spans="1:10" ht="36" customHeight="1">
      <c r="A1582" s="617" t="s">
        <v>13683</v>
      </c>
      <c r="B1582" s="618" t="s">
        <v>13957</v>
      </c>
      <c r="C1582" s="617" t="s">
        <v>20</v>
      </c>
      <c r="D1582" s="617" t="s">
        <v>1895</v>
      </c>
      <c r="E1582" s="686" t="s">
        <v>13667</v>
      </c>
      <c r="F1582" s="686"/>
      <c r="G1582" s="616" t="s">
        <v>3</v>
      </c>
      <c r="H1582" s="615">
        <v>1</v>
      </c>
      <c r="I1582" s="614">
        <v>0.03</v>
      </c>
      <c r="J1582" s="614">
        <v>0.03</v>
      </c>
    </row>
    <row r="1583" spans="1:10" ht="48" customHeight="1">
      <c r="A1583" s="617" t="s">
        <v>13683</v>
      </c>
      <c r="B1583" s="618" t="s">
        <v>13958</v>
      </c>
      <c r="C1583" s="617" t="s">
        <v>20</v>
      </c>
      <c r="D1583" s="617" t="s">
        <v>1894</v>
      </c>
      <c r="E1583" s="686" t="s">
        <v>13667</v>
      </c>
      <c r="F1583" s="686"/>
      <c r="G1583" s="616" t="s">
        <v>3</v>
      </c>
      <c r="H1583" s="615">
        <v>1</v>
      </c>
      <c r="I1583" s="614">
        <v>0.26</v>
      </c>
      <c r="J1583" s="614">
        <v>0.26</v>
      </c>
    </row>
    <row r="1584" spans="1:10" ht="25.5">
      <c r="A1584" s="600"/>
      <c r="B1584" s="600"/>
      <c r="C1584" s="600"/>
      <c r="D1584" s="600"/>
      <c r="E1584" s="600" t="s">
        <v>13662</v>
      </c>
      <c r="F1584" s="599">
        <v>0</v>
      </c>
      <c r="G1584" s="600" t="s">
        <v>13661</v>
      </c>
      <c r="H1584" s="599">
        <v>0</v>
      </c>
      <c r="I1584" s="600" t="s">
        <v>13660</v>
      </c>
      <c r="J1584" s="599">
        <v>0</v>
      </c>
    </row>
    <row r="1585" spans="1:10" ht="15" thickBot="1">
      <c r="A1585" s="600"/>
      <c r="B1585" s="600"/>
      <c r="C1585" s="600"/>
      <c r="D1585" s="600"/>
      <c r="E1585" s="600" t="s">
        <v>13659</v>
      </c>
      <c r="F1585" s="599">
        <v>0.08</v>
      </c>
      <c r="G1585" s="600"/>
      <c r="H1585" s="683" t="s">
        <v>13658</v>
      </c>
      <c r="I1585" s="683"/>
      <c r="J1585" s="599">
        <v>0.37</v>
      </c>
    </row>
    <row r="1586" spans="1:10" ht="0.95" customHeight="1" thickTop="1">
      <c r="A1586" s="598"/>
      <c r="B1586" s="598"/>
      <c r="C1586" s="598"/>
      <c r="D1586" s="598"/>
      <c r="E1586" s="598"/>
      <c r="F1586" s="598"/>
      <c r="G1586" s="598"/>
      <c r="H1586" s="598"/>
      <c r="I1586" s="598"/>
      <c r="J1586" s="598"/>
    </row>
    <row r="1587" spans="1:10" ht="18" customHeight="1">
      <c r="A1587" s="613" t="s">
        <v>13981</v>
      </c>
      <c r="B1587" s="611" t="s">
        <v>13677</v>
      </c>
      <c r="C1587" s="613" t="s">
        <v>13676</v>
      </c>
      <c r="D1587" s="613" t="s">
        <v>13675</v>
      </c>
      <c r="E1587" s="684" t="s">
        <v>13674</v>
      </c>
      <c r="F1587" s="684"/>
      <c r="G1587" s="612" t="s">
        <v>13673</v>
      </c>
      <c r="H1587" s="611" t="s">
        <v>13672</v>
      </c>
      <c r="I1587" s="611" t="s">
        <v>13671</v>
      </c>
      <c r="J1587" s="611" t="s">
        <v>13670</v>
      </c>
    </row>
    <row r="1588" spans="1:10" ht="36" customHeight="1">
      <c r="A1588" s="609" t="s">
        <v>13669</v>
      </c>
      <c r="B1588" s="610" t="s">
        <v>14028</v>
      </c>
      <c r="C1588" s="609" t="s">
        <v>20</v>
      </c>
      <c r="D1588" s="609" t="s">
        <v>1698</v>
      </c>
      <c r="E1588" s="685" t="s">
        <v>13667</v>
      </c>
      <c r="F1588" s="685"/>
      <c r="G1588" s="608" t="s">
        <v>1617</v>
      </c>
      <c r="H1588" s="607">
        <v>1</v>
      </c>
      <c r="I1588" s="606">
        <v>0.52</v>
      </c>
      <c r="J1588" s="606">
        <v>0.52</v>
      </c>
    </row>
    <row r="1589" spans="1:10" ht="36" customHeight="1">
      <c r="A1589" s="617" t="s">
        <v>13683</v>
      </c>
      <c r="B1589" s="618" t="s">
        <v>13748</v>
      </c>
      <c r="C1589" s="617" t="s">
        <v>20</v>
      </c>
      <c r="D1589" s="617" t="s">
        <v>2078</v>
      </c>
      <c r="E1589" s="686" t="s">
        <v>13667</v>
      </c>
      <c r="F1589" s="686"/>
      <c r="G1589" s="616" t="s">
        <v>3</v>
      </c>
      <c r="H1589" s="615">
        <v>1</v>
      </c>
      <c r="I1589" s="614">
        <v>0.06</v>
      </c>
      <c r="J1589" s="614">
        <v>0.06</v>
      </c>
    </row>
    <row r="1590" spans="1:10" ht="36" customHeight="1">
      <c r="A1590" s="617" t="s">
        <v>13683</v>
      </c>
      <c r="B1590" s="618" t="s">
        <v>13749</v>
      </c>
      <c r="C1590" s="617" t="s">
        <v>20</v>
      </c>
      <c r="D1590" s="617" t="s">
        <v>2077</v>
      </c>
      <c r="E1590" s="686" t="s">
        <v>13667</v>
      </c>
      <c r="F1590" s="686"/>
      <c r="G1590" s="616" t="s">
        <v>3</v>
      </c>
      <c r="H1590" s="615">
        <v>1</v>
      </c>
      <c r="I1590" s="614">
        <v>0.46</v>
      </c>
      <c r="J1590" s="614">
        <v>0.46</v>
      </c>
    </row>
    <row r="1591" spans="1:10" ht="25.5">
      <c r="A1591" s="600"/>
      <c r="B1591" s="600"/>
      <c r="C1591" s="600"/>
      <c r="D1591" s="600"/>
      <c r="E1591" s="600" t="s">
        <v>13662</v>
      </c>
      <c r="F1591" s="599">
        <v>0</v>
      </c>
      <c r="G1591" s="600" t="s">
        <v>13661</v>
      </c>
      <c r="H1591" s="599">
        <v>0</v>
      </c>
      <c r="I1591" s="600" t="s">
        <v>13660</v>
      </c>
      <c r="J1591" s="599">
        <v>0</v>
      </c>
    </row>
    <row r="1592" spans="1:10" ht="15" thickBot="1">
      <c r="A1592" s="600"/>
      <c r="B1592" s="600"/>
      <c r="C1592" s="600"/>
      <c r="D1592" s="600"/>
      <c r="E1592" s="600" t="s">
        <v>13659</v>
      </c>
      <c r="F1592" s="599">
        <v>0.14000000000000001</v>
      </c>
      <c r="G1592" s="600"/>
      <c r="H1592" s="683" t="s">
        <v>13658</v>
      </c>
      <c r="I1592" s="683"/>
      <c r="J1592" s="599">
        <v>0.66</v>
      </c>
    </row>
    <row r="1593" spans="1:10" ht="0.95" customHeight="1" thickTop="1">
      <c r="A1593" s="598"/>
      <c r="B1593" s="598"/>
      <c r="C1593" s="598"/>
      <c r="D1593" s="598"/>
      <c r="E1593" s="598"/>
      <c r="F1593" s="598"/>
      <c r="G1593" s="598"/>
      <c r="H1593" s="598"/>
      <c r="I1593" s="598"/>
      <c r="J1593" s="598"/>
    </row>
    <row r="1594" spans="1:10" ht="18" customHeight="1">
      <c r="A1594" s="613" t="s">
        <v>13981</v>
      </c>
      <c r="B1594" s="611" t="s">
        <v>13677</v>
      </c>
      <c r="C1594" s="613" t="s">
        <v>13676</v>
      </c>
      <c r="D1594" s="613" t="s">
        <v>13675</v>
      </c>
      <c r="E1594" s="684" t="s">
        <v>13674</v>
      </c>
      <c r="F1594" s="684"/>
      <c r="G1594" s="612" t="s">
        <v>13673</v>
      </c>
      <c r="H1594" s="611" t="s">
        <v>13672</v>
      </c>
      <c r="I1594" s="611" t="s">
        <v>13671</v>
      </c>
      <c r="J1594" s="611" t="s">
        <v>13670</v>
      </c>
    </row>
    <row r="1595" spans="1:10" ht="48" customHeight="1">
      <c r="A1595" s="609" t="s">
        <v>13669</v>
      </c>
      <c r="B1595" s="610" t="s">
        <v>14292</v>
      </c>
      <c r="C1595" s="609" t="s">
        <v>20</v>
      </c>
      <c r="D1595" s="609" t="s">
        <v>2815</v>
      </c>
      <c r="E1595" s="685" t="s">
        <v>14291</v>
      </c>
      <c r="F1595" s="685"/>
      <c r="G1595" s="608" t="s">
        <v>0</v>
      </c>
      <c r="H1595" s="607">
        <v>1</v>
      </c>
      <c r="I1595" s="606">
        <v>67.459999999999994</v>
      </c>
      <c r="J1595" s="606">
        <v>67.459999999999994</v>
      </c>
    </row>
    <row r="1596" spans="1:10" ht="36" customHeight="1">
      <c r="A1596" s="617" t="s">
        <v>13683</v>
      </c>
      <c r="B1596" s="618" t="s">
        <v>13799</v>
      </c>
      <c r="C1596" s="617" t="s">
        <v>20</v>
      </c>
      <c r="D1596" s="617" t="s">
        <v>1569</v>
      </c>
      <c r="E1596" s="686" t="s">
        <v>13667</v>
      </c>
      <c r="F1596" s="686"/>
      <c r="G1596" s="616" t="s">
        <v>1470</v>
      </c>
      <c r="H1596" s="615">
        <v>3.5999999999999997E-2</v>
      </c>
      <c r="I1596" s="614">
        <v>14.83</v>
      </c>
      <c r="J1596" s="614">
        <v>0.53</v>
      </c>
    </row>
    <row r="1597" spans="1:10" ht="36" customHeight="1">
      <c r="A1597" s="617" t="s">
        <v>13683</v>
      </c>
      <c r="B1597" s="618" t="s">
        <v>13800</v>
      </c>
      <c r="C1597" s="617" t="s">
        <v>20</v>
      </c>
      <c r="D1597" s="617" t="s">
        <v>1715</v>
      </c>
      <c r="E1597" s="686" t="s">
        <v>13667</v>
      </c>
      <c r="F1597" s="686"/>
      <c r="G1597" s="616" t="s">
        <v>1617</v>
      </c>
      <c r="H1597" s="615">
        <v>0.18099999999999999</v>
      </c>
      <c r="I1597" s="614">
        <v>3.99</v>
      </c>
      <c r="J1597" s="614">
        <v>0.72</v>
      </c>
    </row>
    <row r="1598" spans="1:10" ht="24" customHeight="1">
      <c r="A1598" s="617" t="s">
        <v>13683</v>
      </c>
      <c r="B1598" s="618" t="s">
        <v>13991</v>
      </c>
      <c r="C1598" s="617" t="s">
        <v>20</v>
      </c>
      <c r="D1598" s="617" t="s">
        <v>7257</v>
      </c>
      <c r="E1598" s="686" t="s">
        <v>13690</v>
      </c>
      <c r="F1598" s="686"/>
      <c r="G1598" s="616" t="s">
        <v>415</v>
      </c>
      <c r="H1598" s="615">
        <v>4.0000000000000001E-3</v>
      </c>
      <c r="I1598" s="614">
        <v>435.23</v>
      </c>
      <c r="J1598" s="614">
        <v>1.74</v>
      </c>
    </row>
    <row r="1599" spans="1:10" ht="24" customHeight="1">
      <c r="A1599" s="617" t="s">
        <v>13683</v>
      </c>
      <c r="B1599" s="618" t="s">
        <v>13979</v>
      </c>
      <c r="C1599" s="617" t="s">
        <v>20</v>
      </c>
      <c r="D1599" s="617" t="s">
        <v>7659</v>
      </c>
      <c r="E1599" s="686" t="s">
        <v>13690</v>
      </c>
      <c r="F1599" s="686"/>
      <c r="G1599" s="616" t="s">
        <v>3</v>
      </c>
      <c r="H1599" s="615">
        <v>0.217</v>
      </c>
      <c r="I1599" s="614">
        <v>16.98</v>
      </c>
      <c r="J1599" s="614">
        <v>3.68</v>
      </c>
    </row>
    <row r="1600" spans="1:10" ht="24" customHeight="1">
      <c r="A1600" s="617" t="s">
        <v>13683</v>
      </c>
      <c r="B1600" s="618" t="s">
        <v>13691</v>
      </c>
      <c r="C1600" s="617" t="s">
        <v>20</v>
      </c>
      <c r="D1600" s="617" t="s">
        <v>7721</v>
      </c>
      <c r="E1600" s="686" t="s">
        <v>13690</v>
      </c>
      <c r="F1600" s="686"/>
      <c r="G1600" s="616" t="s">
        <v>3</v>
      </c>
      <c r="H1600" s="615">
        <v>0.70299999999999996</v>
      </c>
      <c r="I1600" s="614">
        <v>14.02</v>
      </c>
      <c r="J1600" s="614">
        <v>9.85</v>
      </c>
    </row>
    <row r="1601" spans="1:10" ht="24" customHeight="1">
      <c r="A1601" s="617" t="s">
        <v>13683</v>
      </c>
      <c r="B1601" s="618" t="s">
        <v>13733</v>
      </c>
      <c r="C1601" s="617" t="s">
        <v>20</v>
      </c>
      <c r="D1601" s="617" t="s">
        <v>7714</v>
      </c>
      <c r="E1601" s="686" t="s">
        <v>13690</v>
      </c>
      <c r="F1601" s="686"/>
      <c r="G1601" s="616" t="s">
        <v>3</v>
      </c>
      <c r="H1601" s="615">
        <v>0.35199999999999998</v>
      </c>
      <c r="I1601" s="614">
        <v>17.670000000000002</v>
      </c>
      <c r="J1601" s="614">
        <v>6.21</v>
      </c>
    </row>
    <row r="1602" spans="1:10" ht="24" customHeight="1">
      <c r="A1602" s="604" t="s">
        <v>13666</v>
      </c>
      <c r="B1602" s="605" t="s">
        <v>13732</v>
      </c>
      <c r="C1602" s="604" t="s">
        <v>20</v>
      </c>
      <c r="D1602" s="604" t="s">
        <v>8391</v>
      </c>
      <c r="E1602" s="682" t="s">
        <v>13664</v>
      </c>
      <c r="F1602" s="682"/>
      <c r="G1602" s="603" t="s">
        <v>415</v>
      </c>
      <c r="H1602" s="602">
        <v>0.02</v>
      </c>
      <c r="I1602" s="601">
        <v>74.17</v>
      </c>
      <c r="J1602" s="601">
        <v>1.48</v>
      </c>
    </row>
    <row r="1603" spans="1:10" ht="36" customHeight="1">
      <c r="A1603" s="604" t="s">
        <v>13666</v>
      </c>
      <c r="B1603" s="605" t="s">
        <v>14290</v>
      </c>
      <c r="C1603" s="604" t="s">
        <v>20</v>
      </c>
      <c r="D1603" s="604" t="s">
        <v>9339</v>
      </c>
      <c r="E1603" s="682" t="s">
        <v>13664</v>
      </c>
      <c r="F1603" s="682"/>
      <c r="G1603" s="603" t="s">
        <v>415</v>
      </c>
      <c r="H1603" s="602">
        <v>0.1</v>
      </c>
      <c r="I1603" s="601">
        <v>432.5</v>
      </c>
      <c r="J1603" s="601">
        <v>43.25</v>
      </c>
    </row>
    <row r="1604" spans="1:10" ht="25.5">
      <c r="A1604" s="600"/>
      <c r="B1604" s="600"/>
      <c r="C1604" s="600"/>
      <c r="D1604" s="600"/>
      <c r="E1604" s="600" t="s">
        <v>13662</v>
      </c>
      <c r="F1604" s="599">
        <v>8.3342388351624468</v>
      </c>
      <c r="G1604" s="600" t="s">
        <v>13661</v>
      </c>
      <c r="H1604" s="599">
        <v>7.01</v>
      </c>
      <c r="I1604" s="600" t="s">
        <v>13660</v>
      </c>
      <c r="J1604" s="599">
        <v>15.34</v>
      </c>
    </row>
    <row r="1605" spans="1:10" ht="15" thickBot="1">
      <c r="A1605" s="600"/>
      <c r="B1605" s="600"/>
      <c r="C1605" s="600"/>
      <c r="D1605" s="600"/>
      <c r="E1605" s="600" t="s">
        <v>13659</v>
      </c>
      <c r="F1605" s="599">
        <v>18.68</v>
      </c>
      <c r="G1605" s="600"/>
      <c r="H1605" s="683" t="s">
        <v>13658</v>
      </c>
      <c r="I1605" s="683"/>
      <c r="J1605" s="599">
        <v>86.14</v>
      </c>
    </row>
    <row r="1606" spans="1:10" ht="0.95" customHeight="1" thickTop="1">
      <c r="A1606" s="598"/>
      <c r="B1606" s="598"/>
      <c r="C1606" s="598"/>
      <c r="D1606" s="598"/>
      <c r="E1606" s="598"/>
      <c r="F1606" s="598"/>
      <c r="G1606" s="598"/>
      <c r="H1606" s="598"/>
      <c r="I1606" s="598"/>
      <c r="J1606" s="598"/>
    </row>
    <row r="1607" spans="1:10" ht="18" customHeight="1">
      <c r="A1607" s="613" t="s">
        <v>13981</v>
      </c>
      <c r="B1607" s="611" t="s">
        <v>13677</v>
      </c>
      <c r="C1607" s="613" t="s">
        <v>13676</v>
      </c>
      <c r="D1607" s="613" t="s">
        <v>13675</v>
      </c>
      <c r="E1607" s="684" t="s">
        <v>13674</v>
      </c>
      <c r="F1607" s="684"/>
      <c r="G1607" s="612" t="s">
        <v>13673</v>
      </c>
      <c r="H1607" s="611" t="s">
        <v>13672</v>
      </c>
      <c r="I1607" s="611" t="s">
        <v>13671</v>
      </c>
      <c r="J1607" s="611" t="s">
        <v>13670</v>
      </c>
    </row>
    <row r="1608" spans="1:10" ht="60" customHeight="1">
      <c r="A1608" s="609" t="s">
        <v>13669</v>
      </c>
      <c r="B1608" s="610" t="s">
        <v>14289</v>
      </c>
      <c r="C1608" s="609" t="s">
        <v>20</v>
      </c>
      <c r="D1608" s="609" t="s">
        <v>2985</v>
      </c>
      <c r="E1608" s="685" t="s">
        <v>14271</v>
      </c>
      <c r="F1608" s="685"/>
      <c r="G1608" s="608" t="s">
        <v>0</v>
      </c>
      <c r="H1608" s="607">
        <v>1</v>
      </c>
      <c r="I1608" s="606">
        <v>412.92</v>
      </c>
      <c r="J1608" s="606">
        <v>412.92</v>
      </c>
    </row>
    <row r="1609" spans="1:10" ht="24" customHeight="1">
      <c r="A1609" s="617" t="s">
        <v>13683</v>
      </c>
      <c r="B1609" s="618" t="s">
        <v>14288</v>
      </c>
      <c r="C1609" s="617" t="s">
        <v>20</v>
      </c>
      <c r="D1609" s="617" t="s">
        <v>7666</v>
      </c>
      <c r="E1609" s="686" t="s">
        <v>13690</v>
      </c>
      <c r="F1609" s="686"/>
      <c r="G1609" s="616" t="s">
        <v>3</v>
      </c>
      <c r="H1609" s="615">
        <v>4.7480000000000002</v>
      </c>
      <c r="I1609" s="614">
        <v>14.09</v>
      </c>
      <c r="J1609" s="614">
        <v>66.89</v>
      </c>
    </row>
    <row r="1610" spans="1:10" ht="24" customHeight="1">
      <c r="A1610" s="617" t="s">
        <v>13683</v>
      </c>
      <c r="B1610" s="618" t="s">
        <v>14287</v>
      </c>
      <c r="C1610" s="617" t="s">
        <v>20</v>
      </c>
      <c r="D1610" s="617" t="s">
        <v>7720</v>
      </c>
      <c r="E1610" s="686" t="s">
        <v>13690</v>
      </c>
      <c r="F1610" s="686"/>
      <c r="G1610" s="616" t="s">
        <v>3</v>
      </c>
      <c r="H1610" s="615">
        <v>5.78</v>
      </c>
      <c r="I1610" s="614">
        <v>17.579999999999998</v>
      </c>
      <c r="J1610" s="614">
        <v>101.61</v>
      </c>
    </row>
    <row r="1611" spans="1:10" ht="24" customHeight="1">
      <c r="A1611" s="604" t="s">
        <v>13666</v>
      </c>
      <c r="B1611" s="605" t="s">
        <v>14286</v>
      </c>
      <c r="C1611" s="604" t="s">
        <v>20</v>
      </c>
      <c r="D1611" s="604" t="s">
        <v>8514</v>
      </c>
      <c r="E1611" s="682" t="s">
        <v>13664</v>
      </c>
      <c r="F1611" s="682"/>
      <c r="G1611" s="603" t="s">
        <v>1200</v>
      </c>
      <c r="H1611" s="602">
        <v>9.2240000000000002</v>
      </c>
      <c r="I1611" s="601">
        <v>10</v>
      </c>
      <c r="J1611" s="601">
        <v>92.24</v>
      </c>
    </row>
    <row r="1612" spans="1:10" ht="24" customHeight="1">
      <c r="A1612" s="604" t="s">
        <v>13666</v>
      </c>
      <c r="B1612" s="605" t="s">
        <v>14285</v>
      </c>
      <c r="C1612" s="604" t="s">
        <v>20</v>
      </c>
      <c r="D1612" s="604" t="s">
        <v>9224</v>
      </c>
      <c r="E1612" s="682" t="s">
        <v>13664</v>
      </c>
      <c r="F1612" s="682"/>
      <c r="G1612" s="603" t="s">
        <v>1200</v>
      </c>
      <c r="H1612" s="602">
        <v>0.89600000000000002</v>
      </c>
      <c r="I1612" s="601">
        <v>9.5299999999999994</v>
      </c>
      <c r="J1612" s="601">
        <v>8.5299999999999994</v>
      </c>
    </row>
    <row r="1613" spans="1:10" ht="24" customHeight="1">
      <c r="A1613" s="604" t="s">
        <v>13666</v>
      </c>
      <c r="B1613" s="605" t="s">
        <v>14082</v>
      </c>
      <c r="C1613" s="604" t="s">
        <v>20</v>
      </c>
      <c r="D1613" s="604" t="s">
        <v>9972</v>
      </c>
      <c r="E1613" s="682" t="s">
        <v>13664</v>
      </c>
      <c r="F1613" s="682"/>
      <c r="G1613" s="603" t="s">
        <v>1200</v>
      </c>
      <c r="H1613" s="602">
        <v>7.0999999999999994E-2</v>
      </c>
      <c r="I1613" s="601">
        <v>16.32</v>
      </c>
      <c r="J1613" s="601">
        <v>1.1499999999999999</v>
      </c>
    </row>
    <row r="1614" spans="1:10" ht="24" customHeight="1">
      <c r="A1614" s="604" t="s">
        <v>13666</v>
      </c>
      <c r="B1614" s="605" t="s">
        <v>14284</v>
      </c>
      <c r="C1614" s="604" t="s">
        <v>20</v>
      </c>
      <c r="D1614" s="604" t="s">
        <v>11450</v>
      </c>
      <c r="E1614" s="682" t="s">
        <v>13664</v>
      </c>
      <c r="F1614" s="682"/>
      <c r="G1614" s="603" t="s">
        <v>1</v>
      </c>
      <c r="H1614" s="602">
        <v>3.3330000000000002</v>
      </c>
      <c r="I1614" s="601">
        <v>1.22</v>
      </c>
      <c r="J1614" s="601">
        <v>4.0599999999999996</v>
      </c>
    </row>
    <row r="1615" spans="1:10" ht="36" customHeight="1">
      <c r="A1615" s="604" t="s">
        <v>13666</v>
      </c>
      <c r="B1615" s="605" t="s">
        <v>14283</v>
      </c>
      <c r="C1615" s="604" t="s">
        <v>20</v>
      </c>
      <c r="D1615" s="604" t="s">
        <v>12753</v>
      </c>
      <c r="E1615" s="682" t="s">
        <v>13664</v>
      </c>
      <c r="F1615" s="682"/>
      <c r="G1615" s="603" t="s">
        <v>0</v>
      </c>
      <c r="H1615" s="602">
        <v>0.9</v>
      </c>
      <c r="I1615" s="601">
        <v>61.73</v>
      </c>
      <c r="J1615" s="601">
        <v>55.55</v>
      </c>
    </row>
    <row r="1616" spans="1:10" ht="36" customHeight="1">
      <c r="A1616" s="604" t="s">
        <v>13666</v>
      </c>
      <c r="B1616" s="605" t="s">
        <v>14282</v>
      </c>
      <c r="C1616" s="604" t="s">
        <v>20</v>
      </c>
      <c r="D1616" s="604" t="s">
        <v>12754</v>
      </c>
      <c r="E1616" s="682" t="s">
        <v>13664</v>
      </c>
      <c r="F1616" s="682"/>
      <c r="G1616" s="603" t="s">
        <v>0</v>
      </c>
      <c r="H1616" s="602">
        <v>1.0289999999999999</v>
      </c>
      <c r="I1616" s="601">
        <v>80.56</v>
      </c>
      <c r="J1616" s="601">
        <v>82.89</v>
      </c>
    </row>
    <row r="1617" spans="1:10" ht="25.5">
      <c r="A1617" s="600"/>
      <c r="B1617" s="600"/>
      <c r="C1617" s="600"/>
      <c r="D1617" s="600"/>
      <c r="E1617" s="600" t="s">
        <v>13662</v>
      </c>
      <c r="F1617" s="599">
        <v>69.754427903944361</v>
      </c>
      <c r="G1617" s="600" t="s">
        <v>13661</v>
      </c>
      <c r="H1617" s="599">
        <v>58.64</v>
      </c>
      <c r="I1617" s="600" t="s">
        <v>13660</v>
      </c>
      <c r="J1617" s="599">
        <v>128.38999999999999</v>
      </c>
    </row>
    <row r="1618" spans="1:10" ht="15" thickBot="1">
      <c r="A1618" s="600"/>
      <c r="B1618" s="600"/>
      <c r="C1618" s="600"/>
      <c r="D1618" s="600"/>
      <c r="E1618" s="600" t="s">
        <v>13659</v>
      </c>
      <c r="F1618" s="599">
        <v>114.37</v>
      </c>
      <c r="G1618" s="600"/>
      <c r="H1618" s="683" t="s">
        <v>13658</v>
      </c>
      <c r="I1618" s="683"/>
      <c r="J1618" s="599">
        <v>527.29</v>
      </c>
    </row>
    <row r="1619" spans="1:10" ht="0.95" customHeight="1" thickTop="1">
      <c r="A1619" s="598"/>
      <c r="B1619" s="598"/>
      <c r="C1619" s="598"/>
      <c r="D1619" s="598"/>
      <c r="E1619" s="598"/>
      <c r="F1619" s="598"/>
      <c r="G1619" s="598"/>
      <c r="H1619" s="598"/>
      <c r="I1619" s="598"/>
      <c r="J1619" s="598"/>
    </row>
    <row r="1620" spans="1:10" ht="18" customHeight="1">
      <c r="A1620" s="613" t="s">
        <v>13981</v>
      </c>
      <c r="B1620" s="611" t="s">
        <v>13677</v>
      </c>
      <c r="C1620" s="613" t="s">
        <v>13676</v>
      </c>
      <c r="D1620" s="613" t="s">
        <v>13675</v>
      </c>
      <c r="E1620" s="684" t="s">
        <v>13674</v>
      </c>
      <c r="F1620" s="684"/>
      <c r="G1620" s="612" t="s">
        <v>13673</v>
      </c>
      <c r="H1620" s="611" t="s">
        <v>13672</v>
      </c>
      <c r="I1620" s="611" t="s">
        <v>13671</v>
      </c>
      <c r="J1620" s="611" t="s">
        <v>13670</v>
      </c>
    </row>
    <row r="1621" spans="1:10" ht="36" customHeight="1">
      <c r="A1621" s="609" t="s">
        <v>13669</v>
      </c>
      <c r="B1621" s="610" t="s">
        <v>14281</v>
      </c>
      <c r="C1621" s="609" t="s">
        <v>20</v>
      </c>
      <c r="D1621" s="609" t="s">
        <v>3043</v>
      </c>
      <c r="E1621" s="685" t="s">
        <v>14271</v>
      </c>
      <c r="F1621" s="685"/>
      <c r="G1621" s="608" t="s">
        <v>399</v>
      </c>
      <c r="H1621" s="607">
        <v>1</v>
      </c>
      <c r="I1621" s="606">
        <v>805.13</v>
      </c>
      <c r="J1621" s="606">
        <v>805.13</v>
      </c>
    </row>
    <row r="1622" spans="1:10" ht="24" customHeight="1">
      <c r="A1622" s="617" t="s">
        <v>13683</v>
      </c>
      <c r="B1622" s="618" t="s">
        <v>13691</v>
      </c>
      <c r="C1622" s="617" t="s">
        <v>20</v>
      </c>
      <c r="D1622" s="617" t="s">
        <v>7721</v>
      </c>
      <c r="E1622" s="686" t="s">
        <v>13690</v>
      </c>
      <c r="F1622" s="686"/>
      <c r="G1622" s="616" t="s">
        <v>3</v>
      </c>
      <c r="H1622" s="615">
        <v>0.85299999999999998</v>
      </c>
      <c r="I1622" s="614">
        <v>14.02</v>
      </c>
      <c r="J1622" s="614">
        <v>11.95</v>
      </c>
    </row>
    <row r="1623" spans="1:10" ht="24" customHeight="1">
      <c r="A1623" s="617" t="s">
        <v>13683</v>
      </c>
      <c r="B1623" s="618" t="s">
        <v>13733</v>
      </c>
      <c r="C1623" s="617" t="s">
        <v>20</v>
      </c>
      <c r="D1623" s="617" t="s">
        <v>7714</v>
      </c>
      <c r="E1623" s="686" t="s">
        <v>13690</v>
      </c>
      <c r="F1623" s="686"/>
      <c r="G1623" s="616" t="s">
        <v>3</v>
      </c>
      <c r="H1623" s="615">
        <v>1.7070000000000001</v>
      </c>
      <c r="I1623" s="614">
        <v>17.670000000000002</v>
      </c>
      <c r="J1623" s="614">
        <v>30.16</v>
      </c>
    </row>
    <row r="1624" spans="1:10" ht="36" customHeight="1">
      <c r="A1624" s="604" t="s">
        <v>13666</v>
      </c>
      <c r="B1624" s="605" t="s">
        <v>14280</v>
      </c>
      <c r="C1624" s="604" t="s">
        <v>20</v>
      </c>
      <c r="D1624" s="604" t="s">
        <v>10525</v>
      </c>
      <c r="E1624" s="682" t="s">
        <v>13664</v>
      </c>
      <c r="F1624" s="682"/>
      <c r="G1624" s="603" t="s">
        <v>1</v>
      </c>
      <c r="H1624" s="602">
        <v>2.0832999999999999</v>
      </c>
      <c r="I1624" s="601">
        <v>354.86</v>
      </c>
      <c r="J1624" s="601">
        <v>739.27</v>
      </c>
    </row>
    <row r="1625" spans="1:10" ht="36" customHeight="1">
      <c r="A1625" s="604" t="s">
        <v>13666</v>
      </c>
      <c r="B1625" s="605" t="s">
        <v>14269</v>
      </c>
      <c r="C1625" s="604" t="s">
        <v>20</v>
      </c>
      <c r="D1625" s="604" t="s">
        <v>11452</v>
      </c>
      <c r="E1625" s="682" t="s">
        <v>13664</v>
      </c>
      <c r="F1625" s="682"/>
      <c r="G1625" s="603" t="s">
        <v>1</v>
      </c>
      <c r="H1625" s="602">
        <v>24.4</v>
      </c>
      <c r="I1625" s="601">
        <v>0.09</v>
      </c>
      <c r="J1625" s="601">
        <v>2.19</v>
      </c>
    </row>
    <row r="1626" spans="1:10" ht="24" customHeight="1">
      <c r="A1626" s="604" t="s">
        <v>13666</v>
      </c>
      <c r="B1626" s="605" t="s">
        <v>14268</v>
      </c>
      <c r="C1626" s="604" t="s">
        <v>20</v>
      </c>
      <c r="D1626" s="604" t="s">
        <v>12121</v>
      </c>
      <c r="E1626" s="682" t="s">
        <v>13664</v>
      </c>
      <c r="F1626" s="682"/>
      <c r="G1626" s="603" t="s">
        <v>1</v>
      </c>
      <c r="H1626" s="602">
        <v>1.2466999999999999</v>
      </c>
      <c r="I1626" s="601">
        <v>17.3</v>
      </c>
      <c r="J1626" s="601">
        <v>21.56</v>
      </c>
    </row>
    <row r="1627" spans="1:10" ht="25.5">
      <c r="A1627" s="600"/>
      <c r="B1627" s="600"/>
      <c r="C1627" s="600"/>
      <c r="D1627" s="600"/>
      <c r="E1627" s="600" t="s">
        <v>13662</v>
      </c>
      <c r="F1627" s="599">
        <v>17.630120612843637</v>
      </c>
      <c r="G1627" s="600" t="s">
        <v>13661</v>
      </c>
      <c r="H1627" s="599">
        <v>14.82</v>
      </c>
      <c r="I1627" s="600" t="s">
        <v>13660</v>
      </c>
      <c r="J1627" s="599">
        <v>32.450000000000003</v>
      </c>
    </row>
    <row r="1628" spans="1:10" ht="15" thickBot="1">
      <c r="A1628" s="600"/>
      <c r="B1628" s="600"/>
      <c r="C1628" s="600"/>
      <c r="D1628" s="600"/>
      <c r="E1628" s="600" t="s">
        <v>13659</v>
      </c>
      <c r="F1628" s="599">
        <v>223.02</v>
      </c>
      <c r="G1628" s="600"/>
      <c r="H1628" s="683" t="s">
        <v>13658</v>
      </c>
      <c r="I1628" s="683"/>
      <c r="J1628" s="599">
        <v>1028.1500000000001</v>
      </c>
    </row>
    <row r="1629" spans="1:10" ht="0.95" customHeight="1" thickTop="1">
      <c r="A1629" s="598"/>
      <c r="B1629" s="598"/>
      <c r="C1629" s="598"/>
      <c r="D1629" s="598"/>
      <c r="E1629" s="598"/>
      <c r="F1629" s="598"/>
      <c r="G1629" s="598"/>
      <c r="H1629" s="598"/>
      <c r="I1629" s="598"/>
      <c r="J1629" s="598"/>
    </row>
    <row r="1630" spans="1:10" ht="18" customHeight="1">
      <c r="A1630" s="613" t="s">
        <v>13981</v>
      </c>
      <c r="B1630" s="611" t="s">
        <v>13677</v>
      </c>
      <c r="C1630" s="613" t="s">
        <v>13676</v>
      </c>
      <c r="D1630" s="613" t="s">
        <v>13675</v>
      </c>
      <c r="E1630" s="684" t="s">
        <v>13674</v>
      </c>
      <c r="F1630" s="684"/>
      <c r="G1630" s="612" t="s">
        <v>13673</v>
      </c>
      <c r="H1630" s="611" t="s">
        <v>13672</v>
      </c>
      <c r="I1630" s="611" t="s">
        <v>13671</v>
      </c>
      <c r="J1630" s="611" t="s">
        <v>13670</v>
      </c>
    </row>
    <row r="1631" spans="1:10" ht="24" customHeight="1">
      <c r="A1631" s="609" t="s">
        <v>13669</v>
      </c>
      <c r="B1631" s="610" t="s">
        <v>14279</v>
      </c>
      <c r="C1631" s="609" t="s">
        <v>20</v>
      </c>
      <c r="D1631" s="609" t="s">
        <v>3033</v>
      </c>
      <c r="E1631" s="685" t="s">
        <v>14271</v>
      </c>
      <c r="F1631" s="685"/>
      <c r="G1631" s="608" t="s">
        <v>399</v>
      </c>
      <c r="H1631" s="607">
        <v>1</v>
      </c>
      <c r="I1631" s="606">
        <v>295.49</v>
      </c>
      <c r="J1631" s="606">
        <v>295.49</v>
      </c>
    </row>
    <row r="1632" spans="1:10" ht="24" customHeight="1">
      <c r="A1632" s="617" t="s">
        <v>13683</v>
      </c>
      <c r="B1632" s="618" t="s">
        <v>13691</v>
      </c>
      <c r="C1632" s="617" t="s">
        <v>20</v>
      </c>
      <c r="D1632" s="617" t="s">
        <v>7721</v>
      </c>
      <c r="E1632" s="686" t="s">
        <v>13690</v>
      </c>
      <c r="F1632" s="686"/>
      <c r="G1632" s="616" t="s">
        <v>3</v>
      </c>
      <c r="H1632" s="615">
        <v>1.542</v>
      </c>
      <c r="I1632" s="614">
        <v>14.02</v>
      </c>
      <c r="J1632" s="614">
        <v>21.61</v>
      </c>
    </row>
    <row r="1633" spans="1:10" ht="24" customHeight="1">
      <c r="A1633" s="617" t="s">
        <v>13683</v>
      </c>
      <c r="B1633" s="618" t="s">
        <v>14276</v>
      </c>
      <c r="C1633" s="617" t="s">
        <v>20</v>
      </c>
      <c r="D1633" s="617" t="s">
        <v>7729</v>
      </c>
      <c r="E1633" s="686" t="s">
        <v>13690</v>
      </c>
      <c r="F1633" s="686"/>
      <c r="G1633" s="616" t="s">
        <v>3</v>
      </c>
      <c r="H1633" s="615">
        <v>1.5860000000000001</v>
      </c>
      <c r="I1633" s="614">
        <v>17.010000000000002</v>
      </c>
      <c r="J1633" s="614">
        <v>26.97</v>
      </c>
    </row>
    <row r="1634" spans="1:10" ht="36" customHeight="1">
      <c r="A1634" s="604" t="s">
        <v>13666</v>
      </c>
      <c r="B1634" s="605" t="s">
        <v>14234</v>
      </c>
      <c r="C1634" s="604" t="s">
        <v>20</v>
      </c>
      <c r="D1634" s="604" t="s">
        <v>8664</v>
      </c>
      <c r="E1634" s="682" t="s">
        <v>13664</v>
      </c>
      <c r="F1634" s="682"/>
      <c r="G1634" s="603" t="s">
        <v>1</v>
      </c>
      <c r="H1634" s="602">
        <v>2.1960000000000002</v>
      </c>
      <c r="I1634" s="601">
        <v>0.22</v>
      </c>
      <c r="J1634" s="601">
        <v>0.48</v>
      </c>
    </row>
    <row r="1635" spans="1:10" ht="24" customHeight="1">
      <c r="A1635" s="604" t="s">
        <v>13666</v>
      </c>
      <c r="B1635" s="605" t="s">
        <v>14275</v>
      </c>
      <c r="C1635" s="604" t="s">
        <v>20</v>
      </c>
      <c r="D1635" s="604" t="s">
        <v>10271</v>
      </c>
      <c r="E1635" s="682" t="s">
        <v>13664</v>
      </c>
      <c r="F1635" s="682"/>
      <c r="G1635" s="603" t="s">
        <v>0</v>
      </c>
      <c r="H1635" s="602">
        <v>2.992</v>
      </c>
      <c r="I1635" s="601">
        <v>2.77</v>
      </c>
      <c r="J1635" s="601">
        <v>8.2799999999999994</v>
      </c>
    </row>
    <row r="1636" spans="1:10" ht="24" customHeight="1">
      <c r="A1636" s="604" t="s">
        <v>13666</v>
      </c>
      <c r="B1636" s="605" t="s">
        <v>14274</v>
      </c>
      <c r="C1636" s="604" t="s">
        <v>20</v>
      </c>
      <c r="D1636" s="604" t="s">
        <v>11581</v>
      </c>
      <c r="E1636" s="682" t="s">
        <v>13664</v>
      </c>
      <c r="F1636" s="682"/>
      <c r="G1636" s="603" t="s">
        <v>1200</v>
      </c>
      <c r="H1636" s="602">
        <v>0.96399999999999997</v>
      </c>
      <c r="I1636" s="601">
        <v>38.03</v>
      </c>
      <c r="J1636" s="601">
        <v>36.659999999999997</v>
      </c>
    </row>
    <row r="1637" spans="1:10" ht="24" customHeight="1">
      <c r="A1637" s="604" t="s">
        <v>13666</v>
      </c>
      <c r="B1637" s="605" t="s">
        <v>14268</v>
      </c>
      <c r="C1637" s="604" t="s">
        <v>20</v>
      </c>
      <c r="D1637" s="604" t="s">
        <v>12121</v>
      </c>
      <c r="E1637" s="682" t="s">
        <v>13664</v>
      </c>
      <c r="F1637" s="682"/>
      <c r="G1637" s="603" t="s">
        <v>1</v>
      </c>
      <c r="H1637" s="602">
        <v>0.39700000000000002</v>
      </c>
      <c r="I1637" s="601">
        <v>17.3</v>
      </c>
      <c r="J1637" s="601">
        <v>6.86</v>
      </c>
    </row>
    <row r="1638" spans="1:10" ht="24" customHeight="1">
      <c r="A1638" s="604" t="s">
        <v>13666</v>
      </c>
      <c r="B1638" s="605" t="s">
        <v>14278</v>
      </c>
      <c r="C1638" s="604" t="s">
        <v>20</v>
      </c>
      <c r="D1638" s="604" t="s">
        <v>13215</v>
      </c>
      <c r="E1638" s="682" t="s">
        <v>13664</v>
      </c>
      <c r="F1638" s="682"/>
      <c r="G1638" s="603" t="s">
        <v>399</v>
      </c>
      <c r="H1638" s="602">
        <v>1</v>
      </c>
      <c r="I1638" s="601">
        <v>194.63</v>
      </c>
      <c r="J1638" s="601">
        <v>194.63</v>
      </c>
    </row>
    <row r="1639" spans="1:10" ht="25.5">
      <c r="A1639" s="600"/>
      <c r="B1639" s="600"/>
      <c r="C1639" s="600"/>
      <c r="D1639" s="600"/>
      <c r="E1639" s="600" t="s">
        <v>13662</v>
      </c>
      <c r="F1639" s="599">
        <v>20.015212430729111</v>
      </c>
      <c r="G1639" s="600" t="s">
        <v>13661</v>
      </c>
      <c r="H1639" s="599">
        <v>16.82</v>
      </c>
      <c r="I1639" s="600" t="s">
        <v>13660</v>
      </c>
      <c r="J1639" s="599">
        <v>36.840000000000003</v>
      </c>
    </row>
    <row r="1640" spans="1:10" ht="15" thickBot="1">
      <c r="A1640" s="600"/>
      <c r="B1640" s="600"/>
      <c r="C1640" s="600"/>
      <c r="D1640" s="600"/>
      <c r="E1640" s="600" t="s">
        <v>13659</v>
      </c>
      <c r="F1640" s="599">
        <v>81.849999999999994</v>
      </c>
      <c r="G1640" s="600"/>
      <c r="H1640" s="683" t="s">
        <v>13658</v>
      </c>
      <c r="I1640" s="683"/>
      <c r="J1640" s="599">
        <v>377.34</v>
      </c>
    </row>
    <row r="1641" spans="1:10" ht="0.95" customHeight="1" thickTop="1">
      <c r="A1641" s="598"/>
      <c r="B1641" s="598"/>
      <c r="C1641" s="598"/>
      <c r="D1641" s="598"/>
      <c r="E1641" s="598"/>
      <c r="F1641" s="598"/>
      <c r="G1641" s="598"/>
      <c r="H1641" s="598"/>
      <c r="I1641" s="598"/>
      <c r="J1641" s="598"/>
    </row>
    <row r="1642" spans="1:10" ht="18" customHeight="1">
      <c r="A1642" s="613" t="s">
        <v>13981</v>
      </c>
      <c r="B1642" s="611" t="s">
        <v>13677</v>
      </c>
      <c r="C1642" s="613" t="s">
        <v>13676</v>
      </c>
      <c r="D1642" s="613" t="s">
        <v>13675</v>
      </c>
      <c r="E1642" s="684" t="s">
        <v>13674</v>
      </c>
      <c r="F1642" s="684"/>
      <c r="G1642" s="612" t="s">
        <v>13673</v>
      </c>
      <c r="H1642" s="611" t="s">
        <v>13672</v>
      </c>
      <c r="I1642" s="611" t="s">
        <v>13671</v>
      </c>
      <c r="J1642" s="611" t="s">
        <v>13670</v>
      </c>
    </row>
    <row r="1643" spans="1:10" ht="24" customHeight="1">
      <c r="A1643" s="609" t="s">
        <v>13669</v>
      </c>
      <c r="B1643" s="610" t="s">
        <v>14277</v>
      </c>
      <c r="C1643" s="609" t="s">
        <v>20</v>
      </c>
      <c r="D1643" s="609" t="s">
        <v>3035</v>
      </c>
      <c r="E1643" s="685" t="s">
        <v>14271</v>
      </c>
      <c r="F1643" s="685"/>
      <c r="G1643" s="608" t="s">
        <v>399</v>
      </c>
      <c r="H1643" s="607">
        <v>1</v>
      </c>
      <c r="I1643" s="606">
        <v>413.85</v>
      </c>
      <c r="J1643" s="606">
        <v>413.85</v>
      </c>
    </row>
    <row r="1644" spans="1:10" ht="24" customHeight="1">
      <c r="A1644" s="617" t="s">
        <v>13683</v>
      </c>
      <c r="B1644" s="618" t="s">
        <v>13691</v>
      </c>
      <c r="C1644" s="617" t="s">
        <v>20</v>
      </c>
      <c r="D1644" s="617" t="s">
        <v>7721</v>
      </c>
      <c r="E1644" s="686" t="s">
        <v>13690</v>
      </c>
      <c r="F1644" s="686"/>
      <c r="G1644" s="616" t="s">
        <v>3</v>
      </c>
      <c r="H1644" s="615">
        <v>1.3779999999999999</v>
      </c>
      <c r="I1644" s="614">
        <v>14.02</v>
      </c>
      <c r="J1644" s="614">
        <v>19.309999999999999</v>
      </c>
    </row>
    <row r="1645" spans="1:10" ht="24" customHeight="1">
      <c r="A1645" s="617" t="s">
        <v>13683</v>
      </c>
      <c r="B1645" s="618" t="s">
        <v>14276</v>
      </c>
      <c r="C1645" s="617" t="s">
        <v>20</v>
      </c>
      <c r="D1645" s="617" t="s">
        <v>7729</v>
      </c>
      <c r="E1645" s="686" t="s">
        <v>13690</v>
      </c>
      <c r="F1645" s="686"/>
      <c r="G1645" s="616" t="s">
        <v>3</v>
      </c>
      <c r="H1645" s="615">
        <v>1.4179999999999999</v>
      </c>
      <c r="I1645" s="614">
        <v>17.010000000000002</v>
      </c>
      <c r="J1645" s="614">
        <v>24.12</v>
      </c>
    </row>
    <row r="1646" spans="1:10" ht="36" customHeight="1">
      <c r="A1646" s="604" t="s">
        <v>13666</v>
      </c>
      <c r="B1646" s="605" t="s">
        <v>14234</v>
      </c>
      <c r="C1646" s="604" t="s">
        <v>20</v>
      </c>
      <c r="D1646" s="604" t="s">
        <v>8664</v>
      </c>
      <c r="E1646" s="682" t="s">
        <v>13664</v>
      </c>
      <c r="F1646" s="682"/>
      <c r="G1646" s="603" t="s">
        <v>1</v>
      </c>
      <c r="H1646" s="602">
        <v>1.7050000000000001</v>
      </c>
      <c r="I1646" s="601">
        <v>0.22</v>
      </c>
      <c r="J1646" s="601">
        <v>0.37</v>
      </c>
    </row>
    <row r="1647" spans="1:10" ht="24" customHeight="1">
      <c r="A1647" s="604" t="s">
        <v>13666</v>
      </c>
      <c r="B1647" s="605" t="s">
        <v>14275</v>
      </c>
      <c r="C1647" s="604" t="s">
        <v>20</v>
      </c>
      <c r="D1647" s="604" t="s">
        <v>10271</v>
      </c>
      <c r="E1647" s="682" t="s">
        <v>13664</v>
      </c>
      <c r="F1647" s="682"/>
      <c r="G1647" s="603" t="s">
        <v>0</v>
      </c>
      <c r="H1647" s="602">
        <v>2.3220000000000001</v>
      </c>
      <c r="I1647" s="601">
        <v>2.77</v>
      </c>
      <c r="J1647" s="601">
        <v>6.43</v>
      </c>
    </row>
    <row r="1648" spans="1:10" ht="24" customHeight="1">
      <c r="A1648" s="604" t="s">
        <v>13666</v>
      </c>
      <c r="B1648" s="605" t="s">
        <v>14274</v>
      </c>
      <c r="C1648" s="604" t="s">
        <v>20</v>
      </c>
      <c r="D1648" s="604" t="s">
        <v>11581</v>
      </c>
      <c r="E1648" s="682" t="s">
        <v>13664</v>
      </c>
      <c r="F1648" s="682"/>
      <c r="G1648" s="603" t="s">
        <v>1200</v>
      </c>
      <c r="H1648" s="602">
        <v>0.748</v>
      </c>
      <c r="I1648" s="601">
        <v>38.03</v>
      </c>
      <c r="J1648" s="601">
        <v>28.44</v>
      </c>
    </row>
    <row r="1649" spans="1:10" ht="24" customHeight="1">
      <c r="A1649" s="604" t="s">
        <v>13666</v>
      </c>
      <c r="B1649" s="605" t="s">
        <v>14268</v>
      </c>
      <c r="C1649" s="604" t="s">
        <v>20</v>
      </c>
      <c r="D1649" s="604" t="s">
        <v>12121</v>
      </c>
      <c r="E1649" s="682" t="s">
        <v>13664</v>
      </c>
      <c r="F1649" s="682"/>
      <c r="G1649" s="603" t="s">
        <v>1</v>
      </c>
      <c r="H1649" s="602">
        <v>0.309</v>
      </c>
      <c r="I1649" s="601">
        <v>17.3</v>
      </c>
      <c r="J1649" s="601">
        <v>5.34</v>
      </c>
    </row>
    <row r="1650" spans="1:10" ht="24" customHeight="1">
      <c r="A1650" s="604" t="s">
        <v>13666</v>
      </c>
      <c r="B1650" s="605" t="s">
        <v>14273</v>
      </c>
      <c r="C1650" s="604" t="s">
        <v>20</v>
      </c>
      <c r="D1650" s="604" t="s">
        <v>13214</v>
      </c>
      <c r="E1650" s="682" t="s">
        <v>13664</v>
      </c>
      <c r="F1650" s="682"/>
      <c r="G1650" s="603" t="s">
        <v>399</v>
      </c>
      <c r="H1650" s="602">
        <v>1</v>
      </c>
      <c r="I1650" s="601">
        <v>329.84</v>
      </c>
      <c r="J1650" s="601">
        <v>329.84</v>
      </c>
    </row>
    <row r="1651" spans="1:10" ht="25.5">
      <c r="A1651" s="600"/>
      <c r="B1651" s="600"/>
      <c r="C1651" s="600"/>
      <c r="D1651" s="600"/>
      <c r="E1651" s="600" t="s">
        <v>13662</v>
      </c>
      <c r="F1651" s="599">
        <v>17.890905139628384</v>
      </c>
      <c r="G1651" s="600" t="s">
        <v>13661</v>
      </c>
      <c r="H1651" s="599">
        <v>15.04</v>
      </c>
      <c r="I1651" s="600" t="s">
        <v>13660</v>
      </c>
      <c r="J1651" s="599">
        <v>32.93</v>
      </c>
    </row>
    <row r="1652" spans="1:10" ht="15" thickBot="1">
      <c r="A1652" s="600"/>
      <c r="B1652" s="600"/>
      <c r="C1652" s="600"/>
      <c r="D1652" s="600"/>
      <c r="E1652" s="600" t="s">
        <v>13659</v>
      </c>
      <c r="F1652" s="599">
        <v>114.63</v>
      </c>
      <c r="G1652" s="600"/>
      <c r="H1652" s="683" t="s">
        <v>13658</v>
      </c>
      <c r="I1652" s="683"/>
      <c r="J1652" s="599">
        <v>528.48</v>
      </c>
    </row>
    <row r="1653" spans="1:10" ht="0.95" customHeight="1" thickTop="1">
      <c r="A1653" s="598"/>
      <c r="B1653" s="598"/>
      <c r="C1653" s="598"/>
      <c r="D1653" s="598"/>
      <c r="E1653" s="598"/>
      <c r="F1653" s="598"/>
      <c r="G1653" s="598"/>
      <c r="H1653" s="598"/>
      <c r="I1653" s="598"/>
      <c r="J1653" s="598"/>
    </row>
    <row r="1654" spans="1:10" ht="18" customHeight="1">
      <c r="A1654" s="613" t="s">
        <v>13981</v>
      </c>
      <c r="B1654" s="611" t="s">
        <v>13677</v>
      </c>
      <c r="C1654" s="613" t="s">
        <v>13676</v>
      </c>
      <c r="D1654" s="613" t="s">
        <v>13675</v>
      </c>
      <c r="E1654" s="684" t="s">
        <v>13674</v>
      </c>
      <c r="F1654" s="684"/>
      <c r="G1654" s="612" t="s">
        <v>13673</v>
      </c>
      <c r="H1654" s="611" t="s">
        <v>13672</v>
      </c>
      <c r="I1654" s="611" t="s">
        <v>13671</v>
      </c>
      <c r="J1654" s="611" t="s">
        <v>13670</v>
      </c>
    </row>
    <row r="1655" spans="1:10" ht="48" customHeight="1">
      <c r="A1655" s="609" t="s">
        <v>13669</v>
      </c>
      <c r="B1655" s="610" t="s">
        <v>14272</v>
      </c>
      <c r="C1655" s="609" t="s">
        <v>20</v>
      </c>
      <c r="D1655" s="609" t="s">
        <v>3044</v>
      </c>
      <c r="E1655" s="685" t="s">
        <v>14271</v>
      </c>
      <c r="F1655" s="685"/>
      <c r="G1655" s="608" t="s">
        <v>399</v>
      </c>
      <c r="H1655" s="607">
        <v>1</v>
      </c>
      <c r="I1655" s="606">
        <v>528.91999999999996</v>
      </c>
      <c r="J1655" s="606">
        <v>528.91999999999996</v>
      </c>
    </row>
    <row r="1656" spans="1:10" ht="24" customHeight="1">
      <c r="A1656" s="617" t="s">
        <v>13683</v>
      </c>
      <c r="B1656" s="618" t="s">
        <v>13691</v>
      </c>
      <c r="C1656" s="617" t="s">
        <v>20</v>
      </c>
      <c r="D1656" s="617" t="s">
        <v>7721</v>
      </c>
      <c r="E1656" s="686" t="s">
        <v>13690</v>
      </c>
      <c r="F1656" s="686"/>
      <c r="G1656" s="616" t="s">
        <v>3</v>
      </c>
      <c r="H1656" s="615">
        <v>0.25900000000000001</v>
      </c>
      <c r="I1656" s="614">
        <v>14.02</v>
      </c>
      <c r="J1656" s="614">
        <v>3.63</v>
      </c>
    </row>
    <row r="1657" spans="1:10" ht="24" customHeight="1">
      <c r="A1657" s="617" t="s">
        <v>13683</v>
      </c>
      <c r="B1657" s="618" t="s">
        <v>13733</v>
      </c>
      <c r="C1657" s="617" t="s">
        <v>20</v>
      </c>
      <c r="D1657" s="617" t="s">
        <v>7714</v>
      </c>
      <c r="E1657" s="686" t="s">
        <v>13690</v>
      </c>
      <c r="F1657" s="686"/>
      <c r="G1657" s="616" t="s">
        <v>3</v>
      </c>
      <c r="H1657" s="615">
        <v>0.51900000000000002</v>
      </c>
      <c r="I1657" s="614">
        <v>17.670000000000002</v>
      </c>
      <c r="J1657" s="614">
        <v>9.17</v>
      </c>
    </row>
    <row r="1658" spans="1:10" ht="48" customHeight="1">
      <c r="A1658" s="604" t="s">
        <v>13666</v>
      </c>
      <c r="B1658" s="605" t="s">
        <v>14270</v>
      </c>
      <c r="C1658" s="604" t="s">
        <v>20</v>
      </c>
      <c r="D1658" s="604" t="s">
        <v>10515</v>
      </c>
      <c r="E1658" s="682" t="s">
        <v>13664</v>
      </c>
      <c r="F1658" s="682"/>
      <c r="G1658" s="603" t="s">
        <v>1</v>
      </c>
      <c r="H1658" s="602">
        <v>0.83330000000000004</v>
      </c>
      <c r="I1658" s="601">
        <v>605.45000000000005</v>
      </c>
      <c r="J1658" s="601">
        <v>504.52</v>
      </c>
    </row>
    <row r="1659" spans="1:10" ht="36" customHeight="1">
      <c r="A1659" s="604" t="s">
        <v>13666</v>
      </c>
      <c r="B1659" s="605" t="s">
        <v>14269</v>
      </c>
      <c r="C1659" s="604" t="s">
        <v>20</v>
      </c>
      <c r="D1659" s="604" t="s">
        <v>11452</v>
      </c>
      <c r="E1659" s="682" t="s">
        <v>13664</v>
      </c>
      <c r="F1659" s="682"/>
      <c r="G1659" s="603" t="s">
        <v>1</v>
      </c>
      <c r="H1659" s="602">
        <v>9.1999999999999993</v>
      </c>
      <c r="I1659" s="601">
        <v>0.09</v>
      </c>
      <c r="J1659" s="601">
        <v>0.82</v>
      </c>
    </row>
    <row r="1660" spans="1:10" ht="24" customHeight="1">
      <c r="A1660" s="604" t="s">
        <v>13666</v>
      </c>
      <c r="B1660" s="605" t="s">
        <v>14268</v>
      </c>
      <c r="C1660" s="604" t="s">
        <v>20</v>
      </c>
      <c r="D1660" s="604" t="s">
        <v>12121</v>
      </c>
      <c r="E1660" s="682" t="s">
        <v>13664</v>
      </c>
      <c r="F1660" s="682"/>
      <c r="G1660" s="603" t="s">
        <v>1</v>
      </c>
      <c r="H1660" s="602">
        <v>0.62329999999999997</v>
      </c>
      <c r="I1660" s="601">
        <v>17.3</v>
      </c>
      <c r="J1660" s="601">
        <v>10.78</v>
      </c>
    </row>
    <row r="1661" spans="1:10" ht="25.5">
      <c r="A1661" s="600"/>
      <c r="B1661" s="600"/>
      <c r="C1661" s="600"/>
      <c r="D1661" s="600"/>
      <c r="E1661" s="600" t="s">
        <v>13662</v>
      </c>
      <c r="F1661" s="599">
        <v>5.3569488210366183</v>
      </c>
      <c r="G1661" s="600" t="s">
        <v>13661</v>
      </c>
      <c r="H1661" s="599">
        <v>4.5</v>
      </c>
      <c r="I1661" s="600" t="s">
        <v>13660</v>
      </c>
      <c r="J1661" s="599">
        <v>9.86</v>
      </c>
    </row>
    <row r="1662" spans="1:10" ht="15" thickBot="1">
      <c r="A1662" s="600"/>
      <c r="B1662" s="600"/>
      <c r="C1662" s="600"/>
      <c r="D1662" s="600"/>
      <c r="E1662" s="600" t="s">
        <v>13659</v>
      </c>
      <c r="F1662" s="599">
        <v>146.51</v>
      </c>
      <c r="G1662" s="600"/>
      <c r="H1662" s="683" t="s">
        <v>13658</v>
      </c>
      <c r="I1662" s="683"/>
      <c r="J1662" s="599">
        <v>675.43</v>
      </c>
    </row>
    <row r="1663" spans="1:10" ht="0.95" customHeight="1" thickTop="1">
      <c r="A1663" s="598"/>
      <c r="B1663" s="598"/>
      <c r="C1663" s="598"/>
      <c r="D1663" s="598"/>
      <c r="E1663" s="598"/>
      <c r="F1663" s="598"/>
      <c r="G1663" s="598"/>
      <c r="H1663" s="598"/>
      <c r="I1663" s="598"/>
      <c r="J1663" s="598"/>
    </row>
    <row r="1664" spans="1:10" ht="18" customHeight="1">
      <c r="A1664" s="613" t="s">
        <v>13981</v>
      </c>
      <c r="B1664" s="611" t="s">
        <v>13677</v>
      </c>
      <c r="C1664" s="613" t="s">
        <v>13676</v>
      </c>
      <c r="D1664" s="613" t="s">
        <v>13675</v>
      </c>
      <c r="E1664" s="684" t="s">
        <v>13674</v>
      </c>
      <c r="F1664" s="684"/>
      <c r="G1664" s="612" t="s">
        <v>13673</v>
      </c>
      <c r="H1664" s="611" t="s">
        <v>13672</v>
      </c>
      <c r="I1664" s="611" t="s">
        <v>13671</v>
      </c>
      <c r="J1664" s="611" t="s">
        <v>13670</v>
      </c>
    </row>
    <row r="1665" spans="1:10" ht="24" customHeight="1">
      <c r="A1665" s="609" t="s">
        <v>13669</v>
      </c>
      <c r="B1665" s="610" t="s">
        <v>14267</v>
      </c>
      <c r="C1665" s="609" t="s">
        <v>20</v>
      </c>
      <c r="D1665" s="609" t="s">
        <v>3129</v>
      </c>
      <c r="E1665" s="685" t="s">
        <v>13755</v>
      </c>
      <c r="F1665" s="685"/>
      <c r="G1665" s="608" t="s">
        <v>399</v>
      </c>
      <c r="H1665" s="607">
        <v>1</v>
      </c>
      <c r="I1665" s="606">
        <v>28.49</v>
      </c>
      <c r="J1665" s="606">
        <v>28.49</v>
      </c>
    </row>
    <row r="1666" spans="1:10" ht="36" customHeight="1">
      <c r="A1666" s="617" t="s">
        <v>13683</v>
      </c>
      <c r="B1666" s="618" t="s">
        <v>13842</v>
      </c>
      <c r="C1666" s="617" t="s">
        <v>20</v>
      </c>
      <c r="D1666" s="617" t="s">
        <v>1593</v>
      </c>
      <c r="E1666" s="686" t="s">
        <v>13667</v>
      </c>
      <c r="F1666" s="686"/>
      <c r="G1666" s="616" t="s">
        <v>1470</v>
      </c>
      <c r="H1666" s="615">
        <v>7.0000000000000001E-3</v>
      </c>
      <c r="I1666" s="614">
        <v>8.64</v>
      </c>
      <c r="J1666" s="614">
        <v>0.06</v>
      </c>
    </row>
    <row r="1667" spans="1:10" ht="24" customHeight="1">
      <c r="A1667" s="617" t="s">
        <v>13683</v>
      </c>
      <c r="B1667" s="618" t="s">
        <v>13733</v>
      </c>
      <c r="C1667" s="617" t="s">
        <v>20</v>
      </c>
      <c r="D1667" s="617" t="s">
        <v>7714</v>
      </c>
      <c r="E1667" s="686" t="s">
        <v>13690</v>
      </c>
      <c r="F1667" s="686"/>
      <c r="G1667" s="616" t="s">
        <v>3</v>
      </c>
      <c r="H1667" s="615">
        <v>8.7999999999999995E-2</v>
      </c>
      <c r="I1667" s="614">
        <v>17.670000000000002</v>
      </c>
      <c r="J1667" s="614">
        <v>1.55</v>
      </c>
    </row>
    <row r="1668" spans="1:10" ht="24" customHeight="1">
      <c r="A1668" s="604" t="s">
        <v>13666</v>
      </c>
      <c r="B1668" s="605" t="s">
        <v>14266</v>
      </c>
      <c r="C1668" s="604" t="s">
        <v>20</v>
      </c>
      <c r="D1668" s="604" t="s">
        <v>10041</v>
      </c>
      <c r="E1668" s="682" t="s">
        <v>13664</v>
      </c>
      <c r="F1668" s="682"/>
      <c r="G1668" s="603" t="s">
        <v>1200</v>
      </c>
      <c r="H1668" s="602">
        <v>4</v>
      </c>
      <c r="I1668" s="601">
        <v>6.72</v>
      </c>
      <c r="J1668" s="601">
        <v>26.88</v>
      </c>
    </row>
    <row r="1669" spans="1:10" ht="25.5">
      <c r="A1669" s="600"/>
      <c r="B1669" s="600"/>
      <c r="C1669" s="600"/>
      <c r="D1669" s="600"/>
      <c r="E1669" s="600" t="s">
        <v>13662</v>
      </c>
      <c r="F1669" s="599">
        <v>0.6573943279365424</v>
      </c>
      <c r="G1669" s="600" t="s">
        <v>13661</v>
      </c>
      <c r="H1669" s="599">
        <v>0.55000000000000004</v>
      </c>
      <c r="I1669" s="600" t="s">
        <v>13660</v>
      </c>
      <c r="J1669" s="599">
        <v>1.21</v>
      </c>
    </row>
    <row r="1670" spans="1:10" ht="15" thickBot="1">
      <c r="A1670" s="600"/>
      <c r="B1670" s="600"/>
      <c r="C1670" s="600"/>
      <c r="D1670" s="600"/>
      <c r="E1670" s="600" t="s">
        <v>13659</v>
      </c>
      <c r="F1670" s="599">
        <v>7.89</v>
      </c>
      <c r="G1670" s="600"/>
      <c r="H1670" s="683" t="s">
        <v>13658</v>
      </c>
      <c r="I1670" s="683"/>
      <c r="J1670" s="599">
        <v>36.380000000000003</v>
      </c>
    </row>
    <row r="1671" spans="1:10" ht="0.95" customHeight="1" thickTop="1">
      <c r="A1671" s="598"/>
      <c r="B1671" s="598"/>
      <c r="C1671" s="598"/>
      <c r="D1671" s="598"/>
      <c r="E1671" s="598"/>
      <c r="F1671" s="598"/>
      <c r="G1671" s="598"/>
      <c r="H1671" s="598"/>
      <c r="I1671" s="598"/>
      <c r="J1671" s="598"/>
    </row>
    <row r="1672" spans="1:10" ht="18" customHeight="1">
      <c r="A1672" s="613" t="s">
        <v>13981</v>
      </c>
      <c r="B1672" s="611" t="s">
        <v>13677</v>
      </c>
      <c r="C1672" s="613" t="s">
        <v>13676</v>
      </c>
      <c r="D1672" s="613" t="s">
        <v>13675</v>
      </c>
      <c r="E1672" s="684" t="s">
        <v>13674</v>
      </c>
      <c r="F1672" s="684"/>
      <c r="G1672" s="612" t="s">
        <v>13673</v>
      </c>
      <c r="H1672" s="611" t="s">
        <v>13672</v>
      </c>
      <c r="I1672" s="611" t="s">
        <v>13671</v>
      </c>
      <c r="J1672" s="611" t="s">
        <v>13670</v>
      </c>
    </row>
    <row r="1673" spans="1:10" ht="36" customHeight="1">
      <c r="A1673" s="609" t="s">
        <v>13669</v>
      </c>
      <c r="B1673" s="610" t="s">
        <v>14265</v>
      </c>
      <c r="C1673" s="609" t="s">
        <v>20</v>
      </c>
      <c r="D1673" s="609" t="s">
        <v>3593</v>
      </c>
      <c r="E1673" s="685" t="s">
        <v>13755</v>
      </c>
      <c r="F1673" s="685"/>
      <c r="G1673" s="608" t="s">
        <v>415</v>
      </c>
      <c r="H1673" s="607">
        <v>1</v>
      </c>
      <c r="I1673" s="606">
        <v>1695.16</v>
      </c>
      <c r="J1673" s="606">
        <v>1695.16</v>
      </c>
    </row>
    <row r="1674" spans="1:10" ht="36" customHeight="1">
      <c r="A1674" s="617" t="s">
        <v>13683</v>
      </c>
      <c r="B1674" s="618" t="s">
        <v>13684</v>
      </c>
      <c r="C1674" s="617" t="s">
        <v>20</v>
      </c>
      <c r="D1674" s="617" t="s">
        <v>1535</v>
      </c>
      <c r="E1674" s="686" t="s">
        <v>13667</v>
      </c>
      <c r="F1674" s="686"/>
      <c r="G1674" s="616" t="s">
        <v>1470</v>
      </c>
      <c r="H1674" s="615">
        <v>1.1283000000000001</v>
      </c>
      <c r="I1674" s="614">
        <v>1.77</v>
      </c>
      <c r="J1674" s="614">
        <v>1.99</v>
      </c>
    </row>
    <row r="1675" spans="1:10" ht="36" customHeight="1">
      <c r="A1675" s="617" t="s">
        <v>13683</v>
      </c>
      <c r="B1675" s="618" t="s">
        <v>13721</v>
      </c>
      <c r="C1675" s="617" t="s">
        <v>20</v>
      </c>
      <c r="D1675" s="617" t="s">
        <v>1560</v>
      </c>
      <c r="E1675" s="686" t="s">
        <v>13667</v>
      </c>
      <c r="F1675" s="686"/>
      <c r="G1675" s="616" t="s">
        <v>1470</v>
      </c>
      <c r="H1675" s="615">
        <v>0.26750000000000002</v>
      </c>
      <c r="I1675" s="614">
        <v>16.149999999999999</v>
      </c>
      <c r="J1675" s="614">
        <v>4.32</v>
      </c>
    </row>
    <row r="1676" spans="1:10" ht="36" customHeight="1">
      <c r="A1676" s="617" t="s">
        <v>13683</v>
      </c>
      <c r="B1676" s="618" t="s">
        <v>13722</v>
      </c>
      <c r="C1676" s="617" t="s">
        <v>20</v>
      </c>
      <c r="D1676" s="617" t="s">
        <v>1706</v>
      </c>
      <c r="E1676" s="686" t="s">
        <v>13667</v>
      </c>
      <c r="F1676" s="686"/>
      <c r="G1676" s="616" t="s">
        <v>1617</v>
      </c>
      <c r="H1676" s="615">
        <v>0.59379999999999999</v>
      </c>
      <c r="I1676" s="614">
        <v>13.5</v>
      </c>
      <c r="J1676" s="614">
        <v>8.01</v>
      </c>
    </row>
    <row r="1677" spans="1:10" ht="36" customHeight="1">
      <c r="A1677" s="617" t="s">
        <v>13683</v>
      </c>
      <c r="B1677" s="618" t="s">
        <v>13685</v>
      </c>
      <c r="C1677" s="617" t="s">
        <v>20</v>
      </c>
      <c r="D1677" s="617" t="s">
        <v>1680</v>
      </c>
      <c r="E1677" s="686" t="s">
        <v>13667</v>
      </c>
      <c r="F1677" s="686"/>
      <c r="G1677" s="616" t="s">
        <v>1617</v>
      </c>
      <c r="H1677" s="615">
        <v>3.1027999999999998</v>
      </c>
      <c r="I1677" s="614">
        <v>0.44</v>
      </c>
      <c r="J1677" s="614">
        <v>1.36</v>
      </c>
    </row>
    <row r="1678" spans="1:10" ht="48" customHeight="1">
      <c r="A1678" s="617" t="s">
        <v>13683</v>
      </c>
      <c r="B1678" s="618" t="s">
        <v>13964</v>
      </c>
      <c r="C1678" s="617" t="s">
        <v>20</v>
      </c>
      <c r="D1678" s="617" t="s">
        <v>3393</v>
      </c>
      <c r="E1678" s="686" t="s">
        <v>13755</v>
      </c>
      <c r="F1678" s="686"/>
      <c r="G1678" s="616" t="s">
        <v>1200</v>
      </c>
      <c r="H1678" s="615">
        <v>32.6798</v>
      </c>
      <c r="I1678" s="614">
        <v>17.55</v>
      </c>
      <c r="J1678" s="614">
        <v>573.53</v>
      </c>
    </row>
    <row r="1679" spans="1:10" ht="36" customHeight="1">
      <c r="A1679" s="617" t="s">
        <v>13683</v>
      </c>
      <c r="B1679" s="618" t="s">
        <v>13760</v>
      </c>
      <c r="C1679" s="617" t="s">
        <v>20</v>
      </c>
      <c r="D1679" s="617" t="s">
        <v>3532</v>
      </c>
      <c r="E1679" s="686" t="s">
        <v>13755</v>
      </c>
      <c r="F1679" s="686"/>
      <c r="G1679" s="616" t="s">
        <v>415</v>
      </c>
      <c r="H1679" s="615">
        <v>1.103</v>
      </c>
      <c r="I1679" s="614">
        <v>379.81</v>
      </c>
      <c r="J1679" s="614">
        <v>418.93</v>
      </c>
    </row>
    <row r="1680" spans="1:10" ht="24" customHeight="1">
      <c r="A1680" s="617" t="s">
        <v>13683</v>
      </c>
      <c r="B1680" s="618" t="s">
        <v>13754</v>
      </c>
      <c r="C1680" s="617" t="s">
        <v>20</v>
      </c>
      <c r="D1680" s="617" t="s">
        <v>7674</v>
      </c>
      <c r="E1680" s="686" t="s">
        <v>13690</v>
      </c>
      <c r="F1680" s="686"/>
      <c r="G1680" s="616" t="s">
        <v>3</v>
      </c>
      <c r="H1680" s="615">
        <v>4.3066000000000004</v>
      </c>
      <c r="I1680" s="614">
        <v>18.77</v>
      </c>
      <c r="J1680" s="614">
        <v>80.83</v>
      </c>
    </row>
    <row r="1681" spans="1:10" ht="24" customHeight="1">
      <c r="A1681" s="617" t="s">
        <v>13683</v>
      </c>
      <c r="B1681" s="618" t="s">
        <v>13753</v>
      </c>
      <c r="C1681" s="617" t="s">
        <v>20</v>
      </c>
      <c r="D1681" s="617" t="s">
        <v>7655</v>
      </c>
      <c r="E1681" s="686" t="s">
        <v>13690</v>
      </c>
      <c r="F1681" s="686"/>
      <c r="G1681" s="616" t="s">
        <v>3</v>
      </c>
      <c r="H1681" s="615">
        <v>0.86129999999999995</v>
      </c>
      <c r="I1681" s="614">
        <v>14.57</v>
      </c>
      <c r="J1681" s="614">
        <v>12.54</v>
      </c>
    </row>
    <row r="1682" spans="1:10" ht="24" customHeight="1">
      <c r="A1682" s="617" t="s">
        <v>13683</v>
      </c>
      <c r="B1682" s="618" t="s">
        <v>13691</v>
      </c>
      <c r="C1682" s="617" t="s">
        <v>20</v>
      </c>
      <c r="D1682" s="617" t="s">
        <v>7721</v>
      </c>
      <c r="E1682" s="686" t="s">
        <v>13690</v>
      </c>
      <c r="F1682" s="686"/>
      <c r="G1682" s="616" t="s">
        <v>3</v>
      </c>
      <c r="H1682" s="615">
        <v>7.8078000000000003</v>
      </c>
      <c r="I1682" s="614">
        <v>14.02</v>
      </c>
      <c r="J1682" s="614">
        <v>109.46</v>
      </c>
    </row>
    <row r="1683" spans="1:10" ht="24" customHeight="1">
      <c r="A1683" s="617" t="s">
        <v>13683</v>
      </c>
      <c r="B1683" s="618" t="s">
        <v>13733</v>
      </c>
      <c r="C1683" s="617" t="s">
        <v>20</v>
      </c>
      <c r="D1683" s="617" t="s">
        <v>7714</v>
      </c>
      <c r="E1683" s="686" t="s">
        <v>13690</v>
      </c>
      <c r="F1683" s="686"/>
      <c r="G1683" s="616" t="s">
        <v>3</v>
      </c>
      <c r="H1683" s="615">
        <v>7.8078000000000003</v>
      </c>
      <c r="I1683" s="614">
        <v>17.670000000000002</v>
      </c>
      <c r="J1683" s="614">
        <v>137.96</v>
      </c>
    </row>
    <row r="1684" spans="1:10" ht="36" customHeight="1">
      <c r="A1684" s="604" t="s">
        <v>13666</v>
      </c>
      <c r="B1684" s="605" t="s">
        <v>14264</v>
      </c>
      <c r="C1684" s="604" t="s">
        <v>20</v>
      </c>
      <c r="D1684" s="604" t="s">
        <v>8036</v>
      </c>
      <c r="E1684" s="682" t="s">
        <v>13664</v>
      </c>
      <c r="F1684" s="682"/>
      <c r="G1684" s="603" t="s">
        <v>1</v>
      </c>
      <c r="H1684" s="602">
        <v>0.31890000000000002</v>
      </c>
      <c r="I1684" s="601">
        <v>27.9</v>
      </c>
      <c r="J1684" s="601">
        <v>8.89</v>
      </c>
    </row>
    <row r="1685" spans="1:10" ht="24" customHeight="1">
      <c r="A1685" s="604" t="s">
        <v>13666</v>
      </c>
      <c r="B1685" s="605" t="s">
        <v>13752</v>
      </c>
      <c r="C1685" s="604" t="s">
        <v>20</v>
      </c>
      <c r="D1685" s="604" t="s">
        <v>9244</v>
      </c>
      <c r="E1685" s="682" t="s">
        <v>13664</v>
      </c>
      <c r="F1685" s="682"/>
      <c r="G1685" s="603" t="s">
        <v>399</v>
      </c>
      <c r="H1685" s="602">
        <v>6.7614000000000001</v>
      </c>
      <c r="I1685" s="601">
        <v>29.88</v>
      </c>
      <c r="J1685" s="601">
        <v>202.03</v>
      </c>
    </row>
    <row r="1686" spans="1:10" ht="24" customHeight="1">
      <c r="A1686" s="604" t="s">
        <v>13666</v>
      </c>
      <c r="B1686" s="605" t="s">
        <v>13751</v>
      </c>
      <c r="C1686" s="604" t="s">
        <v>20</v>
      </c>
      <c r="D1686" s="604" t="s">
        <v>9854</v>
      </c>
      <c r="E1686" s="682" t="s">
        <v>13664</v>
      </c>
      <c r="F1686" s="682"/>
      <c r="G1686" s="603" t="s">
        <v>817</v>
      </c>
      <c r="H1686" s="602">
        <v>3.5000000000000003E-2</v>
      </c>
      <c r="I1686" s="601">
        <v>5.24</v>
      </c>
      <c r="J1686" s="601">
        <v>0.18</v>
      </c>
    </row>
    <row r="1687" spans="1:10" ht="24" customHeight="1">
      <c r="A1687" s="604" t="s">
        <v>13666</v>
      </c>
      <c r="B1687" s="605" t="s">
        <v>14263</v>
      </c>
      <c r="C1687" s="604" t="s">
        <v>20</v>
      </c>
      <c r="D1687" s="604" t="s">
        <v>11730</v>
      </c>
      <c r="E1687" s="682" t="s">
        <v>13664</v>
      </c>
      <c r="F1687" s="682"/>
      <c r="G1687" s="603" t="s">
        <v>415</v>
      </c>
      <c r="H1687" s="602">
        <v>0.2475</v>
      </c>
      <c r="I1687" s="601">
        <v>410.62</v>
      </c>
      <c r="J1687" s="601">
        <v>101.62</v>
      </c>
    </row>
    <row r="1688" spans="1:10" ht="24" customHeight="1">
      <c r="A1688" s="604" t="s">
        <v>13666</v>
      </c>
      <c r="B1688" s="605" t="s">
        <v>14262</v>
      </c>
      <c r="C1688" s="604" t="s">
        <v>20</v>
      </c>
      <c r="D1688" s="604" t="s">
        <v>11735</v>
      </c>
      <c r="E1688" s="682" t="s">
        <v>13664</v>
      </c>
      <c r="F1688" s="682"/>
      <c r="G1688" s="603" t="s">
        <v>0</v>
      </c>
      <c r="H1688" s="602">
        <v>1.4216</v>
      </c>
      <c r="I1688" s="601">
        <v>7.23</v>
      </c>
      <c r="J1688" s="601">
        <v>10.27</v>
      </c>
    </row>
    <row r="1689" spans="1:10" ht="24" customHeight="1">
      <c r="A1689" s="604" t="s">
        <v>13666</v>
      </c>
      <c r="B1689" s="605" t="s">
        <v>13750</v>
      </c>
      <c r="C1689" s="604" t="s">
        <v>20</v>
      </c>
      <c r="D1689" s="604" t="s">
        <v>11840</v>
      </c>
      <c r="E1689" s="682" t="s">
        <v>13664</v>
      </c>
      <c r="F1689" s="682"/>
      <c r="G1689" s="603" t="s">
        <v>1200</v>
      </c>
      <c r="H1689" s="602">
        <v>0.2954</v>
      </c>
      <c r="I1689" s="601">
        <v>15.99</v>
      </c>
      <c r="J1689" s="601">
        <v>4.72</v>
      </c>
    </row>
    <row r="1690" spans="1:10" ht="24" customHeight="1">
      <c r="A1690" s="604" t="s">
        <v>13666</v>
      </c>
      <c r="B1690" s="605" t="s">
        <v>14261</v>
      </c>
      <c r="C1690" s="604" t="s">
        <v>20</v>
      </c>
      <c r="D1690" s="604" t="s">
        <v>11845</v>
      </c>
      <c r="E1690" s="682" t="s">
        <v>13664</v>
      </c>
      <c r="F1690" s="682"/>
      <c r="G1690" s="603" t="s">
        <v>1200</v>
      </c>
      <c r="H1690" s="602">
        <v>0.18429999999999999</v>
      </c>
      <c r="I1690" s="601">
        <v>14.72</v>
      </c>
      <c r="J1690" s="601">
        <v>2.71</v>
      </c>
    </row>
    <row r="1691" spans="1:10" ht="24" customHeight="1">
      <c r="A1691" s="604" t="s">
        <v>13666</v>
      </c>
      <c r="B1691" s="605" t="s">
        <v>13759</v>
      </c>
      <c r="C1691" s="604" t="s">
        <v>20</v>
      </c>
      <c r="D1691" s="604" t="s">
        <v>12074</v>
      </c>
      <c r="E1691" s="682" t="s">
        <v>13664</v>
      </c>
      <c r="F1691" s="682"/>
      <c r="G1691" s="603" t="s">
        <v>0</v>
      </c>
      <c r="H1691" s="602">
        <v>6.25</v>
      </c>
      <c r="I1691" s="601">
        <v>2.5299999999999998</v>
      </c>
      <c r="J1691" s="601">
        <v>15.81</v>
      </c>
    </row>
    <row r="1692" spans="1:10" ht="25.5">
      <c r="A1692" s="600"/>
      <c r="B1692" s="600"/>
      <c r="C1692" s="600"/>
      <c r="D1692" s="600"/>
      <c r="E1692" s="600" t="s">
        <v>13662</v>
      </c>
      <c r="F1692" s="599">
        <v>224.70390090187982</v>
      </c>
      <c r="G1692" s="600" t="s">
        <v>13661</v>
      </c>
      <c r="H1692" s="599">
        <v>188.89</v>
      </c>
      <c r="I1692" s="600" t="s">
        <v>13660</v>
      </c>
      <c r="J1692" s="599">
        <v>413.59</v>
      </c>
    </row>
    <row r="1693" spans="1:10" ht="15" thickBot="1">
      <c r="A1693" s="600"/>
      <c r="B1693" s="600"/>
      <c r="C1693" s="600"/>
      <c r="D1693" s="600"/>
      <c r="E1693" s="600" t="s">
        <v>13659</v>
      </c>
      <c r="F1693" s="599">
        <v>469.55</v>
      </c>
      <c r="G1693" s="600"/>
      <c r="H1693" s="683" t="s">
        <v>13658</v>
      </c>
      <c r="I1693" s="683"/>
      <c r="J1693" s="599">
        <v>2164.71</v>
      </c>
    </row>
    <row r="1694" spans="1:10" ht="0.95" customHeight="1" thickTop="1">
      <c r="A1694" s="598"/>
      <c r="B1694" s="598"/>
      <c r="C1694" s="598"/>
      <c r="D1694" s="598"/>
      <c r="E1694" s="598"/>
      <c r="F1694" s="598"/>
      <c r="G1694" s="598"/>
      <c r="H1694" s="598"/>
      <c r="I1694" s="598"/>
      <c r="J1694" s="598"/>
    </row>
    <row r="1695" spans="1:10" ht="18" customHeight="1">
      <c r="A1695" s="613" t="s">
        <v>13981</v>
      </c>
      <c r="B1695" s="611" t="s">
        <v>13677</v>
      </c>
      <c r="C1695" s="613" t="s">
        <v>13676</v>
      </c>
      <c r="D1695" s="613" t="s">
        <v>13675</v>
      </c>
      <c r="E1695" s="684" t="s">
        <v>13674</v>
      </c>
      <c r="F1695" s="684"/>
      <c r="G1695" s="612" t="s">
        <v>13673</v>
      </c>
      <c r="H1695" s="611" t="s">
        <v>13672</v>
      </c>
      <c r="I1695" s="611" t="s">
        <v>13671</v>
      </c>
      <c r="J1695" s="611" t="s">
        <v>13670</v>
      </c>
    </row>
    <row r="1696" spans="1:10" ht="36" customHeight="1">
      <c r="A1696" s="609" t="s">
        <v>13669</v>
      </c>
      <c r="B1696" s="610" t="s">
        <v>14260</v>
      </c>
      <c r="C1696" s="609" t="s">
        <v>20</v>
      </c>
      <c r="D1696" s="609" t="s">
        <v>3656</v>
      </c>
      <c r="E1696" s="685" t="s">
        <v>13703</v>
      </c>
      <c r="F1696" s="685"/>
      <c r="G1696" s="608" t="s">
        <v>0</v>
      </c>
      <c r="H1696" s="607">
        <v>1</v>
      </c>
      <c r="I1696" s="606">
        <v>5.59</v>
      </c>
      <c r="J1696" s="606">
        <v>5.59</v>
      </c>
    </row>
    <row r="1697" spans="1:10" ht="60" customHeight="1">
      <c r="A1697" s="617" t="s">
        <v>13683</v>
      </c>
      <c r="B1697" s="618" t="s">
        <v>14250</v>
      </c>
      <c r="C1697" s="617" t="s">
        <v>20</v>
      </c>
      <c r="D1697" s="617" t="s">
        <v>5978</v>
      </c>
      <c r="E1697" s="686" t="s">
        <v>13693</v>
      </c>
      <c r="F1697" s="686"/>
      <c r="G1697" s="616" t="s">
        <v>0</v>
      </c>
      <c r="H1697" s="615">
        <v>1</v>
      </c>
      <c r="I1697" s="614">
        <v>2.2999999999999998</v>
      </c>
      <c r="J1697" s="614">
        <v>2.2999999999999998</v>
      </c>
    </row>
    <row r="1698" spans="1:10" ht="24" customHeight="1">
      <c r="A1698" s="617" t="s">
        <v>13683</v>
      </c>
      <c r="B1698" s="618" t="s">
        <v>13702</v>
      </c>
      <c r="C1698" s="617" t="s">
        <v>20</v>
      </c>
      <c r="D1698" s="617" t="s">
        <v>7677</v>
      </c>
      <c r="E1698" s="686" t="s">
        <v>13690</v>
      </c>
      <c r="F1698" s="686"/>
      <c r="G1698" s="616" t="s">
        <v>3</v>
      </c>
      <c r="H1698" s="615">
        <v>5.5E-2</v>
      </c>
      <c r="I1698" s="614">
        <v>18.3</v>
      </c>
      <c r="J1698" s="614">
        <v>1</v>
      </c>
    </row>
    <row r="1699" spans="1:10" ht="24" customHeight="1">
      <c r="A1699" s="617" t="s">
        <v>13683</v>
      </c>
      <c r="B1699" s="618" t="s">
        <v>13701</v>
      </c>
      <c r="C1699" s="617" t="s">
        <v>20</v>
      </c>
      <c r="D1699" s="617" t="s">
        <v>7662</v>
      </c>
      <c r="E1699" s="686" t="s">
        <v>13690</v>
      </c>
      <c r="F1699" s="686"/>
      <c r="G1699" s="616" t="s">
        <v>3</v>
      </c>
      <c r="H1699" s="615">
        <v>5.5E-2</v>
      </c>
      <c r="I1699" s="614">
        <v>14</v>
      </c>
      <c r="J1699" s="614">
        <v>0.77</v>
      </c>
    </row>
    <row r="1700" spans="1:10" ht="24" customHeight="1">
      <c r="A1700" s="604" t="s">
        <v>13666</v>
      </c>
      <c r="B1700" s="605" t="s">
        <v>14259</v>
      </c>
      <c r="C1700" s="604" t="s">
        <v>20</v>
      </c>
      <c r="D1700" s="604" t="s">
        <v>10008</v>
      </c>
      <c r="E1700" s="682" t="s">
        <v>13664</v>
      </c>
      <c r="F1700" s="682"/>
      <c r="G1700" s="603" t="s">
        <v>0</v>
      </c>
      <c r="H1700" s="602">
        <v>1.1000000000000001</v>
      </c>
      <c r="I1700" s="601">
        <v>1.39</v>
      </c>
      <c r="J1700" s="601">
        <v>1.52</v>
      </c>
    </row>
    <row r="1701" spans="1:10" ht="25.5">
      <c r="A1701" s="600"/>
      <c r="B1701" s="600"/>
      <c r="C1701" s="600"/>
      <c r="D1701" s="600"/>
      <c r="E1701" s="600" t="s">
        <v>13662</v>
      </c>
      <c r="F1701" s="599">
        <v>1.3202216668477671</v>
      </c>
      <c r="G1701" s="600" t="s">
        <v>13661</v>
      </c>
      <c r="H1701" s="599">
        <v>1.1100000000000001</v>
      </c>
      <c r="I1701" s="600" t="s">
        <v>13660</v>
      </c>
      <c r="J1701" s="599">
        <v>2.4300000000000002</v>
      </c>
    </row>
    <row r="1702" spans="1:10" ht="15" thickBot="1">
      <c r="A1702" s="600"/>
      <c r="B1702" s="600"/>
      <c r="C1702" s="600"/>
      <c r="D1702" s="600"/>
      <c r="E1702" s="600" t="s">
        <v>13659</v>
      </c>
      <c r="F1702" s="599">
        <v>1.54</v>
      </c>
      <c r="G1702" s="600"/>
      <c r="H1702" s="683" t="s">
        <v>13658</v>
      </c>
      <c r="I1702" s="683"/>
      <c r="J1702" s="599">
        <v>7.13</v>
      </c>
    </row>
    <row r="1703" spans="1:10" ht="0.95" customHeight="1" thickTop="1">
      <c r="A1703" s="598"/>
      <c r="B1703" s="598"/>
      <c r="C1703" s="598"/>
      <c r="D1703" s="598"/>
      <c r="E1703" s="598"/>
      <c r="F1703" s="598"/>
      <c r="G1703" s="598"/>
      <c r="H1703" s="598"/>
      <c r="I1703" s="598"/>
      <c r="J1703" s="598"/>
    </row>
    <row r="1704" spans="1:10" ht="18" customHeight="1">
      <c r="A1704" s="613" t="s">
        <v>13981</v>
      </c>
      <c r="B1704" s="611" t="s">
        <v>13677</v>
      </c>
      <c r="C1704" s="613" t="s">
        <v>13676</v>
      </c>
      <c r="D1704" s="613" t="s">
        <v>13675</v>
      </c>
      <c r="E1704" s="684" t="s">
        <v>13674</v>
      </c>
      <c r="F1704" s="684"/>
      <c r="G1704" s="612" t="s">
        <v>13673</v>
      </c>
      <c r="H1704" s="611" t="s">
        <v>13672</v>
      </c>
      <c r="I1704" s="611" t="s">
        <v>13671</v>
      </c>
      <c r="J1704" s="611" t="s">
        <v>13670</v>
      </c>
    </row>
    <row r="1705" spans="1:10" ht="36" customHeight="1">
      <c r="A1705" s="609" t="s">
        <v>13669</v>
      </c>
      <c r="B1705" s="610" t="s">
        <v>14258</v>
      </c>
      <c r="C1705" s="609" t="s">
        <v>20</v>
      </c>
      <c r="D1705" s="609" t="s">
        <v>3659</v>
      </c>
      <c r="E1705" s="685" t="s">
        <v>13703</v>
      </c>
      <c r="F1705" s="685"/>
      <c r="G1705" s="608" t="s">
        <v>0</v>
      </c>
      <c r="H1705" s="607">
        <v>1</v>
      </c>
      <c r="I1705" s="606">
        <v>7.07</v>
      </c>
      <c r="J1705" s="606">
        <v>7.07</v>
      </c>
    </row>
    <row r="1706" spans="1:10" ht="60" customHeight="1">
      <c r="A1706" s="617" t="s">
        <v>13683</v>
      </c>
      <c r="B1706" s="618" t="s">
        <v>14250</v>
      </c>
      <c r="C1706" s="617" t="s">
        <v>20</v>
      </c>
      <c r="D1706" s="617" t="s">
        <v>5978</v>
      </c>
      <c r="E1706" s="686" t="s">
        <v>13693</v>
      </c>
      <c r="F1706" s="686"/>
      <c r="G1706" s="616" t="s">
        <v>0</v>
      </c>
      <c r="H1706" s="615">
        <v>1</v>
      </c>
      <c r="I1706" s="614">
        <v>2.2999999999999998</v>
      </c>
      <c r="J1706" s="614">
        <v>2.2999999999999998</v>
      </c>
    </row>
    <row r="1707" spans="1:10" ht="24" customHeight="1">
      <c r="A1707" s="617" t="s">
        <v>13683</v>
      </c>
      <c r="B1707" s="618" t="s">
        <v>13702</v>
      </c>
      <c r="C1707" s="617" t="s">
        <v>20</v>
      </c>
      <c r="D1707" s="617" t="s">
        <v>7677</v>
      </c>
      <c r="E1707" s="686" t="s">
        <v>13690</v>
      </c>
      <c r="F1707" s="686"/>
      <c r="G1707" s="616" t="s">
        <v>3</v>
      </c>
      <c r="H1707" s="615">
        <v>7.0000000000000007E-2</v>
      </c>
      <c r="I1707" s="614">
        <v>18.3</v>
      </c>
      <c r="J1707" s="614">
        <v>1.28</v>
      </c>
    </row>
    <row r="1708" spans="1:10" ht="24" customHeight="1">
      <c r="A1708" s="617" t="s">
        <v>13683</v>
      </c>
      <c r="B1708" s="618" t="s">
        <v>13701</v>
      </c>
      <c r="C1708" s="617" t="s">
        <v>20</v>
      </c>
      <c r="D1708" s="617" t="s">
        <v>7662</v>
      </c>
      <c r="E1708" s="686" t="s">
        <v>13690</v>
      </c>
      <c r="F1708" s="686"/>
      <c r="G1708" s="616" t="s">
        <v>3</v>
      </c>
      <c r="H1708" s="615">
        <v>7.0000000000000007E-2</v>
      </c>
      <c r="I1708" s="614">
        <v>14</v>
      </c>
      <c r="J1708" s="614">
        <v>0.98</v>
      </c>
    </row>
    <row r="1709" spans="1:10" ht="24" customHeight="1">
      <c r="A1709" s="604" t="s">
        <v>13666</v>
      </c>
      <c r="B1709" s="605" t="s">
        <v>14257</v>
      </c>
      <c r="C1709" s="604" t="s">
        <v>20</v>
      </c>
      <c r="D1709" s="604" t="s">
        <v>10012</v>
      </c>
      <c r="E1709" s="682" t="s">
        <v>13664</v>
      </c>
      <c r="F1709" s="682"/>
      <c r="G1709" s="603" t="s">
        <v>0</v>
      </c>
      <c r="H1709" s="602">
        <v>1.1000000000000001</v>
      </c>
      <c r="I1709" s="601">
        <v>2.29</v>
      </c>
      <c r="J1709" s="601">
        <v>2.5099999999999998</v>
      </c>
    </row>
    <row r="1710" spans="1:10" ht="25.5">
      <c r="A1710" s="600"/>
      <c r="B1710" s="600"/>
      <c r="C1710" s="600"/>
      <c r="D1710" s="600"/>
      <c r="E1710" s="600" t="s">
        <v>13662</v>
      </c>
      <c r="F1710" s="599">
        <v>1.5212430729110074</v>
      </c>
      <c r="G1710" s="600" t="s">
        <v>13661</v>
      </c>
      <c r="H1710" s="599">
        <v>1.28</v>
      </c>
      <c r="I1710" s="600" t="s">
        <v>13660</v>
      </c>
      <c r="J1710" s="599">
        <v>2.8</v>
      </c>
    </row>
    <row r="1711" spans="1:10" ht="15" thickBot="1">
      <c r="A1711" s="600"/>
      <c r="B1711" s="600"/>
      <c r="C1711" s="600"/>
      <c r="D1711" s="600"/>
      <c r="E1711" s="600" t="s">
        <v>13659</v>
      </c>
      <c r="F1711" s="599">
        <v>1.95</v>
      </c>
      <c r="G1711" s="600"/>
      <c r="H1711" s="683" t="s">
        <v>13658</v>
      </c>
      <c r="I1711" s="683"/>
      <c r="J1711" s="599">
        <v>9.02</v>
      </c>
    </row>
    <row r="1712" spans="1:10" ht="0.95" customHeight="1" thickTop="1">
      <c r="A1712" s="598"/>
      <c r="B1712" s="598"/>
      <c r="C1712" s="598"/>
      <c r="D1712" s="598"/>
      <c r="E1712" s="598"/>
      <c r="F1712" s="598"/>
      <c r="G1712" s="598"/>
      <c r="H1712" s="598"/>
      <c r="I1712" s="598"/>
      <c r="J1712" s="598"/>
    </row>
    <row r="1713" spans="1:10" ht="18" customHeight="1">
      <c r="A1713" s="613" t="s">
        <v>13981</v>
      </c>
      <c r="B1713" s="611" t="s">
        <v>13677</v>
      </c>
      <c r="C1713" s="613" t="s">
        <v>13676</v>
      </c>
      <c r="D1713" s="613" t="s">
        <v>13675</v>
      </c>
      <c r="E1713" s="684" t="s">
        <v>13674</v>
      </c>
      <c r="F1713" s="684"/>
      <c r="G1713" s="612" t="s">
        <v>13673</v>
      </c>
      <c r="H1713" s="611" t="s">
        <v>13672</v>
      </c>
      <c r="I1713" s="611" t="s">
        <v>13671</v>
      </c>
      <c r="J1713" s="611" t="s">
        <v>13670</v>
      </c>
    </row>
    <row r="1714" spans="1:10" ht="24" customHeight="1">
      <c r="A1714" s="609" t="s">
        <v>13669</v>
      </c>
      <c r="B1714" s="610" t="s">
        <v>14256</v>
      </c>
      <c r="C1714" s="609" t="s">
        <v>20</v>
      </c>
      <c r="D1714" s="609" t="s">
        <v>3642</v>
      </c>
      <c r="E1714" s="685" t="s">
        <v>14255</v>
      </c>
      <c r="F1714" s="685"/>
      <c r="G1714" s="608" t="s">
        <v>399</v>
      </c>
      <c r="H1714" s="607">
        <v>1</v>
      </c>
      <c r="I1714" s="606">
        <v>101.25</v>
      </c>
      <c r="J1714" s="606">
        <v>101.25</v>
      </c>
    </row>
    <row r="1715" spans="1:10" ht="24" customHeight="1">
      <c r="A1715" s="617" t="s">
        <v>13683</v>
      </c>
      <c r="B1715" s="618" t="s">
        <v>13823</v>
      </c>
      <c r="C1715" s="617" t="s">
        <v>20</v>
      </c>
      <c r="D1715" s="617" t="s">
        <v>7682</v>
      </c>
      <c r="E1715" s="686" t="s">
        <v>13690</v>
      </c>
      <c r="F1715" s="686"/>
      <c r="G1715" s="616" t="s">
        <v>3</v>
      </c>
      <c r="H1715" s="615">
        <v>0.47599999999999998</v>
      </c>
      <c r="I1715" s="614">
        <v>18.489999999999998</v>
      </c>
      <c r="J1715" s="614">
        <v>8.8000000000000007</v>
      </c>
    </row>
    <row r="1716" spans="1:10" ht="24" customHeight="1">
      <c r="A1716" s="617" t="s">
        <v>13683</v>
      </c>
      <c r="B1716" s="618" t="s">
        <v>13979</v>
      </c>
      <c r="C1716" s="617" t="s">
        <v>20</v>
      </c>
      <c r="D1716" s="617" t="s">
        <v>7659</v>
      </c>
      <c r="E1716" s="686" t="s">
        <v>13690</v>
      </c>
      <c r="F1716" s="686"/>
      <c r="G1716" s="616" t="s">
        <v>3</v>
      </c>
      <c r="H1716" s="615">
        <v>9.6000000000000002E-2</v>
      </c>
      <c r="I1716" s="614">
        <v>16.98</v>
      </c>
      <c r="J1716" s="614">
        <v>1.63</v>
      </c>
    </row>
    <row r="1717" spans="1:10" ht="24" customHeight="1">
      <c r="A1717" s="604" t="s">
        <v>13666</v>
      </c>
      <c r="B1717" s="605" t="s">
        <v>14254</v>
      </c>
      <c r="C1717" s="604" t="s">
        <v>20</v>
      </c>
      <c r="D1717" s="604" t="s">
        <v>11254</v>
      </c>
      <c r="E1717" s="682" t="s">
        <v>13664</v>
      </c>
      <c r="F1717" s="682"/>
      <c r="G1717" s="603" t="s">
        <v>1200</v>
      </c>
      <c r="H1717" s="602">
        <v>2</v>
      </c>
      <c r="I1717" s="601">
        <v>45.41</v>
      </c>
      <c r="J1717" s="601">
        <v>90.82</v>
      </c>
    </row>
    <row r="1718" spans="1:10" ht="25.5">
      <c r="A1718" s="600"/>
      <c r="B1718" s="600"/>
      <c r="C1718" s="600"/>
      <c r="D1718" s="600"/>
      <c r="E1718" s="600" t="s">
        <v>13662</v>
      </c>
      <c r="F1718" s="599">
        <v>4.482234054112789</v>
      </c>
      <c r="G1718" s="600" t="s">
        <v>13661</v>
      </c>
      <c r="H1718" s="599">
        <v>3.77</v>
      </c>
      <c r="I1718" s="600" t="s">
        <v>13660</v>
      </c>
      <c r="J1718" s="599">
        <v>8.25</v>
      </c>
    </row>
    <row r="1719" spans="1:10" ht="15" thickBot="1">
      <c r="A1719" s="600"/>
      <c r="B1719" s="600"/>
      <c r="C1719" s="600"/>
      <c r="D1719" s="600"/>
      <c r="E1719" s="600" t="s">
        <v>13659</v>
      </c>
      <c r="F1719" s="599">
        <v>28.04</v>
      </c>
      <c r="G1719" s="600"/>
      <c r="H1719" s="683" t="s">
        <v>13658</v>
      </c>
      <c r="I1719" s="683"/>
      <c r="J1719" s="599">
        <v>129.29</v>
      </c>
    </row>
    <row r="1720" spans="1:10" ht="0.95" customHeight="1" thickTop="1">
      <c r="A1720" s="598"/>
      <c r="B1720" s="598"/>
      <c r="C1720" s="598"/>
      <c r="D1720" s="598"/>
      <c r="E1720" s="598"/>
      <c r="F1720" s="598"/>
      <c r="G1720" s="598"/>
      <c r="H1720" s="598"/>
      <c r="I1720" s="598"/>
      <c r="J1720" s="598"/>
    </row>
    <row r="1721" spans="1:10" ht="18" customHeight="1">
      <c r="A1721" s="613" t="s">
        <v>13981</v>
      </c>
      <c r="B1721" s="611" t="s">
        <v>13677</v>
      </c>
      <c r="C1721" s="613" t="s">
        <v>13676</v>
      </c>
      <c r="D1721" s="613" t="s">
        <v>13675</v>
      </c>
      <c r="E1721" s="684" t="s">
        <v>13674</v>
      </c>
      <c r="F1721" s="684"/>
      <c r="G1721" s="612" t="s">
        <v>13673</v>
      </c>
      <c r="H1721" s="611" t="s">
        <v>13672</v>
      </c>
      <c r="I1721" s="611" t="s">
        <v>13671</v>
      </c>
      <c r="J1721" s="611" t="s">
        <v>13670</v>
      </c>
    </row>
    <row r="1722" spans="1:10" ht="36" customHeight="1">
      <c r="A1722" s="609" t="s">
        <v>13669</v>
      </c>
      <c r="B1722" s="610" t="s">
        <v>14253</v>
      </c>
      <c r="C1722" s="609" t="s">
        <v>20</v>
      </c>
      <c r="D1722" s="609" t="s">
        <v>3661</v>
      </c>
      <c r="E1722" s="685" t="s">
        <v>13703</v>
      </c>
      <c r="F1722" s="685"/>
      <c r="G1722" s="608" t="s">
        <v>0</v>
      </c>
      <c r="H1722" s="607">
        <v>1</v>
      </c>
      <c r="I1722" s="606">
        <v>10.050000000000001</v>
      </c>
      <c r="J1722" s="606">
        <v>10.050000000000001</v>
      </c>
    </row>
    <row r="1723" spans="1:10" ht="60" customHeight="1">
      <c r="A1723" s="617" t="s">
        <v>13683</v>
      </c>
      <c r="B1723" s="618" t="s">
        <v>14250</v>
      </c>
      <c r="C1723" s="617" t="s">
        <v>20</v>
      </c>
      <c r="D1723" s="617" t="s">
        <v>5978</v>
      </c>
      <c r="E1723" s="686" t="s">
        <v>13693</v>
      </c>
      <c r="F1723" s="686"/>
      <c r="G1723" s="616" t="s">
        <v>0</v>
      </c>
      <c r="H1723" s="615">
        <v>1</v>
      </c>
      <c r="I1723" s="614">
        <v>2.2999999999999998</v>
      </c>
      <c r="J1723" s="614">
        <v>2.2999999999999998</v>
      </c>
    </row>
    <row r="1724" spans="1:10" ht="24" customHeight="1">
      <c r="A1724" s="617" t="s">
        <v>13683</v>
      </c>
      <c r="B1724" s="618" t="s">
        <v>13702</v>
      </c>
      <c r="C1724" s="617" t="s">
        <v>20</v>
      </c>
      <c r="D1724" s="617" t="s">
        <v>7677</v>
      </c>
      <c r="E1724" s="686" t="s">
        <v>13690</v>
      </c>
      <c r="F1724" s="686"/>
      <c r="G1724" s="616" t="s">
        <v>3</v>
      </c>
      <c r="H1724" s="615">
        <v>0.09</v>
      </c>
      <c r="I1724" s="614">
        <v>18.3</v>
      </c>
      <c r="J1724" s="614">
        <v>1.64</v>
      </c>
    </row>
    <row r="1725" spans="1:10" ht="24" customHeight="1">
      <c r="A1725" s="617" t="s">
        <v>13683</v>
      </c>
      <c r="B1725" s="618" t="s">
        <v>13701</v>
      </c>
      <c r="C1725" s="617" t="s">
        <v>20</v>
      </c>
      <c r="D1725" s="617" t="s">
        <v>7662</v>
      </c>
      <c r="E1725" s="686" t="s">
        <v>13690</v>
      </c>
      <c r="F1725" s="686"/>
      <c r="G1725" s="616" t="s">
        <v>3</v>
      </c>
      <c r="H1725" s="615">
        <v>0.09</v>
      </c>
      <c r="I1725" s="614">
        <v>14</v>
      </c>
      <c r="J1725" s="614">
        <v>1.26</v>
      </c>
    </row>
    <row r="1726" spans="1:10" ht="24" customHeight="1">
      <c r="A1726" s="604" t="s">
        <v>13666</v>
      </c>
      <c r="B1726" s="605" t="s">
        <v>14252</v>
      </c>
      <c r="C1726" s="604" t="s">
        <v>20</v>
      </c>
      <c r="D1726" s="604" t="s">
        <v>10013</v>
      </c>
      <c r="E1726" s="682" t="s">
        <v>13664</v>
      </c>
      <c r="F1726" s="682"/>
      <c r="G1726" s="603" t="s">
        <v>0</v>
      </c>
      <c r="H1726" s="602">
        <v>1.1000000000000001</v>
      </c>
      <c r="I1726" s="601">
        <v>4.41</v>
      </c>
      <c r="J1726" s="601">
        <v>4.8499999999999996</v>
      </c>
    </row>
    <row r="1727" spans="1:10" ht="25.5">
      <c r="A1727" s="600"/>
      <c r="B1727" s="600"/>
      <c r="C1727" s="600"/>
      <c r="D1727" s="600"/>
      <c r="E1727" s="600" t="s">
        <v>13662</v>
      </c>
      <c r="F1727" s="599">
        <v>1.7874606106704336</v>
      </c>
      <c r="G1727" s="600" t="s">
        <v>13661</v>
      </c>
      <c r="H1727" s="599">
        <v>1.5</v>
      </c>
      <c r="I1727" s="600" t="s">
        <v>13660</v>
      </c>
      <c r="J1727" s="599">
        <v>3.29</v>
      </c>
    </row>
    <row r="1728" spans="1:10" ht="15" thickBot="1">
      <c r="A1728" s="600"/>
      <c r="B1728" s="600"/>
      <c r="C1728" s="600"/>
      <c r="D1728" s="600"/>
      <c r="E1728" s="600" t="s">
        <v>13659</v>
      </c>
      <c r="F1728" s="599">
        <v>2.78</v>
      </c>
      <c r="G1728" s="600"/>
      <c r="H1728" s="683" t="s">
        <v>13658</v>
      </c>
      <c r="I1728" s="683"/>
      <c r="J1728" s="599">
        <v>12.83</v>
      </c>
    </row>
    <row r="1729" spans="1:10" ht="0.95" customHeight="1" thickTop="1">
      <c r="A1729" s="598"/>
      <c r="B1729" s="598"/>
      <c r="C1729" s="598"/>
      <c r="D1729" s="598"/>
      <c r="E1729" s="598"/>
      <c r="F1729" s="598"/>
      <c r="G1729" s="598"/>
      <c r="H1729" s="598"/>
      <c r="I1729" s="598"/>
      <c r="J1729" s="598"/>
    </row>
    <row r="1730" spans="1:10" ht="18" customHeight="1">
      <c r="A1730" s="613" t="s">
        <v>13981</v>
      </c>
      <c r="B1730" s="611" t="s">
        <v>13677</v>
      </c>
      <c r="C1730" s="613" t="s">
        <v>13676</v>
      </c>
      <c r="D1730" s="613" t="s">
        <v>13675</v>
      </c>
      <c r="E1730" s="684" t="s">
        <v>13674</v>
      </c>
      <c r="F1730" s="684"/>
      <c r="G1730" s="612" t="s">
        <v>13673</v>
      </c>
      <c r="H1730" s="611" t="s">
        <v>13672</v>
      </c>
      <c r="I1730" s="611" t="s">
        <v>13671</v>
      </c>
      <c r="J1730" s="611" t="s">
        <v>13670</v>
      </c>
    </row>
    <row r="1731" spans="1:10" ht="36" customHeight="1">
      <c r="A1731" s="609" t="s">
        <v>13669</v>
      </c>
      <c r="B1731" s="610" t="s">
        <v>14251</v>
      </c>
      <c r="C1731" s="609" t="s">
        <v>20</v>
      </c>
      <c r="D1731" s="609" t="s">
        <v>3663</v>
      </c>
      <c r="E1731" s="685" t="s">
        <v>13703</v>
      </c>
      <c r="F1731" s="685"/>
      <c r="G1731" s="608" t="s">
        <v>0</v>
      </c>
      <c r="H1731" s="607">
        <v>1</v>
      </c>
      <c r="I1731" s="606">
        <v>9.61</v>
      </c>
      <c r="J1731" s="606">
        <v>9.61</v>
      </c>
    </row>
    <row r="1732" spans="1:10" ht="60" customHeight="1">
      <c r="A1732" s="617" t="s">
        <v>13683</v>
      </c>
      <c r="B1732" s="618" t="s">
        <v>14250</v>
      </c>
      <c r="C1732" s="617" t="s">
        <v>20</v>
      </c>
      <c r="D1732" s="617" t="s">
        <v>5978</v>
      </c>
      <c r="E1732" s="686" t="s">
        <v>13693</v>
      </c>
      <c r="F1732" s="686"/>
      <c r="G1732" s="616" t="s">
        <v>0</v>
      </c>
      <c r="H1732" s="615">
        <v>1</v>
      </c>
      <c r="I1732" s="614">
        <v>2.2999999999999998</v>
      </c>
      <c r="J1732" s="614">
        <v>2.2999999999999998</v>
      </c>
    </row>
    <row r="1733" spans="1:10" ht="24" customHeight="1">
      <c r="A1733" s="617" t="s">
        <v>13683</v>
      </c>
      <c r="B1733" s="618" t="s">
        <v>13702</v>
      </c>
      <c r="C1733" s="617" t="s">
        <v>20</v>
      </c>
      <c r="D1733" s="617" t="s">
        <v>7677</v>
      </c>
      <c r="E1733" s="686" t="s">
        <v>13690</v>
      </c>
      <c r="F1733" s="686"/>
      <c r="G1733" s="616" t="s">
        <v>3</v>
      </c>
      <c r="H1733" s="615">
        <v>0.113</v>
      </c>
      <c r="I1733" s="614">
        <v>18.3</v>
      </c>
      <c r="J1733" s="614">
        <v>2.06</v>
      </c>
    </row>
    <row r="1734" spans="1:10" ht="24" customHeight="1">
      <c r="A1734" s="617" t="s">
        <v>13683</v>
      </c>
      <c r="B1734" s="618" t="s">
        <v>13701</v>
      </c>
      <c r="C1734" s="617" t="s">
        <v>20</v>
      </c>
      <c r="D1734" s="617" t="s">
        <v>7662</v>
      </c>
      <c r="E1734" s="686" t="s">
        <v>13690</v>
      </c>
      <c r="F1734" s="686"/>
      <c r="G1734" s="616" t="s">
        <v>3</v>
      </c>
      <c r="H1734" s="615">
        <v>0.113</v>
      </c>
      <c r="I1734" s="614">
        <v>14</v>
      </c>
      <c r="J1734" s="614">
        <v>1.58</v>
      </c>
    </row>
    <row r="1735" spans="1:10" ht="36" customHeight="1">
      <c r="A1735" s="604" t="s">
        <v>13666</v>
      </c>
      <c r="B1735" s="605" t="s">
        <v>14249</v>
      </c>
      <c r="C1735" s="604" t="s">
        <v>20</v>
      </c>
      <c r="D1735" s="604" t="s">
        <v>10020</v>
      </c>
      <c r="E1735" s="682" t="s">
        <v>13664</v>
      </c>
      <c r="F1735" s="682"/>
      <c r="G1735" s="603" t="s">
        <v>0</v>
      </c>
      <c r="H1735" s="602">
        <v>1.1000000000000001</v>
      </c>
      <c r="I1735" s="601">
        <v>3.34</v>
      </c>
      <c r="J1735" s="601">
        <v>3.67</v>
      </c>
    </row>
    <row r="1736" spans="1:10" ht="25.5">
      <c r="A1736" s="600"/>
      <c r="B1736" s="600"/>
      <c r="C1736" s="600"/>
      <c r="D1736" s="600"/>
      <c r="E1736" s="600" t="s">
        <v>13662</v>
      </c>
      <c r="F1736" s="599">
        <v>2.0971422362273171</v>
      </c>
      <c r="G1736" s="600" t="s">
        <v>13661</v>
      </c>
      <c r="H1736" s="599">
        <v>1.76</v>
      </c>
      <c r="I1736" s="600" t="s">
        <v>13660</v>
      </c>
      <c r="J1736" s="599">
        <v>3.86</v>
      </c>
    </row>
    <row r="1737" spans="1:10" ht="15" thickBot="1">
      <c r="A1737" s="600"/>
      <c r="B1737" s="600"/>
      <c r="C1737" s="600"/>
      <c r="D1737" s="600"/>
      <c r="E1737" s="600" t="s">
        <v>13659</v>
      </c>
      <c r="F1737" s="599">
        <v>2.66</v>
      </c>
      <c r="G1737" s="600"/>
      <c r="H1737" s="683" t="s">
        <v>13658</v>
      </c>
      <c r="I1737" s="683"/>
      <c r="J1737" s="599">
        <v>12.27</v>
      </c>
    </row>
    <row r="1738" spans="1:10" ht="0.95" customHeight="1" thickTop="1">
      <c r="A1738" s="598"/>
      <c r="B1738" s="598"/>
      <c r="C1738" s="598"/>
      <c r="D1738" s="598"/>
      <c r="E1738" s="598"/>
      <c r="F1738" s="598"/>
      <c r="G1738" s="598"/>
      <c r="H1738" s="598"/>
      <c r="I1738" s="598"/>
      <c r="J1738" s="598"/>
    </row>
    <row r="1739" spans="1:10" ht="18" customHeight="1">
      <c r="A1739" s="613" t="s">
        <v>13981</v>
      </c>
      <c r="B1739" s="611" t="s">
        <v>13677</v>
      </c>
      <c r="C1739" s="613" t="s">
        <v>13676</v>
      </c>
      <c r="D1739" s="613" t="s">
        <v>13675</v>
      </c>
      <c r="E1739" s="684" t="s">
        <v>13674</v>
      </c>
      <c r="F1739" s="684"/>
      <c r="G1739" s="612" t="s">
        <v>13673</v>
      </c>
      <c r="H1739" s="611" t="s">
        <v>13672</v>
      </c>
      <c r="I1739" s="611" t="s">
        <v>13671</v>
      </c>
      <c r="J1739" s="611" t="s">
        <v>13670</v>
      </c>
    </row>
    <row r="1740" spans="1:10" ht="24" customHeight="1">
      <c r="A1740" s="609" t="s">
        <v>13669</v>
      </c>
      <c r="B1740" s="610" t="s">
        <v>14248</v>
      </c>
      <c r="C1740" s="609" t="s">
        <v>20</v>
      </c>
      <c r="D1740" s="609" t="s">
        <v>3715</v>
      </c>
      <c r="E1740" s="685" t="s">
        <v>13703</v>
      </c>
      <c r="F1740" s="685"/>
      <c r="G1740" s="608" t="s">
        <v>0</v>
      </c>
      <c r="H1740" s="607">
        <v>1</v>
      </c>
      <c r="I1740" s="606">
        <v>6.2</v>
      </c>
      <c r="J1740" s="606">
        <v>6.2</v>
      </c>
    </row>
    <row r="1741" spans="1:10" ht="24" customHeight="1">
      <c r="A1741" s="617" t="s">
        <v>13683</v>
      </c>
      <c r="B1741" s="618" t="s">
        <v>13702</v>
      </c>
      <c r="C1741" s="617" t="s">
        <v>20</v>
      </c>
      <c r="D1741" s="617" t="s">
        <v>7677</v>
      </c>
      <c r="E1741" s="686" t="s">
        <v>13690</v>
      </c>
      <c r="F1741" s="686"/>
      <c r="G1741" s="616" t="s">
        <v>3</v>
      </c>
      <c r="H1741" s="615">
        <v>6.2E-2</v>
      </c>
      <c r="I1741" s="614">
        <v>18.3</v>
      </c>
      <c r="J1741" s="614">
        <v>1.1299999999999999</v>
      </c>
    </row>
    <row r="1742" spans="1:10" ht="24" customHeight="1">
      <c r="A1742" s="617" t="s">
        <v>13683</v>
      </c>
      <c r="B1742" s="618" t="s">
        <v>13701</v>
      </c>
      <c r="C1742" s="617" t="s">
        <v>20</v>
      </c>
      <c r="D1742" s="617" t="s">
        <v>7662</v>
      </c>
      <c r="E1742" s="686" t="s">
        <v>13690</v>
      </c>
      <c r="F1742" s="686"/>
      <c r="G1742" s="616" t="s">
        <v>3</v>
      </c>
      <c r="H1742" s="615">
        <v>6.2E-2</v>
      </c>
      <c r="I1742" s="614">
        <v>14</v>
      </c>
      <c r="J1742" s="614">
        <v>0.86</v>
      </c>
    </row>
    <row r="1743" spans="1:10" ht="36" customHeight="1">
      <c r="A1743" s="604" t="s">
        <v>13666</v>
      </c>
      <c r="B1743" s="605" t="s">
        <v>14247</v>
      </c>
      <c r="C1743" s="604" t="s">
        <v>20</v>
      </c>
      <c r="D1743" s="604" t="s">
        <v>10019</v>
      </c>
      <c r="E1743" s="682" t="s">
        <v>13664</v>
      </c>
      <c r="F1743" s="682"/>
      <c r="G1743" s="603" t="s">
        <v>0</v>
      </c>
      <c r="H1743" s="602">
        <v>1.1000000000000001</v>
      </c>
      <c r="I1743" s="601">
        <v>3.83</v>
      </c>
      <c r="J1743" s="601">
        <v>4.21</v>
      </c>
    </row>
    <row r="1744" spans="1:10" ht="25.5">
      <c r="A1744" s="600"/>
      <c r="B1744" s="600"/>
      <c r="C1744" s="600"/>
      <c r="D1744" s="600"/>
      <c r="E1744" s="600" t="s">
        <v>13662</v>
      </c>
      <c r="F1744" s="599">
        <v>0.82581766815168967</v>
      </c>
      <c r="G1744" s="600" t="s">
        <v>13661</v>
      </c>
      <c r="H1744" s="599">
        <v>0.69</v>
      </c>
      <c r="I1744" s="600" t="s">
        <v>13660</v>
      </c>
      <c r="J1744" s="599">
        <v>1.52</v>
      </c>
    </row>
    <row r="1745" spans="1:10" ht="15" thickBot="1">
      <c r="A1745" s="600"/>
      <c r="B1745" s="600"/>
      <c r="C1745" s="600"/>
      <c r="D1745" s="600"/>
      <c r="E1745" s="600" t="s">
        <v>13659</v>
      </c>
      <c r="F1745" s="599">
        <v>1.71</v>
      </c>
      <c r="G1745" s="600"/>
      <c r="H1745" s="683" t="s">
        <v>13658</v>
      </c>
      <c r="I1745" s="683"/>
      <c r="J1745" s="599">
        <v>7.91</v>
      </c>
    </row>
    <row r="1746" spans="1:10" ht="0.95" customHeight="1" thickTop="1">
      <c r="A1746" s="598"/>
      <c r="B1746" s="598"/>
      <c r="C1746" s="598"/>
      <c r="D1746" s="598"/>
      <c r="E1746" s="598"/>
      <c r="F1746" s="598"/>
      <c r="G1746" s="598"/>
      <c r="H1746" s="598"/>
      <c r="I1746" s="598"/>
      <c r="J1746" s="598"/>
    </row>
    <row r="1747" spans="1:10" ht="18" customHeight="1">
      <c r="A1747" s="613" t="s">
        <v>13981</v>
      </c>
      <c r="B1747" s="611" t="s">
        <v>13677</v>
      </c>
      <c r="C1747" s="613" t="s">
        <v>13676</v>
      </c>
      <c r="D1747" s="613" t="s">
        <v>13675</v>
      </c>
      <c r="E1747" s="684" t="s">
        <v>13674</v>
      </c>
      <c r="F1747" s="684"/>
      <c r="G1747" s="612" t="s">
        <v>13673</v>
      </c>
      <c r="H1747" s="611" t="s">
        <v>13672</v>
      </c>
      <c r="I1747" s="611" t="s">
        <v>13671</v>
      </c>
      <c r="J1747" s="611" t="s">
        <v>13670</v>
      </c>
    </row>
    <row r="1748" spans="1:10" ht="24" customHeight="1">
      <c r="A1748" s="609" t="s">
        <v>13669</v>
      </c>
      <c r="B1748" s="610" t="s">
        <v>14246</v>
      </c>
      <c r="C1748" s="609" t="s">
        <v>20</v>
      </c>
      <c r="D1748" s="609" t="s">
        <v>3716</v>
      </c>
      <c r="E1748" s="685" t="s">
        <v>13703</v>
      </c>
      <c r="F1748" s="685"/>
      <c r="G1748" s="608" t="s">
        <v>0</v>
      </c>
      <c r="H1748" s="607">
        <v>1</v>
      </c>
      <c r="I1748" s="606">
        <v>9.44</v>
      </c>
      <c r="J1748" s="606">
        <v>9.44</v>
      </c>
    </row>
    <row r="1749" spans="1:10" ht="24" customHeight="1">
      <c r="A1749" s="617" t="s">
        <v>13683</v>
      </c>
      <c r="B1749" s="618" t="s">
        <v>13702</v>
      </c>
      <c r="C1749" s="617" t="s">
        <v>20</v>
      </c>
      <c r="D1749" s="617" t="s">
        <v>7677</v>
      </c>
      <c r="E1749" s="686" t="s">
        <v>13690</v>
      </c>
      <c r="F1749" s="686"/>
      <c r="G1749" s="616" t="s">
        <v>3</v>
      </c>
      <c r="H1749" s="615">
        <v>0.105</v>
      </c>
      <c r="I1749" s="614">
        <v>18.3</v>
      </c>
      <c r="J1749" s="614">
        <v>1.92</v>
      </c>
    </row>
    <row r="1750" spans="1:10" ht="24" customHeight="1">
      <c r="A1750" s="617" t="s">
        <v>13683</v>
      </c>
      <c r="B1750" s="618" t="s">
        <v>13701</v>
      </c>
      <c r="C1750" s="617" t="s">
        <v>20</v>
      </c>
      <c r="D1750" s="617" t="s">
        <v>7662</v>
      </c>
      <c r="E1750" s="686" t="s">
        <v>13690</v>
      </c>
      <c r="F1750" s="686"/>
      <c r="G1750" s="616" t="s">
        <v>3</v>
      </c>
      <c r="H1750" s="615">
        <v>0.105</v>
      </c>
      <c r="I1750" s="614">
        <v>14</v>
      </c>
      <c r="J1750" s="614">
        <v>1.47</v>
      </c>
    </row>
    <row r="1751" spans="1:10" ht="36" customHeight="1">
      <c r="A1751" s="604" t="s">
        <v>13666</v>
      </c>
      <c r="B1751" s="605" t="s">
        <v>14245</v>
      </c>
      <c r="C1751" s="604" t="s">
        <v>20</v>
      </c>
      <c r="D1751" s="604" t="s">
        <v>10017</v>
      </c>
      <c r="E1751" s="682" t="s">
        <v>13664</v>
      </c>
      <c r="F1751" s="682"/>
      <c r="G1751" s="603" t="s">
        <v>0</v>
      </c>
      <c r="H1751" s="602">
        <v>1.1000000000000001</v>
      </c>
      <c r="I1751" s="601">
        <v>5.5</v>
      </c>
      <c r="J1751" s="601">
        <v>6.05</v>
      </c>
    </row>
    <row r="1752" spans="1:10" ht="25.5">
      <c r="A1752" s="600"/>
      <c r="B1752" s="600"/>
      <c r="C1752" s="600"/>
      <c r="D1752" s="600"/>
      <c r="E1752" s="600" t="s">
        <v>13662</v>
      </c>
      <c r="F1752" s="599">
        <v>1.4017168314679995</v>
      </c>
      <c r="G1752" s="600" t="s">
        <v>13661</v>
      </c>
      <c r="H1752" s="599">
        <v>1.18</v>
      </c>
      <c r="I1752" s="600" t="s">
        <v>13660</v>
      </c>
      <c r="J1752" s="599">
        <v>2.58</v>
      </c>
    </row>
    <row r="1753" spans="1:10" ht="15" thickBot="1">
      <c r="A1753" s="600"/>
      <c r="B1753" s="600"/>
      <c r="C1753" s="600"/>
      <c r="D1753" s="600"/>
      <c r="E1753" s="600" t="s">
        <v>13659</v>
      </c>
      <c r="F1753" s="599">
        <v>2.61</v>
      </c>
      <c r="G1753" s="600"/>
      <c r="H1753" s="683" t="s">
        <v>13658</v>
      </c>
      <c r="I1753" s="683"/>
      <c r="J1753" s="599">
        <v>12.05</v>
      </c>
    </row>
    <row r="1754" spans="1:10" ht="0.95" customHeight="1" thickTop="1">
      <c r="A1754" s="598"/>
      <c r="B1754" s="598"/>
      <c r="C1754" s="598"/>
      <c r="D1754" s="598"/>
      <c r="E1754" s="598"/>
      <c r="F1754" s="598"/>
      <c r="G1754" s="598"/>
      <c r="H1754" s="598"/>
      <c r="I1754" s="598"/>
      <c r="J1754" s="598"/>
    </row>
    <row r="1755" spans="1:10" ht="18" customHeight="1">
      <c r="A1755" s="613" t="s">
        <v>13981</v>
      </c>
      <c r="B1755" s="611" t="s">
        <v>13677</v>
      </c>
      <c r="C1755" s="613" t="s">
        <v>13676</v>
      </c>
      <c r="D1755" s="613" t="s">
        <v>13675</v>
      </c>
      <c r="E1755" s="684" t="s">
        <v>13674</v>
      </c>
      <c r="F1755" s="684"/>
      <c r="G1755" s="612" t="s">
        <v>13673</v>
      </c>
      <c r="H1755" s="611" t="s">
        <v>13672</v>
      </c>
      <c r="I1755" s="611" t="s">
        <v>13671</v>
      </c>
      <c r="J1755" s="611" t="s">
        <v>13670</v>
      </c>
    </row>
    <row r="1756" spans="1:10" ht="36" customHeight="1">
      <c r="A1756" s="609" t="s">
        <v>13669</v>
      </c>
      <c r="B1756" s="610" t="s">
        <v>14244</v>
      </c>
      <c r="C1756" s="609" t="s">
        <v>20</v>
      </c>
      <c r="D1756" s="609" t="s">
        <v>3805</v>
      </c>
      <c r="E1756" s="685" t="s">
        <v>13703</v>
      </c>
      <c r="F1756" s="685"/>
      <c r="G1756" s="608" t="s">
        <v>0</v>
      </c>
      <c r="H1756" s="607">
        <v>1</v>
      </c>
      <c r="I1756" s="606">
        <v>93.43</v>
      </c>
      <c r="J1756" s="606">
        <v>93.43</v>
      </c>
    </row>
    <row r="1757" spans="1:10" ht="24" customHeight="1">
      <c r="A1757" s="617" t="s">
        <v>13683</v>
      </c>
      <c r="B1757" s="618" t="s">
        <v>13702</v>
      </c>
      <c r="C1757" s="617" t="s">
        <v>20</v>
      </c>
      <c r="D1757" s="617" t="s">
        <v>7677</v>
      </c>
      <c r="E1757" s="686" t="s">
        <v>13690</v>
      </c>
      <c r="F1757" s="686"/>
      <c r="G1757" s="616" t="s">
        <v>3</v>
      </c>
      <c r="H1757" s="615">
        <v>0.128</v>
      </c>
      <c r="I1757" s="614">
        <v>18.3</v>
      </c>
      <c r="J1757" s="614">
        <v>2.34</v>
      </c>
    </row>
    <row r="1758" spans="1:10" ht="24" customHeight="1">
      <c r="A1758" s="617" t="s">
        <v>13683</v>
      </c>
      <c r="B1758" s="618" t="s">
        <v>13701</v>
      </c>
      <c r="C1758" s="617" t="s">
        <v>20</v>
      </c>
      <c r="D1758" s="617" t="s">
        <v>7662</v>
      </c>
      <c r="E1758" s="686" t="s">
        <v>13690</v>
      </c>
      <c r="F1758" s="686"/>
      <c r="G1758" s="616" t="s">
        <v>3</v>
      </c>
      <c r="H1758" s="615">
        <v>0.128</v>
      </c>
      <c r="I1758" s="614">
        <v>14</v>
      </c>
      <c r="J1758" s="614">
        <v>1.79</v>
      </c>
    </row>
    <row r="1759" spans="1:10" ht="36" customHeight="1">
      <c r="A1759" s="604" t="s">
        <v>13666</v>
      </c>
      <c r="B1759" s="605" t="s">
        <v>14243</v>
      </c>
      <c r="C1759" s="604" t="s">
        <v>20</v>
      </c>
      <c r="D1759" s="604" t="s">
        <v>8867</v>
      </c>
      <c r="E1759" s="682" t="s">
        <v>13664</v>
      </c>
      <c r="F1759" s="682"/>
      <c r="G1759" s="603" t="s">
        <v>0</v>
      </c>
      <c r="H1759" s="602">
        <v>1.0149999999999999</v>
      </c>
      <c r="I1759" s="601">
        <v>87.96</v>
      </c>
      <c r="J1759" s="601">
        <v>89.27</v>
      </c>
    </row>
    <row r="1760" spans="1:10" ht="24" customHeight="1">
      <c r="A1760" s="604" t="s">
        <v>13666</v>
      </c>
      <c r="B1760" s="605" t="s">
        <v>14162</v>
      </c>
      <c r="C1760" s="604" t="s">
        <v>20</v>
      </c>
      <c r="D1760" s="604" t="s">
        <v>10273</v>
      </c>
      <c r="E1760" s="682" t="s">
        <v>13664</v>
      </c>
      <c r="F1760" s="682"/>
      <c r="G1760" s="603" t="s">
        <v>1</v>
      </c>
      <c r="H1760" s="602">
        <v>8.9999999999999993E-3</v>
      </c>
      <c r="I1760" s="601">
        <v>3.78</v>
      </c>
      <c r="J1760" s="601">
        <v>0.03</v>
      </c>
    </row>
    <row r="1761" spans="1:10" ht="25.5">
      <c r="A1761" s="600"/>
      <c r="B1761" s="600"/>
      <c r="C1761" s="600"/>
      <c r="D1761" s="600"/>
      <c r="E1761" s="600" t="s">
        <v>13662</v>
      </c>
      <c r="F1761" s="599">
        <v>1.7113984570248832</v>
      </c>
      <c r="G1761" s="600" t="s">
        <v>13661</v>
      </c>
      <c r="H1761" s="599">
        <v>1.44</v>
      </c>
      <c r="I1761" s="600" t="s">
        <v>13660</v>
      </c>
      <c r="J1761" s="599">
        <v>3.15</v>
      </c>
    </row>
    <row r="1762" spans="1:10" ht="15" thickBot="1">
      <c r="A1762" s="600"/>
      <c r="B1762" s="600"/>
      <c r="C1762" s="600"/>
      <c r="D1762" s="600"/>
      <c r="E1762" s="600" t="s">
        <v>13659</v>
      </c>
      <c r="F1762" s="599">
        <v>25.88</v>
      </c>
      <c r="G1762" s="600"/>
      <c r="H1762" s="683" t="s">
        <v>13658</v>
      </c>
      <c r="I1762" s="683"/>
      <c r="J1762" s="599">
        <v>119.31</v>
      </c>
    </row>
    <row r="1763" spans="1:10" ht="0.95" customHeight="1" thickTop="1">
      <c r="A1763" s="598"/>
      <c r="B1763" s="598"/>
      <c r="C1763" s="598"/>
      <c r="D1763" s="598"/>
      <c r="E1763" s="598"/>
      <c r="F1763" s="598"/>
      <c r="G1763" s="598"/>
      <c r="H1763" s="598"/>
      <c r="I1763" s="598"/>
      <c r="J1763" s="598"/>
    </row>
    <row r="1764" spans="1:10" ht="18" customHeight="1">
      <c r="A1764" s="613" t="s">
        <v>13981</v>
      </c>
      <c r="B1764" s="611" t="s">
        <v>13677</v>
      </c>
      <c r="C1764" s="613" t="s">
        <v>13676</v>
      </c>
      <c r="D1764" s="613" t="s">
        <v>13675</v>
      </c>
      <c r="E1764" s="684" t="s">
        <v>13674</v>
      </c>
      <c r="F1764" s="684"/>
      <c r="G1764" s="612" t="s">
        <v>13673</v>
      </c>
      <c r="H1764" s="611" t="s">
        <v>13672</v>
      </c>
      <c r="I1764" s="611" t="s">
        <v>13671</v>
      </c>
      <c r="J1764" s="611" t="s">
        <v>13670</v>
      </c>
    </row>
    <row r="1765" spans="1:10" ht="36" customHeight="1">
      <c r="A1765" s="609" t="s">
        <v>13669</v>
      </c>
      <c r="B1765" s="610" t="s">
        <v>14242</v>
      </c>
      <c r="C1765" s="609" t="s">
        <v>20</v>
      </c>
      <c r="D1765" s="609" t="s">
        <v>3942</v>
      </c>
      <c r="E1765" s="685" t="s">
        <v>13703</v>
      </c>
      <c r="F1765" s="685"/>
      <c r="G1765" s="608" t="s">
        <v>1</v>
      </c>
      <c r="H1765" s="607">
        <v>1</v>
      </c>
      <c r="I1765" s="606">
        <v>21.63</v>
      </c>
      <c r="J1765" s="606">
        <v>21.63</v>
      </c>
    </row>
    <row r="1766" spans="1:10" ht="36" customHeight="1">
      <c r="A1766" s="617" t="s">
        <v>13683</v>
      </c>
      <c r="B1766" s="618" t="s">
        <v>13819</v>
      </c>
      <c r="C1766" s="617" t="s">
        <v>20</v>
      </c>
      <c r="D1766" s="617" t="s">
        <v>3941</v>
      </c>
      <c r="E1766" s="686" t="s">
        <v>13703</v>
      </c>
      <c r="F1766" s="686"/>
      <c r="G1766" s="616" t="s">
        <v>1</v>
      </c>
      <c r="H1766" s="615">
        <v>1</v>
      </c>
      <c r="I1766" s="614">
        <v>16.260000000000002</v>
      </c>
      <c r="J1766" s="614">
        <v>16.260000000000002</v>
      </c>
    </row>
    <row r="1767" spans="1:10" ht="36" customHeight="1">
      <c r="A1767" s="617" t="s">
        <v>13683</v>
      </c>
      <c r="B1767" s="618" t="s">
        <v>13712</v>
      </c>
      <c r="C1767" s="617" t="s">
        <v>20</v>
      </c>
      <c r="D1767" s="617" t="s">
        <v>3934</v>
      </c>
      <c r="E1767" s="686" t="s">
        <v>13703</v>
      </c>
      <c r="F1767" s="686"/>
      <c r="G1767" s="616" t="s">
        <v>1</v>
      </c>
      <c r="H1767" s="615">
        <v>1</v>
      </c>
      <c r="I1767" s="614">
        <v>5.37</v>
      </c>
      <c r="J1767" s="614">
        <v>5.37</v>
      </c>
    </row>
    <row r="1768" spans="1:10" ht="25.5">
      <c r="A1768" s="600"/>
      <c r="B1768" s="600"/>
      <c r="C1768" s="600"/>
      <c r="D1768" s="600"/>
      <c r="E1768" s="600" t="s">
        <v>13662</v>
      </c>
      <c r="F1768" s="599">
        <v>5.0961642942518743</v>
      </c>
      <c r="G1768" s="600" t="s">
        <v>13661</v>
      </c>
      <c r="H1768" s="599">
        <v>4.28</v>
      </c>
      <c r="I1768" s="600" t="s">
        <v>13660</v>
      </c>
      <c r="J1768" s="599">
        <v>9.3800000000000008</v>
      </c>
    </row>
    <row r="1769" spans="1:10" ht="15" thickBot="1">
      <c r="A1769" s="600"/>
      <c r="B1769" s="600"/>
      <c r="C1769" s="600"/>
      <c r="D1769" s="600"/>
      <c r="E1769" s="600" t="s">
        <v>13659</v>
      </c>
      <c r="F1769" s="599">
        <v>5.99</v>
      </c>
      <c r="G1769" s="600"/>
      <c r="H1769" s="683" t="s">
        <v>13658</v>
      </c>
      <c r="I1769" s="683"/>
      <c r="J1769" s="599">
        <v>27.62</v>
      </c>
    </row>
    <row r="1770" spans="1:10" ht="0.95" customHeight="1" thickTop="1">
      <c r="A1770" s="598"/>
      <c r="B1770" s="598"/>
      <c r="C1770" s="598"/>
      <c r="D1770" s="598"/>
      <c r="E1770" s="598"/>
      <c r="F1770" s="598"/>
      <c r="G1770" s="598"/>
      <c r="H1770" s="598"/>
      <c r="I1770" s="598"/>
      <c r="J1770" s="598"/>
    </row>
    <row r="1771" spans="1:10" ht="18" customHeight="1">
      <c r="A1771" s="613" t="s">
        <v>13981</v>
      </c>
      <c r="B1771" s="611" t="s">
        <v>13677</v>
      </c>
      <c r="C1771" s="613" t="s">
        <v>13676</v>
      </c>
      <c r="D1771" s="613" t="s">
        <v>13675</v>
      </c>
      <c r="E1771" s="684" t="s">
        <v>13674</v>
      </c>
      <c r="F1771" s="684"/>
      <c r="G1771" s="612" t="s">
        <v>13673</v>
      </c>
      <c r="H1771" s="611" t="s">
        <v>13672</v>
      </c>
      <c r="I1771" s="611" t="s">
        <v>13671</v>
      </c>
      <c r="J1771" s="611" t="s">
        <v>13670</v>
      </c>
    </row>
    <row r="1772" spans="1:10" ht="36" customHeight="1">
      <c r="A1772" s="609" t="s">
        <v>13669</v>
      </c>
      <c r="B1772" s="610" t="s">
        <v>14241</v>
      </c>
      <c r="C1772" s="609" t="s">
        <v>20</v>
      </c>
      <c r="D1772" s="609" t="s">
        <v>3979</v>
      </c>
      <c r="E1772" s="685" t="s">
        <v>13703</v>
      </c>
      <c r="F1772" s="685"/>
      <c r="G1772" s="608" t="s">
        <v>1</v>
      </c>
      <c r="H1772" s="607">
        <v>1</v>
      </c>
      <c r="I1772" s="606">
        <v>26.9</v>
      </c>
      <c r="J1772" s="606">
        <v>26.9</v>
      </c>
    </row>
    <row r="1773" spans="1:10" ht="36" customHeight="1">
      <c r="A1773" s="617" t="s">
        <v>13683</v>
      </c>
      <c r="B1773" s="618" t="s">
        <v>13712</v>
      </c>
      <c r="C1773" s="617" t="s">
        <v>20</v>
      </c>
      <c r="D1773" s="617" t="s">
        <v>3934</v>
      </c>
      <c r="E1773" s="686" t="s">
        <v>13703</v>
      </c>
      <c r="F1773" s="686"/>
      <c r="G1773" s="616" t="s">
        <v>1</v>
      </c>
      <c r="H1773" s="615">
        <v>1</v>
      </c>
      <c r="I1773" s="614">
        <v>5.37</v>
      </c>
      <c r="J1773" s="614">
        <v>5.37</v>
      </c>
    </row>
    <row r="1774" spans="1:10" ht="36" customHeight="1">
      <c r="A1774" s="617" t="s">
        <v>13683</v>
      </c>
      <c r="B1774" s="618" t="s">
        <v>13706</v>
      </c>
      <c r="C1774" s="617" t="s">
        <v>20</v>
      </c>
      <c r="D1774" s="617" t="s">
        <v>3977</v>
      </c>
      <c r="E1774" s="686" t="s">
        <v>13703</v>
      </c>
      <c r="F1774" s="686"/>
      <c r="G1774" s="616" t="s">
        <v>1</v>
      </c>
      <c r="H1774" s="615">
        <v>1</v>
      </c>
      <c r="I1774" s="614">
        <v>21.53</v>
      </c>
      <c r="J1774" s="614">
        <v>21.53</v>
      </c>
    </row>
    <row r="1775" spans="1:10" ht="25.5">
      <c r="A1775" s="600"/>
      <c r="B1775" s="600"/>
      <c r="C1775" s="600"/>
      <c r="D1775" s="600"/>
      <c r="E1775" s="600" t="s">
        <v>13662</v>
      </c>
      <c r="F1775" s="599">
        <v>7.6170814</v>
      </c>
      <c r="G1775" s="600" t="s">
        <v>13661</v>
      </c>
      <c r="H1775" s="599">
        <v>6.4</v>
      </c>
      <c r="I1775" s="600" t="s">
        <v>13660</v>
      </c>
      <c r="J1775" s="599">
        <v>14.02</v>
      </c>
    </row>
    <row r="1776" spans="1:10" ht="15" thickBot="1">
      <c r="A1776" s="600"/>
      <c r="B1776" s="600"/>
      <c r="C1776" s="600"/>
      <c r="D1776" s="600"/>
      <c r="E1776" s="600" t="s">
        <v>13659</v>
      </c>
      <c r="F1776" s="599">
        <v>7.45</v>
      </c>
      <c r="G1776" s="600"/>
      <c r="H1776" s="683" t="s">
        <v>13658</v>
      </c>
      <c r="I1776" s="683"/>
      <c r="J1776" s="599">
        <v>34.35</v>
      </c>
    </row>
    <row r="1777" spans="1:10" ht="0.95" customHeight="1" thickTop="1">
      <c r="A1777" s="598"/>
      <c r="B1777" s="598"/>
      <c r="C1777" s="598"/>
      <c r="D1777" s="598"/>
      <c r="E1777" s="598"/>
      <c r="F1777" s="598"/>
      <c r="G1777" s="598"/>
      <c r="H1777" s="598"/>
      <c r="I1777" s="598"/>
      <c r="J1777" s="598"/>
    </row>
    <row r="1778" spans="1:10" ht="18" customHeight="1">
      <c r="A1778" s="613" t="s">
        <v>13981</v>
      </c>
      <c r="B1778" s="611" t="s">
        <v>13677</v>
      </c>
      <c r="C1778" s="613" t="s">
        <v>13676</v>
      </c>
      <c r="D1778" s="613" t="s">
        <v>13675</v>
      </c>
      <c r="E1778" s="684" t="s">
        <v>13674</v>
      </c>
      <c r="F1778" s="684"/>
      <c r="G1778" s="612" t="s">
        <v>13673</v>
      </c>
      <c r="H1778" s="611" t="s">
        <v>13672</v>
      </c>
      <c r="I1778" s="611" t="s">
        <v>13671</v>
      </c>
      <c r="J1778" s="611" t="s">
        <v>13670</v>
      </c>
    </row>
    <row r="1779" spans="1:10" ht="36" customHeight="1">
      <c r="A1779" s="609" t="s">
        <v>13669</v>
      </c>
      <c r="B1779" s="610" t="s">
        <v>14240</v>
      </c>
      <c r="C1779" s="609" t="s">
        <v>20</v>
      </c>
      <c r="D1779" s="609" t="s">
        <v>3875</v>
      </c>
      <c r="E1779" s="685" t="s">
        <v>13703</v>
      </c>
      <c r="F1779" s="685"/>
      <c r="G1779" s="608" t="s">
        <v>1</v>
      </c>
      <c r="H1779" s="607">
        <v>1</v>
      </c>
      <c r="I1779" s="606">
        <v>226.18</v>
      </c>
      <c r="J1779" s="606">
        <v>226.18</v>
      </c>
    </row>
    <row r="1780" spans="1:10" ht="36" customHeight="1">
      <c r="A1780" s="617" t="s">
        <v>13683</v>
      </c>
      <c r="B1780" s="618" t="s">
        <v>13762</v>
      </c>
      <c r="C1780" s="617" t="s">
        <v>20</v>
      </c>
      <c r="D1780" s="617" t="s">
        <v>3587</v>
      </c>
      <c r="E1780" s="686" t="s">
        <v>13755</v>
      </c>
      <c r="F1780" s="686"/>
      <c r="G1780" s="616" t="s">
        <v>415</v>
      </c>
      <c r="H1780" s="615">
        <v>2.52E-2</v>
      </c>
      <c r="I1780" s="614">
        <v>2216.4899999999998</v>
      </c>
      <c r="J1780" s="614">
        <v>55.85</v>
      </c>
    </row>
    <row r="1781" spans="1:10" ht="36" customHeight="1">
      <c r="A1781" s="617" t="s">
        <v>13683</v>
      </c>
      <c r="B1781" s="618" t="s">
        <v>14038</v>
      </c>
      <c r="C1781" s="617" t="s">
        <v>20</v>
      </c>
      <c r="D1781" s="617" t="s">
        <v>6294</v>
      </c>
      <c r="E1781" s="686" t="s">
        <v>13736</v>
      </c>
      <c r="F1781" s="686"/>
      <c r="G1781" s="616" t="s">
        <v>415</v>
      </c>
      <c r="H1781" s="615">
        <v>4.9000000000000002E-2</v>
      </c>
      <c r="I1781" s="614">
        <v>196.62</v>
      </c>
      <c r="J1781" s="614">
        <v>9.6300000000000008</v>
      </c>
    </row>
    <row r="1782" spans="1:10" ht="36" customHeight="1">
      <c r="A1782" s="617" t="s">
        <v>13683</v>
      </c>
      <c r="B1782" s="618" t="s">
        <v>13966</v>
      </c>
      <c r="C1782" s="617" t="s">
        <v>20</v>
      </c>
      <c r="D1782" s="617" t="s">
        <v>7165</v>
      </c>
      <c r="E1782" s="686" t="s">
        <v>13690</v>
      </c>
      <c r="F1782" s="686"/>
      <c r="G1782" s="616" t="s">
        <v>415</v>
      </c>
      <c r="H1782" s="615">
        <v>6.9999999999999999E-4</v>
      </c>
      <c r="I1782" s="614">
        <v>345.91</v>
      </c>
      <c r="J1782" s="614">
        <v>0.24</v>
      </c>
    </row>
    <row r="1783" spans="1:10" ht="36" customHeight="1">
      <c r="A1783" s="617" t="s">
        <v>13683</v>
      </c>
      <c r="B1783" s="618" t="s">
        <v>13968</v>
      </c>
      <c r="C1783" s="617" t="s">
        <v>20</v>
      </c>
      <c r="D1783" s="617" t="s">
        <v>7254</v>
      </c>
      <c r="E1783" s="686" t="s">
        <v>13690</v>
      </c>
      <c r="F1783" s="686"/>
      <c r="G1783" s="616" t="s">
        <v>415</v>
      </c>
      <c r="H1783" s="615">
        <v>4.6800000000000001E-2</v>
      </c>
      <c r="I1783" s="614">
        <v>415.1</v>
      </c>
      <c r="J1783" s="614">
        <v>19.420000000000002</v>
      </c>
    </row>
    <row r="1784" spans="1:10" ht="24" customHeight="1">
      <c r="A1784" s="617" t="s">
        <v>13683</v>
      </c>
      <c r="B1784" s="618" t="s">
        <v>13691</v>
      </c>
      <c r="C1784" s="617" t="s">
        <v>20</v>
      </c>
      <c r="D1784" s="617" t="s">
        <v>7721</v>
      </c>
      <c r="E1784" s="686" t="s">
        <v>13690</v>
      </c>
      <c r="F1784" s="686"/>
      <c r="G1784" s="616" t="s">
        <v>3</v>
      </c>
      <c r="H1784" s="615">
        <v>2.5508000000000002</v>
      </c>
      <c r="I1784" s="614">
        <v>14.02</v>
      </c>
      <c r="J1784" s="614">
        <v>35.76</v>
      </c>
    </row>
    <row r="1785" spans="1:10" ht="24" customHeight="1">
      <c r="A1785" s="617" t="s">
        <v>13683</v>
      </c>
      <c r="B1785" s="618" t="s">
        <v>13733</v>
      </c>
      <c r="C1785" s="617" t="s">
        <v>20</v>
      </c>
      <c r="D1785" s="617" t="s">
        <v>7714</v>
      </c>
      <c r="E1785" s="686" t="s">
        <v>13690</v>
      </c>
      <c r="F1785" s="686"/>
      <c r="G1785" s="616" t="s">
        <v>3</v>
      </c>
      <c r="H1785" s="615">
        <v>2.5508000000000002</v>
      </c>
      <c r="I1785" s="614">
        <v>17.670000000000002</v>
      </c>
      <c r="J1785" s="614">
        <v>45.07</v>
      </c>
    </row>
    <row r="1786" spans="1:10" ht="24" customHeight="1">
      <c r="A1786" s="604" t="s">
        <v>13666</v>
      </c>
      <c r="B1786" s="605" t="s">
        <v>14062</v>
      </c>
      <c r="C1786" s="604" t="s">
        <v>20</v>
      </c>
      <c r="D1786" s="604" t="s">
        <v>12601</v>
      </c>
      <c r="E1786" s="682" t="s">
        <v>13664</v>
      </c>
      <c r="F1786" s="682"/>
      <c r="G1786" s="603" t="s">
        <v>1</v>
      </c>
      <c r="H1786" s="602">
        <v>80.289000000000001</v>
      </c>
      <c r="I1786" s="601">
        <v>0.75</v>
      </c>
      <c r="J1786" s="601">
        <v>60.21</v>
      </c>
    </row>
    <row r="1787" spans="1:10" ht="25.5">
      <c r="A1787" s="600"/>
      <c r="B1787" s="600"/>
      <c r="C1787" s="600"/>
      <c r="D1787" s="600"/>
      <c r="E1787" s="600" t="s">
        <v>13662</v>
      </c>
      <c r="F1787" s="599">
        <v>50.554167119417578</v>
      </c>
      <c r="G1787" s="600" t="s">
        <v>13661</v>
      </c>
      <c r="H1787" s="599">
        <v>42.5</v>
      </c>
      <c r="I1787" s="600" t="s">
        <v>13660</v>
      </c>
      <c r="J1787" s="599">
        <v>93.05</v>
      </c>
    </row>
    <row r="1788" spans="1:10" ht="15" thickBot="1">
      <c r="A1788" s="600"/>
      <c r="B1788" s="600"/>
      <c r="C1788" s="600"/>
      <c r="D1788" s="600"/>
      <c r="E1788" s="600" t="s">
        <v>13659</v>
      </c>
      <c r="F1788" s="599">
        <v>62.65</v>
      </c>
      <c r="G1788" s="600"/>
      <c r="H1788" s="683" t="s">
        <v>13658</v>
      </c>
      <c r="I1788" s="683"/>
      <c r="J1788" s="599">
        <v>288.83</v>
      </c>
    </row>
    <row r="1789" spans="1:10" ht="0.95" customHeight="1" thickTop="1">
      <c r="A1789" s="598"/>
      <c r="B1789" s="598"/>
      <c r="C1789" s="598"/>
      <c r="D1789" s="598"/>
      <c r="E1789" s="598"/>
      <c r="F1789" s="598"/>
      <c r="G1789" s="598"/>
      <c r="H1789" s="598"/>
      <c r="I1789" s="598"/>
      <c r="J1789" s="598"/>
    </row>
    <row r="1790" spans="1:10" ht="18" customHeight="1">
      <c r="A1790" s="613" t="s">
        <v>13981</v>
      </c>
      <c r="B1790" s="611" t="s">
        <v>13677</v>
      </c>
      <c r="C1790" s="613" t="s">
        <v>13676</v>
      </c>
      <c r="D1790" s="613" t="s">
        <v>13675</v>
      </c>
      <c r="E1790" s="684" t="s">
        <v>13674</v>
      </c>
      <c r="F1790" s="684"/>
      <c r="G1790" s="612" t="s">
        <v>13673</v>
      </c>
      <c r="H1790" s="611" t="s">
        <v>13672</v>
      </c>
      <c r="I1790" s="611" t="s">
        <v>13671</v>
      </c>
      <c r="J1790" s="611" t="s">
        <v>13670</v>
      </c>
    </row>
    <row r="1791" spans="1:10" ht="24" customHeight="1">
      <c r="A1791" s="609" t="s">
        <v>13669</v>
      </c>
      <c r="B1791" s="610" t="s">
        <v>14239</v>
      </c>
      <c r="C1791" s="609" t="s">
        <v>20</v>
      </c>
      <c r="D1791" s="609" t="s">
        <v>3887</v>
      </c>
      <c r="E1791" s="685" t="s">
        <v>13703</v>
      </c>
      <c r="F1791" s="685"/>
      <c r="G1791" s="608" t="s">
        <v>1</v>
      </c>
      <c r="H1791" s="607">
        <v>1</v>
      </c>
      <c r="I1791" s="606">
        <v>11.89</v>
      </c>
      <c r="J1791" s="606">
        <v>11.89</v>
      </c>
    </row>
    <row r="1792" spans="1:10" ht="24" customHeight="1">
      <c r="A1792" s="617" t="s">
        <v>13683</v>
      </c>
      <c r="B1792" s="618" t="s">
        <v>13702</v>
      </c>
      <c r="C1792" s="617" t="s">
        <v>20</v>
      </c>
      <c r="D1792" s="617" t="s">
        <v>7677</v>
      </c>
      <c r="E1792" s="686" t="s">
        <v>13690</v>
      </c>
      <c r="F1792" s="686"/>
      <c r="G1792" s="616" t="s">
        <v>3</v>
      </c>
      <c r="H1792" s="615">
        <v>9.11E-2</v>
      </c>
      <c r="I1792" s="614">
        <v>18.3</v>
      </c>
      <c r="J1792" s="614">
        <v>1.66</v>
      </c>
    </row>
    <row r="1793" spans="1:10" ht="24" customHeight="1">
      <c r="A1793" s="617" t="s">
        <v>13683</v>
      </c>
      <c r="B1793" s="618" t="s">
        <v>13701</v>
      </c>
      <c r="C1793" s="617" t="s">
        <v>20</v>
      </c>
      <c r="D1793" s="617" t="s">
        <v>7662</v>
      </c>
      <c r="E1793" s="686" t="s">
        <v>13690</v>
      </c>
      <c r="F1793" s="686"/>
      <c r="G1793" s="616" t="s">
        <v>3</v>
      </c>
      <c r="H1793" s="615">
        <v>9.11E-2</v>
      </c>
      <c r="I1793" s="614">
        <v>14</v>
      </c>
      <c r="J1793" s="614">
        <v>1.27</v>
      </c>
    </row>
    <row r="1794" spans="1:10" ht="24" customHeight="1">
      <c r="A1794" s="604" t="s">
        <v>13666</v>
      </c>
      <c r="B1794" s="605" t="s">
        <v>14183</v>
      </c>
      <c r="C1794" s="604" t="s">
        <v>20</v>
      </c>
      <c r="D1794" s="604" t="s">
        <v>9881</v>
      </c>
      <c r="E1794" s="682" t="s">
        <v>13664</v>
      </c>
      <c r="F1794" s="682"/>
      <c r="G1794" s="603" t="s">
        <v>1</v>
      </c>
      <c r="H1794" s="602">
        <v>1</v>
      </c>
      <c r="I1794" s="601">
        <v>7.76</v>
      </c>
      <c r="J1794" s="601">
        <v>7.76</v>
      </c>
    </row>
    <row r="1795" spans="1:10" ht="36" customHeight="1">
      <c r="A1795" s="604" t="s">
        <v>13666</v>
      </c>
      <c r="B1795" s="605" t="s">
        <v>14205</v>
      </c>
      <c r="C1795" s="604" t="s">
        <v>20</v>
      </c>
      <c r="D1795" s="604" t="s">
        <v>12568</v>
      </c>
      <c r="E1795" s="682" t="s">
        <v>13664</v>
      </c>
      <c r="F1795" s="682"/>
      <c r="G1795" s="603" t="s">
        <v>1</v>
      </c>
      <c r="H1795" s="602">
        <v>1</v>
      </c>
      <c r="I1795" s="601">
        <v>1.2</v>
      </c>
      <c r="J1795" s="601">
        <v>1.2</v>
      </c>
    </row>
    <row r="1796" spans="1:10" ht="25.5">
      <c r="A1796" s="600"/>
      <c r="B1796" s="600"/>
      <c r="C1796" s="600"/>
      <c r="D1796" s="600"/>
      <c r="E1796" s="600" t="s">
        <v>13662</v>
      </c>
      <c r="F1796" s="599">
        <v>1.2169944583288059</v>
      </c>
      <c r="G1796" s="600" t="s">
        <v>13661</v>
      </c>
      <c r="H1796" s="599">
        <v>1.02</v>
      </c>
      <c r="I1796" s="600" t="s">
        <v>13660</v>
      </c>
      <c r="J1796" s="599">
        <v>2.2400000000000002</v>
      </c>
    </row>
    <row r="1797" spans="1:10" ht="15" thickBot="1">
      <c r="A1797" s="600"/>
      <c r="B1797" s="600"/>
      <c r="C1797" s="600"/>
      <c r="D1797" s="600"/>
      <c r="E1797" s="600" t="s">
        <v>13659</v>
      </c>
      <c r="F1797" s="599">
        <v>3.29</v>
      </c>
      <c r="G1797" s="600"/>
      <c r="H1797" s="683" t="s">
        <v>13658</v>
      </c>
      <c r="I1797" s="683"/>
      <c r="J1797" s="599">
        <v>15.18</v>
      </c>
    </row>
    <row r="1798" spans="1:10" ht="0.95" customHeight="1" thickTop="1">
      <c r="A1798" s="598"/>
      <c r="B1798" s="598"/>
      <c r="C1798" s="598"/>
      <c r="D1798" s="598"/>
      <c r="E1798" s="598"/>
      <c r="F1798" s="598"/>
      <c r="G1798" s="598"/>
      <c r="H1798" s="598"/>
      <c r="I1798" s="598"/>
      <c r="J1798" s="598"/>
    </row>
    <row r="1799" spans="1:10" ht="18" customHeight="1">
      <c r="A1799" s="613" t="s">
        <v>13981</v>
      </c>
      <c r="B1799" s="611" t="s">
        <v>13677</v>
      </c>
      <c r="C1799" s="613" t="s">
        <v>13676</v>
      </c>
      <c r="D1799" s="613" t="s">
        <v>13675</v>
      </c>
      <c r="E1799" s="684" t="s">
        <v>13674</v>
      </c>
      <c r="F1799" s="684"/>
      <c r="G1799" s="612" t="s">
        <v>13673</v>
      </c>
      <c r="H1799" s="611" t="s">
        <v>13672</v>
      </c>
      <c r="I1799" s="611" t="s">
        <v>13671</v>
      </c>
      <c r="J1799" s="611" t="s">
        <v>13670</v>
      </c>
    </row>
    <row r="1800" spans="1:10" ht="36" customHeight="1">
      <c r="A1800" s="609" t="s">
        <v>13669</v>
      </c>
      <c r="B1800" s="610" t="s">
        <v>14238</v>
      </c>
      <c r="C1800" s="609" t="s">
        <v>20</v>
      </c>
      <c r="D1800" s="609" t="s">
        <v>3789</v>
      </c>
      <c r="E1800" s="685" t="s">
        <v>13703</v>
      </c>
      <c r="F1800" s="685"/>
      <c r="G1800" s="608" t="s">
        <v>0</v>
      </c>
      <c r="H1800" s="607">
        <v>1</v>
      </c>
      <c r="I1800" s="606">
        <v>13.87</v>
      </c>
      <c r="J1800" s="606">
        <v>13.87</v>
      </c>
    </row>
    <row r="1801" spans="1:10" ht="24" customHeight="1">
      <c r="A1801" s="617" t="s">
        <v>13683</v>
      </c>
      <c r="B1801" s="618" t="s">
        <v>13702</v>
      </c>
      <c r="C1801" s="617" t="s">
        <v>20</v>
      </c>
      <c r="D1801" s="617" t="s">
        <v>7677</v>
      </c>
      <c r="E1801" s="686" t="s">
        <v>13690</v>
      </c>
      <c r="F1801" s="686"/>
      <c r="G1801" s="616" t="s">
        <v>3</v>
      </c>
      <c r="H1801" s="615">
        <v>7.6999999999999999E-2</v>
      </c>
      <c r="I1801" s="614">
        <v>18.3</v>
      </c>
      <c r="J1801" s="614">
        <v>1.4</v>
      </c>
    </row>
    <row r="1802" spans="1:10" ht="24" customHeight="1">
      <c r="A1802" s="617" t="s">
        <v>13683</v>
      </c>
      <c r="B1802" s="618" t="s">
        <v>13701</v>
      </c>
      <c r="C1802" s="617" t="s">
        <v>20</v>
      </c>
      <c r="D1802" s="617" t="s">
        <v>7662</v>
      </c>
      <c r="E1802" s="686" t="s">
        <v>13690</v>
      </c>
      <c r="F1802" s="686"/>
      <c r="G1802" s="616" t="s">
        <v>3</v>
      </c>
      <c r="H1802" s="615">
        <v>7.6999999999999999E-2</v>
      </c>
      <c r="I1802" s="614">
        <v>14</v>
      </c>
      <c r="J1802" s="614">
        <v>1.07</v>
      </c>
    </row>
    <row r="1803" spans="1:10" ht="36" customHeight="1">
      <c r="A1803" s="604" t="s">
        <v>13666</v>
      </c>
      <c r="B1803" s="605" t="s">
        <v>14237</v>
      </c>
      <c r="C1803" s="604" t="s">
        <v>20</v>
      </c>
      <c r="D1803" s="604" t="s">
        <v>8854</v>
      </c>
      <c r="E1803" s="682" t="s">
        <v>13664</v>
      </c>
      <c r="F1803" s="682"/>
      <c r="G1803" s="603" t="s">
        <v>0</v>
      </c>
      <c r="H1803" s="602">
        <v>1.19</v>
      </c>
      <c r="I1803" s="601">
        <v>9.56</v>
      </c>
      <c r="J1803" s="601">
        <v>11.37</v>
      </c>
    </row>
    <row r="1804" spans="1:10" ht="24" customHeight="1">
      <c r="A1804" s="604" t="s">
        <v>13666</v>
      </c>
      <c r="B1804" s="605" t="s">
        <v>14162</v>
      </c>
      <c r="C1804" s="604" t="s">
        <v>20</v>
      </c>
      <c r="D1804" s="604" t="s">
        <v>10273</v>
      </c>
      <c r="E1804" s="682" t="s">
        <v>13664</v>
      </c>
      <c r="F1804" s="682"/>
      <c r="G1804" s="603" t="s">
        <v>1</v>
      </c>
      <c r="H1804" s="602">
        <v>8.9999999999999993E-3</v>
      </c>
      <c r="I1804" s="601">
        <v>3.78</v>
      </c>
      <c r="J1804" s="601">
        <v>0.03</v>
      </c>
    </row>
    <row r="1805" spans="1:10" ht="25.5">
      <c r="A1805" s="600"/>
      <c r="B1805" s="600"/>
      <c r="C1805" s="600"/>
      <c r="D1805" s="600"/>
      <c r="E1805" s="600" t="s">
        <v>13662</v>
      </c>
      <c r="F1805" s="599">
        <v>1.0268390742149298</v>
      </c>
      <c r="G1805" s="600" t="s">
        <v>13661</v>
      </c>
      <c r="H1805" s="599">
        <v>0.86</v>
      </c>
      <c r="I1805" s="600" t="s">
        <v>13660</v>
      </c>
      <c r="J1805" s="599">
        <v>1.89</v>
      </c>
    </row>
    <row r="1806" spans="1:10" ht="15" thickBot="1">
      <c r="A1806" s="600"/>
      <c r="B1806" s="600"/>
      <c r="C1806" s="600"/>
      <c r="D1806" s="600"/>
      <c r="E1806" s="600" t="s">
        <v>13659</v>
      </c>
      <c r="F1806" s="599">
        <v>3.84</v>
      </c>
      <c r="G1806" s="600"/>
      <c r="H1806" s="683" t="s">
        <v>13658</v>
      </c>
      <c r="I1806" s="683"/>
      <c r="J1806" s="599">
        <v>17.71</v>
      </c>
    </row>
    <row r="1807" spans="1:10" ht="0.95" customHeight="1" thickTop="1">
      <c r="A1807" s="598"/>
      <c r="B1807" s="598"/>
      <c r="C1807" s="598"/>
      <c r="D1807" s="598"/>
      <c r="E1807" s="598"/>
      <c r="F1807" s="598"/>
      <c r="G1807" s="598"/>
      <c r="H1807" s="598"/>
      <c r="I1807" s="598"/>
      <c r="J1807" s="598"/>
    </row>
    <row r="1808" spans="1:10" ht="18" customHeight="1">
      <c r="A1808" s="613" t="s">
        <v>13981</v>
      </c>
      <c r="B1808" s="611" t="s">
        <v>13677</v>
      </c>
      <c r="C1808" s="613" t="s">
        <v>13676</v>
      </c>
      <c r="D1808" s="613" t="s">
        <v>13675</v>
      </c>
      <c r="E1808" s="684" t="s">
        <v>13674</v>
      </c>
      <c r="F1808" s="684"/>
      <c r="G1808" s="612" t="s">
        <v>13673</v>
      </c>
      <c r="H1808" s="611" t="s">
        <v>13672</v>
      </c>
      <c r="I1808" s="611" t="s">
        <v>13671</v>
      </c>
      <c r="J1808" s="611" t="s">
        <v>13670</v>
      </c>
    </row>
    <row r="1809" spans="1:10" ht="24" customHeight="1">
      <c r="A1809" s="609" t="s">
        <v>13669</v>
      </c>
      <c r="B1809" s="610" t="s">
        <v>14236</v>
      </c>
      <c r="C1809" s="609" t="s">
        <v>20</v>
      </c>
      <c r="D1809" s="609" t="s">
        <v>3886</v>
      </c>
      <c r="E1809" s="685" t="s">
        <v>13703</v>
      </c>
      <c r="F1809" s="685"/>
      <c r="G1809" s="608" t="s">
        <v>1</v>
      </c>
      <c r="H1809" s="607">
        <v>1</v>
      </c>
      <c r="I1809" s="606">
        <v>10.9</v>
      </c>
      <c r="J1809" s="606">
        <v>10.9</v>
      </c>
    </row>
    <row r="1810" spans="1:10" ht="24" customHeight="1">
      <c r="A1810" s="617" t="s">
        <v>13683</v>
      </c>
      <c r="B1810" s="618" t="s">
        <v>13702</v>
      </c>
      <c r="C1810" s="617" t="s">
        <v>20</v>
      </c>
      <c r="D1810" s="617" t="s">
        <v>7677</v>
      </c>
      <c r="E1810" s="686" t="s">
        <v>13690</v>
      </c>
      <c r="F1810" s="686"/>
      <c r="G1810" s="616" t="s">
        <v>3</v>
      </c>
      <c r="H1810" s="615">
        <v>6.6299999999999998E-2</v>
      </c>
      <c r="I1810" s="614">
        <v>18.3</v>
      </c>
      <c r="J1810" s="614">
        <v>1.21</v>
      </c>
    </row>
    <row r="1811" spans="1:10" ht="24" customHeight="1">
      <c r="A1811" s="617" t="s">
        <v>13683</v>
      </c>
      <c r="B1811" s="618" t="s">
        <v>13701</v>
      </c>
      <c r="C1811" s="617" t="s">
        <v>20</v>
      </c>
      <c r="D1811" s="617" t="s">
        <v>7662</v>
      </c>
      <c r="E1811" s="686" t="s">
        <v>13690</v>
      </c>
      <c r="F1811" s="686"/>
      <c r="G1811" s="616" t="s">
        <v>3</v>
      </c>
      <c r="H1811" s="615">
        <v>6.6299999999999998E-2</v>
      </c>
      <c r="I1811" s="614">
        <v>14</v>
      </c>
      <c r="J1811" s="614">
        <v>0.92</v>
      </c>
    </row>
    <row r="1812" spans="1:10" ht="24" customHeight="1">
      <c r="A1812" s="604" t="s">
        <v>13666</v>
      </c>
      <c r="B1812" s="605" t="s">
        <v>14183</v>
      </c>
      <c r="C1812" s="604" t="s">
        <v>20</v>
      </c>
      <c r="D1812" s="604" t="s">
        <v>9881</v>
      </c>
      <c r="E1812" s="682" t="s">
        <v>13664</v>
      </c>
      <c r="F1812" s="682"/>
      <c r="G1812" s="603" t="s">
        <v>1</v>
      </c>
      <c r="H1812" s="602">
        <v>1</v>
      </c>
      <c r="I1812" s="601">
        <v>7.76</v>
      </c>
      <c r="J1812" s="601">
        <v>7.76</v>
      </c>
    </row>
    <row r="1813" spans="1:10" ht="36" customHeight="1">
      <c r="A1813" s="604" t="s">
        <v>13666</v>
      </c>
      <c r="B1813" s="605" t="s">
        <v>14193</v>
      </c>
      <c r="C1813" s="604" t="s">
        <v>20</v>
      </c>
      <c r="D1813" s="604" t="s">
        <v>12566</v>
      </c>
      <c r="E1813" s="682" t="s">
        <v>13664</v>
      </c>
      <c r="F1813" s="682"/>
      <c r="G1813" s="603" t="s">
        <v>1</v>
      </c>
      <c r="H1813" s="602">
        <v>1</v>
      </c>
      <c r="I1813" s="601">
        <v>1.01</v>
      </c>
      <c r="J1813" s="601">
        <v>1.01</v>
      </c>
    </row>
    <row r="1814" spans="1:10" ht="25.5">
      <c r="A1814" s="600"/>
      <c r="B1814" s="600"/>
      <c r="C1814" s="600"/>
      <c r="D1814" s="600"/>
      <c r="E1814" s="600" t="s">
        <v>13662</v>
      </c>
      <c r="F1814" s="599">
        <v>0.88558078887319347</v>
      </c>
      <c r="G1814" s="600" t="s">
        <v>13661</v>
      </c>
      <c r="H1814" s="599">
        <v>0.74</v>
      </c>
      <c r="I1814" s="600" t="s">
        <v>13660</v>
      </c>
      <c r="J1814" s="599">
        <v>1.63</v>
      </c>
    </row>
    <row r="1815" spans="1:10" ht="15" thickBot="1">
      <c r="A1815" s="600"/>
      <c r="B1815" s="600"/>
      <c r="C1815" s="600"/>
      <c r="D1815" s="600"/>
      <c r="E1815" s="600" t="s">
        <v>13659</v>
      </c>
      <c r="F1815" s="599">
        <v>3.01</v>
      </c>
      <c r="G1815" s="600"/>
      <c r="H1815" s="683" t="s">
        <v>13658</v>
      </c>
      <c r="I1815" s="683"/>
      <c r="J1815" s="599">
        <v>13.91</v>
      </c>
    </row>
    <row r="1816" spans="1:10" ht="0.95" customHeight="1" thickTop="1">
      <c r="A1816" s="598"/>
      <c r="B1816" s="598"/>
      <c r="C1816" s="598"/>
      <c r="D1816" s="598"/>
      <c r="E1816" s="598"/>
      <c r="F1816" s="598"/>
      <c r="G1816" s="598"/>
      <c r="H1816" s="598"/>
      <c r="I1816" s="598"/>
      <c r="J1816" s="598"/>
    </row>
    <row r="1817" spans="1:10" ht="18" customHeight="1">
      <c r="A1817" s="613" t="s">
        <v>13981</v>
      </c>
      <c r="B1817" s="611" t="s">
        <v>13677</v>
      </c>
      <c r="C1817" s="613" t="s">
        <v>13676</v>
      </c>
      <c r="D1817" s="613" t="s">
        <v>13675</v>
      </c>
      <c r="E1817" s="684" t="s">
        <v>13674</v>
      </c>
      <c r="F1817" s="684"/>
      <c r="G1817" s="612" t="s">
        <v>13673</v>
      </c>
      <c r="H1817" s="611" t="s">
        <v>13672</v>
      </c>
      <c r="I1817" s="611" t="s">
        <v>13671</v>
      </c>
      <c r="J1817" s="611" t="s">
        <v>13670</v>
      </c>
    </row>
    <row r="1818" spans="1:10" ht="36" customHeight="1">
      <c r="A1818" s="609" t="s">
        <v>13669</v>
      </c>
      <c r="B1818" s="610" t="s">
        <v>14235</v>
      </c>
      <c r="C1818" s="609" t="s">
        <v>20</v>
      </c>
      <c r="D1818" s="609" t="s">
        <v>3932</v>
      </c>
      <c r="E1818" s="685" t="s">
        <v>13703</v>
      </c>
      <c r="F1818" s="685"/>
      <c r="G1818" s="608" t="s">
        <v>1</v>
      </c>
      <c r="H1818" s="607">
        <v>1</v>
      </c>
      <c r="I1818" s="606">
        <v>115.67</v>
      </c>
      <c r="J1818" s="606">
        <v>115.67</v>
      </c>
    </row>
    <row r="1819" spans="1:10" ht="24" customHeight="1">
      <c r="A1819" s="617" t="s">
        <v>13683</v>
      </c>
      <c r="B1819" s="618" t="s">
        <v>13702</v>
      </c>
      <c r="C1819" s="617" t="s">
        <v>20</v>
      </c>
      <c r="D1819" s="617" t="s">
        <v>7677</v>
      </c>
      <c r="E1819" s="686" t="s">
        <v>13690</v>
      </c>
      <c r="F1819" s="686"/>
      <c r="G1819" s="616" t="s">
        <v>3</v>
      </c>
      <c r="H1819" s="615">
        <v>1.5233000000000001</v>
      </c>
      <c r="I1819" s="614">
        <v>18.3</v>
      </c>
      <c r="J1819" s="614">
        <v>27.87</v>
      </c>
    </row>
    <row r="1820" spans="1:10" ht="24" customHeight="1">
      <c r="A1820" s="617" t="s">
        <v>13683</v>
      </c>
      <c r="B1820" s="618" t="s">
        <v>13701</v>
      </c>
      <c r="C1820" s="617" t="s">
        <v>20</v>
      </c>
      <c r="D1820" s="617" t="s">
        <v>7662</v>
      </c>
      <c r="E1820" s="686" t="s">
        <v>13690</v>
      </c>
      <c r="F1820" s="686"/>
      <c r="G1820" s="616" t="s">
        <v>3</v>
      </c>
      <c r="H1820" s="615">
        <v>1.5233000000000001</v>
      </c>
      <c r="I1820" s="614">
        <v>14</v>
      </c>
      <c r="J1820" s="614">
        <v>21.32</v>
      </c>
    </row>
    <row r="1821" spans="1:10" ht="36" customHeight="1">
      <c r="A1821" s="604" t="s">
        <v>13666</v>
      </c>
      <c r="B1821" s="605" t="s">
        <v>14234</v>
      </c>
      <c r="C1821" s="604" t="s">
        <v>20</v>
      </c>
      <c r="D1821" s="604" t="s">
        <v>8664</v>
      </c>
      <c r="E1821" s="682" t="s">
        <v>13664</v>
      </c>
      <c r="F1821" s="682"/>
      <c r="G1821" s="603" t="s">
        <v>1</v>
      </c>
      <c r="H1821" s="602">
        <v>4</v>
      </c>
      <c r="I1821" s="601">
        <v>0.22</v>
      </c>
      <c r="J1821" s="601">
        <v>0.88</v>
      </c>
    </row>
    <row r="1822" spans="1:10" ht="36" customHeight="1">
      <c r="A1822" s="604" t="s">
        <v>13666</v>
      </c>
      <c r="B1822" s="605" t="s">
        <v>14233</v>
      </c>
      <c r="C1822" s="604" t="s">
        <v>20</v>
      </c>
      <c r="D1822" s="604" t="s">
        <v>9031</v>
      </c>
      <c r="E1822" s="682" t="s">
        <v>13664</v>
      </c>
      <c r="F1822" s="682"/>
      <c r="G1822" s="603" t="s">
        <v>1</v>
      </c>
      <c r="H1822" s="602">
        <v>1</v>
      </c>
      <c r="I1822" s="601">
        <v>65.599999999999994</v>
      </c>
      <c r="J1822" s="601">
        <v>65.599999999999994</v>
      </c>
    </row>
    <row r="1823" spans="1:10" ht="25.5">
      <c r="A1823" s="600"/>
      <c r="B1823" s="600"/>
      <c r="C1823" s="600"/>
      <c r="D1823" s="600"/>
      <c r="E1823" s="600" t="s">
        <v>13662</v>
      </c>
      <c r="F1823" s="599">
        <v>20.422688253830273</v>
      </c>
      <c r="G1823" s="600" t="s">
        <v>13661</v>
      </c>
      <c r="H1823" s="599">
        <v>17.170000000000002</v>
      </c>
      <c r="I1823" s="600" t="s">
        <v>13660</v>
      </c>
      <c r="J1823" s="599">
        <v>37.590000000000003</v>
      </c>
    </row>
    <row r="1824" spans="1:10" ht="15" thickBot="1">
      <c r="A1824" s="600"/>
      <c r="B1824" s="600"/>
      <c r="C1824" s="600"/>
      <c r="D1824" s="600"/>
      <c r="E1824" s="600" t="s">
        <v>13659</v>
      </c>
      <c r="F1824" s="599">
        <v>32.04</v>
      </c>
      <c r="G1824" s="600"/>
      <c r="H1824" s="683" t="s">
        <v>13658</v>
      </c>
      <c r="I1824" s="683"/>
      <c r="J1824" s="599">
        <v>147.71</v>
      </c>
    </row>
    <row r="1825" spans="1:10" ht="0.95" customHeight="1" thickTop="1">
      <c r="A1825" s="598"/>
      <c r="B1825" s="598"/>
      <c r="C1825" s="598"/>
      <c r="D1825" s="598"/>
      <c r="E1825" s="598"/>
      <c r="F1825" s="598"/>
      <c r="G1825" s="598"/>
      <c r="H1825" s="598"/>
      <c r="I1825" s="598"/>
      <c r="J1825" s="598"/>
    </row>
    <row r="1826" spans="1:10" ht="18" customHeight="1">
      <c r="A1826" s="613" t="s">
        <v>13981</v>
      </c>
      <c r="B1826" s="611" t="s">
        <v>13677</v>
      </c>
      <c r="C1826" s="613" t="s">
        <v>13676</v>
      </c>
      <c r="D1826" s="613" t="s">
        <v>13675</v>
      </c>
      <c r="E1826" s="684" t="s">
        <v>13674</v>
      </c>
      <c r="F1826" s="684"/>
      <c r="G1826" s="612" t="s">
        <v>13673</v>
      </c>
      <c r="H1826" s="611" t="s">
        <v>13672</v>
      </c>
      <c r="I1826" s="611" t="s">
        <v>13671</v>
      </c>
      <c r="J1826" s="611" t="s">
        <v>13670</v>
      </c>
    </row>
    <row r="1827" spans="1:10" ht="24" customHeight="1">
      <c r="A1827" s="609" t="s">
        <v>13669</v>
      </c>
      <c r="B1827" s="610" t="s">
        <v>14232</v>
      </c>
      <c r="C1827" s="609" t="s">
        <v>20</v>
      </c>
      <c r="D1827" s="609" t="s">
        <v>990</v>
      </c>
      <c r="E1827" s="685" t="s">
        <v>13703</v>
      </c>
      <c r="F1827" s="685"/>
      <c r="G1827" s="608" t="s">
        <v>1</v>
      </c>
      <c r="H1827" s="607">
        <v>1</v>
      </c>
      <c r="I1827" s="606">
        <v>50.81</v>
      </c>
      <c r="J1827" s="606">
        <v>50.81</v>
      </c>
    </row>
    <row r="1828" spans="1:10" ht="24" customHeight="1">
      <c r="A1828" s="617" t="s">
        <v>13683</v>
      </c>
      <c r="B1828" s="618" t="s">
        <v>13702</v>
      </c>
      <c r="C1828" s="617" t="s">
        <v>20</v>
      </c>
      <c r="D1828" s="617" t="s">
        <v>7677</v>
      </c>
      <c r="E1828" s="686" t="s">
        <v>13690</v>
      </c>
      <c r="F1828" s="686"/>
      <c r="G1828" s="616" t="s">
        <v>3</v>
      </c>
      <c r="H1828" s="615">
        <v>0.13250000000000001</v>
      </c>
      <c r="I1828" s="614">
        <v>18.3</v>
      </c>
      <c r="J1828" s="614">
        <v>2.42</v>
      </c>
    </row>
    <row r="1829" spans="1:10" ht="24" customHeight="1">
      <c r="A1829" s="617" t="s">
        <v>13683</v>
      </c>
      <c r="B1829" s="618" t="s">
        <v>13701</v>
      </c>
      <c r="C1829" s="617" t="s">
        <v>20</v>
      </c>
      <c r="D1829" s="617" t="s">
        <v>7662</v>
      </c>
      <c r="E1829" s="686" t="s">
        <v>13690</v>
      </c>
      <c r="F1829" s="686"/>
      <c r="G1829" s="616" t="s">
        <v>3</v>
      </c>
      <c r="H1829" s="615">
        <v>0.13250000000000001</v>
      </c>
      <c r="I1829" s="614">
        <v>14</v>
      </c>
      <c r="J1829" s="614">
        <v>1.85</v>
      </c>
    </row>
    <row r="1830" spans="1:10" ht="24" customHeight="1">
      <c r="A1830" s="604" t="s">
        <v>13666</v>
      </c>
      <c r="B1830" s="605" t="s">
        <v>14195</v>
      </c>
      <c r="C1830" s="604" t="s">
        <v>20</v>
      </c>
      <c r="D1830" s="604" t="s">
        <v>9878</v>
      </c>
      <c r="E1830" s="682" t="s">
        <v>13664</v>
      </c>
      <c r="F1830" s="682"/>
      <c r="G1830" s="603" t="s">
        <v>1</v>
      </c>
      <c r="H1830" s="602">
        <v>1</v>
      </c>
      <c r="I1830" s="601">
        <v>44.52</v>
      </c>
      <c r="J1830" s="601">
        <v>44.52</v>
      </c>
    </row>
    <row r="1831" spans="1:10" ht="36" customHeight="1">
      <c r="A1831" s="604" t="s">
        <v>13666</v>
      </c>
      <c r="B1831" s="605" t="s">
        <v>14193</v>
      </c>
      <c r="C1831" s="604" t="s">
        <v>20</v>
      </c>
      <c r="D1831" s="604" t="s">
        <v>12566</v>
      </c>
      <c r="E1831" s="682" t="s">
        <v>13664</v>
      </c>
      <c r="F1831" s="682"/>
      <c r="G1831" s="603" t="s">
        <v>1</v>
      </c>
      <c r="H1831" s="602">
        <v>2</v>
      </c>
      <c r="I1831" s="601">
        <v>1.01</v>
      </c>
      <c r="J1831" s="601">
        <v>2.02</v>
      </c>
    </row>
    <row r="1832" spans="1:10" ht="25.5">
      <c r="A1832" s="600"/>
      <c r="B1832" s="600"/>
      <c r="C1832" s="600"/>
      <c r="D1832" s="600"/>
      <c r="E1832" s="600" t="s">
        <v>13662</v>
      </c>
      <c r="F1832" s="599">
        <v>1.7711615777463869</v>
      </c>
      <c r="G1832" s="600" t="s">
        <v>13661</v>
      </c>
      <c r="H1832" s="599">
        <v>1.49</v>
      </c>
      <c r="I1832" s="600" t="s">
        <v>13660</v>
      </c>
      <c r="J1832" s="599">
        <v>3.26</v>
      </c>
    </row>
    <row r="1833" spans="1:10" ht="15" thickBot="1">
      <c r="A1833" s="600"/>
      <c r="B1833" s="600"/>
      <c r="C1833" s="600"/>
      <c r="D1833" s="600"/>
      <c r="E1833" s="600" t="s">
        <v>13659</v>
      </c>
      <c r="F1833" s="599">
        <v>14.07</v>
      </c>
      <c r="G1833" s="600"/>
      <c r="H1833" s="683" t="s">
        <v>13658</v>
      </c>
      <c r="I1833" s="683"/>
      <c r="J1833" s="599">
        <v>64.88</v>
      </c>
    </row>
    <row r="1834" spans="1:10" ht="0.95" customHeight="1" thickTop="1">
      <c r="A1834" s="598"/>
      <c r="B1834" s="598"/>
      <c r="C1834" s="598"/>
      <c r="D1834" s="598"/>
      <c r="E1834" s="598"/>
      <c r="F1834" s="598"/>
      <c r="G1834" s="598"/>
      <c r="H1834" s="598"/>
      <c r="I1834" s="598"/>
      <c r="J1834" s="598"/>
    </row>
    <row r="1835" spans="1:10" ht="18" customHeight="1">
      <c r="A1835" s="613" t="s">
        <v>13981</v>
      </c>
      <c r="B1835" s="611" t="s">
        <v>13677</v>
      </c>
      <c r="C1835" s="613" t="s">
        <v>13676</v>
      </c>
      <c r="D1835" s="613" t="s">
        <v>13675</v>
      </c>
      <c r="E1835" s="684" t="s">
        <v>13674</v>
      </c>
      <c r="F1835" s="684"/>
      <c r="G1835" s="612" t="s">
        <v>13673</v>
      </c>
      <c r="H1835" s="611" t="s">
        <v>13672</v>
      </c>
      <c r="I1835" s="611" t="s">
        <v>13671</v>
      </c>
      <c r="J1835" s="611" t="s">
        <v>13670</v>
      </c>
    </row>
    <row r="1836" spans="1:10" ht="36" customHeight="1">
      <c r="A1836" s="609" t="s">
        <v>13669</v>
      </c>
      <c r="B1836" s="610" t="s">
        <v>14231</v>
      </c>
      <c r="C1836" s="609" t="s">
        <v>20</v>
      </c>
      <c r="D1836" s="609" t="s">
        <v>3940</v>
      </c>
      <c r="E1836" s="685" t="s">
        <v>13703</v>
      </c>
      <c r="F1836" s="685"/>
      <c r="G1836" s="608" t="s">
        <v>1</v>
      </c>
      <c r="H1836" s="607">
        <v>1</v>
      </c>
      <c r="I1836" s="606">
        <v>17.48</v>
      </c>
      <c r="J1836" s="606">
        <v>17.48</v>
      </c>
    </row>
    <row r="1837" spans="1:10" ht="36" customHeight="1">
      <c r="A1837" s="617" t="s">
        <v>13683</v>
      </c>
      <c r="B1837" s="618" t="s">
        <v>13817</v>
      </c>
      <c r="C1837" s="617" t="s">
        <v>20</v>
      </c>
      <c r="D1837" s="617" t="s">
        <v>3939</v>
      </c>
      <c r="E1837" s="686" t="s">
        <v>13703</v>
      </c>
      <c r="F1837" s="686"/>
      <c r="G1837" s="616" t="s">
        <v>1</v>
      </c>
      <c r="H1837" s="615">
        <v>1</v>
      </c>
      <c r="I1837" s="614">
        <v>12.11</v>
      </c>
      <c r="J1837" s="614">
        <v>12.11</v>
      </c>
    </row>
    <row r="1838" spans="1:10" ht="36" customHeight="1">
      <c r="A1838" s="617" t="s">
        <v>13683</v>
      </c>
      <c r="B1838" s="618" t="s">
        <v>13712</v>
      </c>
      <c r="C1838" s="617" t="s">
        <v>20</v>
      </c>
      <c r="D1838" s="617" t="s">
        <v>3934</v>
      </c>
      <c r="E1838" s="686" t="s">
        <v>13703</v>
      </c>
      <c r="F1838" s="686"/>
      <c r="G1838" s="616" t="s">
        <v>1</v>
      </c>
      <c r="H1838" s="615">
        <v>1</v>
      </c>
      <c r="I1838" s="614">
        <v>5.37</v>
      </c>
      <c r="J1838" s="614">
        <v>5.37</v>
      </c>
    </row>
    <row r="1839" spans="1:10" ht="25.5">
      <c r="A1839" s="600"/>
      <c r="B1839" s="600"/>
      <c r="C1839" s="600"/>
      <c r="D1839" s="600"/>
      <c r="E1839" s="600" t="s">
        <v>13662</v>
      </c>
      <c r="F1839" s="599">
        <v>3.9878301</v>
      </c>
      <c r="G1839" s="600" t="s">
        <v>13661</v>
      </c>
      <c r="H1839" s="599">
        <v>3.35</v>
      </c>
      <c r="I1839" s="600" t="s">
        <v>13660</v>
      </c>
      <c r="J1839" s="599">
        <v>7.34</v>
      </c>
    </row>
    <row r="1840" spans="1:10" ht="15" thickBot="1">
      <c r="A1840" s="600"/>
      <c r="B1840" s="600"/>
      <c r="C1840" s="600"/>
      <c r="D1840" s="600"/>
      <c r="E1840" s="600" t="s">
        <v>13659</v>
      </c>
      <c r="F1840" s="599">
        <v>4.84</v>
      </c>
      <c r="G1840" s="600"/>
      <c r="H1840" s="683" t="s">
        <v>13658</v>
      </c>
      <c r="I1840" s="683"/>
      <c r="J1840" s="599">
        <v>22.32</v>
      </c>
    </row>
    <row r="1841" spans="1:10" ht="0.95" customHeight="1" thickTop="1">
      <c r="A1841" s="598"/>
      <c r="B1841" s="598"/>
      <c r="C1841" s="598"/>
      <c r="D1841" s="598"/>
      <c r="E1841" s="598"/>
      <c r="F1841" s="598"/>
      <c r="G1841" s="598"/>
      <c r="H1841" s="598"/>
      <c r="I1841" s="598"/>
      <c r="J1841" s="598"/>
    </row>
    <row r="1842" spans="1:10" ht="18" customHeight="1">
      <c r="A1842" s="613" t="s">
        <v>13981</v>
      </c>
      <c r="B1842" s="611" t="s">
        <v>13677</v>
      </c>
      <c r="C1842" s="613" t="s">
        <v>13676</v>
      </c>
      <c r="D1842" s="613" t="s">
        <v>13675</v>
      </c>
      <c r="E1842" s="684" t="s">
        <v>13674</v>
      </c>
      <c r="F1842" s="684"/>
      <c r="G1842" s="612" t="s">
        <v>13673</v>
      </c>
      <c r="H1842" s="611" t="s">
        <v>13672</v>
      </c>
      <c r="I1842" s="611" t="s">
        <v>13671</v>
      </c>
      <c r="J1842" s="611" t="s">
        <v>13670</v>
      </c>
    </row>
    <row r="1843" spans="1:10" ht="36" customHeight="1">
      <c r="A1843" s="609" t="s">
        <v>13669</v>
      </c>
      <c r="B1843" s="610" t="s">
        <v>14230</v>
      </c>
      <c r="C1843" s="609" t="s">
        <v>20</v>
      </c>
      <c r="D1843" s="609" t="s">
        <v>3785</v>
      </c>
      <c r="E1843" s="685" t="s">
        <v>13703</v>
      </c>
      <c r="F1843" s="685"/>
      <c r="G1843" s="608" t="s">
        <v>0</v>
      </c>
      <c r="H1843" s="607">
        <v>1</v>
      </c>
      <c r="I1843" s="606">
        <v>6.08</v>
      </c>
      <c r="J1843" s="606">
        <v>6.08</v>
      </c>
    </row>
    <row r="1844" spans="1:10" ht="24" customHeight="1">
      <c r="A1844" s="617" t="s">
        <v>13683</v>
      </c>
      <c r="B1844" s="618" t="s">
        <v>13702</v>
      </c>
      <c r="C1844" s="617" t="s">
        <v>20</v>
      </c>
      <c r="D1844" s="617" t="s">
        <v>7677</v>
      </c>
      <c r="E1844" s="686" t="s">
        <v>13690</v>
      </c>
      <c r="F1844" s="686"/>
      <c r="G1844" s="616" t="s">
        <v>3</v>
      </c>
      <c r="H1844" s="615">
        <v>0.04</v>
      </c>
      <c r="I1844" s="614">
        <v>18.3</v>
      </c>
      <c r="J1844" s="614">
        <v>0.73</v>
      </c>
    </row>
    <row r="1845" spans="1:10" ht="24" customHeight="1">
      <c r="A1845" s="617" t="s">
        <v>13683</v>
      </c>
      <c r="B1845" s="618" t="s">
        <v>13701</v>
      </c>
      <c r="C1845" s="617" t="s">
        <v>20</v>
      </c>
      <c r="D1845" s="617" t="s">
        <v>7662</v>
      </c>
      <c r="E1845" s="686" t="s">
        <v>13690</v>
      </c>
      <c r="F1845" s="686"/>
      <c r="G1845" s="616" t="s">
        <v>3</v>
      </c>
      <c r="H1845" s="615">
        <v>0.04</v>
      </c>
      <c r="I1845" s="614">
        <v>14</v>
      </c>
      <c r="J1845" s="614">
        <v>0.56000000000000005</v>
      </c>
    </row>
    <row r="1846" spans="1:10" ht="36" customHeight="1">
      <c r="A1846" s="604" t="s">
        <v>13666</v>
      </c>
      <c r="B1846" s="605" t="s">
        <v>14229</v>
      </c>
      <c r="C1846" s="604" t="s">
        <v>20</v>
      </c>
      <c r="D1846" s="604" t="s">
        <v>8863</v>
      </c>
      <c r="E1846" s="682" t="s">
        <v>13664</v>
      </c>
      <c r="F1846" s="682"/>
      <c r="G1846" s="603" t="s">
        <v>0</v>
      </c>
      <c r="H1846" s="602">
        <v>1.19</v>
      </c>
      <c r="I1846" s="601">
        <v>4</v>
      </c>
      <c r="J1846" s="601">
        <v>4.76</v>
      </c>
    </row>
    <row r="1847" spans="1:10" ht="24" customHeight="1">
      <c r="A1847" s="604" t="s">
        <v>13666</v>
      </c>
      <c r="B1847" s="605" t="s">
        <v>14162</v>
      </c>
      <c r="C1847" s="604" t="s">
        <v>20</v>
      </c>
      <c r="D1847" s="604" t="s">
        <v>10273</v>
      </c>
      <c r="E1847" s="682" t="s">
        <v>13664</v>
      </c>
      <c r="F1847" s="682"/>
      <c r="G1847" s="603" t="s">
        <v>1</v>
      </c>
      <c r="H1847" s="602">
        <v>8.9999999999999993E-3</v>
      </c>
      <c r="I1847" s="601">
        <v>3.78</v>
      </c>
      <c r="J1847" s="601">
        <v>0.03</v>
      </c>
    </row>
    <row r="1848" spans="1:10" ht="25.5">
      <c r="A1848" s="600"/>
      <c r="B1848" s="600"/>
      <c r="C1848" s="600"/>
      <c r="D1848" s="600"/>
      <c r="E1848" s="600" t="s">
        <v>13662</v>
      </c>
      <c r="F1848" s="599">
        <v>0.52700206454417042</v>
      </c>
      <c r="G1848" s="600" t="s">
        <v>13661</v>
      </c>
      <c r="H1848" s="599">
        <v>0.44</v>
      </c>
      <c r="I1848" s="600" t="s">
        <v>13660</v>
      </c>
      <c r="J1848" s="599">
        <v>0.97</v>
      </c>
    </row>
    <row r="1849" spans="1:10" ht="15" thickBot="1">
      <c r="A1849" s="600"/>
      <c r="B1849" s="600"/>
      <c r="C1849" s="600"/>
      <c r="D1849" s="600"/>
      <c r="E1849" s="600" t="s">
        <v>13659</v>
      </c>
      <c r="F1849" s="599">
        <v>1.68</v>
      </c>
      <c r="G1849" s="600"/>
      <c r="H1849" s="683" t="s">
        <v>13658</v>
      </c>
      <c r="I1849" s="683"/>
      <c r="J1849" s="599">
        <v>7.76</v>
      </c>
    </row>
    <row r="1850" spans="1:10" ht="0.95" customHeight="1" thickTop="1">
      <c r="A1850" s="598"/>
      <c r="B1850" s="598"/>
      <c r="C1850" s="598"/>
      <c r="D1850" s="598"/>
      <c r="E1850" s="598"/>
      <c r="F1850" s="598"/>
      <c r="G1850" s="598"/>
      <c r="H1850" s="598"/>
      <c r="I1850" s="598"/>
      <c r="J1850" s="598"/>
    </row>
    <row r="1851" spans="1:10" ht="18" customHeight="1">
      <c r="A1851" s="613" t="s">
        <v>13981</v>
      </c>
      <c r="B1851" s="611" t="s">
        <v>13677</v>
      </c>
      <c r="C1851" s="613" t="s">
        <v>13676</v>
      </c>
      <c r="D1851" s="613" t="s">
        <v>13675</v>
      </c>
      <c r="E1851" s="684" t="s">
        <v>13674</v>
      </c>
      <c r="F1851" s="684"/>
      <c r="G1851" s="612" t="s">
        <v>13673</v>
      </c>
      <c r="H1851" s="611" t="s">
        <v>13672</v>
      </c>
      <c r="I1851" s="611" t="s">
        <v>13671</v>
      </c>
      <c r="J1851" s="611" t="s">
        <v>13670</v>
      </c>
    </row>
    <row r="1852" spans="1:10" ht="36" customHeight="1">
      <c r="A1852" s="609" t="s">
        <v>13669</v>
      </c>
      <c r="B1852" s="610" t="s">
        <v>14228</v>
      </c>
      <c r="C1852" s="609" t="s">
        <v>20</v>
      </c>
      <c r="D1852" s="609" t="s">
        <v>3799</v>
      </c>
      <c r="E1852" s="685" t="s">
        <v>13703</v>
      </c>
      <c r="F1852" s="685"/>
      <c r="G1852" s="608" t="s">
        <v>0</v>
      </c>
      <c r="H1852" s="607">
        <v>1</v>
      </c>
      <c r="I1852" s="606">
        <v>35.369999999999997</v>
      </c>
      <c r="J1852" s="606">
        <v>35.369999999999997</v>
      </c>
    </row>
    <row r="1853" spans="1:10" ht="24" customHeight="1">
      <c r="A1853" s="617" t="s">
        <v>13683</v>
      </c>
      <c r="B1853" s="618" t="s">
        <v>13702</v>
      </c>
      <c r="C1853" s="617" t="s">
        <v>20</v>
      </c>
      <c r="D1853" s="617" t="s">
        <v>7677</v>
      </c>
      <c r="E1853" s="686" t="s">
        <v>13690</v>
      </c>
      <c r="F1853" s="686"/>
      <c r="G1853" s="616" t="s">
        <v>3</v>
      </c>
      <c r="H1853" s="615">
        <v>7.2999999999999995E-2</v>
      </c>
      <c r="I1853" s="614">
        <v>18.3</v>
      </c>
      <c r="J1853" s="614">
        <v>1.33</v>
      </c>
    </row>
    <row r="1854" spans="1:10" ht="24" customHeight="1">
      <c r="A1854" s="617" t="s">
        <v>13683</v>
      </c>
      <c r="B1854" s="618" t="s">
        <v>13701</v>
      </c>
      <c r="C1854" s="617" t="s">
        <v>20</v>
      </c>
      <c r="D1854" s="617" t="s">
        <v>7662</v>
      </c>
      <c r="E1854" s="686" t="s">
        <v>13690</v>
      </c>
      <c r="F1854" s="686"/>
      <c r="G1854" s="616" t="s">
        <v>3</v>
      </c>
      <c r="H1854" s="615">
        <v>7.2999999999999995E-2</v>
      </c>
      <c r="I1854" s="614">
        <v>14</v>
      </c>
      <c r="J1854" s="614">
        <v>1.02</v>
      </c>
    </row>
    <row r="1855" spans="1:10" ht="36" customHeight="1">
      <c r="A1855" s="604" t="s">
        <v>13666</v>
      </c>
      <c r="B1855" s="605" t="s">
        <v>14227</v>
      </c>
      <c r="C1855" s="604" t="s">
        <v>20</v>
      </c>
      <c r="D1855" s="604" t="s">
        <v>8862</v>
      </c>
      <c r="E1855" s="682" t="s">
        <v>13664</v>
      </c>
      <c r="F1855" s="682"/>
      <c r="G1855" s="603" t="s">
        <v>0</v>
      </c>
      <c r="H1855" s="602">
        <v>1.0149999999999999</v>
      </c>
      <c r="I1855" s="601">
        <v>32.51</v>
      </c>
      <c r="J1855" s="601">
        <v>32.99</v>
      </c>
    </row>
    <row r="1856" spans="1:10" ht="24" customHeight="1">
      <c r="A1856" s="604" t="s">
        <v>13666</v>
      </c>
      <c r="B1856" s="605" t="s">
        <v>14162</v>
      </c>
      <c r="C1856" s="604" t="s">
        <v>20</v>
      </c>
      <c r="D1856" s="604" t="s">
        <v>10273</v>
      </c>
      <c r="E1856" s="682" t="s">
        <v>13664</v>
      </c>
      <c r="F1856" s="682"/>
      <c r="G1856" s="603" t="s">
        <v>1</v>
      </c>
      <c r="H1856" s="602">
        <v>8.9999999999999993E-3</v>
      </c>
      <c r="I1856" s="601">
        <v>3.78</v>
      </c>
      <c r="J1856" s="601">
        <v>0.03</v>
      </c>
    </row>
    <row r="1857" spans="1:10" ht="25.5">
      <c r="A1857" s="600"/>
      <c r="B1857" s="600"/>
      <c r="C1857" s="600"/>
      <c r="D1857" s="600"/>
      <c r="E1857" s="600" t="s">
        <v>13662</v>
      </c>
      <c r="F1857" s="599">
        <v>0.97250896446810819</v>
      </c>
      <c r="G1857" s="600" t="s">
        <v>13661</v>
      </c>
      <c r="H1857" s="599">
        <v>0.82</v>
      </c>
      <c r="I1857" s="600" t="s">
        <v>13660</v>
      </c>
      <c r="J1857" s="599">
        <v>1.79</v>
      </c>
    </row>
    <row r="1858" spans="1:10" ht="15" thickBot="1">
      <c r="A1858" s="600"/>
      <c r="B1858" s="600"/>
      <c r="C1858" s="600"/>
      <c r="D1858" s="600"/>
      <c r="E1858" s="600" t="s">
        <v>13659</v>
      </c>
      <c r="F1858" s="599">
        <v>9.7899999999999991</v>
      </c>
      <c r="G1858" s="600"/>
      <c r="H1858" s="683" t="s">
        <v>13658</v>
      </c>
      <c r="I1858" s="683"/>
      <c r="J1858" s="599">
        <v>45.16</v>
      </c>
    </row>
    <row r="1859" spans="1:10" ht="0.95" customHeight="1" thickTop="1">
      <c r="A1859" s="598"/>
      <c r="B1859" s="598"/>
      <c r="C1859" s="598"/>
      <c r="D1859" s="598"/>
      <c r="E1859" s="598"/>
      <c r="F1859" s="598"/>
      <c r="G1859" s="598"/>
      <c r="H1859" s="598"/>
      <c r="I1859" s="598"/>
      <c r="J1859" s="598"/>
    </row>
    <row r="1860" spans="1:10" ht="18" customHeight="1">
      <c r="A1860" s="613" t="s">
        <v>13981</v>
      </c>
      <c r="B1860" s="611" t="s">
        <v>13677</v>
      </c>
      <c r="C1860" s="613" t="s">
        <v>13676</v>
      </c>
      <c r="D1860" s="613" t="s">
        <v>13675</v>
      </c>
      <c r="E1860" s="684" t="s">
        <v>13674</v>
      </c>
      <c r="F1860" s="684"/>
      <c r="G1860" s="612" t="s">
        <v>13673</v>
      </c>
      <c r="H1860" s="611" t="s">
        <v>13672</v>
      </c>
      <c r="I1860" s="611" t="s">
        <v>13671</v>
      </c>
      <c r="J1860" s="611" t="s">
        <v>13670</v>
      </c>
    </row>
    <row r="1861" spans="1:10" ht="24" customHeight="1">
      <c r="A1861" s="609" t="s">
        <v>13669</v>
      </c>
      <c r="B1861" s="610" t="s">
        <v>14226</v>
      </c>
      <c r="C1861" s="609" t="s">
        <v>20</v>
      </c>
      <c r="D1861" s="609" t="s">
        <v>3896</v>
      </c>
      <c r="E1861" s="685" t="s">
        <v>13703</v>
      </c>
      <c r="F1861" s="685"/>
      <c r="G1861" s="608" t="s">
        <v>1</v>
      </c>
      <c r="H1861" s="607">
        <v>1</v>
      </c>
      <c r="I1861" s="606">
        <v>60.26</v>
      </c>
      <c r="J1861" s="606">
        <v>60.26</v>
      </c>
    </row>
    <row r="1862" spans="1:10" ht="24" customHeight="1">
      <c r="A1862" s="617" t="s">
        <v>13683</v>
      </c>
      <c r="B1862" s="618" t="s">
        <v>13702</v>
      </c>
      <c r="C1862" s="617" t="s">
        <v>20</v>
      </c>
      <c r="D1862" s="617" t="s">
        <v>7677</v>
      </c>
      <c r="E1862" s="686" t="s">
        <v>13690</v>
      </c>
      <c r="F1862" s="686"/>
      <c r="G1862" s="616" t="s">
        <v>3</v>
      </c>
      <c r="H1862" s="615">
        <v>0.1055</v>
      </c>
      <c r="I1862" s="614">
        <v>18.3</v>
      </c>
      <c r="J1862" s="614">
        <v>1.93</v>
      </c>
    </row>
    <row r="1863" spans="1:10" ht="24" customHeight="1">
      <c r="A1863" s="617" t="s">
        <v>13683</v>
      </c>
      <c r="B1863" s="618" t="s">
        <v>13701</v>
      </c>
      <c r="C1863" s="617" t="s">
        <v>20</v>
      </c>
      <c r="D1863" s="617" t="s">
        <v>7662</v>
      </c>
      <c r="E1863" s="686" t="s">
        <v>13690</v>
      </c>
      <c r="F1863" s="686"/>
      <c r="G1863" s="616" t="s">
        <v>3</v>
      </c>
      <c r="H1863" s="615">
        <v>0.1055</v>
      </c>
      <c r="I1863" s="614">
        <v>14</v>
      </c>
      <c r="J1863" s="614">
        <v>1.47</v>
      </c>
    </row>
    <row r="1864" spans="1:10" ht="24" customHeight="1">
      <c r="A1864" s="604" t="s">
        <v>13666</v>
      </c>
      <c r="B1864" s="605" t="s">
        <v>14188</v>
      </c>
      <c r="C1864" s="604" t="s">
        <v>20</v>
      </c>
      <c r="D1864" s="604" t="s">
        <v>9883</v>
      </c>
      <c r="E1864" s="682" t="s">
        <v>13664</v>
      </c>
      <c r="F1864" s="682"/>
      <c r="G1864" s="603" t="s">
        <v>1</v>
      </c>
      <c r="H1864" s="602">
        <v>1</v>
      </c>
      <c r="I1864" s="601">
        <v>54.55</v>
      </c>
      <c r="J1864" s="601">
        <v>54.55</v>
      </c>
    </row>
    <row r="1865" spans="1:10" ht="36" customHeight="1">
      <c r="A1865" s="604" t="s">
        <v>13666</v>
      </c>
      <c r="B1865" s="605" t="s">
        <v>14182</v>
      </c>
      <c r="C1865" s="604" t="s">
        <v>20</v>
      </c>
      <c r="D1865" s="604" t="s">
        <v>12563</v>
      </c>
      <c r="E1865" s="682" t="s">
        <v>13664</v>
      </c>
      <c r="F1865" s="682"/>
      <c r="G1865" s="603" t="s">
        <v>1</v>
      </c>
      <c r="H1865" s="602">
        <v>3</v>
      </c>
      <c r="I1865" s="601">
        <v>0.77</v>
      </c>
      <c r="J1865" s="601">
        <v>2.31</v>
      </c>
    </row>
    <row r="1866" spans="1:10" ht="25.5">
      <c r="A1866" s="600"/>
      <c r="B1866" s="600"/>
      <c r="C1866" s="600"/>
      <c r="D1866" s="600"/>
      <c r="E1866" s="600" t="s">
        <v>13662</v>
      </c>
      <c r="F1866" s="599">
        <v>1.4071498424426818</v>
      </c>
      <c r="G1866" s="600" t="s">
        <v>13661</v>
      </c>
      <c r="H1866" s="599">
        <v>1.18</v>
      </c>
      <c r="I1866" s="600" t="s">
        <v>13660</v>
      </c>
      <c r="J1866" s="599">
        <v>2.59</v>
      </c>
    </row>
    <row r="1867" spans="1:10" ht="15" thickBot="1">
      <c r="A1867" s="600"/>
      <c r="B1867" s="600"/>
      <c r="C1867" s="600"/>
      <c r="D1867" s="600"/>
      <c r="E1867" s="600" t="s">
        <v>13659</v>
      </c>
      <c r="F1867" s="599">
        <v>16.690000000000001</v>
      </c>
      <c r="G1867" s="600"/>
      <c r="H1867" s="683" t="s">
        <v>13658</v>
      </c>
      <c r="I1867" s="683"/>
      <c r="J1867" s="599">
        <v>76.95</v>
      </c>
    </row>
    <row r="1868" spans="1:10" ht="0.95" customHeight="1" thickTop="1">
      <c r="A1868" s="598"/>
      <c r="B1868" s="598"/>
      <c r="C1868" s="598"/>
      <c r="D1868" s="598"/>
      <c r="E1868" s="598"/>
      <c r="F1868" s="598"/>
      <c r="G1868" s="598"/>
      <c r="H1868" s="598"/>
      <c r="I1868" s="598"/>
      <c r="J1868" s="598"/>
    </row>
    <row r="1869" spans="1:10" ht="18" customHeight="1">
      <c r="A1869" s="613" t="s">
        <v>13981</v>
      </c>
      <c r="B1869" s="611" t="s">
        <v>13677</v>
      </c>
      <c r="C1869" s="613" t="s">
        <v>13676</v>
      </c>
      <c r="D1869" s="613" t="s">
        <v>13675</v>
      </c>
      <c r="E1869" s="684" t="s">
        <v>13674</v>
      </c>
      <c r="F1869" s="684"/>
      <c r="G1869" s="612" t="s">
        <v>13673</v>
      </c>
      <c r="H1869" s="611" t="s">
        <v>13672</v>
      </c>
      <c r="I1869" s="611" t="s">
        <v>13671</v>
      </c>
      <c r="J1869" s="611" t="s">
        <v>13670</v>
      </c>
    </row>
    <row r="1870" spans="1:10" ht="36" customHeight="1">
      <c r="A1870" s="609" t="s">
        <v>13669</v>
      </c>
      <c r="B1870" s="610" t="s">
        <v>14225</v>
      </c>
      <c r="C1870" s="609" t="s">
        <v>20</v>
      </c>
      <c r="D1870" s="609" t="s">
        <v>3946</v>
      </c>
      <c r="E1870" s="685" t="s">
        <v>13703</v>
      </c>
      <c r="F1870" s="685"/>
      <c r="G1870" s="608" t="s">
        <v>1</v>
      </c>
      <c r="H1870" s="607">
        <v>1</v>
      </c>
      <c r="I1870" s="606">
        <v>27.66</v>
      </c>
      <c r="J1870" s="606">
        <v>27.66</v>
      </c>
    </row>
    <row r="1871" spans="1:10" ht="36" customHeight="1">
      <c r="A1871" s="617" t="s">
        <v>13683</v>
      </c>
      <c r="B1871" s="618" t="s">
        <v>13712</v>
      </c>
      <c r="C1871" s="617" t="s">
        <v>20</v>
      </c>
      <c r="D1871" s="617" t="s">
        <v>3934</v>
      </c>
      <c r="E1871" s="686" t="s">
        <v>13703</v>
      </c>
      <c r="F1871" s="686"/>
      <c r="G1871" s="616" t="s">
        <v>1</v>
      </c>
      <c r="H1871" s="615">
        <v>1</v>
      </c>
      <c r="I1871" s="614">
        <v>5.37</v>
      </c>
      <c r="J1871" s="614">
        <v>5.37</v>
      </c>
    </row>
    <row r="1872" spans="1:10" ht="36" customHeight="1">
      <c r="A1872" s="617" t="s">
        <v>13683</v>
      </c>
      <c r="B1872" s="618" t="s">
        <v>13816</v>
      </c>
      <c r="C1872" s="617" t="s">
        <v>20</v>
      </c>
      <c r="D1872" s="617" t="s">
        <v>3945</v>
      </c>
      <c r="E1872" s="686" t="s">
        <v>13703</v>
      </c>
      <c r="F1872" s="686"/>
      <c r="G1872" s="616" t="s">
        <v>1</v>
      </c>
      <c r="H1872" s="615">
        <v>1</v>
      </c>
      <c r="I1872" s="614">
        <v>22.29</v>
      </c>
      <c r="J1872" s="614">
        <v>22.29</v>
      </c>
    </row>
    <row r="1873" spans="1:10" ht="25.5">
      <c r="A1873" s="600"/>
      <c r="B1873" s="600"/>
      <c r="C1873" s="600"/>
      <c r="D1873" s="600"/>
      <c r="E1873" s="600" t="s">
        <v>13662</v>
      </c>
      <c r="F1873" s="599">
        <v>6.1990655221123543</v>
      </c>
      <c r="G1873" s="600" t="s">
        <v>13661</v>
      </c>
      <c r="H1873" s="599">
        <v>5.21</v>
      </c>
      <c r="I1873" s="600" t="s">
        <v>13660</v>
      </c>
      <c r="J1873" s="599">
        <v>11.409999999999998</v>
      </c>
    </row>
    <row r="1874" spans="1:10" ht="15" thickBot="1">
      <c r="A1874" s="600"/>
      <c r="B1874" s="600"/>
      <c r="C1874" s="600"/>
      <c r="D1874" s="600"/>
      <c r="E1874" s="600" t="s">
        <v>13659</v>
      </c>
      <c r="F1874" s="599">
        <v>7.66</v>
      </c>
      <c r="G1874" s="600"/>
      <c r="H1874" s="683" t="s">
        <v>13658</v>
      </c>
      <c r="I1874" s="683"/>
      <c r="J1874" s="599">
        <v>35.32</v>
      </c>
    </row>
    <row r="1875" spans="1:10" ht="0.95" customHeight="1" thickTop="1">
      <c r="A1875" s="598"/>
      <c r="B1875" s="598"/>
      <c r="C1875" s="598"/>
      <c r="D1875" s="598"/>
      <c r="E1875" s="598"/>
      <c r="F1875" s="598"/>
      <c r="G1875" s="598"/>
      <c r="H1875" s="598"/>
      <c r="I1875" s="598"/>
      <c r="J1875" s="598"/>
    </row>
    <row r="1876" spans="1:10" ht="18" customHeight="1">
      <c r="A1876" s="613" t="s">
        <v>13981</v>
      </c>
      <c r="B1876" s="611" t="s">
        <v>13677</v>
      </c>
      <c r="C1876" s="613" t="s">
        <v>13676</v>
      </c>
      <c r="D1876" s="613" t="s">
        <v>13675</v>
      </c>
      <c r="E1876" s="684" t="s">
        <v>13674</v>
      </c>
      <c r="F1876" s="684"/>
      <c r="G1876" s="612" t="s">
        <v>13673</v>
      </c>
      <c r="H1876" s="611" t="s">
        <v>13672</v>
      </c>
      <c r="I1876" s="611" t="s">
        <v>13671</v>
      </c>
      <c r="J1876" s="611" t="s">
        <v>13670</v>
      </c>
    </row>
    <row r="1877" spans="1:10" ht="36" customHeight="1">
      <c r="A1877" s="609" t="s">
        <v>13669</v>
      </c>
      <c r="B1877" s="610" t="s">
        <v>14224</v>
      </c>
      <c r="C1877" s="609" t="s">
        <v>20</v>
      </c>
      <c r="D1877" s="609" t="s">
        <v>3870</v>
      </c>
      <c r="E1877" s="685" t="s">
        <v>13703</v>
      </c>
      <c r="F1877" s="685"/>
      <c r="G1877" s="608" t="s">
        <v>1</v>
      </c>
      <c r="H1877" s="607">
        <v>1</v>
      </c>
      <c r="I1877" s="606">
        <v>108.75</v>
      </c>
      <c r="J1877" s="606">
        <v>108.75</v>
      </c>
    </row>
    <row r="1878" spans="1:10" ht="36" customHeight="1">
      <c r="A1878" s="617" t="s">
        <v>13683</v>
      </c>
      <c r="B1878" s="618" t="s">
        <v>13758</v>
      </c>
      <c r="C1878" s="617" t="s">
        <v>20</v>
      </c>
      <c r="D1878" s="617" t="s">
        <v>3586</v>
      </c>
      <c r="E1878" s="686" t="s">
        <v>13755</v>
      </c>
      <c r="F1878" s="686"/>
      <c r="G1878" s="616" t="s">
        <v>415</v>
      </c>
      <c r="H1878" s="615">
        <v>9.1000000000000004E-3</v>
      </c>
      <c r="I1878" s="614">
        <v>2614.9699999999998</v>
      </c>
      <c r="J1878" s="614">
        <v>23.79</v>
      </c>
    </row>
    <row r="1879" spans="1:10" ht="36" customHeight="1">
      <c r="A1879" s="617" t="s">
        <v>13683</v>
      </c>
      <c r="B1879" s="618" t="s">
        <v>14038</v>
      </c>
      <c r="C1879" s="617" t="s">
        <v>20</v>
      </c>
      <c r="D1879" s="617" t="s">
        <v>6294</v>
      </c>
      <c r="E1879" s="686" t="s">
        <v>13736</v>
      </c>
      <c r="F1879" s="686"/>
      <c r="G1879" s="616" t="s">
        <v>415</v>
      </c>
      <c r="H1879" s="615">
        <v>3.5999999999999997E-2</v>
      </c>
      <c r="I1879" s="614">
        <v>196.62</v>
      </c>
      <c r="J1879" s="614">
        <v>7.07</v>
      </c>
    </row>
    <row r="1880" spans="1:10" ht="24" customHeight="1">
      <c r="A1880" s="617" t="s">
        <v>13683</v>
      </c>
      <c r="B1880" s="618" t="s">
        <v>13691</v>
      </c>
      <c r="C1880" s="617" t="s">
        <v>20</v>
      </c>
      <c r="D1880" s="617" t="s">
        <v>7721</v>
      </c>
      <c r="E1880" s="686" t="s">
        <v>13690</v>
      </c>
      <c r="F1880" s="686"/>
      <c r="G1880" s="616" t="s">
        <v>3</v>
      </c>
      <c r="H1880" s="615">
        <v>5.9499999999999997E-2</v>
      </c>
      <c r="I1880" s="614">
        <v>14.02</v>
      </c>
      <c r="J1880" s="614">
        <v>0.83</v>
      </c>
    </row>
    <row r="1881" spans="1:10" ht="24" customHeight="1">
      <c r="A1881" s="617" t="s">
        <v>13683</v>
      </c>
      <c r="B1881" s="618" t="s">
        <v>13733</v>
      </c>
      <c r="C1881" s="617" t="s">
        <v>20</v>
      </c>
      <c r="D1881" s="617" t="s">
        <v>7714</v>
      </c>
      <c r="E1881" s="686" t="s">
        <v>13690</v>
      </c>
      <c r="F1881" s="686"/>
      <c r="G1881" s="616" t="s">
        <v>3</v>
      </c>
      <c r="H1881" s="615">
        <v>5.9499999999999997E-2</v>
      </c>
      <c r="I1881" s="614">
        <v>17.670000000000002</v>
      </c>
      <c r="J1881" s="614">
        <v>1.05</v>
      </c>
    </row>
    <row r="1882" spans="1:10" ht="24" customHeight="1">
      <c r="A1882" s="604" t="s">
        <v>13666</v>
      </c>
      <c r="B1882" s="605" t="s">
        <v>14223</v>
      </c>
      <c r="C1882" s="604" t="s">
        <v>20</v>
      </c>
      <c r="D1882" s="604" t="s">
        <v>8972</v>
      </c>
      <c r="E1882" s="682" t="s">
        <v>13664</v>
      </c>
      <c r="F1882" s="682"/>
      <c r="G1882" s="603" t="s">
        <v>1</v>
      </c>
      <c r="H1882" s="602">
        <v>1</v>
      </c>
      <c r="I1882" s="601">
        <v>76.010000000000005</v>
      </c>
      <c r="J1882" s="601">
        <v>76.010000000000005</v>
      </c>
    </row>
    <row r="1883" spans="1:10" ht="25.5">
      <c r="A1883" s="600"/>
      <c r="B1883" s="600"/>
      <c r="C1883" s="600"/>
      <c r="D1883" s="600"/>
      <c r="E1883" s="600" t="s">
        <v>13662</v>
      </c>
      <c r="F1883" s="599">
        <v>8.0462892535042929</v>
      </c>
      <c r="G1883" s="600" t="s">
        <v>13661</v>
      </c>
      <c r="H1883" s="599">
        <v>6.76</v>
      </c>
      <c r="I1883" s="600" t="s">
        <v>13660</v>
      </c>
      <c r="J1883" s="599">
        <v>14.81</v>
      </c>
    </row>
    <row r="1884" spans="1:10" ht="15" thickBot="1">
      <c r="A1884" s="600"/>
      <c r="B1884" s="600"/>
      <c r="C1884" s="600"/>
      <c r="D1884" s="600"/>
      <c r="E1884" s="600" t="s">
        <v>13659</v>
      </c>
      <c r="F1884" s="599">
        <v>30.12</v>
      </c>
      <c r="G1884" s="600"/>
      <c r="H1884" s="683" t="s">
        <v>13658</v>
      </c>
      <c r="I1884" s="683"/>
      <c r="J1884" s="599">
        <v>138.87</v>
      </c>
    </row>
    <row r="1885" spans="1:10" ht="0.95" customHeight="1" thickTop="1">
      <c r="A1885" s="598"/>
      <c r="B1885" s="598"/>
      <c r="C1885" s="598"/>
      <c r="D1885" s="598"/>
      <c r="E1885" s="598"/>
      <c r="F1885" s="598"/>
      <c r="G1885" s="598"/>
      <c r="H1885" s="598"/>
      <c r="I1885" s="598"/>
      <c r="J1885" s="598"/>
    </row>
    <row r="1886" spans="1:10" ht="18" customHeight="1">
      <c r="A1886" s="613" t="s">
        <v>13981</v>
      </c>
      <c r="B1886" s="611" t="s">
        <v>13677</v>
      </c>
      <c r="C1886" s="613" t="s">
        <v>13676</v>
      </c>
      <c r="D1886" s="613" t="s">
        <v>13675</v>
      </c>
      <c r="E1886" s="684" t="s">
        <v>13674</v>
      </c>
      <c r="F1886" s="684"/>
      <c r="G1886" s="612" t="s">
        <v>13673</v>
      </c>
      <c r="H1886" s="611" t="s">
        <v>13672</v>
      </c>
      <c r="I1886" s="611" t="s">
        <v>13671</v>
      </c>
      <c r="J1886" s="611" t="s">
        <v>13670</v>
      </c>
    </row>
    <row r="1887" spans="1:10" ht="24" customHeight="1">
      <c r="A1887" s="609" t="s">
        <v>13669</v>
      </c>
      <c r="B1887" s="610" t="s">
        <v>14222</v>
      </c>
      <c r="C1887" s="609" t="s">
        <v>20</v>
      </c>
      <c r="D1887" s="609" t="s">
        <v>3891</v>
      </c>
      <c r="E1887" s="685" t="s">
        <v>13703</v>
      </c>
      <c r="F1887" s="685"/>
      <c r="G1887" s="608" t="s">
        <v>1</v>
      </c>
      <c r="H1887" s="607">
        <v>1</v>
      </c>
      <c r="I1887" s="606">
        <v>49.13</v>
      </c>
      <c r="J1887" s="606">
        <v>49.13</v>
      </c>
    </row>
    <row r="1888" spans="1:10" ht="24" customHeight="1">
      <c r="A1888" s="617" t="s">
        <v>13683</v>
      </c>
      <c r="B1888" s="618" t="s">
        <v>13702</v>
      </c>
      <c r="C1888" s="617" t="s">
        <v>20</v>
      </c>
      <c r="D1888" s="617" t="s">
        <v>7677</v>
      </c>
      <c r="E1888" s="686" t="s">
        <v>13690</v>
      </c>
      <c r="F1888" s="686"/>
      <c r="G1888" s="616" t="s">
        <v>3</v>
      </c>
      <c r="H1888" s="615">
        <v>9.5200000000000007E-2</v>
      </c>
      <c r="I1888" s="614">
        <v>18.3</v>
      </c>
      <c r="J1888" s="614">
        <v>1.74</v>
      </c>
    </row>
    <row r="1889" spans="1:10" ht="24" customHeight="1">
      <c r="A1889" s="617" t="s">
        <v>13683</v>
      </c>
      <c r="B1889" s="618" t="s">
        <v>13701</v>
      </c>
      <c r="C1889" s="617" t="s">
        <v>20</v>
      </c>
      <c r="D1889" s="617" t="s">
        <v>7662</v>
      </c>
      <c r="E1889" s="686" t="s">
        <v>13690</v>
      </c>
      <c r="F1889" s="686"/>
      <c r="G1889" s="616" t="s">
        <v>3</v>
      </c>
      <c r="H1889" s="615">
        <v>9.5200000000000007E-2</v>
      </c>
      <c r="I1889" s="614">
        <v>14</v>
      </c>
      <c r="J1889" s="614">
        <v>1.33</v>
      </c>
    </row>
    <row r="1890" spans="1:10" ht="24" customHeight="1">
      <c r="A1890" s="604" t="s">
        <v>13666</v>
      </c>
      <c r="B1890" s="605" t="s">
        <v>14195</v>
      </c>
      <c r="C1890" s="604" t="s">
        <v>20</v>
      </c>
      <c r="D1890" s="604" t="s">
        <v>9878</v>
      </c>
      <c r="E1890" s="682" t="s">
        <v>13664</v>
      </c>
      <c r="F1890" s="682"/>
      <c r="G1890" s="603" t="s">
        <v>1</v>
      </c>
      <c r="H1890" s="602">
        <v>1</v>
      </c>
      <c r="I1890" s="601">
        <v>44.52</v>
      </c>
      <c r="J1890" s="601">
        <v>44.52</v>
      </c>
    </row>
    <row r="1891" spans="1:10" ht="36" customHeight="1">
      <c r="A1891" s="604" t="s">
        <v>13666</v>
      </c>
      <c r="B1891" s="605" t="s">
        <v>14182</v>
      </c>
      <c r="C1891" s="604" t="s">
        <v>20</v>
      </c>
      <c r="D1891" s="604" t="s">
        <v>12563</v>
      </c>
      <c r="E1891" s="682" t="s">
        <v>13664</v>
      </c>
      <c r="F1891" s="682"/>
      <c r="G1891" s="603" t="s">
        <v>1</v>
      </c>
      <c r="H1891" s="602">
        <v>2</v>
      </c>
      <c r="I1891" s="601">
        <v>0.77</v>
      </c>
      <c r="J1891" s="601">
        <v>1.54</v>
      </c>
    </row>
    <row r="1892" spans="1:10" ht="25.5">
      <c r="A1892" s="600"/>
      <c r="B1892" s="600"/>
      <c r="C1892" s="600"/>
      <c r="D1892" s="600"/>
      <c r="E1892" s="600" t="s">
        <v>13662</v>
      </c>
      <c r="F1892" s="599">
        <v>1.2713245680756275</v>
      </c>
      <c r="G1892" s="600" t="s">
        <v>13661</v>
      </c>
      <c r="H1892" s="599">
        <v>1.07</v>
      </c>
      <c r="I1892" s="600" t="s">
        <v>13660</v>
      </c>
      <c r="J1892" s="599">
        <v>2.34</v>
      </c>
    </row>
    <row r="1893" spans="1:10" ht="15" thickBot="1">
      <c r="A1893" s="600"/>
      <c r="B1893" s="600"/>
      <c r="C1893" s="600"/>
      <c r="D1893" s="600"/>
      <c r="E1893" s="600" t="s">
        <v>13659</v>
      </c>
      <c r="F1893" s="599">
        <v>13.6</v>
      </c>
      <c r="G1893" s="600"/>
      <c r="H1893" s="683" t="s">
        <v>13658</v>
      </c>
      <c r="I1893" s="683"/>
      <c r="J1893" s="599">
        <v>62.73</v>
      </c>
    </row>
    <row r="1894" spans="1:10" ht="0.95" customHeight="1" thickTop="1">
      <c r="A1894" s="598"/>
      <c r="B1894" s="598"/>
      <c r="C1894" s="598"/>
      <c r="D1894" s="598"/>
      <c r="E1894" s="598"/>
      <c r="F1894" s="598"/>
      <c r="G1894" s="598"/>
      <c r="H1894" s="598"/>
      <c r="I1894" s="598"/>
      <c r="J1894" s="598"/>
    </row>
    <row r="1895" spans="1:10" ht="18" customHeight="1">
      <c r="A1895" s="613" t="s">
        <v>13981</v>
      </c>
      <c r="B1895" s="611" t="s">
        <v>13677</v>
      </c>
      <c r="C1895" s="613" t="s">
        <v>13676</v>
      </c>
      <c r="D1895" s="613" t="s">
        <v>13675</v>
      </c>
      <c r="E1895" s="684" t="s">
        <v>13674</v>
      </c>
      <c r="F1895" s="684"/>
      <c r="G1895" s="612" t="s">
        <v>13673</v>
      </c>
      <c r="H1895" s="611" t="s">
        <v>13672</v>
      </c>
      <c r="I1895" s="611" t="s">
        <v>13671</v>
      </c>
      <c r="J1895" s="611" t="s">
        <v>13670</v>
      </c>
    </row>
    <row r="1896" spans="1:10" ht="36" customHeight="1">
      <c r="A1896" s="609" t="s">
        <v>13669</v>
      </c>
      <c r="B1896" s="610" t="s">
        <v>14221</v>
      </c>
      <c r="C1896" s="609" t="s">
        <v>20</v>
      </c>
      <c r="D1896" s="609" t="s">
        <v>3921</v>
      </c>
      <c r="E1896" s="685" t="s">
        <v>13703</v>
      </c>
      <c r="F1896" s="685"/>
      <c r="G1896" s="608" t="s">
        <v>1</v>
      </c>
      <c r="H1896" s="607">
        <v>1</v>
      </c>
      <c r="I1896" s="606">
        <v>352.79</v>
      </c>
      <c r="J1896" s="606">
        <v>352.79</v>
      </c>
    </row>
    <row r="1897" spans="1:10" ht="24" customHeight="1">
      <c r="A1897" s="617" t="s">
        <v>13683</v>
      </c>
      <c r="B1897" s="618" t="s">
        <v>13702</v>
      </c>
      <c r="C1897" s="617" t="s">
        <v>20</v>
      </c>
      <c r="D1897" s="617" t="s">
        <v>7677</v>
      </c>
      <c r="E1897" s="686" t="s">
        <v>13690</v>
      </c>
      <c r="F1897" s="686"/>
      <c r="G1897" s="616" t="s">
        <v>3</v>
      </c>
      <c r="H1897" s="615">
        <v>1.3231999999999999</v>
      </c>
      <c r="I1897" s="614">
        <v>18.3</v>
      </c>
      <c r="J1897" s="614">
        <v>24.21</v>
      </c>
    </row>
    <row r="1898" spans="1:10" ht="24" customHeight="1">
      <c r="A1898" s="617" t="s">
        <v>13683</v>
      </c>
      <c r="B1898" s="618" t="s">
        <v>13701</v>
      </c>
      <c r="C1898" s="617" t="s">
        <v>20</v>
      </c>
      <c r="D1898" s="617" t="s">
        <v>7662</v>
      </c>
      <c r="E1898" s="686" t="s">
        <v>13690</v>
      </c>
      <c r="F1898" s="686"/>
      <c r="G1898" s="616" t="s">
        <v>3</v>
      </c>
      <c r="H1898" s="615">
        <v>1.3231999999999999</v>
      </c>
      <c r="I1898" s="614">
        <v>14</v>
      </c>
      <c r="J1898" s="614">
        <v>18.52</v>
      </c>
    </row>
    <row r="1899" spans="1:10" ht="24" customHeight="1">
      <c r="A1899" s="604" t="s">
        <v>13666</v>
      </c>
      <c r="B1899" s="605" t="s">
        <v>14220</v>
      </c>
      <c r="C1899" s="604" t="s">
        <v>20</v>
      </c>
      <c r="D1899" s="604" t="s">
        <v>9867</v>
      </c>
      <c r="E1899" s="682" t="s">
        <v>13664</v>
      </c>
      <c r="F1899" s="682"/>
      <c r="G1899" s="603" t="s">
        <v>1</v>
      </c>
      <c r="H1899" s="602">
        <v>1</v>
      </c>
      <c r="I1899" s="601">
        <v>297.55</v>
      </c>
      <c r="J1899" s="601">
        <v>297.55</v>
      </c>
    </row>
    <row r="1900" spans="1:10" ht="36" customHeight="1">
      <c r="A1900" s="604" t="s">
        <v>13666</v>
      </c>
      <c r="B1900" s="605" t="s">
        <v>14219</v>
      </c>
      <c r="C1900" s="604" t="s">
        <v>20</v>
      </c>
      <c r="D1900" s="604" t="s">
        <v>12567</v>
      </c>
      <c r="E1900" s="682" t="s">
        <v>13664</v>
      </c>
      <c r="F1900" s="682"/>
      <c r="G1900" s="603" t="s">
        <v>1</v>
      </c>
      <c r="H1900" s="602">
        <v>3</v>
      </c>
      <c r="I1900" s="601">
        <v>4.17</v>
      </c>
      <c r="J1900" s="601">
        <v>12.51</v>
      </c>
    </row>
    <row r="1901" spans="1:10" ht="25.5">
      <c r="A1901" s="600"/>
      <c r="B1901" s="600"/>
      <c r="C1901" s="600"/>
      <c r="D1901" s="600"/>
      <c r="E1901" s="600" t="s">
        <v>13662</v>
      </c>
      <c r="F1901" s="599">
        <v>17.73878083233728</v>
      </c>
      <c r="G1901" s="600" t="s">
        <v>13661</v>
      </c>
      <c r="H1901" s="599">
        <v>14.91</v>
      </c>
      <c r="I1901" s="600" t="s">
        <v>13660</v>
      </c>
      <c r="J1901" s="599">
        <v>32.65</v>
      </c>
    </row>
    <row r="1902" spans="1:10" ht="15" thickBot="1">
      <c r="A1902" s="600"/>
      <c r="B1902" s="600"/>
      <c r="C1902" s="600"/>
      <c r="D1902" s="600"/>
      <c r="E1902" s="600" t="s">
        <v>13659</v>
      </c>
      <c r="F1902" s="599">
        <v>97.72</v>
      </c>
      <c r="G1902" s="600"/>
      <c r="H1902" s="683" t="s">
        <v>13658</v>
      </c>
      <c r="I1902" s="683"/>
      <c r="J1902" s="599">
        <v>450.51</v>
      </c>
    </row>
    <row r="1903" spans="1:10" ht="0.95" customHeight="1" thickTop="1">
      <c r="A1903" s="598"/>
      <c r="B1903" s="598"/>
      <c r="C1903" s="598"/>
      <c r="D1903" s="598"/>
      <c r="E1903" s="598"/>
      <c r="F1903" s="598"/>
      <c r="G1903" s="598"/>
      <c r="H1903" s="598"/>
      <c r="I1903" s="598"/>
      <c r="J1903" s="598"/>
    </row>
    <row r="1904" spans="1:10" ht="18" customHeight="1">
      <c r="A1904" s="613" t="s">
        <v>13981</v>
      </c>
      <c r="B1904" s="611" t="s">
        <v>13677</v>
      </c>
      <c r="C1904" s="613" t="s">
        <v>13676</v>
      </c>
      <c r="D1904" s="613" t="s">
        <v>13675</v>
      </c>
      <c r="E1904" s="684" t="s">
        <v>13674</v>
      </c>
      <c r="F1904" s="684"/>
      <c r="G1904" s="612" t="s">
        <v>13673</v>
      </c>
      <c r="H1904" s="611" t="s">
        <v>13672</v>
      </c>
      <c r="I1904" s="611" t="s">
        <v>13671</v>
      </c>
      <c r="J1904" s="611" t="s">
        <v>13670</v>
      </c>
    </row>
    <row r="1905" spans="1:10" ht="36" customHeight="1">
      <c r="A1905" s="609" t="s">
        <v>13669</v>
      </c>
      <c r="B1905" s="610" t="s">
        <v>14218</v>
      </c>
      <c r="C1905" s="609" t="s">
        <v>20</v>
      </c>
      <c r="D1905" s="609" t="s">
        <v>3807</v>
      </c>
      <c r="E1905" s="685" t="s">
        <v>13703</v>
      </c>
      <c r="F1905" s="685"/>
      <c r="G1905" s="608" t="s">
        <v>0</v>
      </c>
      <c r="H1905" s="607">
        <v>1</v>
      </c>
      <c r="I1905" s="606">
        <v>120.02</v>
      </c>
      <c r="J1905" s="606">
        <v>120.02</v>
      </c>
    </row>
    <row r="1906" spans="1:10" ht="24" customHeight="1">
      <c r="A1906" s="617" t="s">
        <v>13683</v>
      </c>
      <c r="B1906" s="618" t="s">
        <v>13702</v>
      </c>
      <c r="C1906" s="617" t="s">
        <v>20</v>
      </c>
      <c r="D1906" s="617" t="s">
        <v>7677</v>
      </c>
      <c r="E1906" s="686" t="s">
        <v>13690</v>
      </c>
      <c r="F1906" s="686"/>
      <c r="G1906" s="616" t="s">
        <v>3</v>
      </c>
      <c r="H1906" s="615">
        <v>0.152</v>
      </c>
      <c r="I1906" s="614">
        <v>18.3</v>
      </c>
      <c r="J1906" s="614">
        <v>2.78</v>
      </c>
    </row>
    <row r="1907" spans="1:10" ht="24" customHeight="1">
      <c r="A1907" s="617" t="s">
        <v>13683</v>
      </c>
      <c r="B1907" s="618" t="s">
        <v>13701</v>
      </c>
      <c r="C1907" s="617" t="s">
        <v>20</v>
      </c>
      <c r="D1907" s="617" t="s">
        <v>7662</v>
      </c>
      <c r="E1907" s="686" t="s">
        <v>13690</v>
      </c>
      <c r="F1907" s="686"/>
      <c r="G1907" s="616" t="s">
        <v>3</v>
      </c>
      <c r="H1907" s="615">
        <v>0.152</v>
      </c>
      <c r="I1907" s="614">
        <v>14</v>
      </c>
      <c r="J1907" s="614">
        <v>2.12</v>
      </c>
    </row>
    <row r="1908" spans="1:10" ht="36" customHeight="1">
      <c r="A1908" s="604" t="s">
        <v>13666</v>
      </c>
      <c r="B1908" s="605" t="s">
        <v>14217</v>
      </c>
      <c r="C1908" s="604" t="s">
        <v>20</v>
      </c>
      <c r="D1908" s="604" t="s">
        <v>8855</v>
      </c>
      <c r="E1908" s="682" t="s">
        <v>13664</v>
      </c>
      <c r="F1908" s="682"/>
      <c r="G1908" s="603" t="s">
        <v>0</v>
      </c>
      <c r="H1908" s="602">
        <v>1.0149999999999999</v>
      </c>
      <c r="I1908" s="601">
        <v>113.39</v>
      </c>
      <c r="J1908" s="601">
        <v>115.09</v>
      </c>
    </row>
    <row r="1909" spans="1:10" ht="24" customHeight="1">
      <c r="A1909" s="604" t="s">
        <v>13666</v>
      </c>
      <c r="B1909" s="605" t="s">
        <v>14162</v>
      </c>
      <c r="C1909" s="604" t="s">
        <v>20</v>
      </c>
      <c r="D1909" s="604" t="s">
        <v>10273</v>
      </c>
      <c r="E1909" s="682" t="s">
        <v>13664</v>
      </c>
      <c r="F1909" s="682"/>
      <c r="G1909" s="603" t="s">
        <v>1</v>
      </c>
      <c r="H1909" s="602">
        <v>8.9999999999999993E-3</v>
      </c>
      <c r="I1909" s="601">
        <v>3.78</v>
      </c>
      <c r="J1909" s="601">
        <v>0.03</v>
      </c>
    </row>
    <row r="1910" spans="1:10" ht="25.5">
      <c r="A1910" s="600"/>
      <c r="B1910" s="600"/>
      <c r="C1910" s="600"/>
      <c r="D1910" s="600"/>
      <c r="E1910" s="600" t="s">
        <v>13662</v>
      </c>
      <c r="F1910" s="599">
        <v>2.0319461045311313</v>
      </c>
      <c r="G1910" s="600" t="s">
        <v>13661</v>
      </c>
      <c r="H1910" s="599">
        <v>1.71</v>
      </c>
      <c r="I1910" s="600" t="s">
        <v>13660</v>
      </c>
      <c r="J1910" s="599">
        <v>3.74</v>
      </c>
    </row>
    <row r="1911" spans="1:10" ht="15" thickBot="1">
      <c r="A1911" s="600"/>
      <c r="B1911" s="600"/>
      <c r="C1911" s="600"/>
      <c r="D1911" s="600"/>
      <c r="E1911" s="600" t="s">
        <v>13659</v>
      </c>
      <c r="F1911" s="599">
        <v>33.24</v>
      </c>
      <c r="G1911" s="600"/>
      <c r="H1911" s="683" t="s">
        <v>13658</v>
      </c>
      <c r="I1911" s="683"/>
      <c r="J1911" s="599">
        <v>153.26</v>
      </c>
    </row>
    <row r="1912" spans="1:10" ht="0.95" customHeight="1" thickTop="1">
      <c r="A1912" s="598"/>
      <c r="B1912" s="598"/>
      <c r="C1912" s="598"/>
      <c r="D1912" s="598"/>
      <c r="E1912" s="598"/>
      <c r="F1912" s="598"/>
      <c r="G1912" s="598"/>
      <c r="H1912" s="598"/>
      <c r="I1912" s="598"/>
      <c r="J1912" s="598"/>
    </row>
    <row r="1913" spans="1:10" ht="18" customHeight="1">
      <c r="A1913" s="613" t="s">
        <v>13981</v>
      </c>
      <c r="B1913" s="611" t="s">
        <v>13677</v>
      </c>
      <c r="C1913" s="613" t="s">
        <v>13676</v>
      </c>
      <c r="D1913" s="613" t="s">
        <v>13675</v>
      </c>
      <c r="E1913" s="684" t="s">
        <v>13674</v>
      </c>
      <c r="F1913" s="684"/>
      <c r="G1913" s="612" t="s">
        <v>13673</v>
      </c>
      <c r="H1913" s="611" t="s">
        <v>13672</v>
      </c>
      <c r="I1913" s="611" t="s">
        <v>13671</v>
      </c>
      <c r="J1913" s="611" t="s">
        <v>13670</v>
      </c>
    </row>
    <row r="1914" spans="1:10" ht="36" customHeight="1">
      <c r="A1914" s="609" t="s">
        <v>13669</v>
      </c>
      <c r="B1914" s="610" t="s">
        <v>14216</v>
      </c>
      <c r="C1914" s="609" t="s">
        <v>20</v>
      </c>
      <c r="D1914" s="609" t="s">
        <v>3787</v>
      </c>
      <c r="E1914" s="685" t="s">
        <v>13703</v>
      </c>
      <c r="F1914" s="685"/>
      <c r="G1914" s="608" t="s">
        <v>0</v>
      </c>
      <c r="H1914" s="607">
        <v>1</v>
      </c>
      <c r="I1914" s="606">
        <v>8.35</v>
      </c>
      <c r="J1914" s="606">
        <v>8.35</v>
      </c>
    </row>
    <row r="1915" spans="1:10" ht="24" customHeight="1">
      <c r="A1915" s="617" t="s">
        <v>13683</v>
      </c>
      <c r="B1915" s="618" t="s">
        <v>13702</v>
      </c>
      <c r="C1915" s="617" t="s">
        <v>20</v>
      </c>
      <c r="D1915" s="617" t="s">
        <v>7677</v>
      </c>
      <c r="E1915" s="686" t="s">
        <v>13690</v>
      </c>
      <c r="F1915" s="686"/>
      <c r="G1915" s="616" t="s">
        <v>3</v>
      </c>
      <c r="H1915" s="615">
        <v>5.1999999999999998E-2</v>
      </c>
      <c r="I1915" s="614">
        <v>18.3</v>
      </c>
      <c r="J1915" s="614">
        <v>0.95</v>
      </c>
    </row>
    <row r="1916" spans="1:10" ht="24" customHeight="1">
      <c r="A1916" s="617" t="s">
        <v>13683</v>
      </c>
      <c r="B1916" s="618" t="s">
        <v>13701</v>
      </c>
      <c r="C1916" s="617" t="s">
        <v>20</v>
      </c>
      <c r="D1916" s="617" t="s">
        <v>7662</v>
      </c>
      <c r="E1916" s="686" t="s">
        <v>13690</v>
      </c>
      <c r="F1916" s="686"/>
      <c r="G1916" s="616" t="s">
        <v>3</v>
      </c>
      <c r="H1916" s="615">
        <v>5.1999999999999998E-2</v>
      </c>
      <c r="I1916" s="614">
        <v>14</v>
      </c>
      <c r="J1916" s="614">
        <v>0.72</v>
      </c>
    </row>
    <row r="1917" spans="1:10" ht="36" customHeight="1">
      <c r="A1917" s="604" t="s">
        <v>13666</v>
      </c>
      <c r="B1917" s="605" t="s">
        <v>14215</v>
      </c>
      <c r="C1917" s="604" t="s">
        <v>20</v>
      </c>
      <c r="D1917" s="604" t="s">
        <v>8865</v>
      </c>
      <c r="E1917" s="682" t="s">
        <v>13664</v>
      </c>
      <c r="F1917" s="682"/>
      <c r="G1917" s="603" t="s">
        <v>0</v>
      </c>
      <c r="H1917" s="602">
        <v>1.19</v>
      </c>
      <c r="I1917" s="601">
        <v>5.59</v>
      </c>
      <c r="J1917" s="601">
        <v>6.65</v>
      </c>
    </row>
    <row r="1918" spans="1:10" ht="24" customHeight="1">
      <c r="A1918" s="604" t="s">
        <v>13666</v>
      </c>
      <c r="B1918" s="605" t="s">
        <v>14162</v>
      </c>
      <c r="C1918" s="604" t="s">
        <v>20</v>
      </c>
      <c r="D1918" s="604" t="s">
        <v>10273</v>
      </c>
      <c r="E1918" s="682" t="s">
        <v>13664</v>
      </c>
      <c r="F1918" s="682"/>
      <c r="G1918" s="603" t="s">
        <v>1</v>
      </c>
      <c r="H1918" s="602">
        <v>8.9999999999999993E-3</v>
      </c>
      <c r="I1918" s="601">
        <v>3.78</v>
      </c>
      <c r="J1918" s="601">
        <v>0.03</v>
      </c>
    </row>
    <row r="1919" spans="1:10" ht="25.5">
      <c r="A1919" s="600"/>
      <c r="B1919" s="600"/>
      <c r="C1919" s="600"/>
      <c r="D1919" s="600"/>
      <c r="E1919" s="600" t="s">
        <v>13662</v>
      </c>
      <c r="F1919" s="599">
        <v>0.68999239378463539</v>
      </c>
      <c r="G1919" s="600" t="s">
        <v>13661</v>
      </c>
      <c r="H1919" s="599">
        <v>0.57999999999999996</v>
      </c>
      <c r="I1919" s="600" t="s">
        <v>13660</v>
      </c>
      <c r="J1919" s="599">
        <v>1.27</v>
      </c>
    </row>
    <row r="1920" spans="1:10" ht="15" thickBot="1">
      <c r="A1920" s="600"/>
      <c r="B1920" s="600"/>
      <c r="C1920" s="600"/>
      <c r="D1920" s="600"/>
      <c r="E1920" s="600" t="s">
        <v>13659</v>
      </c>
      <c r="F1920" s="599">
        <v>2.31</v>
      </c>
      <c r="G1920" s="600"/>
      <c r="H1920" s="683" t="s">
        <v>13658</v>
      </c>
      <c r="I1920" s="683"/>
      <c r="J1920" s="599">
        <v>10.66</v>
      </c>
    </row>
    <row r="1921" spans="1:10" ht="0.95" customHeight="1" thickTop="1">
      <c r="A1921" s="598"/>
      <c r="B1921" s="598"/>
      <c r="C1921" s="598"/>
      <c r="D1921" s="598"/>
      <c r="E1921" s="598"/>
      <c r="F1921" s="598"/>
      <c r="G1921" s="598"/>
      <c r="H1921" s="598"/>
      <c r="I1921" s="598"/>
      <c r="J1921" s="598"/>
    </row>
    <row r="1922" spans="1:10" ht="18" customHeight="1">
      <c r="A1922" s="613" t="s">
        <v>13981</v>
      </c>
      <c r="B1922" s="611" t="s">
        <v>13677</v>
      </c>
      <c r="C1922" s="613" t="s">
        <v>13676</v>
      </c>
      <c r="D1922" s="613" t="s">
        <v>13675</v>
      </c>
      <c r="E1922" s="684" t="s">
        <v>13674</v>
      </c>
      <c r="F1922" s="684"/>
      <c r="G1922" s="612" t="s">
        <v>13673</v>
      </c>
      <c r="H1922" s="611" t="s">
        <v>13672</v>
      </c>
      <c r="I1922" s="611" t="s">
        <v>13671</v>
      </c>
      <c r="J1922" s="611" t="s">
        <v>13670</v>
      </c>
    </row>
    <row r="1923" spans="1:10" ht="24" customHeight="1">
      <c r="A1923" s="609" t="s">
        <v>13669</v>
      </c>
      <c r="B1923" s="610" t="s">
        <v>14214</v>
      </c>
      <c r="C1923" s="609" t="s">
        <v>20</v>
      </c>
      <c r="D1923" s="609" t="s">
        <v>3884</v>
      </c>
      <c r="E1923" s="685" t="s">
        <v>13703</v>
      </c>
      <c r="F1923" s="685"/>
      <c r="G1923" s="608" t="s">
        <v>1</v>
      </c>
      <c r="H1923" s="607">
        <v>1</v>
      </c>
      <c r="I1923" s="606">
        <v>10.06</v>
      </c>
      <c r="J1923" s="606">
        <v>10.06</v>
      </c>
    </row>
    <row r="1924" spans="1:10" ht="24" customHeight="1">
      <c r="A1924" s="617" t="s">
        <v>13683</v>
      </c>
      <c r="B1924" s="618" t="s">
        <v>13702</v>
      </c>
      <c r="C1924" s="617" t="s">
        <v>20</v>
      </c>
      <c r="D1924" s="617" t="s">
        <v>7677</v>
      </c>
      <c r="E1924" s="686" t="s">
        <v>13690</v>
      </c>
      <c r="F1924" s="686"/>
      <c r="G1924" s="616" t="s">
        <v>3</v>
      </c>
      <c r="H1924" s="615">
        <v>4.7600000000000003E-2</v>
      </c>
      <c r="I1924" s="614">
        <v>18.3</v>
      </c>
      <c r="J1924" s="614">
        <v>0.87</v>
      </c>
    </row>
    <row r="1925" spans="1:10" ht="24" customHeight="1">
      <c r="A1925" s="617" t="s">
        <v>13683</v>
      </c>
      <c r="B1925" s="618" t="s">
        <v>13701</v>
      </c>
      <c r="C1925" s="617" t="s">
        <v>20</v>
      </c>
      <c r="D1925" s="617" t="s">
        <v>7662</v>
      </c>
      <c r="E1925" s="686" t="s">
        <v>13690</v>
      </c>
      <c r="F1925" s="686"/>
      <c r="G1925" s="616" t="s">
        <v>3</v>
      </c>
      <c r="H1925" s="615">
        <v>4.7600000000000003E-2</v>
      </c>
      <c r="I1925" s="614">
        <v>14</v>
      </c>
      <c r="J1925" s="614">
        <v>0.66</v>
      </c>
    </row>
    <row r="1926" spans="1:10" ht="24" customHeight="1">
      <c r="A1926" s="604" t="s">
        <v>13666</v>
      </c>
      <c r="B1926" s="605" t="s">
        <v>14183</v>
      </c>
      <c r="C1926" s="604" t="s">
        <v>20</v>
      </c>
      <c r="D1926" s="604" t="s">
        <v>9881</v>
      </c>
      <c r="E1926" s="682" t="s">
        <v>13664</v>
      </c>
      <c r="F1926" s="682"/>
      <c r="G1926" s="603" t="s">
        <v>1</v>
      </c>
      <c r="H1926" s="602">
        <v>1</v>
      </c>
      <c r="I1926" s="601">
        <v>7.76</v>
      </c>
      <c r="J1926" s="601">
        <v>7.76</v>
      </c>
    </row>
    <row r="1927" spans="1:10" ht="36" customHeight="1">
      <c r="A1927" s="604" t="s">
        <v>13666</v>
      </c>
      <c r="B1927" s="605" t="s">
        <v>14182</v>
      </c>
      <c r="C1927" s="604" t="s">
        <v>20</v>
      </c>
      <c r="D1927" s="604" t="s">
        <v>12563</v>
      </c>
      <c r="E1927" s="682" t="s">
        <v>13664</v>
      </c>
      <c r="F1927" s="682"/>
      <c r="G1927" s="603" t="s">
        <v>1</v>
      </c>
      <c r="H1927" s="602">
        <v>1</v>
      </c>
      <c r="I1927" s="601">
        <v>0.77</v>
      </c>
      <c r="J1927" s="601">
        <v>0.77</v>
      </c>
    </row>
    <row r="1928" spans="1:10" ht="25.5">
      <c r="A1928" s="600"/>
      <c r="B1928" s="600"/>
      <c r="C1928" s="600"/>
      <c r="D1928" s="600"/>
      <c r="E1928" s="600" t="s">
        <v>13662</v>
      </c>
      <c r="F1928" s="599">
        <v>0.63022927306313159</v>
      </c>
      <c r="G1928" s="600" t="s">
        <v>13661</v>
      </c>
      <c r="H1928" s="599">
        <v>0.53</v>
      </c>
      <c r="I1928" s="600" t="s">
        <v>13660</v>
      </c>
      <c r="J1928" s="599">
        <v>1.1599999999999999</v>
      </c>
    </row>
    <row r="1929" spans="1:10" ht="15" thickBot="1">
      <c r="A1929" s="600"/>
      <c r="B1929" s="600"/>
      <c r="C1929" s="600"/>
      <c r="D1929" s="600"/>
      <c r="E1929" s="600" t="s">
        <v>13659</v>
      </c>
      <c r="F1929" s="599">
        <v>2.78</v>
      </c>
      <c r="G1929" s="600"/>
      <c r="H1929" s="683" t="s">
        <v>13658</v>
      </c>
      <c r="I1929" s="683"/>
      <c r="J1929" s="599">
        <v>12.84</v>
      </c>
    </row>
    <row r="1930" spans="1:10" ht="0.95" customHeight="1" thickTop="1">
      <c r="A1930" s="598"/>
      <c r="B1930" s="598"/>
      <c r="C1930" s="598"/>
      <c r="D1930" s="598"/>
      <c r="E1930" s="598"/>
      <c r="F1930" s="598"/>
      <c r="G1930" s="598"/>
      <c r="H1930" s="598"/>
      <c r="I1930" s="598"/>
      <c r="J1930" s="598"/>
    </row>
    <row r="1931" spans="1:10" ht="18" customHeight="1">
      <c r="A1931" s="613" t="s">
        <v>13981</v>
      </c>
      <c r="B1931" s="611" t="s">
        <v>13677</v>
      </c>
      <c r="C1931" s="613" t="s">
        <v>13676</v>
      </c>
      <c r="D1931" s="613" t="s">
        <v>13675</v>
      </c>
      <c r="E1931" s="684" t="s">
        <v>13674</v>
      </c>
      <c r="F1931" s="684"/>
      <c r="G1931" s="612" t="s">
        <v>13673</v>
      </c>
      <c r="H1931" s="611" t="s">
        <v>13672</v>
      </c>
      <c r="I1931" s="611" t="s">
        <v>13671</v>
      </c>
      <c r="J1931" s="611" t="s">
        <v>13670</v>
      </c>
    </row>
    <row r="1932" spans="1:10" ht="36" customHeight="1">
      <c r="A1932" s="609" t="s">
        <v>13669</v>
      </c>
      <c r="B1932" s="610" t="s">
        <v>14213</v>
      </c>
      <c r="C1932" s="609" t="s">
        <v>20</v>
      </c>
      <c r="D1932" s="609" t="s">
        <v>3984</v>
      </c>
      <c r="E1932" s="685" t="s">
        <v>13703</v>
      </c>
      <c r="F1932" s="685"/>
      <c r="G1932" s="608" t="s">
        <v>1</v>
      </c>
      <c r="H1932" s="607">
        <v>1</v>
      </c>
      <c r="I1932" s="606">
        <v>22.37</v>
      </c>
      <c r="J1932" s="606">
        <v>22.37</v>
      </c>
    </row>
    <row r="1933" spans="1:10" ht="36" customHeight="1">
      <c r="A1933" s="617" t="s">
        <v>13683</v>
      </c>
      <c r="B1933" s="618" t="s">
        <v>13712</v>
      </c>
      <c r="C1933" s="617" t="s">
        <v>20</v>
      </c>
      <c r="D1933" s="617" t="s">
        <v>3934</v>
      </c>
      <c r="E1933" s="686" t="s">
        <v>13703</v>
      </c>
      <c r="F1933" s="686"/>
      <c r="G1933" s="616" t="s">
        <v>1</v>
      </c>
      <c r="H1933" s="615">
        <v>1</v>
      </c>
      <c r="I1933" s="614">
        <v>5.37</v>
      </c>
      <c r="J1933" s="614">
        <v>5.37</v>
      </c>
    </row>
    <row r="1934" spans="1:10" ht="36" customHeight="1">
      <c r="A1934" s="617" t="s">
        <v>13683</v>
      </c>
      <c r="B1934" s="618" t="s">
        <v>13704</v>
      </c>
      <c r="C1934" s="617" t="s">
        <v>20</v>
      </c>
      <c r="D1934" s="617" t="s">
        <v>3982</v>
      </c>
      <c r="E1934" s="686" t="s">
        <v>13703</v>
      </c>
      <c r="F1934" s="686"/>
      <c r="G1934" s="616" t="s">
        <v>1</v>
      </c>
      <c r="H1934" s="615">
        <v>1</v>
      </c>
      <c r="I1934" s="614">
        <v>17</v>
      </c>
      <c r="J1934" s="614">
        <v>17</v>
      </c>
    </row>
    <row r="1935" spans="1:10" ht="25.5">
      <c r="A1935" s="600"/>
      <c r="B1935" s="600"/>
      <c r="C1935" s="600"/>
      <c r="D1935" s="600"/>
      <c r="E1935" s="600" t="s">
        <v>13662</v>
      </c>
      <c r="F1935" s="599">
        <v>5.0961642942518743</v>
      </c>
      <c r="G1935" s="600" t="s">
        <v>13661</v>
      </c>
      <c r="H1935" s="599">
        <v>4.28</v>
      </c>
      <c r="I1935" s="600" t="s">
        <v>13660</v>
      </c>
      <c r="J1935" s="599">
        <v>9.3800000000000008</v>
      </c>
    </row>
    <row r="1936" spans="1:10" ht="15" thickBot="1">
      <c r="A1936" s="600"/>
      <c r="B1936" s="600"/>
      <c r="C1936" s="600"/>
      <c r="D1936" s="600"/>
      <c r="E1936" s="600" t="s">
        <v>13659</v>
      </c>
      <c r="F1936" s="599">
        <v>6.19</v>
      </c>
      <c r="G1936" s="600"/>
      <c r="H1936" s="683" t="s">
        <v>13658</v>
      </c>
      <c r="I1936" s="683"/>
      <c r="J1936" s="599">
        <v>28.56</v>
      </c>
    </row>
    <row r="1937" spans="1:10" ht="0.95" customHeight="1" thickTop="1">
      <c r="A1937" s="598"/>
      <c r="B1937" s="598"/>
      <c r="C1937" s="598"/>
      <c r="D1937" s="598"/>
      <c r="E1937" s="598"/>
      <c r="F1937" s="598"/>
      <c r="G1937" s="598"/>
      <c r="H1937" s="598"/>
      <c r="I1937" s="598"/>
      <c r="J1937" s="598"/>
    </row>
    <row r="1938" spans="1:10" ht="18" customHeight="1">
      <c r="A1938" s="613" t="s">
        <v>13981</v>
      </c>
      <c r="B1938" s="611" t="s">
        <v>13677</v>
      </c>
      <c r="C1938" s="613" t="s">
        <v>13676</v>
      </c>
      <c r="D1938" s="613" t="s">
        <v>13675</v>
      </c>
      <c r="E1938" s="684" t="s">
        <v>13674</v>
      </c>
      <c r="F1938" s="684"/>
      <c r="G1938" s="612" t="s">
        <v>13673</v>
      </c>
      <c r="H1938" s="611" t="s">
        <v>13672</v>
      </c>
      <c r="I1938" s="611" t="s">
        <v>13671</v>
      </c>
      <c r="J1938" s="611" t="s">
        <v>13670</v>
      </c>
    </row>
    <row r="1939" spans="1:10" ht="36" customHeight="1">
      <c r="A1939" s="609" t="s">
        <v>13669</v>
      </c>
      <c r="B1939" s="610" t="s">
        <v>14212</v>
      </c>
      <c r="C1939" s="609" t="s">
        <v>20</v>
      </c>
      <c r="D1939" s="609" t="s">
        <v>3797</v>
      </c>
      <c r="E1939" s="685" t="s">
        <v>13703</v>
      </c>
      <c r="F1939" s="685"/>
      <c r="G1939" s="608" t="s">
        <v>0</v>
      </c>
      <c r="H1939" s="607">
        <v>1</v>
      </c>
      <c r="I1939" s="606">
        <v>26.08</v>
      </c>
      <c r="J1939" s="606">
        <v>26.08</v>
      </c>
    </row>
    <row r="1940" spans="1:10" ht="24" customHeight="1">
      <c r="A1940" s="617" t="s">
        <v>13683</v>
      </c>
      <c r="B1940" s="618" t="s">
        <v>13702</v>
      </c>
      <c r="C1940" s="617" t="s">
        <v>20</v>
      </c>
      <c r="D1940" s="617" t="s">
        <v>7677</v>
      </c>
      <c r="E1940" s="686" t="s">
        <v>13690</v>
      </c>
      <c r="F1940" s="686"/>
      <c r="G1940" s="616" t="s">
        <v>3</v>
      </c>
      <c r="H1940" s="615">
        <v>6.4000000000000001E-2</v>
      </c>
      <c r="I1940" s="614">
        <v>18.3</v>
      </c>
      <c r="J1940" s="614">
        <v>1.17</v>
      </c>
    </row>
    <row r="1941" spans="1:10" ht="24" customHeight="1">
      <c r="A1941" s="617" t="s">
        <v>13683</v>
      </c>
      <c r="B1941" s="618" t="s">
        <v>13701</v>
      </c>
      <c r="C1941" s="617" t="s">
        <v>20</v>
      </c>
      <c r="D1941" s="617" t="s">
        <v>7662</v>
      </c>
      <c r="E1941" s="686" t="s">
        <v>13690</v>
      </c>
      <c r="F1941" s="686"/>
      <c r="G1941" s="616" t="s">
        <v>3</v>
      </c>
      <c r="H1941" s="615">
        <v>6.4000000000000001E-2</v>
      </c>
      <c r="I1941" s="614">
        <v>14</v>
      </c>
      <c r="J1941" s="614">
        <v>0.89</v>
      </c>
    </row>
    <row r="1942" spans="1:10" ht="36" customHeight="1">
      <c r="A1942" s="604" t="s">
        <v>13666</v>
      </c>
      <c r="B1942" s="605" t="s">
        <v>14211</v>
      </c>
      <c r="C1942" s="604" t="s">
        <v>20</v>
      </c>
      <c r="D1942" s="604" t="s">
        <v>8861</v>
      </c>
      <c r="E1942" s="682" t="s">
        <v>13664</v>
      </c>
      <c r="F1942" s="682"/>
      <c r="G1942" s="603" t="s">
        <v>0</v>
      </c>
      <c r="H1942" s="602">
        <v>1.0149999999999999</v>
      </c>
      <c r="I1942" s="601">
        <v>23.64</v>
      </c>
      <c r="J1942" s="601">
        <v>23.99</v>
      </c>
    </row>
    <row r="1943" spans="1:10" ht="24" customHeight="1">
      <c r="A1943" s="604" t="s">
        <v>13666</v>
      </c>
      <c r="B1943" s="605" t="s">
        <v>14162</v>
      </c>
      <c r="C1943" s="604" t="s">
        <v>20</v>
      </c>
      <c r="D1943" s="604" t="s">
        <v>10273</v>
      </c>
      <c r="E1943" s="682" t="s">
        <v>13664</v>
      </c>
      <c r="F1943" s="682"/>
      <c r="G1943" s="603" t="s">
        <v>1</v>
      </c>
      <c r="H1943" s="602">
        <v>8.9999999999999993E-3</v>
      </c>
      <c r="I1943" s="601">
        <v>3.78</v>
      </c>
      <c r="J1943" s="601">
        <v>0.03</v>
      </c>
    </row>
    <row r="1944" spans="1:10" ht="25.5">
      <c r="A1944" s="600"/>
      <c r="B1944" s="600"/>
      <c r="C1944" s="600"/>
      <c r="D1944" s="600"/>
      <c r="E1944" s="600" t="s">
        <v>13662</v>
      </c>
      <c r="F1944" s="599">
        <v>0.85298272302510048</v>
      </c>
      <c r="G1944" s="600" t="s">
        <v>13661</v>
      </c>
      <c r="H1944" s="599">
        <v>0.72</v>
      </c>
      <c r="I1944" s="600" t="s">
        <v>13660</v>
      </c>
      <c r="J1944" s="599">
        <v>1.57</v>
      </c>
    </row>
    <row r="1945" spans="1:10" ht="15" thickBot="1">
      <c r="A1945" s="600"/>
      <c r="B1945" s="600"/>
      <c r="C1945" s="600"/>
      <c r="D1945" s="600"/>
      <c r="E1945" s="600" t="s">
        <v>13659</v>
      </c>
      <c r="F1945" s="599">
        <v>7.22</v>
      </c>
      <c r="G1945" s="600"/>
      <c r="H1945" s="683" t="s">
        <v>13658</v>
      </c>
      <c r="I1945" s="683"/>
      <c r="J1945" s="599">
        <v>33.299999999999997</v>
      </c>
    </row>
    <row r="1946" spans="1:10" ht="0.95" customHeight="1" thickTop="1">
      <c r="A1946" s="598"/>
      <c r="B1946" s="598"/>
      <c r="C1946" s="598"/>
      <c r="D1946" s="598"/>
      <c r="E1946" s="598"/>
      <c r="F1946" s="598"/>
      <c r="G1946" s="598"/>
      <c r="H1946" s="598"/>
      <c r="I1946" s="598"/>
      <c r="J1946" s="598"/>
    </row>
    <row r="1947" spans="1:10" ht="18" customHeight="1">
      <c r="A1947" s="613" t="s">
        <v>13981</v>
      </c>
      <c r="B1947" s="611" t="s">
        <v>13677</v>
      </c>
      <c r="C1947" s="613" t="s">
        <v>13676</v>
      </c>
      <c r="D1947" s="613" t="s">
        <v>13675</v>
      </c>
      <c r="E1947" s="684" t="s">
        <v>13674</v>
      </c>
      <c r="F1947" s="684"/>
      <c r="G1947" s="612" t="s">
        <v>13673</v>
      </c>
      <c r="H1947" s="611" t="s">
        <v>13672</v>
      </c>
      <c r="I1947" s="611" t="s">
        <v>13671</v>
      </c>
      <c r="J1947" s="611" t="s">
        <v>13670</v>
      </c>
    </row>
    <row r="1948" spans="1:10" ht="36" customHeight="1">
      <c r="A1948" s="609" t="s">
        <v>13669</v>
      </c>
      <c r="B1948" s="610" t="s">
        <v>14210</v>
      </c>
      <c r="C1948" s="609" t="s">
        <v>20</v>
      </c>
      <c r="D1948" s="609" t="s">
        <v>3801</v>
      </c>
      <c r="E1948" s="685" t="s">
        <v>13703</v>
      </c>
      <c r="F1948" s="685"/>
      <c r="G1948" s="608" t="s">
        <v>0</v>
      </c>
      <c r="H1948" s="607">
        <v>1</v>
      </c>
      <c r="I1948" s="606">
        <v>51.25</v>
      </c>
      <c r="J1948" s="606">
        <v>51.25</v>
      </c>
    </row>
    <row r="1949" spans="1:10" ht="24" customHeight="1">
      <c r="A1949" s="617" t="s">
        <v>13683</v>
      </c>
      <c r="B1949" s="618" t="s">
        <v>13702</v>
      </c>
      <c r="C1949" s="617" t="s">
        <v>20</v>
      </c>
      <c r="D1949" s="617" t="s">
        <v>7677</v>
      </c>
      <c r="E1949" s="686" t="s">
        <v>13690</v>
      </c>
      <c r="F1949" s="686"/>
      <c r="G1949" s="616" t="s">
        <v>3</v>
      </c>
      <c r="H1949" s="615">
        <v>8.6999999999999994E-2</v>
      </c>
      <c r="I1949" s="614">
        <v>18.3</v>
      </c>
      <c r="J1949" s="614">
        <v>1.59</v>
      </c>
    </row>
    <row r="1950" spans="1:10" ht="24" customHeight="1">
      <c r="A1950" s="617" t="s">
        <v>13683</v>
      </c>
      <c r="B1950" s="618" t="s">
        <v>13701</v>
      </c>
      <c r="C1950" s="617" t="s">
        <v>20</v>
      </c>
      <c r="D1950" s="617" t="s">
        <v>7662</v>
      </c>
      <c r="E1950" s="686" t="s">
        <v>13690</v>
      </c>
      <c r="F1950" s="686"/>
      <c r="G1950" s="616" t="s">
        <v>3</v>
      </c>
      <c r="H1950" s="615">
        <v>8.6999999999999994E-2</v>
      </c>
      <c r="I1950" s="614">
        <v>14</v>
      </c>
      <c r="J1950" s="614">
        <v>1.21</v>
      </c>
    </row>
    <row r="1951" spans="1:10" ht="36" customHeight="1">
      <c r="A1951" s="604" t="s">
        <v>13666</v>
      </c>
      <c r="B1951" s="605" t="s">
        <v>14209</v>
      </c>
      <c r="C1951" s="604" t="s">
        <v>20</v>
      </c>
      <c r="D1951" s="604" t="s">
        <v>8864</v>
      </c>
      <c r="E1951" s="682" t="s">
        <v>13664</v>
      </c>
      <c r="F1951" s="682"/>
      <c r="G1951" s="603" t="s">
        <v>0</v>
      </c>
      <c r="H1951" s="602">
        <v>1.0149999999999999</v>
      </c>
      <c r="I1951" s="601">
        <v>47.71</v>
      </c>
      <c r="J1951" s="601">
        <v>48.42</v>
      </c>
    </row>
    <row r="1952" spans="1:10" ht="24" customHeight="1">
      <c r="A1952" s="604" t="s">
        <v>13666</v>
      </c>
      <c r="B1952" s="605" t="s">
        <v>14162</v>
      </c>
      <c r="C1952" s="604" t="s">
        <v>20</v>
      </c>
      <c r="D1952" s="604" t="s">
        <v>10273</v>
      </c>
      <c r="E1952" s="682" t="s">
        <v>13664</v>
      </c>
      <c r="F1952" s="682"/>
      <c r="G1952" s="603" t="s">
        <v>1</v>
      </c>
      <c r="H1952" s="602">
        <v>8.9999999999999993E-3</v>
      </c>
      <c r="I1952" s="601">
        <v>3.78</v>
      </c>
      <c r="J1952" s="601">
        <v>0.03</v>
      </c>
    </row>
    <row r="1953" spans="1:10" ht="25.5">
      <c r="A1953" s="600"/>
      <c r="B1953" s="600"/>
      <c r="C1953" s="600"/>
      <c r="D1953" s="600"/>
      <c r="E1953" s="600" t="s">
        <v>13662</v>
      </c>
      <c r="F1953" s="599">
        <v>1.1626643485819841</v>
      </c>
      <c r="G1953" s="600" t="s">
        <v>13661</v>
      </c>
      <c r="H1953" s="599">
        <v>0.98</v>
      </c>
      <c r="I1953" s="600" t="s">
        <v>13660</v>
      </c>
      <c r="J1953" s="599">
        <v>2.14</v>
      </c>
    </row>
    <row r="1954" spans="1:10" ht="15" thickBot="1">
      <c r="A1954" s="600"/>
      <c r="B1954" s="600"/>
      <c r="C1954" s="600"/>
      <c r="D1954" s="600"/>
      <c r="E1954" s="600" t="s">
        <v>13659</v>
      </c>
      <c r="F1954" s="599">
        <v>14.19</v>
      </c>
      <c r="G1954" s="600"/>
      <c r="H1954" s="683" t="s">
        <v>13658</v>
      </c>
      <c r="I1954" s="683"/>
      <c r="J1954" s="599">
        <v>65.44</v>
      </c>
    </row>
    <row r="1955" spans="1:10" ht="0.95" customHeight="1" thickTop="1">
      <c r="A1955" s="598"/>
      <c r="B1955" s="598"/>
      <c r="C1955" s="598"/>
      <c r="D1955" s="598"/>
      <c r="E1955" s="598"/>
      <c r="F1955" s="598"/>
      <c r="G1955" s="598"/>
      <c r="H1955" s="598"/>
      <c r="I1955" s="598"/>
      <c r="J1955" s="598"/>
    </row>
    <row r="1956" spans="1:10" ht="18" customHeight="1">
      <c r="A1956" s="613" t="s">
        <v>13981</v>
      </c>
      <c r="B1956" s="611" t="s">
        <v>13677</v>
      </c>
      <c r="C1956" s="613" t="s">
        <v>13676</v>
      </c>
      <c r="D1956" s="613" t="s">
        <v>13675</v>
      </c>
      <c r="E1956" s="684" t="s">
        <v>13674</v>
      </c>
      <c r="F1956" s="684"/>
      <c r="G1956" s="612" t="s">
        <v>13673</v>
      </c>
      <c r="H1956" s="611" t="s">
        <v>13672</v>
      </c>
      <c r="I1956" s="611" t="s">
        <v>13671</v>
      </c>
      <c r="J1956" s="611" t="s">
        <v>13670</v>
      </c>
    </row>
    <row r="1957" spans="1:10" ht="36" customHeight="1">
      <c r="A1957" s="609" t="s">
        <v>13669</v>
      </c>
      <c r="B1957" s="610" t="s">
        <v>14208</v>
      </c>
      <c r="C1957" s="609" t="s">
        <v>20</v>
      </c>
      <c r="D1957" s="609" t="s">
        <v>3828</v>
      </c>
      <c r="E1957" s="685" t="s">
        <v>13703</v>
      </c>
      <c r="F1957" s="685"/>
      <c r="G1957" s="608" t="s">
        <v>1</v>
      </c>
      <c r="H1957" s="607">
        <v>1</v>
      </c>
      <c r="I1957" s="606">
        <v>23</v>
      </c>
      <c r="J1957" s="606">
        <v>23</v>
      </c>
    </row>
    <row r="1958" spans="1:10" ht="24" customHeight="1">
      <c r="A1958" s="617" t="s">
        <v>13683</v>
      </c>
      <c r="B1958" s="618" t="s">
        <v>13969</v>
      </c>
      <c r="C1958" s="617" t="s">
        <v>20</v>
      </c>
      <c r="D1958" s="617" t="s">
        <v>7255</v>
      </c>
      <c r="E1958" s="686" t="s">
        <v>13690</v>
      </c>
      <c r="F1958" s="686"/>
      <c r="G1958" s="616" t="s">
        <v>415</v>
      </c>
      <c r="H1958" s="615">
        <v>1.1999999999999999E-3</v>
      </c>
      <c r="I1958" s="614">
        <v>489.28</v>
      </c>
      <c r="J1958" s="614">
        <v>0.57999999999999996</v>
      </c>
    </row>
    <row r="1959" spans="1:10" ht="24" customHeight="1">
      <c r="A1959" s="617" t="s">
        <v>13683</v>
      </c>
      <c r="B1959" s="618" t="s">
        <v>13702</v>
      </c>
      <c r="C1959" s="617" t="s">
        <v>20</v>
      </c>
      <c r="D1959" s="617" t="s">
        <v>7677</v>
      </c>
      <c r="E1959" s="686" t="s">
        <v>13690</v>
      </c>
      <c r="F1959" s="686"/>
      <c r="G1959" s="616" t="s">
        <v>3</v>
      </c>
      <c r="H1959" s="615">
        <v>0.59599999999999997</v>
      </c>
      <c r="I1959" s="614">
        <v>18.3</v>
      </c>
      <c r="J1959" s="614">
        <v>10.9</v>
      </c>
    </row>
    <row r="1960" spans="1:10" ht="24" customHeight="1">
      <c r="A1960" s="617" t="s">
        <v>13683</v>
      </c>
      <c r="B1960" s="618" t="s">
        <v>13701</v>
      </c>
      <c r="C1960" s="617" t="s">
        <v>20</v>
      </c>
      <c r="D1960" s="617" t="s">
        <v>7662</v>
      </c>
      <c r="E1960" s="686" t="s">
        <v>13690</v>
      </c>
      <c r="F1960" s="686"/>
      <c r="G1960" s="616" t="s">
        <v>3</v>
      </c>
      <c r="H1960" s="615">
        <v>0.59599999999999997</v>
      </c>
      <c r="I1960" s="614">
        <v>14</v>
      </c>
      <c r="J1960" s="614">
        <v>8.34</v>
      </c>
    </row>
    <row r="1961" spans="1:10" ht="24" customHeight="1">
      <c r="A1961" s="604" t="s">
        <v>13666</v>
      </c>
      <c r="B1961" s="605" t="s">
        <v>14207</v>
      </c>
      <c r="C1961" s="604" t="s">
        <v>20</v>
      </c>
      <c r="D1961" s="604" t="s">
        <v>9018</v>
      </c>
      <c r="E1961" s="682" t="s">
        <v>13664</v>
      </c>
      <c r="F1961" s="682"/>
      <c r="G1961" s="603" t="s">
        <v>1</v>
      </c>
      <c r="H1961" s="602">
        <v>1</v>
      </c>
      <c r="I1961" s="601">
        <v>3.18</v>
      </c>
      <c r="J1961" s="601">
        <v>3.18</v>
      </c>
    </row>
    <row r="1962" spans="1:10" ht="25.5">
      <c r="A1962" s="600"/>
      <c r="B1962" s="600"/>
      <c r="C1962" s="600"/>
      <c r="D1962" s="600"/>
      <c r="E1962" s="600" t="s">
        <v>13662</v>
      </c>
      <c r="F1962" s="599">
        <v>8.0408562425296104</v>
      </c>
      <c r="G1962" s="600" t="s">
        <v>13661</v>
      </c>
      <c r="H1962" s="599">
        <v>6.76</v>
      </c>
      <c r="I1962" s="600" t="s">
        <v>13660</v>
      </c>
      <c r="J1962" s="599">
        <v>14.8</v>
      </c>
    </row>
    <row r="1963" spans="1:10" ht="15" thickBot="1">
      <c r="A1963" s="600"/>
      <c r="B1963" s="600"/>
      <c r="C1963" s="600"/>
      <c r="D1963" s="600"/>
      <c r="E1963" s="600" t="s">
        <v>13659</v>
      </c>
      <c r="F1963" s="599">
        <v>6.37</v>
      </c>
      <c r="G1963" s="600"/>
      <c r="H1963" s="683" t="s">
        <v>13658</v>
      </c>
      <c r="I1963" s="683"/>
      <c r="J1963" s="599">
        <v>29.37</v>
      </c>
    </row>
    <row r="1964" spans="1:10" ht="0.95" customHeight="1" thickTop="1">
      <c r="A1964" s="598"/>
      <c r="B1964" s="598"/>
      <c r="C1964" s="598"/>
      <c r="D1964" s="598"/>
      <c r="E1964" s="598"/>
      <c r="F1964" s="598"/>
      <c r="G1964" s="598"/>
      <c r="H1964" s="598"/>
      <c r="I1964" s="598"/>
      <c r="J1964" s="598"/>
    </row>
    <row r="1965" spans="1:10" ht="18" customHeight="1">
      <c r="A1965" s="613" t="s">
        <v>13981</v>
      </c>
      <c r="B1965" s="611" t="s">
        <v>13677</v>
      </c>
      <c r="C1965" s="613" t="s">
        <v>13676</v>
      </c>
      <c r="D1965" s="613" t="s">
        <v>13675</v>
      </c>
      <c r="E1965" s="684" t="s">
        <v>13674</v>
      </c>
      <c r="F1965" s="684"/>
      <c r="G1965" s="612" t="s">
        <v>13673</v>
      </c>
      <c r="H1965" s="611" t="s">
        <v>13672</v>
      </c>
      <c r="I1965" s="611" t="s">
        <v>13671</v>
      </c>
      <c r="J1965" s="611" t="s">
        <v>13670</v>
      </c>
    </row>
    <row r="1966" spans="1:10" ht="24" customHeight="1">
      <c r="A1966" s="609" t="s">
        <v>13669</v>
      </c>
      <c r="B1966" s="610" t="s">
        <v>14206</v>
      </c>
      <c r="C1966" s="609" t="s">
        <v>20</v>
      </c>
      <c r="D1966" s="609" t="s">
        <v>3900</v>
      </c>
      <c r="E1966" s="685" t="s">
        <v>13703</v>
      </c>
      <c r="F1966" s="685"/>
      <c r="G1966" s="608" t="s">
        <v>1</v>
      </c>
      <c r="H1966" s="607">
        <v>1</v>
      </c>
      <c r="I1966" s="606">
        <v>66.97</v>
      </c>
      <c r="J1966" s="606">
        <v>66.97</v>
      </c>
    </row>
    <row r="1967" spans="1:10" ht="24" customHeight="1">
      <c r="A1967" s="617" t="s">
        <v>13683</v>
      </c>
      <c r="B1967" s="618" t="s">
        <v>13702</v>
      </c>
      <c r="C1967" s="617" t="s">
        <v>20</v>
      </c>
      <c r="D1967" s="617" t="s">
        <v>7677</v>
      </c>
      <c r="E1967" s="686" t="s">
        <v>13690</v>
      </c>
      <c r="F1967" s="686"/>
      <c r="G1967" s="616" t="s">
        <v>3</v>
      </c>
      <c r="H1967" s="615">
        <v>0.27339999999999998</v>
      </c>
      <c r="I1967" s="614">
        <v>18.3</v>
      </c>
      <c r="J1967" s="614">
        <v>5</v>
      </c>
    </row>
    <row r="1968" spans="1:10" ht="24" customHeight="1">
      <c r="A1968" s="617" t="s">
        <v>13683</v>
      </c>
      <c r="B1968" s="618" t="s">
        <v>13701</v>
      </c>
      <c r="C1968" s="617" t="s">
        <v>20</v>
      </c>
      <c r="D1968" s="617" t="s">
        <v>7662</v>
      </c>
      <c r="E1968" s="686" t="s">
        <v>13690</v>
      </c>
      <c r="F1968" s="686"/>
      <c r="G1968" s="616" t="s">
        <v>3</v>
      </c>
      <c r="H1968" s="615">
        <v>0.27339999999999998</v>
      </c>
      <c r="I1968" s="614">
        <v>14</v>
      </c>
      <c r="J1968" s="614">
        <v>3.82</v>
      </c>
    </row>
    <row r="1969" spans="1:10" ht="24" customHeight="1">
      <c r="A1969" s="604" t="s">
        <v>13666</v>
      </c>
      <c r="B1969" s="605" t="s">
        <v>14188</v>
      </c>
      <c r="C1969" s="604" t="s">
        <v>20</v>
      </c>
      <c r="D1969" s="604" t="s">
        <v>9883</v>
      </c>
      <c r="E1969" s="682" t="s">
        <v>13664</v>
      </c>
      <c r="F1969" s="682"/>
      <c r="G1969" s="603" t="s">
        <v>1</v>
      </c>
      <c r="H1969" s="602">
        <v>1</v>
      </c>
      <c r="I1969" s="601">
        <v>54.55</v>
      </c>
      <c r="J1969" s="601">
        <v>54.55</v>
      </c>
    </row>
    <row r="1970" spans="1:10" ht="36" customHeight="1">
      <c r="A1970" s="604" t="s">
        <v>13666</v>
      </c>
      <c r="B1970" s="605" t="s">
        <v>14205</v>
      </c>
      <c r="C1970" s="604" t="s">
        <v>20</v>
      </c>
      <c r="D1970" s="604" t="s">
        <v>12568</v>
      </c>
      <c r="E1970" s="682" t="s">
        <v>13664</v>
      </c>
      <c r="F1970" s="682"/>
      <c r="G1970" s="603" t="s">
        <v>1</v>
      </c>
      <c r="H1970" s="602">
        <v>3</v>
      </c>
      <c r="I1970" s="601">
        <v>1.2</v>
      </c>
      <c r="J1970" s="601">
        <v>3.6</v>
      </c>
    </row>
    <row r="1971" spans="1:10" ht="25.5">
      <c r="A1971" s="600"/>
      <c r="B1971" s="600"/>
      <c r="C1971" s="600"/>
      <c r="D1971" s="600"/>
      <c r="E1971" s="600" t="s">
        <v>13662</v>
      </c>
      <c r="F1971" s="599">
        <v>3.6618493969357817</v>
      </c>
      <c r="G1971" s="600" t="s">
        <v>13661</v>
      </c>
      <c r="H1971" s="599">
        <v>3.08</v>
      </c>
      <c r="I1971" s="600" t="s">
        <v>13660</v>
      </c>
      <c r="J1971" s="599">
        <v>6.74</v>
      </c>
    </row>
    <row r="1972" spans="1:10" ht="15" thickBot="1">
      <c r="A1972" s="600"/>
      <c r="B1972" s="600"/>
      <c r="C1972" s="600"/>
      <c r="D1972" s="600"/>
      <c r="E1972" s="600" t="s">
        <v>13659</v>
      </c>
      <c r="F1972" s="599">
        <v>18.55</v>
      </c>
      <c r="G1972" s="600"/>
      <c r="H1972" s="683" t="s">
        <v>13658</v>
      </c>
      <c r="I1972" s="683"/>
      <c r="J1972" s="599">
        <v>85.52</v>
      </c>
    </row>
    <row r="1973" spans="1:10" ht="0.95" customHeight="1" thickTop="1">
      <c r="A1973" s="598"/>
      <c r="B1973" s="598"/>
      <c r="C1973" s="598"/>
      <c r="D1973" s="598"/>
      <c r="E1973" s="598"/>
      <c r="F1973" s="598"/>
      <c r="G1973" s="598"/>
      <c r="H1973" s="598"/>
      <c r="I1973" s="598"/>
      <c r="J1973" s="598"/>
    </row>
    <row r="1974" spans="1:10" ht="18" customHeight="1">
      <c r="A1974" s="613" t="s">
        <v>13981</v>
      </c>
      <c r="B1974" s="611" t="s">
        <v>13677</v>
      </c>
      <c r="C1974" s="613" t="s">
        <v>13676</v>
      </c>
      <c r="D1974" s="613" t="s">
        <v>13675</v>
      </c>
      <c r="E1974" s="684" t="s">
        <v>13674</v>
      </c>
      <c r="F1974" s="684"/>
      <c r="G1974" s="612" t="s">
        <v>13673</v>
      </c>
      <c r="H1974" s="611" t="s">
        <v>13672</v>
      </c>
      <c r="I1974" s="611" t="s">
        <v>13671</v>
      </c>
      <c r="J1974" s="611" t="s">
        <v>13670</v>
      </c>
    </row>
    <row r="1975" spans="1:10" ht="36" customHeight="1">
      <c r="A1975" s="609" t="s">
        <v>13669</v>
      </c>
      <c r="B1975" s="610" t="s">
        <v>14204</v>
      </c>
      <c r="C1975" s="609" t="s">
        <v>20</v>
      </c>
      <c r="D1975" s="609" t="s">
        <v>3923</v>
      </c>
      <c r="E1975" s="685" t="s">
        <v>13703</v>
      </c>
      <c r="F1975" s="685"/>
      <c r="G1975" s="608" t="s">
        <v>1</v>
      </c>
      <c r="H1975" s="607">
        <v>1</v>
      </c>
      <c r="I1975" s="606">
        <v>863.09</v>
      </c>
      <c r="J1975" s="606">
        <v>863.09</v>
      </c>
    </row>
    <row r="1976" spans="1:10" ht="24" customHeight="1">
      <c r="A1976" s="617" t="s">
        <v>13683</v>
      </c>
      <c r="B1976" s="618" t="s">
        <v>13702</v>
      </c>
      <c r="C1976" s="617" t="s">
        <v>20</v>
      </c>
      <c r="D1976" s="617" t="s">
        <v>7677</v>
      </c>
      <c r="E1976" s="686" t="s">
        <v>13690</v>
      </c>
      <c r="F1976" s="686"/>
      <c r="G1976" s="616" t="s">
        <v>3</v>
      </c>
      <c r="H1976" s="615">
        <v>1.3231999999999999</v>
      </c>
      <c r="I1976" s="614">
        <v>18.3</v>
      </c>
      <c r="J1976" s="614">
        <v>24.21</v>
      </c>
    </row>
    <row r="1977" spans="1:10" ht="24" customHeight="1">
      <c r="A1977" s="617" t="s">
        <v>13683</v>
      </c>
      <c r="B1977" s="618" t="s">
        <v>13701</v>
      </c>
      <c r="C1977" s="617" t="s">
        <v>20</v>
      </c>
      <c r="D1977" s="617" t="s">
        <v>7662</v>
      </c>
      <c r="E1977" s="686" t="s">
        <v>13690</v>
      </c>
      <c r="F1977" s="686"/>
      <c r="G1977" s="616" t="s">
        <v>3</v>
      </c>
      <c r="H1977" s="615">
        <v>1.3231999999999999</v>
      </c>
      <c r="I1977" s="614">
        <v>14</v>
      </c>
      <c r="J1977" s="614">
        <v>18.52</v>
      </c>
    </row>
    <row r="1978" spans="1:10" ht="24" customHeight="1">
      <c r="A1978" s="604" t="s">
        <v>13666</v>
      </c>
      <c r="B1978" s="605" t="s">
        <v>14203</v>
      </c>
      <c r="C1978" s="604" t="s">
        <v>20</v>
      </c>
      <c r="D1978" s="604" t="s">
        <v>9870</v>
      </c>
      <c r="E1978" s="682" t="s">
        <v>13664</v>
      </c>
      <c r="F1978" s="682"/>
      <c r="G1978" s="603" t="s">
        <v>1</v>
      </c>
      <c r="H1978" s="602">
        <v>1</v>
      </c>
      <c r="I1978" s="601">
        <v>793.33</v>
      </c>
      <c r="J1978" s="601">
        <v>793.33</v>
      </c>
    </row>
    <row r="1979" spans="1:10" ht="36" customHeight="1">
      <c r="A1979" s="604" t="s">
        <v>13666</v>
      </c>
      <c r="B1979" s="605" t="s">
        <v>14202</v>
      </c>
      <c r="C1979" s="604" t="s">
        <v>20</v>
      </c>
      <c r="D1979" s="604" t="s">
        <v>12561</v>
      </c>
      <c r="E1979" s="682" t="s">
        <v>13664</v>
      </c>
      <c r="F1979" s="682"/>
      <c r="G1979" s="603" t="s">
        <v>1</v>
      </c>
      <c r="H1979" s="602">
        <v>3</v>
      </c>
      <c r="I1979" s="601">
        <v>9.01</v>
      </c>
      <c r="J1979" s="601">
        <v>27.03</v>
      </c>
    </row>
    <row r="1980" spans="1:10" ht="25.5">
      <c r="A1980" s="600"/>
      <c r="B1980" s="600"/>
      <c r="C1980" s="600"/>
      <c r="D1980" s="600"/>
      <c r="E1980" s="600" t="s">
        <v>13662</v>
      </c>
      <c r="F1980" s="599">
        <v>17.73878083233728</v>
      </c>
      <c r="G1980" s="600" t="s">
        <v>13661</v>
      </c>
      <c r="H1980" s="599">
        <v>14.91</v>
      </c>
      <c r="I1980" s="600" t="s">
        <v>13660</v>
      </c>
      <c r="J1980" s="599">
        <v>32.65</v>
      </c>
    </row>
    <row r="1981" spans="1:10" ht="15" thickBot="1">
      <c r="A1981" s="600"/>
      <c r="B1981" s="600"/>
      <c r="C1981" s="600"/>
      <c r="D1981" s="600"/>
      <c r="E1981" s="600" t="s">
        <v>13659</v>
      </c>
      <c r="F1981" s="599">
        <v>239.07</v>
      </c>
      <c r="G1981" s="600"/>
      <c r="H1981" s="683" t="s">
        <v>13658</v>
      </c>
      <c r="I1981" s="683"/>
      <c r="J1981" s="599">
        <v>1102.1600000000001</v>
      </c>
    </row>
    <row r="1982" spans="1:10" ht="0.95" customHeight="1" thickTop="1">
      <c r="A1982" s="598"/>
      <c r="B1982" s="598"/>
      <c r="C1982" s="598"/>
      <c r="D1982" s="598"/>
      <c r="E1982" s="598"/>
      <c r="F1982" s="598"/>
      <c r="G1982" s="598"/>
      <c r="H1982" s="598"/>
      <c r="I1982" s="598"/>
      <c r="J1982" s="598"/>
    </row>
    <row r="1983" spans="1:10" ht="18" customHeight="1">
      <c r="A1983" s="613" t="s">
        <v>13981</v>
      </c>
      <c r="B1983" s="611" t="s">
        <v>13677</v>
      </c>
      <c r="C1983" s="613" t="s">
        <v>13676</v>
      </c>
      <c r="D1983" s="613" t="s">
        <v>13675</v>
      </c>
      <c r="E1983" s="684" t="s">
        <v>13674</v>
      </c>
      <c r="F1983" s="684"/>
      <c r="G1983" s="612" t="s">
        <v>13673</v>
      </c>
      <c r="H1983" s="611" t="s">
        <v>13672</v>
      </c>
      <c r="I1983" s="611" t="s">
        <v>13671</v>
      </c>
      <c r="J1983" s="611" t="s">
        <v>13670</v>
      </c>
    </row>
    <row r="1984" spans="1:10" ht="36" customHeight="1">
      <c r="A1984" s="609" t="s">
        <v>13669</v>
      </c>
      <c r="B1984" s="610" t="s">
        <v>14201</v>
      </c>
      <c r="C1984" s="609" t="s">
        <v>20</v>
      </c>
      <c r="D1984" s="609" t="s">
        <v>3791</v>
      </c>
      <c r="E1984" s="685" t="s">
        <v>13703</v>
      </c>
      <c r="F1984" s="685"/>
      <c r="G1984" s="608" t="s">
        <v>0</v>
      </c>
      <c r="H1984" s="607">
        <v>1</v>
      </c>
      <c r="I1984" s="606">
        <v>19.68</v>
      </c>
      <c r="J1984" s="606">
        <v>19.68</v>
      </c>
    </row>
    <row r="1985" spans="1:10" ht="24" customHeight="1">
      <c r="A1985" s="617" t="s">
        <v>13683</v>
      </c>
      <c r="B1985" s="618" t="s">
        <v>13702</v>
      </c>
      <c r="C1985" s="617" t="s">
        <v>20</v>
      </c>
      <c r="D1985" s="617" t="s">
        <v>7677</v>
      </c>
      <c r="E1985" s="686" t="s">
        <v>13690</v>
      </c>
      <c r="F1985" s="686"/>
      <c r="G1985" s="616" t="s">
        <v>3</v>
      </c>
      <c r="H1985" s="615">
        <v>0.115</v>
      </c>
      <c r="I1985" s="614">
        <v>18.3</v>
      </c>
      <c r="J1985" s="614">
        <v>2.1</v>
      </c>
    </row>
    <row r="1986" spans="1:10" ht="24" customHeight="1">
      <c r="A1986" s="617" t="s">
        <v>13683</v>
      </c>
      <c r="B1986" s="618" t="s">
        <v>13701</v>
      </c>
      <c r="C1986" s="617" t="s">
        <v>20</v>
      </c>
      <c r="D1986" s="617" t="s">
        <v>7662</v>
      </c>
      <c r="E1986" s="686" t="s">
        <v>13690</v>
      </c>
      <c r="F1986" s="686"/>
      <c r="G1986" s="616" t="s">
        <v>3</v>
      </c>
      <c r="H1986" s="615">
        <v>0.115</v>
      </c>
      <c r="I1986" s="614">
        <v>14</v>
      </c>
      <c r="J1986" s="614">
        <v>1.61</v>
      </c>
    </row>
    <row r="1987" spans="1:10" ht="36" customHeight="1">
      <c r="A1987" s="604" t="s">
        <v>13666</v>
      </c>
      <c r="B1987" s="605" t="s">
        <v>14200</v>
      </c>
      <c r="C1987" s="604" t="s">
        <v>20</v>
      </c>
      <c r="D1987" s="604" t="s">
        <v>8857</v>
      </c>
      <c r="E1987" s="682" t="s">
        <v>13664</v>
      </c>
      <c r="F1987" s="682"/>
      <c r="G1987" s="603" t="s">
        <v>0</v>
      </c>
      <c r="H1987" s="602">
        <v>1.19</v>
      </c>
      <c r="I1987" s="601">
        <v>13.4</v>
      </c>
      <c r="J1987" s="601">
        <v>15.94</v>
      </c>
    </row>
    <row r="1988" spans="1:10" ht="24" customHeight="1">
      <c r="A1988" s="604" t="s">
        <v>13666</v>
      </c>
      <c r="B1988" s="605" t="s">
        <v>14162</v>
      </c>
      <c r="C1988" s="604" t="s">
        <v>20</v>
      </c>
      <c r="D1988" s="604" t="s">
        <v>10273</v>
      </c>
      <c r="E1988" s="682" t="s">
        <v>13664</v>
      </c>
      <c r="F1988" s="682"/>
      <c r="G1988" s="603" t="s">
        <v>1</v>
      </c>
      <c r="H1988" s="602">
        <v>8.9999999999999993E-3</v>
      </c>
      <c r="I1988" s="601">
        <v>3.78</v>
      </c>
      <c r="J1988" s="601">
        <v>0.03</v>
      </c>
    </row>
    <row r="1989" spans="1:10" ht="25.5">
      <c r="A1989" s="600"/>
      <c r="B1989" s="600"/>
      <c r="C1989" s="600"/>
      <c r="D1989" s="600"/>
      <c r="E1989" s="600" t="s">
        <v>13662</v>
      </c>
      <c r="F1989" s="599">
        <v>1.5375421058350538</v>
      </c>
      <c r="G1989" s="600" t="s">
        <v>13661</v>
      </c>
      <c r="H1989" s="599">
        <v>1.29</v>
      </c>
      <c r="I1989" s="600" t="s">
        <v>13660</v>
      </c>
      <c r="J1989" s="599">
        <v>2.83</v>
      </c>
    </row>
    <row r="1990" spans="1:10" ht="15" thickBot="1">
      <c r="A1990" s="600"/>
      <c r="B1990" s="600"/>
      <c r="C1990" s="600"/>
      <c r="D1990" s="600"/>
      <c r="E1990" s="600" t="s">
        <v>13659</v>
      </c>
      <c r="F1990" s="599">
        <v>5.45</v>
      </c>
      <c r="G1990" s="600"/>
      <c r="H1990" s="683" t="s">
        <v>13658</v>
      </c>
      <c r="I1990" s="683"/>
      <c r="J1990" s="599">
        <v>25.13</v>
      </c>
    </row>
    <row r="1991" spans="1:10" ht="0.95" customHeight="1" thickTop="1">
      <c r="A1991" s="598"/>
      <c r="B1991" s="598"/>
      <c r="C1991" s="598"/>
      <c r="D1991" s="598"/>
      <c r="E1991" s="598"/>
      <c r="F1991" s="598"/>
      <c r="G1991" s="598"/>
      <c r="H1991" s="598"/>
      <c r="I1991" s="598"/>
      <c r="J1991" s="598"/>
    </row>
    <row r="1992" spans="1:10" ht="18" customHeight="1">
      <c r="A1992" s="613" t="s">
        <v>13981</v>
      </c>
      <c r="B1992" s="611" t="s">
        <v>13677</v>
      </c>
      <c r="C1992" s="613" t="s">
        <v>13676</v>
      </c>
      <c r="D1992" s="613" t="s">
        <v>13675</v>
      </c>
      <c r="E1992" s="684" t="s">
        <v>13674</v>
      </c>
      <c r="F1992" s="684"/>
      <c r="G1992" s="612" t="s">
        <v>13673</v>
      </c>
      <c r="H1992" s="611" t="s">
        <v>13672</v>
      </c>
      <c r="I1992" s="611" t="s">
        <v>13671</v>
      </c>
      <c r="J1992" s="611" t="s">
        <v>13670</v>
      </c>
    </row>
    <row r="1993" spans="1:10" ht="36" customHeight="1">
      <c r="A1993" s="609" t="s">
        <v>13669</v>
      </c>
      <c r="B1993" s="610" t="s">
        <v>14199</v>
      </c>
      <c r="C1993" s="609" t="s">
        <v>20</v>
      </c>
      <c r="D1993" s="609" t="s">
        <v>3825</v>
      </c>
      <c r="E1993" s="685" t="s">
        <v>13703</v>
      </c>
      <c r="F1993" s="685"/>
      <c r="G1993" s="608" t="s">
        <v>1</v>
      </c>
      <c r="H1993" s="607">
        <v>1</v>
      </c>
      <c r="I1993" s="606">
        <v>18.79</v>
      </c>
      <c r="J1993" s="606">
        <v>18.79</v>
      </c>
    </row>
    <row r="1994" spans="1:10" ht="24" customHeight="1">
      <c r="A1994" s="617" t="s">
        <v>13683</v>
      </c>
      <c r="B1994" s="618" t="s">
        <v>13969</v>
      </c>
      <c r="C1994" s="617" t="s">
        <v>20</v>
      </c>
      <c r="D1994" s="617" t="s">
        <v>7255</v>
      </c>
      <c r="E1994" s="686" t="s">
        <v>13690</v>
      </c>
      <c r="F1994" s="686"/>
      <c r="G1994" s="616" t="s">
        <v>415</v>
      </c>
      <c r="H1994" s="615">
        <v>8.9999999999999998E-4</v>
      </c>
      <c r="I1994" s="614">
        <v>489.28</v>
      </c>
      <c r="J1994" s="614">
        <v>0.44</v>
      </c>
    </row>
    <row r="1995" spans="1:10" ht="24" customHeight="1">
      <c r="A1995" s="617" t="s">
        <v>13683</v>
      </c>
      <c r="B1995" s="618" t="s">
        <v>13702</v>
      </c>
      <c r="C1995" s="617" t="s">
        <v>20</v>
      </c>
      <c r="D1995" s="617" t="s">
        <v>7677</v>
      </c>
      <c r="E1995" s="686" t="s">
        <v>13690</v>
      </c>
      <c r="F1995" s="686"/>
      <c r="G1995" s="616" t="s">
        <v>3</v>
      </c>
      <c r="H1995" s="615">
        <v>0.51900000000000002</v>
      </c>
      <c r="I1995" s="614">
        <v>18.3</v>
      </c>
      <c r="J1995" s="614">
        <v>9.49</v>
      </c>
    </row>
    <row r="1996" spans="1:10" ht="24" customHeight="1">
      <c r="A1996" s="617" t="s">
        <v>13683</v>
      </c>
      <c r="B1996" s="618" t="s">
        <v>13701</v>
      </c>
      <c r="C1996" s="617" t="s">
        <v>20</v>
      </c>
      <c r="D1996" s="617" t="s">
        <v>7662</v>
      </c>
      <c r="E1996" s="686" t="s">
        <v>13690</v>
      </c>
      <c r="F1996" s="686"/>
      <c r="G1996" s="616" t="s">
        <v>3</v>
      </c>
      <c r="H1996" s="615">
        <v>0.51900000000000002</v>
      </c>
      <c r="I1996" s="614">
        <v>14</v>
      </c>
      <c r="J1996" s="614">
        <v>7.26</v>
      </c>
    </row>
    <row r="1997" spans="1:10" ht="24" customHeight="1">
      <c r="A1997" s="604" t="s">
        <v>13666</v>
      </c>
      <c r="B1997" s="605" t="s">
        <v>14198</v>
      </c>
      <c r="C1997" s="604" t="s">
        <v>20</v>
      </c>
      <c r="D1997" s="604" t="s">
        <v>9017</v>
      </c>
      <c r="E1997" s="682" t="s">
        <v>13664</v>
      </c>
      <c r="F1997" s="682"/>
      <c r="G1997" s="603" t="s">
        <v>1</v>
      </c>
      <c r="H1997" s="602">
        <v>1</v>
      </c>
      <c r="I1997" s="601">
        <v>1.6</v>
      </c>
      <c r="J1997" s="601">
        <v>1.6</v>
      </c>
    </row>
    <row r="1998" spans="1:10" ht="25.5">
      <c r="A1998" s="600"/>
      <c r="B1998" s="600"/>
      <c r="C1998" s="600"/>
      <c r="D1998" s="600"/>
      <c r="E1998" s="600" t="s">
        <v>13662</v>
      </c>
      <c r="F1998" s="599">
        <v>6.9922851244159512</v>
      </c>
      <c r="G1998" s="600" t="s">
        <v>13661</v>
      </c>
      <c r="H1998" s="599">
        <v>5.88</v>
      </c>
      <c r="I1998" s="600" t="s">
        <v>13660</v>
      </c>
      <c r="J1998" s="599">
        <v>12.87</v>
      </c>
    </row>
    <row r="1999" spans="1:10" ht="15" thickBot="1">
      <c r="A1999" s="600"/>
      <c r="B1999" s="600"/>
      <c r="C1999" s="600"/>
      <c r="D1999" s="600"/>
      <c r="E1999" s="600" t="s">
        <v>13659</v>
      </c>
      <c r="F1999" s="599">
        <v>5.2</v>
      </c>
      <c r="G1999" s="600"/>
      <c r="H1999" s="683" t="s">
        <v>13658</v>
      </c>
      <c r="I1999" s="683"/>
      <c r="J1999" s="599">
        <v>23.99</v>
      </c>
    </row>
    <row r="2000" spans="1:10" ht="0.95" customHeight="1" thickTop="1">
      <c r="A2000" s="598"/>
      <c r="B2000" s="598"/>
      <c r="C2000" s="598"/>
      <c r="D2000" s="598"/>
      <c r="E2000" s="598"/>
      <c r="F2000" s="598"/>
      <c r="G2000" s="598"/>
      <c r="H2000" s="598"/>
      <c r="I2000" s="598"/>
      <c r="J2000" s="598"/>
    </row>
    <row r="2001" spans="1:10" ht="18" customHeight="1">
      <c r="A2001" s="613" t="s">
        <v>13981</v>
      </c>
      <c r="B2001" s="611" t="s">
        <v>13677</v>
      </c>
      <c r="C2001" s="613" t="s">
        <v>13676</v>
      </c>
      <c r="D2001" s="613" t="s">
        <v>13675</v>
      </c>
      <c r="E2001" s="684" t="s">
        <v>13674</v>
      </c>
      <c r="F2001" s="684"/>
      <c r="G2001" s="612" t="s">
        <v>13673</v>
      </c>
      <c r="H2001" s="611" t="s">
        <v>13672</v>
      </c>
      <c r="I2001" s="611" t="s">
        <v>13671</v>
      </c>
      <c r="J2001" s="611" t="s">
        <v>13670</v>
      </c>
    </row>
    <row r="2002" spans="1:10" ht="24" customHeight="1">
      <c r="A2002" s="609" t="s">
        <v>13669</v>
      </c>
      <c r="B2002" s="610" t="s">
        <v>14197</v>
      </c>
      <c r="C2002" s="609" t="s">
        <v>20</v>
      </c>
      <c r="D2002" s="609" t="s">
        <v>3885</v>
      </c>
      <c r="E2002" s="685" t="s">
        <v>13703</v>
      </c>
      <c r="F2002" s="685"/>
      <c r="G2002" s="608" t="s">
        <v>1</v>
      </c>
      <c r="H2002" s="607">
        <v>1</v>
      </c>
      <c r="I2002" s="606">
        <v>10.9</v>
      </c>
      <c r="J2002" s="606">
        <v>10.9</v>
      </c>
    </row>
    <row r="2003" spans="1:10" ht="24" customHeight="1">
      <c r="A2003" s="617" t="s">
        <v>13683</v>
      </c>
      <c r="B2003" s="618" t="s">
        <v>13702</v>
      </c>
      <c r="C2003" s="617" t="s">
        <v>20</v>
      </c>
      <c r="D2003" s="617" t="s">
        <v>7677</v>
      </c>
      <c r="E2003" s="686" t="s">
        <v>13690</v>
      </c>
      <c r="F2003" s="686"/>
      <c r="G2003" s="616" t="s">
        <v>3</v>
      </c>
      <c r="H2003" s="615">
        <v>6.6299999999999998E-2</v>
      </c>
      <c r="I2003" s="614">
        <v>18.3</v>
      </c>
      <c r="J2003" s="614">
        <v>1.21</v>
      </c>
    </row>
    <row r="2004" spans="1:10" ht="24" customHeight="1">
      <c r="A2004" s="617" t="s">
        <v>13683</v>
      </c>
      <c r="B2004" s="618" t="s">
        <v>13701</v>
      </c>
      <c r="C2004" s="617" t="s">
        <v>20</v>
      </c>
      <c r="D2004" s="617" t="s">
        <v>7662</v>
      </c>
      <c r="E2004" s="686" t="s">
        <v>13690</v>
      </c>
      <c r="F2004" s="686"/>
      <c r="G2004" s="616" t="s">
        <v>3</v>
      </c>
      <c r="H2004" s="615">
        <v>6.6299999999999998E-2</v>
      </c>
      <c r="I2004" s="614">
        <v>14</v>
      </c>
      <c r="J2004" s="614">
        <v>0.92</v>
      </c>
    </row>
    <row r="2005" spans="1:10" ht="24" customHeight="1">
      <c r="A2005" s="604" t="s">
        <v>13666</v>
      </c>
      <c r="B2005" s="605" t="s">
        <v>14183</v>
      </c>
      <c r="C2005" s="604" t="s">
        <v>20</v>
      </c>
      <c r="D2005" s="604" t="s">
        <v>9881</v>
      </c>
      <c r="E2005" s="682" t="s">
        <v>13664</v>
      </c>
      <c r="F2005" s="682"/>
      <c r="G2005" s="603" t="s">
        <v>1</v>
      </c>
      <c r="H2005" s="602">
        <v>1</v>
      </c>
      <c r="I2005" s="601">
        <v>7.76</v>
      </c>
      <c r="J2005" s="601">
        <v>7.76</v>
      </c>
    </row>
    <row r="2006" spans="1:10" ht="36" customHeight="1">
      <c r="A2006" s="604" t="s">
        <v>13666</v>
      </c>
      <c r="B2006" s="605" t="s">
        <v>14193</v>
      </c>
      <c r="C2006" s="604" t="s">
        <v>20</v>
      </c>
      <c r="D2006" s="604" t="s">
        <v>12566</v>
      </c>
      <c r="E2006" s="682" t="s">
        <v>13664</v>
      </c>
      <c r="F2006" s="682"/>
      <c r="G2006" s="603" t="s">
        <v>1</v>
      </c>
      <c r="H2006" s="602">
        <v>1</v>
      </c>
      <c r="I2006" s="601">
        <v>1.01</v>
      </c>
      <c r="J2006" s="601">
        <v>1.01</v>
      </c>
    </row>
    <row r="2007" spans="1:10" ht="25.5">
      <c r="A2007" s="600"/>
      <c r="B2007" s="600"/>
      <c r="C2007" s="600"/>
      <c r="D2007" s="600"/>
      <c r="E2007" s="600" t="s">
        <v>13662</v>
      </c>
      <c r="F2007" s="599">
        <v>0.88558078887319347</v>
      </c>
      <c r="G2007" s="600" t="s">
        <v>13661</v>
      </c>
      <c r="H2007" s="599">
        <v>0.74</v>
      </c>
      <c r="I2007" s="600" t="s">
        <v>13660</v>
      </c>
      <c r="J2007" s="599">
        <v>1.63</v>
      </c>
    </row>
    <row r="2008" spans="1:10" ht="15" thickBot="1">
      <c r="A2008" s="600"/>
      <c r="B2008" s="600"/>
      <c r="C2008" s="600"/>
      <c r="D2008" s="600"/>
      <c r="E2008" s="600" t="s">
        <v>13659</v>
      </c>
      <c r="F2008" s="599">
        <v>3.01</v>
      </c>
      <c r="G2008" s="600"/>
      <c r="H2008" s="683" t="s">
        <v>13658</v>
      </c>
      <c r="I2008" s="683"/>
      <c r="J2008" s="599">
        <v>13.91</v>
      </c>
    </row>
    <row r="2009" spans="1:10" ht="0.95" customHeight="1" thickTop="1">
      <c r="A2009" s="598"/>
      <c r="B2009" s="598"/>
      <c r="C2009" s="598"/>
      <c r="D2009" s="598"/>
      <c r="E2009" s="598"/>
      <c r="F2009" s="598"/>
      <c r="G2009" s="598"/>
      <c r="H2009" s="598"/>
      <c r="I2009" s="598"/>
      <c r="J2009" s="598"/>
    </row>
    <row r="2010" spans="1:10" ht="18" customHeight="1">
      <c r="A2010" s="613" t="s">
        <v>13981</v>
      </c>
      <c r="B2010" s="611" t="s">
        <v>13677</v>
      </c>
      <c r="C2010" s="613" t="s">
        <v>13676</v>
      </c>
      <c r="D2010" s="613" t="s">
        <v>13675</v>
      </c>
      <c r="E2010" s="684" t="s">
        <v>13674</v>
      </c>
      <c r="F2010" s="684"/>
      <c r="G2010" s="612" t="s">
        <v>13673</v>
      </c>
      <c r="H2010" s="611" t="s">
        <v>13672</v>
      </c>
      <c r="I2010" s="611" t="s">
        <v>13671</v>
      </c>
      <c r="J2010" s="611" t="s">
        <v>13670</v>
      </c>
    </row>
    <row r="2011" spans="1:10" ht="24" customHeight="1">
      <c r="A2011" s="609" t="s">
        <v>13669</v>
      </c>
      <c r="B2011" s="610" t="s">
        <v>14196</v>
      </c>
      <c r="C2011" s="609" t="s">
        <v>20</v>
      </c>
      <c r="D2011" s="609" t="s">
        <v>3892</v>
      </c>
      <c r="E2011" s="685" t="s">
        <v>13703</v>
      </c>
      <c r="F2011" s="685"/>
      <c r="G2011" s="608" t="s">
        <v>1</v>
      </c>
      <c r="H2011" s="607">
        <v>1</v>
      </c>
      <c r="I2011" s="606">
        <v>50.81</v>
      </c>
      <c r="J2011" s="606">
        <v>50.81</v>
      </c>
    </row>
    <row r="2012" spans="1:10" ht="24" customHeight="1">
      <c r="A2012" s="617" t="s">
        <v>13683</v>
      </c>
      <c r="B2012" s="618" t="s">
        <v>13702</v>
      </c>
      <c r="C2012" s="617" t="s">
        <v>20</v>
      </c>
      <c r="D2012" s="617" t="s">
        <v>7677</v>
      </c>
      <c r="E2012" s="686" t="s">
        <v>13690</v>
      </c>
      <c r="F2012" s="686"/>
      <c r="G2012" s="616" t="s">
        <v>3</v>
      </c>
      <c r="H2012" s="615">
        <v>0.13250000000000001</v>
      </c>
      <c r="I2012" s="614">
        <v>18.3</v>
      </c>
      <c r="J2012" s="614">
        <v>2.42</v>
      </c>
    </row>
    <row r="2013" spans="1:10" ht="24" customHeight="1">
      <c r="A2013" s="617" t="s">
        <v>13683</v>
      </c>
      <c r="B2013" s="618" t="s">
        <v>13701</v>
      </c>
      <c r="C2013" s="617" t="s">
        <v>20</v>
      </c>
      <c r="D2013" s="617" t="s">
        <v>7662</v>
      </c>
      <c r="E2013" s="686" t="s">
        <v>13690</v>
      </c>
      <c r="F2013" s="686"/>
      <c r="G2013" s="616" t="s">
        <v>3</v>
      </c>
      <c r="H2013" s="615">
        <v>0.13250000000000001</v>
      </c>
      <c r="I2013" s="614">
        <v>14</v>
      </c>
      <c r="J2013" s="614">
        <v>1.85</v>
      </c>
    </row>
    <row r="2014" spans="1:10" ht="24" customHeight="1">
      <c r="A2014" s="604" t="s">
        <v>13666</v>
      </c>
      <c r="B2014" s="605" t="s">
        <v>14195</v>
      </c>
      <c r="C2014" s="604" t="s">
        <v>20</v>
      </c>
      <c r="D2014" s="604" t="s">
        <v>9878</v>
      </c>
      <c r="E2014" s="682" t="s">
        <v>13664</v>
      </c>
      <c r="F2014" s="682"/>
      <c r="G2014" s="603" t="s">
        <v>1</v>
      </c>
      <c r="H2014" s="602">
        <v>1</v>
      </c>
      <c r="I2014" s="601">
        <v>44.52</v>
      </c>
      <c r="J2014" s="601">
        <v>44.52</v>
      </c>
    </row>
    <row r="2015" spans="1:10" ht="36" customHeight="1">
      <c r="A2015" s="604" t="s">
        <v>13666</v>
      </c>
      <c r="B2015" s="605" t="s">
        <v>14193</v>
      </c>
      <c r="C2015" s="604" t="s">
        <v>20</v>
      </c>
      <c r="D2015" s="604" t="s">
        <v>12566</v>
      </c>
      <c r="E2015" s="682" t="s">
        <v>13664</v>
      </c>
      <c r="F2015" s="682"/>
      <c r="G2015" s="603" t="s">
        <v>1</v>
      </c>
      <c r="H2015" s="602">
        <v>2</v>
      </c>
      <c r="I2015" s="601">
        <v>1.01</v>
      </c>
      <c r="J2015" s="601">
        <v>2.02</v>
      </c>
    </row>
    <row r="2016" spans="1:10" ht="25.5">
      <c r="A2016" s="600"/>
      <c r="B2016" s="600"/>
      <c r="C2016" s="600"/>
      <c r="D2016" s="600"/>
      <c r="E2016" s="600" t="s">
        <v>13662</v>
      </c>
      <c r="F2016" s="599">
        <v>1.7711615777463869</v>
      </c>
      <c r="G2016" s="600" t="s">
        <v>13661</v>
      </c>
      <c r="H2016" s="599">
        <v>1.49</v>
      </c>
      <c r="I2016" s="600" t="s">
        <v>13660</v>
      </c>
      <c r="J2016" s="599">
        <v>3.26</v>
      </c>
    </row>
    <row r="2017" spans="1:10" ht="15" thickBot="1">
      <c r="A2017" s="600"/>
      <c r="B2017" s="600"/>
      <c r="C2017" s="600"/>
      <c r="D2017" s="600"/>
      <c r="E2017" s="600" t="s">
        <v>13659</v>
      </c>
      <c r="F2017" s="599">
        <v>14.07</v>
      </c>
      <c r="G2017" s="600"/>
      <c r="H2017" s="683" t="s">
        <v>13658</v>
      </c>
      <c r="I2017" s="683"/>
      <c r="J2017" s="599">
        <v>64.88</v>
      </c>
    </row>
    <row r="2018" spans="1:10" ht="0.95" customHeight="1" thickTop="1">
      <c r="A2018" s="598"/>
      <c r="B2018" s="598"/>
      <c r="C2018" s="598"/>
      <c r="D2018" s="598"/>
      <c r="E2018" s="598"/>
      <c r="F2018" s="598"/>
      <c r="G2018" s="598"/>
      <c r="H2018" s="598"/>
      <c r="I2018" s="598"/>
      <c r="J2018" s="598"/>
    </row>
    <row r="2019" spans="1:10" ht="18" customHeight="1">
      <c r="A2019" s="613" t="s">
        <v>13981</v>
      </c>
      <c r="B2019" s="611" t="s">
        <v>13677</v>
      </c>
      <c r="C2019" s="613" t="s">
        <v>13676</v>
      </c>
      <c r="D2019" s="613" t="s">
        <v>13675</v>
      </c>
      <c r="E2019" s="684" t="s">
        <v>13674</v>
      </c>
      <c r="F2019" s="684"/>
      <c r="G2019" s="612" t="s">
        <v>13673</v>
      </c>
      <c r="H2019" s="611" t="s">
        <v>13672</v>
      </c>
      <c r="I2019" s="611" t="s">
        <v>13671</v>
      </c>
      <c r="J2019" s="611" t="s">
        <v>13670</v>
      </c>
    </row>
    <row r="2020" spans="1:10" ht="24" customHeight="1">
      <c r="A2020" s="609" t="s">
        <v>13669</v>
      </c>
      <c r="B2020" s="610" t="s">
        <v>14194</v>
      </c>
      <c r="C2020" s="609" t="s">
        <v>20</v>
      </c>
      <c r="D2020" s="609" t="s">
        <v>3899</v>
      </c>
      <c r="E2020" s="685" t="s">
        <v>13703</v>
      </c>
      <c r="F2020" s="685"/>
      <c r="G2020" s="608" t="s">
        <v>1</v>
      </c>
      <c r="H2020" s="607">
        <v>1</v>
      </c>
      <c r="I2020" s="606">
        <v>63.99</v>
      </c>
      <c r="J2020" s="606">
        <v>63.99</v>
      </c>
    </row>
    <row r="2021" spans="1:10" ht="24" customHeight="1">
      <c r="A2021" s="617" t="s">
        <v>13683</v>
      </c>
      <c r="B2021" s="618" t="s">
        <v>13702</v>
      </c>
      <c r="C2021" s="617" t="s">
        <v>20</v>
      </c>
      <c r="D2021" s="617" t="s">
        <v>7677</v>
      </c>
      <c r="E2021" s="686" t="s">
        <v>13690</v>
      </c>
      <c r="F2021" s="686"/>
      <c r="G2021" s="616" t="s">
        <v>3</v>
      </c>
      <c r="H2021" s="615">
        <v>0.1988</v>
      </c>
      <c r="I2021" s="614">
        <v>18.3</v>
      </c>
      <c r="J2021" s="614">
        <v>3.63</v>
      </c>
    </row>
    <row r="2022" spans="1:10" ht="24" customHeight="1">
      <c r="A2022" s="617" t="s">
        <v>13683</v>
      </c>
      <c r="B2022" s="618" t="s">
        <v>13701</v>
      </c>
      <c r="C2022" s="617" t="s">
        <v>20</v>
      </c>
      <c r="D2022" s="617" t="s">
        <v>7662</v>
      </c>
      <c r="E2022" s="686" t="s">
        <v>13690</v>
      </c>
      <c r="F2022" s="686"/>
      <c r="G2022" s="616" t="s">
        <v>3</v>
      </c>
      <c r="H2022" s="615">
        <v>0.1988</v>
      </c>
      <c r="I2022" s="614">
        <v>14</v>
      </c>
      <c r="J2022" s="614">
        <v>2.78</v>
      </c>
    </row>
    <row r="2023" spans="1:10" ht="24" customHeight="1">
      <c r="A2023" s="604" t="s">
        <v>13666</v>
      </c>
      <c r="B2023" s="605" t="s">
        <v>14188</v>
      </c>
      <c r="C2023" s="604" t="s">
        <v>20</v>
      </c>
      <c r="D2023" s="604" t="s">
        <v>9883</v>
      </c>
      <c r="E2023" s="682" t="s">
        <v>13664</v>
      </c>
      <c r="F2023" s="682"/>
      <c r="G2023" s="603" t="s">
        <v>1</v>
      </c>
      <c r="H2023" s="602">
        <v>1</v>
      </c>
      <c r="I2023" s="601">
        <v>54.55</v>
      </c>
      <c r="J2023" s="601">
        <v>54.55</v>
      </c>
    </row>
    <row r="2024" spans="1:10" ht="36" customHeight="1">
      <c r="A2024" s="604" t="s">
        <v>13666</v>
      </c>
      <c r="B2024" s="605" t="s">
        <v>14193</v>
      </c>
      <c r="C2024" s="604" t="s">
        <v>20</v>
      </c>
      <c r="D2024" s="604" t="s">
        <v>12566</v>
      </c>
      <c r="E2024" s="682" t="s">
        <v>13664</v>
      </c>
      <c r="F2024" s="682"/>
      <c r="G2024" s="603" t="s">
        <v>1</v>
      </c>
      <c r="H2024" s="602">
        <v>3</v>
      </c>
      <c r="I2024" s="601">
        <v>1.01</v>
      </c>
      <c r="J2024" s="601">
        <v>3.03</v>
      </c>
    </row>
    <row r="2025" spans="1:10" ht="25.5">
      <c r="A2025" s="600"/>
      <c r="B2025" s="600"/>
      <c r="C2025" s="600"/>
      <c r="D2025" s="600"/>
      <c r="E2025" s="600" t="s">
        <v>13662</v>
      </c>
      <c r="F2025" s="599">
        <v>2.6621753775942629</v>
      </c>
      <c r="G2025" s="600" t="s">
        <v>13661</v>
      </c>
      <c r="H2025" s="599">
        <v>2.2400000000000002</v>
      </c>
      <c r="I2025" s="600" t="s">
        <v>13660</v>
      </c>
      <c r="J2025" s="599">
        <v>4.9000000000000004</v>
      </c>
    </row>
    <row r="2026" spans="1:10" ht="15" thickBot="1">
      <c r="A2026" s="600"/>
      <c r="B2026" s="600"/>
      <c r="C2026" s="600"/>
      <c r="D2026" s="600"/>
      <c r="E2026" s="600" t="s">
        <v>13659</v>
      </c>
      <c r="F2026" s="599">
        <v>17.72</v>
      </c>
      <c r="G2026" s="600"/>
      <c r="H2026" s="683" t="s">
        <v>13658</v>
      </c>
      <c r="I2026" s="683"/>
      <c r="J2026" s="599">
        <v>81.709999999999994</v>
      </c>
    </row>
    <row r="2027" spans="1:10" ht="0.95" customHeight="1" thickTop="1">
      <c r="A2027" s="598"/>
      <c r="B2027" s="598"/>
      <c r="C2027" s="598"/>
      <c r="D2027" s="598"/>
      <c r="E2027" s="598"/>
      <c r="F2027" s="598"/>
      <c r="G2027" s="598"/>
      <c r="H2027" s="598"/>
      <c r="I2027" s="598"/>
      <c r="J2027" s="598"/>
    </row>
    <row r="2028" spans="1:10" ht="18" customHeight="1">
      <c r="A2028" s="613" t="s">
        <v>13981</v>
      </c>
      <c r="B2028" s="611" t="s">
        <v>13677</v>
      </c>
      <c r="C2028" s="613" t="s">
        <v>13676</v>
      </c>
      <c r="D2028" s="613" t="s">
        <v>13675</v>
      </c>
      <c r="E2028" s="684" t="s">
        <v>13674</v>
      </c>
      <c r="F2028" s="684"/>
      <c r="G2028" s="612" t="s">
        <v>13673</v>
      </c>
      <c r="H2028" s="611" t="s">
        <v>13672</v>
      </c>
      <c r="I2028" s="611" t="s">
        <v>13671</v>
      </c>
      <c r="J2028" s="611" t="s">
        <v>13670</v>
      </c>
    </row>
    <row r="2029" spans="1:10" ht="36" customHeight="1">
      <c r="A2029" s="609" t="s">
        <v>13669</v>
      </c>
      <c r="B2029" s="610" t="s">
        <v>14192</v>
      </c>
      <c r="C2029" s="609" t="s">
        <v>20</v>
      </c>
      <c r="D2029" s="609" t="s">
        <v>3803</v>
      </c>
      <c r="E2029" s="685" t="s">
        <v>13703</v>
      </c>
      <c r="F2029" s="685"/>
      <c r="G2029" s="608" t="s">
        <v>0</v>
      </c>
      <c r="H2029" s="607">
        <v>1</v>
      </c>
      <c r="I2029" s="606">
        <v>71.52</v>
      </c>
      <c r="J2029" s="606">
        <v>71.52</v>
      </c>
    </row>
    <row r="2030" spans="1:10" ht="24" customHeight="1">
      <c r="A2030" s="617" t="s">
        <v>13683</v>
      </c>
      <c r="B2030" s="618" t="s">
        <v>13702</v>
      </c>
      <c r="C2030" s="617" t="s">
        <v>20</v>
      </c>
      <c r="D2030" s="617" t="s">
        <v>7677</v>
      </c>
      <c r="E2030" s="686" t="s">
        <v>13690</v>
      </c>
      <c r="F2030" s="686"/>
      <c r="G2030" s="616" t="s">
        <v>3</v>
      </c>
      <c r="H2030" s="615">
        <v>0.105</v>
      </c>
      <c r="I2030" s="614">
        <v>18.3</v>
      </c>
      <c r="J2030" s="614">
        <v>1.92</v>
      </c>
    </row>
    <row r="2031" spans="1:10" ht="24" customHeight="1">
      <c r="A2031" s="617" t="s">
        <v>13683</v>
      </c>
      <c r="B2031" s="618" t="s">
        <v>13701</v>
      </c>
      <c r="C2031" s="617" t="s">
        <v>20</v>
      </c>
      <c r="D2031" s="617" t="s">
        <v>7662</v>
      </c>
      <c r="E2031" s="686" t="s">
        <v>13690</v>
      </c>
      <c r="F2031" s="686"/>
      <c r="G2031" s="616" t="s">
        <v>3</v>
      </c>
      <c r="H2031" s="615">
        <v>0.105</v>
      </c>
      <c r="I2031" s="614">
        <v>14</v>
      </c>
      <c r="J2031" s="614">
        <v>1.47</v>
      </c>
    </row>
    <row r="2032" spans="1:10" ht="36" customHeight="1">
      <c r="A2032" s="604" t="s">
        <v>13666</v>
      </c>
      <c r="B2032" s="605" t="s">
        <v>14191</v>
      </c>
      <c r="C2032" s="604" t="s">
        <v>20</v>
      </c>
      <c r="D2032" s="604" t="s">
        <v>8866</v>
      </c>
      <c r="E2032" s="682" t="s">
        <v>13664</v>
      </c>
      <c r="F2032" s="682"/>
      <c r="G2032" s="603" t="s">
        <v>0</v>
      </c>
      <c r="H2032" s="602">
        <v>1.0149999999999999</v>
      </c>
      <c r="I2032" s="601">
        <v>67.099999999999994</v>
      </c>
      <c r="J2032" s="601">
        <v>68.099999999999994</v>
      </c>
    </row>
    <row r="2033" spans="1:10" ht="24" customHeight="1">
      <c r="A2033" s="604" t="s">
        <v>13666</v>
      </c>
      <c r="B2033" s="605" t="s">
        <v>14162</v>
      </c>
      <c r="C2033" s="604" t="s">
        <v>20</v>
      </c>
      <c r="D2033" s="604" t="s">
        <v>10273</v>
      </c>
      <c r="E2033" s="682" t="s">
        <v>13664</v>
      </c>
      <c r="F2033" s="682"/>
      <c r="G2033" s="603" t="s">
        <v>1</v>
      </c>
      <c r="H2033" s="602">
        <v>8.9999999999999993E-3</v>
      </c>
      <c r="I2033" s="601">
        <v>3.78</v>
      </c>
      <c r="J2033" s="601">
        <v>0.03</v>
      </c>
    </row>
    <row r="2034" spans="1:10" ht="25.5">
      <c r="A2034" s="600"/>
      <c r="B2034" s="600"/>
      <c r="C2034" s="600"/>
      <c r="D2034" s="600"/>
      <c r="E2034" s="600" t="s">
        <v>13662</v>
      </c>
      <c r="F2034" s="599">
        <v>1.4017168314679995</v>
      </c>
      <c r="G2034" s="600" t="s">
        <v>13661</v>
      </c>
      <c r="H2034" s="599">
        <v>1.18</v>
      </c>
      <c r="I2034" s="600" t="s">
        <v>13660</v>
      </c>
      <c r="J2034" s="599">
        <v>2.58</v>
      </c>
    </row>
    <row r="2035" spans="1:10" ht="15" thickBot="1">
      <c r="A2035" s="600"/>
      <c r="B2035" s="600"/>
      <c r="C2035" s="600"/>
      <c r="D2035" s="600"/>
      <c r="E2035" s="600" t="s">
        <v>13659</v>
      </c>
      <c r="F2035" s="599">
        <v>19.809999999999999</v>
      </c>
      <c r="G2035" s="600"/>
      <c r="H2035" s="683" t="s">
        <v>13658</v>
      </c>
      <c r="I2035" s="683"/>
      <c r="J2035" s="599">
        <v>91.33</v>
      </c>
    </row>
    <row r="2036" spans="1:10" ht="0.95" customHeight="1" thickTop="1">
      <c r="A2036" s="598"/>
      <c r="B2036" s="598"/>
      <c r="C2036" s="598"/>
      <c r="D2036" s="598"/>
      <c r="E2036" s="598"/>
      <c r="F2036" s="598"/>
      <c r="G2036" s="598"/>
      <c r="H2036" s="598"/>
      <c r="I2036" s="598"/>
      <c r="J2036" s="598"/>
    </row>
    <row r="2037" spans="1:10" ht="18" customHeight="1">
      <c r="A2037" s="613" t="s">
        <v>13981</v>
      </c>
      <c r="B2037" s="611" t="s">
        <v>13677</v>
      </c>
      <c r="C2037" s="613" t="s">
        <v>13676</v>
      </c>
      <c r="D2037" s="613" t="s">
        <v>13675</v>
      </c>
      <c r="E2037" s="684" t="s">
        <v>13674</v>
      </c>
      <c r="F2037" s="684"/>
      <c r="G2037" s="612" t="s">
        <v>13673</v>
      </c>
      <c r="H2037" s="611" t="s">
        <v>13672</v>
      </c>
      <c r="I2037" s="611" t="s">
        <v>13671</v>
      </c>
      <c r="J2037" s="611" t="s">
        <v>13670</v>
      </c>
    </row>
    <row r="2038" spans="1:10" ht="24" customHeight="1">
      <c r="A2038" s="609" t="s">
        <v>13669</v>
      </c>
      <c r="B2038" s="610" t="s">
        <v>14190</v>
      </c>
      <c r="C2038" s="609" t="s">
        <v>20</v>
      </c>
      <c r="D2038" s="609" t="s">
        <v>3888</v>
      </c>
      <c r="E2038" s="685" t="s">
        <v>13703</v>
      </c>
      <c r="F2038" s="685"/>
      <c r="G2038" s="608" t="s">
        <v>1</v>
      </c>
      <c r="H2038" s="607">
        <v>1</v>
      </c>
      <c r="I2038" s="606">
        <v>17.18</v>
      </c>
      <c r="J2038" s="606">
        <v>17.18</v>
      </c>
    </row>
    <row r="2039" spans="1:10" ht="24" customHeight="1">
      <c r="A2039" s="617" t="s">
        <v>13683</v>
      </c>
      <c r="B2039" s="618" t="s">
        <v>13702</v>
      </c>
      <c r="C2039" s="617" t="s">
        <v>20</v>
      </c>
      <c r="D2039" s="617" t="s">
        <v>7677</v>
      </c>
      <c r="E2039" s="686" t="s">
        <v>13690</v>
      </c>
      <c r="F2039" s="686"/>
      <c r="G2039" s="616" t="s">
        <v>3</v>
      </c>
      <c r="H2039" s="615">
        <v>0.13519999999999999</v>
      </c>
      <c r="I2039" s="614">
        <v>18.3</v>
      </c>
      <c r="J2039" s="614">
        <v>2.4700000000000002</v>
      </c>
    </row>
    <row r="2040" spans="1:10" ht="24" customHeight="1">
      <c r="A2040" s="617" t="s">
        <v>13683</v>
      </c>
      <c r="B2040" s="618" t="s">
        <v>13701</v>
      </c>
      <c r="C2040" s="617" t="s">
        <v>20</v>
      </c>
      <c r="D2040" s="617" t="s">
        <v>7662</v>
      </c>
      <c r="E2040" s="686" t="s">
        <v>13690</v>
      </c>
      <c r="F2040" s="686"/>
      <c r="G2040" s="616" t="s">
        <v>3</v>
      </c>
      <c r="H2040" s="615">
        <v>0.13519999999999999</v>
      </c>
      <c r="I2040" s="614">
        <v>14</v>
      </c>
      <c r="J2040" s="614">
        <v>1.89</v>
      </c>
    </row>
    <row r="2041" spans="1:10" ht="24" customHeight="1">
      <c r="A2041" s="604" t="s">
        <v>13666</v>
      </c>
      <c r="B2041" s="605" t="s">
        <v>14176</v>
      </c>
      <c r="C2041" s="604" t="s">
        <v>20</v>
      </c>
      <c r="D2041" s="604" t="s">
        <v>9877</v>
      </c>
      <c r="E2041" s="682" t="s">
        <v>13664</v>
      </c>
      <c r="F2041" s="682"/>
      <c r="G2041" s="603" t="s">
        <v>1</v>
      </c>
      <c r="H2041" s="602">
        <v>1</v>
      </c>
      <c r="I2041" s="601">
        <v>11.52</v>
      </c>
      <c r="J2041" s="601">
        <v>11.52</v>
      </c>
    </row>
    <row r="2042" spans="1:10" ht="36" customHeight="1">
      <c r="A2042" s="604" t="s">
        <v>13666</v>
      </c>
      <c r="B2042" s="605" t="s">
        <v>14187</v>
      </c>
      <c r="C2042" s="604" t="s">
        <v>20</v>
      </c>
      <c r="D2042" s="604" t="s">
        <v>12560</v>
      </c>
      <c r="E2042" s="682" t="s">
        <v>13664</v>
      </c>
      <c r="F2042" s="682"/>
      <c r="G2042" s="603" t="s">
        <v>1</v>
      </c>
      <c r="H2042" s="602">
        <v>1</v>
      </c>
      <c r="I2042" s="601">
        <v>1.3</v>
      </c>
      <c r="J2042" s="601">
        <v>1.3</v>
      </c>
    </row>
    <row r="2043" spans="1:10" ht="25.5">
      <c r="A2043" s="600"/>
      <c r="B2043" s="600"/>
      <c r="C2043" s="600"/>
      <c r="D2043" s="600"/>
      <c r="E2043" s="600" t="s">
        <v>13662</v>
      </c>
      <c r="F2043" s="599">
        <v>1.80375964359448</v>
      </c>
      <c r="G2043" s="600" t="s">
        <v>13661</v>
      </c>
      <c r="H2043" s="599">
        <v>1.52</v>
      </c>
      <c r="I2043" s="600" t="s">
        <v>13660</v>
      </c>
      <c r="J2043" s="599">
        <v>3.32</v>
      </c>
    </row>
    <row r="2044" spans="1:10" ht="15" thickBot="1">
      <c r="A2044" s="600"/>
      <c r="B2044" s="600"/>
      <c r="C2044" s="600"/>
      <c r="D2044" s="600"/>
      <c r="E2044" s="600" t="s">
        <v>13659</v>
      </c>
      <c r="F2044" s="599">
        <v>4.75</v>
      </c>
      <c r="G2044" s="600"/>
      <c r="H2044" s="683" t="s">
        <v>13658</v>
      </c>
      <c r="I2044" s="683"/>
      <c r="J2044" s="599">
        <v>21.93</v>
      </c>
    </row>
    <row r="2045" spans="1:10" ht="0.95" customHeight="1" thickTop="1">
      <c r="A2045" s="598"/>
      <c r="B2045" s="598"/>
      <c r="C2045" s="598"/>
      <c r="D2045" s="598"/>
      <c r="E2045" s="598"/>
      <c r="F2045" s="598"/>
      <c r="G2045" s="598"/>
      <c r="H2045" s="598"/>
      <c r="I2045" s="598"/>
      <c r="J2045" s="598"/>
    </row>
    <row r="2046" spans="1:10" ht="18" customHeight="1">
      <c r="A2046" s="613" t="s">
        <v>13981</v>
      </c>
      <c r="B2046" s="611" t="s">
        <v>13677</v>
      </c>
      <c r="C2046" s="613" t="s">
        <v>13676</v>
      </c>
      <c r="D2046" s="613" t="s">
        <v>13675</v>
      </c>
      <c r="E2046" s="684" t="s">
        <v>13674</v>
      </c>
      <c r="F2046" s="684"/>
      <c r="G2046" s="612" t="s">
        <v>13673</v>
      </c>
      <c r="H2046" s="611" t="s">
        <v>13672</v>
      </c>
      <c r="I2046" s="611" t="s">
        <v>13671</v>
      </c>
      <c r="J2046" s="611" t="s">
        <v>13670</v>
      </c>
    </row>
    <row r="2047" spans="1:10" ht="24" customHeight="1">
      <c r="A2047" s="609" t="s">
        <v>13669</v>
      </c>
      <c r="B2047" s="610" t="s">
        <v>14189</v>
      </c>
      <c r="C2047" s="609" t="s">
        <v>20</v>
      </c>
      <c r="D2047" s="609" t="s">
        <v>3901</v>
      </c>
      <c r="E2047" s="685" t="s">
        <v>13703</v>
      </c>
      <c r="F2047" s="685"/>
      <c r="G2047" s="608" t="s">
        <v>1</v>
      </c>
      <c r="H2047" s="607">
        <v>1</v>
      </c>
      <c r="I2047" s="606">
        <v>71.540000000000006</v>
      </c>
      <c r="J2047" s="606">
        <v>71.540000000000006</v>
      </c>
    </row>
    <row r="2048" spans="1:10" ht="24" customHeight="1">
      <c r="A2048" s="617" t="s">
        <v>13683</v>
      </c>
      <c r="B2048" s="618" t="s">
        <v>13702</v>
      </c>
      <c r="C2048" s="617" t="s">
        <v>20</v>
      </c>
      <c r="D2048" s="617" t="s">
        <v>7677</v>
      </c>
      <c r="E2048" s="686" t="s">
        <v>13690</v>
      </c>
      <c r="F2048" s="686"/>
      <c r="G2048" s="616" t="s">
        <v>3</v>
      </c>
      <c r="H2048" s="615">
        <v>0.40570000000000001</v>
      </c>
      <c r="I2048" s="614">
        <v>18.3</v>
      </c>
      <c r="J2048" s="614">
        <v>7.42</v>
      </c>
    </row>
    <row r="2049" spans="1:10" ht="24" customHeight="1">
      <c r="A2049" s="617" t="s">
        <v>13683</v>
      </c>
      <c r="B2049" s="618" t="s">
        <v>13701</v>
      </c>
      <c r="C2049" s="617" t="s">
        <v>20</v>
      </c>
      <c r="D2049" s="617" t="s">
        <v>7662</v>
      </c>
      <c r="E2049" s="686" t="s">
        <v>13690</v>
      </c>
      <c r="F2049" s="686"/>
      <c r="G2049" s="616" t="s">
        <v>3</v>
      </c>
      <c r="H2049" s="615">
        <v>0.40570000000000001</v>
      </c>
      <c r="I2049" s="614">
        <v>14</v>
      </c>
      <c r="J2049" s="614">
        <v>5.67</v>
      </c>
    </row>
    <row r="2050" spans="1:10" ht="24" customHeight="1">
      <c r="A2050" s="604" t="s">
        <v>13666</v>
      </c>
      <c r="B2050" s="605" t="s">
        <v>14188</v>
      </c>
      <c r="C2050" s="604" t="s">
        <v>20</v>
      </c>
      <c r="D2050" s="604" t="s">
        <v>9883</v>
      </c>
      <c r="E2050" s="682" t="s">
        <v>13664</v>
      </c>
      <c r="F2050" s="682"/>
      <c r="G2050" s="603" t="s">
        <v>1</v>
      </c>
      <c r="H2050" s="602">
        <v>1</v>
      </c>
      <c r="I2050" s="601">
        <v>54.55</v>
      </c>
      <c r="J2050" s="601">
        <v>54.55</v>
      </c>
    </row>
    <row r="2051" spans="1:10" ht="36" customHeight="1">
      <c r="A2051" s="604" t="s">
        <v>13666</v>
      </c>
      <c r="B2051" s="605" t="s">
        <v>14187</v>
      </c>
      <c r="C2051" s="604" t="s">
        <v>20</v>
      </c>
      <c r="D2051" s="604" t="s">
        <v>12560</v>
      </c>
      <c r="E2051" s="682" t="s">
        <v>13664</v>
      </c>
      <c r="F2051" s="682"/>
      <c r="G2051" s="603" t="s">
        <v>1</v>
      </c>
      <c r="H2051" s="602">
        <v>3</v>
      </c>
      <c r="I2051" s="601">
        <v>1.3</v>
      </c>
      <c r="J2051" s="601">
        <v>3.9</v>
      </c>
    </row>
    <row r="2052" spans="1:10" ht="25.5">
      <c r="A2052" s="600"/>
      <c r="B2052" s="600"/>
      <c r="C2052" s="600"/>
      <c r="D2052" s="600"/>
      <c r="E2052" s="600" t="s">
        <v>13662</v>
      </c>
      <c r="F2052" s="599">
        <v>5.4330109746821691</v>
      </c>
      <c r="G2052" s="600" t="s">
        <v>13661</v>
      </c>
      <c r="H2052" s="599">
        <v>4.57</v>
      </c>
      <c r="I2052" s="600" t="s">
        <v>13660</v>
      </c>
      <c r="J2052" s="599">
        <v>10</v>
      </c>
    </row>
    <row r="2053" spans="1:10" ht="15" thickBot="1">
      <c r="A2053" s="600"/>
      <c r="B2053" s="600"/>
      <c r="C2053" s="600"/>
      <c r="D2053" s="600"/>
      <c r="E2053" s="600" t="s">
        <v>13659</v>
      </c>
      <c r="F2053" s="599">
        <v>19.809999999999999</v>
      </c>
      <c r="G2053" s="600"/>
      <c r="H2053" s="683" t="s">
        <v>13658</v>
      </c>
      <c r="I2053" s="683"/>
      <c r="J2053" s="599">
        <v>91.35</v>
      </c>
    </row>
    <row r="2054" spans="1:10" ht="0.95" customHeight="1" thickTop="1">
      <c r="A2054" s="598"/>
      <c r="B2054" s="598"/>
      <c r="C2054" s="598"/>
      <c r="D2054" s="598"/>
      <c r="E2054" s="598"/>
      <c r="F2054" s="598"/>
      <c r="G2054" s="598"/>
      <c r="H2054" s="598"/>
      <c r="I2054" s="598"/>
      <c r="J2054" s="598"/>
    </row>
    <row r="2055" spans="1:10" ht="18" customHeight="1">
      <c r="A2055" s="613" t="s">
        <v>13981</v>
      </c>
      <c r="B2055" s="611" t="s">
        <v>13677</v>
      </c>
      <c r="C2055" s="613" t="s">
        <v>13676</v>
      </c>
      <c r="D2055" s="613" t="s">
        <v>13675</v>
      </c>
      <c r="E2055" s="684" t="s">
        <v>13674</v>
      </c>
      <c r="F2055" s="684"/>
      <c r="G2055" s="612" t="s">
        <v>13673</v>
      </c>
      <c r="H2055" s="611" t="s">
        <v>13672</v>
      </c>
      <c r="I2055" s="611" t="s">
        <v>13671</v>
      </c>
      <c r="J2055" s="611" t="s">
        <v>13670</v>
      </c>
    </row>
    <row r="2056" spans="1:10" ht="24" customHeight="1">
      <c r="A2056" s="609" t="s">
        <v>13669</v>
      </c>
      <c r="B2056" s="610" t="s">
        <v>14186</v>
      </c>
      <c r="C2056" s="609" t="s">
        <v>20</v>
      </c>
      <c r="D2056" s="609" t="s">
        <v>3824</v>
      </c>
      <c r="E2056" s="685" t="s">
        <v>13703</v>
      </c>
      <c r="F2056" s="685"/>
      <c r="G2056" s="608" t="s">
        <v>1</v>
      </c>
      <c r="H2056" s="607">
        <v>1</v>
      </c>
      <c r="I2056" s="606">
        <v>7.47</v>
      </c>
      <c r="J2056" s="606">
        <v>7.47</v>
      </c>
    </row>
    <row r="2057" spans="1:10" ht="24" customHeight="1">
      <c r="A2057" s="617" t="s">
        <v>13683</v>
      </c>
      <c r="B2057" s="618" t="s">
        <v>13702</v>
      </c>
      <c r="C2057" s="617" t="s">
        <v>20</v>
      </c>
      <c r="D2057" s="617" t="s">
        <v>7677</v>
      </c>
      <c r="E2057" s="686" t="s">
        <v>13690</v>
      </c>
      <c r="F2057" s="686"/>
      <c r="G2057" s="616" t="s">
        <v>3</v>
      </c>
      <c r="H2057" s="615">
        <v>0.14299999999999999</v>
      </c>
      <c r="I2057" s="614">
        <v>18.3</v>
      </c>
      <c r="J2057" s="614">
        <v>2.61</v>
      </c>
    </row>
    <row r="2058" spans="1:10" ht="24" customHeight="1">
      <c r="A2058" s="617" t="s">
        <v>13683</v>
      </c>
      <c r="B2058" s="618" t="s">
        <v>13701</v>
      </c>
      <c r="C2058" s="617" t="s">
        <v>20</v>
      </c>
      <c r="D2058" s="617" t="s">
        <v>7662</v>
      </c>
      <c r="E2058" s="686" t="s">
        <v>13690</v>
      </c>
      <c r="F2058" s="686"/>
      <c r="G2058" s="616" t="s">
        <v>3</v>
      </c>
      <c r="H2058" s="615">
        <v>0.14299999999999999</v>
      </c>
      <c r="I2058" s="614">
        <v>14</v>
      </c>
      <c r="J2058" s="614">
        <v>2</v>
      </c>
    </row>
    <row r="2059" spans="1:10" ht="24" customHeight="1">
      <c r="A2059" s="604" t="s">
        <v>13666</v>
      </c>
      <c r="B2059" s="605" t="s">
        <v>14185</v>
      </c>
      <c r="C2059" s="604" t="s">
        <v>20</v>
      </c>
      <c r="D2059" s="604" t="s">
        <v>9025</v>
      </c>
      <c r="E2059" s="682" t="s">
        <v>13664</v>
      </c>
      <c r="F2059" s="682"/>
      <c r="G2059" s="603" t="s">
        <v>1</v>
      </c>
      <c r="H2059" s="602">
        <v>1</v>
      </c>
      <c r="I2059" s="601">
        <v>2.86</v>
      </c>
      <c r="J2059" s="601">
        <v>2.86</v>
      </c>
    </row>
    <row r="2060" spans="1:10" ht="25.5">
      <c r="A2060" s="600"/>
      <c r="B2060" s="600"/>
      <c r="C2060" s="600"/>
      <c r="D2060" s="600"/>
      <c r="E2060" s="600" t="s">
        <v>13662</v>
      </c>
      <c r="F2060" s="599">
        <v>1.9124198630881235</v>
      </c>
      <c r="G2060" s="600" t="s">
        <v>13661</v>
      </c>
      <c r="H2060" s="599">
        <v>1.61</v>
      </c>
      <c r="I2060" s="600" t="s">
        <v>13660</v>
      </c>
      <c r="J2060" s="599">
        <v>3.52</v>
      </c>
    </row>
    <row r="2061" spans="1:10" ht="15" thickBot="1">
      <c r="A2061" s="600"/>
      <c r="B2061" s="600"/>
      <c r="C2061" s="600"/>
      <c r="D2061" s="600"/>
      <c r="E2061" s="600" t="s">
        <v>13659</v>
      </c>
      <c r="F2061" s="599">
        <v>2.06</v>
      </c>
      <c r="G2061" s="600"/>
      <c r="H2061" s="683" t="s">
        <v>13658</v>
      </c>
      <c r="I2061" s="683"/>
      <c r="J2061" s="599">
        <v>9.5299999999999994</v>
      </c>
    </row>
    <row r="2062" spans="1:10" ht="0.95" customHeight="1" thickTop="1">
      <c r="A2062" s="598"/>
      <c r="B2062" s="598"/>
      <c r="C2062" s="598"/>
      <c r="D2062" s="598"/>
      <c r="E2062" s="598"/>
      <c r="F2062" s="598"/>
      <c r="G2062" s="598"/>
      <c r="H2062" s="598"/>
      <c r="I2062" s="598"/>
      <c r="J2062" s="598"/>
    </row>
    <row r="2063" spans="1:10" ht="18" customHeight="1">
      <c r="A2063" s="613" t="s">
        <v>13981</v>
      </c>
      <c r="B2063" s="611" t="s">
        <v>13677</v>
      </c>
      <c r="C2063" s="613" t="s">
        <v>13676</v>
      </c>
      <c r="D2063" s="613" t="s">
        <v>13675</v>
      </c>
      <c r="E2063" s="684" t="s">
        <v>13674</v>
      </c>
      <c r="F2063" s="684"/>
      <c r="G2063" s="612" t="s">
        <v>13673</v>
      </c>
      <c r="H2063" s="611" t="s">
        <v>13672</v>
      </c>
      <c r="I2063" s="611" t="s">
        <v>13671</v>
      </c>
      <c r="J2063" s="611" t="s">
        <v>13670</v>
      </c>
    </row>
    <row r="2064" spans="1:10" ht="24" customHeight="1">
      <c r="A2064" s="609" t="s">
        <v>13669</v>
      </c>
      <c r="B2064" s="610" t="s">
        <v>14184</v>
      </c>
      <c r="C2064" s="609" t="s">
        <v>20</v>
      </c>
      <c r="D2064" s="609" t="s">
        <v>3883</v>
      </c>
      <c r="E2064" s="685" t="s">
        <v>13703</v>
      </c>
      <c r="F2064" s="685"/>
      <c r="G2064" s="608" t="s">
        <v>1</v>
      </c>
      <c r="H2064" s="607">
        <v>1</v>
      </c>
      <c r="I2064" s="606">
        <v>9.66</v>
      </c>
      <c r="J2064" s="606">
        <v>9.66</v>
      </c>
    </row>
    <row r="2065" spans="1:10" ht="24" customHeight="1">
      <c r="A2065" s="617" t="s">
        <v>13683</v>
      </c>
      <c r="B2065" s="618" t="s">
        <v>13702</v>
      </c>
      <c r="C2065" s="617" t="s">
        <v>20</v>
      </c>
      <c r="D2065" s="617" t="s">
        <v>7677</v>
      </c>
      <c r="E2065" s="686" t="s">
        <v>13690</v>
      </c>
      <c r="F2065" s="686"/>
      <c r="G2065" s="616" t="s">
        <v>3</v>
      </c>
      <c r="H2065" s="615">
        <v>3.5200000000000002E-2</v>
      </c>
      <c r="I2065" s="614">
        <v>18.3</v>
      </c>
      <c r="J2065" s="614">
        <v>0.64</v>
      </c>
    </row>
    <row r="2066" spans="1:10" ht="24" customHeight="1">
      <c r="A2066" s="617" t="s">
        <v>13683</v>
      </c>
      <c r="B2066" s="618" t="s">
        <v>13701</v>
      </c>
      <c r="C2066" s="617" t="s">
        <v>20</v>
      </c>
      <c r="D2066" s="617" t="s">
        <v>7662</v>
      </c>
      <c r="E2066" s="686" t="s">
        <v>13690</v>
      </c>
      <c r="F2066" s="686"/>
      <c r="G2066" s="616" t="s">
        <v>3</v>
      </c>
      <c r="H2066" s="615">
        <v>3.5200000000000002E-2</v>
      </c>
      <c r="I2066" s="614">
        <v>14</v>
      </c>
      <c r="J2066" s="614">
        <v>0.49</v>
      </c>
    </row>
    <row r="2067" spans="1:10" ht="24" customHeight="1">
      <c r="A2067" s="604" t="s">
        <v>13666</v>
      </c>
      <c r="B2067" s="605" t="s">
        <v>14183</v>
      </c>
      <c r="C2067" s="604" t="s">
        <v>20</v>
      </c>
      <c r="D2067" s="604" t="s">
        <v>9881</v>
      </c>
      <c r="E2067" s="682" t="s">
        <v>13664</v>
      </c>
      <c r="F2067" s="682"/>
      <c r="G2067" s="603" t="s">
        <v>1</v>
      </c>
      <c r="H2067" s="602">
        <v>1</v>
      </c>
      <c r="I2067" s="601">
        <v>7.76</v>
      </c>
      <c r="J2067" s="601">
        <v>7.76</v>
      </c>
    </row>
    <row r="2068" spans="1:10" ht="36" customHeight="1">
      <c r="A2068" s="604" t="s">
        <v>13666</v>
      </c>
      <c r="B2068" s="605" t="s">
        <v>14182</v>
      </c>
      <c r="C2068" s="604" t="s">
        <v>20</v>
      </c>
      <c r="D2068" s="604" t="s">
        <v>12563</v>
      </c>
      <c r="E2068" s="682" t="s">
        <v>13664</v>
      </c>
      <c r="F2068" s="682"/>
      <c r="G2068" s="603" t="s">
        <v>1</v>
      </c>
      <c r="H2068" s="602">
        <v>1</v>
      </c>
      <c r="I2068" s="601">
        <v>0.77</v>
      </c>
      <c r="J2068" s="601">
        <v>0.77</v>
      </c>
    </row>
    <row r="2069" spans="1:10" ht="25.5">
      <c r="A2069" s="600"/>
      <c r="B2069" s="600"/>
      <c r="C2069" s="600"/>
      <c r="D2069" s="600"/>
      <c r="E2069" s="600" t="s">
        <v>13662</v>
      </c>
      <c r="F2069" s="599">
        <v>0.46723894382266651</v>
      </c>
      <c r="G2069" s="600" t="s">
        <v>13661</v>
      </c>
      <c r="H2069" s="599">
        <v>0.39</v>
      </c>
      <c r="I2069" s="600" t="s">
        <v>13660</v>
      </c>
      <c r="J2069" s="599">
        <v>0.86</v>
      </c>
    </row>
    <row r="2070" spans="1:10" ht="15" thickBot="1">
      <c r="A2070" s="600"/>
      <c r="B2070" s="600"/>
      <c r="C2070" s="600"/>
      <c r="D2070" s="600"/>
      <c r="E2070" s="600" t="s">
        <v>13659</v>
      </c>
      <c r="F2070" s="599">
        <v>2.67</v>
      </c>
      <c r="G2070" s="600"/>
      <c r="H2070" s="683" t="s">
        <v>13658</v>
      </c>
      <c r="I2070" s="683"/>
      <c r="J2070" s="599">
        <v>12.33</v>
      </c>
    </row>
    <row r="2071" spans="1:10" ht="0.95" customHeight="1" thickTop="1">
      <c r="A2071" s="598"/>
      <c r="B2071" s="598"/>
      <c r="C2071" s="598"/>
      <c r="D2071" s="598"/>
      <c r="E2071" s="598"/>
      <c r="F2071" s="598"/>
      <c r="G2071" s="598"/>
      <c r="H2071" s="598"/>
      <c r="I2071" s="598"/>
      <c r="J2071" s="598"/>
    </row>
    <row r="2072" spans="1:10" ht="18" customHeight="1">
      <c r="A2072" s="613" t="s">
        <v>13981</v>
      </c>
      <c r="B2072" s="611" t="s">
        <v>13677</v>
      </c>
      <c r="C2072" s="613" t="s">
        <v>13676</v>
      </c>
      <c r="D2072" s="613" t="s">
        <v>13675</v>
      </c>
      <c r="E2072" s="684" t="s">
        <v>13674</v>
      </c>
      <c r="F2072" s="684"/>
      <c r="G2072" s="612" t="s">
        <v>13673</v>
      </c>
      <c r="H2072" s="611" t="s">
        <v>13672</v>
      </c>
      <c r="I2072" s="611" t="s">
        <v>13671</v>
      </c>
      <c r="J2072" s="611" t="s">
        <v>13670</v>
      </c>
    </row>
    <row r="2073" spans="1:10" ht="36" customHeight="1">
      <c r="A2073" s="609" t="s">
        <v>13669</v>
      </c>
      <c r="B2073" s="610" t="s">
        <v>14181</v>
      </c>
      <c r="C2073" s="609" t="s">
        <v>20</v>
      </c>
      <c r="D2073" s="609" t="s">
        <v>3783</v>
      </c>
      <c r="E2073" s="685" t="s">
        <v>13703</v>
      </c>
      <c r="F2073" s="685"/>
      <c r="G2073" s="608" t="s">
        <v>0</v>
      </c>
      <c r="H2073" s="607">
        <v>1</v>
      </c>
      <c r="I2073" s="606">
        <v>3.65</v>
      </c>
      <c r="J2073" s="606">
        <v>3.65</v>
      </c>
    </row>
    <row r="2074" spans="1:10" ht="24" customHeight="1">
      <c r="A2074" s="617" t="s">
        <v>13683</v>
      </c>
      <c r="B2074" s="618" t="s">
        <v>13702</v>
      </c>
      <c r="C2074" s="617" t="s">
        <v>20</v>
      </c>
      <c r="D2074" s="617" t="s">
        <v>7677</v>
      </c>
      <c r="E2074" s="686" t="s">
        <v>13690</v>
      </c>
      <c r="F2074" s="686"/>
      <c r="G2074" s="616" t="s">
        <v>3</v>
      </c>
      <c r="H2074" s="615">
        <v>0.03</v>
      </c>
      <c r="I2074" s="614">
        <v>18.3</v>
      </c>
      <c r="J2074" s="614">
        <v>0.54</v>
      </c>
    </row>
    <row r="2075" spans="1:10" ht="24" customHeight="1">
      <c r="A2075" s="617" t="s">
        <v>13683</v>
      </c>
      <c r="B2075" s="618" t="s">
        <v>13701</v>
      </c>
      <c r="C2075" s="617" t="s">
        <v>20</v>
      </c>
      <c r="D2075" s="617" t="s">
        <v>7662</v>
      </c>
      <c r="E2075" s="686" t="s">
        <v>13690</v>
      </c>
      <c r="F2075" s="686"/>
      <c r="G2075" s="616" t="s">
        <v>3</v>
      </c>
      <c r="H2075" s="615">
        <v>0.03</v>
      </c>
      <c r="I2075" s="614">
        <v>14</v>
      </c>
      <c r="J2075" s="614">
        <v>0.42</v>
      </c>
    </row>
    <row r="2076" spans="1:10" ht="36" customHeight="1">
      <c r="A2076" s="604" t="s">
        <v>13666</v>
      </c>
      <c r="B2076" s="605" t="s">
        <v>14180</v>
      </c>
      <c r="C2076" s="604" t="s">
        <v>20</v>
      </c>
      <c r="D2076" s="604" t="s">
        <v>8859</v>
      </c>
      <c r="E2076" s="682" t="s">
        <v>13664</v>
      </c>
      <c r="F2076" s="682"/>
      <c r="G2076" s="603" t="s">
        <v>0</v>
      </c>
      <c r="H2076" s="602">
        <v>1.19</v>
      </c>
      <c r="I2076" s="601">
        <v>2.2400000000000002</v>
      </c>
      <c r="J2076" s="601">
        <v>2.66</v>
      </c>
    </row>
    <row r="2077" spans="1:10" ht="24" customHeight="1">
      <c r="A2077" s="604" t="s">
        <v>13666</v>
      </c>
      <c r="B2077" s="605" t="s">
        <v>14162</v>
      </c>
      <c r="C2077" s="604" t="s">
        <v>20</v>
      </c>
      <c r="D2077" s="604" t="s">
        <v>10273</v>
      </c>
      <c r="E2077" s="682" t="s">
        <v>13664</v>
      </c>
      <c r="F2077" s="682"/>
      <c r="G2077" s="603" t="s">
        <v>1</v>
      </c>
      <c r="H2077" s="602">
        <v>8.9999999999999993E-3</v>
      </c>
      <c r="I2077" s="601">
        <v>3.78</v>
      </c>
      <c r="J2077" s="601">
        <v>0.03</v>
      </c>
    </row>
    <row r="2078" spans="1:10" ht="25.5">
      <c r="A2078" s="600"/>
      <c r="B2078" s="600"/>
      <c r="C2078" s="600"/>
      <c r="D2078" s="600"/>
      <c r="E2078" s="600" t="s">
        <v>13662</v>
      </c>
      <c r="F2078" s="599">
        <v>0.39660980115179834</v>
      </c>
      <c r="G2078" s="600" t="s">
        <v>13661</v>
      </c>
      <c r="H2078" s="599">
        <v>0.33</v>
      </c>
      <c r="I2078" s="600" t="s">
        <v>13660</v>
      </c>
      <c r="J2078" s="599">
        <v>0.73</v>
      </c>
    </row>
    <row r="2079" spans="1:10" ht="15" thickBot="1">
      <c r="A2079" s="600"/>
      <c r="B2079" s="600"/>
      <c r="C2079" s="600"/>
      <c r="D2079" s="600"/>
      <c r="E2079" s="600" t="s">
        <v>13659</v>
      </c>
      <c r="F2079" s="599">
        <v>1.01</v>
      </c>
      <c r="G2079" s="600"/>
      <c r="H2079" s="683" t="s">
        <v>13658</v>
      </c>
      <c r="I2079" s="683"/>
      <c r="J2079" s="599">
        <v>4.66</v>
      </c>
    </row>
    <row r="2080" spans="1:10" ht="0.95" customHeight="1" thickTop="1">
      <c r="A2080" s="598"/>
      <c r="B2080" s="598"/>
      <c r="C2080" s="598"/>
      <c r="D2080" s="598"/>
      <c r="E2080" s="598"/>
      <c r="F2080" s="598"/>
      <c r="G2080" s="598"/>
      <c r="H2080" s="598"/>
      <c r="I2080" s="598"/>
      <c r="J2080" s="598"/>
    </row>
    <row r="2081" spans="1:10" ht="18" customHeight="1">
      <c r="A2081" s="613" t="s">
        <v>13981</v>
      </c>
      <c r="B2081" s="611" t="s">
        <v>13677</v>
      </c>
      <c r="C2081" s="613" t="s">
        <v>13676</v>
      </c>
      <c r="D2081" s="613" t="s">
        <v>13675</v>
      </c>
      <c r="E2081" s="684" t="s">
        <v>13674</v>
      </c>
      <c r="F2081" s="684"/>
      <c r="G2081" s="612" t="s">
        <v>13673</v>
      </c>
      <c r="H2081" s="611" t="s">
        <v>13672</v>
      </c>
      <c r="I2081" s="611" t="s">
        <v>13671</v>
      </c>
      <c r="J2081" s="611" t="s">
        <v>13670</v>
      </c>
    </row>
    <row r="2082" spans="1:10" ht="36" customHeight="1">
      <c r="A2082" s="609" t="s">
        <v>13669</v>
      </c>
      <c r="B2082" s="610" t="s">
        <v>14179</v>
      </c>
      <c r="C2082" s="609" t="s">
        <v>20</v>
      </c>
      <c r="D2082" s="609" t="s">
        <v>3813</v>
      </c>
      <c r="E2082" s="685" t="s">
        <v>13703</v>
      </c>
      <c r="F2082" s="685"/>
      <c r="G2082" s="608" t="s">
        <v>0</v>
      </c>
      <c r="H2082" s="607">
        <v>1</v>
      </c>
      <c r="I2082" s="606">
        <v>239.63</v>
      </c>
      <c r="J2082" s="606">
        <v>239.63</v>
      </c>
    </row>
    <row r="2083" spans="1:10" ht="24" customHeight="1">
      <c r="A2083" s="617" t="s">
        <v>13683</v>
      </c>
      <c r="B2083" s="618" t="s">
        <v>13702</v>
      </c>
      <c r="C2083" s="617" t="s">
        <v>20</v>
      </c>
      <c r="D2083" s="617" t="s">
        <v>7677</v>
      </c>
      <c r="E2083" s="686" t="s">
        <v>13690</v>
      </c>
      <c r="F2083" s="686"/>
      <c r="G2083" s="616" t="s">
        <v>3</v>
      </c>
      <c r="H2083" s="615">
        <v>0.26300000000000001</v>
      </c>
      <c r="I2083" s="614">
        <v>18.3</v>
      </c>
      <c r="J2083" s="614">
        <v>4.8099999999999996</v>
      </c>
    </row>
    <row r="2084" spans="1:10" ht="24" customHeight="1">
      <c r="A2084" s="617" t="s">
        <v>13683</v>
      </c>
      <c r="B2084" s="618" t="s">
        <v>13701</v>
      </c>
      <c r="C2084" s="617" t="s">
        <v>20</v>
      </c>
      <c r="D2084" s="617" t="s">
        <v>7662</v>
      </c>
      <c r="E2084" s="686" t="s">
        <v>13690</v>
      </c>
      <c r="F2084" s="686"/>
      <c r="G2084" s="616" t="s">
        <v>3</v>
      </c>
      <c r="H2084" s="615">
        <v>0.26300000000000001</v>
      </c>
      <c r="I2084" s="614">
        <v>14</v>
      </c>
      <c r="J2084" s="614">
        <v>3.68</v>
      </c>
    </row>
    <row r="2085" spans="1:10" ht="36" customHeight="1">
      <c r="A2085" s="604" t="s">
        <v>13666</v>
      </c>
      <c r="B2085" s="605" t="s">
        <v>14178</v>
      </c>
      <c r="C2085" s="604" t="s">
        <v>20</v>
      </c>
      <c r="D2085" s="604" t="s">
        <v>8860</v>
      </c>
      <c r="E2085" s="682" t="s">
        <v>13664</v>
      </c>
      <c r="F2085" s="682"/>
      <c r="G2085" s="603" t="s">
        <v>0</v>
      </c>
      <c r="H2085" s="602">
        <v>1.0149999999999999</v>
      </c>
      <c r="I2085" s="601">
        <v>227.7</v>
      </c>
      <c r="J2085" s="601">
        <v>231.11</v>
      </c>
    </row>
    <row r="2086" spans="1:10" ht="24" customHeight="1">
      <c r="A2086" s="604" t="s">
        <v>13666</v>
      </c>
      <c r="B2086" s="605" t="s">
        <v>14162</v>
      </c>
      <c r="C2086" s="604" t="s">
        <v>20</v>
      </c>
      <c r="D2086" s="604" t="s">
        <v>10273</v>
      </c>
      <c r="E2086" s="682" t="s">
        <v>13664</v>
      </c>
      <c r="F2086" s="682"/>
      <c r="G2086" s="603" t="s">
        <v>1</v>
      </c>
      <c r="H2086" s="602">
        <v>8.9999999999999993E-3</v>
      </c>
      <c r="I2086" s="601">
        <v>3.78</v>
      </c>
      <c r="J2086" s="601">
        <v>0.03</v>
      </c>
    </row>
    <row r="2087" spans="1:10" ht="25.5">
      <c r="A2087" s="600"/>
      <c r="B2087" s="600"/>
      <c r="C2087" s="600"/>
      <c r="D2087" s="600"/>
      <c r="E2087" s="600" t="s">
        <v>13662</v>
      </c>
      <c r="F2087" s="599">
        <v>3.5205911115940456</v>
      </c>
      <c r="G2087" s="600" t="s">
        <v>13661</v>
      </c>
      <c r="H2087" s="599">
        <v>2.96</v>
      </c>
      <c r="I2087" s="600" t="s">
        <v>13660</v>
      </c>
      <c r="J2087" s="599">
        <v>6.48</v>
      </c>
    </row>
    <row r="2088" spans="1:10" ht="15" thickBot="1">
      <c r="A2088" s="600"/>
      <c r="B2088" s="600"/>
      <c r="C2088" s="600"/>
      <c r="D2088" s="600"/>
      <c r="E2088" s="600" t="s">
        <v>13659</v>
      </c>
      <c r="F2088" s="599">
        <v>66.37</v>
      </c>
      <c r="G2088" s="600"/>
      <c r="H2088" s="683" t="s">
        <v>13658</v>
      </c>
      <c r="I2088" s="683"/>
      <c r="J2088" s="599">
        <v>306</v>
      </c>
    </row>
    <row r="2089" spans="1:10" ht="0.95" customHeight="1" thickTop="1">
      <c r="A2089" s="598"/>
      <c r="B2089" s="598"/>
      <c r="C2089" s="598"/>
      <c r="D2089" s="598"/>
      <c r="E2089" s="598"/>
      <c r="F2089" s="598"/>
      <c r="G2089" s="598"/>
      <c r="H2089" s="598"/>
      <c r="I2089" s="598"/>
      <c r="J2089" s="598"/>
    </row>
    <row r="2090" spans="1:10" ht="18" customHeight="1">
      <c r="A2090" s="613" t="s">
        <v>13981</v>
      </c>
      <c r="B2090" s="611" t="s">
        <v>13677</v>
      </c>
      <c r="C2090" s="613" t="s">
        <v>13676</v>
      </c>
      <c r="D2090" s="613" t="s">
        <v>13675</v>
      </c>
      <c r="E2090" s="684" t="s">
        <v>13674</v>
      </c>
      <c r="F2090" s="684"/>
      <c r="G2090" s="612" t="s">
        <v>13673</v>
      </c>
      <c r="H2090" s="611" t="s">
        <v>13672</v>
      </c>
      <c r="I2090" s="611" t="s">
        <v>13671</v>
      </c>
      <c r="J2090" s="611" t="s">
        <v>13670</v>
      </c>
    </row>
    <row r="2091" spans="1:10" ht="24" customHeight="1">
      <c r="A2091" s="609" t="s">
        <v>13669</v>
      </c>
      <c r="B2091" s="610" t="s">
        <v>14177</v>
      </c>
      <c r="C2091" s="609" t="s">
        <v>20</v>
      </c>
      <c r="D2091" s="609" t="s">
        <v>3889</v>
      </c>
      <c r="E2091" s="685" t="s">
        <v>13703</v>
      </c>
      <c r="F2091" s="685"/>
      <c r="G2091" s="608" t="s">
        <v>1</v>
      </c>
      <c r="H2091" s="607">
        <v>1</v>
      </c>
      <c r="I2091" s="606">
        <v>19.16</v>
      </c>
      <c r="J2091" s="606">
        <v>19.16</v>
      </c>
    </row>
    <row r="2092" spans="1:10" ht="24" customHeight="1">
      <c r="A2092" s="617" t="s">
        <v>13683</v>
      </c>
      <c r="B2092" s="618" t="s">
        <v>13702</v>
      </c>
      <c r="C2092" s="617" t="s">
        <v>20</v>
      </c>
      <c r="D2092" s="617" t="s">
        <v>7677</v>
      </c>
      <c r="E2092" s="686" t="s">
        <v>13690</v>
      </c>
      <c r="F2092" s="686"/>
      <c r="G2092" s="616" t="s">
        <v>3</v>
      </c>
      <c r="H2092" s="615">
        <v>0.18920000000000001</v>
      </c>
      <c r="I2092" s="614">
        <v>18.3</v>
      </c>
      <c r="J2092" s="614">
        <v>3.46</v>
      </c>
    </row>
    <row r="2093" spans="1:10" ht="24" customHeight="1">
      <c r="A2093" s="617" t="s">
        <v>13683</v>
      </c>
      <c r="B2093" s="618" t="s">
        <v>13701</v>
      </c>
      <c r="C2093" s="617" t="s">
        <v>20</v>
      </c>
      <c r="D2093" s="617" t="s">
        <v>7662</v>
      </c>
      <c r="E2093" s="686" t="s">
        <v>13690</v>
      </c>
      <c r="F2093" s="686"/>
      <c r="G2093" s="616" t="s">
        <v>3</v>
      </c>
      <c r="H2093" s="615">
        <v>0.18920000000000001</v>
      </c>
      <c r="I2093" s="614">
        <v>14</v>
      </c>
      <c r="J2093" s="614">
        <v>2.64</v>
      </c>
    </row>
    <row r="2094" spans="1:10" ht="24" customHeight="1">
      <c r="A2094" s="604" t="s">
        <v>13666</v>
      </c>
      <c r="B2094" s="605" t="s">
        <v>14176</v>
      </c>
      <c r="C2094" s="604" t="s">
        <v>20</v>
      </c>
      <c r="D2094" s="604" t="s">
        <v>9877</v>
      </c>
      <c r="E2094" s="682" t="s">
        <v>13664</v>
      </c>
      <c r="F2094" s="682"/>
      <c r="G2094" s="603" t="s">
        <v>1</v>
      </c>
      <c r="H2094" s="602">
        <v>1</v>
      </c>
      <c r="I2094" s="601">
        <v>11.52</v>
      </c>
      <c r="J2094" s="601">
        <v>11.52</v>
      </c>
    </row>
    <row r="2095" spans="1:10" ht="36" customHeight="1">
      <c r="A2095" s="604" t="s">
        <v>13666</v>
      </c>
      <c r="B2095" s="605" t="s">
        <v>14175</v>
      </c>
      <c r="C2095" s="604" t="s">
        <v>20</v>
      </c>
      <c r="D2095" s="604" t="s">
        <v>12562</v>
      </c>
      <c r="E2095" s="682" t="s">
        <v>13664</v>
      </c>
      <c r="F2095" s="682"/>
      <c r="G2095" s="603" t="s">
        <v>1</v>
      </c>
      <c r="H2095" s="602">
        <v>1</v>
      </c>
      <c r="I2095" s="601">
        <v>1.54</v>
      </c>
      <c r="J2095" s="601">
        <v>1.54</v>
      </c>
    </row>
    <row r="2096" spans="1:10" ht="25.5">
      <c r="A2096" s="600"/>
      <c r="B2096" s="600"/>
      <c r="C2096" s="600"/>
      <c r="D2096" s="600"/>
      <c r="E2096" s="600" t="s">
        <v>13662</v>
      </c>
      <c r="F2096" s="599">
        <v>2.5317831142018905</v>
      </c>
      <c r="G2096" s="600" t="s">
        <v>13661</v>
      </c>
      <c r="H2096" s="599">
        <v>2.13</v>
      </c>
      <c r="I2096" s="600" t="s">
        <v>13660</v>
      </c>
      <c r="J2096" s="599">
        <v>4.66</v>
      </c>
    </row>
    <row r="2097" spans="1:10" ht="15" thickBot="1">
      <c r="A2097" s="600"/>
      <c r="B2097" s="600"/>
      <c r="C2097" s="600"/>
      <c r="D2097" s="600"/>
      <c r="E2097" s="600" t="s">
        <v>13659</v>
      </c>
      <c r="F2097" s="599">
        <v>5.3</v>
      </c>
      <c r="G2097" s="600"/>
      <c r="H2097" s="683" t="s">
        <v>13658</v>
      </c>
      <c r="I2097" s="683"/>
      <c r="J2097" s="599">
        <v>24.46</v>
      </c>
    </row>
    <row r="2098" spans="1:10" ht="0.95" customHeight="1" thickTop="1">
      <c r="A2098" s="598"/>
      <c r="B2098" s="598"/>
      <c r="C2098" s="598"/>
      <c r="D2098" s="598"/>
      <c r="E2098" s="598"/>
      <c r="F2098" s="598"/>
      <c r="G2098" s="598"/>
      <c r="H2098" s="598"/>
      <c r="I2098" s="598"/>
      <c r="J2098" s="598"/>
    </row>
    <row r="2099" spans="1:10" ht="18" customHeight="1">
      <c r="A2099" s="613" t="s">
        <v>13981</v>
      </c>
      <c r="B2099" s="611" t="s">
        <v>13677</v>
      </c>
      <c r="C2099" s="613" t="s">
        <v>13676</v>
      </c>
      <c r="D2099" s="613" t="s">
        <v>13675</v>
      </c>
      <c r="E2099" s="684" t="s">
        <v>13674</v>
      </c>
      <c r="F2099" s="684"/>
      <c r="G2099" s="612" t="s">
        <v>13673</v>
      </c>
      <c r="H2099" s="611" t="s">
        <v>13672</v>
      </c>
      <c r="I2099" s="611" t="s">
        <v>13671</v>
      </c>
      <c r="J2099" s="611" t="s">
        <v>13670</v>
      </c>
    </row>
    <row r="2100" spans="1:10" ht="36" customHeight="1">
      <c r="A2100" s="609" t="s">
        <v>13669</v>
      </c>
      <c r="B2100" s="610" t="s">
        <v>14174</v>
      </c>
      <c r="C2100" s="609" t="s">
        <v>20</v>
      </c>
      <c r="D2100" s="609" t="s">
        <v>4016</v>
      </c>
      <c r="E2100" s="685" t="s">
        <v>13703</v>
      </c>
      <c r="F2100" s="685"/>
      <c r="G2100" s="608" t="s">
        <v>1</v>
      </c>
      <c r="H2100" s="607">
        <v>1</v>
      </c>
      <c r="I2100" s="606">
        <v>35.130000000000003</v>
      </c>
      <c r="J2100" s="606">
        <v>35.130000000000003</v>
      </c>
    </row>
    <row r="2101" spans="1:10" ht="36" customHeight="1">
      <c r="A2101" s="617" t="s">
        <v>13683</v>
      </c>
      <c r="B2101" s="618" t="s">
        <v>13712</v>
      </c>
      <c r="C2101" s="617" t="s">
        <v>20</v>
      </c>
      <c r="D2101" s="617" t="s">
        <v>3934</v>
      </c>
      <c r="E2101" s="686" t="s">
        <v>13703</v>
      </c>
      <c r="F2101" s="686"/>
      <c r="G2101" s="616" t="s">
        <v>1</v>
      </c>
      <c r="H2101" s="615">
        <v>1</v>
      </c>
      <c r="I2101" s="614">
        <v>5.37</v>
      </c>
      <c r="J2101" s="614">
        <v>5.37</v>
      </c>
    </row>
    <row r="2102" spans="1:10" ht="36" customHeight="1">
      <c r="A2102" s="617" t="s">
        <v>13683</v>
      </c>
      <c r="B2102" s="618" t="s">
        <v>13820</v>
      </c>
      <c r="C2102" s="617" t="s">
        <v>20</v>
      </c>
      <c r="D2102" s="617" t="s">
        <v>4015</v>
      </c>
      <c r="E2102" s="686" t="s">
        <v>13703</v>
      </c>
      <c r="F2102" s="686"/>
      <c r="G2102" s="616" t="s">
        <v>1</v>
      </c>
      <c r="H2102" s="615">
        <v>1</v>
      </c>
      <c r="I2102" s="614">
        <v>29.76</v>
      </c>
      <c r="J2102" s="614">
        <v>29.76</v>
      </c>
    </row>
    <row r="2103" spans="1:10" ht="25.5">
      <c r="A2103" s="600"/>
      <c r="B2103" s="600"/>
      <c r="C2103" s="600"/>
      <c r="D2103" s="600"/>
      <c r="E2103" s="600" t="s">
        <v>13662</v>
      </c>
      <c r="F2103" s="599">
        <v>8.4103010000000005</v>
      </c>
      <c r="G2103" s="600" t="s">
        <v>13661</v>
      </c>
      <c r="H2103" s="599">
        <v>7.07</v>
      </c>
      <c r="I2103" s="600" t="s">
        <v>13660</v>
      </c>
      <c r="J2103" s="599">
        <v>15.48</v>
      </c>
    </row>
    <row r="2104" spans="1:10" ht="15" thickBot="1">
      <c r="A2104" s="600"/>
      <c r="B2104" s="600"/>
      <c r="C2104" s="600"/>
      <c r="D2104" s="600"/>
      <c r="E2104" s="600" t="s">
        <v>13659</v>
      </c>
      <c r="F2104" s="599">
        <v>9.73</v>
      </c>
      <c r="G2104" s="600"/>
      <c r="H2104" s="683" t="s">
        <v>13658</v>
      </c>
      <c r="I2104" s="683"/>
      <c r="J2104" s="599">
        <v>44.86</v>
      </c>
    </row>
    <row r="2105" spans="1:10" ht="0.95" customHeight="1" thickTop="1">
      <c r="A2105" s="598"/>
      <c r="B2105" s="598"/>
      <c r="C2105" s="598"/>
      <c r="D2105" s="598"/>
      <c r="E2105" s="598"/>
      <c r="F2105" s="598"/>
      <c r="G2105" s="598"/>
      <c r="H2105" s="598"/>
      <c r="I2105" s="598"/>
      <c r="J2105" s="598"/>
    </row>
    <row r="2106" spans="1:10" ht="18" customHeight="1">
      <c r="A2106" s="613" t="s">
        <v>13981</v>
      </c>
      <c r="B2106" s="611" t="s">
        <v>13677</v>
      </c>
      <c r="C2106" s="613" t="s">
        <v>13676</v>
      </c>
      <c r="D2106" s="613" t="s">
        <v>13675</v>
      </c>
      <c r="E2106" s="684" t="s">
        <v>13674</v>
      </c>
      <c r="F2106" s="684"/>
      <c r="G2106" s="612" t="s">
        <v>13673</v>
      </c>
      <c r="H2106" s="611" t="s">
        <v>13672</v>
      </c>
      <c r="I2106" s="611" t="s">
        <v>13671</v>
      </c>
      <c r="J2106" s="611" t="s">
        <v>13670</v>
      </c>
    </row>
    <row r="2107" spans="1:10" ht="36" customHeight="1">
      <c r="A2107" s="609" t="s">
        <v>13669</v>
      </c>
      <c r="B2107" s="610" t="s">
        <v>14173</v>
      </c>
      <c r="C2107" s="609" t="s">
        <v>20</v>
      </c>
      <c r="D2107" s="609" t="s">
        <v>4038</v>
      </c>
      <c r="E2107" s="685" t="s">
        <v>13703</v>
      </c>
      <c r="F2107" s="685"/>
      <c r="G2107" s="608" t="s">
        <v>1</v>
      </c>
      <c r="H2107" s="607">
        <v>1</v>
      </c>
      <c r="I2107" s="606">
        <v>22.41</v>
      </c>
      <c r="J2107" s="606">
        <v>22.41</v>
      </c>
    </row>
    <row r="2108" spans="1:10" ht="24" customHeight="1">
      <c r="A2108" s="617" t="s">
        <v>13683</v>
      </c>
      <c r="B2108" s="618" t="s">
        <v>13702</v>
      </c>
      <c r="C2108" s="617" t="s">
        <v>20</v>
      </c>
      <c r="D2108" s="617" t="s">
        <v>7677</v>
      </c>
      <c r="E2108" s="686" t="s">
        <v>13690</v>
      </c>
      <c r="F2108" s="686"/>
      <c r="G2108" s="616" t="s">
        <v>3</v>
      </c>
      <c r="H2108" s="615">
        <v>0.17949999999999999</v>
      </c>
      <c r="I2108" s="614">
        <v>18.3</v>
      </c>
      <c r="J2108" s="614">
        <v>3.28</v>
      </c>
    </row>
    <row r="2109" spans="1:10" ht="24" customHeight="1">
      <c r="A2109" s="617" t="s">
        <v>13683</v>
      </c>
      <c r="B2109" s="618" t="s">
        <v>13701</v>
      </c>
      <c r="C2109" s="617" t="s">
        <v>20</v>
      </c>
      <c r="D2109" s="617" t="s">
        <v>7662</v>
      </c>
      <c r="E2109" s="686" t="s">
        <v>13690</v>
      </c>
      <c r="F2109" s="686"/>
      <c r="G2109" s="616" t="s">
        <v>3</v>
      </c>
      <c r="H2109" s="615">
        <v>7.4800000000000005E-2</v>
      </c>
      <c r="I2109" s="614">
        <v>14</v>
      </c>
      <c r="J2109" s="614">
        <v>1.04</v>
      </c>
    </row>
    <row r="2110" spans="1:10" ht="24" customHeight="1">
      <c r="A2110" s="604" t="s">
        <v>13666</v>
      </c>
      <c r="B2110" s="605" t="s">
        <v>14172</v>
      </c>
      <c r="C2110" s="604" t="s">
        <v>20</v>
      </c>
      <c r="D2110" s="604" t="s">
        <v>10868</v>
      </c>
      <c r="E2110" s="682" t="s">
        <v>13664</v>
      </c>
      <c r="F2110" s="682"/>
      <c r="G2110" s="603" t="s">
        <v>1</v>
      </c>
      <c r="H2110" s="602">
        <v>1</v>
      </c>
      <c r="I2110" s="601">
        <v>18.09</v>
      </c>
      <c r="J2110" s="601">
        <v>18.09</v>
      </c>
    </row>
    <row r="2111" spans="1:10" ht="25.5">
      <c r="A2111" s="600"/>
      <c r="B2111" s="600"/>
      <c r="C2111" s="600"/>
      <c r="D2111" s="600"/>
      <c r="E2111" s="600" t="s">
        <v>13662</v>
      </c>
      <c r="F2111" s="599">
        <v>1.8254916874932088</v>
      </c>
      <c r="G2111" s="600" t="s">
        <v>13661</v>
      </c>
      <c r="H2111" s="599">
        <v>1.53</v>
      </c>
      <c r="I2111" s="600" t="s">
        <v>13660</v>
      </c>
      <c r="J2111" s="599">
        <v>3.36</v>
      </c>
    </row>
    <row r="2112" spans="1:10" ht="15" thickBot="1">
      <c r="A2112" s="600"/>
      <c r="B2112" s="600"/>
      <c r="C2112" s="600"/>
      <c r="D2112" s="600"/>
      <c r="E2112" s="600" t="s">
        <v>13659</v>
      </c>
      <c r="F2112" s="599">
        <v>6.2</v>
      </c>
      <c r="G2112" s="600"/>
      <c r="H2112" s="683" t="s">
        <v>13658</v>
      </c>
      <c r="I2112" s="683"/>
      <c r="J2112" s="599">
        <v>28.61</v>
      </c>
    </row>
    <row r="2113" spans="1:10" ht="0.95" customHeight="1" thickTop="1">
      <c r="A2113" s="598"/>
      <c r="B2113" s="598"/>
      <c r="C2113" s="598"/>
      <c r="D2113" s="598"/>
      <c r="E2113" s="598"/>
      <c r="F2113" s="598"/>
      <c r="G2113" s="598"/>
      <c r="H2113" s="598"/>
      <c r="I2113" s="598"/>
      <c r="J2113" s="598"/>
    </row>
    <row r="2114" spans="1:10" ht="18" customHeight="1">
      <c r="A2114" s="613" t="s">
        <v>13981</v>
      </c>
      <c r="B2114" s="611" t="s">
        <v>13677</v>
      </c>
      <c r="C2114" s="613" t="s">
        <v>13676</v>
      </c>
      <c r="D2114" s="613" t="s">
        <v>13675</v>
      </c>
      <c r="E2114" s="684" t="s">
        <v>13674</v>
      </c>
      <c r="F2114" s="684"/>
      <c r="G2114" s="612" t="s">
        <v>13673</v>
      </c>
      <c r="H2114" s="611" t="s">
        <v>13672</v>
      </c>
      <c r="I2114" s="611" t="s">
        <v>13671</v>
      </c>
      <c r="J2114" s="611" t="s">
        <v>13670</v>
      </c>
    </row>
    <row r="2115" spans="1:10" ht="48" customHeight="1">
      <c r="A2115" s="609" t="s">
        <v>13669</v>
      </c>
      <c r="B2115" s="610" t="s">
        <v>14171</v>
      </c>
      <c r="C2115" s="609" t="s">
        <v>20</v>
      </c>
      <c r="D2115" s="609" t="s">
        <v>4026</v>
      </c>
      <c r="E2115" s="685" t="s">
        <v>13703</v>
      </c>
      <c r="F2115" s="685"/>
      <c r="G2115" s="608" t="s">
        <v>1</v>
      </c>
      <c r="H2115" s="607">
        <v>1</v>
      </c>
      <c r="I2115" s="606">
        <v>116.26</v>
      </c>
      <c r="J2115" s="606">
        <v>116.26</v>
      </c>
    </row>
    <row r="2116" spans="1:10" ht="24" customHeight="1">
      <c r="A2116" s="617" t="s">
        <v>13683</v>
      </c>
      <c r="B2116" s="618" t="s">
        <v>13702</v>
      </c>
      <c r="C2116" s="617" t="s">
        <v>20</v>
      </c>
      <c r="D2116" s="617" t="s">
        <v>7677</v>
      </c>
      <c r="E2116" s="686" t="s">
        <v>13690</v>
      </c>
      <c r="F2116" s="686"/>
      <c r="G2116" s="616" t="s">
        <v>3</v>
      </c>
      <c r="H2116" s="615">
        <v>0.41439999999999999</v>
      </c>
      <c r="I2116" s="614">
        <v>18.3</v>
      </c>
      <c r="J2116" s="614">
        <v>7.58</v>
      </c>
    </row>
    <row r="2117" spans="1:10" ht="24" customHeight="1">
      <c r="A2117" s="617" t="s">
        <v>13683</v>
      </c>
      <c r="B2117" s="618" t="s">
        <v>13701</v>
      </c>
      <c r="C2117" s="617" t="s">
        <v>20</v>
      </c>
      <c r="D2117" s="617" t="s">
        <v>7662</v>
      </c>
      <c r="E2117" s="686" t="s">
        <v>13690</v>
      </c>
      <c r="F2117" s="686"/>
      <c r="G2117" s="616" t="s">
        <v>3</v>
      </c>
      <c r="H2117" s="615">
        <v>0.17269999999999999</v>
      </c>
      <c r="I2117" s="614">
        <v>14</v>
      </c>
      <c r="J2117" s="614">
        <v>2.41</v>
      </c>
    </row>
    <row r="2118" spans="1:10" ht="36" customHeight="1">
      <c r="A2118" s="604" t="s">
        <v>13666</v>
      </c>
      <c r="B2118" s="605" t="s">
        <v>14170</v>
      </c>
      <c r="C2118" s="604" t="s">
        <v>20</v>
      </c>
      <c r="D2118" s="604" t="s">
        <v>10884</v>
      </c>
      <c r="E2118" s="682" t="s">
        <v>13664</v>
      </c>
      <c r="F2118" s="682"/>
      <c r="G2118" s="603" t="s">
        <v>1</v>
      </c>
      <c r="H2118" s="602">
        <v>1</v>
      </c>
      <c r="I2118" s="601">
        <v>106.27</v>
      </c>
      <c r="J2118" s="601">
        <v>106.27</v>
      </c>
    </row>
    <row r="2119" spans="1:10" ht="25.5">
      <c r="A2119" s="600"/>
      <c r="B2119" s="600"/>
      <c r="C2119" s="600"/>
      <c r="D2119" s="600"/>
      <c r="E2119" s="600" t="s">
        <v>13662</v>
      </c>
      <c r="F2119" s="599">
        <v>4.2105835053786809</v>
      </c>
      <c r="G2119" s="600" t="s">
        <v>13661</v>
      </c>
      <c r="H2119" s="599">
        <v>3.54</v>
      </c>
      <c r="I2119" s="600" t="s">
        <v>13660</v>
      </c>
      <c r="J2119" s="599">
        <v>7.75</v>
      </c>
    </row>
    <row r="2120" spans="1:10" ht="15" thickBot="1">
      <c r="A2120" s="600"/>
      <c r="B2120" s="600"/>
      <c r="C2120" s="600"/>
      <c r="D2120" s="600"/>
      <c r="E2120" s="600" t="s">
        <v>13659</v>
      </c>
      <c r="F2120" s="599">
        <v>32.200000000000003</v>
      </c>
      <c r="G2120" s="600"/>
      <c r="H2120" s="683" t="s">
        <v>13658</v>
      </c>
      <c r="I2120" s="683"/>
      <c r="J2120" s="599">
        <v>148.46</v>
      </c>
    </row>
    <row r="2121" spans="1:10" ht="0.95" customHeight="1" thickTop="1">
      <c r="A2121" s="598"/>
      <c r="B2121" s="598"/>
      <c r="C2121" s="598"/>
      <c r="D2121" s="598"/>
      <c r="E2121" s="598"/>
      <c r="F2121" s="598"/>
      <c r="G2121" s="598"/>
      <c r="H2121" s="598"/>
      <c r="I2121" s="598"/>
      <c r="J2121" s="598"/>
    </row>
    <row r="2122" spans="1:10" ht="18" customHeight="1">
      <c r="A2122" s="613" t="s">
        <v>13981</v>
      </c>
      <c r="B2122" s="611" t="s">
        <v>13677</v>
      </c>
      <c r="C2122" s="613" t="s">
        <v>13676</v>
      </c>
      <c r="D2122" s="613" t="s">
        <v>13675</v>
      </c>
      <c r="E2122" s="684" t="s">
        <v>13674</v>
      </c>
      <c r="F2122" s="684"/>
      <c r="G2122" s="612" t="s">
        <v>13673</v>
      </c>
      <c r="H2122" s="611" t="s">
        <v>13672</v>
      </c>
      <c r="I2122" s="611" t="s">
        <v>13671</v>
      </c>
      <c r="J2122" s="611" t="s">
        <v>13670</v>
      </c>
    </row>
    <row r="2123" spans="1:10" ht="24" customHeight="1">
      <c r="A2123" s="609" t="s">
        <v>13669</v>
      </c>
      <c r="B2123" s="610" t="s">
        <v>14169</v>
      </c>
      <c r="C2123" s="609" t="s">
        <v>20</v>
      </c>
      <c r="D2123" s="609" t="s">
        <v>4044</v>
      </c>
      <c r="E2123" s="685" t="s">
        <v>13703</v>
      </c>
      <c r="F2123" s="685"/>
      <c r="G2123" s="608" t="s">
        <v>1</v>
      </c>
      <c r="H2123" s="607">
        <v>1</v>
      </c>
      <c r="I2123" s="606">
        <v>37.54</v>
      </c>
      <c r="J2123" s="606">
        <v>37.54</v>
      </c>
    </row>
    <row r="2124" spans="1:10" ht="24" customHeight="1">
      <c r="A2124" s="617" t="s">
        <v>13683</v>
      </c>
      <c r="B2124" s="618" t="s">
        <v>13702</v>
      </c>
      <c r="C2124" s="617" t="s">
        <v>20</v>
      </c>
      <c r="D2124" s="617" t="s">
        <v>7677</v>
      </c>
      <c r="E2124" s="686" t="s">
        <v>13690</v>
      </c>
      <c r="F2124" s="686"/>
      <c r="G2124" s="616" t="s">
        <v>3</v>
      </c>
      <c r="H2124" s="615">
        <v>0.16550000000000001</v>
      </c>
      <c r="I2124" s="614">
        <v>18.3</v>
      </c>
      <c r="J2124" s="614">
        <v>3.02</v>
      </c>
    </row>
    <row r="2125" spans="1:10" ht="24" customHeight="1">
      <c r="A2125" s="617" t="s">
        <v>13683</v>
      </c>
      <c r="B2125" s="618" t="s">
        <v>13701</v>
      </c>
      <c r="C2125" s="617" t="s">
        <v>20</v>
      </c>
      <c r="D2125" s="617" t="s">
        <v>7662</v>
      </c>
      <c r="E2125" s="686" t="s">
        <v>13690</v>
      </c>
      <c r="F2125" s="686"/>
      <c r="G2125" s="616" t="s">
        <v>3</v>
      </c>
      <c r="H2125" s="615">
        <v>6.9000000000000006E-2</v>
      </c>
      <c r="I2125" s="614">
        <v>14</v>
      </c>
      <c r="J2125" s="614">
        <v>0.96</v>
      </c>
    </row>
    <row r="2126" spans="1:10" ht="24" customHeight="1">
      <c r="A2126" s="604" t="s">
        <v>13666</v>
      </c>
      <c r="B2126" s="605" t="s">
        <v>14164</v>
      </c>
      <c r="C2126" s="604" t="s">
        <v>20</v>
      </c>
      <c r="D2126" s="604" t="s">
        <v>10798</v>
      </c>
      <c r="E2126" s="682" t="s">
        <v>13664</v>
      </c>
      <c r="F2126" s="682"/>
      <c r="G2126" s="603" t="s">
        <v>1</v>
      </c>
      <c r="H2126" s="602">
        <v>1</v>
      </c>
      <c r="I2126" s="601">
        <v>30.49</v>
      </c>
      <c r="J2126" s="601">
        <v>30.49</v>
      </c>
    </row>
    <row r="2127" spans="1:10" ht="24" customHeight="1">
      <c r="A2127" s="604" t="s">
        <v>13666</v>
      </c>
      <c r="B2127" s="605" t="s">
        <v>14168</v>
      </c>
      <c r="C2127" s="604" t="s">
        <v>20</v>
      </c>
      <c r="D2127" s="604" t="s">
        <v>12144</v>
      </c>
      <c r="E2127" s="682" t="s">
        <v>13664</v>
      </c>
      <c r="F2127" s="682"/>
      <c r="G2127" s="603" t="s">
        <v>1</v>
      </c>
      <c r="H2127" s="602">
        <v>1</v>
      </c>
      <c r="I2127" s="601">
        <v>3.07</v>
      </c>
      <c r="J2127" s="601">
        <v>3.07</v>
      </c>
    </row>
    <row r="2128" spans="1:10" ht="25.5">
      <c r="A2128" s="600"/>
      <c r="B2128" s="600"/>
      <c r="C2128" s="600"/>
      <c r="D2128" s="600"/>
      <c r="E2128" s="600" t="s">
        <v>13662</v>
      </c>
      <c r="F2128" s="599">
        <v>1.6788003911767901</v>
      </c>
      <c r="G2128" s="600" t="s">
        <v>13661</v>
      </c>
      <c r="H2128" s="599">
        <v>1.41</v>
      </c>
      <c r="I2128" s="600" t="s">
        <v>13660</v>
      </c>
      <c r="J2128" s="599">
        <v>3.09</v>
      </c>
    </row>
    <row r="2129" spans="1:10" ht="15" thickBot="1">
      <c r="A2129" s="600"/>
      <c r="B2129" s="600"/>
      <c r="C2129" s="600"/>
      <c r="D2129" s="600"/>
      <c r="E2129" s="600" t="s">
        <v>13659</v>
      </c>
      <c r="F2129" s="599">
        <v>10.39</v>
      </c>
      <c r="G2129" s="600"/>
      <c r="H2129" s="683" t="s">
        <v>13658</v>
      </c>
      <c r="I2129" s="683"/>
      <c r="J2129" s="599">
        <v>47.93</v>
      </c>
    </row>
    <row r="2130" spans="1:10" ht="0.95" customHeight="1" thickTop="1">
      <c r="A2130" s="598"/>
      <c r="B2130" s="598"/>
      <c r="C2130" s="598"/>
      <c r="D2130" s="598"/>
      <c r="E2130" s="598"/>
      <c r="F2130" s="598"/>
      <c r="G2130" s="598"/>
      <c r="H2130" s="598"/>
      <c r="I2130" s="598"/>
      <c r="J2130" s="598"/>
    </row>
    <row r="2131" spans="1:10" ht="18" customHeight="1">
      <c r="A2131" s="613" t="s">
        <v>13981</v>
      </c>
      <c r="B2131" s="611" t="s">
        <v>13677</v>
      </c>
      <c r="C2131" s="613" t="s">
        <v>13676</v>
      </c>
      <c r="D2131" s="613" t="s">
        <v>13675</v>
      </c>
      <c r="E2131" s="684" t="s">
        <v>13674</v>
      </c>
      <c r="F2131" s="684"/>
      <c r="G2131" s="612" t="s">
        <v>13673</v>
      </c>
      <c r="H2131" s="611" t="s">
        <v>13672</v>
      </c>
      <c r="I2131" s="611" t="s">
        <v>13671</v>
      </c>
      <c r="J2131" s="611" t="s">
        <v>13670</v>
      </c>
    </row>
    <row r="2132" spans="1:10" ht="24" customHeight="1">
      <c r="A2132" s="609" t="s">
        <v>13669</v>
      </c>
      <c r="B2132" s="610" t="s">
        <v>14167</v>
      </c>
      <c r="C2132" s="609" t="s">
        <v>20</v>
      </c>
      <c r="D2132" s="609" t="s">
        <v>4144</v>
      </c>
      <c r="E2132" s="685" t="s">
        <v>13703</v>
      </c>
      <c r="F2132" s="685"/>
      <c r="G2132" s="608" t="s">
        <v>1</v>
      </c>
      <c r="H2132" s="607">
        <v>1</v>
      </c>
      <c r="I2132" s="606">
        <v>60.54</v>
      </c>
      <c r="J2132" s="606">
        <v>60.54</v>
      </c>
    </row>
    <row r="2133" spans="1:10" ht="24" customHeight="1">
      <c r="A2133" s="617" t="s">
        <v>13683</v>
      </c>
      <c r="B2133" s="618" t="s">
        <v>13702</v>
      </c>
      <c r="C2133" s="617" t="s">
        <v>20</v>
      </c>
      <c r="D2133" s="617" t="s">
        <v>7677</v>
      </c>
      <c r="E2133" s="686" t="s">
        <v>13690</v>
      </c>
      <c r="F2133" s="686"/>
      <c r="G2133" s="616" t="s">
        <v>3</v>
      </c>
      <c r="H2133" s="615">
        <v>2.7400000000000001E-2</v>
      </c>
      <c r="I2133" s="614">
        <v>18.3</v>
      </c>
      <c r="J2133" s="614">
        <v>0.5</v>
      </c>
    </row>
    <row r="2134" spans="1:10" ht="24" customHeight="1">
      <c r="A2134" s="617" t="s">
        <v>13683</v>
      </c>
      <c r="B2134" s="618" t="s">
        <v>13701</v>
      </c>
      <c r="C2134" s="617" t="s">
        <v>20</v>
      </c>
      <c r="D2134" s="617" t="s">
        <v>7662</v>
      </c>
      <c r="E2134" s="686" t="s">
        <v>13690</v>
      </c>
      <c r="F2134" s="686"/>
      <c r="G2134" s="616" t="s">
        <v>3</v>
      </c>
      <c r="H2134" s="615">
        <v>2.7400000000000001E-2</v>
      </c>
      <c r="I2134" s="614">
        <v>14</v>
      </c>
      <c r="J2134" s="614">
        <v>0.38</v>
      </c>
    </row>
    <row r="2135" spans="1:10" ht="24" customHeight="1">
      <c r="A2135" s="604" t="s">
        <v>13666</v>
      </c>
      <c r="B2135" s="605" t="s">
        <v>14166</v>
      </c>
      <c r="C2135" s="604" t="s">
        <v>20</v>
      </c>
      <c r="D2135" s="604" t="s">
        <v>10799</v>
      </c>
      <c r="E2135" s="682" t="s">
        <v>13664</v>
      </c>
      <c r="F2135" s="682"/>
      <c r="G2135" s="603" t="s">
        <v>1</v>
      </c>
      <c r="H2135" s="602">
        <v>1</v>
      </c>
      <c r="I2135" s="601">
        <v>59.66</v>
      </c>
      <c r="J2135" s="601">
        <v>59.66</v>
      </c>
    </row>
    <row r="2136" spans="1:10" ht="25.5">
      <c r="A2136" s="600"/>
      <c r="B2136" s="600"/>
      <c r="C2136" s="600"/>
      <c r="D2136" s="600"/>
      <c r="E2136" s="600" t="s">
        <v>13662</v>
      </c>
      <c r="F2136" s="599">
        <v>0.35857872432902316</v>
      </c>
      <c r="G2136" s="600" t="s">
        <v>13661</v>
      </c>
      <c r="H2136" s="599">
        <v>0.3</v>
      </c>
      <c r="I2136" s="600" t="s">
        <v>13660</v>
      </c>
      <c r="J2136" s="599">
        <v>0.66</v>
      </c>
    </row>
    <row r="2137" spans="1:10" ht="15" thickBot="1">
      <c r="A2137" s="600"/>
      <c r="B2137" s="600"/>
      <c r="C2137" s="600"/>
      <c r="D2137" s="600"/>
      <c r="E2137" s="600" t="s">
        <v>13659</v>
      </c>
      <c r="F2137" s="599">
        <v>16.760000000000002</v>
      </c>
      <c r="G2137" s="600"/>
      <c r="H2137" s="683" t="s">
        <v>13658</v>
      </c>
      <c r="I2137" s="683"/>
      <c r="J2137" s="599">
        <v>77.3</v>
      </c>
    </row>
    <row r="2138" spans="1:10" ht="0.95" customHeight="1" thickTop="1">
      <c r="A2138" s="598"/>
      <c r="B2138" s="598"/>
      <c r="C2138" s="598"/>
      <c r="D2138" s="598"/>
      <c r="E2138" s="598"/>
      <c r="F2138" s="598"/>
      <c r="G2138" s="598"/>
      <c r="H2138" s="598"/>
      <c r="I2138" s="598"/>
      <c r="J2138" s="598"/>
    </row>
    <row r="2139" spans="1:10" ht="18" customHeight="1">
      <c r="A2139" s="613" t="s">
        <v>13981</v>
      </c>
      <c r="B2139" s="611" t="s">
        <v>13677</v>
      </c>
      <c r="C2139" s="613" t="s">
        <v>13676</v>
      </c>
      <c r="D2139" s="613" t="s">
        <v>13675</v>
      </c>
      <c r="E2139" s="684" t="s">
        <v>13674</v>
      </c>
      <c r="F2139" s="684"/>
      <c r="G2139" s="612" t="s">
        <v>13673</v>
      </c>
      <c r="H2139" s="611" t="s">
        <v>13672</v>
      </c>
      <c r="I2139" s="611" t="s">
        <v>13671</v>
      </c>
      <c r="J2139" s="611" t="s">
        <v>13670</v>
      </c>
    </row>
    <row r="2140" spans="1:10" ht="24" customHeight="1">
      <c r="A2140" s="609" t="s">
        <v>13669</v>
      </c>
      <c r="B2140" s="610" t="s">
        <v>14165</v>
      </c>
      <c r="C2140" s="609" t="s">
        <v>20</v>
      </c>
      <c r="D2140" s="609" t="s">
        <v>4145</v>
      </c>
      <c r="E2140" s="685" t="s">
        <v>13703</v>
      </c>
      <c r="F2140" s="685"/>
      <c r="G2140" s="608" t="s">
        <v>1</v>
      </c>
      <c r="H2140" s="607">
        <v>1</v>
      </c>
      <c r="I2140" s="606">
        <v>31.37</v>
      </c>
      <c r="J2140" s="606">
        <v>31.37</v>
      </c>
    </row>
    <row r="2141" spans="1:10" ht="24" customHeight="1">
      <c r="A2141" s="617" t="s">
        <v>13683</v>
      </c>
      <c r="B2141" s="618" t="s">
        <v>13702</v>
      </c>
      <c r="C2141" s="617" t="s">
        <v>20</v>
      </c>
      <c r="D2141" s="617" t="s">
        <v>7677</v>
      </c>
      <c r="E2141" s="686" t="s">
        <v>13690</v>
      </c>
      <c r="F2141" s="686"/>
      <c r="G2141" s="616" t="s">
        <v>3</v>
      </c>
      <c r="H2141" s="615">
        <v>2.7400000000000001E-2</v>
      </c>
      <c r="I2141" s="614">
        <v>18.3</v>
      </c>
      <c r="J2141" s="614">
        <v>0.5</v>
      </c>
    </row>
    <row r="2142" spans="1:10" ht="24" customHeight="1">
      <c r="A2142" s="617" t="s">
        <v>13683</v>
      </c>
      <c r="B2142" s="618" t="s">
        <v>13701</v>
      </c>
      <c r="C2142" s="617" t="s">
        <v>20</v>
      </c>
      <c r="D2142" s="617" t="s">
        <v>7662</v>
      </c>
      <c r="E2142" s="686" t="s">
        <v>13690</v>
      </c>
      <c r="F2142" s="686"/>
      <c r="G2142" s="616" t="s">
        <v>3</v>
      </c>
      <c r="H2142" s="615">
        <v>2.7400000000000001E-2</v>
      </c>
      <c r="I2142" s="614">
        <v>14</v>
      </c>
      <c r="J2142" s="614">
        <v>0.38</v>
      </c>
    </row>
    <row r="2143" spans="1:10" ht="24" customHeight="1">
      <c r="A2143" s="604" t="s">
        <v>13666</v>
      </c>
      <c r="B2143" s="605" t="s">
        <v>14164</v>
      </c>
      <c r="C2143" s="604" t="s">
        <v>20</v>
      </c>
      <c r="D2143" s="604" t="s">
        <v>10798</v>
      </c>
      <c r="E2143" s="682" t="s">
        <v>13664</v>
      </c>
      <c r="F2143" s="682"/>
      <c r="G2143" s="603" t="s">
        <v>1</v>
      </c>
      <c r="H2143" s="602">
        <v>1</v>
      </c>
      <c r="I2143" s="601">
        <v>30.49</v>
      </c>
      <c r="J2143" s="601">
        <v>30.49</v>
      </c>
    </row>
    <row r="2144" spans="1:10" ht="25.5">
      <c r="A2144" s="600"/>
      <c r="B2144" s="600"/>
      <c r="C2144" s="600"/>
      <c r="D2144" s="600"/>
      <c r="E2144" s="600" t="s">
        <v>13662</v>
      </c>
      <c r="F2144" s="599">
        <v>0.35857872432902316</v>
      </c>
      <c r="G2144" s="600" t="s">
        <v>13661</v>
      </c>
      <c r="H2144" s="599">
        <v>0.3</v>
      </c>
      <c r="I2144" s="600" t="s">
        <v>13660</v>
      </c>
      <c r="J2144" s="599">
        <v>0.66</v>
      </c>
    </row>
    <row r="2145" spans="1:10" ht="15" thickBot="1">
      <c r="A2145" s="600"/>
      <c r="B2145" s="600"/>
      <c r="C2145" s="600"/>
      <c r="D2145" s="600"/>
      <c r="E2145" s="600" t="s">
        <v>13659</v>
      </c>
      <c r="F2145" s="599">
        <v>8.68</v>
      </c>
      <c r="G2145" s="600"/>
      <c r="H2145" s="683" t="s">
        <v>13658</v>
      </c>
      <c r="I2145" s="683"/>
      <c r="J2145" s="599">
        <v>40.049999999999997</v>
      </c>
    </row>
    <row r="2146" spans="1:10" ht="0.95" customHeight="1" thickTop="1">
      <c r="A2146" s="598"/>
      <c r="B2146" s="598"/>
      <c r="C2146" s="598"/>
      <c r="D2146" s="598"/>
      <c r="E2146" s="598"/>
      <c r="F2146" s="598"/>
      <c r="G2146" s="598"/>
      <c r="H2146" s="598"/>
      <c r="I2146" s="598"/>
      <c r="J2146" s="598"/>
    </row>
    <row r="2147" spans="1:10" ht="18" customHeight="1">
      <c r="A2147" s="613" t="s">
        <v>13981</v>
      </c>
      <c r="B2147" s="611" t="s">
        <v>13677</v>
      </c>
      <c r="C2147" s="613" t="s">
        <v>13676</v>
      </c>
      <c r="D2147" s="613" t="s">
        <v>13675</v>
      </c>
      <c r="E2147" s="684" t="s">
        <v>13674</v>
      </c>
      <c r="F2147" s="684"/>
      <c r="G2147" s="612" t="s">
        <v>13673</v>
      </c>
      <c r="H2147" s="611" t="s">
        <v>13672</v>
      </c>
      <c r="I2147" s="611" t="s">
        <v>13671</v>
      </c>
      <c r="J2147" s="611" t="s">
        <v>13670</v>
      </c>
    </row>
    <row r="2148" spans="1:10" ht="24" customHeight="1">
      <c r="A2148" s="609" t="s">
        <v>13669</v>
      </c>
      <c r="B2148" s="610" t="s">
        <v>14163</v>
      </c>
      <c r="C2148" s="609" t="s">
        <v>20</v>
      </c>
      <c r="D2148" s="609" t="s">
        <v>4140</v>
      </c>
      <c r="E2148" s="685" t="s">
        <v>13703</v>
      </c>
      <c r="F2148" s="685"/>
      <c r="G2148" s="608" t="s">
        <v>1</v>
      </c>
      <c r="H2148" s="607">
        <v>1</v>
      </c>
      <c r="I2148" s="606">
        <v>28.17</v>
      </c>
      <c r="J2148" s="606">
        <v>28.17</v>
      </c>
    </row>
    <row r="2149" spans="1:10" ht="24" customHeight="1">
      <c r="A2149" s="617" t="s">
        <v>13683</v>
      </c>
      <c r="B2149" s="618" t="s">
        <v>13702</v>
      </c>
      <c r="C2149" s="617" t="s">
        <v>20</v>
      </c>
      <c r="D2149" s="617" t="s">
        <v>7677</v>
      </c>
      <c r="E2149" s="686" t="s">
        <v>13690</v>
      </c>
      <c r="F2149" s="686"/>
      <c r="G2149" s="616" t="s">
        <v>3</v>
      </c>
      <c r="H2149" s="615">
        <v>1.6799999999999999E-2</v>
      </c>
      <c r="I2149" s="614">
        <v>18.3</v>
      </c>
      <c r="J2149" s="614">
        <v>0.3</v>
      </c>
    </row>
    <row r="2150" spans="1:10" ht="24" customHeight="1">
      <c r="A2150" s="617" t="s">
        <v>13683</v>
      </c>
      <c r="B2150" s="618" t="s">
        <v>13701</v>
      </c>
      <c r="C2150" s="617" t="s">
        <v>20</v>
      </c>
      <c r="D2150" s="617" t="s">
        <v>7662</v>
      </c>
      <c r="E2150" s="686" t="s">
        <v>13690</v>
      </c>
      <c r="F2150" s="686"/>
      <c r="G2150" s="616" t="s">
        <v>3</v>
      </c>
      <c r="H2150" s="615">
        <v>1.6799999999999999E-2</v>
      </c>
      <c r="I2150" s="614">
        <v>14</v>
      </c>
      <c r="J2150" s="614">
        <v>0.23</v>
      </c>
    </row>
    <row r="2151" spans="1:10" ht="24" customHeight="1">
      <c r="A2151" s="604" t="s">
        <v>13666</v>
      </c>
      <c r="B2151" s="605" t="s">
        <v>14162</v>
      </c>
      <c r="C2151" s="604" t="s">
        <v>20</v>
      </c>
      <c r="D2151" s="604" t="s">
        <v>10273</v>
      </c>
      <c r="E2151" s="682" t="s">
        <v>13664</v>
      </c>
      <c r="F2151" s="682"/>
      <c r="G2151" s="603" t="s">
        <v>1</v>
      </c>
      <c r="H2151" s="602">
        <v>2.1000000000000001E-2</v>
      </c>
      <c r="I2151" s="601">
        <v>3.78</v>
      </c>
      <c r="J2151" s="601">
        <v>7.0000000000000007E-2</v>
      </c>
    </row>
    <row r="2152" spans="1:10" ht="24" customHeight="1">
      <c r="A2152" s="604" t="s">
        <v>13666</v>
      </c>
      <c r="B2152" s="605" t="s">
        <v>14161</v>
      </c>
      <c r="C2152" s="604" t="s">
        <v>20</v>
      </c>
      <c r="D2152" s="604" t="s">
        <v>12006</v>
      </c>
      <c r="E2152" s="682" t="s">
        <v>13664</v>
      </c>
      <c r="F2152" s="682"/>
      <c r="G2152" s="603" t="s">
        <v>1</v>
      </c>
      <c r="H2152" s="602">
        <v>1</v>
      </c>
      <c r="I2152" s="601">
        <v>27.57</v>
      </c>
      <c r="J2152" s="601">
        <v>27.57</v>
      </c>
    </row>
    <row r="2153" spans="1:10" ht="25.5">
      <c r="A2153" s="600"/>
      <c r="B2153" s="600"/>
      <c r="C2153" s="600"/>
      <c r="D2153" s="600"/>
      <c r="E2153" s="600" t="s">
        <v>13662</v>
      </c>
      <c r="F2153" s="599">
        <v>0.22275344996196891</v>
      </c>
      <c r="G2153" s="600" t="s">
        <v>13661</v>
      </c>
      <c r="H2153" s="599">
        <v>0.19</v>
      </c>
      <c r="I2153" s="600" t="s">
        <v>13660</v>
      </c>
      <c r="J2153" s="599">
        <v>0.41</v>
      </c>
    </row>
    <row r="2154" spans="1:10" ht="15" thickBot="1">
      <c r="A2154" s="600"/>
      <c r="B2154" s="600"/>
      <c r="C2154" s="600"/>
      <c r="D2154" s="600"/>
      <c r="E2154" s="600" t="s">
        <v>13659</v>
      </c>
      <c r="F2154" s="599">
        <v>7.8</v>
      </c>
      <c r="G2154" s="600"/>
      <c r="H2154" s="683" t="s">
        <v>13658</v>
      </c>
      <c r="I2154" s="683"/>
      <c r="J2154" s="599">
        <v>35.97</v>
      </c>
    </row>
    <row r="2155" spans="1:10" ht="0.95" customHeight="1" thickTop="1">
      <c r="A2155" s="598"/>
      <c r="B2155" s="598"/>
      <c r="C2155" s="598"/>
      <c r="D2155" s="598"/>
      <c r="E2155" s="598"/>
      <c r="F2155" s="598"/>
      <c r="G2155" s="598"/>
      <c r="H2155" s="598"/>
      <c r="I2155" s="598"/>
      <c r="J2155" s="598"/>
    </row>
    <row r="2156" spans="1:10" ht="18" customHeight="1">
      <c r="A2156" s="613" t="s">
        <v>13981</v>
      </c>
      <c r="B2156" s="611" t="s">
        <v>13677</v>
      </c>
      <c r="C2156" s="613" t="s">
        <v>13676</v>
      </c>
      <c r="D2156" s="613" t="s">
        <v>13675</v>
      </c>
      <c r="E2156" s="684" t="s">
        <v>13674</v>
      </c>
      <c r="F2156" s="684"/>
      <c r="G2156" s="612" t="s">
        <v>13673</v>
      </c>
      <c r="H2156" s="611" t="s">
        <v>13672</v>
      </c>
      <c r="I2156" s="611" t="s">
        <v>13671</v>
      </c>
      <c r="J2156" s="611" t="s">
        <v>13670</v>
      </c>
    </row>
    <row r="2157" spans="1:10" ht="24" customHeight="1">
      <c r="A2157" s="609" t="s">
        <v>13669</v>
      </c>
      <c r="B2157" s="610" t="s">
        <v>14160</v>
      </c>
      <c r="C2157" s="609" t="s">
        <v>20</v>
      </c>
      <c r="D2157" s="609" t="s">
        <v>4257</v>
      </c>
      <c r="E2157" s="685" t="s">
        <v>13703</v>
      </c>
      <c r="F2157" s="685"/>
      <c r="G2157" s="608" t="s">
        <v>1</v>
      </c>
      <c r="H2157" s="607">
        <v>1</v>
      </c>
      <c r="I2157" s="606">
        <v>110.44</v>
      </c>
      <c r="J2157" s="606">
        <v>110.44</v>
      </c>
    </row>
    <row r="2158" spans="1:10" ht="24" customHeight="1">
      <c r="A2158" s="617" t="s">
        <v>13683</v>
      </c>
      <c r="B2158" s="618" t="s">
        <v>13702</v>
      </c>
      <c r="C2158" s="617" t="s">
        <v>20</v>
      </c>
      <c r="D2158" s="617" t="s">
        <v>7677</v>
      </c>
      <c r="E2158" s="686" t="s">
        <v>13690</v>
      </c>
      <c r="F2158" s="686"/>
      <c r="G2158" s="616" t="s">
        <v>3</v>
      </c>
      <c r="H2158" s="615">
        <v>1.1328</v>
      </c>
      <c r="I2158" s="614">
        <v>18.3</v>
      </c>
      <c r="J2158" s="614">
        <v>20.73</v>
      </c>
    </row>
    <row r="2159" spans="1:10" ht="24" customHeight="1">
      <c r="A2159" s="617" t="s">
        <v>13683</v>
      </c>
      <c r="B2159" s="618" t="s">
        <v>13701</v>
      </c>
      <c r="C2159" s="617" t="s">
        <v>20</v>
      </c>
      <c r="D2159" s="617" t="s">
        <v>7662</v>
      </c>
      <c r="E2159" s="686" t="s">
        <v>13690</v>
      </c>
      <c r="F2159" s="686"/>
      <c r="G2159" s="616" t="s">
        <v>3</v>
      </c>
      <c r="H2159" s="615">
        <v>1.1328</v>
      </c>
      <c r="I2159" s="614">
        <v>14</v>
      </c>
      <c r="J2159" s="614">
        <v>15.85</v>
      </c>
    </row>
    <row r="2160" spans="1:10" ht="24" customHeight="1">
      <c r="A2160" s="604" t="s">
        <v>13666</v>
      </c>
      <c r="B2160" s="605" t="s">
        <v>14159</v>
      </c>
      <c r="C2160" s="604" t="s">
        <v>20</v>
      </c>
      <c r="D2160" s="604" t="s">
        <v>8527</v>
      </c>
      <c r="E2160" s="682" t="s">
        <v>13664</v>
      </c>
      <c r="F2160" s="682"/>
      <c r="G2160" s="603" t="s">
        <v>1</v>
      </c>
      <c r="H2160" s="602">
        <v>1</v>
      </c>
      <c r="I2160" s="601">
        <v>73.86</v>
      </c>
      <c r="J2160" s="601">
        <v>73.86</v>
      </c>
    </row>
    <row r="2161" spans="1:10" ht="25.5">
      <c r="A2161" s="600"/>
      <c r="B2161" s="600"/>
      <c r="C2161" s="600"/>
      <c r="D2161" s="600"/>
      <c r="E2161" s="600" t="s">
        <v>13662</v>
      </c>
      <c r="F2161" s="599">
        <v>15.185265674236662</v>
      </c>
      <c r="G2161" s="600" t="s">
        <v>13661</v>
      </c>
      <c r="H2161" s="599">
        <v>12.76</v>
      </c>
      <c r="I2161" s="600" t="s">
        <v>13660</v>
      </c>
      <c r="J2161" s="599">
        <v>27.95</v>
      </c>
    </row>
    <row r="2162" spans="1:10" ht="15" thickBot="1">
      <c r="A2162" s="600"/>
      <c r="B2162" s="600"/>
      <c r="C2162" s="600"/>
      <c r="D2162" s="600"/>
      <c r="E2162" s="600" t="s">
        <v>13659</v>
      </c>
      <c r="F2162" s="599">
        <v>30.59</v>
      </c>
      <c r="G2162" s="600"/>
      <c r="H2162" s="683" t="s">
        <v>13658</v>
      </c>
      <c r="I2162" s="683"/>
      <c r="J2162" s="599">
        <v>141.03</v>
      </c>
    </row>
    <row r="2163" spans="1:10" ht="0.95" customHeight="1" thickTop="1">
      <c r="A2163" s="598"/>
      <c r="B2163" s="598"/>
      <c r="C2163" s="598"/>
      <c r="D2163" s="598"/>
      <c r="E2163" s="598"/>
      <c r="F2163" s="598"/>
      <c r="G2163" s="598"/>
      <c r="H2163" s="598"/>
      <c r="I2163" s="598"/>
      <c r="J2163" s="598"/>
    </row>
    <row r="2164" spans="1:10" ht="18" customHeight="1">
      <c r="A2164" s="613" t="s">
        <v>13981</v>
      </c>
      <c r="B2164" s="611" t="s">
        <v>13677</v>
      </c>
      <c r="C2164" s="613" t="s">
        <v>13676</v>
      </c>
      <c r="D2164" s="613" t="s">
        <v>13675</v>
      </c>
      <c r="E2164" s="684" t="s">
        <v>13674</v>
      </c>
      <c r="F2164" s="684"/>
      <c r="G2164" s="612" t="s">
        <v>13673</v>
      </c>
      <c r="H2164" s="611" t="s">
        <v>13672</v>
      </c>
      <c r="I2164" s="611" t="s">
        <v>13671</v>
      </c>
      <c r="J2164" s="611" t="s">
        <v>13670</v>
      </c>
    </row>
    <row r="2165" spans="1:10" ht="24" customHeight="1">
      <c r="A2165" s="609" t="s">
        <v>13669</v>
      </c>
      <c r="B2165" s="610" t="s">
        <v>14153</v>
      </c>
      <c r="C2165" s="609" t="s">
        <v>20</v>
      </c>
      <c r="D2165" s="609" t="s">
        <v>4260</v>
      </c>
      <c r="E2165" s="685" t="s">
        <v>13703</v>
      </c>
      <c r="F2165" s="685"/>
      <c r="G2165" s="608" t="s">
        <v>1</v>
      </c>
      <c r="H2165" s="607">
        <v>1</v>
      </c>
      <c r="I2165" s="606">
        <v>20.010000000000002</v>
      </c>
      <c r="J2165" s="606">
        <v>20.010000000000002</v>
      </c>
    </row>
    <row r="2166" spans="1:10" ht="24" customHeight="1">
      <c r="A2166" s="617" t="s">
        <v>13683</v>
      </c>
      <c r="B2166" s="618" t="s">
        <v>13702</v>
      </c>
      <c r="C2166" s="617" t="s">
        <v>20</v>
      </c>
      <c r="D2166" s="617" t="s">
        <v>7677</v>
      </c>
      <c r="E2166" s="686" t="s">
        <v>13690</v>
      </c>
      <c r="F2166" s="686"/>
      <c r="G2166" s="616" t="s">
        <v>3</v>
      </c>
      <c r="H2166" s="615">
        <v>0.31640000000000001</v>
      </c>
      <c r="I2166" s="614">
        <v>18.3</v>
      </c>
      <c r="J2166" s="614">
        <v>5.79</v>
      </c>
    </row>
    <row r="2167" spans="1:10" ht="24" customHeight="1">
      <c r="A2167" s="617" t="s">
        <v>13683</v>
      </c>
      <c r="B2167" s="618" t="s">
        <v>13701</v>
      </c>
      <c r="C2167" s="617" t="s">
        <v>20</v>
      </c>
      <c r="D2167" s="617" t="s">
        <v>7662</v>
      </c>
      <c r="E2167" s="686" t="s">
        <v>13690</v>
      </c>
      <c r="F2167" s="686"/>
      <c r="G2167" s="616" t="s">
        <v>3</v>
      </c>
      <c r="H2167" s="615">
        <v>0.31640000000000001</v>
      </c>
      <c r="I2167" s="614">
        <v>14</v>
      </c>
      <c r="J2167" s="614">
        <v>4.42</v>
      </c>
    </row>
    <row r="2168" spans="1:10" ht="36" customHeight="1">
      <c r="A2168" s="604" t="s">
        <v>13666</v>
      </c>
      <c r="B2168" s="605" t="s">
        <v>14158</v>
      </c>
      <c r="C2168" s="604" t="s">
        <v>20</v>
      </c>
      <c r="D2168" s="604" t="s">
        <v>11453</v>
      </c>
      <c r="E2168" s="682" t="s">
        <v>13664</v>
      </c>
      <c r="F2168" s="682"/>
      <c r="G2168" s="603" t="s">
        <v>1</v>
      </c>
      <c r="H2168" s="602">
        <v>2</v>
      </c>
      <c r="I2168" s="601">
        <v>0.13</v>
      </c>
      <c r="J2168" s="601">
        <v>0.26</v>
      </c>
    </row>
    <row r="2169" spans="1:10" ht="24" customHeight="1">
      <c r="A2169" s="604" t="s">
        <v>13666</v>
      </c>
      <c r="B2169" s="605" t="s">
        <v>14157</v>
      </c>
      <c r="C2169" s="604" t="s">
        <v>20</v>
      </c>
      <c r="D2169" s="604" t="s">
        <v>12162</v>
      </c>
      <c r="E2169" s="682" t="s">
        <v>13664</v>
      </c>
      <c r="F2169" s="682"/>
      <c r="G2169" s="603" t="s">
        <v>1</v>
      </c>
      <c r="H2169" s="602">
        <v>1</v>
      </c>
      <c r="I2169" s="601">
        <v>9.5399999999999991</v>
      </c>
      <c r="J2169" s="601">
        <v>9.5399999999999991</v>
      </c>
    </row>
    <row r="2170" spans="1:10" ht="25.5">
      <c r="A2170" s="600"/>
      <c r="B2170" s="600"/>
      <c r="C2170" s="600"/>
      <c r="D2170" s="600"/>
      <c r="E2170" s="600" t="s">
        <v>13662</v>
      </c>
      <c r="F2170" s="599">
        <v>4.2377485602520917</v>
      </c>
      <c r="G2170" s="600" t="s">
        <v>13661</v>
      </c>
      <c r="H2170" s="599">
        <v>3.56</v>
      </c>
      <c r="I2170" s="600" t="s">
        <v>13660</v>
      </c>
      <c r="J2170" s="599">
        <v>7.8</v>
      </c>
    </row>
    <row r="2171" spans="1:10" ht="15" thickBot="1">
      <c r="A2171" s="600"/>
      <c r="B2171" s="600"/>
      <c r="C2171" s="600"/>
      <c r="D2171" s="600"/>
      <c r="E2171" s="600" t="s">
        <v>13659</v>
      </c>
      <c r="F2171" s="599">
        <v>5.54</v>
      </c>
      <c r="G2171" s="600"/>
      <c r="H2171" s="683" t="s">
        <v>13658</v>
      </c>
      <c r="I2171" s="683"/>
      <c r="J2171" s="599">
        <v>25.55</v>
      </c>
    </row>
    <row r="2172" spans="1:10" ht="0.95" customHeight="1" thickTop="1">
      <c r="A2172" s="598"/>
      <c r="B2172" s="598"/>
      <c r="C2172" s="598"/>
      <c r="D2172" s="598"/>
      <c r="E2172" s="598"/>
      <c r="F2172" s="598"/>
      <c r="G2172" s="598"/>
      <c r="H2172" s="598"/>
      <c r="I2172" s="598"/>
      <c r="J2172" s="598"/>
    </row>
    <row r="2173" spans="1:10" ht="18" customHeight="1">
      <c r="A2173" s="613" t="s">
        <v>13981</v>
      </c>
      <c r="B2173" s="611" t="s">
        <v>13677</v>
      </c>
      <c r="C2173" s="613" t="s">
        <v>13676</v>
      </c>
      <c r="D2173" s="613" t="s">
        <v>13675</v>
      </c>
      <c r="E2173" s="684" t="s">
        <v>13674</v>
      </c>
      <c r="F2173" s="684"/>
      <c r="G2173" s="612" t="s">
        <v>13673</v>
      </c>
      <c r="H2173" s="611" t="s">
        <v>13672</v>
      </c>
      <c r="I2173" s="611" t="s">
        <v>13671</v>
      </c>
      <c r="J2173" s="611" t="s">
        <v>13670</v>
      </c>
    </row>
    <row r="2174" spans="1:10" ht="24" customHeight="1">
      <c r="A2174" s="609" t="s">
        <v>13669</v>
      </c>
      <c r="B2174" s="610" t="s">
        <v>14156</v>
      </c>
      <c r="C2174" s="609" t="s">
        <v>20</v>
      </c>
      <c r="D2174" s="609" t="s">
        <v>4245</v>
      </c>
      <c r="E2174" s="685" t="s">
        <v>13703</v>
      </c>
      <c r="F2174" s="685"/>
      <c r="G2174" s="608" t="s">
        <v>0</v>
      </c>
      <c r="H2174" s="607">
        <v>1</v>
      </c>
      <c r="I2174" s="606">
        <v>24.57</v>
      </c>
      <c r="J2174" s="606">
        <v>24.57</v>
      </c>
    </row>
    <row r="2175" spans="1:10" ht="24" customHeight="1">
      <c r="A2175" s="617" t="s">
        <v>13683</v>
      </c>
      <c r="B2175" s="618" t="s">
        <v>14153</v>
      </c>
      <c r="C2175" s="617" t="s">
        <v>20</v>
      </c>
      <c r="D2175" s="617" t="s">
        <v>4260</v>
      </c>
      <c r="E2175" s="686" t="s">
        <v>13703</v>
      </c>
      <c r="F2175" s="686"/>
      <c r="G2175" s="616" t="s">
        <v>1</v>
      </c>
      <c r="H2175" s="615">
        <v>0.5</v>
      </c>
      <c r="I2175" s="614">
        <v>20.010000000000002</v>
      </c>
      <c r="J2175" s="614">
        <v>10</v>
      </c>
    </row>
    <row r="2176" spans="1:10" ht="24" customHeight="1">
      <c r="A2176" s="617" t="s">
        <v>13683</v>
      </c>
      <c r="B2176" s="618" t="s">
        <v>13702</v>
      </c>
      <c r="C2176" s="617" t="s">
        <v>20</v>
      </c>
      <c r="D2176" s="617" t="s">
        <v>7677</v>
      </c>
      <c r="E2176" s="686" t="s">
        <v>13690</v>
      </c>
      <c r="F2176" s="686"/>
      <c r="G2176" s="616" t="s">
        <v>3</v>
      </c>
      <c r="H2176" s="615">
        <v>9.5699999999999993E-2</v>
      </c>
      <c r="I2176" s="614">
        <v>18.3</v>
      </c>
      <c r="J2176" s="614">
        <v>1.75</v>
      </c>
    </row>
    <row r="2177" spans="1:10" ht="24" customHeight="1">
      <c r="A2177" s="617" t="s">
        <v>13683</v>
      </c>
      <c r="B2177" s="618" t="s">
        <v>13701</v>
      </c>
      <c r="C2177" s="617" t="s">
        <v>20</v>
      </c>
      <c r="D2177" s="617" t="s">
        <v>7662</v>
      </c>
      <c r="E2177" s="686" t="s">
        <v>13690</v>
      </c>
      <c r="F2177" s="686"/>
      <c r="G2177" s="616" t="s">
        <v>3</v>
      </c>
      <c r="H2177" s="615">
        <v>9.5699999999999993E-2</v>
      </c>
      <c r="I2177" s="614">
        <v>14</v>
      </c>
      <c r="J2177" s="614">
        <v>1.33</v>
      </c>
    </row>
    <row r="2178" spans="1:10" ht="24" customHeight="1">
      <c r="A2178" s="604" t="s">
        <v>13666</v>
      </c>
      <c r="B2178" s="605" t="s">
        <v>14155</v>
      </c>
      <c r="C2178" s="604" t="s">
        <v>20</v>
      </c>
      <c r="D2178" s="604" t="s">
        <v>8805</v>
      </c>
      <c r="E2178" s="682" t="s">
        <v>13664</v>
      </c>
      <c r="F2178" s="682"/>
      <c r="G2178" s="603" t="s">
        <v>0</v>
      </c>
      <c r="H2178" s="602">
        <v>1.05</v>
      </c>
      <c r="I2178" s="601">
        <v>10.95</v>
      </c>
      <c r="J2178" s="601">
        <v>11.49</v>
      </c>
    </row>
    <row r="2179" spans="1:10" ht="25.5">
      <c r="A2179" s="600"/>
      <c r="B2179" s="600"/>
      <c r="C2179" s="600"/>
      <c r="D2179" s="600"/>
      <c r="E2179" s="600" t="s">
        <v>13662</v>
      </c>
      <c r="F2179" s="599">
        <v>3.3956318591763557</v>
      </c>
      <c r="G2179" s="600" t="s">
        <v>13661</v>
      </c>
      <c r="H2179" s="599">
        <v>2.85</v>
      </c>
      <c r="I2179" s="600" t="s">
        <v>13660</v>
      </c>
      <c r="J2179" s="599">
        <v>6.25</v>
      </c>
    </row>
    <row r="2180" spans="1:10" ht="15" thickBot="1">
      <c r="A2180" s="600"/>
      <c r="B2180" s="600"/>
      <c r="C2180" s="600"/>
      <c r="D2180" s="600"/>
      <c r="E2180" s="600" t="s">
        <v>13659</v>
      </c>
      <c r="F2180" s="599">
        <v>6.8</v>
      </c>
      <c r="G2180" s="600"/>
      <c r="H2180" s="683" t="s">
        <v>13658</v>
      </c>
      <c r="I2180" s="683"/>
      <c r="J2180" s="599">
        <v>31.37</v>
      </c>
    </row>
    <row r="2181" spans="1:10" ht="0.95" customHeight="1" thickTop="1">
      <c r="A2181" s="598"/>
      <c r="B2181" s="598"/>
      <c r="C2181" s="598"/>
      <c r="D2181" s="598"/>
      <c r="E2181" s="598"/>
      <c r="F2181" s="598"/>
      <c r="G2181" s="598"/>
      <c r="H2181" s="598"/>
      <c r="I2181" s="598"/>
      <c r="J2181" s="598"/>
    </row>
    <row r="2182" spans="1:10" ht="18" customHeight="1">
      <c r="A2182" s="613" t="s">
        <v>13981</v>
      </c>
      <c r="B2182" s="611" t="s">
        <v>13677</v>
      </c>
      <c r="C2182" s="613" t="s">
        <v>13676</v>
      </c>
      <c r="D2182" s="613" t="s">
        <v>13675</v>
      </c>
      <c r="E2182" s="684" t="s">
        <v>13674</v>
      </c>
      <c r="F2182" s="684"/>
      <c r="G2182" s="612" t="s">
        <v>13673</v>
      </c>
      <c r="H2182" s="611" t="s">
        <v>13672</v>
      </c>
      <c r="I2182" s="611" t="s">
        <v>13671</v>
      </c>
      <c r="J2182" s="611" t="s">
        <v>13670</v>
      </c>
    </row>
    <row r="2183" spans="1:10" ht="24" customHeight="1">
      <c r="A2183" s="609" t="s">
        <v>13669</v>
      </c>
      <c r="B2183" s="610" t="s">
        <v>14154</v>
      </c>
      <c r="C2183" s="609" t="s">
        <v>20</v>
      </c>
      <c r="D2183" s="609" t="s">
        <v>4247</v>
      </c>
      <c r="E2183" s="685" t="s">
        <v>13703</v>
      </c>
      <c r="F2183" s="685"/>
      <c r="G2183" s="608" t="s">
        <v>0</v>
      </c>
      <c r="H2183" s="607">
        <v>1</v>
      </c>
      <c r="I2183" s="606">
        <v>42.69</v>
      </c>
      <c r="J2183" s="606">
        <v>42.69</v>
      </c>
    </row>
    <row r="2184" spans="1:10" ht="24" customHeight="1">
      <c r="A2184" s="617" t="s">
        <v>13683</v>
      </c>
      <c r="B2184" s="618" t="s">
        <v>14153</v>
      </c>
      <c r="C2184" s="617" t="s">
        <v>20</v>
      </c>
      <c r="D2184" s="617" t="s">
        <v>4260</v>
      </c>
      <c r="E2184" s="686" t="s">
        <v>13703</v>
      </c>
      <c r="F2184" s="686"/>
      <c r="G2184" s="616" t="s">
        <v>1</v>
      </c>
      <c r="H2184" s="615">
        <v>0.5</v>
      </c>
      <c r="I2184" s="614">
        <v>20.010000000000002</v>
      </c>
      <c r="J2184" s="614">
        <v>10</v>
      </c>
    </row>
    <row r="2185" spans="1:10" ht="24" customHeight="1">
      <c r="A2185" s="617" t="s">
        <v>13683</v>
      </c>
      <c r="B2185" s="618" t="s">
        <v>13702</v>
      </c>
      <c r="C2185" s="617" t="s">
        <v>20</v>
      </c>
      <c r="D2185" s="617" t="s">
        <v>7677</v>
      </c>
      <c r="E2185" s="686" t="s">
        <v>13690</v>
      </c>
      <c r="F2185" s="686"/>
      <c r="G2185" s="616" t="s">
        <v>3</v>
      </c>
      <c r="H2185" s="615">
        <v>0.25330000000000003</v>
      </c>
      <c r="I2185" s="614">
        <v>18.3</v>
      </c>
      <c r="J2185" s="614">
        <v>4.63</v>
      </c>
    </row>
    <row r="2186" spans="1:10" ht="24" customHeight="1">
      <c r="A2186" s="617" t="s">
        <v>13683</v>
      </c>
      <c r="B2186" s="618" t="s">
        <v>13701</v>
      </c>
      <c r="C2186" s="617" t="s">
        <v>20</v>
      </c>
      <c r="D2186" s="617" t="s">
        <v>7662</v>
      </c>
      <c r="E2186" s="686" t="s">
        <v>13690</v>
      </c>
      <c r="F2186" s="686"/>
      <c r="G2186" s="616" t="s">
        <v>3</v>
      </c>
      <c r="H2186" s="615">
        <v>0.25330000000000003</v>
      </c>
      <c r="I2186" s="614">
        <v>14</v>
      </c>
      <c r="J2186" s="614">
        <v>3.54</v>
      </c>
    </row>
    <row r="2187" spans="1:10" ht="24" customHeight="1">
      <c r="A2187" s="604" t="s">
        <v>13666</v>
      </c>
      <c r="B2187" s="605" t="s">
        <v>14152</v>
      </c>
      <c r="C2187" s="604" t="s">
        <v>20</v>
      </c>
      <c r="D2187" s="604" t="s">
        <v>8809</v>
      </c>
      <c r="E2187" s="682" t="s">
        <v>13664</v>
      </c>
      <c r="F2187" s="682"/>
      <c r="G2187" s="603" t="s">
        <v>0</v>
      </c>
      <c r="H2187" s="602">
        <v>1.05</v>
      </c>
      <c r="I2187" s="601">
        <v>23.36</v>
      </c>
      <c r="J2187" s="601">
        <v>24.52</v>
      </c>
    </row>
    <row r="2188" spans="1:10" ht="25.5">
      <c r="A2188" s="600"/>
      <c r="B2188" s="600"/>
      <c r="C2188" s="600"/>
      <c r="D2188" s="600"/>
      <c r="E2188" s="600" t="s">
        <v>13662</v>
      </c>
      <c r="F2188" s="599">
        <v>5.5145061393024015</v>
      </c>
      <c r="G2188" s="600" t="s">
        <v>13661</v>
      </c>
      <c r="H2188" s="599">
        <v>4.6399999999999997</v>
      </c>
      <c r="I2188" s="600" t="s">
        <v>13660</v>
      </c>
      <c r="J2188" s="599">
        <v>10.15</v>
      </c>
    </row>
    <row r="2189" spans="1:10" ht="15" thickBot="1">
      <c r="A2189" s="600"/>
      <c r="B2189" s="600"/>
      <c r="C2189" s="600"/>
      <c r="D2189" s="600"/>
      <c r="E2189" s="600" t="s">
        <v>13659</v>
      </c>
      <c r="F2189" s="599">
        <v>11.82</v>
      </c>
      <c r="G2189" s="600"/>
      <c r="H2189" s="683" t="s">
        <v>13658</v>
      </c>
      <c r="I2189" s="683"/>
      <c r="J2189" s="599">
        <v>54.51</v>
      </c>
    </row>
    <row r="2190" spans="1:10" ht="0.95" customHeight="1" thickTop="1">
      <c r="A2190" s="598"/>
      <c r="B2190" s="598"/>
      <c r="C2190" s="598"/>
      <c r="D2190" s="598"/>
      <c r="E2190" s="598"/>
      <c r="F2190" s="598"/>
      <c r="G2190" s="598"/>
      <c r="H2190" s="598"/>
      <c r="I2190" s="598"/>
      <c r="J2190" s="598"/>
    </row>
    <row r="2191" spans="1:10" ht="18" customHeight="1">
      <c r="A2191" s="613" t="s">
        <v>13981</v>
      </c>
      <c r="B2191" s="611" t="s">
        <v>13677</v>
      </c>
      <c r="C2191" s="613" t="s">
        <v>13676</v>
      </c>
      <c r="D2191" s="613" t="s">
        <v>13675</v>
      </c>
      <c r="E2191" s="684" t="s">
        <v>13674</v>
      </c>
      <c r="F2191" s="684"/>
      <c r="G2191" s="612" t="s">
        <v>13673</v>
      </c>
      <c r="H2191" s="611" t="s">
        <v>13672</v>
      </c>
      <c r="I2191" s="611" t="s">
        <v>13671</v>
      </c>
      <c r="J2191" s="611" t="s">
        <v>13670</v>
      </c>
    </row>
    <row r="2192" spans="1:10" ht="36" customHeight="1">
      <c r="A2192" s="609" t="s">
        <v>13669</v>
      </c>
      <c r="B2192" s="610" t="s">
        <v>14151</v>
      </c>
      <c r="C2192" s="609" t="s">
        <v>20</v>
      </c>
      <c r="D2192" s="609" t="s">
        <v>4266</v>
      </c>
      <c r="E2192" s="685" t="s">
        <v>14136</v>
      </c>
      <c r="F2192" s="685"/>
      <c r="G2192" s="608" t="s">
        <v>1</v>
      </c>
      <c r="H2192" s="607">
        <v>1</v>
      </c>
      <c r="I2192" s="606">
        <v>180.22</v>
      </c>
      <c r="J2192" s="606">
        <v>180.22</v>
      </c>
    </row>
    <row r="2193" spans="1:10" ht="24" customHeight="1">
      <c r="A2193" s="617" t="s">
        <v>13683</v>
      </c>
      <c r="B2193" s="618" t="s">
        <v>13692</v>
      </c>
      <c r="C2193" s="617" t="s">
        <v>20</v>
      </c>
      <c r="D2193" s="617" t="s">
        <v>7680</v>
      </c>
      <c r="E2193" s="686" t="s">
        <v>13690</v>
      </c>
      <c r="F2193" s="686"/>
      <c r="G2193" s="616" t="s">
        <v>3</v>
      </c>
      <c r="H2193" s="615">
        <v>0.45739999999999997</v>
      </c>
      <c r="I2193" s="614">
        <v>17.66</v>
      </c>
      <c r="J2193" s="614">
        <v>8.07</v>
      </c>
    </row>
    <row r="2194" spans="1:10" ht="24" customHeight="1">
      <c r="A2194" s="617" t="s">
        <v>13683</v>
      </c>
      <c r="B2194" s="618" t="s">
        <v>14054</v>
      </c>
      <c r="C2194" s="617" t="s">
        <v>20</v>
      </c>
      <c r="D2194" s="617" t="s">
        <v>7663</v>
      </c>
      <c r="E2194" s="686" t="s">
        <v>13690</v>
      </c>
      <c r="F2194" s="686"/>
      <c r="G2194" s="616" t="s">
        <v>3</v>
      </c>
      <c r="H2194" s="615">
        <v>0.45739999999999997</v>
      </c>
      <c r="I2194" s="614">
        <v>13.48</v>
      </c>
      <c r="J2194" s="614">
        <v>6.16</v>
      </c>
    </row>
    <row r="2195" spans="1:10" ht="36" customHeight="1">
      <c r="A2195" s="604" t="s">
        <v>13666</v>
      </c>
      <c r="B2195" s="605" t="s">
        <v>14148</v>
      </c>
      <c r="C2195" s="604" t="s">
        <v>20</v>
      </c>
      <c r="D2195" s="604" t="s">
        <v>8667</v>
      </c>
      <c r="E2195" s="682" t="s">
        <v>13664</v>
      </c>
      <c r="F2195" s="682"/>
      <c r="G2195" s="603" t="s">
        <v>1</v>
      </c>
      <c r="H2195" s="602">
        <v>2</v>
      </c>
      <c r="I2195" s="601">
        <v>0.32</v>
      </c>
      <c r="J2195" s="601">
        <v>0.64</v>
      </c>
    </row>
    <row r="2196" spans="1:10" ht="24" customHeight="1">
      <c r="A2196" s="604" t="s">
        <v>13666</v>
      </c>
      <c r="B2196" s="605" t="s">
        <v>14150</v>
      </c>
      <c r="C2196" s="604" t="s">
        <v>20</v>
      </c>
      <c r="D2196" s="604" t="s">
        <v>10164</v>
      </c>
      <c r="E2196" s="682" t="s">
        <v>13664</v>
      </c>
      <c r="F2196" s="682"/>
      <c r="G2196" s="603" t="s">
        <v>1</v>
      </c>
      <c r="H2196" s="602">
        <v>1</v>
      </c>
      <c r="I2196" s="601">
        <v>165.35</v>
      </c>
      <c r="J2196" s="601">
        <v>165.35</v>
      </c>
    </row>
    <row r="2197" spans="1:10" ht="25.5">
      <c r="A2197" s="600"/>
      <c r="B2197" s="600"/>
      <c r="C2197" s="600"/>
      <c r="D2197" s="600"/>
      <c r="E2197" s="600" t="s">
        <v>13662</v>
      </c>
      <c r="F2197" s="599">
        <v>6.0632402477453002</v>
      </c>
      <c r="G2197" s="600" t="s">
        <v>13661</v>
      </c>
      <c r="H2197" s="599">
        <v>5.0999999999999996</v>
      </c>
      <c r="I2197" s="600" t="s">
        <v>13660</v>
      </c>
      <c r="J2197" s="599">
        <v>11.16</v>
      </c>
    </row>
    <row r="2198" spans="1:10" ht="15" thickBot="1">
      <c r="A2198" s="600"/>
      <c r="B2198" s="600"/>
      <c r="C2198" s="600"/>
      <c r="D2198" s="600"/>
      <c r="E2198" s="600" t="s">
        <v>13659</v>
      </c>
      <c r="F2198" s="599">
        <v>49.92</v>
      </c>
      <c r="G2198" s="600"/>
      <c r="H2198" s="683" t="s">
        <v>13658</v>
      </c>
      <c r="I2198" s="683"/>
      <c r="J2198" s="599">
        <v>230.14</v>
      </c>
    </row>
    <row r="2199" spans="1:10" ht="0.95" customHeight="1" thickTop="1">
      <c r="A2199" s="598"/>
      <c r="B2199" s="598"/>
      <c r="C2199" s="598"/>
      <c r="D2199" s="598"/>
      <c r="E2199" s="598"/>
      <c r="F2199" s="598"/>
      <c r="G2199" s="598"/>
      <c r="H2199" s="598"/>
      <c r="I2199" s="598"/>
      <c r="J2199" s="598"/>
    </row>
    <row r="2200" spans="1:10" ht="18" customHeight="1">
      <c r="A2200" s="613" t="s">
        <v>13981</v>
      </c>
      <c r="B2200" s="611" t="s">
        <v>13677</v>
      </c>
      <c r="C2200" s="613" t="s">
        <v>13676</v>
      </c>
      <c r="D2200" s="613" t="s">
        <v>13675</v>
      </c>
      <c r="E2200" s="684" t="s">
        <v>13674</v>
      </c>
      <c r="F2200" s="684"/>
      <c r="G2200" s="612" t="s">
        <v>13673</v>
      </c>
      <c r="H2200" s="611" t="s">
        <v>13672</v>
      </c>
      <c r="I2200" s="611" t="s">
        <v>13671</v>
      </c>
      <c r="J2200" s="611" t="s">
        <v>13670</v>
      </c>
    </row>
    <row r="2201" spans="1:10" ht="36" customHeight="1">
      <c r="A2201" s="609" t="s">
        <v>13669</v>
      </c>
      <c r="B2201" s="610" t="s">
        <v>14149</v>
      </c>
      <c r="C2201" s="609" t="s">
        <v>20</v>
      </c>
      <c r="D2201" s="609" t="s">
        <v>4264</v>
      </c>
      <c r="E2201" s="685" t="s">
        <v>14136</v>
      </c>
      <c r="F2201" s="685"/>
      <c r="G2201" s="608" t="s">
        <v>1</v>
      </c>
      <c r="H2201" s="607">
        <v>1</v>
      </c>
      <c r="I2201" s="606">
        <v>510.92</v>
      </c>
      <c r="J2201" s="606">
        <v>510.92</v>
      </c>
    </row>
    <row r="2202" spans="1:10" ht="24" customHeight="1">
      <c r="A2202" s="617" t="s">
        <v>13683</v>
      </c>
      <c r="B2202" s="618" t="s">
        <v>13692</v>
      </c>
      <c r="C2202" s="617" t="s">
        <v>20</v>
      </c>
      <c r="D2202" s="617" t="s">
        <v>7680</v>
      </c>
      <c r="E2202" s="686" t="s">
        <v>13690</v>
      </c>
      <c r="F2202" s="686"/>
      <c r="G2202" s="616" t="s">
        <v>3</v>
      </c>
      <c r="H2202" s="615">
        <v>0.45739999999999997</v>
      </c>
      <c r="I2202" s="614">
        <v>17.66</v>
      </c>
      <c r="J2202" s="614">
        <v>8.07</v>
      </c>
    </row>
    <row r="2203" spans="1:10" ht="24" customHeight="1">
      <c r="A2203" s="617" t="s">
        <v>13683</v>
      </c>
      <c r="B2203" s="618" t="s">
        <v>14054</v>
      </c>
      <c r="C2203" s="617" t="s">
        <v>20</v>
      </c>
      <c r="D2203" s="617" t="s">
        <v>7663</v>
      </c>
      <c r="E2203" s="686" t="s">
        <v>13690</v>
      </c>
      <c r="F2203" s="686"/>
      <c r="G2203" s="616" t="s">
        <v>3</v>
      </c>
      <c r="H2203" s="615">
        <v>0.45739999999999997</v>
      </c>
      <c r="I2203" s="614">
        <v>13.48</v>
      </c>
      <c r="J2203" s="614">
        <v>6.16</v>
      </c>
    </row>
    <row r="2204" spans="1:10" ht="36" customHeight="1">
      <c r="A2204" s="604" t="s">
        <v>13666</v>
      </c>
      <c r="B2204" s="605" t="s">
        <v>14148</v>
      </c>
      <c r="C2204" s="604" t="s">
        <v>20</v>
      </c>
      <c r="D2204" s="604" t="s">
        <v>8667</v>
      </c>
      <c r="E2204" s="682" t="s">
        <v>13664</v>
      </c>
      <c r="F2204" s="682"/>
      <c r="G2204" s="603" t="s">
        <v>1</v>
      </c>
      <c r="H2204" s="602">
        <v>2</v>
      </c>
      <c r="I2204" s="601">
        <v>0.32</v>
      </c>
      <c r="J2204" s="601">
        <v>0.64</v>
      </c>
    </row>
    <row r="2205" spans="1:10" ht="24" customHeight="1">
      <c r="A2205" s="604" t="s">
        <v>13666</v>
      </c>
      <c r="B2205" s="605" t="s">
        <v>14147</v>
      </c>
      <c r="C2205" s="604" t="s">
        <v>20</v>
      </c>
      <c r="D2205" s="604" t="s">
        <v>10161</v>
      </c>
      <c r="E2205" s="682" t="s">
        <v>13664</v>
      </c>
      <c r="F2205" s="682"/>
      <c r="G2205" s="603" t="s">
        <v>1</v>
      </c>
      <c r="H2205" s="602">
        <v>1</v>
      </c>
      <c r="I2205" s="601">
        <v>496.05</v>
      </c>
      <c r="J2205" s="601">
        <v>496.05</v>
      </c>
    </row>
    <row r="2206" spans="1:10" ht="25.5">
      <c r="A2206" s="600"/>
      <c r="B2206" s="600"/>
      <c r="C2206" s="600"/>
      <c r="D2206" s="600"/>
      <c r="E2206" s="600" t="s">
        <v>13662</v>
      </c>
      <c r="F2206" s="599">
        <v>6.0632402477453002</v>
      </c>
      <c r="G2206" s="600" t="s">
        <v>13661</v>
      </c>
      <c r="H2206" s="599">
        <v>5.0999999999999996</v>
      </c>
      <c r="I2206" s="600" t="s">
        <v>13660</v>
      </c>
      <c r="J2206" s="599">
        <v>11.16</v>
      </c>
    </row>
    <row r="2207" spans="1:10" ht="15" thickBot="1">
      <c r="A2207" s="600"/>
      <c r="B2207" s="600"/>
      <c r="C2207" s="600"/>
      <c r="D2207" s="600"/>
      <c r="E2207" s="600" t="s">
        <v>13659</v>
      </c>
      <c r="F2207" s="599">
        <v>141.52000000000001</v>
      </c>
      <c r="G2207" s="600"/>
      <c r="H2207" s="683" t="s">
        <v>13658</v>
      </c>
      <c r="I2207" s="683"/>
      <c r="J2207" s="599">
        <v>652.44000000000005</v>
      </c>
    </row>
    <row r="2208" spans="1:10" ht="0.95" customHeight="1" thickTop="1">
      <c r="A2208" s="598"/>
      <c r="B2208" s="598"/>
      <c r="C2208" s="598"/>
      <c r="D2208" s="598"/>
      <c r="E2208" s="598"/>
      <c r="F2208" s="598"/>
      <c r="G2208" s="598"/>
      <c r="H2208" s="598"/>
      <c r="I2208" s="598"/>
      <c r="J2208" s="598"/>
    </row>
    <row r="2209" spans="1:10" ht="18" customHeight="1">
      <c r="A2209" s="613" t="s">
        <v>13981</v>
      </c>
      <c r="B2209" s="611" t="s">
        <v>13677</v>
      </c>
      <c r="C2209" s="613" t="s">
        <v>13676</v>
      </c>
      <c r="D2209" s="613" t="s">
        <v>13675</v>
      </c>
      <c r="E2209" s="684" t="s">
        <v>13674</v>
      </c>
      <c r="F2209" s="684"/>
      <c r="G2209" s="612" t="s">
        <v>13673</v>
      </c>
      <c r="H2209" s="611" t="s">
        <v>13672</v>
      </c>
      <c r="I2209" s="611" t="s">
        <v>13671</v>
      </c>
      <c r="J2209" s="611" t="s">
        <v>13670</v>
      </c>
    </row>
    <row r="2210" spans="1:10" ht="24" customHeight="1">
      <c r="A2210" s="609" t="s">
        <v>13669</v>
      </c>
      <c r="B2210" s="610" t="s">
        <v>14146</v>
      </c>
      <c r="C2210" s="609" t="s">
        <v>20</v>
      </c>
      <c r="D2210" s="609" t="s">
        <v>4259</v>
      </c>
      <c r="E2210" s="685" t="s">
        <v>13703</v>
      </c>
      <c r="F2210" s="685"/>
      <c r="G2210" s="608" t="s">
        <v>1</v>
      </c>
      <c r="H2210" s="607">
        <v>1</v>
      </c>
      <c r="I2210" s="606">
        <v>114.57</v>
      </c>
      <c r="J2210" s="606">
        <v>114.57</v>
      </c>
    </row>
    <row r="2211" spans="1:10" ht="24" customHeight="1">
      <c r="A2211" s="617" t="s">
        <v>13683</v>
      </c>
      <c r="B2211" s="618" t="s">
        <v>13702</v>
      </c>
      <c r="C2211" s="617" t="s">
        <v>20</v>
      </c>
      <c r="D2211" s="617" t="s">
        <v>7677</v>
      </c>
      <c r="E2211" s="686" t="s">
        <v>13690</v>
      </c>
      <c r="F2211" s="686"/>
      <c r="G2211" s="616" t="s">
        <v>3</v>
      </c>
      <c r="H2211" s="615">
        <v>0.12640000000000001</v>
      </c>
      <c r="I2211" s="614">
        <v>18.3</v>
      </c>
      <c r="J2211" s="614">
        <v>2.31</v>
      </c>
    </row>
    <row r="2212" spans="1:10" ht="24" customHeight="1">
      <c r="A2212" s="617" t="s">
        <v>13683</v>
      </c>
      <c r="B2212" s="618" t="s">
        <v>13701</v>
      </c>
      <c r="C2212" s="617" t="s">
        <v>20</v>
      </c>
      <c r="D2212" s="617" t="s">
        <v>7662</v>
      </c>
      <c r="E2212" s="686" t="s">
        <v>13690</v>
      </c>
      <c r="F2212" s="686"/>
      <c r="G2212" s="616" t="s">
        <v>3</v>
      </c>
      <c r="H2212" s="615">
        <v>0.12640000000000001</v>
      </c>
      <c r="I2212" s="614">
        <v>14</v>
      </c>
      <c r="J2212" s="614">
        <v>1.76</v>
      </c>
    </row>
    <row r="2213" spans="1:10" ht="36" customHeight="1">
      <c r="A2213" s="604" t="s">
        <v>13666</v>
      </c>
      <c r="B2213" s="605" t="s">
        <v>14145</v>
      </c>
      <c r="C2213" s="604" t="s">
        <v>20</v>
      </c>
      <c r="D2213" s="604" t="s">
        <v>11447</v>
      </c>
      <c r="E2213" s="682" t="s">
        <v>13664</v>
      </c>
      <c r="F2213" s="682"/>
      <c r="G2213" s="603" t="s">
        <v>1</v>
      </c>
      <c r="H2213" s="602">
        <v>1</v>
      </c>
      <c r="I2213" s="601">
        <v>110.5</v>
      </c>
      <c r="J2213" s="601">
        <v>110.5</v>
      </c>
    </row>
    <row r="2214" spans="1:10" ht="25.5">
      <c r="A2214" s="600"/>
      <c r="B2214" s="600"/>
      <c r="C2214" s="600"/>
      <c r="D2214" s="600"/>
      <c r="E2214" s="600" t="s">
        <v>13662</v>
      </c>
      <c r="F2214" s="599">
        <v>1.6896664131261545</v>
      </c>
      <c r="G2214" s="600" t="s">
        <v>13661</v>
      </c>
      <c r="H2214" s="599">
        <v>1.42</v>
      </c>
      <c r="I2214" s="600" t="s">
        <v>13660</v>
      </c>
      <c r="J2214" s="599">
        <v>3.11</v>
      </c>
    </row>
    <row r="2215" spans="1:10" ht="15" thickBot="1">
      <c r="A2215" s="600"/>
      <c r="B2215" s="600"/>
      <c r="C2215" s="600"/>
      <c r="D2215" s="600"/>
      <c r="E2215" s="600" t="s">
        <v>13659</v>
      </c>
      <c r="F2215" s="599">
        <v>31.73</v>
      </c>
      <c r="G2215" s="600"/>
      <c r="H2215" s="683" t="s">
        <v>13658</v>
      </c>
      <c r="I2215" s="683"/>
      <c r="J2215" s="599">
        <v>146.30000000000001</v>
      </c>
    </row>
    <row r="2216" spans="1:10" ht="0.95" customHeight="1" thickTop="1">
      <c r="A2216" s="598"/>
      <c r="B2216" s="598"/>
      <c r="C2216" s="598"/>
      <c r="D2216" s="598"/>
      <c r="E2216" s="598"/>
      <c r="F2216" s="598"/>
      <c r="G2216" s="598"/>
      <c r="H2216" s="598"/>
      <c r="I2216" s="598"/>
      <c r="J2216" s="598"/>
    </row>
    <row r="2217" spans="1:10" ht="18" customHeight="1">
      <c r="A2217" s="613" t="s">
        <v>13981</v>
      </c>
      <c r="B2217" s="611" t="s">
        <v>13677</v>
      </c>
      <c r="C2217" s="613" t="s">
        <v>13676</v>
      </c>
      <c r="D2217" s="613" t="s">
        <v>13675</v>
      </c>
      <c r="E2217" s="684" t="s">
        <v>13674</v>
      </c>
      <c r="F2217" s="684"/>
      <c r="G2217" s="612" t="s">
        <v>13673</v>
      </c>
      <c r="H2217" s="611" t="s">
        <v>13672</v>
      </c>
      <c r="I2217" s="611" t="s">
        <v>13671</v>
      </c>
      <c r="J2217" s="611" t="s">
        <v>13670</v>
      </c>
    </row>
    <row r="2218" spans="1:10" ht="24" customHeight="1">
      <c r="A2218" s="609" t="s">
        <v>13669</v>
      </c>
      <c r="B2218" s="610" t="s">
        <v>14144</v>
      </c>
      <c r="C2218" s="609" t="s">
        <v>20</v>
      </c>
      <c r="D2218" s="609" t="s">
        <v>4258</v>
      </c>
      <c r="E2218" s="685" t="s">
        <v>13703</v>
      </c>
      <c r="F2218" s="685"/>
      <c r="G2218" s="608" t="s">
        <v>1</v>
      </c>
      <c r="H2218" s="607">
        <v>1</v>
      </c>
      <c r="I2218" s="606">
        <v>174.38</v>
      </c>
      <c r="J2218" s="606">
        <v>174.38</v>
      </c>
    </row>
    <row r="2219" spans="1:10" ht="24" customHeight="1">
      <c r="A2219" s="617" t="s">
        <v>13683</v>
      </c>
      <c r="B2219" s="618" t="s">
        <v>13702</v>
      </c>
      <c r="C2219" s="617" t="s">
        <v>20</v>
      </c>
      <c r="D2219" s="617" t="s">
        <v>7677</v>
      </c>
      <c r="E2219" s="686" t="s">
        <v>13690</v>
      </c>
      <c r="F2219" s="686"/>
      <c r="G2219" s="616" t="s">
        <v>3</v>
      </c>
      <c r="H2219" s="615">
        <v>0.15820000000000001</v>
      </c>
      <c r="I2219" s="614">
        <v>18.3</v>
      </c>
      <c r="J2219" s="614">
        <v>2.89</v>
      </c>
    </row>
    <row r="2220" spans="1:10" ht="24" customHeight="1">
      <c r="A2220" s="617" t="s">
        <v>13683</v>
      </c>
      <c r="B2220" s="618" t="s">
        <v>13701</v>
      </c>
      <c r="C2220" s="617" t="s">
        <v>20</v>
      </c>
      <c r="D2220" s="617" t="s">
        <v>7662</v>
      </c>
      <c r="E2220" s="686" t="s">
        <v>13690</v>
      </c>
      <c r="F2220" s="686"/>
      <c r="G2220" s="616" t="s">
        <v>3</v>
      </c>
      <c r="H2220" s="615">
        <v>0.15820000000000001</v>
      </c>
      <c r="I2220" s="614">
        <v>14</v>
      </c>
      <c r="J2220" s="614">
        <v>2.21</v>
      </c>
    </row>
    <row r="2221" spans="1:10" ht="24" customHeight="1">
      <c r="A2221" s="604" t="s">
        <v>13666</v>
      </c>
      <c r="B2221" s="605" t="s">
        <v>14143</v>
      </c>
      <c r="C2221" s="604" t="s">
        <v>20</v>
      </c>
      <c r="D2221" s="604" t="s">
        <v>11218</v>
      </c>
      <c r="E2221" s="682" t="s">
        <v>13664</v>
      </c>
      <c r="F2221" s="682"/>
      <c r="G2221" s="603" t="s">
        <v>1</v>
      </c>
      <c r="H2221" s="602">
        <v>1</v>
      </c>
      <c r="I2221" s="601">
        <v>169.28</v>
      </c>
      <c r="J2221" s="601">
        <v>169.28</v>
      </c>
    </row>
    <row r="2222" spans="1:10" ht="25.5">
      <c r="A2222" s="600"/>
      <c r="B2222" s="600"/>
      <c r="C2222" s="600"/>
      <c r="D2222" s="600"/>
      <c r="E2222" s="600" t="s">
        <v>13662</v>
      </c>
      <c r="F2222" s="599">
        <v>2.1188742801260458</v>
      </c>
      <c r="G2222" s="600" t="s">
        <v>13661</v>
      </c>
      <c r="H2222" s="599">
        <v>1.78</v>
      </c>
      <c r="I2222" s="600" t="s">
        <v>13660</v>
      </c>
      <c r="J2222" s="599">
        <v>3.9</v>
      </c>
    </row>
    <row r="2223" spans="1:10" ht="15" thickBot="1">
      <c r="A2223" s="600"/>
      <c r="B2223" s="600"/>
      <c r="C2223" s="600"/>
      <c r="D2223" s="600"/>
      <c r="E2223" s="600" t="s">
        <v>13659</v>
      </c>
      <c r="F2223" s="599">
        <v>48.3</v>
      </c>
      <c r="G2223" s="600"/>
      <c r="H2223" s="683" t="s">
        <v>13658</v>
      </c>
      <c r="I2223" s="683"/>
      <c r="J2223" s="599">
        <v>222.68</v>
      </c>
    </row>
    <row r="2224" spans="1:10" ht="0.95" customHeight="1" thickTop="1">
      <c r="A2224" s="598"/>
      <c r="B2224" s="598"/>
      <c r="C2224" s="598"/>
      <c r="D2224" s="598"/>
      <c r="E2224" s="598"/>
      <c r="F2224" s="598"/>
      <c r="G2224" s="598"/>
      <c r="H2224" s="598"/>
      <c r="I2224" s="598"/>
      <c r="J2224" s="598"/>
    </row>
    <row r="2225" spans="1:10" ht="18" customHeight="1">
      <c r="A2225" s="613" t="s">
        <v>13981</v>
      </c>
      <c r="B2225" s="611" t="s">
        <v>13677</v>
      </c>
      <c r="C2225" s="613" t="s">
        <v>13676</v>
      </c>
      <c r="D2225" s="613" t="s">
        <v>13675</v>
      </c>
      <c r="E2225" s="684" t="s">
        <v>13674</v>
      </c>
      <c r="F2225" s="684"/>
      <c r="G2225" s="612" t="s">
        <v>13673</v>
      </c>
      <c r="H2225" s="611" t="s">
        <v>13672</v>
      </c>
      <c r="I2225" s="611" t="s">
        <v>13671</v>
      </c>
      <c r="J2225" s="611" t="s">
        <v>13670</v>
      </c>
    </row>
    <row r="2226" spans="1:10" ht="24" customHeight="1">
      <c r="A2226" s="609" t="s">
        <v>13669</v>
      </c>
      <c r="B2226" s="610" t="s">
        <v>14142</v>
      </c>
      <c r="C2226" s="609" t="s">
        <v>20</v>
      </c>
      <c r="D2226" s="609" t="s">
        <v>4328</v>
      </c>
      <c r="E2226" s="685" t="s">
        <v>14136</v>
      </c>
      <c r="F2226" s="685"/>
      <c r="G2226" s="608" t="s">
        <v>1</v>
      </c>
      <c r="H2226" s="607">
        <v>1</v>
      </c>
      <c r="I2226" s="606">
        <v>516.37</v>
      </c>
      <c r="J2226" s="606">
        <v>516.37</v>
      </c>
    </row>
    <row r="2227" spans="1:10" ht="24" customHeight="1">
      <c r="A2227" s="617" t="s">
        <v>13683</v>
      </c>
      <c r="B2227" s="618" t="s">
        <v>13702</v>
      </c>
      <c r="C2227" s="617" t="s">
        <v>20</v>
      </c>
      <c r="D2227" s="617" t="s">
        <v>7677</v>
      </c>
      <c r="E2227" s="686" t="s">
        <v>13690</v>
      </c>
      <c r="F2227" s="686"/>
      <c r="G2227" s="616" t="s">
        <v>3</v>
      </c>
      <c r="H2227" s="615">
        <v>6.2007000000000003</v>
      </c>
      <c r="I2227" s="614">
        <v>18.3</v>
      </c>
      <c r="J2227" s="614">
        <v>113.47</v>
      </c>
    </row>
    <row r="2228" spans="1:10" ht="24" customHeight="1">
      <c r="A2228" s="617" t="s">
        <v>13683</v>
      </c>
      <c r="B2228" s="618" t="s">
        <v>13701</v>
      </c>
      <c r="C2228" s="617" t="s">
        <v>20</v>
      </c>
      <c r="D2228" s="617" t="s">
        <v>7662</v>
      </c>
      <c r="E2228" s="686" t="s">
        <v>13690</v>
      </c>
      <c r="F2228" s="686"/>
      <c r="G2228" s="616" t="s">
        <v>3</v>
      </c>
      <c r="H2228" s="615">
        <v>6.2007000000000003</v>
      </c>
      <c r="I2228" s="614">
        <v>14</v>
      </c>
      <c r="J2228" s="614">
        <v>86.8</v>
      </c>
    </row>
    <row r="2229" spans="1:10" ht="24" customHeight="1">
      <c r="A2229" s="604" t="s">
        <v>13666</v>
      </c>
      <c r="B2229" s="605" t="s">
        <v>14141</v>
      </c>
      <c r="C2229" s="604" t="s">
        <v>20</v>
      </c>
      <c r="D2229" s="604" t="s">
        <v>11533</v>
      </c>
      <c r="E2229" s="682" t="s">
        <v>13664</v>
      </c>
      <c r="F2229" s="682"/>
      <c r="G2229" s="603" t="s">
        <v>1</v>
      </c>
      <c r="H2229" s="602">
        <v>1</v>
      </c>
      <c r="I2229" s="601">
        <v>316.10000000000002</v>
      </c>
      <c r="J2229" s="601">
        <v>316.10000000000002</v>
      </c>
    </row>
    <row r="2230" spans="1:10" ht="25.5">
      <c r="A2230" s="600"/>
      <c r="B2230" s="600"/>
      <c r="C2230" s="600"/>
      <c r="D2230" s="600"/>
      <c r="E2230" s="600" t="s">
        <v>13662</v>
      </c>
      <c r="F2230" s="599">
        <v>83.135933934586546</v>
      </c>
      <c r="G2230" s="600" t="s">
        <v>13661</v>
      </c>
      <c r="H2230" s="599">
        <v>69.88</v>
      </c>
      <c r="I2230" s="600" t="s">
        <v>13660</v>
      </c>
      <c r="J2230" s="599">
        <v>153.02000000000001</v>
      </c>
    </row>
    <row r="2231" spans="1:10" ht="15" thickBot="1">
      <c r="A2231" s="600"/>
      <c r="B2231" s="600"/>
      <c r="C2231" s="600"/>
      <c r="D2231" s="600"/>
      <c r="E2231" s="600" t="s">
        <v>13659</v>
      </c>
      <c r="F2231" s="599">
        <v>143.03</v>
      </c>
      <c r="G2231" s="600"/>
      <c r="H2231" s="683" t="s">
        <v>13658</v>
      </c>
      <c r="I2231" s="683"/>
      <c r="J2231" s="599">
        <v>659.4</v>
      </c>
    </row>
    <row r="2232" spans="1:10" ht="0.95" customHeight="1" thickTop="1">
      <c r="A2232" s="598"/>
      <c r="B2232" s="598"/>
      <c r="C2232" s="598"/>
      <c r="D2232" s="598"/>
      <c r="E2232" s="598"/>
      <c r="F2232" s="598"/>
      <c r="G2232" s="598"/>
      <c r="H2232" s="598"/>
      <c r="I2232" s="598"/>
      <c r="J2232" s="598"/>
    </row>
    <row r="2233" spans="1:10" ht="18" customHeight="1">
      <c r="A2233" s="613" t="s">
        <v>13981</v>
      </c>
      <c r="B2233" s="611" t="s">
        <v>13677</v>
      </c>
      <c r="C2233" s="613" t="s">
        <v>13676</v>
      </c>
      <c r="D2233" s="613" t="s">
        <v>13675</v>
      </c>
      <c r="E2233" s="684" t="s">
        <v>13674</v>
      </c>
      <c r="F2233" s="684"/>
      <c r="G2233" s="612" t="s">
        <v>13673</v>
      </c>
      <c r="H2233" s="611" t="s">
        <v>13672</v>
      </c>
      <c r="I2233" s="611" t="s">
        <v>13671</v>
      </c>
      <c r="J2233" s="611" t="s">
        <v>13670</v>
      </c>
    </row>
    <row r="2234" spans="1:10" ht="36" customHeight="1">
      <c r="A2234" s="609" t="s">
        <v>13669</v>
      </c>
      <c r="B2234" s="610" t="s">
        <v>14140</v>
      </c>
      <c r="C2234" s="609" t="s">
        <v>20</v>
      </c>
      <c r="D2234" s="609" t="s">
        <v>4337</v>
      </c>
      <c r="E2234" s="685" t="s">
        <v>13693</v>
      </c>
      <c r="F2234" s="685"/>
      <c r="G2234" s="608" t="s">
        <v>0</v>
      </c>
      <c r="H2234" s="607">
        <v>1</v>
      </c>
      <c r="I2234" s="606">
        <v>7.46</v>
      </c>
      <c r="J2234" s="606">
        <v>7.46</v>
      </c>
    </row>
    <row r="2235" spans="1:10" ht="24" customHeight="1">
      <c r="A2235" s="617" t="s">
        <v>13683</v>
      </c>
      <c r="B2235" s="618" t="s">
        <v>13692</v>
      </c>
      <c r="C2235" s="617" t="s">
        <v>20</v>
      </c>
      <c r="D2235" s="617" t="s">
        <v>7680</v>
      </c>
      <c r="E2235" s="686" t="s">
        <v>13690</v>
      </c>
      <c r="F2235" s="686"/>
      <c r="G2235" s="616" t="s">
        <v>3</v>
      </c>
      <c r="H2235" s="615">
        <v>0.113</v>
      </c>
      <c r="I2235" s="614">
        <v>17.66</v>
      </c>
      <c r="J2235" s="614">
        <v>1.99</v>
      </c>
    </row>
    <row r="2236" spans="1:10" ht="24" customHeight="1">
      <c r="A2236" s="617" t="s">
        <v>13683</v>
      </c>
      <c r="B2236" s="618" t="s">
        <v>14054</v>
      </c>
      <c r="C2236" s="617" t="s">
        <v>20</v>
      </c>
      <c r="D2236" s="617" t="s">
        <v>7663</v>
      </c>
      <c r="E2236" s="686" t="s">
        <v>13690</v>
      </c>
      <c r="F2236" s="686"/>
      <c r="G2236" s="616" t="s">
        <v>3</v>
      </c>
      <c r="H2236" s="615">
        <v>0.113</v>
      </c>
      <c r="I2236" s="614">
        <v>13.48</v>
      </c>
      <c r="J2236" s="614">
        <v>1.52</v>
      </c>
    </row>
    <row r="2237" spans="1:10" ht="24" customHeight="1">
      <c r="A2237" s="604" t="s">
        <v>13666</v>
      </c>
      <c r="B2237" s="605" t="s">
        <v>14088</v>
      </c>
      <c r="C2237" s="604" t="s">
        <v>20</v>
      </c>
      <c r="D2237" s="604" t="s">
        <v>10821</v>
      </c>
      <c r="E2237" s="682" t="s">
        <v>13664</v>
      </c>
      <c r="F2237" s="682"/>
      <c r="G2237" s="603" t="s">
        <v>1</v>
      </c>
      <c r="H2237" s="602">
        <v>3.7999999999999999E-2</v>
      </c>
      <c r="I2237" s="601">
        <v>2.19</v>
      </c>
      <c r="J2237" s="601">
        <v>0.08</v>
      </c>
    </row>
    <row r="2238" spans="1:10" ht="24" customHeight="1">
      <c r="A2238" s="604" t="s">
        <v>13666</v>
      </c>
      <c r="B2238" s="605" t="s">
        <v>14066</v>
      </c>
      <c r="C2238" s="604" t="s">
        <v>20</v>
      </c>
      <c r="D2238" s="604" t="s">
        <v>13029</v>
      </c>
      <c r="E2238" s="682" t="s">
        <v>13664</v>
      </c>
      <c r="F2238" s="682"/>
      <c r="G2238" s="603" t="s">
        <v>0</v>
      </c>
      <c r="H2238" s="602">
        <v>1.0609999999999999</v>
      </c>
      <c r="I2238" s="601">
        <v>3.65</v>
      </c>
      <c r="J2238" s="601">
        <v>3.87</v>
      </c>
    </row>
    <row r="2239" spans="1:10" ht="25.5">
      <c r="A2239" s="600"/>
      <c r="B2239" s="600"/>
      <c r="C2239" s="600"/>
      <c r="D2239" s="600"/>
      <c r="E2239" s="600" t="s">
        <v>13662</v>
      </c>
      <c r="F2239" s="599">
        <v>1.4940780180375965</v>
      </c>
      <c r="G2239" s="600" t="s">
        <v>13661</v>
      </c>
      <c r="H2239" s="599">
        <v>1.26</v>
      </c>
      <c r="I2239" s="600" t="s">
        <v>13660</v>
      </c>
      <c r="J2239" s="599">
        <v>2.75</v>
      </c>
    </row>
    <row r="2240" spans="1:10" ht="15" thickBot="1">
      <c r="A2240" s="600"/>
      <c r="B2240" s="600"/>
      <c r="C2240" s="600"/>
      <c r="D2240" s="600"/>
      <c r="E2240" s="600" t="s">
        <v>13659</v>
      </c>
      <c r="F2240" s="599">
        <v>2.06</v>
      </c>
      <c r="G2240" s="600"/>
      <c r="H2240" s="683" t="s">
        <v>13658</v>
      </c>
      <c r="I2240" s="683"/>
      <c r="J2240" s="599">
        <v>9.52</v>
      </c>
    </row>
    <row r="2241" spans="1:10" ht="0.95" customHeight="1" thickTop="1">
      <c r="A2241" s="598"/>
      <c r="B2241" s="598"/>
      <c r="C2241" s="598"/>
      <c r="D2241" s="598"/>
      <c r="E2241" s="598"/>
      <c r="F2241" s="598"/>
      <c r="G2241" s="598"/>
      <c r="H2241" s="598"/>
      <c r="I2241" s="598"/>
      <c r="J2241" s="598"/>
    </row>
    <row r="2242" spans="1:10" ht="18" customHeight="1">
      <c r="A2242" s="613" t="s">
        <v>13981</v>
      </c>
      <c r="B2242" s="611" t="s">
        <v>13677</v>
      </c>
      <c r="C2242" s="613" t="s">
        <v>13676</v>
      </c>
      <c r="D2242" s="613" t="s">
        <v>13675</v>
      </c>
      <c r="E2242" s="684" t="s">
        <v>13674</v>
      </c>
      <c r="F2242" s="684"/>
      <c r="G2242" s="612" t="s">
        <v>13673</v>
      </c>
      <c r="H2242" s="611" t="s">
        <v>13672</v>
      </c>
      <c r="I2242" s="611" t="s">
        <v>13671</v>
      </c>
      <c r="J2242" s="611" t="s">
        <v>13670</v>
      </c>
    </row>
    <row r="2243" spans="1:10" ht="36" customHeight="1">
      <c r="A2243" s="609" t="s">
        <v>13669</v>
      </c>
      <c r="B2243" s="610" t="s">
        <v>14139</v>
      </c>
      <c r="C2243" s="609" t="s">
        <v>20</v>
      </c>
      <c r="D2243" s="609" t="s">
        <v>4326</v>
      </c>
      <c r="E2243" s="685" t="s">
        <v>14136</v>
      </c>
      <c r="F2243" s="685"/>
      <c r="G2243" s="608" t="s">
        <v>0</v>
      </c>
      <c r="H2243" s="607">
        <v>1</v>
      </c>
      <c r="I2243" s="606">
        <v>1.91</v>
      </c>
      <c r="J2243" s="606">
        <v>1.91</v>
      </c>
    </row>
    <row r="2244" spans="1:10" ht="24" customHeight="1">
      <c r="A2244" s="617" t="s">
        <v>13683</v>
      </c>
      <c r="B2244" s="618" t="s">
        <v>13702</v>
      </c>
      <c r="C2244" s="617" t="s">
        <v>20</v>
      </c>
      <c r="D2244" s="617" t="s">
        <v>7677</v>
      </c>
      <c r="E2244" s="686" t="s">
        <v>13690</v>
      </c>
      <c r="F2244" s="686"/>
      <c r="G2244" s="616" t="s">
        <v>3</v>
      </c>
      <c r="H2244" s="615">
        <v>4.4999999999999997E-3</v>
      </c>
      <c r="I2244" s="614">
        <v>18.3</v>
      </c>
      <c r="J2244" s="614">
        <v>0.08</v>
      </c>
    </row>
    <row r="2245" spans="1:10" ht="24" customHeight="1">
      <c r="A2245" s="617" t="s">
        <v>13683</v>
      </c>
      <c r="B2245" s="618" t="s">
        <v>13701</v>
      </c>
      <c r="C2245" s="617" t="s">
        <v>20</v>
      </c>
      <c r="D2245" s="617" t="s">
        <v>7662</v>
      </c>
      <c r="E2245" s="686" t="s">
        <v>13690</v>
      </c>
      <c r="F2245" s="686"/>
      <c r="G2245" s="616" t="s">
        <v>3</v>
      </c>
      <c r="H2245" s="615">
        <v>4.4999999999999997E-3</v>
      </c>
      <c r="I2245" s="614">
        <v>14</v>
      </c>
      <c r="J2245" s="614">
        <v>0.06</v>
      </c>
    </row>
    <row r="2246" spans="1:10" ht="24" customHeight="1">
      <c r="A2246" s="604" t="s">
        <v>13666</v>
      </c>
      <c r="B2246" s="605" t="s">
        <v>14138</v>
      </c>
      <c r="C2246" s="604" t="s">
        <v>20</v>
      </c>
      <c r="D2246" s="604" t="s">
        <v>8896</v>
      </c>
      <c r="E2246" s="682" t="s">
        <v>13664</v>
      </c>
      <c r="F2246" s="682"/>
      <c r="G2246" s="603" t="s">
        <v>0</v>
      </c>
      <c r="H2246" s="602">
        <v>1.05</v>
      </c>
      <c r="I2246" s="601">
        <v>1.69</v>
      </c>
      <c r="J2246" s="601">
        <v>1.77</v>
      </c>
    </row>
    <row r="2247" spans="1:10" ht="25.5">
      <c r="A2247" s="600"/>
      <c r="B2247" s="600"/>
      <c r="C2247" s="600"/>
      <c r="D2247" s="600"/>
      <c r="E2247" s="600" t="s">
        <v>13662</v>
      </c>
      <c r="F2247" s="599">
        <v>5.4330109746821689E-2</v>
      </c>
      <c r="G2247" s="600" t="s">
        <v>13661</v>
      </c>
      <c r="H2247" s="599">
        <v>0.05</v>
      </c>
      <c r="I2247" s="600" t="s">
        <v>13660</v>
      </c>
      <c r="J2247" s="599">
        <v>0.1</v>
      </c>
    </row>
    <row r="2248" spans="1:10" ht="15" thickBot="1">
      <c r="A2248" s="600"/>
      <c r="B2248" s="600"/>
      <c r="C2248" s="600"/>
      <c r="D2248" s="600"/>
      <c r="E2248" s="600" t="s">
        <v>13659</v>
      </c>
      <c r="F2248" s="599">
        <v>0.52</v>
      </c>
      <c r="G2248" s="600"/>
      <c r="H2248" s="683" t="s">
        <v>13658</v>
      </c>
      <c r="I2248" s="683"/>
      <c r="J2248" s="599">
        <v>2.4300000000000002</v>
      </c>
    </row>
    <row r="2249" spans="1:10" ht="0.95" customHeight="1" thickTop="1">
      <c r="A2249" s="598"/>
      <c r="B2249" s="598"/>
      <c r="C2249" s="598"/>
      <c r="D2249" s="598"/>
      <c r="E2249" s="598"/>
      <c r="F2249" s="598"/>
      <c r="G2249" s="598"/>
      <c r="H2249" s="598"/>
      <c r="I2249" s="598"/>
      <c r="J2249" s="598"/>
    </row>
    <row r="2250" spans="1:10" ht="18" customHeight="1">
      <c r="A2250" s="613" t="s">
        <v>13981</v>
      </c>
      <c r="B2250" s="611" t="s">
        <v>13677</v>
      </c>
      <c r="C2250" s="613" t="s">
        <v>13676</v>
      </c>
      <c r="D2250" s="613" t="s">
        <v>13675</v>
      </c>
      <c r="E2250" s="684" t="s">
        <v>13674</v>
      </c>
      <c r="F2250" s="684"/>
      <c r="G2250" s="612" t="s">
        <v>13673</v>
      </c>
      <c r="H2250" s="611" t="s">
        <v>13672</v>
      </c>
      <c r="I2250" s="611" t="s">
        <v>13671</v>
      </c>
      <c r="J2250" s="611" t="s">
        <v>13670</v>
      </c>
    </row>
    <row r="2251" spans="1:10" ht="24" customHeight="1">
      <c r="A2251" s="609" t="s">
        <v>13669</v>
      </c>
      <c r="B2251" s="610" t="s">
        <v>14137</v>
      </c>
      <c r="C2251" s="609" t="s">
        <v>20</v>
      </c>
      <c r="D2251" s="609" t="s">
        <v>4330</v>
      </c>
      <c r="E2251" s="685" t="s">
        <v>14136</v>
      </c>
      <c r="F2251" s="685"/>
      <c r="G2251" s="608" t="s">
        <v>1</v>
      </c>
      <c r="H2251" s="607">
        <v>1</v>
      </c>
      <c r="I2251" s="606">
        <v>31.89</v>
      </c>
      <c r="J2251" s="606">
        <v>31.89</v>
      </c>
    </row>
    <row r="2252" spans="1:10" ht="24" customHeight="1">
      <c r="A2252" s="617" t="s">
        <v>13683</v>
      </c>
      <c r="B2252" s="618" t="s">
        <v>13702</v>
      </c>
      <c r="C2252" s="617" t="s">
        <v>20</v>
      </c>
      <c r="D2252" s="617" t="s">
        <v>7677</v>
      </c>
      <c r="E2252" s="686" t="s">
        <v>13690</v>
      </c>
      <c r="F2252" s="686"/>
      <c r="G2252" s="616" t="s">
        <v>3</v>
      </c>
      <c r="H2252" s="615">
        <v>0.20619999999999999</v>
      </c>
      <c r="I2252" s="614">
        <v>18.3</v>
      </c>
      <c r="J2252" s="614">
        <v>3.77</v>
      </c>
    </row>
    <row r="2253" spans="1:10" ht="24" customHeight="1">
      <c r="A2253" s="617" t="s">
        <v>13683</v>
      </c>
      <c r="B2253" s="618" t="s">
        <v>13701</v>
      </c>
      <c r="C2253" s="617" t="s">
        <v>20</v>
      </c>
      <c r="D2253" s="617" t="s">
        <v>7662</v>
      </c>
      <c r="E2253" s="686" t="s">
        <v>13690</v>
      </c>
      <c r="F2253" s="686"/>
      <c r="G2253" s="616" t="s">
        <v>3</v>
      </c>
      <c r="H2253" s="615">
        <v>0.20619999999999999</v>
      </c>
      <c r="I2253" s="614">
        <v>14</v>
      </c>
      <c r="J2253" s="614">
        <v>2.88</v>
      </c>
    </row>
    <row r="2254" spans="1:10" ht="24" customHeight="1">
      <c r="A2254" s="604" t="s">
        <v>13666</v>
      </c>
      <c r="B2254" s="605" t="s">
        <v>14135</v>
      </c>
      <c r="C2254" s="604" t="s">
        <v>20</v>
      </c>
      <c r="D2254" s="604" t="s">
        <v>12642</v>
      </c>
      <c r="E2254" s="682" t="s">
        <v>13664</v>
      </c>
      <c r="F2254" s="682"/>
      <c r="G2254" s="603" t="s">
        <v>1</v>
      </c>
      <c r="H2254" s="602">
        <v>1</v>
      </c>
      <c r="I2254" s="601">
        <v>25.24</v>
      </c>
      <c r="J2254" s="601">
        <v>25.24</v>
      </c>
    </row>
    <row r="2255" spans="1:10" ht="25.5">
      <c r="A2255" s="600"/>
      <c r="B2255" s="600"/>
      <c r="C2255" s="600"/>
      <c r="D2255" s="600"/>
      <c r="E2255" s="600" t="s">
        <v>13662</v>
      </c>
      <c r="F2255" s="599">
        <v>2.7599695751385416</v>
      </c>
      <c r="G2255" s="600" t="s">
        <v>13661</v>
      </c>
      <c r="H2255" s="599">
        <v>2.3199999999999998</v>
      </c>
      <c r="I2255" s="600" t="s">
        <v>13660</v>
      </c>
      <c r="J2255" s="599">
        <v>5.08</v>
      </c>
    </row>
    <row r="2256" spans="1:10" ht="15" thickBot="1">
      <c r="A2256" s="600"/>
      <c r="B2256" s="600"/>
      <c r="C2256" s="600"/>
      <c r="D2256" s="600"/>
      <c r="E2256" s="600" t="s">
        <v>13659</v>
      </c>
      <c r="F2256" s="599">
        <v>8.83</v>
      </c>
      <c r="G2256" s="600"/>
      <c r="H2256" s="683" t="s">
        <v>13658</v>
      </c>
      <c r="I2256" s="683"/>
      <c r="J2256" s="599">
        <v>40.72</v>
      </c>
    </row>
    <row r="2257" spans="1:10" ht="0.95" customHeight="1" thickTop="1">
      <c r="A2257" s="598"/>
      <c r="B2257" s="598"/>
      <c r="C2257" s="598"/>
      <c r="D2257" s="598"/>
      <c r="E2257" s="598"/>
      <c r="F2257" s="598"/>
      <c r="G2257" s="598"/>
      <c r="H2257" s="598"/>
      <c r="I2257" s="598"/>
      <c r="J2257" s="598"/>
    </row>
    <row r="2258" spans="1:10" ht="18" customHeight="1">
      <c r="A2258" s="613" t="s">
        <v>13981</v>
      </c>
      <c r="B2258" s="611" t="s">
        <v>13677</v>
      </c>
      <c r="C2258" s="613" t="s">
        <v>13676</v>
      </c>
      <c r="D2258" s="613" t="s">
        <v>13675</v>
      </c>
      <c r="E2258" s="684" t="s">
        <v>13674</v>
      </c>
      <c r="F2258" s="684"/>
      <c r="G2258" s="612" t="s">
        <v>13673</v>
      </c>
      <c r="H2258" s="611" t="s">
        <v>13672</v>
      </c>
      <c r="I2258" s="611" t="s">
        <v>13671</v>
      </c>
      <c r="J2258" s="611" t="s">
        <v>13670</v>
      </c>
    </row>
    <row r="2259" spans="1:10" ht="48" customHeight="1">
      <c r="A2259" s="609" t="s">
        <v>13669</v>
      </c>
      <c r="B2259" s="610" t="s">
        <v>14134</v>
      </c>
      <c r="C2259" s="609" t="s">
        <v>20</v>
      </c>
      <c r="D2259" s="609" t="s">
        <v>4425</v>
      </c>
      <c r="E2259" s="685" t="s">
        <v>13693</v>
      </c>
      <c r="F2259" s="685"/>
      <c r="G2259" s="608" t="s">
        <v>0</v>
      </c>
      <c r="H2259" s="607">
        <v>1</v>
      </c>
      <c r="I2259" s="606">
        <v>122.52</v>
      </c>
      <c r="J2259" s="606">
        <v>122.52</v>
      </c>
    </row>
    <row r="2260" spans="1:10" ht="24" customHeight="1">
      <c r="A2260" s="617" t="s">
        <v>13683</v>
      </c>
      <c r="B2260" s="618" t="s">
        <v>13692</v>
      </c>
      <c r="C2260" s="617" t="s">
        <v>20</v>
      </c>
      <c r="D2260" s="617" t="s">
        <v>7680</v>
      </c>
      <c r="E2260" s="686" t="s">
        <v>13690</v>
      </c>
      <c r="F2260" s="686"/>
      <c r="G2260" s="616" t="s">
        <v>3</v>
      </c>
      <c r="H2260" s="615">
        <v>0.245</v>
      </c>
      <c r="I2260" s="614">
        <v>17.66</v>
      </c>
      <c r="J2260" s="614">
        <v>4.32</v>
      </c>
    </row>
    <row r="2261" spans="1:10" ht="24" customHeight="1">
      <c r="A2261" s="617" t="s">
        <v>13683</v>
      </c>
      <c r="B2261" s="618" t="s">
        <v>14054</v>
      </c>
      <c r="C2261" s="617" t="s">
        <v>20</v>
      </c>
      <c r="D2261" s="617" t="s">
        <v>7663</v>
      </c>
      <c r="E2261" s="686" t="s">
        <v>13690</v>
      </c>
      <c r="F2261" s="686"/>
      <c r="G2261" s="616" t="s">
        <v>3</v>
      </c>
      <c r="H2261" s="615">
        <v>0.245</v>
      </c>
      <c r="I2261" s="614">
        <v>13.48</v>
      </c>
      <c r="J2261" s="614">
        <v>3.3</v>
      </c>
    </row>
    <row r="2262" spans="1:10" ht="36" customHeight="1">
      <c r="A2262" s="604" t="s">
        <v>13666</v>
      </c>
      <c r="B2262" s="605" t="s">
        <v>14133</v>
      </c>
      <c r="C2262" s="604" t="s">
        <v>20</v>
      </c>
      <c r="D2262" s="604" t="s">
        <v>12761</v>
      </c>
      <c r="E2262" s="682" t="s">
        <v>13664</v>
      </c>
      <c r="F2262" s="682"/>
      <c r="G2262" s="603" t="s">
        <v>0</v>
      </c>
      <c r="H2262" s="602">
        <v>1.0389999999999999</v>
      </c>
      <c r="I2262" s="601">
        <v>110.59</v>
      </c>
      <c r="J2262" s="601">
        <v>114.9</v>
      </c>
    </row>
    <row r="2263" spans="1:10" ht="25.5">
      <c r="A2263" s="600"/>
      <c r="B2263" s="600"/>
      <c r="C2263" s="600"/>
      <c r="D2263" s="600"/>
      <c r="E2263" s="600" t="s">
        <v>13662</v>
      </c>
      <c r="F2263" s="599">
        <v>3.243507551885255</v>
      </c>
      <c r="G2263" s="600" t="s">
        <v>13661</v>
      </c>
      <c r="H2263" s="599">
        <v>2.73</v>
      </c>
      <c r="I2263" s="600" t="s">
        <v>13660</v>
      </c>
      <c r="J2263" s="599">
        <v>5.97</v>
      </c>
    </row>
    <row r="2264" spans="1:10" ht="15" thickBot="1">
      <c r="A2264" s="600"/>
      <c r="B2264" s="600"/>
      <c r="C2264" s="600"/>
      <c r="D2264" s="600"/>
      <c r="E2264" s="600" t="s">
        <v>13659</v>
      </c>
      <c r="F2264" s="599">
        <v>33.93</v>
      </c>
      <c r="G2264" s="600"/>
      <c r="H2264" s="683" t="s">
        <v>13658</v>
      </c>
      <c r="I2264" s="683"/>
      <c r="J2264" s="599">
        <v>156.44999999999999</v>
      </c>
    </row>
    <row r="2265" spans="1:10" ht="0.95" customHeight="1" thickTop="1">
      <c r="A2265" s="598"/>
      <c r="B2265" s="598"/>
      <c r="C2265" s="598"/>
      <c r="D2265" s="598"/>
      <c r="E2265" s="598"/>
      <c r="F2265" s="598"/>
      <c r="G2265" s="598"/>
      <c r="H2265" s="598"/>
      <c r="I2265" s="598"/>
      <c r="J2265" s="598"/>
    </row>
    <row r="2266" spans="1:10" ht="18" customHeight="1">
      <c r="A2266" s="613" t="s">
        <v>13981</v>
      </c>
      <c r="B2266" s="611" t="s">
        <v>13677</v>
      </c>
      <c r="C2266" s="613" t="s">
        <v>13676</v>
      </c>
      <c r="D2266" s="613" t="s">
        <v>13675</v>
      </c>
      <c r="E2266" s="684" t="s">
        <v>13674</v>
      </c>
      <c r="F2266" s="684"/>
      <c r="G2266" s="612" t="s">
        <v>13673</v>
      </c>
      <c r="H2266" s="611" t="s">
        <v>13672</v>
      </c>
      <c r="I2266" s="611" t="s">
        <v>13671</v>
      </c>
      <c r="J2266" s="611" t="s">
        <v>13670</v>
      </c>
    </row>
    <row r="2267" spans="1:10" ht="48" customHeight="1">
      <c r="A2267" s="609" t="s">
        <v>13669</v>
      </c>
      <c r="B2267" s="610" t="s">
        <v>14132</v>
      </c>
      <c r="C2267" s="609" t="s">
        <v>20</v>
      </c>
      <c r="D2267" s="609" t="s">
        <v>4421</v>
      </c>
      <c r="E2267" s="685" t="s">
        <v>13693</v>
      </c>
      <c r="F2267" s="685"/>
      <c r="G2267" s="608" t="s">
        <v>0</v>
      </c>
      <c r="H2267" s="607">
        <v>1</v>
      </c>
      <c r="I2267" s="606">
        <v>156.12</v>
      </c>
      <c r="J2267" s="606">
        <v>156.12</v>
      </c>
    </row>
    <row r="2268" spans="1:10" ht="24" customHeight="1">
      <c r="A2268" s="617" t="s">
        <v>13683</v>
      </c>
      <c r="B2268" s="618" t="s">
        <v>13692</v>
      </c>
      <c r="C2268" s="617" t="s">
        <v>20</v>
      </c>
      <c r="D2268" s="617" t="s">
        <v>7680</v>
      </c>
      <c r="E2268" s="686" t="s">
        <v>13690</v>
      </c>
      <c r="F2268" s="686"/>
      <c r="G2268" s="616" t="s">
        <v>3</v>
      </c>
      <c r="H2268" s="615">
        <v>0.13</v>
      </c>
      <c r="I2268" s="614">
        <v>17.66</v>
      </c>
      <c r="J2268" s="614">
        <v>2.29</v>
      </c>
    </row>
    <row r="2269" spans="1:10" ht="24" customHeight="1">
      <c r="A2269" s="617" t="s">
        <v>13683</v>
      </c>
      <c r="B2269" s="618" t="s">
        <v>14054</v>
      </c>
      <c r="C2269" s="617" t="s">
        <v>20</v>
      </c>
      <c r="D2269" s="617" t="s">
        <v>7663</v>
      </c>
      <c r="E2269" s="686" t="s">
        <v>13690</v>
      </c>
      <c r="F2269" s="686"/>
      <c r="G2269" s="616" t="s">
        <v>3</v>
      </c>
      <c r="H2269" s="615">
        <v>0.13</v>
      </c>
      <c r="I2269" s="614">
        <v>13.48</v>
      </c>
      <c r="J2269" s="614">
        <v>1.75</v>
      </c>
    </row>
    <row r="2270" spans="1:10" ht="24" customHeight="1">
      <c r="A2270" s="617" t="s">
        <v>13683</v>
      </c>
      <c r="B2270" s="618" t="s">
        <v>14083</v>
      </c>
      <c r="C2270" s="617" t="s">
        <v>20</v>
      </c>
      <c r="D2270" s="617" t="s">
        <v>7722</v>
      </c>
      <c r="E2270" s="686" t="s">
        <v>13690</v>
      </c>
      <c r="F2270" s="686"/>
      <c r="G2270" s="616" t="s">
        <v>3</v>
      </c>
      <c r="H2270" s="615">
        <v>0.13</v>
      </c>
      <c r="I2270" s="614">
        <v>18.239999999999998</v>
      </c>
      <c r="J2270" s="614">
        <v>2.37</v>
      </c>
    </row>
    <row r="2271" spans="1:10" ht="24" customHeight="1">
      <c r="A2271" s="604" t="s">
        <v>13666</v>
      </c>
      <c r="B2271" s="605" t="s">
        <v>14131</v>
      </c>
      <c r="C2271" s="604" t="s">
        <v>20</v>
      </c>
      <c r="D2271" s="604" t="s">
        <v>12732</v>
      </c>
      <c r="E2271" s="682" t="s">
        <v>13664</v>
      </c>
      <c r="F2271" s="682"/>
      <c r="G2271" s="603" t="s">
        <v>0</v>
      </c>
      <c r="H2271" s="602">
        <v>1.0389999999999999</v>
      </c>
      <c r="I2271" s="601">
        <v>144.1</v>
      </c>
      <c r="J2271" s="601">
        <v>149.71</v>
      </c>
    </row>
    <row r="2272" spans="1:10" ht="25.5">
      <c r="A2272" s="600"/>
      <c r="B2272" s="600"/>
      <c r="C2272" s="600"/>
      <c r="D2272" s="600"/>
      <c r="E2272" s="600" t="s">
        <v>13662</v>
      </c>
      <c r="F2272" s="599">
        <v>2.6893404324676737</v>
      </c>
      <c r="G2272" s="600" t="s">
        <v>13661</v>
      </c>
      <c r="H2272" s="599">
        <v>2.2599999999999998</v>
      </c>
      <c r="I2272" s="600" t="s">
        <v>13660</v>
      </c>
      <c r="J2272" s="599">
        <v>4.95</v>
      </c>
    </row>
    <row r="2273" spans="1:10" ht="15" thickBot="1">
      <c r="A2273" s="600"/>
      <c r="B2273" s="600"/>
      <c r="C2273" s="600"/>
      <c r="D2273" s="600"/>
      <c r="E2273" s="600" t="s">
        <v>13659</v>
      </c>
      <c r="F2273" s="599">
        <v>43.24</v>
      </c>
      <c r="G2273" s="600"/>
      <c r="H2273" s="683" t="s">
        <v>13658</v>
      </c>
      <c r="I2273" s="683"/>
      <c r="J2273" s="599">
        <v>199.36</v>
      </c>
    </row>
    <row r="2274" spans="1:10" ht="0.95" customHeight="1" thickTop="1">
      <c r="A2274" s="598"/>
      <c r="B2274" s="598"/>
      <c r="C2274" s="598"/>
      <c r="D2274" s="598"/>
      <c r="E2274" s="598"/>
      <c r="F2274" s="598"/>
      <c r="G2274" s="598"/>
      <c r="H2274" s="598"/>
      <c r="I2274" s="598"/>
      <c r="J2274" s="598"/>
    </row>
    <row r="2275" spans="1:10" ht="18" customHeight="1">
      <c r="A2275" s="613" t="s">
        <v>13981</v>
      </c>
      <c r="B2275" s="611" t="s">
        <v>13677</v>
      </c>
      <c r="C2275" s="613" t="s">
        <v>13676</v>
      </c>
      <c r="D2275" s="613" t="s">
        <v>13675</v>
      </c>
      <c r="E2275" s="684" t="s">
        <v>13674</v>
      </c>
      <c r="F2275" s="684"/>
      <c r="G2275" s="612" t="s">
        <v>13673</v>
      </c>
      <c r="H2275" s="611" t="s">
        <v>13672</v>
      </c>
      <c r="I2275" s="611" t="s">
        <v>13671</v>
      </c>
      <c r="J2275" s="611" t="s">
        <v>13670</v>
      </c>
    </row>
    <row r="2276" spans="1:10" ht="36" customHeight="1">
      <c r="A2276" s="609" t="s">
        <v>13669</v>
      </c>
      <c r="B2276" s="610" t="s">
        <v>14130</v>
      </c>
      <c r="C2276" s="609" t="s">
        <v>20</v>
      </c>
      <c r="D2276" s="609" t="s">
        <v>4593</v>
      </c>
      <c r="E2276" s="685" t="s">
        <v>13693</v>
      </c>
      <c r="F2276" s="685"/>
      <c r="G2276" s="608" t="s">
        <v>1</v>
      </c>
      <c r="H2276" s="607">
        <v>1</v>
      </c>
      <c r="I2276" s="606">
        <v>13</v>
      </c>
      <c r="J2276" s="606">
        <v>13</v>
      </c>
    </row>
    <row r="2277" spans="1:10" ht="24" customHeight="1">
      <c r="A2277" s="617" t="s">
        <v>13683</v>
      </c>
      <c r="B2277" s="618" t="s">
        <v>13692</v>
      </c>
      <c r="C2277" s="617" t="s">
        <v>20</v>
      </c>
      <c r="D2277" s="617" t="s">
        <v>7680</v>
      </c>
      <c r="E2277" s="686" t="s">
        <v>13690</v>
      </c>
      <c r="F2277" s="686"/>
      <c r="G2277" s="616" t="s">
        <v>3</v>
      </c>
      <c r="H2277" s="615">
        <v>0.15</v>
      </c>
      <c r="I2277" s="614">
        <v>17.66</v>
      </c>
      <c r="J2277" s="614">
        <v>2.64</v>
      </c>
    </row>
    <row r="2278" spans="1:10" ht="24" customHeight="1">
      <c r="A2278" s="617" t="s">
        <v>13683</v>
      </c>
      <c r="B2278" s="618" t="s">
        <v>14054</v>
      </c>
      <c r="C2278" s="617" t="s">
        <v>20</v>
      </c>
      <c r="D2278" s="617" t="s">
        <v>7663</v>
      </c>
      <c r="E2278" s="686" t="s">
        <v>13690</v>
      </c>
      <c r="F2278" s="686"/>
      <c r="G2278" s="616" t="s">
        <v>3</v>
      </c>
      <c r="H2278" s="615">
        <v>0.15</v>
      </c>
      <c r="I2278" s="614">
        <v>13.48</v>
      </c>
      <c r="J2278" s="614">
        <v>2.02</v>
      </c>
    </row>
    <row r="2279" spans="1:10" ht="24" customHeight="1">
      <c r="A2279" s="604" t="s">
        <v>13666</v>
      </c>
      <c r="B2279" s="605" t="s">
        <v>14105</v>
      </c>
      <c r="C2279" s="604" t="s">
        <v>20</v>
      </c>
      <c r="D2279" s="604" t="s">
        <v>8197</v>
      </c>
      <c r="E2279" s="682" t="s">
        <v>13664</v>
      </c>
      <c r="F2279" s="682"/>
      <c r="G2279" s="603" t="s">
        <v>1</v>
      </c>
      <c r="H2279" s="602">
        <v>7.0000000000000001E-3</v>
      </c>
      <c r="I2279" s="601">
        <v>81.209999999999994</v>
      </c>
      <c r="J2279" s="601">
        <v>0.56000000000000005</v>
      </c>
    </row>
    <row r="2280" spans="1:10" ht="24" customHeight="1">
      <c r="A2280" s="604" t="s">
        <v>13666</v>
      </c>
      <c r="B2280" s="605" t="s">
        <v>14129</v>
      </c>
      <c r="C2280" s="604" t="s">
        <v>20</v>
      </c>
      <c r="D2280" s="604" t="s">
        <v>10585</v>
      </c>
      <c r="E2280" s="682" t="s">
        <v>13664</v>
      </c>
      <c r="F2280" s="682"/>
      <c r="G2280" s="603" t="s">
        <v>1</v>
      </c>
      <c r="H2280" s="602">
        <v>1</v>
      </c>
      <c r="I2280" s="601">
        <v>7.12</v>
      </c>
      <c r="J2280" s="601">
        <v>7.12</v>
      </c>
    </row>
    <row r="2281" spans="1:10" ht="24" customHeight="1">
      <c r="A2281" s="604" t="s">
        <v>13666</v>
      </c>
      <c r="B2281" s="605" t="s">
        <v>14088</v>
      </c>
      <c r="C2281" s="604" t="s">
        <v>20</v>
      </c>
      <c r="D2281" s="604" t="s">
        <v>10821</v>
      </c>
      <c r="E2281" s="682" t="s">
        <v>13664</v>
      </c>
      <c r="F2281" s="682"/>
      <c r="G2281" s="603" t="s">
        <v>1</v>
      </c>
      <c r="H2281" s="602">
        <v>0.05</v>
      </c>
      <c r="I2281" s="601">
        <v>2.19</v>
      </c>
      <c r="J2281" s="601">
        <v>0.1</v>
      </c>
    </row>
    <row r="2282" spans="1:10" ht="24" customHeight="1">
      <c r="A2282" s="604" t="s">
        <v>13666</v>
      </c>
      <c r="B2282" s="605" t="s">
        <v>14087</v>
      </c>
      <c r="C2282" s="604" t="s">
        <v>20</v>
      </c>
      <c r="D2282" s="604" t="s">
        <v>12141</v>
      </c>
      <c r="E2282" s="682" t="s">
        <v>13664</v>
      </c>
      <c r="F2282" s="682"/>
      <c r="G2282" s="603" t="s">
        <v>1</v>
      </c>
      <c r="H2282" s="602">
        <v>8.0000000000000002E-3</v>
      </c>
      <c r="I2282" s="601">
        <v>70.52</v>
      </c>
      <c r="J2282" s="601">
        <v>0.56000000000000005</v>
      </c>
    </row>
    <row r="2283" spans="1:10" ht="25.5">
      <c r="A2283" s="600"/>
      <c r="B2283" s="600"/>
      <c r="C2283" s="600"/>
      <c r="D2283" s="600"/>
      <c r="E2283" s="600" t="s">
        <v>13662</v>
      </c>
      <c r="F2283" s="599">
        <v>1.9830490057589916</v>
      </c>
      <c r="G2283" s="600" t="s">
        <v>13661</v>
      </c>
      <c r="H2283" s="599">
        <v>1.67</v>
      </c>
      <c r="I2283" s="600" t="s">
        <v>13660</v>
      </c>
      <c r="J2283" s="599">
        <v>3.65</v>
      </c>
    </row>
    <row r="2284" spans="1:10" ht="15" thickBot="1">
      <c r="A2284" s="600"/>
      <c r="B2284" s="600"/>
      <c r="C2284" s="600"/>
      <c r="D2284" s="600"/>
      <c r="E2284" s="600" t="s">
        <v>13659</v>
      </c>
      <c r="F2284" s="599">
        <v>3.6</v>
      </c>
      <c r="G2284" s="600"/>
      <c r="H2284" s="683" t="s">
        <v>13658</v>
      </c>
      <c r="I2284" s="683"/>
      <c r="J2284" s="599">
        <v>16.600000000000001</v>
      </c>
    </row>
    <row r="2285" spans="1:10" ht="0.95" customHeight="1" thickTop="1">
      <c r="A2285" s="598"/>
      <c r="B2285" s="598"/>
      <c r="C2285" s="598"/>
      <c r="D2285" s="598"/>
      <c r="E2285" s="598"/>
      <c r="F2285" s="598"/>
      <c r="G2285" s="598"/>
      <c r="H2285" s="598"/>
      <c r="I2285" s="598"/>
      <c r="J2285" s="598"/>
    </row>
    <row r="2286" spans="1:10" ht="18" customHeight="1">
      <c r="A2286" s="613" t="s">
        <v>13981</v>
      </c>
      <c r="B2286" s="611" t="s">
        <v>13677</v>
      </c>
      <c r="C2286" s="613" t="s">
        <v>13676</v>
      </c>
      <c r="D2286" s="613" t="s">
        <v>13675</v>
      </c>
      <c r="E2286" s="684" t="s">
        <v>13674</v>
      </c>
      <c r="F2286" s="684"/>
      <c r="G2286" s="612" t="s">
        <v>13673</v>
      </c>
      <c r="H2286" s="611" t="s">
        <v>13672</v>
      </c>
      <c r="I2286" s="611" t="s">
        <v>13671</v>
      </c>
      <c r="J2286" s="611" t="s">
        <v>13670</v>
      </c>
    </row>
    <row r="2287" spans="1:10" ht="48" customHeight="1">
      <c r="A2287" s="609" t="s">
        <v>13669</v>
      </c>
      <c r="B2287" s="610" t="s">
        <v>14128</v>
      </c>
      <c r="C2287" s="609" t="s">
        <v>20</v>
      </c>
      <c r="D2287" s="609" t="s">
        <v>4646</v>
      </c>
      <c r="E2287" s="685" t="s">
        <v>13693</v>
      </c>
      <c r="F2287" s="685"/>
      <c r="G2287" s="608" t="s">
        <v>1</v>
      </c>
      <c r="H2287" s="607">
        <v>1</v>
      </c>
      <c r="I2287" s="606">
        <v>3.26</v>
      </c>
      <c r="J2287" s="606">
        <v>3.26</v>
      </c>
    </row>
    <row r="2288" spans="1:10" ht="24" customHeight="1">
      <c r="A2288" s="617" t="s">
        <v>13683</v>
      </c>
      <c r="B2288" s="618" t="s">
        <v>13692</v>
      </c>
      <c r="C2288" s="617" t="s">
        <v>20</v>
      </c>
      <c r="D2288" s="617" t="s">
        <v>7680</v>
      </c>
      <c r="E2288" s="686" t="s">
        <v>13690</v>
      </c>
      <c r="F2288" s="686"/>
      <c r="G2288" s="616" t="s">
        <v>3</v>
      </c>
      <c r="H2288" s="615">
        <v>5.1999999999999998E-2</v>
      </c>
      <c r="I2288" s="614">
        <v>17.66</v>
      </c>
      <c r="J2288" s="614">
        <v>0.91</v>
      </c>
    </row>
    <row r="2289" spans="1:10" ht="24" customHeight="1">
      <c r="A2289" s="617" t="s">
        <v>13683</v>
      </c>
      <c r="B2289" s="618" t="s">
        <v>14054</v>
      </c>
      <c r="C2289" s="617" t="s">
        <v>20</v>
      </c>
      <c r="D2289" s="617" t="s">
        <v>7663</v>
      </c>
      <c r="E2289" s="686" t="s">
        <v>13690</v>
      </c>
      <c r="F2289" s="686"/>
      <c r="G2289" s="616" t="s">
        <v>3</v>
      </c>
      <c r="H2289" s="615">
        <v>5.1999999999999998E-2</v>
      </c>
      <c r="I2289" s="614">
        <v>13.48</v>
      </c>
      <c r="J2289" s="614">
        <v>0.7</v>
      </c>
    </row>
    <row r="2290" spans="1:10" ht="24" customHeight="1">
      <c r="A2290" s="604" t="s">
        <v>13666</v>
      </c>
      <c r="B2290" s="605" t="s">
        <v>14127</v>
      </c>
      <c r="C2290" s="604" t="s">
        <v>20</v>
      </c>
      <c r="D2290" s="604" t="s">
        <v>8140</v>
      </c>
      <c r="E2290" s="682" t="s">
        <v>13664</v>
      </c>
      <c r="F2290" s="682"/>
      <c r="G2290" s="603" t="s">
        <v>1</v>
      </c>
      <c r="H2290" s="602">
        <v>1</v>
      </c>
      <c r="I2290" s="601">
        <v>0.7</v>
      </c>
      <c r="J2290" s="601">
        <v>0.7</v>
      </c>
    </row>
    <row r="2291" spans="1:10" ht="24" customHeight="1">
      <c r="A2291" s="604" t="s">
        <v>13666</v>
      </c>
      <c r="B2291" s="605" t="s">
        <v>14105</v>
      </c>
      <c r="C2291" s="604" t="s">
        <v>20</v>
      </c>
      <c r="D2291" s="604" t="s">
        <v>8197</v>
      </c>
      <c r="E2291" s="682" t="s">
        <v>13664</v>
      </c>
      <c r="F2291" s="682"/>
      <c r="G2291" s="603" t="s">
        <v>1</v>
      </c>
      <c r="H2291" s="602">
        <v>6.0000000000000001E-3</v>
      </c>
      <c r="I2291" s="601">
        <v>81.209999999999994</v>
      </c>
      <c r="J2291" s="601">
        <v>0.48</v>
      </c>
    </row>
    <row r="2292" spans="1:10" ht="24" customHeight="1">
      <c r="A2292" s="604" t="s">
        <v>13666</v>
      </c>
      <c r="B2292" s="605" t="s">
        <v>14088</v>
      </c>
      <c r="C2292" s="604" t="s">
        <v>20</v>
      </c>
      <c r="D2292" s="604" t="s">
        <v>10821</v>
      </c>
      <c r="E2292" s="682" t="s">
        <v>13664</v>
      </c>
      <c r="F2292" s="682"/>
      <c r="G2292" s="603" t="s">
        <v>1</v>
      </c>
      <c r="H2292" s="602">
        <v>2.5999999999999999E-2</v>
      </c>
      <c r="I2292" s="601">
        <v>2.19</v>
      </c>
      <c r="J2292" s="601">
        <v>0.05</v>
      </c>
    </row>
    <row r="2293" spans="1:10" ht="24" customHeight="1">
      <c r="A2293" s="604" t="s">
        <v>13666</v>
      </c>
      <c r="B2293" s="605" t="s">
        <v>14087</v>
      </c>
      <c r="C2293" s="604" t="s">
        <v>20</v>
      </c>
      <c r="D2293" s="604" t="s">
        <v>12141</v>
      </c>
      <c r="E2293" s="682" t="s">
        <v>13664</v>
      </c>
      <c r="F2293" s="682"/>
      <c r="G2293" s="603" t="s">
        <v>1</v>
      </c>
      <c r="H2293" s="602">
        <v>6.0000000000000001E-3</v>
      </c>
      <c r="I2293" s="601">
        <v>70.52</v>
      </c>
      <c r="J2293" s="601">
        <v>0.42</v>
      </c>
    </row>
    <row r="2294" spans="1:10" ht="25.5">
      <c r="A2294" s="600"/>
      <c r="B2294" s="600"/>
      <c r="C2294" s="600"/>
      <c r="D2294" s="600"/>
      <c r="E2294" s="600" t="s">
        <v>13662</v>
      </c>
      <c r="F2294" s="599">
        <v>0.68455938280995332</v>
      </c>
      <c r="G2294" s="600" t="s">
        <v>13661</v>
      </c>
      <c r="H2294" s="599">
        <v>0.57999999999999996</v>
      </c>
      <c r="I2294" s="600" t="s">
        <v>13660</v>
      </c>
      <c r="J2294" s="599">
        <v>1.26</v>
      </c>
    </row>
    <row r="2295" spans="1:10" ht="15" thickBot="1">
      <c r="A2295" s="600"/>
      <c r="B2295" s="600"/>
      <c r="C2295" s="600"/>
      <c r="D2295" s="600"/>
      <c r="E2295" s="600" t="s">
        <v>13659</v>
      </c>
      <c r="F2295" s="599">
        <v>0.9</v>
      </c>
      <c r="G2295" s="600"/>
      <c r="H2295" s="683" t="s">
        <v>13658</v>
      </c>
      <c r="I2295" s="683"/>
      <c r="J2295" s="599">
        <v>4.16</v>
      </c>
    </row>
    <row r="2296" spans="1:10" ht="0.95" customHeight="1" thickTop="1">
      <c r="A2296" s="598"/>
      <c r="B2296" s="598"/>
      <c r="C2296" s="598"/>
      <c r="D2296" s="598"/>
      <c r="E2296" s="598"/>
      <c r="F2296" s="598"/>
      <c r="G2296" s="598"/>
      <c r="H2296" s="598"/>
      <c r="I2296" s="598"/>
      <c r="J2296" s="598"/>
    </row>
    <row r="2297" spans="1:10" ht="18" customHeight="1">
      <c r="A2297" s="613" t="s">
        <v>13981</v>
      </c>
      <c r="B2297" s="611" t="s">
        <v>13677</v>
      </c>
      <c r="C2297" s="613" t="s">
        <v>13676</v>
      </c>
      <c r="D2297" s="613" t="s">
        <v>13675</v>
      </c>
      <c r="E2297" s="684" t="s">
        <v>13674</v>
      </c>
      <c r="F2297" s="684"/>
      <c r="G2297" s="612" t="s">
        <v>13673</v>
      </c>
      <c r="H2297" s="611" t="s">
        <v>13672</v>
      </c>
      <c r="I2297" s="611" t="s">
        <v>13671</v>
      </c>
      <c r="J2297" s="611" t="s">
        <v>13670</v>
      </c>
    </row>
    <row r="2298" spans="1:10" ht="36" customHeight="1">
      <c r="A2298" s="609" t="s">
        <v>13669</v>
      </c>
      <c r="B2298" s="610" t="s">
        <v>14126</v>
      </c>
      <c r="C2298" s="609" t="s">
        <v>20</v>
      </c>
      <c r="D2298" s="609" t="s">
        <v>4771</v>
      </c>
      <c r="E2298" s="685" t="s">
        <v>13693</v>
      </c>
      <c r="F2298" s="685"/>
      <c r="G2298" s="608" t="s">
        <v>1</v>
      </c>
      <c r="H2298" s="607">
        <v>1</v>
      </c>
      <c r="I2298" s="606">
        <v>18.07</v>
      </c>
      <c r="J2298" s="606">
        <v>18.07</v>
      </c>
    </row>
    <row r="2299" spans="1:10" ht="24" customHeight="1">
      <c r="A2299" s="617" t="s">
        <v>13683</v>
      </c>
      <c r="B2299" s="618" t="s">
        <v>13692</v>
      </c>
      <c r="C2299" s="617" t="s">
        <v>20</v>
      </c>
      <c r="D2299" s="617" t="s">
        <v>7680</v>
      </c>
      <c r="E2299" s="686" t="s">
        <v>13690</v>
      </c>
      <c r="F2299" s="686"/>
      <c r="G2299" s="616" t="s">
        <v>3</v>
      </c>
      <c r="H2299" s="615">
        <v>8.5000000000000006E-2</v>
      </c>
      <c r="I2299" s="614">
        <v>17.66</v>
      </c>
      <c r="J2299" s="614">
        <v>1.5</v>
      </c>
    </row>
    <row r="2300" spans="1:10" ht="24" customHeight="1">
      <c r="A2300" s="617" t="s">
        <v>13683</v>
      </c>
      <c r="B2300" s="618" t="s">
        <v>14054</v>
      </c>
      <c r="C2300" s="617" t="s">
        <v>20</v>
      </c>
      <c r="D2300" s="617" t="s">
        <v>7663</v>
      </c>
      <c r="E2300" s="686" t="s">
        <v>13690</v>
      </c>
      <c r="F2300" s="686"/>
      <c r="G2300" s="616" t="s">
        <v>3</v>
      </c>
      <c r="H2300" s="615">
        <v>8.5000000000000006E-2</v>
      </c>
      <c r="I2300" s="614">
        <v>13.48</v>
      </c>
      <c r="J2300" s="614">
        <v>1.1399999999999999</v>
      </c>
    </row>
    <row r="2301" spans="1:10" ht="24" customHeight="1">
      <c r="A2301" s="604" t="s">
        <v>13666</v>
      </c>
      <c r="B2301" s="605" t="s">
        <v>14105</v>
      </c>
      <c r="C2301" s="604" t="s">
        <v>20</v>
      </c>
      <c r="D2301" s="604" t="s">
        <v>8197</v>
      </c>
      <c r="E2301" s="682" t="s">
        <v>13664</v>
      </c>
      <c r="F2301" s="682"/>
      <c r="G2301" s="603" t="s">
        <v>1</v>
      </c>
      <c r="H2301" s="602">
        <v>2.4E-2</v>
      </c>
      <c r="I2301" s="601">
        <v>81.209999999999994</v>
      </c>
      <c r="J2301" s="601">
        <v>1.94</v>
      </c>
    </row>
    <row r="2302" spans="1:10" ht="24" customHeight="1">
      <c r="A2302" s="604" t="s">
        <v>13666</v>
      </c>
      <c r="B2302" s="605" t="s">
        <v>14088</v>
      </c>
      <c r="C2302" s="604" t="s">
        <v>20</v>
      </c>
      <c r="D2302" s="604" t="s">
        <v>10821</v>
      </c>
      <c r="E2302" s="682" t="s">
        <v>13664</v>
      </c>
      <c r="F2302" s="682"/>
      <c r="G2302" s="603" t="s">
        <v>1</v>
      </c>
      <c r="H2302" s="602">
        <v>2.8000000000000001E-2</v>
      </c>
      <c r="I2302" s="601">
        <v>2.19</v>
      </c>
      <c r="J2302" s="601">
        <v>0.06</v>
      </c>
    </row>
    <row r="2303" spans="1:10" ht="24" customHeight="1">
      <c r="A2303" s="604" t="s">
        <v>13666</v>
      </c>
      <c r="B2303" s="605" t="s">
        <v>14125</v>
      </c>
      <c r="C2303" s="604" t="s">
        <v>20</v>
      </c>
      <c r="D2303" s="604" t="s">
        <v>11012</v>
      </c>
      <c r="E2303" s="682" t="s">
        <v>13664</v>
      </c>
      <c r="F2303" s="682"/>
      <c r="G2303" s="603" t="s">
        <v>1</v>
      </c>
      <c r="H2303" s="602">
        <v>1</v>
      </c>
      <c r="I2303" s="601">
        <v>11.32</v>
      </c>
      <c r="J2303" s="601">
        <v>11.32</v>
      </c>
    </row>
    <row r="2304" spans="1:10" ht="24" customHeight="1">
      <c r="A2304" s="604" t="s">
        <v>13666</v>
      </c>
      <c r="B2304" s="605" t="s">
        <v>14087</v>
      </c>
      <c r="C2304" s="604" t="s">
        <v>20</v>
      </c>
      <c r="D2304" s="604" t="s">
        <v>12141</v>
      </c>
      <c r="E2304" s="682" t="s">
        <v>13664</v>
      </c>
      <c r="F2304" s="682"/>
      <c r="G2304" s="603" t="s">
        <v>1</v>
      </c>
      <c r="H2304" s="602">
        <v>0.03</v>
      </c>
      <c r="I2304" s="601">
        <v>70.52</v>
      </c>
      <c r="J2304" s="601">
        <v>2.11</v>
      </c>
    </row>
    <row r="2305" spans="1:10" ht="25.5">
      <c r="A2305" s="600"/>
      <c r="B2305" s="600"/>
      <c r="C2305" s="600"/>
      <c r="D2305" s="600"/>
      <c r="E2305" s="600" t="s">
        <v>13662</v>
      </c>
      <c r="F2305" s="599">
        <v>1.1246332717592089</v>
      </c>
      <c r="G2305" s="600" t="s">
        <v>13661</v>
      </c>
      <c r="H2305" s="599">
        <v>0.95</v>
      </c>
      <c r="I2305" s="600" t="s">
        <v>13660</v>
      </c>
      <c r="J2305" s="599">
        <v>2.0699999999999998</v>
      </c>
    </row>
    <row r="2306" spans="1:10" ht="15" thickBot="1">
      <c r="A2306" s="600"/>
      <c r="B2306" s="600"/>
      <c r="C2306" s="600"/>
      <c r="D2306" s="600"/>
      <c r="E2306" s="600" t="s">
        <v>13659</v>
      </c>
      <c r="F2306" s="599">
        <v>5</v>
      </c>
      <c r="G2306" s="600"/>
      <c r="H2306" s="683" t="s">
        <v>13658</v>
      </c>
      <c r="I2306" s="683"/>
      <c r="J2306" s="599">
        <v>23.07</v>
      </c>
    </row>
    <row r="2307" spans="1:10" ht="0.95" customHeight="1" thickTop="1">
      <c r="A2307" s="598"/>
      <c r="B2307" s="598"/>
      <c r="C2307" s="598"/>
      <c r="D2307" s="598"/>
      <c r="E2307" s="598"/>
      <c r="F2307" s="598"/>
      <c r="G2307" s="598"/>
      <c r="H2307" s="598"/>
      <c r="I2307" s="598"/>
      <c r="J2307" s="598"/>
    </row>
    <row r="2308" spans="1:10" ht="18" customHeight="1">
      <c r="A2308" s="613" t="s">
        <v>13981</v>
      </c>
      <c r="B2308" s="611" t="s">
        <v>13677</v>
      </c>
      <c r="C2308" s="613" t="s">
        <v>13676</v>
      </c>
      <c r="D2308" s="613" t="s">
        <v>13675</v>
      </c>
      <c r="E2308" s="684" t="s">
        <v>13674</v>
      </c>
      <c r="F2308" s="684"/>
      <c r="G2308" s="612" t="s">
        <v>13673</v>
      </c>
      <c r="H2308" s="611" t="s">
        <v>13672</v>
      </c>
      <c r="I2308" s="611" t="s">
        <v>13671</v>
      </c>
      <c r="J2308" s="611" t="s">
        <v>13670</v>
      </c>
    </row>
    <row r="2309" spans="1:10" ht="24" customHeight="1">
      <c r="A2309" s="609" t="s">
        <v>13669</v>
      </c>
      <c r="B2309" s="610" t="s">
        <v>14124</v>
      </c>
      <c r="C2309" s="609" t="s">
        <v>20</v>
      </c>
      <c r="D2309" s="609" t="s">
        <v>4794</v>
      </c>
      <c r="E2309" s="685" t="s">
        <v>13693</v>
      </c>
      <c r="F2309" s="685"/>
      <c r="G2309" s="608" t="s">
        <v>1</v>
      </c>
      <c r="H2309" s="607">
        <v>1</v>
      </c>
      <c r="I2309" s="606">
        <v>116.62</v>
      </c>
      <c r="J2309" s="606">
        <v>116.62</v>
      </c>
    </row>
    <row r="2310" spans="1:10" ht="24" customHeight="1">
      <c r="A2310" s="617" t="s">
        <v>13683</v>
      </c>
      <c r="B2310" s="618" t="s">
        <v>13692</v>
      </c>
      <c r="C2310" s="617" t="s">
        <v>20</v>
      </c>
      <c r="D2310" s="617" t="s">
        <v>7680</v>
      </c>
      <c r="E2310" s="686" t="s">
        <v>13690</v>
      </c>
      <c r="F2310" s="686"/>
      <c r="G2310" s="616" t="s">
        <v>3</v>
      </c>
      <c r="H2310" s="615">
        <v>0.23499999999999999</v>
      </c>
      <c r="I2310" s="614">
        <v>17.66</v>
      </c>
      <c r="J2310" s="614">
        <v>4.1500000000000004</v>
      </c>
    </row>
    <row r="2311" spans="1:10" ht="24" customHeight="1">
      <c r="A2311" s="617" t="s">
        <v>13683</v>
      </c>
      <c r="B2311" s="618" t="s">
        <v>14054</v>
      </c>
      <c r="C2311" s="617" t="s">
        <v>20</v>
      </c>
      <c r="D2311" s="617" t="s">
        <v>7663</v>
      </c>
      <c r="E2311" s="686" t="s">
        <v>13690</v>
      </c>
      <c r="F2311" s="686"/>
      <c r="G2311" s="616" t="s">
        <v>3</v>
      </c>
      <c r="H2311" s="615">
        <v>0.23499999999999999</v>
      </c>
      <c r="I2311" s="614">
        <v>13.48</v>
      </c>
      <c r="J2311" s="614">
        <v>3.16</v>
      </c>
    </row>
    <row r="2312" spans="1:10" ht="24" customHeight="1">
      <c r="A2312" s="604" t="s">
        <v>13666</v>
      </c>
      <c r="B2312" s="605" t="s">
        <v>14105</v>
      </c>
      <c r="C2312" s="604" t="s">
        <v>20</v>
      </c>
      <c r="D2312" s="604" t="s">
        <v>8197</v>
      </c>
      <c r="E2312" s="682" t="s">
        <v>13664</v>
      </c>
      <c r="F2312" s="682"/>
      <c r="G2312" s="603" t="s">
        <v>1</v>
      </c>
      <c r="H2312" s="602">
        <v>7.0999999999999994E-2</v>
      </c>
      <c r="I2312" s="601">
        <v>81.209999999999994</v>
      </c>
      <c r="J2312" s="601">
        <v>5.76</v>
      </c>
    </row>
    <row r="2313" spans="1:10" ht="24" customHeight="1">
      <c r="A2313" s="604" t="s">
        <v>13666</v>
      </c>
      <c r="B2313" s="605" t="s">
        <v>14088</v>
      </c>
      <c r="C2313" s="604" t="s">
        <v>20</v>
      </c>
      <c r="D2313" s="604" t="s">
        <v>10821</v>
      </c>
      <c r="E2313" s="682" t="s">
        <v>13664</v>
      </c>
      <c r="F2313" s="682"/>
      <c r="G2313" s="603" t="s">
        <v>1</v>
      </c>
      <c r="H2313" s="602">
        <v>5.8999999999999997E-2</v>
      </c>
      <c r="I2313" s="601">
        <v>2.19</v>
      </c>
      <c r="J2313" s="601">
        <v>0.12</v>
      </c>
    </row>
    <row r="2314" spans="1:10" ht="24" customHeight="1">
      <c r="A2314" s="604" t="s">
        <v>13666</v>
      </c>
      <c r="B2314" s="605" t="s">
        <v>14087</v>
      </c>
      <c r="C2314" s="604" t="s">
        <v>20</v>
      </c>
      <c r="D2314" s="604" t="s">
        <v>12141</v>
      </c>
      <c r="E2314" s="682" t="s">
        <v>13664</v>
      </c>
      <c r="F2314" s="682"/>
      <c r="G2314" s="603" t="s">
        <v>1</v>
      </c>
      <c r="H2314" s="602">
        <v>0.09</v>
      </c>
      <c r="I2314" s="601">
        <v>70.52</v>
      </c>
      <c r="J2314" s="601">
        <v>6.34</v>
      </c>
    </row>
    <row r="2315" spans="1:10" ht="24" customHeight="1">
      <c r="A2315" s="604" t="s">
        <v>13666</v>
      </c>
      <c r="B2315" s="605" t="s">
        <v>14123</v>
      </c>
      <c r="C2315" s="604" t="s">
        <v>20</v>
      </c>
      <c r="D2315" s="604" t="s">
        <v>12425</v>
      </c>
      <c r="E2315" s="682" t="s">
        <v>13664</v>
      </c>
      <c r="F2315" s="682"/>
      <c r="G2315" s="603" t="s">
        <v>1</v>
      </c>
      <c r="H2315" s="602">
        <v>1</v>
      </c>
      <c r="I2315" s="601">
        <v>97.09</v>
      </c>
      <c r="J2315" s="601">
        <v>97.09</v>
      </c>
    </row>
    <row r="2316" spans="1:10" ht="25.5">
      <c r="A2316" s="600"/>
      <c r="B2316" s="600"/>
      <c r="C2316" s="600"/>
      <c r="D2316" s="600"/>
      <c r="E2316" s="600" t="s">
        <v>13662</v>
      </c>
      <c r="F2316" s="599">
        <v>3.1131152884928825</v>
      </c>
      <c r="G2316" s="600" t="s">
        <v>13661</v>
      </c>
      <c r="H2316" s="599">
        <v>2.62</v>
      </c>
      <c r="I2316" s="600" t="s">
        <v>13660</v>
      </c>
      <c r="J2316" s="599">
        <v>5.73</v>
      </c>
    </row>
    <row r="2317" spans="1:10" ht="15" thickBot="1">
      <c r="A2317" s="600"/>
      <c r="B2317" s="600"/>
      <c r="C2317" s="600"/>
      <c r="D2317" s="600"/>
      <c r="E2317" s="600" t="s">
        <v>13659</v>
      </c>
      <c r="F2317" s="599">
        <v>32.299999999999997</v>
      </c>
      <c r="G2317" s="600"/>
      <c r="H2317" s="683" t="s">
        <v>13658</v>
      </c>
      <c r="I2317" s="683"/>
      <c r="J2317" s="599">
        <v>148.91999999999999</v>
      </c>
    </row>
    <row r="2318" spans="1:10" ht="0.95" customHeight="1" thickTop="1">
      <c r="A2318" s="598"/>
      <c r="B2318" s="598"/>
      <c r="C2318" s="598"/>
      <c r="D2318" s="598"/>
      <c r="E2318" s="598"/>
      <c r="F2318" s="598"/>
      <c r="G2318" s="598"/>
      <c r="H2318" s="598"/>
      <c r="I2318" s="598"/>
      <c r="J2318" s="598"/>
    </row>
    <row r="2319" spans="1:10" ht="18" customHeight="1">
      <c r="A2319" s="613" t="s">
        <v>13981</v>
      </c>
      <c r="B2319" s="611" t="s">
        <v>13677</v>
      </c>
      <c r="C2319" s="613" t="s">
        <v>13676</v>
      </c>
      <c r="D2319" s="613" t="s">
        <v>13675</v>
      </c>
      <c r="E2319" s="684" t="s">
        <v>13674</v>
      </c>
      <c r="F2319" s="684"/>
      <c r="G2319" s="612" t="s">
        <v>13673</v>
      </c>
      <c r="H2319" s="611" t="s">
        <v>13672</v>
      </c>
      <c r="I2319" s="611" t="s">
        <v>13671</v>
      </c>
      <c r="J2319" s="611" t="s">
        <v>13670</v>
      </c>
    </row>
    <row r="2320" spans="1:10" ht="24" customHeight="1">
      <c r="A2320" s="609" t="s">
        <v>13669</v>
      </c>
      <c r="B2320" s="610" t="s">
        <v>14122</v>
      </c>
      <c r="C2320" s="609" t="s">
        <v>20</v>
      </c>
      <c r="D2320" s="609" t="s">
        <v>4792</v>
      </c>
      <c r="E2320" s="685" t="s">
        <v>13693</v>
      </c>
      <c r="F2320" s="685"/>
      <c r="G2320" s="608" t="s">
        <v>1</v>
      </c>
      <c r="H2320" s="607">
        <v>1</v>
      </c>
      <c r="I2320" s="606">
        <v>76.180000000000007</v>
      </c>
      <c r="J2320" s="606">
        <v>76.180000000000007</v>
      </c>
    </row>
    <row r="2321" spans="1:10" ht="24" customHeight="1">
      <c r="A2321" s="617" t="s">
        <v>13683</v>
      </c>
      <c r="B2321" s="618" t="s">
        <v>13692</v>
      </c>
      <c r="C2321" s="617" t="s">
        <v>20</v>
      </c>
      <c r="D2321" s="617" t="s">
        <v>7680</v>
      </c>
      <c r="E2321" s="686" t="s">
        <v>13690</v>
      </c>
      <c r="F2321" s="686"/>
      <c r="G2321" s="616" t="s">
        <v>3</v>
      </c>
      <c r="H2321" s="615">
        <v>0.20899999999999999</v>
      </c>
      <c r="I2321" s="614">
        <v>17.66</v>
      </c>
      <c r="J2321" s="614">
        <v>3.69</v>
      </c>
    </row>
    <row r="2322" spans="1:10" ht="24" customHeight="1">
      <c r="A2322" s="617" t="s">
        <v>13683</v>
      </c>
      <c r="B2322" s="618" t="s">
        <v>14054</v>
      </c>
      <c r="C2322" s="617" t="s">
        <v>20</v>
      </c>
      <c r="D2322" s="617" t="s">
        <v>7663</v>
      </c>
      <c r="E2322" s="686" t="s">
        <v>13690</v>
      </c>
      <c r="F2322" s="686"/>
      <c r="G2322" s="616" t="s">
        <v>3</v>
      </c>
      <c r="H2322" s="615">
        <v>0.20899999999999999</v>
      </c>
      <c r="I2322" s="614">
        <v>13.48</v>
      </c>
      <c r="J2322" s="614">
        <v>2.81</v>
      </c>
    </row>
    <row r="2323" spans="1:10" ht="24" customHeight="1">
      <c r="A2323" s="604" t="s">
        <v>13666</v>
      </c>
      <c r="B2323" s="605" t="s">
        <v>14105</v>
      </c>
      <c r="C2323" s="604" t="s">
        <v>20</v>
      </c>
      <c r="D2323" s="604" t="s">
        <v>8197</v>
      </c>
      <c r="E2323" s="682" t="s">
        <v>13664</v>
      </c>
      <c r="F2323" s="682"/>
      <c r="G2323" s="603" t="s">
        <v>1</v>
      </c>
      <c r="H2323" s="602">
        <v>0.06</v>
      </c>
      <c r="I2323" s="601">
        <v>81.209999999999994</v>
      </c>
      <c r="J2323" s="601">
        <v>4.87</v>
      </c>
    </row>
    <row r="2324" spans="1:10" ht="24" customHeight="1">
      <c r="A2324" s="604" t="s">
        <v>13666</v>
      </c>
      <c r="B2324" s="605" t="s">
        <v>14088</v>
      </c>
      <c r="C2324" s="604" t="s">
        <v>20</v>
      </c>
      <c r="D2324" s="604" t="s">
        <v>10821</v>
      </c>
      <c r="E2324" s="682" t="s">
        <v>13664</v>
      </c>
      <c r="F2324" s="682"/>
      <c r="G2324" s="603" t="s">
        <v>1</v>
      </c>
      <c r="H2324" s="602">
        <v>5.2999999999999999E-2</v>
      </c>
      <c r="I2324" s="601">
        <v>2.19</v>
      </c>
      <c r="J2324" s="601">
        <v>0.11</v>
      </c>
    </row>
    <row r="2325" spans="1:10" ht="24" customHeight="1">
      <c r="A2325" s="604" t="s">
        <v>13666</v>
      </c>
      <c r="B2325" s="605" t="s">
        <v>14087</v>
      </c>
      <c r="C2325" s="604" t="s">
        <v>20</v>
      </c>
      <c r="D2325" s="604" t="s">
        <v>12141</v>
      </c>
      <c r="E2325" s="682" t="s">
        <v>13664</v>
      </c>
      <c r="F2325" s="682"/>
      <c r="G2325" s="603" t="s">
        <v>1</v>
      </c>
      <c r="H2325" s="602">
        <v>7.8E-2</v>
      </c>
      <c r="I2325" s="601">
        <v>70.52</v>
      </c>
      <c r="J2325" s="601">
        <v>5.5</v>
      </c>
    </row>
    <row r="2326" spans="1:10" ht="24" customHeight="1">
      <c r="A2326" s="604" t="s">
        <v>13666</v>
      </c>
      <c r="B2326" s="605" t="s">
        <v>14121</v>
      </c>
      <c r="C2326" s="604" t="s">
        <v>20</v>
      </c>
      <c r="D2326" s="604" t="s">
        <v>12424</v>
      </c>
      <c r="E2326" s="682" t="s">
        <v>13664</v>
      </c>
      <c r="F2326" s="682"/>
      <c r="G2326" s="603" t="s">
        <v>1</v>
      </c>
      <c r="H2326" s="602">
        <v>1</v>
      </c>
      <c r="I2326" s="601">
        <v>59.2</v>
      </c>
      <c r="J2326" s="601">
        <v>59.2</v>
      </c>
    </row>
    <row r="2327" spans="1:10" ht="25.5">
      <c r="A2327" s="600"/>
      <c r="B2327" s="600"/>
      <c r="C2327" s="600"/>
      <c r="D2327" s="600"/>
      <c r="E2327" s="600" t="s">
        <v>13662</v>
      </c>
      <c r="F2327" s="599">
        <v>2.7654025861132241</v>
      </c>
      <c r="G2327" s="600" t="s">
        <v>13661</v>
      </c>
      <c r="H2327" s="599">
        <v>2.3199999999999998</v>
      </c>
      <c r="I2327" s="600" t="s">
        <v>13660</v>
      </c>
      <c r="J2327" s="599">
        <v>5.09</v>
      </c>
    </row>
    <row r="2328" spans="1:10" ht="15" thickBot="1">
      <c r="A2328" s="600"/>
      <c r="B2328" s="600"/>
      <c r="C2328" s="600"/>
      <c r="D2328" s="600"/>
      <c r="E2328" s="600" t="s">
        <v>13659</v>
      </c>
      <c r="F2328" s="599">
        <v>21.1</v>
      </c>
      <c r="G2328" s="600"/>
      <c r="H2328" s="683" t="s">
        <v>13658</v>
      </c>
      <c r="I2328" s="683"/>
      <c r="J2328" s="599">
        <v>97.28</v>
      </c>
    </row>
    <row r="2329" spans="1:10" ht="0.95" customHeight="1" thickTop="1">
      <c r="A2329" s="598"/>
      <c r="B2329" s="598"/>
      <c r="C2329" s="598"/>
      <c r="D2329" s="598"/>
      <c r="E2329" s="598"/>
      <c r="F2329" s="598"/>
      <c r="G2329" s="598"/>
      <c r="H2329" s="598"/>
      <c r="I2329" s="598"/>
      <c r="J2329" s="598"/>
    </row>
    <row r="2330" spans="1:10" ht="18" customHeight="1">
      <c r="A2330" s="613" t="s">
        <v>13981</v>
      </c>
      <c r="B2330" s="611" t="s">
        <v>13677</v>
      </c>
      <c r="C2330" s="613" t="s">
        <v>13676</v>
      </c>
      <c r="D2330" s="613" t="s">
        <v>13675</v>
      </c>
      <c r="E2330" s="684" t="s">
        <v>13674</v>
      </c>
      <c r="F2330" s="684"/>
      <c r="G2330" s="612" t="s">
        <v>13673</v>
      </c>
      <c r="H2330" s="611" t="s">
        <v>13672</v>
      </c>
      <c r="I2330" s="611" t="s">
        <v>13671</v>
      </c>
      <c r="J2330" s="611" t="s">
        <v>13670</v>
      </c>
    </row>
    <row r="2331" spans="1:10" ht="36" customHeight="1">
      <c r="A2331" s="609" t="s">
        <v>13669</v>
      </c>
      <c r="B2331" s="610" t="s">
        <v>14120</v>
      </c>
      <c r="C2331" s="609" t="s">
        <v>20</v>
      </c>
      <c r="D2331" s="609" t="s">
        <v>4690</v>
      </c>
      <c r="E2331" s="685" t="s">
        <v>13693</v>
      </c>
      <c r="F2331" s="685"/>
      <c r="G2331" s="608" t="s">
        <v>1</v>
      </c>
      <c r="H2331" s="607">
        <v>1</v>
      </c>
      <c r="I2331" s="606">
        <v>101.71</v>
      </c>
      <c r="J2331" s="606">
        <v>101.71</v>
      </c>
    </row>
    <row r="2332" spans="1:10" ht="24" customHeight="1">
      <c r="A2332" s="617" t="s">
        <v>13683</v>
      </c>
      <c r="B2332" s="618" t="s">
        <v>13692</v>
      </c>
      <c r="C2332" s="617" t="s">
        <v>20</v>
      </c>
      <c r="D2332" s="617" t="s">
        <v>7680</v>
      </c>
      <c r="E2332" s="686" t="s">
        <v>13690</v>
      </c>
      <c r="F2332" s="686"/>
      <c r="G2332" s="616" t="s">
        <v>3</v>
      </c>
      <c r="H2332" s="615">
        <v>0.157</v>
      </c>
      <c r="I2332" s="614">
        <v>17.66</v>
      </c>
      <c r="J2332" s="614">
        <v>2.77</v>
      </c>
    </row>
    <row r="2333" spans="1:10" ht="24" customHeight="1">
      <c r="A2333" s="617" t="s">
        <v>13683</v>
      </c>
      <c r="B2333" s="618" t="s">
        <v>14054</v>
      </c>
      <c r="C2333" s="617" t="s">
        <v>20</v>
      </c>
      <c r="D2333" s="617" t="s">
        <v>7663</v>
      </c>
      <c r="E2333" s="686" t="s">
        <v>13690</v>
      </c>
      <c r="F2333" s="686"/>
      <c r="G2333" s="616" t="s">
        <v>3</v>
      </c>
      <c r="H2333" s="615">
        <v>0.157</v>
      </c>
      <c r="I2333" s="614">
        <v>13.48</v>
      </c>
      <c r="J2333" s="614">
        <v>2.11</v>
      </c>
    </row>
    <row r="2334" spans="1:10" ht="24" customHeight="1">
      <c r="A2334" s="604" t="s">
        <v>13666</v>
      </c>
      <c r="B2334" s="605" t="s">
        <v>14105</v>
      </c>
      <c r="C2334" s="604" t="s">
        <v>20</v>
      </c>
      <c r="D2334" s="604" t="s">
        <v>8197</v>
      </c>
      <c r="E2334" s="682" t="s">
        <v>13664</v>
      </c>
      <c r="F2334" s="682"/>
      <c r="G2334" s="603" t="s">
        <v>1</v>
      </c>
      <c r="H2334" s="602">
        <v>0.04</v>
      </c>
      <c r="I2334" s="601">
        <v>81.209999999999994</v>
      </c>
      <c r="J2334" s="601">
        <v>3.24</v>
      </c>
    </row>
    <row r="2335" spans="1:10" ht="24" customHeight="1">
      <c r="A2335" s="604" t="s">
        <v>13666</v>
      </c>
      <c r="B2335" s="605" t="s">
        <v>14119</v>
      </c>
      <c r="C2335" s="604" t="s">
        <v>20</v>
      </c>
      <c r="D2335" s="604" t="s">
        <v>10669</v>
      </c>
      <c r="E2335" s="682" t="s">
        <v>13664</v>
      </c>
      <c r="F2335" s="682"/>
      <c r="G2335" s="603" t="s">
        <v>1</v>
      </c>
      <c r="H2335" s="602">
        <v>1</v>
      </c>
      <c r="I2335" s="601">
        <v>89.86</v>
      </c>
      <c r="J2335" s="601">
        <v>89.86</v>
      </c>
    </row>
    <row r="2336" spans="1:10" ht="24" customHeight="1">
      <c r="A2336" s="604" t="s">
        <v>13666</v>
      </c>
      <c r="B2336" s="605" t="s">
        <v>14088</v>
      </c>
      <c r="C2336" s="604" t="s">
        <v>20</v>
      </c>
      <c r="D2336" s="604" t="s">
        <v>10821</v>
      </c>
      <c r="E2336" s="682" t="s">
        <v>13664</v>
      </c>
      <c r="F2336" s="682"/>
      <c r="G2336" s="603" t="s">
        <v>1</v>
      </c>
      <c r="H2336" s="602">
        <v>3.5000000000000003E-2</v>
      </c>
      <c r="I2336" s="601">
        <v>2.19</v>
      </c>
      <c r="J2336" s="601">
        <v>7.0000000000000007E-2</v>
      </c>
    </row>
    <row r="2337" spans="1:10" ht="24" customHeight="1">
      <c r="A2337" s="604" t="s">
        <v>13666</v>
      </c>
      <c r="B2337" s="605" t="s">
        <v>14087</v>
      </c>
      <c r="C2337" s="604" t="s">
        <v>20</v>
      </c>
      <c r="D2337" s="604" t="s">
        <v>12141</v>
      </c>
      <c r="E2337" s="682" t="s">
        <v>13664</v>
      </c>
      <c r="F2337" s="682"/>
      <c r="G2337" s="603" t="s">
        <v>1</v>
      </c>
      <c r="H2337" s="602">
        <v>5.1999999999999998E-2</v>
      </c>
      <c r="I2337" s="601">
        <v>70.52</v>
      </c>
      <c r="J2337" s="601">
        <v>3.66</v>
      </c>
    </row>
    <row r="2338" spans="1:10" ht="25.5">
      <c r="A2338" s="600"/>
      <c r="B2338" s="600"/>
      <c r="C2338" s="600"/>
      <c r="D2338" s="600"/>
      <c r="E2338" s="600" t="s">
        <v>13662</v>
      </c>
      <c r="F2338" s="599">
        <v>2.0754101923285884</v>
      </c>
      <c r="G2338" s="600" t="s">
        <v>13661</v>
      </c>
      <c r="H2338" s="599">
        <v>1.74</v>
      </c>
      <c r="I2338" s="600" t="s">
        <v>13660</v>
      </c>
      <c r="J2338" s="599">
        <v>3.82</v>
      </c>
    </row>
    <row r="2339" spans="1:10" ht="15" thickBot="1">
      <c r="A2339" s="600"/>
      <c r="B2339" s="600"/>
      <c r="C2339" s="600"/>
      <c r="D2339" s="600"/>
      <c r="E2339" s="600" t="s">
        <v>13659</v>
      </c>
      <c r="F2339" s="599">
        <v>28.17</v>
      </c>
      <c r="G2339" s="600"/>
      <c r="H2339" s="683" t="s">
        <v>13658</v>
      </c>
      <c r="I2339" s="683"/>
      <c r="J2339" s="599">
        <v>129.88</v>
      </c>
    </row>
    <row r="2340" spans="1:10" ht="0.95" customHeight="1" thickTop="1">
      <c r="A2340" s="598"/>
      <c r="B2340" s="598"/>
      <c r="C2340" s="598"/>
      <c r="D2340" s="598"/>
      <c r="E2340" s="598"/>
      <c r="F2340" s="598"/>
      <c r="G2340" s="598"/>
      <c r="H2340" s="598"/>
      <c r="I2340" s="598"/>
      <c r="J2340" s="598"/>
    </row>
    <row r="2341" spans="1:10" ht="18" customHeight="1">
      <c r="A2341" s="613" t="s">
        <v>13981</v>
      </c>
      <c r="B2341" s="611" t="s">
        <v>13677</v>
      </c>
      <c r="C2341" s="613" t="s">
        <v>13676</v>
      </c>
      <c r="D2341" s="613" t="s">
        <v>13675</v>
      </c>
      <c r="E2341" s="684" t="s">
        <v>13674</v>
      </c>
      <c r="F2341" s="684"/>
      <c r="G2341" s="612" t="s">
        <v>13673</v>
      </c>
      <c r="H2341" s="611" t="s">
        <v>13672</v>
      </c>
      <c r="I2341" s="611" t="s">
        <v>13671</v>
      </c>
      <c r="J2341" s="611" t="s">
        <v>13670</v>
      </c>
    </row>
    <row r="2342" spans="1:10" ht="36" customHeight="1">
      <c r="A2342" s="609" t="s">
        <v>13669</v>
      </c>
      <c r="B2342" s="610" t="s">
        <v>14118</v>
      </c>
      <c r="C2342" s="609" t="s">
        <v>20</v>
      </c>
      <c r="D2342" s="609" t="s">
        <v>4781</v>
      </c>
      <c r="E2342" s="685" t="s">
        <v>13693</v>
      </c>
      <c r="F2342" s="685"/>
      <c r="G2342" s="608" t="s">
        <v>1</v>
      </c>
      <c r="H2342" s="607">
        <v>1</v>
      </c>
      <c r="I2342" s="606">
        <v>12.9</v>
      </c>
      <c r="J2342" s="606">
        <v>12.9</v>
      </c>
    </row>
    <row r="2343" spans="1:10" ht="24" customHeight="1">
      <c r="A2343" s="617" t="s">
        <v>13683</v>
      </c>
      <c r="B2343" s="618" t="s">
        <v>13692</v>
      </c>
      <c r="C2343" s="617" t="s">
        <v>20</v>
      </c>
      <c r="D2343" s="617" t="s">
        <v>7680</v>
      </c>
      <c r="E2343" s="686" t="s">
        <v>13690</v>
      </c>
      <c r="F2343" s="686"/>
      <c r="G2343" s="616" t="s">
        <v>3</v>
      </c>
      <c r="H2343" s="615">
        <v>0.08</v>
      </c>
      <c r="I2343" s="614">
        <v>17.66</v>
      </c>
      <c r="J2343" s="614">
        <v>1.41</v>
      </c>
    </row>
    <row r="2344" spans="1:10" ht="24" customHeight="1">
      <c r="A2344" s="617" t="s">
        <v>13683</v>
      </c>
      <c r="B2344" s="618" t="s">
        <v>14054</v>
      </c>
      <c r="C2344" s="617" t="s">
        <v>20</v>
      </c>
      <c r="D2344" s="617" t="s">
        <v>7663</v>
      </c>
      <c r="E2344" s="686" t="s">
        <v>13690</v>
      </c>
      <c r="F2344" s="686"/>
      <c r="G2344" s="616" t="s">
        <v>3</v>
      </c>
      <c r="H2344" s="615">
        <v>0.08</v>
      </c>
      <c r="I2344" s="614">
        <v>13.48</v>
      </c>
      <c r="J2344" s="614">
        <v>1.07</v>
      </c>
    </row>
    <row r="2345" spans="1:10" ht="24" customHeight="1">
      <c r="A2345" s="604" t="s">
        <v>13666</v>
      </c>
      <c r="B2345" s="605" t="s">
        <v>14105</v>
      </c>
      <c r="C2345" s="604" t="s">
        <v>20</v>
      </c>
      <c r="D2345" s="604" t="s">
        <v>8197</v>
      </c>
      <c r="E2345" s="682" t="s">
        <v>13664</v>
      </c>
      <c r="F2345" s="682"/>
      <c r="G2345" s="603" t="s">
        <v>1</v>
      </c>
      <c r="H2345" s="602">
        <v>1.0999999999999999E-2</v>
      </c>
      <c r="I2345" s="601">
        <v>81.209999999999994</v>
      </c>
      <c r="J2345" s="601">
        <v>0.89</v>
      </c>
    </row>
    <row r="2346" spans="1:10" ht="24" customHeight="1">
      <c r="A2346" s="604" t="s">
        <v>13666</v>
      </c>
      <c r="B2346" s="605" t="s">
        <v>14088</v>
      </c>
      <c r="C2346" s="604" t="s">
        <v>20</v>
      </c>
      <c r="D2346" s="604" t="s">
        <v>10821</v>
      </c>
      <c r="E2346" s="682" t="s">
        <v>13664</v>
      </c>
      <c r="F2346" s="682"/>
      <c r="G2346" s="603" t="s">
        <v>1</v>
      </c>
      <c r="H2346" s="602">
        <v>0.02</v>
      </c>
      <c r="I2346" s="601">
        <v>2.19</v>
      </c>
      <c r="J2346" s="601">
        <v>0.04</v>
      </c>
    </row>
    <row r="2347" spans="1:10" ht="24" customHeight="1">
      <c r="A2347" s="604" t="s">
        <v>13666</v>
      </c>
      <c r="B2347" s="605" t="s">
        <v>14087</v>
      </c>
      <c r="C2347" s="604" t="s">
        <v>20</v>
      </c>
      <c r="D2347" s="604" t="s">
        <v>12141</v>
      </c>
      <c r="E2347" s="682" t="s">
        <v>13664</v>
      </c>
      <c r="F2347" s="682"/>
      <c r="G2347" s="603" t="s">
        <v>1</v>
      </c>
      <c r="H2347" s="602">
        <v>1.2E-2</v>
      </c>
      <c r="I2347" s="601">
        <v>70.52</v>
      </c>
      <c r="J2347" s="601">
        <v>0.84</v>
      </c>
    </row>
    <row r="2348" spans="1:10" ht="36" customHeight="1">
      <c r="A2348" s="604" t="s">
        <v>13666</v>
      </c>
      <c r="B2348" s="605" t="s">
        <v>14117</v>
      </c>
      <c r="C2348" s="604" t="s">
        <v>20</v>
      </c>
      <c r="D2348" s="604" t="s">
        <v>12389</v>
      </c>
      <c r="E2348" s="682" t="s">
        <v>13664</v>
      </c>
      <c r="F2348" s="682"/>
      <c r="G2348" s="603" t="s">
        <v>1</v>
      </c>
      <c r="H2348" s="602">
        <v>1</v>
      </c>
      <c r="I2348" s="601">
        <v>8.65</v>
      </c>
      <c r="J2348" s="601">
        <v>8.65</v>
      </c>
    </row>
    <row r="2349" spans="1:10" ht="25.5">
      <c r="A2349" s="600"/>
      <c r="B2349" s="600"/>
      <c r="C2349" s="600"/>
      <c r="D2349" s="600"/>
      <c r="E2349" s="600" t="s">
        <v>13662</v>
      </c>
      <c r="F2349" s="599">
        <v>1.0540041290883408</v>
      </c>
      <c r="G2349" s="600" t="s">
        <v>13661</v>
      </c>
      <c r="H2349" s="599">
        <v>0.89</v>
      </c>
      <c r="I2349" s="600" t="s">
        <v>13660</v>
      </c>
      <c r="J2349" s="599">
        <v>1.94</v>
      </c>
    </row>
    <row r="2350" spans="1:10" ht="15" thickBot="1">
      <c r="A2350" s="600"/>
      <c r="B2350" s="600"/>
      <c r="C2350" s="600"/>
      <c r="D2350" s="600"/>
      <c r="E2350" s="600" t="s">
        <v>13659</v>
      </c>
      <c r="F2350" s="599">
        <v>3.57</v>
      </c>
      <c r="G2350" s="600"/>
      <c r="H2350" s="683" t="s">
        <v>13658</v>
      </c>
      <c r="I2350" s="683"/>
      <c r="J2350" s="599">
        <v>16.47</v>
      </c>
    </row>
    <row r="2351" spans="1:10" ht="0.95" customHeight="1" thickTop="1">
      <c r="A2351" s="598"/>
      <c r="B2351" s="598"/>
      <c r="C2351" s="598"/>
      <c r="D2351" s="598"/>
      <c r="E2351" s="598"/>
      <c r="F2351" s="598"/>
      <c r="G2351" s="598"/>
      <c r="H2351" s="598"/>
      <c r="I2351" s="598"/>
      <c r="J2351" s="598"/>
    </row>
    <row r="2352" spans="1:10" ht="18" customHeight="1">
      <c r="A2352" s="613" t="s">
        <v>13981</v>
      </c>
      <c r="B2352" s="611" t="s">
        <v>13677</v>
      </c>
      <c r="C2352" s="613" t="s">
        <v>13676</v>
      </c>
      <c r="D2352" s="613" t="s">
        <v>13675</v>
      </c>
      <c r="E2352" s="684" t="s">
        <v>13674</v>
      </c>
      <c r="F2352" s="684"/>
      <c r="G2352" s="612" t="s">
        <v>13673</v>
      </c>
      <c r="H2352" s="611" t="s">
        <v>13672</v>
      </c>
      <c r="I2352" s="611" t="s">
        <v>13671</v>
      </c>
      <c r="J2352" s="611" t="s">
        <v>13670</v>
      </c>
    </row>
    <row r="2353" spans="1:10" ht="36" customHeight="1">
      <c r="A2353" s="609" t="s">
        <v>13669</v>
      </c>
      <c r="B2353" s="610" t="s">
        <v>14116</v>
      </c>
      <c r="C2353" s="609" t="s">
        <v>20</v>
      </c>
      <c r="D2353" s="609" t="s">
        <v>4711</v>
      </c>
      <c r="E2353" s="685" t="s">
        <v>13693</v>
      </c>
      <c r="F2353" s="685"/>
      <c r="G2353" s="608" t="s">
        <v>1</v>
      </c>
      <c r="H2353" s="607">
        <v>1</v>
      </c>
      <c r="I2353" s="606">
        <v>3.97</v>
      </c>
      <c r="J2353" s="606">
        <v>3.97</v>
      </c>
    </row>
    <row r="2354" spans="1:10" ht="24" customHeight="1">
      <c r="A2354" s="617" t="s">
        <v>13683</v>
      </c>
      <c r="B2354" s="618" t="s">
        <v>13692</v>
      </c>
      <c r="C2354" s="617" t="s">
        <v>20</v>
      </c>
      <c r="D2354" s="617" t="s">
        <v>7680</v>
      </c>
      <c r="E2354" s="686" t="s">
        <v>13690</v>
      </c>
      <c r="F2354" s="686"/>
      <c r="G2354" s="616" t="s">
        <v>3</v>
      </c>
      <c r="H2354" s="615">
        <v>0.04</v>
      </c>
      <c r="I2354" s="614">
        <v>17.66</v>
      </c>
      <c r="J2354" s="614">
        <v>0.7</v>
      </c>
    </row>
    <row r="2355" spans="1:10" ht="24" customHeight="1">
      <c r="A2355" s="617" t="s">
        <v>13683</v>
      </c>
      <c r="B2355" s="618" t="s">
        <v>14054</v>
      </c>
      <c r="C2355" s="617" t="s">
        <v>20</v>
      </c>
      <c r="D2355" s="617" t="s">
        <v>7663</v>
      </c>
      <c r="E2355" s="686" t="s">
        <v>13690</v>
      </c>
      <c r="F2355" s="686"/>
      <c r="G2355" s="616" t="s">
        <v>3</v>
      </c>
      <c r="H2355" s="615">
        <v>0.04</v>
      </c>
      <c r="I2355" s="614">
        <v>13.48</v>
      </c>
      <c r="J2355" s="614">
        <v>0.53</v>
      </c>
    </row>
    <row r="2356" spans="1:10" ht="24" customHeight="1">
      <c r="A2356" s="604" t="s">
        <v>13666</v>
      </c>
      <c r="B2356" s="605" t="s">
        <v>14105</v>
      </c>
      <c r="C2356" s="604" t="s">
        <v>20</v>
      </c>
      <c r="D2356" s="604" t="s">
        <v>8197</v>
      </c>
      <c r="E2356" s="682" t="s">
        <v>13664</v>
      </c>
      <c r="F2356" s="682"/>
      <c r="G2356" s="603" t="s">
        <v>1</v>
      </c>
      <c r="H2356" s="602">
        <v>7.0000000000000001E-3</v>
      </c>
      <c r="I2356" s="601">
        <v>81.209999999999994</v>
      </c>
      <c r="J2356" s="601">
        <v>0.56000000000000005</v>
      </c>
    </row>
    <row r="2357" spans="1:10" ht="24" customHeight="1">
      <c r="A2357" s="604" t="s">
        <v>13666</v>
      </c>
      <c r="B2357" s="605" t="s">
        <v>14088</v>
      </c>
      <c r="C2357" s="604" t="s">
        <v>20</v>
      </c>
      <c r="D2357" s="604" t="s">
        <v>10821</v>
      </c>
      <c r="E2357" s="682" t="s">
        <v>13664</v>
      </c>
      <c r="F2357" s="682"/>
      <c r="G2357" s="603" t="s">
        <v>1</v>
      </c>
      <c r="H2357" s="602">
        <v>1.2999999999999999E-2</v>
      </c>
      <c r="I2357" s="601">
        <v>2.19</v>
      </c>
      <c r="J2357" s="601">
        <v>0.02</v>
      </c>
    </row>
    <row r="2358" spans="1:10" ht="24" customHeight="1">
      <c r="A2358" s="604" t="s">
        <v>13666</v>
      </c>
      <c r="B2358" s="605" t="s">
        <v>14115</v>
      </c>
      <c r="C2358" s="604" t="s">
        <v>20</v>
      </c>
      <c r="D2358" s="604" t="s">
        <v>11107</v>
      </c>
      <c r="E2358" s="682" t="s">
        <v>13664</v>
      </c>
      <c r="F2358" s="682"/>
      <c r="G2358" s="603" t="s">
        <v>1</v>
      </c>
      <c r="H2358" s="602">
        <v>1</v>
      </c>
      <c r="I2358" s="601">
        <v>1.6</v>
      </c>
      <c r="J2358" s="601">
        <v>1.6</v>
      </c>
    </row>
    <row r="2359" spans="1:10" ht="24" customHeight="1">
      <c r="A2359" s="604" t="s">
        <v>13666</v>
      </c>
      <c r="B2359" s="605" t="s">
        <v>14087</v>
      </c>
      <c r="C2359" s="604" t="s">
        <v>20</v>
      </c>
      <c r="D2359" s="604" t="s">
        <v>12141</v>
      </c>
      <c r="E2359" s="682" t="s">
        <v>13664</v>
      </c>
      <c r="F2359" s="682"/>
      <c r="G2359" s="603" t="s">
        <v>1</v>
      </c>
      <c r="H2359" s="602">
        <v>8.0000000000000002E-3</v>
      </c>
      <c r="I2359" s="601">
        <v>70.52</v>
      </c>
      <c r="J2359" s="601">
        <v>0.56000000000000005</v>
      </c>
    </row>
    <row r="2360" spans="1:10" ht="25.5">
      <c r="A2360" s="600"/>
      <c r="B2360" s="600"/>
      <c r="C2360" s="600"/>
      <c r="D2360" s="600"/>
      <c r="E2360" s="600" t="s">
        <v>13662</v>
      </c>
      <c r="F2360" s="599">
        <v>0.52700206454417042</v>
      </c>
      <c r="G2360" s="600" t="s">
        <v>13661</v>
      </c>
      <c r="H2360" s="599">
        <v>0.44</v>
      </c>
      <c r="I2360" s="600" t="s">
        <v>13660</v>
      </c>
      <c r="J2360" s="599">
        <v>0.97</v>
      </c>
    </row>
    <row r="2361" spans="1:10" ht="15" thickBot="1">
      <c r="A2361" s="600"/>
      <c r="B2361" s="600"/>
      <c r="C2361" s="600"/>
      <c r="D2361" s="600"/>
      <c r="E2361" s="600" t="s">
        <v>13659</v>
      </c>
      <c r="F2361" s="599">
        <v>1.0900000000000001</v>
      </c>
      <c r="G2361" s="600"/>
      <c r="H2361" s="683" t="s">
        <v>13658</v>
      </c>
      <c r="I2361" s="683"/>
      <c r="J2361" s="599">
        <v>5.0599999999999996</v>
      </c>
    </row>
    <row r="2362" spans="1:10" ht="0.95" customHeight="1" thickTop="1">
      <c r="A2362" s="598"/>
      <c r="B2362" s="598"/>
      <c r="C2362" s="598"/>
      <c r="D2362" s="598"/>
      <c r="E2362" s="598"/>
      <c r="F2362" s="598"/>
      <c r="G2362" s="598"/>
      <c r="H2362" s="598"/>
      <c r="I2362" s="598"/>
      <c r="J2362" s="598"/>
    </row>
    <row r="2363" spans="1:10" ht="18" customHeight="1">
      <c r="A2363" s="613" t="s">
        <v>13981</v>
      </c>
      <c r="B2363" s="611" t="s">
        <v>13677</v>
      </c>
      <c r="C2363" s="613" t="s">
        <v>13676</v>
      </c>
      <c r="D2363" s="613" t="s">
        <v>13675</v>
      </c>
      <c r="E2363" s="684" t="s">
        <v>13674</v>
      </c>
      <c r="F2363" s="684"/>
      <c r="G2363" s="612" t="s">
        <v>13673</v>
      </c>
      <c r="H2363" s="611" t="s">
        <v>13672</v>
      </c>
      <c r="I2363" s="611" t="s">
        <v>13671</v>
      </c>
      <c r="J2363" s="611" t="s">
        <v>13670</v>
      </c>
    </row>
    <row r="2364" spans="1:10" ht="36" customHeight="1">
      <c r="A2364" s="609" t="s">
        <v>13669</v>
      </c>
      <c r="B2364" s="610" t="s">
        <v>14114</v>
      </c>
      <c r="C2364" s="609" t="s">
        <v>20</v>
      </c>
      <c r="D2364" s="609" t="s">
        <v>4751</v>
      </c>
      <c r="E2364" s="685" t="s">
        <v>13693</v>
      </c>
      <c r="F2364" s="685"/>
      <c r="G2364" s="608" t="s">
        <v>1</v>
      </c>
      <c r="H2364" s="607">
        <v>1</v>
      </c>
      <c r="I2364" s="606">
        <v>10.07</v>
      </c>
      <c r="J2364" s="606">
        <v>10.07</v>
      </c>
    </row>
    <row r="2365" spans="1:10" ht="24" customHeight="1">
      <c r="A2365" s="617" t="s">
        <v>13683</v>
      </c>
      <c r="B2365" s="618" t="s">
        <v>13692</v>
      </c>
      <c r="C2365" s="617" t="s">
        <v>20</v>
      </c>
      <c r="D2365" s="617" t="s">
        <v>7680</v>
      </c>
      <c r="E2365" s="686" t="s">
        <v>13690</v>
      </c>
      <c r="F2365" s="686"/>
      <c r="G2365" s="616" t="s">
        <v>3</v>
      </c>
      <c r="H2365" s="615">
        <v>7.1999999999999995E-2</v>
      </c>
      <c r="I2365" s="614">
        <v>17.66</v>
      </c>
      <c r="J2365" s="614">
        <v>1.27</v>
      </c>
    </row>
    <row r="2366" spans="1:10" ht="24" customHeight="1">
      <c r="A2366" s="617" t="s">
        <v>13683</v>
      </c>
      <c r="B2366" s="618" t="s">
        <v>14054</v>
      </c>
      <c r="C2366" s="617" t="s">
        <v>20</v>
      </c>
      <c r="D2366" s="617" t="s">
        <v>7663</v>
      </c>
      <c r="E2366" s="686" t="s">
        <v>13690</v>
      </c>
      <c r="F2366" s="686"/>
      <c r="G2366" s="616" t="s">
        <v>3</v>
      </c>
      <c r="H2366" s="615">
        <v>7.1999999999999995E-2</v>
      </c>
      <c r="I2366" s="614">
        <v>13.48</v>
      </c>
      <c r="J2366" s="614">
        <v>0.97</v>
      </c>
    </row>
    <row r="2367" spans="1:10" ht="24" customHeight="1">
      <c r="A2367" s="604" t="s">
        <v>13666</v>
      </c>
      <c r="B2367" s="605" t="s">
        <v>14105</v>
      </c>
      <c r="C2367" s="604" t="s">
        <v>20</v>
      </c>
      <c r="D2367" s="604" t="s">
        <v>8197</v>
      </c>
      <c r="E2367" s="682" t="s">
        <v>13664</v>
      </c>
      <c r="F2367" s="682"/>
      <c r="G2367" s="603" t="s">
        <v>1</v>
      </c>
      <c r="H2367" s="602">
        <v>1.7999999999999999E-2</v>
      </c>
      <c r="I2367" s="601">
        <v>81.209999999999994</v>
      </c>
      <c r="J2367" s="601">
        <v>1.46</v>
      </c>
    </row>
    <row r="2368" spans="1:10" ht="24" customHeight="1">
      <c r="A2368" s="604" t="s">
        <v>13666</v>
      </c>
      <c r="B2368" s="605" t="s">
        <v>14088</v>
      </c>
      <c r="C2368" s="604" t="s">
        <v>20</v>
      </c>
      <c r="D2368" s="604" t="s">
        <v>10821</v>
      </c>
      <c r="E2368" s="682" t="s">
        <v>13664</v>
      </c>
      <c r="F2368" s="682"/>
      <c r="G2368" s="603" t="s">
        <v>1</v>
      </c>
      <c r="H2368" s="602">
        <v>2.4E-2</v>
      </c>
      <c r="I2368" s="601">
        <v>2.19</v>
      </c>
      <c r="J2368" s="601">
        <v>0.05</v>
      </c>
    </row>
    <row r="2369" spans="1:10" ht="24" customHeight="1">
      <c r="A2369" s="604" t="s">
        <v>13666</v>
      </c>
      <c r="B2369" s="605" t="s">
        <v>14113</v>
      </c>
      <c r="C2369" s="604" t="s">
        <v>20</v>
      </c>
      <c r="D2369" s="604" t="s">
        <v>11013</v>
      </c>
      <c r="E2369" s="682" t="s">
        <v>13664</v>
      </c>
      <c r="F2369" s="682"/>
      <c r="G2369" s="603" t="s">
        <v>1</v>
      </c>
      <c r="H2369" s="602">
        <v>1</v>
      </c>
      <c r="I2369" s="601">
        <v>4.7699999999999996</v>
      </c>
      <c r="J2369" s="601">
        <v>4.7699999999999996</v>
      </c>
    </row>
    <row r="2370" spans="1:10" ht="24" customHeight="1">
      <c r="A2370" s="604" t="s">
        <v>13666</v>
      </c>
      <c r="B2370" s="605" t="s">
        <v>14087</v>
      </c>
      <c r="C2370" s="604" t="s">
        <v>20</v>
      </c>
      <c r="D2370" s="604" t="s">
        <v>12141</v>
      </c>
      <c r="E2370" s="682" t="s">
        <v>13664</v>
      </c>
      <c r="F2370" s="682"/>
      <c r="G2370" s="603" t="s">
        <v>1</v>
      </c>
      <c r="H2370" s="602">
        <v>2.1999999999999999E-2</v>
      </c>
      <c r="I2370" s="601">
        <v>70.52</v>
      </c>
      <c r="J2370" s="601">
        <v>1.55</v>
      </c>
    </row>
    <row r="2371" spans="1:10" ht="25.5">
      <c r="A2371" s="600"/>
      <c r="B2371" s="600"/>
      <c r="C2371" s="600"/>
      <c r="D2371" s="600"/>
      <c r="E2371" s="600" t="s">
        <v>13662</v>
      </c>
      <c r="F2371" s="599">
        <v>0.94534390959469738</v>
      </c>
      <c r="G2371" s="600" t="s">
        <v>13661</v>
      </c>
      <c r="H2371" s="599">
        <v>0.79</v>
      </c>
      <c r="I2371" s="600" t="s">
        <v>13660</v>
      </c>
      <c r="J2371" s="599">
        <v>1.74</v>
      </c>
    </row>
    <row r="2372" spans="1:10" ht="15" thickBot="1">
      <c r="A2372" s="600"/>
      <c r="B2372" s="600"/>
      <c r="C2372" s="600"/>
      <c r="D2372" s="600"/>
      <c r="E2372" s="600" t="s">
        <v>13659</v>
      </c>
      <c r="F2372" s="599">
        <v>2.78</v>
      </c>
      <c r="G2372" s="600"/>
      <c r="H2372" s="683" t="s">
        <v>13658</v>
      </c>
      <c r="I2372" s="683"/>
      <c r="J2372" s="599">
        <v>12.85</v>
      </c>
    </row>
    <row r="2373" spans="1:10" ht="0.95" customHeight="1" thickTop="1">
      <c r="A2373" s="598"/>
      <c r="B2373" s="598"/>
      <c r="C2373" s="598"/>
      <c r="D2373" s="598"/>
      <c r="E2373" s="598"/>
      <c r="F2373" s="598"/>
      <c r="G2373" s="598"/>
      <c r="H2373" s="598"/>
      <c r="I2373" s="598"/>
      <c r="J2373" s="598"/>
    </row>
    <row r="2374" spans="1:10" ht="18" customHeight="1">
      <c r="A2374" s="613" t="s">
        <v>13981</v>
      </c>
      <c r="B2374" s="611" t="s">
        <v>13677</v>
      </c>
      <c r="C2374" s="613" t="s">
        <v>13676</v>
      </c>
      <c r="D2374" s="613" t="s">
        <v>13675</v>
      </c>
      <c r="E2374" s="684" t="s">
        <v>13674</v>
      </c>
      <c r="F2374" s="684"/>
      <c r="G2374" s="612" t="s">
        <v>13673</v>
      </c>
      <c r="H2374" s="611" t="s">
        <v>13672</v>
      </c>
      <c r="I2374" s="611" t="s">
        <v>13671</v>
      </c>
      <c r="J2374" s="611" t="s">
        <v>13670</v>
      </c>
    </row>
    <row r="2375" spans="1:10" ht="24" customHeight="1">
      <c r="A2375" s="609" t="s">
        <v>13669</v>
      </c>
      <c r="B2375" s="610" t="s">
        <v>14112</v>
      </c>
      <c r="C2375" s="609" t="s">
        <v>20</v>
      </c>
      <c r="D2375" s="609" t="s">
        <v>4791</v>
      </c>
      <c r="E2375" s="685" t="s">
        <v>13693</v>
      </c>
      <c r="F2375" s="685"/>
      <c r="G2375" s="608" t="s">
        <v>1</v>
      </c>
      <c r="H2375" s="607">
        <v>1</v>
      </c>
      <c r="I2375" s="606">
        <v>40.98</v>
      </c>
      <c r="J2375" s="606">
        <v>40.98</v>
      </c>
    </row>
    <row r="2376" spans="1:10" ht="24" customHeight="1">
      <c r="A2376" s="617" t="s">
        <v>13683</v>
      </c>
      <c r="B2376" s="618" t="s">
        <v>13692</v>
      </c>
      <c r="C2376" s="617" t="s">
        <v>20</v>
      </c>
      <c r="D2376" s="617" t="s">
        <v>7680</v>
      </c>
      <c r="E2376" s="686" t="s">
        <v>13690</v>
      </c>
      <c r="F2376" s="686"/>
      <c r="G2376" s="616" t="s">
        <v>3</v>
      </c>
      <c r="H2376" s="615">
        <v>0.17</v>
      </c>
      <c r="I2376" s="614">
        <v>17.66</v>
      </c>
      <c r="J2376" s="614">
        <v>3</v>
      </c>
    </row>
    <row r="2377" spans="1:10" ht="24" customHeight="1">
      <c r="A2377" s="617" t="s">
        <v>13683</v>
      </c>
      <c r="B2377" s="618" t="s">
        <v>14054</v>
      </c>
      <c r="C2377" s="617" t="s">
        <v>20</v>
      </c>
      <c r="D2377" s="617" t="s">
        <v>7663</v>
      </c>
      <c r="E2377" s="686" t="s">
        <v>13690</v>
      </c>
      <c r="F2377" s="686"/>
      <c r="G2377" s="616" t="s">
        <v>3</v>
      </c>
      <c r="H2377" s="615">
        <v>0.17</v>
      </c>
      <c r="I2377" s="614">
        <v>13.48</v>
      </c>
      <c r="J2377" s="614">
        <v>2.29</v>
      </c>
    </row>
    <row r="2378" spans="1:10" ht="24" customHeight="1">
      <c r="A2378" s="604" t="s">
        <v>13666</v>
      </c>
      <c r="B2378" s="605" t="s">
        <v>14105</v>
      </c>
      <c r="C2378" s="604" t="s">
        <v>20</v>
      </c>
      <c r="D2378" s="604" t="s">
        <v>8197</v>
      </c>
      <c r="E2378" s="682" t="s">
        <v>13664</v>
      </c>
      <c r="F2378" s="682"/>
      <c r="G2378" s="603" t="s">
        <v>1</v>
      </c>
      <c r="H2378" s="602">
        <v>3.5000000000000003E-2</v>
      </c>
      <c r="I2378" s="601">
        <v>81.209999999999994</v>
      </c>
      <c r="J2378" s="601">
        <v>2.84</v>
      </c>
    </row>
    <row r="2379" spans="1:10" ht="24" customHeight="1">
      <c r="A2379" s="604" t="s">
        <v>13666</v>
      </c>
      <c r="B2379" s="605" t="s">
        <v>14088</v>
      </c>
      <c r="C2379" s="604" t="s">
        <v>20</v>
      </c>
      <c r="D2379" s="604" t="s">
        <v>10821</v>
      </c>
      <c r="E2379" s="682" t="s">
        <v>13664</v>
      </c>
      <c r="F2379" s="682"/>
      <c r="G2379" s="603" t="s">
        <v>1</v>
      </c>
      <c r="H2379" s="602">
        <v>4.2999999999999997E-2</v>
      </c>
      <c r="I2379" s="601">
        <v>2.19</v>
      </c>
      <c r="J2379" s="601">
        <v>0.09</v>
      </c>
    </row>
    <row r="2380" spans="1:10" ht="24" customHeight="1">
      <c r="A2380" s="604" t="s">
        <v>13666</v>
      </c>
      <c r="B2380" s="605" t="s">
        <v>14087</v>
      </c>
      <c r="C2380" s="604" t="s">
        <v>20</v>
      </c>
      <c r="D2380" s="604" t="s">
        <v>12141</v>
      </c>
      <c r="E2380" s="682" t="s">
        <v>13664</v>
      </c>
      <c r="F2380" s="682"/>
      <c r="G2380" s="603" t="s">
        <v>1</v>
      </c>
      <c r="H2380" s="602">
        <v>4.4999999999999998E-2</v>
      </c>
      <c r="I2380" s="601">
        <v>70.52</v>
      </c>
      <c r="J2380" s="601">
        <v>3.17</v>
      </c>
    </row>
    <row r="2381" spans="1:10" ht="24" customHeight="1">
      <c r="A2381" s="604" t="s">
        <v>13666</v>
      </c>
      <c r="B2381" s="605" t="s">
        <v>14111</v>
      </c>
      <c r="C2381" s="604" t="s">
        <v>20</v>
      </c>
      <c r="D2381" s="604" t="s">
        <v>12423</v>
      </c>
      <c r="E2381" s="682" t="s">
        <v>13664</v>
      </c>
      <c r="F2381" s="682"/>
      <c r="G2381" s="603" t="s">
        <v>1</v>
      </c>
      <c r="H2381" s="602">
        <v>1</v>
      </c>
      <c r="I2381" s="601">
        <v>29.59</v>
      </c>
      <c r="J2381" s="601">
        <v>29.59</v>
      </c>
    </row>
    <row r="2382" spans="1:10" ht="25.5">
      <c r="A2382" s="600"/>
      <c r="B2382" s="600"/>
      <c r="C2382" s="600"/>
      <c r="D2382" s="600"/>
      <c r="E2382" s="600" t="s">
        <v>13662</v>
      </c>
      <c r="F2382" s="599">
        <v>2.2546995544930999</v>
      </c>
      <c r="G2382" s="600" t="s">
        <v>13661</v>
      </c>
      <c r="H2382" s="599">
        <v>1.9</v>
      </c>
      <c r="I2382" s="600" t="s">
        <v>13660</v>
      </c>
      <c r="J2382" s="599">
        <v>4.1500000000000004</v>
      </c>
    </row>
    <row r="2383" spans="1:10" ht="15" thickBot="1">
      <c r="A2383" s="600"/>
      <c r="B2383" s="600"/>
      <c r="C2383" s="600"/>
      <c r="D2383" s="600"/>
      <c r="E2383" s="600" t="s">
        <v>13659</v>
      </c>
      <c r="F2383" s="599">
        <v>11.35</v>
      </c>
      <c r="G2383" s="600"/>
      <c r="H2383" s="683" t="s">
        <v>13658</v>
      </c>
      <c r="I2383" s="683"/>
      <c r="J2383" s="599">
        <v>52.33</v>
      </c>
    </row>
    <row r="2384" spans="1:10" ht="0.95" customHeight="1" thickTop="1">
      <c r="A2384" s="598"/>
      <c r="B2384" s="598"/>
      <c r="C2384" s="598"/>
      <c r="D2384" s="598"/>
      <c r="E2384" s="598"/>
      <c r="F2384" s="598"/>
      <c r="G2384" s="598"/>
      <c r="H2384" s="598"/>
      <c r="I2384" s="598"/>
      <c r="J2384" s="598"/>
    </row>
    <row r="2385" spans="1:10" ht="18" customHeight="1">
      <c r="A2385" s="613" t="s">
        <v>13981</v>
      </c>
      <c r="B2385" s="611" t="s">
        <v>13677</v>
      </c>
      <c r="C2385" s="613" t="s">
        <v>13676</v>
      </c>
      <c r="D2385" s="613" t="s">
        <v>13675</v>
      </c>
      <c r="E2385" s="684" t="s">
        <v>13674</v>
      </c>
      <c r="F2385" s="684"/>
      <c r="G2385" s="612" t="s">
        <v>13673</v>
      </c>
      <c r="H2385" s="611" t="s">
        <v>13672</v>
      </c>
      <c r="I2385" s="611" t="s">
        <v>13671</v>
      </c>
      <c r="J2385" s="611" t="s">
        <v>13670</v>
      </c>
    </row>
    <row r="2386" spans="1:10" ht="36" customHeight="1">
      <c r="A2386" s="609" t="s">
        <v>13669</v>
      </c>
      <c r="B2386" s="610" t="s">
        <v>14110</v>
      </c>
      <c r="C2386" s="609" t="s">
        <v>20</v>
      </c>
      <c r="D2386" s="609" t="s">
        <v>4709</v>
      </c>
      <c r="E2386" s="685" t="s">
        <v>13693</v>
      </c>
      <c r="F2386" s="685"/>
      <c r="G2386" s="608" t="s">
        <v>1</v>
      </c>
      <c r="H2386" s="607">
        <v>1</v>
      </c>
      <c r="I2386" s="606">
        <v>5.99</v>
      </c>
      <c r="J2386" s="606">
        <v>5.99</v>
      </c>
    </row>
    <row r="2387" spans="1:10" ht="24" customHeight="1">
      <c r="A2387" s="617" t="s">
        <v>13683</v>
      </c>
      <c r="B2387" s="618" t="s">
        <v>13692</v>
      </c>
      <c r="C2387" s="617" t="s">
        <v>20</v>
      </c>
      <c r="D2387" s="617" t="s">
        <v>7680</v>
      </c>
      <c r="E2387" s="686" t="s">
        <v>13690</v>
      </c>
      <c r="F2387" s="686"/>
      <c r="G2387" s="616" t="s">
        <v>3</v>
      </c>
      <c r="H2387" s="615">
        <v>0.04</v>
      </c>
      <c r="I2387" s="614">
        <v>17.66</v>
      </c>
      <c r="J2387" s="614">
        <v>0.7</v>
      </c>
    </row>
    <row r="2388" spans="1:10" ht="24" customHeight="1">
      <c r="A2388" s="617" t="s">
        <v>13683</v>
      </c>
      <c r="B2388" s="618" t="s">
        <v>14054</v>
      </c>
      <c r="C2388" s="617" t="s">
        <v>20</v>
      </c>
      <c r="D2388" s="617" t="s">
        <v>7663</v>
      </c>
      <c r="E2388" s="686" t="s">
        <v>13690</v>
      </c>
      <c r="F2388" s="686"/>
      <c r="G2388" s="616" t="s">
        <v>3</v>
      </c>
      <c r="H2388" s="615">
        <v>0.04</v>
      </c>
      <c r="I2388" s="614">
        <v>13.48</v>
      </c>
      <c r="J2388" s="614">
        <v>0.53</v>
      </c>
    </row>
    <row r="2389" spans="1:10" ht="24" customHeight="1">
      <c r="A2389" s="604" t="s">
        <v>13666</v>
      </c>
      <c r="B2389" s="605" t="s">
        <v>14105</v>
      </c>
      <c r="C2389" s="604" t="s">
        <v>20</v>
      </c>
      <c r="D2389" s="604" t="s">
        <v>8197</v>
      </c>
      <c r="E2389" s="682" t="s">
        <v>13664</v>
      </c>
      <c r="F2389" s="682"/>
      <c r="G2389" s="603" t="s">
        <v>1</v>
      </c>
      <c r="H2389" s="602">
        <v>7.0000000000000001E-3</v>
      </c>
      <c r="I2389" s="601">
        <v>81.209999999999994</v>
      </c>
      <c r="J2389" s="601">
        <v>0.56000000000000005</v>
      </c>
    </row>
    <row r="2390" spans="1:10" ht="24" customHeight="1">
      <c r="A2390" s="604" t="s">
        <v>13666</v>
      </c>
      <c r="B2390" s="605" t="s">
        <v>14088</v>
      </c>
      <c r="C2390" s="604" t="s">
        <v>20</v>
      </c>
      <c r="D2390" s="604" t="s">
        <v>10821</v>
      </c>
      <c r="E2390" s="682" t="s">
        <v>13664</v>
      </c>
      <c r="F2390" s="682"/>
      <c r="G2390" s="603" t="s">
        <v>1</v>
      </c>
      <c r="H2390" s="602">
        <v>1.2999999999999999E-2</v>
      </c>
      <c r="I2390" s="601">
        <v>2.19</v>
      </c>
      <c r="J2390" s="601">
        <v>0.02</v>
      </c>
    </row>
    <row r="2391" spans="1:10" ht="24" customHeight="1">
      <c r="A2391" s="604" t="s">
        <v>13666</v>
      </c>
      <c r="B2391" s="605" t="s">
        <v>14109</v>
      </c>
      <c r="C2391" s="604" t="s">
        <v>20</v>
      </c>
      <c r="D2391" s="604" t="s">
        <v>11010</v>
      </c>
      <c r="E2391" s="682" t="s">
        <v>13664</v>
      </c>
      <c r="F2391" s="682"/>
      <c r="G2391" s="603" t="s">
        <v>1</v>
      </c>
      <c r="H2391" s="602">
        <v>1</v>
      </c>
      <c r="I2391" s="601">
        <v>3.62</v>
      </c>
      <c r="J2391" s="601">
        <v>3.62</v>
      </c>
    </row>
    <row r="2392" spans="1:10" ht="24" customHeight="1">
      <c r="A2392" s="604" t="s">
        <v>13666</v>
      </c>
      <c r="B2392" s="605" t="s">
        <v>14087</v>
      </c>
      <c r="C2392" s="604" t="s">
        <v>20</v>
      </c>
      <c r="D2392" s="604" t="s">
        <v>12141</v>
      </c>
      <c r="E2392" s="682" t="s">
        <v>13664</v>
      </c>
      <c r="F2392" s="682"/>
      <c r="G2392" s="603" t="s">
        <v>1</v>
      </c>
      <c r="H2392" s="602">
        <v>8.0000000000000002E-3</v>
      </c>
      <c r="I2392" s="601">
        <v>70.52</v>
      </c>
      <c r="J2392" s="601">
        <v>0.56000000000000005</v>
      </c>
    </row>
    <row r="2393" spans="1:10" ht="25.5">
      <c r="A2393" s="600"/>
      <c r="B2393" s="600"/>
      <c r="C2393" s="600"/>
      <c r="D2393" s="600"/>
      <c r="E2393" s="600" t="s">
        <v>13662</v>
      </c>
      <c r="F2393" s="599">
        <v>0.52700206454417042</v>
      </c>
      <c r="G2393" s="600" t="s">
        <v>13661</v>
      </c>
      <c r="H2393" s="599">
        <v>0.44</v>
      </c>
      <c r="I2393" s="600" t="s">
        <v>13660</v>
      </c>
      <c r="J2393" s="599">
        <v>0.97</v>
      </c>
    </row>
    <row r="2394" spans="1:10" ht="15" thickBot="1">
      <c r="A2394" s="600"/>
      <c r="B2394" s="600"/>
      <c r="C2394" s="600"/>
      <c r="D2394" s="600"/>
      <c r="E2394" s="600" t="s">
        <v>13659</v>
      </c>
      <c r="F2394" s="599">
        <v>1.65</v>
      </c>
      <c r="G2394" s="600"/>
      <c r="H2394" s="683" t="s">
        <v>13658</v>
      </c>
      <c r="I2394" s="683"/>
      <c r="J2394" s="599">
        <v>7.64</v>
      </c>
    </row>
    <row r="2395" spans="1:10" ht="0.95" customHeight="1" thickTop="1">
      <c r="A2395" s="598"/>
      <c r="B2395" s="598"/>
      <c r="C2395" s="598"/>
      <c r="D2395" s="598"/>
      <c r="E2395" s="598"/>
      <c r="F2395" s="598"/>
      <c r="G2395" s="598"/>
      <c r="H2395" s="598"/>
      <c r="I2395" s="598"/>
      <c r="J2395" s="598"/>
    </row>
    <row r="2396" spans="1:10" ht="18" customHeight="1">
      <c r="A2396" s="613" t="s">
        <v>13981</v>
      </c>
      <c r="B2396" s="611" t="s">
        <v>13677</v>
      </c>
      <c r="C2396" s="613" t="s">
        <v>13676</v>
      </c>
      <c r="D2396" s="613" t="s">
        <v>13675</v>
      </c>
      <c r="E2396" s="684" t="s">
        <v>13674</v>
      </c>
      <c r="F2396" s="684"/>
      <c r="G2396" s="612" t="s">
        <v>13673</v>
      </c>
      <c r="H2396" s="611" t="s">
        <v>13672</v>
      </c>
      <c r="I2396" s="611" t="s">
        <v>13671</v>
      </c>
      <c r="J2396" s="611" t="s">
        <v>13670</v>
      </c>
    </row>
    <row r="2397" spans="1:10" ht="36" customHeight="1">
      <c r="A2397" s="609" t="s">
        <v>13669</v>
      </c>
      <c r="B2397" s="610" t="s">
        <v>14108</v>
      </c>
      <c r="C2397" s="609" t="s">
        <v>20</v>
      </c>
      <c r="D2397" s="609" t="s">
        <v>4795</v>
      </c>
      <c r="E2397" s="685" t="s">
        <v>13693</v>
      </c>
      <c r="F2397" s="685"/>
      <c r="G2397" s="608" t="s">
        <v>1</v>
      </c>
      <c r="H2397" s="607">
        <v>1</v>
      </c>
      <c r="I2397" s="606">
        <v>95.32</v>
      </c>
      <c r="J2397" s="606">
        <v>95.32</v>
      </c>
    </row>
    <row r="2398" spans="1:10" ht="24" customHeight="1">
      <c r="A2398" s="617" t="s">
        <v>13683</v>
      </c>
      <c r="B2398" s="618" t="s">
        <v>13692</v>
      </c>
      <c r="C2398" s="617" t="s">
        <v>20</v>
      </c>
      <c r="D2398" s="617" t="s">
        <v>7680</v>
      </c>
      <c r="E2398" s="686" t="s">
        <v>13690</v>
      </c>
      <c r="F2398" s="686"/>
      <c r="G2398" s="616" t="s">
        <v>3</v>
      </c>
      <c r="H2398" s="615">
        <v>0.23499999999999999</v>
      </c>
      <c r="I2398" s="614">
        <v>17.66</v>
      </c>
      <c r="J2398" s="614">
        <v>4.1500000000000004</v>
      </c>
    </row>
    <row r="2399" spans="1:10" ht="24" customHeight="1">
      <c r="A2399" s="617" t="s">
        <v>13683</v>
      </c>
      <c r="B2399" s="618" t="s">
        <v>14054</v>
      </c>
      <c r="C2399" s="617" t="s">
        <v>20</v>
      </c>
      <c r="D2399" s="617" t="s">
        <v>7663</v>
      </c>
      <c r="E2399" s="686" t="s">
        <v>13690</v>
      </c>
      <c r="F2399" s="686"/>
      <c r="G2399" s="616" t="s">
        <v>3</v>
      </c>
      <c r="H2399" s="615">
        <v>0.23499999999999999</v>
      </c>
      <c r="I2399" s="614">
        <v>13.48</v>
      </c>
      <c r="J2399" s="614">
        <v>3.16</v>
      </c>
    </row>
    <row r="2400" spans="1:10" ht="24" customHeight="1">
      <c r="A2400" s="604" t="s">
        <v>13666</v>
      </c>
      <c r="B2400" s="605" t="s">
        <v>14105</v>
      </c>
      <c r="C2400" s="604" t="s">
        <v>20</v>
      </c>
      <c r="D2400" s="604" t="s">
        <v>8197</v>
      </c>
      <c r="E2400" s="682" t="s">
        <v>13664</v>
      </c>
      <c r="F2400" s="682"/>
      <c r="G2400" s="603" t="s">
        <v>1</v>
      </c>
      <c r="H2400" s="602">
        <v>7.0999999999999994E-2</v>
      </c>
      <c r="I2400" s="601">
        <v>81.209999999999994</v>
      </c>
      <c r="J2400" s="601">
        <v>5.76</v>
      </c>
    </row>
    <row r="2401" spans="1:10" ht="24" customHeight="1">
      <c r="A2401" s="604" t="s">
        <v>13666</v>
      </c>
      <c r="B2401" s="605" t="s">
        <v>14088</v>
      </c>
      <c r="C2401" s="604" t="s">
        <v>20</v>
      </c>
      <c r="D2401" s="604" t="s">
        <v>10821</v>
      </c>
      <c r="E2401" s="682" t="s">
        <v>13664</v>
      </c>
      <c r="F2401" s="682"/>
      <c r="G2401" s="603" t="s">
        <v>1</v>
      </c>
      <c r="H2401" s="602">
        <v>5.8999999999999997E-2</v>
      </c>
      <c r="I2401" s="601">
        <v>2.19</v>
      </c>
      <c r="J2401" s="601">
        <v>0.12</v>
      </c>
    </row>
    <row r="2402" spans="1:10" ht="24" customHeight="1">
      <c r="A2402" s="604" t="s">
        <v>13666</v>
      </c>
      <c r="B2402" s="605" t="s">
        <v>14087</v>
      </c>
      <c r="C2402" s="604" t="s">
        <v>20</v>
      </c>
      <c r="D2402" s="604" t="s">
        <v>12141</v>
      </c>
      <c r="E2402" s="682" t="s">
        <v>13664</v>
      </c>
      <c r="F2402" s="682"/>
      <c r="G2402" s="603" t="s">
        <v>1</v>
      </c>
      <c r="H2402" s="602">
        <v>0.09</v>
      </c>
      <c r="I2402" s="601">
        <v>70.52</v>
      </c>
      <c r="J2402" s="601">
        <v>6.34</v>
      </c>
    </row>
    <row r="2403" spans="1:10" ht="24" customHeight="1">
      <c r="A2403" s="604" t="s">
        <v>13666</v>
      </c>
      <c r="B2403" s="605" t="s">
        <v>14107</v>
      </c>
      <c r="C2403" s="604" t="s">
        <v>20</v>
      </c>
      <c r="D2403" s="604" t="s">
        <v>12343</v>
      </c>
      <c r="E2403" s="682" t="s">
        <v>13664</v>
      </c>
      <c r="F2403" s="682"/>
      <c r="G2403" s="603" t="s">
        <v>1</v>
      </c>
      <c r="H2403" s="602">
        <v>1</v>
      </c>
      <c r="I2403" s="601">
        <v>75.790000000000006</v>
      </c>
      <c r="J2403" s="601">
        <v>75.790000000000006</v>
      </c>
    </row>
    <row r="2404" spans="1:10" ht="25.5">
      <c r="A2404" s="600"/>
      <c r="B2404" s="600"/>
      <c r="C2404" s="600"/>
      <c r="D2404" s="600"/>
      <c r="E2404" s="600" t="s">
        <v>13662</v>
      </c>
      <c r="F2404" s="599">
        <v>3.1131152884928825</v>
      </c>
      <c r="G2404" s="600" t="s">
        <v>13661</v>
      </c>
      <c r="H2404" s="599">
        <v>2.62</v>
      </c>
      <c r="I2404" s="600" t="s">
        <v>13660</v>
      </c>
      <c r="J2404" s="599">
        <v>5.73</v>
      </c>
    </row>
    <row r="2405" spans="1:10" ht="15" thickBot="1">
      <c r="A2405" s="600"/>
      <c r="B2405" s="600"/>
      <c r="C2405" s="600"/>
      <c r="D2405" s="600"/>
      <c r="E2405" s="600" t="s">
        <v>13659</v>
      </c>
      <c r="F2405" s="599">
        <v>26.4</v>
      </c>
      <c r="G2405" s="600"/>
      <c r="H2405" s="683" t="s">
        <v>13658</v>
      </c>
      <c r="I2405" s="683"/>
      <c r="J2405" s="599">
        <v>121.72</v>
      </c>
    </row>
    <row r="2406" spans="1:10" ht="0.95" customHeight="1" thickTop="1">
      <c r="A2406" s="598"/>
      <c r="B2406" s="598"/>
      <c r="C2406" s="598"/>
      <c r="D2406" s="598"/>
      <c r="E2406" s="598"/>
      <c r="F2406" s="598"/>
      <c r="G2406" s="598"/>
      <c r="H2406" s="598"/>
      <c r="I2406" s="598"/>
      <c r="J2406" s="598"/>
    </row>
    <row r="2407" spans="1:10" ht="18" customHeight="1">
      <c r="A2407" s="613" t="s">
        <v>13981</v>
      </c>
      <c r="B2407" s="611" t="s">
        <v>13677</v>
      </c>
      <c r="C2407" s="613" t="s">
        <v>13676</v>
      </c>
      <c r="D2407" s="613" t="s">
        <v>13675</v>
      </c>
      <c r="E2407" s="684" t="s">
        <v>13674</v>
      </c>
      <c r="F2407" s="684"/>
      <c r="G2407" s="612" t="s">
        <v>13673</v>
      </c>
      <c r="H2407" s="611" t="s">
        <v>13672</v>
      </c>
      <c r="I2407" s="611" t="s">
        <v>13671</v>
      </c>
      <c r="J2407" s="611" t="s">
        <v>13670</v>
      </c>
    </row>
    <row r="2408" spans="1:10" ht="36" customHeight="1">
      <c r="A2408" s="609" t="s">
        <v>13669</v>
      </c>
      <c r="B2408" s="610" t="s">
        <v>14106</v>
      </c>
      <c r="C2408" s="609" t="s">
        <v>20</v>
      </c>
      <c r="D2408" s="609" t="s">
        <v>5007</v>
      </c>
      <c r="E2408" s="685" t="s">
        <v>13693</v>
      </c>
      <c r="F2408" s="685"/>
      <c r="G2408" s="608" t="s">
        <v>1</v>
      </c>
      <c r="H2408" s="607">
        <v>1</v>
      </c>
      <c r="I2408" s="606">
        <v>11.89</v>
      </c>
      <c r="J2408" s="606">
        <v>11.89</v>
      </c>
    </row>
    <row r="2409" spans="1:10" ht="24" customHeight="1">
      <c r="A2409" s="617" t="s">
        <v>13683</v>
      </c>
      <c r="B2409" s="618" t="s">
        <v>13692</v>
      </c>
      <c r="C2409" s="617" t="s">
        <v>20</v>
      </c>
      <c r="D2409" s="617" t="s">
        <v>7680</v>
      </c>
      <c r="E2409" s="686" t="s">
        <v>13690</v>
      </c>
      <c r="F2409" s="686"/>
      <c r="G2409" s="616" t="s">
        <v>3</v>
      </c>
      <c r="H2409" s="615">
        <v>0.15</v>
      </c>
      <c r="I2409" s="614">
        <v>17.66</v>
      </c>
      <c r="J2409" s="614">
        <v>2.64</v>
      </c>
    </row>
    <row r="2410" spans="1:10" ht="24" customHeight="1">
      <c r="A2410" s="617" t="s">
        <v>13683</v>
      </c>
      <c r="B2410" s="618" t="s">
        <v>14054</v>
      </c>
      <c r="C2410" s="617" t="s">
        <v>20</v>
      </c>
      <c r="D2410" s="617" t="s">
        <v>7663</v>
      </c>
      <c r="E2410" s="686" t="s">
        <v>13690</v>
      </c>
      <c r="F2410" s="686"/>
      <c r="G2410" s="616" t="s">
        <v>3</v>
      </c>
      <c r="H2410" s="615">
        <v>0.15</v>
      </c>
      <c r="I2410" s="614">
        <v>13.48</v>
      </c>
      <c r="J2410" s="614">
        <v>2.02</v>
      </c>
    </row>
    <row r="2411" spans="1:10" ht="24" customHeight="1">
      <c r="A2411" s="604" t="s">
        <v>13666</v>
      </c>
      <c r="B2411" s="605" t="s">
        <v>14105</v>
      </c>
      <c r="C2411" s="604" t="s">
        <v>20</v>
      </c>
      <c r="D2411" s="604" t="s">
        <v>8197</v>
      </c>
      <c r="E2411" s="682" t="s">
        <v>13664</v>
      </c>
      <c r="F2411" s="682"/>
      <c r="G2411" s="603" t="s">
        <v>1</v>
      </c>
      <c r="H2411" s="602">
        <v>7.0000000000000001E-3</v>
      </c>
      <c r="I2411" s="601">
        <v>81.209999999999994</v>
      </c>
      <c r="J2411" s="601">
        <v>0.56000000000000005</v>
      </c>
    </row>
    <row r="2412" spans="1:10" ht="24" customHeight="1">
      <c r="A2412" s="604" t="s">
        <v>13666</v>
      </c>
      <c r="B2412" s="605" t="s">
        <v>14104</v>
      </c>
      <c r="C2412" s="604" t="s">
        <v>20</v>
      </c>
      <c r="D2412" s="604" t="s">
        <v>10584</v>
      </c>
      <c r="E2412" s="682" t="s">
        <v>13664</v>
      </c>
      <c r="F2412" s="682"/>
      <c r="G2412" s="603" t="s">
        <v>1</v>
      </c>
      <c r="H2412" s="602">
        <v>1</v>
      </c>
      <c r="I2412" s="601">
        <v>6.01</v>
      </c>
      <c r="J2412" s="601">
        <v>6.01</v>
      </c>
    </row>
    <row r="2413" spans="1:10" ht="24" customHeight="1">
      <c r="A2413" s="604" t="s">
        <v>13666</v>
      </c>
      <c r="B2413" s="605" t="s">
        <v>14088</v>
      </c>
      <c r="C2413" s="604" t="s">
        <v>20</v>
      </c>
      <c r="D2413" s="604" t="s">
        <v>10821</v>
      </c>
      <c r="E2413" s="682" t="s">
        <v>13664</v>
      </c>
      <c r="F2413" s="682"/>
      <c r="G2413" s="603" t="s">
        <v>1</v>
      </c>
      <c r="H2413" s="602">
        <v>0.05</v>
      </c>
      <c r="I2413" s="601">
        <v>2.19</v>
      </c>
      <c r="J2413" s="601">
        <v>0.1</v>
      </c>
    </row>
    <row r="2414" spans="1:10" ht="24" customHeight="1">
      <c r="A2414" s="604" t="s">
        <v>13666</v>
      </c>
      <c r="B2414" s="605" t="s">
        <v>14087</v>
      </c>
      <c r="C2414" s="604" t="s">
        <v>20</v>
      </c>
      <c r="D2414" s="604" t="s">
        <v>12141</v>
      </c>
      <c r="E2414" s="682" t="s">
        <v>13664</v>
      </c>
      <c r="F2414" s="682"/>
      <c r="G2414" s="603" t="s">
        <v>1</v>
      </c>
      <c r="H2414" s="602">
        <v>8.0000000000000002E-3</v>
      </c>
      <c r="I2414" s="601">
        <v>70.52</v>
      </c>
      <c r="J2414" s="601">
        <v>0.56000000000000005</v>
      </c>
    </row>
    <row r="2415" spans="1:10" ht="25.5">
      <c r="A2415" s="600"/>
      <c r="B2415" s="600"/>
      <c r="C2415" s="600"/>
      <c r="D2415" s="600"/>
      <c r="E2415" s="600" t="s">
        <v>13662</v>
      </c>
      <c r="F2415" s="599">
        <v>1.9830490057589916</v>
      </c>
      <c r="G2415" s="600" t="s">
        <v>13661</v>
      </c>
      <c r="H2415" s="599">
        <v>1.67</v>
      </c>
      <c r="I2415" s="600" t="s">
        <v>13660</v>
      </c>
      <c r="J2415" s="599">
        <v>3.65</v>
      </c>
    </row>
    <row r="2416" spans="1:10" ht="15" thickBot="1">
      <c r="A2416" s="600"/>
      <c r="B2416" s="600"/>
      <c r="C2416" s="600"/>
      <c r="D2416" s="600"/>
      <c r="E2416" s="600" t="s">
        <v>13659</v>
      </c>
      <c r="F2416" s="599">
        <v>3.29</v>
      </c>
      <c r="G2416" s="600"/>
      <c r="H2416" s="683" t="s">
        <v>13658</v>
      </c>
      <c r="I2416" s="683"/>
      <c r="J2416" s="599">
        <v>15.18</v>
      </c>
    </row>
    <row r="2417" spans="1:10" ht="0.95" customHeight="1" thickTop="1">
      <c r="A2417" s="598"/>
      <c r="B2417" s="598"/>
      <c r="C2417" s="598"/>
      <c r="D2417" s="598"/>
      <c r="E2417" s="598"/>
      <c r="F2417" s="598"/>
      <c r="G2417" s="598"/>
      <c r="H2417" s="598"/>
      <c r="I2417" s="598"/>
      <c r="J2417" s="598"/>
    </row>
    <row r="2418" spans="1:10" ht="18" customHeight="1">
      <c r="A2418" s="613" t="s">
        <v>13981</v>
      </c>
      <c r="B2418" s="611" t="s">
        <v>13677</v>
      </c>
      <c r="C2418" s="613" t="s">
        <v>13676</v>
      </c>
      <c r="D2418" s="613" t="s">
        <v>13675</v>
      </c>
      <c r="E2418" s="684" t="s">
        <v>13674</v>
      </c>
      <c r="F2418" s="684"/>
      <c r="G2418" s="612" t="s">
        <v>13673</v>
      </c>
      <c r="H2418" s="611" t="s">
        <v>13672</v>
      </c>
      <c r="I2418" s="611" t="s">
        <v>13671</v>
      </c>
      <c r="J2418" s="611" t="s">
        <v>13670</v>
      </c>
    </row>
    <row r="2419" spans="1:10" ht="48" customHeight="1">
      <c r="A2419" s="609" t="s">
        <v>13669</v>
      </c>
      <c r="B2419" s="610" t="s">
        <v>14103</v>
      </c>
      <c r="C2419" s="609" t="s">
        <v>20</v>
      </c>
      <c r="D2419" s="609" t="s">
        <v>5082</v>
      </c>
      <c r="E2419" s="685" t="s">
        <v>13693</v>
      </c>
      <c r="F2419" s="685"/>
      <c r="G2419" s="608" t="s">
        <v>1</v>
      </c>
      <c r="H2419" s="607">
        <v>1</v>
      </c>
      <c r="I2419" s="606">
        <v>90.45</v>
      </c>
      <c r="J2419" s="606">
        <v>90.45</v>
      </c>
    </row>
    <row r="2420" spans="1:10" ht="24" customHeight="1">
      <c r="A2420" s="617" t="s">
        <v>13683</v>
      </c>
      <c r="B2420" s="618" t="s">
        <v>13692</v>
      </c>
      <c r="C2420" s="617" t="s">
        <v>20</v>
      </c>
      <c r="D2420" s="617" t="s">
        <v>7680</v>
      </c>
      <c r="E2420" s="686" t="s">
        <v>13690</v>
      </c>
      <c r="F2420" s="686"/>
      <c r="G2420" s="616" t="s">
        <v>3</v>
      </c>
      <c r="H2420" s="615">
        <v>1.1040000000000001</v>
      </c>
      <c r="I2420" s="614">
        <v>17.66</v>
      </c>
      <c r="J2420" s="614">
        <v>19.489999999999998</v>
      </c>
    </row>
    <row r="2421" spans="1:10" ht="24" customHeight="1">
      <c r="A2421" s="617" t="s">
        <v>13683</v>
      </c>
      <c r="B2421" s="618" t="s">
        <v>14054</v>
      </c>
      <c r="C2421" s="617" t="s">
        <v>20</v>
      </c>
      <c r="D2421" s="617" t="s">
        <v>7663</v>
      </c>
      <c r="E2421" s="686" t="s">
        <v>13690</v>
      </c>
      <c r="F2421" s="686"/>
      <c r="G2421" s="616" t="s">
        <v>3</v>
      </c>
      <c r="H2421" s="615">
        <v>1.1040000000000001</v>
      </c>
      <c r="I2421" s="614">
        <v>13.48</v>
      </c>
      <c r="J2421" s="614">
        <v>14.88</v>
      </c>
    </row>
    <row r="2422" spans="1:10" ht="24" customHeight="1">
      <c r="A2422" s="604" t="s">
        <v>13666</v>
      </c>
      <c r="B2422" s="605" t="s">
        <v>14102</v>
      </c>
      <c r="C2422" s="604" t="s">
        <v>20</v>
      </c>
      <c r="D2422" s="604" t="s">
        <v>9603</v>
      </c>
      <c r="E2422" s="682" t="s">
        <v>13664</v>
      </c>
      <c r="F2422" s="682"/>
      <c r="G2422" s="603" t="s">
        <v>1</v>
      </c>
      <c r="H2422" s="602">
        <v>1</v>
      </c>
      <c r="I2422" s="601">
        <v>55.36</v>
      </c>
      <c r="J2422" s="601">
        <v>55.36</v>
      </c>
    </row>
    <row r="2423" spans="1:10" ht="24" customHeight="1">
      <c r="A2423" s="604" t="s">
        <v>13666</v>
      </c>
      <c r="B2423" s="605" t="s">
        <v>14099</v>
      </c>
      <c r="C2423" s="604" t="s">
        <v>20</v>
      </c>
      <c r="D2423" s="604" t="s">
        <v>10282</v>
      </c>
      <c r="E2423" s="682" t="s">
        <v>13664</v>
      </c>
      <c r="F2423" s="682"/>
      <c r="G2423" s="603" t="s">
        <v>1</v>
      </c>
      <c r="H2423" s="602">
        <v>0.03</v>
      </c>
      <c r="I2423" s="601">
        <v>18.329999999999998</v>
      </c>
      <c r="J2423" s="601">
        <v>0.54</v>
      </c>
    </row>
    <row r="2424" spans="1:10" ht="24" customHeight="1">
      <c r="A2424" s="604" t="s">
        <v>13666</v>
      </c>
      <c r="B2424" s="605" t="s">
        <v>14098</v>
      </c>
      <c r="C2424" s="604" t="s">
        <v>20</v>
      </c>
      <c r="D2424" s="604" t="s">
        <v>10322</v>
      </c>
      <c r="E2424" s="682" t="s">
        <v>13664</v>
      </c>
      <c r="F2424" s="682"/>
      <c r="G2424" s="603" t="s">
        <v>817</v>
      </c>
      <c r="H2424" s="602">
        <v>7.0000000000000001E-3</v>
      </c>
      <c r="I2424" s="601">
        <v>26.93</v>
      </c>
      <c r="J2424" s="601">
        <v>0.18</v>
      </c>
    </row>
    <row r="2425" spans="1:10" ht="25.5">
      <c r="A2425" s="600"/>
      <c r="B2425" s="600"/>
      <c r="C2425" s="600"/>
      <c r="D2425" s="600"/>
      <c r="E2425" s="600" t="s">
        <v>13662</v>
      </c>
      <c r="F2425" s="599">
        <v>14.641964576768444</v>
      </c>
      <c r="G2425" s="600" t="s">
        <v>13661</v>
      </c>
      <c r="H2425" s="599">
        <v>12.31</v>
      </c>
      <c r="I2425" s="600" t="s">
        <v>13660</v>
      </c>
      <c r="J2425" s="599">
        <v>26.95</v>
      </c>
    </row>
    <row r="2426" spans="1:10" ht="15" thickBot="1">
      <c r="A2426" s="600"/>
      <c r="B2426" s="600"/>
      <c r="C2426" s="600"/>
      <c r="D2426" s="600"/>
      <c r="E2426" s="600" t="s">
        <v>13659</v>
      </c>
      <c r="F2426" s="599">
        <v>25.05</v>
      </c>
      <c r="G2426" s="600"/>
      <c r="H2426" s="683" t="s">
        <v>13658</v>
      </c>
      <c r="I2426" s="683"/>
      <c r="J2426" s="599">
        <v>115.5</v>
      </c>
    </row>
    <row r="2427" spans="1:10" ht="0.95" customHeight="1" thickTop="1">
      <c r="A2427" s="598"/>
      <c r="B2427" s="598"/>
      <c r="C2427" s="598"/>
      <c r="D2427" s="598"/>
      <c r="E2427" s="598"/>
      <c r="F2427" s="598"/>
      <c r="G2427" s="598"/>
      <c r="H2427" s="598"/>
      <c r="I2427" s="598"/>
      <c r="J2427" s="598"/>
    </row>
    <row r="2428" spans="1:10" ht="18" customHeight="1">
      <c r="A2428" s="613" t="s">
        <v>13981</v>
      </c>
      <c r="B2428" s="611" t="s">
        <v>13677</v>
      </c>
      <c r="C2428" s="613" t="s">
        <v>13676</v>
      </c>
      <c r="D2428" s="613" t="s">
        <v>13675</v>
      </c>
      <c r="E2428" s="684" t="s">
        <v>13674</v>
      </c>
      <c r="F2428" s="684"/>
      <c r="G2428" s="612" t="s">
        <v>13673</v>
      </c>
      <c r="H2428" s="611" t="s">
        <v>13672</v>
      </c>
      <c r="I2428" s="611" t="s">
        <v>13671</v>
      </c>
      <c r="J2428" s="611" t="s">
        <v>13670</v>
      </c>
    </row>
    <row r="2429" spans="1:10" ht="48" customHeight="1">
      <c r="A2429" s="609" t="s">
        <v>13669</v>
      </c>
      <c r="B2429" s="610" t="s">
        <v>14101</v>
      </c>
      <c r="C2429" s="609" t="s">
        <v>20</v>
      </c>
      <c r="D2429" s="609" t="s">
        <v>5081</v>
      </c>
      <c r="E2429" s="685" t="s">
        <v>13693</v>
      </c>
      <c r="F2429" s="685"/>
      <c r="G2429" s="608" t="s">
        <v>1</v>
      </c>
      <c r="H2429" s="607">
        <v>1</v>
      </c>
      <c r="I2429" s="606">
        <v>96.58</v>
      </c>
      <c r="J2429" s="606">
        <v>96.58</v>
      </c>
    </row>
    <row r="2430" spans="1:10" ht="24" customHeight="1">
      <c r="A2430" s="617" t="s">
        <v>13683</v>
      </c>
      <c r="B2430" s="618" t="s">
        <v>13692</v>
      </c>
      <c r="C2430" s="617" t="s">
        <v>20</v>
      </c>
      <c r="D2430" s="617" t="s">
        <v>7680</v>
      </c>
      <c r="E2430" s="686" t="s">
        <v>13690</v>
      </c>
      <c r="F2430" s="686"/>
      <c r="G2430" s="616" t="s">
        <v>3</v>
      </c>
      <c r="H2430" s="615">
        <v>1.1040000000000001</v>
      </c>
      <c r="I2430" s="614">
        <v>17.66</v>
      </c>
      <c r="J2430" s="614">
        <v>19.489999999999998</v>
      </c>
    </row>
    <row r="2431" spans="1:10" ht="24" customHeight="1">
      <c r="A2431" s="617" t="s">
        <v>13683</v>
      </c>
      <c r="B2431" s="618" t="s">
        <v>14054</v>
      </c>
      <c r="C2431" s="617" t="s">
        <v>20</v>
      </c>
      <c r="D2431" s="617" t="s">
        <v>7663</v>
      </c>
      <c r="E2431" s="686" t="s">
        <v>13690</v>
      </c>
      <c r="F2431" s="686"/>
      <c r="G2431" s="616" t="s">
        <v>3</v>
      </c>
      <c r="H2431" s="615">
        <v>1.1040000000000001</v>
      </c>
      <c r="I2431" s="614">
        <v>13.48</v>
      </c>
      <c r="J2431" s="614">
        <v>14.88</v>
      </c>
    </row>
    <row r="2432" spans="1:10" ht="24" customHeight="1">
      <c r="A2432" s="604" t="s">
        <v>13666</v>
      </c>
      <c r="B2432" s="605" t="s">
        <v>14100</v>
      </c>
      <c r="C2432" s="604" t="s">
        <v>20</v>
      </c>
      <c r="D2432" s="604" t="s">
        <v>9581</v>
      </c>
      <c r="E2432" s="682" t="s">
        <v>13664</v>
      </c>
      <c r="F2432" s="682"/>
      <c r="G2432" s="603" t="s">
        <v>1</v>
      </c>
      <c r="H2432" s="602">
        <v>1</v>
      </c>
      <c r="I2432" s="601">
        <v>61.49</v>
      </c>
      <c r="J2432" s="601">
        <v>61.49</v>
      </c>
    </row>
    <row r="2433" spans="1:10" ht="24" customHeight="1">
      <c r="A2433" s="604" t="s">
        <v>13666</v>
      </c>
      <c r="B2433" s="605" t="s">
        <v>14099</v>
      </c>
      <c r="C2433" s="604" t="s">
        <v>20</v>
      </c>
      <c r="D2433" s="604" t="s">
        <v>10282</v>
      </c>
      <c r="E2433" s="682" t="s">
        <v>13664</v>
      </c>
      <c r="F2433" s="682"/>
      <c r="G2433" s="603" t="s">
        <v>1</v>
      </c>
      <c r="H2433" s="602">
        <v>0.03</v>
      </c>
      <c r="I2433" s="601">
        <v>18.329999999999998</v>
      </c>
      <c r="J2433" s="601">
        <v>0.54</v>
      </c>
    </row>
    <row r="2434" spans="1:10" ht="24" customHeight="1">
      <c r="A2434" s="604" t="s">
        <v>13666</v>
      </c>
      <c r="B2434" s="605" t="s">
        <v>14098</v>
      </c>
      <c r="C2434" s="604" t="s">
        <v>20</v>
      </c>
      <c r="D2434" s="604" t="s">
        <v>10322</v>
      </c>
      <c r="E2434" s="682" t="s">
        <v>13664</v>
      </c>
      <c r="F2434" s="682"/>
      <c r="G2434" s="603" t="s">
        <v>817</v>
      </c>
      <c r="H2434" s="602">
        <v>7.0000000000000001E-3</v>
      </c>
      <c r="I2434" s="601">
        <v>26.93</v>
      </c>
      <c r="J2434" s="601">
        <v>0.18</v>
      </c>
    </row>
    <row r="2435" spans="1:10" ht="25.5">
      <c r="A2435" s="600"/>
      <c r="B2435" s="600"/>
      <c r="C2435" s="600"/>
      <c r="D2435" s="600"/>
      <c r="E2435" s="600" t="s">
        <v>13662</v>
      </c>
      <c r="F2435" s="599">
        <v>14.641964576768444</v>
      </c>
      <c r="G2435" s="600" t="s">
        <v>13661</v>
      </c>
      <c r="H2435" s="599">
        <v>12.31</v>
      </c>
      <c r="I2435" s="600" t="s">
        <v>13660</v>
      </c>
      <c r="J2435" s="599">
        <v>26.95</v>
      </c>
    </row>
    <row r="2436" spans="1:10" ht="15" thickBot="1">
      <c r="A2436" s="600"/>
      <c r="B2436" s="600"/>
      <c r="C2436" s="600"/>
      <c r="D2436" s="600"/>
      <c r="E2436" s="600" t="s">
        <v>13659</v>
      </c>
      <c r="F2436" s="599">
        <v>26.75</v>
      </c>
      <c r="G2436" s="600"/>
      <c r="H2436" s="683" t="s">
        <v>13658</v>
      </c>
      <c r="I2436" s="683"/>
      <c r="J2436" s="599">
        <v>123.33</v>
      </c>
    </row>
    <row r="2437" spans="1:10" ht="0.95" customHeight="1" thickTop="1">
      <c r="A2437" s="598"/>
      <c r="B2437" s="598"/>
      <c r="C2437" s="598"/>
      <c r="D2437" s="598"/>
      <c r="E2437" s="598"/>
      <c r="F2437" s="598"/>
      <c r="G2437" s="598"/>
      <c r="H2437" s="598"/>
      <c r="I2437" s="598"/>
      <c r="J2437" s="598"/>
    </row>
    <row r="2438" spans="1:10" ht="18" customHeight="1">
      <c r="A2438" s="613" t="s">
        <v>13981</v>
      </c>
      <c r="B2438" s="611" t="s">
        <v>13677</v>
      </c>
      <c r="C2438" s="613" t="s">
        <v>13676</v>
      </c>
      <c r="D2438" s="613" t="s">
        <v>13675</v>
      </c>
      <c r="E2438" s="684" t="s">
        <v>13674</v>
      </c>
      <c r="F2438" s="684"/>
      <c r="G2438" s="612" t="s">
        <v>13673</v>
      </c>
      <c r="H2438" s="611" t="s">
        <v>13672</v>
      </c>
      <c r="I2438" s="611" t="s">
        <v>13671</v>
      </c>
      <c r="J2438" s="611" t="s">
        <v>13670</v>
      </c>
    </row>
    <row r="2439" spans="1:10" ht="48" customHeight="1">
      <c r="A2439" s="609" t="s">
        <v>13669</v>
      </c>
      <c r="B2439" s="610" t="s">
        <v>14097</v>
      </c>
      <c r="C2439" s="609" t="s">
        <v>20</v>
      </c>
      <c r="D2439" s="609" t="s">
        <v>5358</v>
      </c>
      <c r="E2439" s="685" t="s">
        <v>13693</v>
      </c>
      <c r="F2439" s="685"/>
      <c r="G2439" s="608" t="s">
        <v>1</v>
      </c>
      <c r="H2439" s="607">
        <v>1</v>
      </c>
      <c r="I2439" s="606">
        <v>356.45</v>
      </c>
      <c r="J2439" s="606">
        <v>356.45</v>
      </c>
    </row>
    <row r="2440" spans="1:10" ht="24" customHeight="1">
      <c r="A2440" s="617" t="s">
        <v>13683</v>
      </c>
      <c r="B2440" s="618" t="s">
        <v>13692</v>
      </c>
      <c r="C2440" s="617" t="s">
        <v>20</v>
      </c>
      <c r="D2440" s="617" t="s">
        <v>7680</v>
      </c>
      <c r="E2440" s="686" t="s">
        <v>13690</v>
      </c>
      <c r="F2440" s="686"/>
      <c r="G2440" s="616" t="s">
        <v>3</v>
      </c>
      <c r="H2440" s="615">
        <v>0.308</v>
      </c>
      <c r="I2440" s="614">
        <v>17.66</v>
      </c>
      <c r="J2440" s="614">
        <v>5.43</v>
      </c>
    </row>
    <row r="2441" spans="1:10" ht="24" customHeight="1">
      <c r="A2441" s="617" t="s">
        <v>13683</v>
      </c>
      <c r="B2441" s="618" t="s">
        <v>14054</v>
      </c>
      <c r="C2441" s="617" t="s">
        <v>20</v>
      </c>
      <c r="D2441" s="617" t="s">
        <v>7663</v>
      </c>
      <c r="E2441" s="686" t="s">
        <v>13690</v>
      </c>
      <c r="F2441" s="686"/>
      <c r="G2441" s="616" t="s">
        <v>3</v>
      </c>
      <c r="H2441" s="615">
        <v>0.308</v>
      </c>
      <c r="I2441" s="614">
        <v>13.48</v>
      </c>
      <c r="J2441" s="614">
        <v>4.1500000000000004</v>
      </c>
    </row>
    <row r="2442" spans="1:10" ht="24" customHeight="1">
      <c r="A2442" s="604" t="s">
        <v>13666</v>
      </c>
      <c r="B2442" s="605" t="s">
        <v>14096</v>
      </c>
      <c r="C2442" s="604" t="s">
        <v>20</v>
      </c>
      <c r="D2442" s="604" t="s">
        <v>8156</v>
      </c>
      <c r="E2442" s="682" t="s">
        <v>13664</v>
      </c>
      <c r="F2442" s="682"/>
      <c r="G2442" s="603" t="s">
        <v>1</v>
      </c>
      <c r="H2442" s="602">
        <v>1</v>
      </c>
      <c r="I2442" s="601">
        <v>338.16</v>
      </c>
      <c r="J2442" s="601">
        <v>338.16</v>
      </c>
    </row>
    <row r="2443" spans="1:10" ht="24" customHeight="1">
      <c r="A2443" s="604" t="s">
        <v>13666</v>
      </c>
      <c r="B2443" s="605" t="s">
        <v>14089</v>
      </c>
      <c r="C2443" s="604" t="s">
        <v>20</v>
      </c>
      <c r="D2443" s="604" t="s">
        <v>8196</v>
      </c>
      <c r="E2443" s="682" t="s">
        <v>13664</v>
      </c>
      <c r="F2443" s="682"/>
      <c r="G2443" s="603" t="s">
        <v>1</v>
      </c>
      <c r="H2443" s="602">
        <v>0.19400000000000001</v>
      </c>
      <c r="I2443" s="601">
        <v>25.77</v>
      </c>
      <c r="J2443" s="601">
        <v>4.99</v>
      </c>
    </row>
    <row r="2444" spans="1:10" ht="24" customHeight="1">
      <c r="A2444" s="604" t="s">
        <v>13666</v>
      </c>
      <c r="B2444" s="605" t="s">
        <v>14088</v>
      </c>
      <c r="C2444" s="604" t="s">
        <v>20</v>
      </c>
      <c r="D2444" s="604" t="s">
        <v>10821</v>
      </c>
      <c r="E2444" s="682" t="s">
        <v>13664</v>
      </c>
      <c r="F2444" s="682"/>
      <c r="G2444" s="603" t="s">
        <v>1</v>
      </c>
      <c r="H2444" s="602">
        <v>3.1E-2</v>
      </c>
      <c r="I2444" s="601">
        <v>2.19</v>
      </c>
      <c r="J2444" s="601">
        <v>0.06</v>
      </c>
    </row>
    <row r="2445" spans="1:10" ht="24" customHeight="1">
      <c r="A2445" s="604" t="s">
        <v>13666</v>
      </c>
      <c r="B2445" s="605" t="s">
        <v>14087</v>
      </c>
      <c r="C2445" s="604" t="s">
        <v>20</v>
      </c>
      <c r="D2445" s="604" t="s">
        <v>12141</v>
      </c>
      <c r="E2445" s="682" t="s">
        <v>13664</v>
      </c>
      <c r="F2445" s="682"/>
      <c r="G2445" s="603" t="s">
        <v>1</v>
      </c>
      <c r="H2445" s="602">
        <v>5.1999999999999998E-2</v>
      </c>
      <c r="I2445" s="601">
        <v>70.52</v>
      </c>
      <c r="J2445" s="601">
        <v>3.66</v>
      </c>
    </row>
    <row r="2446" spans="1:10" ht="25.5">
      <c r="A2446" s="600"/>
      <c r="B2446" s="600"/>
      <c r="C2446" s="600"/>
      <c r="D2446" s="600"/>
      <c r="E2446" s="600" t="s">
        <v>13662</v>
      </c>
      <c r="F2446" s="599">
        <v>4.0801912419863084</v>
      </c>
      <c r="G2446" s="600" t="s">
        <v>13661</v>
      </c>
      <c r="H2446" s="599">
        <v>3.43</v>
      </c>
      <c r="I2446" s="600" t="s">
        <v>13660</v>
      </c>
      <c r="J2446" s="599">
        <v>7.51</v>
      </c>
    </row>
    <row r="2447" spans="1:10" ht="15" thickBot="1">
      <c r="A2447" s="600"/>
      <c r="B2447" s="600"/>
      <c r="C2447" s="600"/>
      <c r="D2447" s="600"/>
      <c r="E2447" s="600" t="s">
        <v>13659</v>
      </c>
      <c r="F2447" s="599">
        <v>98.73</v>
      </c>
      <c r="G2447" s="600"/>
      <c r="H2447" s="683" t="s">
        <v>13658</v>
      </c>
      <c r="I2447" s="683"/>
      <c r="J2447" s="599">
        <v>455.18</v>
      </c>
    </row>
    <row r="2448" spans="1:10" ht="0.95" customHeight="1" thickTop="1">
      <c r="A2448" s="598"/>
      <c r="B2448" s="598"/>
      <c r="C2448" s="598"/>
      <c r="D2448" s="598"/>
      <c r="E2448" s="598"/>
      <c r="F2448" s="598"/>
      <c r="G2448" s="598"/>
      <c r="H2448" s="598"/>
      <c r="I2448" s="598"/>
      <c r="J2448" s="598"/>
    </row>
    <row r="2449" spans="1:10" ht="18" customHeight="1">
      <c r="A2449" s="613" t="s">
        <v>13981</v>
      </c>
      <c r="B2449" s="611" t="s">
        <v>13677</v>
      </c>
      <c r="C2449" s="613" t="s">
        <v>13676</v>
      </c>
      <c r="D2449" s="613" t="s">
        <v>13675</v>
      </c>
      <c r="E2449" s="684" t="s">
        <v>13674</v>
      </c>
      <c r="F2449" s="684"/>
      <c r="G2449" s="612" t="s">
        <v>13673</v>
      </c>
      <c r="H2449" s="611" t="s">
        <v>13672</v>
      </c>
      <c r="I2449" s="611" t="s">
        <v>13671</v>
      </c>
      <c r="J2449" s="611" t="s">
        <v>13670</v>
      </c>
    </row>
    <row r="2450" spans="1:10" ht="60" customHeight="1">
      <c r="A2450" s="609" t="s">
        <v>13669</v>
      </c>
      <c r="B2450" s="610" t="s">
        <v>14095</v>
      </c>
      <c r="C2450" s="609" t="s">
        <v>20</v>
      </c>
      <c r="D2450" s="609" t="s">
        <v>5313</v>
      </c>
      <c r="E2450" s="685" t="s">
        <v>13693</v>
      </c>
      <c r="F2450" s="685"/>
      <c r="G2450" s="608" t="s">
        <v>1</v>
      </c>
      <c r="H2450" s="607">
        <v>1</v>
      </c>
      <c r="I2450" s="606">
        <v>67.72</v>
      </c>
      <c r="J2450" s="606">
        <v>67.72</v>
      </c>
    </row>
    <row r="2451" spans="1:10" ht="24" customHeight="1">
      <c r="A2451" s="617" t="s">
        <v>13683</v>
      </c>
      <c r="B2451" s="618" t="s">
        <v>13692</v>
      </c>
      <c r="C2451" s="617" t="s">
        <v>20</v>
      </c>
      <c r="D2451" s="617" t="s">
        <v>7680</v>
      </c>
      <c r="E2451" s="686" t="s">
        <v>13690</v>
      </c>
      <c r="F2451" s="686"/>
      <c r="G2451" s="616" t="s">
        <v>3</v>
      </c>
      <c r="H2451" s="615">
        <v>0.32300000000000001</v>
      </c>
      <c r="I2451" s="614">
        <v>17.66</v>
      </c>
      <c r="J2451" s="614">
        <v>5.7</v>
      </c>
    </row>
    <row r="2452" spans="1:10" ht="24" customHeight="1">
      <c r="A2452" s="617" t="s">
        <v>13683</v>
      </c>
      <c r="B2452" s="618" t="s">
        <v>14054</v>
      </c>
      <c r="C2452" s="617" t="s">
        <v>20</v>
      </c>
      <c r="D2452" s="617" t="s">
        <v>7663</v>
      </c>
      <c r="E2452" s="686" t="s">
        <v>13690</v>
      </c>
      <c r="F2452" s="686"/>
      <c r="G2452" s="616" t="s">
        <v>3</v>
      </c>
      <c r="H2452" s="615">
        <v>0.32300000000000001</v>
      </c>
      <c r="I2452" s="614">
        <v>13.48</v>
      </c>
      <c r="J2452" s="614">
        <v>4.3499999999999996</v>
      </c>
    </row>
    <row r="2453" spans="1:10" ht="24" customHeight="1">
      <c r="A2453" s="604" t="s">
        <v>13666</v>
      </c>
      <c r="B2453" s="605" t="s">
        <v>14094</v>
      </c>
      <c r="C2453" s="604" t="s">
        <v>20</v>
      </c>
      <c r="D2453" s="604" t="s">
        <v>8139</v>
      </c>
      <c r="E2453" s="682" t="s">
        <v>13664</v>
      </c>
      <c r="F2453" s="682"/>
      <c r="G2453" s="603" t="s">
        <v>1</v>
      </c>
      <c r="H2453" s="602">
        <v>1</v>
      </c>
      <c r="I2453" s="601">
        <v>44.81</v>
      </c>
      <c r="J2453" s="601">
        <v>44.81</v>
      </c>
    </row>
    <row r="2454" spans="1:10" ht="24" customHeight="1">
      <c r="A2454" s="604" t="s">
        <v>13666</v>
      </c>
      <c r="B2454" s="605" t="s">
        <v>14089</v>
      </c>
      <c r="C2454" s="604" t="s">
        <v>20</v>
      </c>
      <c r="D2454" s="604" t="s">
        <v>8196</v>
      </c>
      <c r="E2454" s="682" t="s">
        <v>13664</v>
      </c>
      <c r="F2454" s="682"/>
      <c r="G2454" s="603" t="s">
        <v>1</v>
      </c>
      <c r="H2454" s="602">
        <v>0.28899999999999998</v>
      </c>
      <c r="I2454" s="601">
        <v>25.77</v>
      </c>
      <c r="J2454" s="601">
        <v>7.44</v>
      </c>
    </row>
    <row r="2455" spans="1:10" ht="24" customHeight="1">
      <c r="A2455" s="604" t="s">
        <v>13666</v>
      </c>
      <c r="B2455" s="605" t="s">
        <v>14088</v>
      </c>
      <c r="C2455" s="604" t="s">
        <v>20</v>
      </c>
      <c r="D2455" s="604" t="s">
        <v>10821</v>
      </c>
      <c r="E2455" s="682" t="s">
        <v>13664</v>
      </c>
      <c r="F2455" s="682"/>
      <c r="G2455" s="603" t="s">
        <v>1</v>
      </c>
      <c r="H2455" s="602">
        <v>3.2000000000000001E-2</v>
      </c>
      <c r="I2455" s="601">
        <v>2.19</v>
      </c>
      <c r="J2455" s="601">
        <v>7.0000000000000007E-2</v>
      </c>
    </row>
    <row r="2456" spans="1:10" ht="24" customHeight="1">
      <c r="A2456" s="604" t="s">
        <v>13666</v>
      </c>
      <c r="B2456" s="605" t="s">
        <v>14087</v>
      </c>
      <c r="C2456" s="604" t="s">
        <v>20</v>
      </c>
      <c r="D2456" s="604" t="s">
        <v>12141</v>
      </c>
      <c r="E2456" s="682" t="s">
        <v>13664</v>
      </c>
      <c r="F2456" s="682"/>
      <c r="G2456" s="603" t="s">
        <v>1</v>
      </c>
      <c r="H2456" s="602">
        <v>7.5999999999999998E-2</v>
      </c>
      <c r="I2456" s="601">
        <v>70.52</v>
      </c>
      <c r="J2456" s="601">
        <v>5.35</v>
      </c>
    </row>
    <row r="2457" spans="1:10" ht="25.5">
      <c r="A2457" s="600"/>
      <c r="B2457" s="600"/>
      <c r="C2457" s="600"/>
      <c r="D2457" s="600"/>
      <c r="E2457" s="600" t="s">
        <v>13662</v>
      </c>
      <c r="F2457" s="599">
        <v>4.2757796370748666</v>
      </c>
      <c r="G2457" s="600" t="s">
        <v>13661</v>
      </c>
      <c r="H2457" s="599">
        <v>3.59</v>
      </c>
      <c r="I2457" s="600" t="s">
        <v>13660</v>
      </c>
      <c r="J2457" s="599">
        <v>7.87</v>
      </c>
    </row>
    <row r="2458" spans="1:10" ht="15" thickBot="1">
      <c r="A2458" s="600"/>
      <c r="B2458" s="600"/>
      <c r="C2458" s="600"/>
      <c r="D2458" s="600"/>
      <c r="E2458" s="600" t="s">
        <v>13659</v>
      </c>
      <c r="F2458" s="599">
        <v>18.75</v>
      </c>
      <c r="G2458" s="600"/>
      <c r="H2458" s="683" t="s">
        <v>13658</v>
      </c>
      <c r="I2458" s="683"/>
      <c r="J2458" s="599">
        <v>86.47</v>
      </c>
    </row>
    <row r="2459" spans="1:10" ht="0.95" customHeight="1" thickTop="1">
      <c r="A2459" s="598"/>
      <c r="B2459" s="598"/>
      <c r="C2459" s="598"/>
      <c r="D2459" s="598"/>
      <c r="E2459" s="598"/>
      <c r="F2459" s="598"/>
      <c r="G2459" s="598"/>
      <c r="H2459" s="598"/>
      <c r="I2459" s="598"/>
      <c r="J2459" s="598"/>
    </row>
    <row r="2460" spans="1:10" ht="18" customHeight="1">
      <c r="A2460" s="613" t="s">
        <v>13981</v>
      </c>
      <c r="B2460" s="611" t="s">
        <v>13677</v>
      </c>
      <c r="C2460" s="613" t="s">
        <v>13676</v>
      </c>
      <c r="D2460" s="613" t="s">
        <v>13675</v>
      </c>
      <c r="E2460" s="684" t="s">
        <v>13674</v>
      </c>
      <c r="F2460" s="684"/>
      <c r="G2460" s="612" t="s">
        <v>13673</v>
      </c>
      <c r="H2460" s="611" t="s">
        <v>13672</v>
      </c>
      <c r="I2460" s="611" t="s">
        <v>13671</v>
      </c>
      <c r="J2460" s="611" t="s">
        <v>13670</v>
      </c>
    </row>
    <row r="2461" spans="1:10" ht="48" customHeight="1">
      <c r="A2461" s="609" t="s">
        <v>13669</v>
      </c>
      <c r="B2461" s="610" t="s">
        <v>14093</v>
      </c>
      <c r="C2461" s="609" t="s">
        <v>20</v>
      </c>
      <c r="D2461" s="609" t="s">
        <v>5357</v>
      </c>
      <c r="E2461" s="685" t="s">
        <v>13693</v>
      </c>
      <c r="F2461" s="685"/>
      <c r="G2461" s="608" t="s">
        <v>1</v>
      </c>
      <c r="H2461" s="607">
        <v>1</v>
      </c>
      <c r="I2461" s="606">
        <v>257.88</v>
      </c>
      <c r="J2461" s="606">
        <v>257.88</v>
      </c>
    </row>
    <row r="2462" spans="1:10" ht="24" customHeight="1">
      <c r="A2462" s="617" t="s">
        <v>13683</v>
      </c>
      <c r="B2462" s="618" t="s">
        <v>13692</v>
      </c>
      <c r="C2462" s="617" t="s">
        <v>20</v>
      </c>
      <c r="D2462" s="617" t="s">
        <v>7680</v>
      </c>
      <c r="E2462" s="686" t="s">
        <v>13690</v>
      </c>
      <c r="F2462" s="686"/>
      <c r="G2462" s="616" t="s">
        <v>3</v>
      </c>
      <c r="H2462" s="615">
        <v>0.308</v>
      </c>
      <c r="I2462" s="614">
        <v>17.66</v>
      </c>
      <c r="J2462" s="614">
        <v>5.43</v>
      </c>
    </row>
    <row r="2463" spans="1:10" ht="24" customHeight="1">
      <c r="A2463" s="617" t="s">
        <v>13683</v>
      </c>
      <c r="B2463" s="618" t="s">
        <v>14054</v>
      </c>
      <c r="C2463" s="617" t="s">
        <v>20</v>
      </c>
      <c r="D2463" s="617" t="s">
        <v>7663</v>
      </c>
      <c r="E2463" s="686" t="s">
        <v>13690</v>
      </c>
      <c r="F2463" s="686"/>
      <c r="G2463" s="616" t="s">
        <v>3</v>
      </c>
      <c r="H2463" s="615">
        <v>0.308</v>
      </c>
      <c r="I2463" s="614">
        <v>13.48</v>
      </c>
      <c r="J2463" s="614">
        <v>4.1500000000000004</v>
      </c>
    </row>
    <row r="2464" spans="1:10" ht="24" customHeight="1">
      <c r="A2464" s="604" t="s">
        <v>13666</v>
      </c>
      <c r="B2464" s="605" t="s">
        <v>14089</v>
      </c>
      <c r="C2464" s="604" t="s">
        <v>20</v>
      </c>
      <c r="D2464" s="604" t="s">
        <v>8196</v>
      </c>
      <c r="E2464" s="682" t="s">
        <v>13664</v>
      </c>
      <c r="F2464" s="682"/>
      <c r="G2464" s="603" t="s">
        <v>1</v>
      </c>
      <c r="H2464" s="602">
        <v>0.19400000000000001</v>
      </c>
      <c r="I2464" s="601">
        <v>25.77</v>
      </c>
      <c r="J2464" s="601">
        <v>4.99</v>
      </c>
    </row>
    <row r="2465" spans="1:10" ht="24" customHeight="1">
      <c r="A2465" s="604" t="s">
        <v>13666</v>
      </c>
      <c r="B2465" s="605" t="s">
        <v>14092</v>
      </c>
      <c r="C2465" s="604" t="s">
        <v>20</v>
      </c>
      <c r="D2465" s="604" t="s">
        <v>8163</v>
      </c>
      <c r="E2465" s="682" t="s">
        <v>13664</v>
      </c>
      <c r="F2465" s="682"/>
      <c r="G2465" s="603" t="s">
        <v>1</v>
      </c>
      <c r="H2465" s="602">
        <v>1</v>
      </c>
      <c r="I2465" s="601">
        <v>239.59</v>
      </c>
      <c r="J2465" s="601">
        <v>239.59</v>
      </c>
    </row>
    <row r="2466" spans="1:10" ht="24" customHeight="1">
      <c r="A2466" s="604" t="s">
        <v>13666</v>
      </c>
      <c r="B2466" s="605" t="s">
        <v>14088</v>
      </c>
      <c r="C2466" s="604" t="s">
        <v>20</v>
      </c>
      <c r="D2466" s="604" t="s">
        <v>10821</v>
      </c>
      <c r="E2466" s="682" t="s">
        <v>13664</v>
      </c>
      <c r="F2466" s="682"/>
      <c r="G2466" s="603" t="s">
        <v>1</v>
      </c>
      <c r="H2466" s="602">
        <v>3.1E-2</v>
      </c>
      <c r="I2466" s="601">
        <v>2.19</v>
      </c>
      <c r="J2466" s="601">
        <v>0.06</v>
      </c>
    </row>
    <row r="2467" spans="1:10" ht="24" customHeight="1">
      <c r="A2467" s="604" t="s">
        <v>13666</v>
      </c>
      <c r="B2467" s="605" t="s">
        <v>14087</v>
      </c>
      <c r="C2467" s="604" t="s">
        <v>20</v>
      </c>
      <c r="D2467" s="604" t="s">
        <v>12141</v>
      </c>
      <c r="E2467" s="682" t="s">
        <v>13664</v>
      </c>
      <c r="F2467" s="682"/>
      <c r="G2467" s="603" t="s">
        <v>1</v>
      </c>
      <c r="H2467" s="602">
        <v>5.1999999999999998E-2</v>
      </c>
      <c r="I2467" s="601">
        <v>70.52</v>
      </c>
      <c r="J2467" s="601">
        <v>3.66</v>
      </c>
    </row>
    <row r="2468" spans="1:10" ht="25.5">
      <c r="A2468" s="600"/>
      <c r="B2468" s="600"/>
      <c r="C2468" s="600"/>
      <c r="D2468" s="600"/>
      <c r="E2468" s="600" t="s">
        <v>13662</v>
      </c>
      <c r="F2468" s="599">
        <v>4.0801912419863084</v>
      </c>
      <c r="G2468" s="600" t="s">
        <v>13661</v>
      </c>
      <c r="H2468" s="599">
        <v>3.43</v>
      </c>
      <c r="I2468" s="600" t="s">
        <v>13660</v>
      </c>
      <c r="J2468" s="599">
        <v>7.51</v>
      </c>
    </row>
    <row r="2469" spans="1:10" ht="15" thickBot="1">
      <c r="A2469" s="600"/>
      <c r="B2469" s="600"/>
      <c r="C2469" s="600"/>
      <c r="D2469" s="600"/>
      <c r="E2469" s="600" t="s">
        <v>13659</v>
      </c>
      <c r="F2469" s="599">
        <v>71.430000000000007</v>
      </c>
      <c r="G2469" s="600"/>
      <c r="H2469" s="683" t="s">
        <v>13658</v>
      </c>
      <c r="I2469" s="683"/>
      <c r="J2469" s="599">
        <v>329.31</v>
      </c>
    </row>
    <row r="2470" spans="1:10" ht="0.95" customHeight="1" thickTop="1">
      <c r="A2470" s="598"/>
      <c r="B2470" s="598"/>
      <c r="C2470" s="598"/>
      <c r="D2470" s="598"/>
      <c r="E2470" s="598"/>
      <c r="F2470" s="598"/>
      <c r="G2470" s="598"/>
      <c r="H2470" s="598"/>
      <c r="I2470" s="598"/>
      <c r="J2470" s="598"/>
    </row>
    <row r="2471" spans="1:10" ht="18" customHeight="1">
      <c r="A2471" s="613" t="s">
        <v>13981</v>
      </c>
      <c r="B2471" s="611" t="s">
        <v>13677</v>
      </c>
      <c r="C2471" s="613" t="s">
        <v>13676</v>
      </c>
      <c r="D2471" s="613" t="s">
        <v>13675</v>
      </c>
      <c r="E2471" s="684" t="s">
        <v>13674</v>
      </c>
      <c r="F2471" s="684"/>
      <c r="G2471" s="612" t="s">
        <v>13673</v>
      </c>
      <c r="H2471" s="611" t="s">
        <v>13672</v>
      </c>
      <c r="I2471" s="611" t="s">
        <v>13671</v>
      </c>
      <c r="J2471" s="611" t="s">
        <v>13670</v>
      </c>
    </row>
    <row r="2472" spans="1:10" ht="60" customHeight="1">
      <c r="A2472" s="609" t="s">
        <v>13669</v>
      </c>
      <c r="B2472" s="610" t="s">
        <v>14091</v>
      </c>
      <c r="C2472" s="609" t="s">
        <v>20</v>
      </c>
      <c r="D2472" s="609" t="s">
        <v>5385</v>
      </c>
      <c r="E2472" s="685" t="s">
        <v>13693</v>
      </c>
      <c r="F2472" s="685"/>
      <c r="G2472" s="608" t="s">
        <v>1</v>
      </c>
      <c r="H2472" s="607">
        <v>1</v>
      </c>
      <c r="I2472" s="606">
        <v>15.74</v>
      </c>
      <c r="J2472" s="606">
        <v>15.74</v>
      </c>
    </row>
    <row r="2473" spans="1:10" ht="24" customHeight="1">
      <c r="A2473" s="617" t="s">
        <v>13683</v>
      </c>
      <c r="B2473" s="618" t="s">
        <v>13692</v>
      </c>
      <c r="C2473" s="617" t="s">
        <v>20</v>
      </c>
      <c r="D2473" s="617" t="s">
        <v>7680</v>
      </c>
      <c r="E2473" s="686" t="s">
        <v>13690</v>
      </c>
      <c r="F2473" s="686"/>
      <c r="G2473" s="616" t="s">
        <v>3</v>
      </c>
      <c r="H2473" s="615">
        <v>0.13600000000000001</v>
      </c>
      <c r="I2473" s="614">
        <v>17.66</v>
      </c>
      <c r="J2473" s="614">
        <v>2.4</v>
      </c>
    </row>
    <row r="2474" spans="1:10" ht="24" customHeight="1">
      <c r="A2474" s="617" t="s">
        <v>13683</v>
      </c>
      <c r="B2474" s="618" t="s">
        <v>14054</v>
      </c>
      <c r="C2474" s="617" t="s">
        <v>20</v>
      </c>
      <c r="D2474" s="617" t="s">
        <v>7663</v>
      </c>
      <c r="E2474" s="686" t="s">
        <v>13690</v>
      </c>
      <c r="F2474" s="686"/>
      <c r="G2474" s="616" t="s">
        <v>3</v>
      </c>
      <c r="H2474" s="615">
        <v>0.13600000000000001</v>
      </c>
      <c r="I2474" s="614">
        <v>13.48</v>
      </c>
      <c r="J2474" s="614">
        <v>1.83</v>
      </c>
    </row>
    <row r="2475" spans="1:10" ht="24" customHeight="1">
      <c r="A2475" s="604" t="s">
        <v>13666</v>
      </c>
      <c r="B2475" s="605" t="s">
        <v>14090</v>
      </c>
      <c r="C2475" s="604" t="s">
        <v>20</v>
      </c>
      <c r="D2475" s="604" t="s">
        <v>8150</v>
      </c>
      <c r="E2475" s="682" t="s">
        <v>13664</v>
      </c>
      <c r="F2475" s="682"/>
      <c r="G2475" s="603" t="s">
        <v>1</v>
      </c>
      <c r="H2475" s="602">
        <v>1</v>
      </c>
      <c r="I2475" s="601">
        <v>9.5299999999999994</v>
      </c>
      <c r="J2475" s="601">
        <v>9.5299999999999994</v>
      </c>
    </row>
    <row r="2476" spans="1:10" ht="24" customHeight="1">
      <c r="A2476" s="604" t="s">
        <v>13666</v>
      </c>
      <c r="B2476" s="605" t="s">
        <v>14089</v>
      </c>
      <c r="C2476" s="604" t="s">
        <v>20</v>
      </c>
      <c r="D2476" s="604" t="s">
        <v>8196</v>
      </c>
      <c r="E2476" s="682" t="s">
        <v>13664</v>
      </c>
      <c r="F2476" s="682"/>
      <c r="G2476" s="603" t="s">
        <v>1</v>
      </c>
      <c r="H2476" s="602">
        <v>4.5999999999999999E-2</v>
      </c>
      <c r="I2476" s="601">
        <v>25.77</v>
      </c>
      <c r="J2476" s="601">
        <v>1.18</v>
      </c>
    </row>
    <row r="2477" spans="1:10" ht="24" customHeight="1">
      <c r="A2477" s="604" t="s">
        <v>13666</v>
      </c>
      <c r="B2477" s="605" t="s">
        <v>14088</v>
      </c>
      <c r="C2477" s="604" t="s">
        <v>20</v>
      </c>
      <c r="D2477" s="604" t="s">
        <v>10821</v>
      </c>
      <c r="E2477" s="682" t="s">
        <v>13664</v>
      </c>
      <c r="F2477" s="682"/>
      <c r="G2477" s="603" t="s">
        <v>1</v>
      </c>
      <c r="H2477" s="602">
        <v>1.4E-2</v>
      </c>
      <c r="I2477" s="601">
        <v>2.19</v>
      </c>
      <c r="J2477" s="601">
        <v>0.03</v>
      </c>
    </row>
    <row r="2478" spans="1:10" ht="24" customHeight="1">
      <c r="A2478" s="604" t="s">
        <v>13666</v>
      </c>
      <c r="B2478" s="605" t="s">
        <v>14087</v>
      </c>
      <c r="C2478" s="604" t="s">
        <v>20</v>
      </c>
      <c r="D2478" s="604" t="s">
        <v>12141</v>
      </c>
      <c r="E2478" s="682" t="s">
        <v>13664</v>
      </c>
      <c r="F2478" s="682"/>
      <c r="G2478" s="603" t="s">
        <v>1</v>
      </c>
      <c r="H2478" s="602">
        <v>1.0999999999999999E-2</v>
      </c>
      <c r="I2478" s="601">
        <v>70.52</v>
      </c>
      <c r="J2478" s="601">
        <v>0.77</v>
      </c>
    </row>
    <row r="2479" spans="1:10" ht="25.5">
      <c r="A2479" s="600"/>
      <c r="B2479" s="600"/>
      <c r="C2479" s="600"/>
      <c r="D2479" s="600"/>
      <c r="E2479" s="600" t="s">
        <v>13662</v>
      </c>
      <c r="F2479" s="599">
        <v>1.798326632619798</v>
      </c>
      <c r="G2479" s="600" t="s">
        <v>13661</v>
      </c>
      <c r="H2479" s="599">
        <v>1.51</v>
      </c>
      <c r="I2479" s="600" t="s">
        <v>13660</v>
      </c>
      <c r="J2479" s="599">
        <v>3.31</v>
      </c>
    </row>
    <row r="2480" spans="1:10" ht="15" thickBot="1">
      <c r="A2480" s="600"/>
      <c r="B2480" s="600"/>
      <c r="C2480" s="600"/>
      <c r="D2480" s="600"/>
      <c r="E2480" s="600" t="s">
        <v>13659</v>
      </c>
      <c r="F2480" s="599">
        <v>4.3499999999999996</v>
      </c>
      <c r="G2480" s="600"/>
      <c r="H2480" s="683" t="s">
        <v>13658</v>
      </c>
      <c r="I2480" s="683"/>
      <c r="J2480" s="599">
        <v>20.09</v>
      </c>
    </row>
    <row r="2481" spans="1:10" ht="0.95" customHeight="1" thickTop="1">
      <c r="A2481" s="598"/>
      <c r="B2481" s="598"/>
      <c r="C2481" s="598"/>
      <c r="D2481" s="598"/>
      <c r="E2481" s="598"/>
      <c r="F2481" s="598"/>
      <c r="G2481" s="598"/>
      <c r="H2481" s="598"/>
      <c r="I2481" s="598"/>
      <c r="J2481" s="598"/>
    </row>
    <row r="2482" spans="1:10" ht="18" customHeight="1">
      <c r="A2482" s="613" t="s">
        <v>13981</v>
      </c>
      <c r="B2482" s="611" t="s">
        <v>13677</v>
      </c>
      <c r="C2482" s="613" t="s">
        <v>13676</v>
      </c>
      <c r="D2482" s="613" t="s">
        <v>13675</v>
      </c>
      <c r="E2482" s="684" t="s">
        <v>13674</v>
      </c>
      <c r="F2482" s="684"/>
      <c r="G2482" s="612" t="s">
        <v>13673</v>
      </c>
      <c r="H2482" s="611" t="s">
        <v>13672</v>
      </c>
      <c r="I2482" s="611" t="s">
        <v>13671</v>
      </c>
      <c r="J2482" s="611" t="s">
        <v>13670</v>
      </c>
    </row>
    <row r="2483" spans="1:10" ht="36" customHeight="1">
      <c r="A2483" s="609" t="s">
        <v>13669</v>
      </c>
      <c r="B2483" s="610" t="s">
        <v>14086</v>
      </c>
      <c r="C2483" s="609" t="s">
        <v>20</v>
      </c>
      <c r="D2483" s="609" t="s">
        <v>5690</v>
      </c>
      <c r="E2483" s="685" t="s">
        <v>13693</v>
      </c>
      <c r="F2483" s="685"/>
      <c r="G2483" s="608" t="s">
        <v>1</v>
      </c>
      <c r="H2483" s="607">
        <v>1</v>
      </c>
      <c r="I2483" s="606">
        <v>143.09</v>
      </c>
      <c r="J2483" s="606">
        <v>143.09</v>
      </c>
    </row>
    <row r="2484" spans="1:10" ht="60" customHeight="1">
      <c r="A2484" s="617" t="s">
        <v>13683</v>
      </c>
      <c r="B2484" s="618" t="s">
        <v>13730</v>
      </c>
      <c r="C2484" s="617" t="s">
        <v>20</v>
      </c>
      <c r="D2484" s="617" t="s">
        <v>1471</v>
      </c>
      <c r="E2484" s="686" t="s">
        <v>13667</v>
      </c>
      <c r="F2484" s="686"/>
      <c r="G2484" s="616" t="s">
        <v>1470</v>
      </c>
      <c r="H2484" s="615">
        <v>1.55E-2</v>
      </c>
      <c r="I2484" s="614">
        <v>96.87</v>
      </c>
      <c r="J2484" s="614">
        <v>1.5</v>
      </c>
    </row>
    <row r="2485" spans="1:10" ht="60" customHeight="1">
      <c r="A2485" s="617" t="s">
        <v>13683</v>
      </c>
      <c r="B2485" s="618" t="s">
        <v>13731</v>
      </c>
      <c r="C2485" s="617" t="s">
        <v>20</v>
      </c>
      <c r="D2485" s="617" t="s">
        <v>1618</v>
      </c>
      <c r="E2485" s="686" t="s">
        <v>13667</v>
      </c>
      <c r="F2485" s="686"/>
      <c r="G2485" s="616" t="s">
        <v>1617</v>
      </c>
      <c r="H2485" s="615">
        <v>5.21E-2</v>
      </c>
      <c r="I2485" s="614">
        <v>35.83</v>
      </c>
      <c r="J2485" s="614">
        <v>1.86</v>
      </c>
    </row>
    <row r="2486" spans="1:10" ht="36" customHeight="1">
      <c r="A2486" s="617" t="s">
        <v>13683</v>
      </c>
      <c r="B2486" s="618" t="s">
        <v>13737</v>
      </c>
      <c r="C2486" s="617" t="s">
        <v>20</v>
      </c>
      <c r="D2486" s="617" t="s">
        <v>6297</v>
      </c>
      <c r="E2486" s="686" t="s">
        <v>13736</v>
      </c>
      <c r="F2486" s="686"/>
      <c r="G2486" s="616" t="s">
        <v>415</v>
      </c>
      <c r="H2486" s="615">
        <v>1.9199999999999998E-2</v>
      </c>
      <c r="I2486" s="614">
        <v>141.5</v>
      </c>
      <c r="J2486" s="614">
        <v>2.71</v>
      </c>
    </row>
    <row r="2487" spans="1:10" ht="24" customHeight="1">
      <c r="A2487" s="617" t="s">
        <v>13683</v>
      </c>
      <c r="B2487" s="618" t="s">
        <v>13691</v>
      </c>
      <c r="C2487" s="617" t="s">
        <v>20</v>
      </c>
      <c r="D2487" s="617" t="s">
        <v>7721</v>
      </c>
      <c r="E2487" s="686" t="s">
        <v>13690</v>
      </c>
      <c r="F2487" s="686"/>
      <c r="G2487" s="616" t="s">
        <v>3</v>
      </c>
      <c r="H2487" s="615">
        <v>6.4199999999999993E-2</v>
      </c>
      <c r="I2487" s="614">
        <v>14.02</v>
      </c>
      <c r="J2487" s="614">
        <v>0.9</v>
      </c>
    </row>
    <row r="2488" spans="1:10" ht="24" customHeight="1">
      <c r="A2488" s="617" t="s">
        <v>13683</v>
      </c>
      <c r="B2488" s="618" t="s">
        <v>13733</v>
      </c>
      <c r="C2488" s="617" t="s">
        <v>20</v>
      </c>
      <c r="D2488" s="617" t="s">
        <v>7714</v>
      </c>
      <c r="E2488" s="686" t="s">
        <v>13690</v>
      </c>
      <c r="F2488" s="686"/>
      <c r="G2488" s="616" t="s">
        <v>3</v>
      </c>
      <c r="H2488" s="615">
        <v>6.4199999999999993E-2</v>
      </c>
      <c r="I2488" s="614">
        <v>17.670000000000002</v>
      </c>
      <c r="J2488" s="614">
        <v>1.1299999999999999</v>
      </c>
    </row>
    <row r="2489" spans="1:10" ht="36" customHeight="1">
      <c r="A2489" s="604" t="s">
        <v>13666</v>
      </c>
      <c r="B2489" s="605" t="s">
        <v>14085</v>
      </c>
      <c r="C2489" s="604" t="s">
        <v>20</v>
      </c>
      <c r="D2489" s="604" t="s">
        <v>8981</v>
      </c>
      <c r="E2489" s="682" t="s">
        <v>13664</v>
      </c>
      <c r="F2489" s="682"/>
      <c r="G2489" s="603" t="s">
        <v>1</v>
      </c>
      <c r="H2489" s="602">
        <v>1</v>
      </c>
      <c r="I2489" s="601">
        <v>134.99</v>
      </c>
      <c r="J2489" s="601">
        <v>134.99</v>
      </c>
    </row>
    <row r="2490" spans="1:10" ht="25.5">
      <c r="A2490" s="600"/>
      <c r="B2490" s="600"/>
      <c r="C2490" s="600"/>
      <c r="D2490" s="600"/>
      <c r="E2490" s="600" t="s">
        <v>13662</v>
      </c>
      <c r="F2490" s="599">
        <v>1.6679343692274258</v>
      </c>
      <c r="G2490" s="600" t="s">
        <v>13661</v>
      </c>
      <c r="H2490" s="599">
        <v>1.4</v>
      </c>
      <c r="I2490" s="600" t="s">
        <v>13660</v>
      </c>
      <c r="J2490" s="599">
        <v>3.07</v>
      </c>
    </row>
    <row r="2491" spans="1:10" ht="15" thickBot="1">
      <c r="A2491" s="600"/>
      <c r="B2491" s="600"/>
      <c r="C2491" s="600"/>
      <c r="D2491" s="600"/>
      <c r="E2491" s="600" t="s">
        <v>13659</v>
      </c>
      <c r="F2491" s="599">
        <v>39.630000000000003</v>
      </c>
      <c r="G2491" s="600"/>
      <c r="H2491" s="683" t="s">
        <v>13658</v>
      </c>
      <c r="I2491" s="683"/>
      <c r="J2491" s="599">
        <v>182.72</v>
      </c>
    </row>
    <row r="2492" spans="1:10" ht="0.95" customHeight="1" thickTop="1">
      <c r="A2492" s="598"/>
      <c r="B2492" s="598"/>
      <c r="C2492" s="598"/>
      <c r="D2492" s="598"/>
      <c r="E2492" s="598"/>
      <c r="F2492" s="598"/>
      <c r="G2492" s="598"/>
      <c r="H2492" s="598"/>
      <c r="I2492" s="598"/>
      <c r="J2492" s="598"/>
    </row>
    <row r="2493" spans="1:10" ht="18" customHeight="1">
      <c r="A2493" s="613" t="s">
        <v>13981</v>
      </c>
      <c r="B2493" s="611" t="s">
        <v>13677</v>
      </c>
      <c r="C2493" s="613" t="s">
        <v>13676</v>
      </c>
      <c r="D2493" s="613" t="s">
        <v>13675</v>
      </c>
      <c r="E2493" s="684" t="s">
        <v>13674</v>
      </c>
      <c r="F2493" s="684"/>
      <c r="G2493" s="612" t="s">
        <v>13673</v>
      </c>
      <c r="H2493" s="611" t="s">
        <v>13672</v>
      </c>
      <c r="I2493" s="611" t="s">
        <v>13671</v>
      </c>
      <c r="J2493" s="611" t="s">
        <v>13670</v>
      </c>
    </row>
    <row r="2494" spans="1:10" ht="36" customHeight="1">
      <c r="A2494" s="609" t="s">
        <v>13669</v>
      </c>
      <c r="B2494" s="610" t="s">
        <v>14084</v>
      </c>
      <c r="C2494" s="609" t="s">
        <v>20</v>
      </c>
      <c r="D2494" s="609" t="s">
        <v>5628</v>
      </c>
      <c r="E2494" s="685" t="s">
        <v>13693</v>
      </c>
      <c r="F2494" s="685"/>
      <c r="G2494" s="608" t="s">
        <v>1</v>
      </c>
      <c r="H2494" s="607">
        <v>1</v>
      </c>
      <c r="I2494" s="606">
        <v>319.81</v>
      </c>
      <c r="J2494" s="606">
        <v>319.81</v>
      </c>
    </row>
    <row r="2495" spans="1:10" ht="24" customHeight="1">
      <c r="A2495" s="617" t="s">
        <v>13683</v>
      </c>
      <c r="B2495" s="618" t="s">
        <v>13692</v>
      </c>
      <c r="C2495" s="617" t="s">
        <v>20</v>
      </c>
      <c r="D2495" s="617" t="s">
        <v>7680</v>
      </c>
      <c r="E2495" s="686" t="s">
        <v>13690</v>
      </c>
      <c r="F2495" s="686"/>
      <c r="G2495" s="616" t="s">
        <v>3</v>
      </c>
      <c r="H2495" s="615">
        <v>0.78100000000000003</v>
      </c>
      <c r="I2495" s="614">
        <v>17.66</v>
      </c>
      <c r="J2495" s="614">
        <v>13.79</v>
      </c>
    </row>
    <row r="2496" spans="1:10" ht="24" customHeight="1">
      <c r="A2496" s="617" t="s">
        <v>13683</v>
      </c>
      <c r="B2496" s="618" t="s">
        <v>14054</v>
      </c>
      <c r="C2496" s="617" t="s">
        <v>20</v>
      </c>
      <c r="D2496" s="617" t="s">
        <v>7663</v>
      </c>
      <c r="E2496" s="686" t="s">
        <v>13690</v>
      </c>
      <c r="F2496" s="686"/>
      <c r="G2496" s="616" t="s">
        <v>3</v>
      </c>
      <c r="H2496" s="615">
        <v>0.78100000000000003</v>
      </c>
      <c r="I2496" s="614">
        <v>13.48</v>
      </c>
      <c r="J2496" s="614">
        <v>10.52</v>
      </c>
    </row>
    <row r="2497" spans="1:10" ht="24" customHeight="1">
      <c r="A2497" s="617" t="s">
        <v>13683</v>
      </c>
      <c r="B2497" s="618" t="s">
        <v>14083</v>
      </c>
      <c r="C2497" s="617" t="s">
        <v>20</v>
      </c>
      <c r="D2497" s="617" t="s">
        <v>7722</v>
      </c>
      <c r="E2497" s="686" t="s">
        <v>13690</v>
      </c>
      <c r="F2497" s="686"/>
      <c r="G2497" s="616" t="s">
        <v>3</v>
      </c>
      <c r="H2497" s="615">
        <v>0.78100000000000003</v>
      </c>
      <c r="I2497" s="614">
        <v>18.239999999999998</v>
      </c>
      <c r="J2497" s="614">
        <v>14.24</v>
      </c>
    </row>
    <row r="2498" spans="1:10" ht="24" customHeight="1">
      <c r="A2498" s="604" t="s">
        <v>13666</v>
      </c>
      <c r="B2498" s="605" t="s">
        <v>14082</v>
      </c>
      <c r="C2498" s="604" t="s">
        <v>20</v>
      </c>
      <c r="D2498" s="604" t="s">
        <v>9972</v>
      </c>
      <c r="E2498" s="682" t="s">
        <v>13664</v>
      </c>
      <c r="F2498" s="682"/>
      <c r="G2498" s="603" t="s">
        <v>1200</v>
      </c>
      <c r="H2498" s="602">
        <v>0.10100000000000001</v>
      </c>
      <c r="I2498" s="601">
        <v>16.32</v>
      </c>
      <c r="J2498" s="601">
        <v>1.64</v>
      </c>
    </row>
    <row r="2499" spans="1:10" ht="24" customHeight="1">
      <c r="A2499" s="604" t="s">
        <v>13666</v>
      </c>
      <c r="B2499" s="605" t="s">
        <v>14081</v>
      </c>
      <c r="C2499" s="604" t="s">
        <v>20</v>
      </c>
      <c r="D2499" s="604" t="s">
        <v>12440</v>
      </c>
      <c r="E2499" s="682" t="s">
        <v>13664</v>
      </c>
      <c r="F2499" s="682"/>
      <c r="G2499" s="603" t="s">
        <v>1</v>
      </c>
      <c r="H2499" s="602">
        <v>1</v>
      </c>
      <c r="I2499" s="601">
        <v>279.62</v>
      </c>
      <c r="J2499" s="601">
        <v>279.62</v>
      </c>
    </row>
    <row r="2500" spans="1:10" ht="25.5">
      <c r="A2500" s="600"/>
      <c r="B2500" s="600"/>
      <c r="C2500" s="600"/>
      <c r="D2500" s="600"/>
      <c r="E2500" s="600" t="s">
        <v>13662</v>
      </c>
      <c r="F2500" s="599">
        <v>16.195805715527545</v>
      </c>
      <c r="G2500" s="600" t="s">
        <v>13661</v>
      </c>
      <c r="H2500" s="599">
        <v>13.61</v>
      </c>
      <c r="I2500" s="600" t="s">
        <v>13660</v>
      </c>
      <c r="J2500" s="599">
        <v>29.81</v>
      </c>
    </row>
    <row r="2501" spans="1:10" ht="15" thickBot="1">
      <c r="A2501" s="600"/>
      <c r="B2501" s="600"/>
      <c r="C2501" s="600"/>
      <c r="D2501" s="600"/>
      <c r="E2501" s="600" t="s">
        <v>13659</v>
      </c>
      <c r="F2501" s="599">
        <v>88.58</v>
      </c>
      <c r="G2501" s="600"/>
      <c r="H2501" s="683" t="s">
        <v>13658</v>
      </c>
      <c r="I2501" s="683"/>
      <c r="J2501" s="599">
        <v>408.39</v>
      </c>
    </row>
    <row r="2502" spans="1:10" ht="0.95" customHeight="1" thickTop="1">
      <c r="A2502" s="598"/>
      <c r="B2502" s="598"/>
      <c r="C2502" s="598"/>
      <c r="D2502" s="598"/>
      <c r="E2502" s="598"/>
      <c r="F2502" s="598"/>
      <c r="G2502" s="598"/>
      <c r="H2502" s="598"/>
      <c r="I2502" s="598"/>
      <c r="J2502" s="598"/>
    </row>
    <row r="2503" spans="1:10" ht="18" customHeight="1">
      <c r="A2503" s="613" t="s">
        <v>13981</v>
      </c>
      <c r="B2503" s="611" t="s">
        <v>13677</v>
      </c>
      <c r="C2503" s="613" t="s">
        <v>13676</v>
      </c>
      <c r="D2503" s="613" t="s">
        <v>13675</v>
      </c>
      <c r="E2503" s="684" t="s">
        <v>13674</v>
      </c>
      <c r="F2503" s="684"/>
      <c r="G2503" s="612" t="s">
        <v>13673</v>
      </c>
      <c r="H2503" s="611" t="s">
        <v>13672</v>
      </c>
      <c r="I2503" s="611" t="s">
        <v>13671</v>
      </c>
      <c r="J2503" s="611" t="s">
        <v>13670</v>
      </c>
    </row>
    <row r="2504" spans="1:10" ht="48" customHeight="1">
      <c r="A2504" s="609" t="s">
        <v>13669</v>
      </c>
      <c r="B2504" s="610" t="s">
        <v>14080</v>
      </c>
      <c r="C2504" s="609" t="s">
        <v>20</v>
      </c>
      <c r="D2504" s="609" t="s">
        <v>5778</v>
      </c>
      <c r="E2504" s="685" t="s">
        <v>13693</v>
      </c>
      <c r="F2504" s="685"/>
      <c r="G2504" s="608" t="s">
        <v>1</v>
      </c>
      <c r="H2504" s="607">
        <v>1</v>
      </c>
      <c r="I2504" s="606">
        <v>173.08</v>
      </c>
      <c r="J2504" s="606">
        <v>173.08</v>
      </c>
    </row>
    <row r="2505" spans="1:10" ht="24" customHeight="1">
      <c r="A2505" s="617" t="s">
        <v>13683</v>
      </c>
      <c r="B2505" s="618" t="s">
        <v>13696</v>
      </c>
      <c r="C2505" s="617" t="s">
        <v>20</v>
      </c>
      <c r="D2505" s="617" t="s">
        <v>5777</v>
      </c>
      <c r="E2505" s="686" t="s">
        <v>13693</v>
      </c>
      <c r="F2505" s="686"/>
      <c r="G2505" s="616" t="s">
        <v>1</v>
      </c>
      <c r="H2505" s="615">
        <v>1</v>
      </c>
      <c r="I2505" s="614">
        <v>165.52</v>
      </c>
      <c r="J2505" s="614">
        <v>165.52</v>
      </c>
    </row>
    <row r="2506" spans="1:10" ht="24" customHeight="1">
      <c r="A2506" s="604" t="s">
        <v>13666</v>
      </c>
      <c r="B2506" s="605" t="s">
        <v>14078</v>
      </c>
      <c r="C2506" s="604" t="s">
        <v>20</v>
      </c>
      <c r="D2506" s="604" t="s">
        <v>9516</v>
      </c>
      <c r="E2506" s="682" t="s">
        <v>13664</v>
      </c>
      <c r="F2506" s="682"/>
      <c r="G2506" s="603" t="s">
        <v>1</v>
      </c>
      <c r="H2506" s="602">
        <v>1</v>
      </c>
      <c r="I2506" s="601">
        <v>7.56</v>
      </c>
      <c r="J2506" s="601">
        <v>7.56</v>
      </c>
    </row>
    <row r="2507" spans="1:10" ht="25.5">
      <c r="A2507" s="600"/>
      <c r="B2507" s="600"/>
      <c r="C2507" s="600"/>
      <c r="D2507" s="600"/>
      <c r="E2507" s="600" t="s">
        <v>13662</v>
      </c>
      <c r="F2507" s="599">
        <v>5.8133217000000004</v>
      </c>
      <c r="G2507" s="600" t="s">
        <v>13661</v>
      </c>
      <c r="H2507" s="599">
        <v>4.8899999999999997</v>
      </c>
      <c r="I2507" s="600" t="s">
        <v>13660</v>
      </c>
      <c r="J2507" s="599">
        <v>10.7</v>
      </c>
    </row>
    <row r="2508" spans="1:10" ht="15" thickBot="1">
      <c r="A2508" s="600"/>
      <c r="B2508" s="600"/>
      <c r="C2508" s="600"/>
      <c r="D2508" s="600"/>
      <c r="E2508" s="600" t="s">
        <v>13659</v>
      </c>
      <c r="F2508" s="599">
        <v>47.94</v>
      </c>
      <c r="G2508" s="600"/>
      <c r="H2508" s="683" t="s">
        <v>13658</v>
      </c>
      <c r="I2508" s="683"/>
      <c r="J2508" s="599">
        <v>221.02</v>
      </c>
    </row>
    <row r="2509" spans="1:10" ht="0.95" customHeight="1" thickTop="1">
      <c r="A2509" s="598"/>
      <c r="B2509" s="598"/>
      <c r="C2509" s="598"/>
      <c r="D2509" s="598"/>
      <c r="E2509" s="598"/>
      <c r="F2509" s="598"/>
      <c r="G2509" s="598"/>
      <c r="H2509" s="598"/>
      <c r="I2509" s="598"/>
      <c r="J2509" s="598"/>
    </row>
    <row r="2510" spans="1:10" ht="18" customHeight="1">
      <c r="A2510" s="613" t="s">
        <v>13981</v>
      </c>
      <c r="B2510" s="611" t="s">
        <v>13677</v>
      </c>
      <c r="C2510" s="613" t="s">
        <v>13676</v>
      </c>
      <c r="D2510" s="613" t="s">
        <v>13675</v>
      </c>
      <c r="E2510" s="684" t="s">
        <v>13674</v>
      </c>
      <c r="F2510" s="684"/>
      <c r="G2510" s="612" t="s">
        <v>13673</v>
      </c>
      <c r="H2510" s="611" t="s">
        <v>13672</v>
      </c>
      <c r="I2510" s="611" t="s">
        <v>13671</v>
      </c>
      <c r="J2510" s="611" t="s">
        <v>13670</v>
      </c>
    </row>
    <row r="2511" spans="1:10" ht="48" customHeight="1">
      <c r="A2511" s="609" t="s">
        <v>13669</v>
      </c>
      <c r="B2511" s="610" t="s">
        <v>14079</v>
      </c>
      <c r="C2511" s="609" t="s">
        <v>20</v>
      </c>
      <c r="D2511" s="609" t="s">
        <v>5780</v>
      </c>
      <c r="E2511" s="685" t="s">
        <v>13693</v>
      </c>
      <c r="F2511" s="685"/>
      <c r="G2511" s="608" t="s">
        <v>1</v>
      </c>
      <c r="H2511" s="607">
        <v>1</v>
      </c>
      <c r="I2511" s="606">
        <v>656.48</v>
      </c>
      <c r="J2511" s="606">
        <v>656.48</v>
      </c>
    </row>
    <row r="2512" spans="1:10" ht="36" customHeight="1">
      <c r="A2512" s="617" t="s">
        <v>13683</v>
      </c>
      <c r="B2512" s="618" t="s">
        <v>13694</v>
      </c>
      <c r="C2512" s="617" t="s">
        <v>20</v>
      </c>
      <c r="D2512" s="617" t="s">
        <v>5779</v>
      </c>
      <c r="E2512" s="686" t="s">
        <v>13693</v>
      </c>
      <c r="F2512" s="686"/>
      <c r="G2512" s="616" t="s">
        <v>1</v>
      </c>
      <c r="H2512" s="615">
        <v>1</v>
      </c>
      <c r="I2512" s="614">
        <v>648.91999999999996</v>
      </c>
      <c r="J2512" s="614">
        <v>648.91999999999996</v>
      </c>
    </row>
    <row r="2513" spans="1:10" ht="24" customHeight="1">
      <c r="A2513" s="604" t="s">
        <v>13666</v>
      </c>
      <c r="B2513" s="605" t="s">
        <v>14078</v>
      </c>
      <c r="C2513" s="604" t="s">
        <v>20</v>
      </c>
      <c r="D2513" s="604" t="s">
        <v>9516</v>
      </c>
      <c r="E2513" s="682" t="s">
        <v>13664</v>
      </c>
      <c r="F2513" s="682"/>
      <c r="G2513" s="603" t="s">
        <v>1</v>
      </c>
      <c r="H2513" s="602">
        <v>1</v>
      </c>
      <c r="I2513" s="601">
        <v>7.56</v>
      </c>
      <c r="J2513" s="601">
        <v>7.56</v>
      </c>
    </row>
    <row r="2514" spans="1:10" ht="25.5">
      <c r="A2514" s="600"/>
      <c r="B2514" s="600"/>
      <c r="C2514" s="600"/>
      <c r="D2514" s="600"/>
      <c r="E2514" s="600" t="s">
        <v>13662</v>
      </c>
      <c r="F2514" s="599">
        <v>12.0830164</v>
      </c>
      <c r="G2514" s="600" t="s">
        <v>13661</v>
      </c>
      <c r="H2514" s="599">
        <v>10.16</v>
      </c>
      <c r="I2514" s="600" t="s">
        <v>13660</v>
      </c>
      <c r="J2514" s="599">
        <v>22.24</v>
      </c>
    </row>
    <row r="2515" spans="1:10" ht="15" thickBot="1">
      <c r="A2515" s="600"/>
      <c r="B2515" s="600"/>
      <c r="C2515" s="600"/>
      <c r="D2515" s="600"/>
      <c r="E2515" s="600" t="s">
        <v>13659</v>
      </c>
      <c r="F2515" s="599">
        <v>181.84</v>
      </c>
      <c r="G2515" s="600"/>
      <c r="H2515" s="683" t="s">
        <v>13658</v>
      </c>
      <c r="I2515" s="683"/>
      <c r="J2515" s="599">
        <v>838.32</v>
      </c>
    </row>
    <row r="2516" spans="1:10" ht="0.95" customHeight="1" thickTop="1">
      <c r="A2516" s="598"/>
      <c r="B2516" s="598"/>
      <c r="C2516" s="598"/>
      <c r="D2516" s="598"/>
      <c r="E2516" s="598"/>
      <c r="F2516" s="598"/>
      <c r="G2516" s="598"/>
      <c r="H2516" s="598"/>
      <c r="I2516" s="598"/>
      <c r="J2516" s="598"/>
    </row>
    <row r="2517" spans="1:10" ht="18" customHeight="1">
      <c r="A2517" s="613" t="s">
        <v>13981</v>
      </c>
      <c r="B2517" s="611" t="s">
        <v>13677</v>
      </c>
      <c r="C2517" s="613" t="s">
        <v>13676</v>
      </c>
      <c r="D2517" s="613" t="s">
        <v>13675</v>
      </c>
      <c r="E2517" s="684" t="s">
        <v>13674</v>
      </c>
      <c r="F2517" s="684"/>
      <c r="G2517" s="612" t="s">
        <v>13673</v>
      </c>
      <c r="H2517" s="611" t="s">
        <v>13672</v>
      </c>
      <c r="I2517" s="611" t="s">
        <v>13671</v>
      </c>
      <c r="J2517" s="611" t="s">
        <v>13670</v>
      </c>
    </row>
    <row r="2518" spans="1:10" ht="24" customHeight="1">
      <c r="A2518" s="609" t="s">
        <v>13669</v>
      </c>
      <c r="B2518" s="610" t="s">
        <v>14077</v>
      </c>
      <c r="C2518" s="609" t="s">
        <v>20</v>
      </c>
      <c r="D2518" s="609" t="s">
        <v>5675</v>
      </c>
      <c r="E2518" s="685" t="s">
        <v>13693</v>
      </c>
      <c r="F2518" s="685"/>
      <c r="G2518" s="608" t="s">
        <v>1</v>
      </c>
      <c r="H2518" s="607">
        <v>1</v>
      </c>
      <c r="I2518" s="606">
        <v>767.91</v>
      </c>
      <c r="J2518" s="606">
        <v>767.91</v>
      </c>
    </row>
    <row r="2519" spans="1:10" ht="24" customHeight="1">
      <c r="A2519" s="617" t="s">
        <v>13683</v>
      </c>
      <c r="B2519" s="618" t="s">
        <v>13692</v>
      </c>
      <c r="C2519" s="617" t="s">
        <v>20</v>
      </c>
      <c r="D2519" s="617" t="s">
        <v>7680</v>
      </c>
      <c r="E2519" s="686" t="s">
        <v>13690</v>
      </c>
      <c r="F2519" s="686"/>
      <c r="G2519" s="616" t="s">
        <v>3</v>
      </c>
      <c r="H2519" s="615">
        <v>7.7</v>
      </c>
      <c r="I2519" s="614">
        <v>17.66</v>
      </c>
      <c r="J2519" s="614">
        <v>135.97999999999999</v>
      </c>
    </row>
    <row r="2520" spans="1:10" ht="24" customHeight="1">
      <c r="A2520" s="617" t="s">
        <v>13683</v>
      </c>
      <c r="B2520" s="618" t="s">
        <v>14054</v>
      </c>
      <c r="C2520" s="617" t="s">
        <v>20</v>
      </c>
      <c r="D2520" s="617" t="s">
        <v>7663</v>
      </c>
      <c r="E2520" s="686" t="s">
        <v>13690</v>
      </c>
      <c r="F2520" s="686"/>
      <c r="G2520" s="616" t="s">
        <v>3</v>
      </c>
      <c r="H2520" s="615">
        <v>7.7</v>
      </c>
      <c r="I2520" s="614">
        <v>13.48</v>
      </c>
      <c r="J2520" s="614">
        <v>103.79</v>
      </c>
    </row>
    <row r="2521" spans="1:10" ht="24" customHeight="1">
      <c r="A2521" s="604" t="s">
        <v>13666</v>
      </c>
      <c r="B2521" s="605" t="s">
        <v>14076</v>
      </c>
      <c r="C2521" s="604" t="s">
        <v>20</v>
      </c>
      <c r="D2521" s="604" t="s">
        <v>8136</v>
      </c>
      <c r="E2521" s="682" t="s">
        <v>13664</v>
      </c>
      <c r="F2521" s="682"/>
      <c r="G2521" s="603" t="s">
        <v>1</v>
      </c>
      <c r="H2521" s="602">
        <v>1</v>
      </c>
      <c r="I2521" s="601">
        <v>10.98</v>
      </c>
      <c r="J2521" s="601">
        <v>10.98</v>
      </c>
    </row>
    <row r="2522" spans="1:10" ht="24" customHeight="1">
      <c r="A2522" s="604" t="s">
        <v>13666</v>
      </c>
      <c r="B2522" s="605" t="s">
        <v>14075</v>
      </c>
      <c r="C2522" s="604" t="s">
        <v>20</v>
      </c>
      <c r="D2522" s="604" t="s">
        <v>8158</v>
      </c>
      <c r="E2522" s="682" t="s">
        <v>13664</v>
      </c>
      <c r="F2522" s="682"/>
      <c r="G2522" s="603" t="s">
        <v>1</v>
      </c>
      <c r="H2522" s="602">
        <v>2</v>
      </c>
      <c r="I2522" s="601">
        <v>18.84</v>
      </c>
      <c r="J2522" s="601">
        <v>37.68</v>
      </c>
    </row>
    <row r="2523" spans="1:10" ht="24" customHeight="1">
      <c r="A2523" s="604" t="s">
        <v>13666</v>
      </c>
      <c r="B2523" s="605" t="s">
        <v>14074</v>
      </c>
      <c r="C2523" s="604" t="s">
        <v>20</v>
      </c>
      <c r="D2523" s="604" t="s">
        <v>8165</v>
      </c>
      <c r="E2523" s="682" t="s">
        <v>13664</v>
      </c>
      <c r="F2523" s="682"/>
      <c r="G2523" s="603" t="s">
        <v>1</v>
      </c>
      <c r="H2523" s="602">
        <v>1</v>
      </c>
      <c r="I2523" s="601">
        <v>17.3</v>
      </c>
      <c r="J2523" s="601">
        <v>17.3</v>
      </c>
    </row>
    <row r="2524" spans="1:10" ht="24" customHeight="1">
      <c r="A2524" s="604" t="s">
        <v>13666</v>
      </c>
      <c r="B2524" s="605" t="s">
        <v>14073</v>
      </c>
      <c r="C2524" s="604" t="s">
        <v>20</v>
      </c>
      <c r="D2524" s="604" t="s">
        <v>8195</v>
      </c>
      <c r="E2524" s="682" t="s">
        <v>13664</v>
      </c>
      <c r="F2524" s="682"/>
      <c r="G2524" s="603" t="s">
        <v>1</v>
      </c>
      <c r="H2524" s="602">
        <v>0.4</v>
      </c>
      <c r="I2524" s="601">
        <v>8.99</v>
      </c>
      <c r="J2524" s="601">
        <v>3.59</v>
      </c>
    </row>
    <row r="2525" spans="1:10" ht="24" customHeight="1">
      <c r="A2525" s="604" t="s">
        <v>13666</v>
      </c>
      <c r="B2525" s="605" t="s">
        <v>14072</v>
      </c>
      <c r="C2525" s="604" t="s">
        <v>20</v>
      </c>
      <c r="D2525" s="604" t="s">
        <v>8953</v>
      </c>
      <c r="E2525" s="682" t="s">
        <v>13664</v>
      </c>
      <c r="F2525" s="682"/>
      <c r="G2525" s="603" t="s">
        <v>1</v>
      </c>
      <c r="H2525" s="602">
        <v>1</v>
      </c>
      <c r="I2525" s="601">
        <v>389.9</v>
      </c>
      <c r="J2525" s="601">
        <v>389.9</v>
      </c>
    </row>
    <row r="2526" spans="1:10" ht="24" customHeight="1">
      <c r="A2526" s="604" t="s">
        <v>13666</v>
      </c>
      <c r="B2526" s="605" t="s">
        <v>13698</v>
      </c>
      <c r="C2526" s="604" t="s">
        <v>20</v>
      </c>
      <c r="D2526" s="604" t="s">
        <v>10280</v>
      </c>
      <c r="E2526" s="682" t="s">
        <v>13664</v>
      </c>
      <c r="F2526" s="682"/>
      <c r="G2526" s="603" t="s">
        <v>1</v>
      </c>
      <c r="H2526" s="602">
        <v>0.3</v>
      </c>
      <c r="I2526" s="601">
        <v>4.97</v>
      </c>
      <c r="J2526" s="601">
        <v>1.49</v>
      </c>
    </row>
    <row r="2527" spans="1:10" ht="24" customHeight="1">
      <c r="A2527" s="604" t="s">
        <v>13666</v>
      </c>
      <c r="B2527" s="605" t="s">
        <v>14071</v>
      </c>
      <c r="C2527" s="604" t="s">
        <v>20</v>
      </c>
      <c r="D2527" s="604" t="s">
        <v>10600</v>
      </c>
      <c r="E2527" s="682" t="s">
        <v>13664</v>
      </c>
      <c r="F2527" s="682"/>
      <c r="G2527" s="603" t="s">
        <v>1</v>
      </c>
      <c r="H2527" s="602">
        <v>1</v>
      </c>
      <c r="I2527" s="601">
        <v>2.15</v>
      </c>
      <c r="J2527" s="601">
        <v>2.15</v>
      </c>
    </row>
    <row r="2528" spans="1:10" ht="24" customHeight="1">
      <c r="A2528" s="604" t="s">
        <v>13666</v>
      </c>
      <c r="B2528" s="605" t="s">
        <v>14070</v>
      </c>
      <c r="C2528" s="604" t="s">
        <v>20</v>
      </c>
      <c r="D2528" s="604" t="s">
        <v>11972</v>
      </c>
      <c r="E2528" s="682" t="s">
        <v>13664</v>
      </c>
      <c r="F2528" s="682"/>
      <c r="G2528" s="603" t="s">
        <v>1</v>
      </c>
      <c r="H2528" s="602">
        <v>1</v>
      </c>
      <c r="I2528" s="601">
        <v>17.739999999999998</v>
      </c>
      <c r="J2528" s="601">
        <v>17.739999999999998</v>
      </c>
    </row>
    <row r="2529" spans="1:10" ht="24" customHeight="1">
      <c r="A2529" s="604" t="s">
        <v>13666</v>
      </c>
      <c r="B2529" s="605" t="s">
        <v>14069</v>
      </c>
      <c r="C2529" s="604" t="s">
        <v>20</v>
      </c>
      <c r="D2529" s="604" t="s">
        <v>12421</v>
      </c>
      <c r="E2529" s="682" t="s">
        <v>13664</v>
      </c>
      <c r="F2529" s="682"/>
      <c r="G2529" s="603" t="s">
        <v>1</v>
      </c>
      <c r="H2529" s="602">
        <v>1</v>
      </c>
      <c r="I2529" s="601">
        <v>4.0599999999999996</v>
      </c>
      <c r="J2529" s="601">
        <v>4.0599999999999996</v>
      </c>
    </row>
    <row r="2530" spans="1:10" ht="36" customHeight="1">
      <c r="A2530" s="604" t="s">
        <v>13666</v>
      </c>
      <c r="B2530" s="605" t="s">
        <v>14068</v>
      </c>
      <c r="C2530" s="604" t="s">
        <v>20</v>
      </c>
      <c r="D2530" s="604" t="s">
        <v>12666</v>
      </c>
      <c r="E2530" s="682" t="s">
        <v>13664</v>
      </c>
      <c r="F2530" s="682"/>
      <c r="G2530" s="603" t="s">
        <v>1</v>
      </c>
      <c r="H2530" s="602">
        <v>1</v>
      </c>
      <c r="I2530" s="601">
        <v>21.4</v>
      </c>
      <c r="J2530" s="601">
        <v>21.4</v>
      </c>
    </row>
    <row r="2531" spans="1:10" ht="24" customHeight="1">
      <c r="A2531" s="604" t="s">
        <v>13666</v>
      </c>
      <c r="B2531" s="605" t="s">
        <v>14067</v>
      </c>
      <c r="C2531" s="604" t="s">
        <v>20</v>
      </c>
      <c r="D2531" s="604" t="s">
        <v>13030</v>
      </c>
      <c r="E2531" s="682" t="s">
        <v>13664</v>
      </c>
      <c r="F2531" s="682"/>
      <c r="G2531" s="603" t="s">
        <v>0</v>
      </c>
      <c r="H2531" s="602">
        <v>2</v>
      </c>
      <c r="I2531" s="601">
        <v>8.19</v>
      </c>
      <c r="J2531" s="601">
        <v>16.38</v>
      </c>
    </row>
    <row r="2532" spans="1:10" ht="24" customHeight="1">
      <c r="A2532" s="604" t="s">
        <v>13666</v>
      </c>
      <c r="B2532" s="605" t="s">
        <v>14066</v>
      </c>
      <c r="C2532" s="604" t="s">
        <v>20</v>
      </c>
      <c r="D2532" s="604" t="s">
        <v>13029</v>
      </c>
      <c r="E2532" s="682" t="s">
        <v>13664</v>
      </c>
      <c r="F2532" s="682"/>
      <c r="G2532" s="603" t="s">
        <v>0</v>
      </c>
      <c r="H2532" s="602">
        <v>1.5</v>
      </c>
      <c r="I2532" s="601">
        <v>3.65</v>
      </c>
      <c r="J2532" s="601">
        <v>5.47</v>
      </c>
    </row>
    <row r="2533" spans="1:10" ht="25.5">
      <c r="A2533" s="600"/>
      <c r="B2533" s="600"/>
      <c r="C2533" s="600"/>
      <c r="D2533" s="600"/>
      <c r="E2533" s="600" t="s">
        <v>13662</v>
      </c>
      <c r="F2533" s="599">
        <v>102.15690535694883</v>
      </c>
      <c r="G2533" s="600" t="s">
        <v>13661</v>
      </c>
      <c r="H2533" s="599">
        <v>85.87</v>
      </c>
      <c r="I2533" s="600" t="s">
        <v>13660</v>
      </c>
      <c r="J2533" s="599">
        <v>188.03</v>
      </c>
    </row>
    <row r="2534" spans="1:10" ht="15" thickBot="1">
      <c r="A2534" s="600"/>
      <c r="B2534" s="600"/>
      <c r="C2534" s="600"/>
      <c r="D2534" s="600"/>
      <c r="E2534" s="600" t="s">
        <v>13659</v>
      </c>
      <c r="F2534" s="599">
        <v>212.71</v>
      </c>
      <c r="G2534" s="600"/>
      <c r="H2534" s="683" t="s">
        <v>13658</v>
      </c>
      <c r="I2534" s="683"/>
      <c r="J2534" s="599">
        <v>980.62</v>
      </c>
    </row>
    <row r="2535" spans="1:10" ht="0.95" customHeight="1" thickTop="1">
      <c r="A2535" s="598"/>
      <c r="B2535" s="598"/>
      <c r="C2535" s="598"/>
      <c r="D2535" s="598"/>
      <c r="E2535" s="598"/>
      <c r="F2535" s="598"/>
      <c r="G2535" s="598"/>
      <c r="H2535" s="598"/>
      <c r="I2535" s="598"/>
      <c r="J2535" s="598"/>
    </row>
    <row r="2536" spans="1:10" ht="18" customHeight="1">
      <c r="A2536" s="613" t="s">
        <v>13981</v>
      </c>
      <c r="B2536" s="611" t="s">
        <v>13677</v>
      </c>
      <c r="C2536" s="613" t="s">
        <v>13676</v>
      </c>
      <c r="D2536" s="613" t="s">
        <v>13675</v>
      </c>
      <c r="E2536" s="684" t="s">
        <v>13674</v>
      </c>
      <c r="F2536" s="684"/>
      <c r="G2536" s="612" t="s">
        <v>13673</v>
      </c>
      <c r="H2536" s="611" t="s">
        <v>13672</v>
      </c>
      <c r="I2536" s="611" t="s">
        <v>13671</v>
      </c>
      <c r="J2536" s="611" t="s">
        <v>13670</v>
      </c>
    </row>
    <row r="2537" spans="1:10" ht="36" customHeight="1">
      <c r="A2537" s="609" t="s">
        <v>13669</v>
      </c>
      <c r="B2537" s="610" t="s">
        <v>14065</v>
      </c>
      <c r="C2537" s="609" t="s">
        <v>20</v>
      </c>
      <c r="D2537" s="609" t="s">
        <v>5679</v>
      </c>
      <c r="E2537" s="685" t="s">
        <v>13693</v>
      </c>
      <c r="F2537" s="685"/>
      <c r="G2537" s="608" t="s">
        <v>1</v>
      </c>
      <c r="H2537" s="607">
        <v>1</v>
      </c>
      <c r="I2537" s="606">
        <v>422.86</v>
      </c>
      <c r="J2537" s="606">
        <v>422.86</v>
      </c>
    </row>
    <row r="2538" spans="1:10" ht="60" customHeight="1">
      <c r="A2538" s="617" t="s">
        <v>13683</v>
      </c>
      <c r="B2538" s="618" t="s">
        <v>13730</v>
      </c>
      <c r="C2538" s="617" t="s">
        <v>20</v>
      </c>
      <c r="D2538" s="617" t="s">
        <v>1471</v>
      </c>
      <c r="E2538" s="686" t="s">
        <v>13667</v>
      </c>
      <c r="F2538" s="686"/>
      <c r="G2538" s="616" t="s">
        <v>1470</v>
      </c>
      <c r="H2538" s="615">
        <v>4.36E-2</v>
      </c>
      <c r="I2538" s="614">
        <v>96.87</v>
      </c>
      <c r="J2538" s="614">
        <v>4.22</v>
      </c>
    </row>
    <row r="2539" spans="1:10" ht="60" customHeight="1">
      <c r="A2539" s="617" t="s">
        <v>13683</v>
      </c>
      <c r="B2539" s="618" t="s">
        <v>13731</v>
      </c>
      <c r="C2539" s="617" t="s">
        <v>20</v>
      </c>
      <c r="D2539" s="617" t="s">
        <v>1618</v>
      </c>
      <c r="E2539" s="686" t="s">
        <v>13667</v>
      </c>
      <c r="F2539" s="686"/>
      <c r="G2539" s="616" t="s">
        <v>1617</v>
      </c>
      <c r="H2539" s="615">
        <v>0.14649999999999999</v>
      </c>
      <c r="I2539" s="614">
        <v>35.83</v>
      </c>
      <c r="J2539" s="614">
        <v>5.24</v>
      </c>
    </row>
    <row r="2540" spans="1:10" ht="36" customHeight="1">
      <c r="A2540" s="617" t="s">
        <v>13683</v>
      </c>
      <c r="B2540" s="618" t="s">
        <v>13761</v>
      </c>
      <c r="C2540" s="617" t="s">
        <v>20</v>
      </c>
      <c r="D2540" s="617" t="s">
        <v>3588</v>
      </c>
      <c r="E2540" s="686" t="s">
        <v>13755</v>
      </c>
      <c r="F2540" s="686"/>
      <c r="G2540" s="616" t="s">
        <v>415</v>
      </c>
      <c r="H2540" s="615">
        <v>3.2399999999999998E-2</v>
      </c>
      <c r="I2540" s="614">
        <v>1892.23</v>
      </c>
      <c r="J2540" s="614">
        <v>61.3</v>
      </c>
    </row>
    <row r="2541" spans="1:10" ht="36" customHeight="1">
      <c r="A2541" s="617" t="s">
        <v>13683</v>
      </c>
      <c r="B2541" s="618" t="s">
        <v>13737</v>
      </c>
      <c r="C2541" s="617" t="s">
        <v>20</v>
      </c>
      <c r="D2541" s="617" t="s">
        <v>6297</v>
      </c>
      <c r="E2541" s="686" t="s">
        <v>13736</v>
      </c>
      <c r="F2541" s="686"/>
      <c r="G2541" s="616" t="s">
        <v>415</v>
      </c>
      <c r="H2541" s="615">
        <v>4.0500000000000001E-2</v>
      </c>
      <c r="I2541" s="614">
        <v>141.5</v>
      </c>
      <c r="J2541" s="614">
        <v>5.73</v>
      </c>
    </row>
    <row r="2542" spans="1:10" ht="24" customHeight="1">
      <c r="A2542" s="617" t="s">
        <v>13683</v>
      </c>
      <c r="B2542" s="618" t="s">
        <v>13691</v>
      </c>
      <c r="C2542" s="617" t="s">
        <v>20</v>
      </c>
      <c r="D2542" s="617" t="s">
        <v>7721</v>
      </c>
      <c r="E2542" s="686" t="s">
        <v>13690</v>
      </c>
      <c r="F2542" s="686"/>
      <c r="G2542" s="616" t="s">
        <v>3</v>
      </c>
      <c r="H2542" s="615">
        <v>0.105</v>
      </c>
      <c r="I2542" s="614">
        <v>14.02</v>
      </c>
      <c r="J2542" s="614">
        <v>1.47</v>
      </c>
    </row>
    <row r="2543" spans="1:10" ht="24" customHeight="1">
      <c r="A2543" s="617" t="s">
        <v>13683</v>
      </c>
      <c r="B2543" s="618" t="s">
        <v>13733</v>
      </c>
      <c r="C2543" s="617" t="s">
        <v>20</v>
      </c>
      <c r="D2543" s="617" t="s">
        <v>7714</v>
      </c>
      <c r="E2543" s="686" t="s">
        <v>13690</v>
      </c>
      <c r="F2543" s="686"/>
      <c r="G2543" s="616" t="s">
        <v>3</v>
      </c>
      <c r="H2543" s="615">
        <v>0.105</v>
      </c>
      <c r="I2543" s="614">
        <v>17.670000000000002</v>
      </c>
      <c r="J2543" s="614">
        <v>1.85</v>
      </c>
    </row>
    <row r="2544" spans="1:10" ht="24" customHeight="1">
      <c r="A2544" s="604" t="s">
        <v>13666</v>
      </c>
      <c r="B2544" s="605" t="s">
        <v>14064</v>
      </c>
      <c r="C2544" s="604" t="s">
        <v>20</v>
      </c>
      <c r="D2544" s="604" t="s">
        <v>8971</v>
      </c>
      <c r="E2544" s="682" t="s">
        <v>13664</v>
      </c>
      <c r="F2544" s="682"/>
      <c r="G2544" s="603" t="s">
        <v>1</v>
      </c>
      <c r="H2544" s="602">
        <v>1</v>
      </c>
      <c r="I2544" s="601">
        <v>343.05</v>
      </c>
      <c r="J2544" s="601">
        <v>343.05</v>
      </c>
    </row>
    <row r="2545" spans="1:10" ht="25.5">
      <c r="A2545" s="600"/>
      <c r="B2545" s="600"/>
      <c r="C2545" s="600"/>
      <c r="D2545" s="600"/>
      <c r="E2545" s="600" t="s">
        <v>13662</v>
      </c>
      <c r="F2545" s="599">
        <v>17.358470064109529</v>
      </c>
      <c r="G2545" s="600" t="s">
        <v>13661</v>
      </c>
      <c r="H2545" s="599">
        <v>14.59</v>
      </c>
      <c r="I2545" s="600" t="s">
        <v>13660</v>
      </c>
      <c r="J2545" s="599">
        <v>31.95</v>
      </c>
    </row>
    <row r="2546" spans="1:10" ht="15" thickBot="1">
      <c r="A2546" s="600"/>
      <c r="B2546" s="600"/>
      <c r="C2546" s="600"/>
      <c r="D2546" s="600"/>
      <c r="E2546" s="600" t="s">
        <v>13659</v>
      </c>
      <c r="F2546" s="599">
        <v>117.13</v>
      </c>
      <c r="G2546" s="600"/>
      <c r="H2546" s="683" t="s">
        <v>13658</v>
      </c>
      <c r="I2546" s="683"/>
      <c r="J2546" s="599">
        <v>539.99</v>
      </c>
    </row>
    <row r="2547" spans="1:10" ht="0.95" customHeight="1" thickTop="1">
      <c r="A2547" s="598"/>
      <c r="B2547" s="598"/>
      <c r="C2547" s="598"/>
      <c r="D2547" s="598"/>
      <c r="E2547" s="598"/>
      <c r="F2547" s="598"/>
      <c r="G2547" s="598"/>
      <c r="H2547" s="598"/>
      <c r="I2547" s="598"/>
      <c r="J2547" s="598"/>
    </row>
    <row r="2548" spans="1:10" ht="18" customHeight="1">
      <c r="A2548" s="613" t="s">
        <v>13981</v>
      </c>
      <c r="B2548" s="611" t="s">
        <v>13677</v>
      </c>
      <c r="C2548" s="613" t="s">
        <v>13676</v>
      </c>
      <c r="D2548" s="613" t="s">
        <v>13675</v>
      </c>
      <c r="E2548" s="684" t="s">
        <v>13674</v>
      </c>
      <c r="F2548" s="684"/>
      <c r="G2548" s="612" t="s">
        <v>13673</v>
      </c>
      <c r="H2548" s="611" t="s">
        <v>13672</v>
      </c>
      <c r="I2548" s="611" t="s">
        <v>13671</v>
      </c>
      <c r="J2548" s="611" t="s">
        <v>13670</v>
      </c>
    </row>
    <row r="2549" spans="1:10" ht="36" customHeight="1">
      <c r="A2549" s="609" t="s">
        <v>13669</v>
      </c>
      <c r="B2549" s="610" t="s">
        <v>14063</v>
      </c>
      <c r="C2549" s="609" t="s">
        <v>20</v>
      </c>
      <c r="D2549" s="609" t="s">
        <v>5697</v>
      </c>
      <c r="E2549" s="685" t="s">
        <v>13693</v>
      </c>
      <c r="F2549" s="685"/>
      <c r="G2549" s="608" t="s">
        <v>1</v>
      </c>
      <c r="H2549" s="607">
        <v>1</v>
      </c>
      <c r="I2549" s="606">
        <v>242.17</v>
      </c>
      <c r="J2549" s="606">
        <v>242.17</v>
      </c>
    </row>
    <row r="2550" spans="1:10" ht="36" customHeight="1">
      <c r="A2550" s="617" t="s">
        <v>13683</v>
      </c>
      <c r="B2550" s="618" t="s">
        <v>13926</v>
      </c>
      <c r="C2550" s="617" t="s">
        <v>20</v>
      </c>
      <c r="D2550" s="617" t="s">
        <v>3530</v>
      </c>
      <c r="E2550" s="686" t="s">
        <v>13755</v>
      </c>
      <c r="F2550" s="686"/>
      <c r="G2550" s="616" t="s">
        <v>415</v>
      </c>
      <c r="H2550" s="615">
        <v>4.19E-2</v>
      </c>
      <c r="I2550" s="614">
        <v>345.3</v>
      </c>
      <c r="J2550" s="614">
        <v>14.46</v>
      </c>
    </row>
    <row r="2551" spans="1:10" ht="36" customHeight="1">
      <c r="A2551" s="617" t="s">
        <v>13683</v>
      </c>
      <c r="B2551" s="618" t="s">
        <v>13762</v>
      </c>
      <c r="C2551" s="617" t="s">
        <v>20</v>
      </c>
      <c r="D2551" s="617" t="s">
        <v>3587</v>
      </c>
      <c r="E2551" s="686" t="s">
        <v>13755</v>
      </c>
      <c r="F2551" s="686"/>
      <c r="G2551" s="616" t="s">
        <v>415</v>
      </c>
      <c r="H2551" s="615">
        <v>2.52E-2</v>
      </c>
      <c r="I2551" s="614">
        <v>2216.4899999999998</v>
      </c>
      <c r="J2551" s="614">
        <v>55.85</v>
      </c>
    </row>
    <row r="2552" spans="1:10" ht="24" customHeight="1">
      <c r="A2552" s="617" t="s">
        <v>13683</v>
      </c>
      <c r="B2552" s="618" t="s">
        <v>13739</v>
      </c>
      <c r="C2552" s="617" t="s">
        <v>20</v>
      </c>
      <c r="D2552" s="617" t="s">
        <v>6291</v>
      </c>
      <c r="E2552" s="686" t="s">
        <v>13736</v>
      </c>
      <c r="F2552" s="686"/>
      <c r="G2552" s="616" t="s">
        <v>399</v>
      </c>
      <c r="H2552" s="615">
        <v>0.49</v>
      </c>
      <c r="I2552" s="614">
        <v>4.0599999999999996</v>
      </c>
      <c r="J2552" s="614">
        <v>1.98</v>
      </c>
    </row>
    <row r="2553" spans="1:10" ht="36" customHeight="1">
      <c r="A2553" s="617" t="s">
        <v>13683</v>
      </c>
      <c r="B2553" s="618" t="s">
        <v>13966</v>
      </c>
      <c r="C2553" s="617" t="s">
        <v>20</v>
      </c>
      <c r="D2553" s="617" t="s">
        <v>7165</v>
      </c>
      <c r="E2553" s="686" t="s">
        <v>13690</v>
      </c>
      <c r="F2553" s="686"/>
      <c r="G2553" s="616" t="s">
        <v>415</v>
      </c>
      <c r="H2553" s="615">
        <v>5.9999999999999995E-4</v>
      </c>
      <c r="I2553" s="614">
        <v>345.91</v>
      </c>
      <c r="J2553" s="614">
        <v>0.2</v>
      </c>
    </row>
    <row r="2554" spans="1:10" ht="36" customHeight="1">
      <c r="A2554" s="617" t="s">
        <v>13683</v>
      </c>
      <c r="B2554" s="618" t="s">
        <v>13968</v>
      </c>
      <c r="C2554" s="617" t="s">
        <v>20</v>
      </c>
      <c r="D2554" s="617" t="s">
        <v>7254</v>
      </c>
      <c r="E2554" s="686" t="s">
        <v>13690</v>
      </c>
      <c r="F2554" s="686"/>
      <c r="G2554" s="616" t="s">
        <v>415</v>
      </c>
      <c r="H2554" s="615">
        <v>5.1499999999999997E-2</v>
      </c>
      <c r="I2554" s="614">
        <v>415.1</v>
      </c>
      <c r="J2554" s="614">
        <v>21.37</v>
      </c>
    </row>
    <row r="2555" spans="1:10" ht="24" customHeight="1">
      <c r="A2555" s="617" t="s">
        <v>13683</v>
      </c>
      <c r="B2555" s="618" t="s">
        <v>13691</v>
      </c>
      <c r="C2555" s="617" t="s">
        <v>20</v>
      </c>
      <c r="D2555" s="617" t="s">
        <v>7721</v>
      </c>
      <c r="E2555" s="686" t="s">
        <v>13690</v>
      </c>
      <c r="F2555" s="686"/>
      <c r="G2555" s="616" t="s">
        <v>3</v>
      </c>
      <c r="H2555" s="615">
        <v>2.8487</v>
      </c>
      <c r="I2555" s="614">
        <v>14.02</v>
      </c>
      <c r="J2555" s="614">
        <v>39.93</v>
      </c>
    </row>
    <row r="2556" spans="1:10" ht="24" customHeight="1">
      <c r="A2556" s="617" t="s">
        <v>13683</v>
      </c>
      <c r="B2556" s="618" t="s">
        <v>13733</v>
      </c>
      <c r="C2556" s="617" t="s">
        <v>20</v>
      </c>
      <c r="D2556" s="617" t="s">
        <v>7714</v>
      </c>
      <c r="E2556" s="686" t="s">
        <v>13690</v>
      </c>
      <c r="F2556" s="686"/>
      <c r="G2556" s="616" t="s">
        <v>3</v>
      </c>
      <c r="H2556" s="615">
        <v>2.8487</v>
      </c>
      <c r="I2556" s="614">
        <v>17.670000000000002</v>
      </c>
      <c r="J2556" s="614">
        <v>50.33</v>
      </c>
    </row>
    <row r="2557" spans="1:10" ht="24" customHeight="1">
      <c r="A2557" s="604" t="s">
        <v>13666</v>
      </c>
      <c r="B2557" s="605" t="s">
        <v>14062</v>
      </c>
      <c r="C2557" s="604" t="s">
        <v>20</v>
      </c>
      <c r="D2557" s="604" t="s">
        <v>12601</v>
      </c>
      <c r="E2557" s="682" t="s">
        <v>13664</v>
      </c>
      <c r="F2557" s="682"/>
      <c r="G2557" s="603" t="s">
        <v>1</v>
      </c>
      <c r="H2557" s="602">
        <v>77.402699999999996</v>
      </c>
      <c r="I2557" s="601">
        <v>0.75</v>
      </c>
      <c r="J2557" s="601">
        <v>58.05</v>
      </c>
    </row>
    <row r="2558" spans="1:10" ht="25.5">
      <c r="A2558" s="600"/>
      <c r="B2558" s="600"/>
      <c r="C2558" s="600"/>
      <c r="D2558" s="600"/>
      <c r="E2558" s="600" t="s">
        <v>13662</v>
      </c>
      <c r="F2558" s="599">
        <v>54.123655329783766</v>
      </c>
      <c r="G2558" s="600" t="s">
        <v>13661</v>
      </c>
      <c r="H2558" s="599">
        <v>45.5</v>
      </c>
      <c r="I2558" s="600" t="s">
        <v>13660</v>
      </c>
      <c r="J2558" s="599">
        <v>99.62</v>
      </c>
    </row>
    <row r="2559" spans="1:10" ht="15" thickBot="1">
      <c r="A2559" s="600"/>
      <c r="B2559" s="600"/>
      <c r="C2559" s="600"/>
      <c r="D2559" s="600"/>
      <c r="E2559" s="600" t="s">
        <v>13659</v>
      </c>
      <c r="F2559" s="599">
        <v>67.08</v>
      </c>
      <c r="G2559" s="600"/>
      <c r="H2559" s="683" t="s">
        <v>13658</v>
      </c>
      <c r="I2559" s="683"/>
      <c r="J2559" s="599">
        <v>309.25</v>
      </c>
    </row>
    <row r="2560" spans="1:10" ht="0.95" customHeight="1" thickTop="1">
      <c r="A2560" s="598"/>
      <c r="B2560" s="598"/>
      <c r="C2560" s="598"/>
      <c r="D2560" s="598"/>
      <c r="E2560" s="598"/>
      <c r="F2560" s="598"/>
      <c r="G2560" s="598"/>
      <c r="H2560" s="598"/>
      <c r="I2560" s="598"/>
      <c r="J2560" s="598"/>
    </row>
    <row r="2561" spans="1:10" ht="18" customHeight="1">
      <c r="A2561" s="613" t="s">
        <v>13981</v>
      </c>
      <c r="B2561" s="611" t="s">
        <v>13677</v>
      </c>
      <c r="C2561" s="613" t="s">
        <v>13676</v>
      </c>
      <c r="D2561" s="613" t="s">
        <v>13675</v>
      </c>
      <c r="E2561" s="684" t="s">
        <v>13674</v>
      </c>
      <c r="F2561" s="684"/>
      <c r="G2561" s="612" t="s">
        <v>13673</v>
      </c>
      <c r="H2561" s="611" t="s">
        <v>13672</v>
      </c>
      <c r="I2561" s="611" t="s">
        <v>13671</v>
      </c>
      <c r="J2561" s="611" t="s">
        <v>13670</v>
      </c>
    </row>
    <row r="2562" spans="1:10" ht="48" customHeight="1">
      <c r="A2562" s="609" t="s">
        <v>13669</v>
      </c>
      <c r="B2562" s="610" t="s">
        <v>14061</v>
      </c>
      <c r="C2562" s="609" t="s">
        <v>20</v>
      </c>
      <c r="D2562" s="609" t="s">
        <v>5847</v>
      </c>
      <c r="E2562" s="685" t="s">
        <v>13693</v>
      </c>
      <c r="F2562" s="685"/>
      <c r="G2562" s="608" t="s">
        <v>1</v>
      </c>
      <c r="H2562" s="607">
        <v>1</v>
      </c>
      <c r="I2562" s="606">
        <v>9582.2099999999991</v>
      </c>
      <c r="J2562" s="606">
        <v>9582.2099999999991</v>
      </c>
    </row>
    <row r="2563" spans="1:10" ht="60" customHeight="1">
      <c r="A2563" s="617" t="s">
        <v>13683</v>
      </c>
      <c r="B2563" s="618" t="s">
        <v>13730</v>
      </c>
      <c r="C2563" s="617" t="s">
        <v>20</v>
      </c>
      <c r="D2563" s="617" t="s">
        <v>1471</v>
      </c>
      <c r="E2563" s="686" t="s">
        <v>13667</v>
      </c>
      <c r="F2563" s="686"/>
      <c r="G2563" s="616" t="s">
        <v>1470</v>
      </c>
      <c r="H2563" s="615">
        <v>0.2</v>
      </c>
      <c r="I2563" s="614">
        <v>96.87</v>
      </c>
      <c r="J2563" s="614">
        <v>19.37</v>
      </c>
    </row>
    <row r="2564" spans="1:10" ht="60" customHeight="1">
      <c r="A2564" s="617" t="s">
        <v>13683</v>
      </c>
      <c r="B2564" s="618" t="s">
        <v>13731</v>
      </c>
      <c r="C2564" s="617" t="s">
        <v>20</v>
      </c>
      <c r="D2564" s="617" t="s">
        <v>1618</v>
      </c>
      <c r="E2564" s="686" t="s">
        <v>13667</v>
      </c>
      <c r="F2564" s="686"/>
      <c r="G2564" s="616" t="s">
        <v>1617</v>
      </c>
      <c r="H2564" s="615">
        <v>0.67269999999999996</v>
      </c>
      <c r="I2564" s="614">
        <v>35.83</v>
      </c>
      <c r="J2564" s="614">
        <v>24.1</v>
      </c>
    </row>
    <row r="2565" spans="1:10" ht="48" customHeight="1">
      <c r="A2565" s="617" t="s">
        <v>13683</v>
      </c>
      <c r="B2565" s="618" t="s">
        <v>13757</v>
      </c>
      <c r="C2565" s="617" t="s">
        <v>20</v>
      </c>
      <c r="D2565" s="617" t="s">
        <v>3392</v>
      </c>
      <c r="E2565" s="686" t="s">
        <v>13755</v>
      </c>
      <c r="F2565" s="686"/>
      <c r="G2565" s="616" t="s">
        <v>1200</v>
      </c>
      <c r="H2565" s="615">
        <v>53.148400000000002</v>
      </c>
      <c r="I2565" s="614">
        <v>19.059999999999999</v>
      </c>
      <c r="J2565" s="614">
        <v>1013</v>
      </c>
    </row>
    <row r="2566" spans="1:10" ht="24" customHeight="1">
      <c r="A2566" s="617" t="s">
        <v>13683</v>
      </c>
      <c r="B2566" s="618" t="s">
        <v>13961</v>
      </c>
      <c r="C2566" s="617" t="s">
        <v>20</v>
      </c>
      <c r="D2566" s="617" t="s">
        <v>3352</v>
      </c>
      <c r="E2566" s="686" t="s">
        <v>13755</v>
      </c>
      <c r="F2566" s="686"/>
      <c r="G2566" s="616" t="s">
        <v>1200</v>
      </c>
      <c r="H2566" s="615">
        <v>5.9231999999999996</v>
      </c>
      <c r="I2566" s="614">
        <v>14.12</v>
      </c>
      <c r="J2566" s="614">
        <v>83.63</v>
      </c>
    </row>
    <row r="2567" spans="1:10" ht="24" customHeight="1">
      <c r="A2567" s="617" t="s">
        <v>13683</v>
      </c>
      <c r="B2567" s="618" t="s">
        <v>13965</v>
      </c>
      <c r="C2567" s="617" t="s">
        <v>20</v>
      </c>
      <c r="D2567" s="617" t="s">
        <v>3354</v>
      </c>
      <c r="E2567" s="686" t="s">
        <v>13755</v>
      </c>
      <c r="F2567" s="686"/>
      <c r="G2567" s="616" t="s">
        <v>1200</v>
      </c>
      <c r="H2567" s="615">
        <v>8.1443999999999992</v>
      </c>
      <c r="I2567" s="614">
        <v>13.74</v>
      </c>
      <c r="J2567" s="614">
        <v>111.9</v>
      </c>
    </row>
    <row r="2568" spans="1:10" ht="24" customHeight="1">
      <c r="A2568" s="617" t="s">
        <v>13683</v>
      </c>
      <c r="B2568" s="618" t="s">
        <v>13831</v>
      </c>
      <c r="C2568" s="617" t="s">
        <v>20</v>
      </c>
      <c r="D2568" s="617" t="s">
        <v>3478</v>
      </c>
      <c r="E2568" s="686" t="s">
        <v>13755</v>
      </c>
      <c r="F2568" s="686"/>
      <c r="G2568" s="616" t="s">
        <v>415</v>
      </c>
      <c r="H2568" s="615">
        <v>0.20300000000000001</v>
      </c>
      <c r="I2568" s="614">
        <v>625.58000000000004</v>
      </c>
      <c r="J2568" s="614">
        <v>126.99</v>
      </c>
    </row>
    <row r="2569" spans="1:10" ht="24" customHeight="1">
      <c r="A2569" s="617" t="s">
        <v>13683</v>
      </c>
      <c r="B2569" s="618" t="s">
        <v>13830</v>
      </c>
      <c r="C2569" s="617" t="s">
        <v>20</v>
      </c>
      <c r="D2569" s="617" t="s">
        <v>3476</v>
      </c>
      <c r="E2569" s="686" t="s">
        <v>13755</v>
      </c>
      <c r="F2569" s="686"/>
      <c r="G2569" s="616" t="s">
        <v>415</v>
      </c>
      <c r="H2569" s="615">
        <v>0.17929999999999999</v>
      </c>
      <c r="I2569" s="614">
        <v>649.35</v>
      </c>
      <c r="J2569" s="614">
        <v>116.42</v>
      </c>
    </row>
    <row r="2570" spans="1:10" ht="36" customHeight="1">
      <c r="A2570" s="617" t="s">
        <v>13683</v>
      </c>
      <c r="B2570" s="618" t="s">
        <v>13926</v>
      </c>
      <c r="C2570" s="617" t="s">
        <v>20</v>
      </c>
      <c r="D2570" s="617" t="s">
        <v>3530</v>
      </c>
      <c r="E2570" s="686" t="s">
        <v>13755</v>
      </c>
      <c r="F2570" s="686"/>
      <c r="G2570" s="616" t="s">
        <v>415</v>
      </c>
      <c r="H2570" s="615">
        <v>2.2856000000000001</v>
      </c>
      <c r="I2570" s="614">
        <v>345.3</v>
      </c>
      <c r="J2570" s="614">
        <v>789.21</v>
      </c>
    </row>
    <row r="2571" spans="1:10" ht="36" customHeight="1">
      <c r="A2571" s="617" t="s">
        <v>13683</v>
      </c>
      <c r="B2571" s="618" t="s">
        <v>13761</v>
      </c>
      <c r="C2571" s="617" t="s">
        <v>20</v>
      </c>
      <c r="D2571" s="617" t="s">
        <v>3588</v>
      </c>
      <c r="E2571" s="686" t="s">
        <v>13755</v>
      </c>
      <c r="F2571" s="686"/>
      <c r="G2571" s="616" t="s">
        <v>415</v>
      </c>
      <c r="H2571" s="615">
        <v>0.7</v>
      </c>
      <c r="I2571" s="614">
        <v>1892.23</v>
      </c>
      <c r="J2571" s="614">
        <v>1324.56</v>
      </c>
    </row>
    <row r="2572" spans="1:10" ht="36" customHeight="1">
      <c r="A2572" s="617" t="s">
        <v>13683</v>
      </c>
      <c r="B2572" s="618" t="s">
        <v>13742</v>
      </c>
      <c r="C2572" s="617" t="s">
        <v>20</v>
      </c>
      <c r="D2572" s="617" t="s">
        <v>6300</v>
      </c>
      <c r="E2572" s="686" t="s">
        <v>13736</v>
      </c>
      <c r="F2572" s="686"/>
      <c r="G2572" s="616" t="s">
        <v>415</v>
      </c>
      <c r="H2572" s="615">
        <v>0.93100000000000005</v>
      </c>
      <c r="I2572" s="614">
        <v>116.84</v>
      </c>
      <c r="J2572" s="614">
        <v>108.77</v>
      </c>
    </row>
    <row r="2573" spans="1:10" ht="36" customHeight="1">
      <c r="A2573" s="617" t="s">
        <v>13683</v>
      </c>
      <c r="B2573" s="618" t="s">
        <v>13966</v>
      </c>
      <c r="C2573" s="617" t="s">
        <v>20</v>
      </c>
      <c r="D2573" s="617" t="s">
        <v>7165</v>
      </c>
      <c r="E2573" s="686" t="s">
        <v>13690</v>
      </c>
      <c r="F2573" s="686"/>
      <c r="G2573" s="616" t="s">
        <v>415</v>
      </c>
      <c r="H2573" s="615">
        <v>2.7199999999999998E-2</v>
      </c>
      <c r="I2573" s="614">
        <v>345.91</v>
      </c>
      <c r="J2573" s="614">
        <v>9.4</v>
      </c>
    </row>
    <row r="2574" spans="1:10" ht="36" customHeight="1">
      <c r="A2574" s="617" t="s">
        <v>13683</v>
      </c>
      <c r="B2574" s="618" t="s">
        <v>13972</v>
      </c>
      <c r="C2574" s="617" t="s">
        <v>20</v>
      </c>
      <c r="D2574" s="617" t="s">
        <v>7269</v>
      </c>
      <c r="E2574" s="686" t="s">
        <v>13690</v>
      </c>
      <c r="F2574" s="686"/>
      <c r="G2574" s="616" t="s">
        <v>415</v>
      </c>
      <c r="H2574" s="615">
        <v>2.4468000000000001</v>
      </c>
      <c r="I2574" s="614">
        <v>527.75</v>
      </c>
      <c r="J2574" s="614">
        <v>1291.29</v>
      </c>
    </row>
    <row r="2575" spans="1:10" ht="24" customHeight="1">
      <c r="A2575" s="617" t="s">
        <v>13683</v>
      </c>
      <c r="B2575" s="618" t="s">
        <v>13691</v>
      </c>
      <c r="C2575" s="617" t="s">
        <v>20</v>
      </c>
      <c r="D2575" s="617" t="s">
        <v>7721</v>
      </c>
      <c r="E2575" s="686" t="s">
        <v>13690</v>
      </c>
      <c r="F2575" s="686"/>
      <c r="G2575" s="616" t="s">
        <v>3</v>
      </c>
      <c r="H2575" s="615">
        <v>86.924800000000005</v>
      </c>
      <c r="I2575" s="614">
        <v>14.02</v>
      </c>
      <c r="J2575" s="614">
        <v>1218.68</v>
      </c>
    </row>
    <row r="2576" spans="1:10" ht="24" customHeight="1">
      <c r="A2576" s="617" t="s">
        <v>13683</v>
      </c>
      <c r="B2576" s="618" t="s">
        <v>13733</v>
      </c>
      <c r="C2576" s="617" t="s">
        <v>20</v>
      </c>
      <c r="D2576" s="617" t="s">
        <v>7714</v>
      </c>
      <c r="E2576" s="686" t="s">
        <v>13690</v>
      </c>
      <c r="F2576" s="686"/>
      <c r="G2576" s="616" t="s">
        <v>3</v>
      </c>
      <c r="H2576" s="615">
        <v>86.924800000000005</v>
      </c>
      <c r="I2576" s="614">
        <v>17.670000000000002</v>
      </c>
      <c r="J2576" s="614">
        <v>1535.96</v>
      </c>
    </row>
    <row r="2577" spans="1:10" ht="24" customHeight="1">
      <c r="A2577" s="604" t="s">
        <v>13666</v>
      </c>
      <c r="B2577" s="605" t="s">
        <v>14059</v>
      </c>
      <c r="C2577" s="604" t="s">
        <v>20</v>
      </c>
      <c r="D2577" s="604" t="s">
        <v>8578</v>
      </c>
      <c r="E2577" s="682" t="s">
        <v>13664</v>
      </c>
      <c r="F2577" s="682"/>
      <c r="G2577" s="603" t="s">
        <v>1</v>
      </c>
      <c r="H2577" s="602">
        <v>411.49799999999999</v>
      </c>
      <c r="I2577" s="601">
        <v>3.98</v>
      </c>
      <c r="J2577" s="601">
        <v>1637.76</v>
      </c>
    </row>
    <row r="2578" spans="1:10" ht="24" customHeight="1">
      <c r="A2578" s="604" t="s">
        <v>13666</v>
      </c>
      <c r="B2578" s="605" t="s">
        <v>14058</v>
      </c>
      <c r="C2578" s="604" t="s">
        <v>20</v>
      </c>
      <c r="D2578" s="604" t="s">
        <v>9091</v>
      </c>
      <c r="E2578" s="682" t="s">
        <v>13664</v>
      </c>
      <c r="F2578" s="682"/>
      <c r="G2578" s="603" t="s">
        <v>1</v>
      </c>
      <c r="H2578" s="602">
        <v>69.3</v>
      </c>
      <c r="I2578" s="601">
        <v>2.4700000000000002</v>
      </c>
      <c r="J2578" s="601">
        <v>171.17</v>
      </c>
    </row>
    <row r="2579" spans="1:10" ht="25.5">
      <c r="A2579" s="600"/>
      <c r="B2579" s="600"/>
      <c r="C2579" s="600"/>
      <c r="D2579" s="600"/>
      <c r="E2579" s="600" t="s">
        <v>13662</v>
      </c>
      <c r="F2579" s="599">
        <v>1722.1775507986524</v>
      </c>
      <c r="G2579" s="600" t="s">
        <v>13661</v>
      </c>
      <c r="H2579" s="599">
        <v>1447.66</v>
      </c>
      <c r="I2579" s="600" t="s">
        <v>13660</v>
      </c>
      <c r="J2579" s="599">
        <v>3169.8399999999997</v>
      </c>
    </row>
    <row r="2580" spans="1:10" ht="15" thickBot="1">
      <c r="A2580" s="600"/>
      <c r="B2580" s="600"/>
      <c r="C2580" s="600"/>
      <c r="D2580" s="600"/>
      <c r="E2580" s="600" t="s">
        <v>13659</v>
      </c>
      <c r="F2580" s="599">
        <v>2654.27</v>
      </c>
      <c r="G2580" s="600"/>
      <c r="H2580" s="683" t="s">
        <v>13658</v>
      </c>
      <c r="I2580" s="683"/>
      <c r="J2580" s="599">
        <v>12236.48</v>
      </c>
    </row>
    <row r="2581" spans="1:10" ht="0.95" customHeight="1" thickTop="1">
      <c r="A2581" s="598"/>
      <c r="B2581" s="598"/>
      <c r="C2581" s="598"/>
      <c r="D2581" s="598"/>
      <c r="E2581" s="598"/>
      <c r="F2581" s="598"/>
      <c r="G2581" s="598"/>
      <c r="H2581" s="598"/>
      <c r="I2581" s="598"/>
      <c r="J2581" s="598"/>
    </row>
    <row r="2582" spans="1:10" ht="18" customHeight="1">
      <c r="A2582" s="613" t="s">
        <v>13981</v>
      </c>
      <c r="B2582" s="611" t="s">
        <v>13677</v>
      </c>
      <c r="C2582" s="613" t="s">
        <v>13676</v>
      </c>
      <c r="D2582" s="613" t="s">
        <v>13675</v>
      </c>
      <c r="E2582" s="684" t="s">
        <v>13674</v>
      </c>
      <c r="F2582" s="684"/>
      <c r="G2582" s="612" t="s">
        <v>13673</v>
      </c>
      <c r="H2582" s="611" t="s">
        <v>13672</v>
      </c>
      <c r="I2582" s="611" t="s">
        <v>13671</v>
      </c>
      <c r="J2582" s="611" t="s">
        <v>13670</v>
      </c>
    </row>
    <row r="2583" spans="1:10" ht="48" customHeight="1">
      <c r="A2583" s="609" t="s">
        <v>13669</v>
      </c>
      <c r="B2583" s="610" t="s">
        <v>14060</v>
      </c>
      <c r="C2583" s="609" t="s">
        <v>20</v>
      </c>
      <c r="D2583" s="609" t="s">
        <v>5857</v>
      </c>
      <c r="E2583" s="685" t="s">
        <v>13693</v>
      </c>
      <c r="F2583" s="685"/>
      <c r="G2583" s="608" t="s">
        <v>1</v>
      </c>
      <c r="H2583" s="607">
        <v>1</v>
      </c>
      <c r="I2583" s="606">
        <v>7283.99</v>
      </c>
      <c r="J2583" s="606">
        <v>7283.99</v>
      </c>
    </row>
    <row r="2584" spans="1:10" ht="60" customHeight="1">
      <c r="A2584" s="617" t="s">
        <v>13683</v>
      </c>
      <c r="B2584" s="618" t="s">
        <v>13730</v>
      </c>
      <c r="C2584" s="617" t="s">
        <v>20</v>
      </c>
      <c r="D2584" s="617" t="s">
        <v>1471</v>
      </c>
      <c r="E2584" s="686" t="s">
        <v>13667</v>
      </c>
      <c r="F2584" s="686"/>
      <c r="G2584" s="616" t="s">
        <v>1470</v>
      </c>
      <c r="H2584" s="615">
        <v>0.84089999999999998</v>
      </c>
      <c r="I2584" s="614">
        <v>96.87</v>
      </c>
      <c r="J2584" s="614">
        <v>81.45</v>
      </c>
    </row>
    <row r="2585" spans="1:10" ht="60" customHeight="1">
      <c r="A2585" s="617" t="s">
        <v>13683</v>
      </c>
      <c r="B2585" s="618" t="s">
        <v>13731</v>
      </c>
      <c r="C2585" s="617" t="s">
        <v>20</v>
      </c>
      <c r="D2585" s="617" t="s">
        <v>1618</v>
      </c>
      <c r="E2585" s="686" t="s">
        <v>13667</v>
      </c>
      <c r="F2585" s="686"/>
      <c r="G2585" s="616" t="s">
        <v>1617</v>
      </c>
      <c r="H2585" s="615">
        <v>2.8283999999999998</v>
      </c>
      <c r="I2585" s="614">
        <v>35.83</v>
      </c>
      <c r="J2585" s="614">
        <v>101.34</v>
      </c>
    </row>
    <row r="2586" spans="1:10" ht="24" customHeight="1">
      <c r="A2586" s="617" t="s">
        <v>13683</v>
      </c>
      <c r="B2586" s="618" t="s">
        <v>13961</v>
      </c>
      <c r="C2586" s="617" t="s">
        <v>20</v>
      </c>
      <c r="D2586" s="617" t="s">
        <v>3352</v>
      </c>
      <c r="E2586" s="686" t="s">
        <v>13755</v>
      </c>
      <c r="F2586" s="686"/>
      <c r="G2586" s="616" t="s">
        <v>1200</v>
      </c>
      <c r="H2586" s="615">
        <v>7.4039999999999999</v>
      </c>
      <c r="I2586" s="614">
        <v>14.12</v>
      </c>
      <c r="J2586" s="614">
        <v>104.54</v>
      </c>
    </row>
    <row r="2587" spans="1:10" ht="24" customHeight="1">
      <c r="A2587" s="617" t="s">
        <v>13683</v>
      </c>
      <c r="B2587" s="618" t="s">
        <v>13965</v>
      </c>
      <c r="C2587" s="617" t="s">
        <v>20</v>
      </c>
      <c r="D2587" s="617" t="s">
        <v>3354</v>
      </c>
      <c r="E2587" s="686" t="s">
        <v>13755</v>
      </c>
      <c r="F2587" s="686"/>
      <c r="G2587" s="616" t="s">
        <v>1200</v>
      </c>
      <c r="H2587" s="615">
        <v>9.1316000000000006</v>
      </c>
      <c r="I2587" s="614">
        <v>13.74</v>
      </c>
      <c r="J2587" s="614">
        <v>125.46</v>
      </c>
    </row>
    <row r="2588" spans="1:10" ht="24" customHeight="1">
      <c r="A2588" s="617" t="s">
        <v>13683</v>
      </c>
      <c r="B2588" s="618" t="s">
        <v>13831</v>
      </c>
      <c r="C2588" s="617" t="s">
        <v>20</v>
      </c>
      <c r="D2588" s="617" t="s">
        <v>3478</v>
      </c>
      <c r="E2588" s="686" t="s">
        <v>13755</v>
      </c>
      <c r="F2588" s="686"/>
      <c r="G2588" s="616" t="s">
        <v>415</v>
      </c>
      <c r="H2588" s="615">
        <v>0.22770000000000001</v>
      </c>
      <c r="I2588" s="614">
        <v>625.58000000000004</v>
      </c>
      <c r="J2588" s="614">
        <v>142.44</v>
      </c>
    </row>
    <row r="2589" spans="1:10" ht="24" customHeight="1">
      <c r="A2589" s="617" t="s">
        <v>13683</v>
      </c>
      <c r="B2589" s="618" t="s">
        <v>13830</v>
      </c>
      <c r="C2589" s="617" t="s">
        <v>20</v>
      </c>
      <c r="D2589" s="617" t="s">
        <v>3476</v>
      </c>
      <c r="E2589" s="686" t="s">
        <v>13755</v>
      </c>
      <c r="F2589" s="686"/>
      <c r="G2589" s="616" t="s">
        <v>415</v>
      </c>
      <c r="H2589" s="615">
        <v>0.22420000000000001</v>
      </c>
      <c r="I2589" s="614">
        <v>649.35</v>
      </c>
      <c r="J2589" s="614">
        <v>145.58000000000001</v>
      </c>
    </row>
    <row r="2590" spans="1:10" ht="36" customHeight="1">
      <c r="A2590" s="617" t="s">
        <v>13683</v>
      </c>
      <c r="B2590" s="618" t="s">
        <v>13761</v>
      </c>
      <c r="C2590" s="617" t="s">
        <v>20</v>
      </c>
      <c r="D2590" s="617" t="s">
        <v>3588</v>
      </c>
      <c r="E2590" s="686" t="s">
        <v>13755</v>
      </c>
      <c r="F2590" s="686"/>
      <c r="G2590" s="616" t="s">
        <v>415</v>
      </c>
      <c r="H2590" s="615">
        <v>0.86799999999999999</v>
      </c>
      <c r="I2590" s="614">
        <v>1892.23</v>
      </c>
      <c r="J2590" s="614">
        <v>1642.45</v>
      </c>
    </row>
    <row r="2591" spans="1:10" ht="36" customHeight="1">
      <c r="A2591" s="617" t="s">
        <v>13683</v>
      </c>
      <c r="B2591" s="618" t="s">
        <v>13741</v>
      </c>
      <c r="C2591" s="617" t="s">
        <v>20</v>
      </c>
      <c r="D2591" s="617" t="s">
        <v>6299</v>
      </c>
      <c r="E2591" s="686" t="s">
        <v>13736</v>
      </c>
      <c r="F2591" s="686"/>
      <c r="G2591" s="616" t="s">
        <v>415</v>
      </c>
      <c r="H2591" s="615">
        <v>1.159</v>
      </c>
      <c r="I2591" s="614">
        <v>142.83000000000001</v>
      </c>
      <c r="J2591" s="614">
        <v>165.53</v>
      </c>
    </row>
    <row r="2592" spans="1:10" ht="36" customHeight="1">
      <c r="A2592" s="617" t="s">
        <v>13683</v>
      </c>
      <c r="B2592" s="618" t="s">
        <v>13968</v>
      </c>
      <c r="C2592" s="617" t="s">
        <v>20</v>
      </c>
      <c r="D2592" s="617" t="s">
        <v>7254</v>
      </c>
      <c r="E2592" s="686" t="s">
        <v>13690</v>
      </c>
      <c r="F2592" s="686"/>
      <c r="G2592" s="616" t="s">
        <v>415</v>
      </c>
      <c r="H2592" s="615">
        <v>0.70520000000000005</v>
      </c>
      <c r="I2592" s="614">
        <v>415.1</v>
      </c>
      <c r="J2592" s="614">
        <v>292.72000000000003</v>
      </c>
    </row>
    <row r="2593" spans="1:10" ht="24" customHeight="1">
      <c r="A2593" s="617" t="s">
        <v>13683</v>
      </c>
      <c r="B2593" s="618" t="s">
        <v>13691</v>
      </c>
      <c r="C2593" s="617" t="s">
        <v>20</v>
      </c>
      <c r="D2593" s="617" t="s">
        <v>7721</v>
      </c>
      <c r="E2593" s="686" t="s">
        <v>13690</v>
      </c>
      <c r="F2593" s="686"/>
      <c r="G2593" s="616" t="s">
        <v>3</v>
      </c>
      <c r="H2593" s="615">
        <v>59.191800000000001</v>
      </c>
      <c r="I2593" s="614">
        <v>14.02</v>
      </c>
      <c r="J2593" s="614">
        <v>829.86</v>
      </c>
    </row>
    <row r="2594" spans="1:10" ht="24" customHeight="1">
      <c r="A2594" s="617" t="s">
        <v>13683</v>
      </c>
      <c r="B2594" s="618" t="s">
        <v>13733</v>
      </c>
      <c r="C2594" s="617" t="s">
        <v>20</v>
      </c>
      <c r="D2594" s="617" t="s">
        <v>7714</v>
      </c>
      <c r="E2594" s="686" t="s">
        <v>13690</v>
      </c>
      <c r="F2594" s="686"/>
      <c r="G2594" s="616" t="s">
        <v>3</v>
      </c>
      <c r="H2594" s="615">
        <v>59.191800000000001</v>
      </c>
      <c r="I2594" s="614">
        <v>17.670000000000002</v>
      </c>
      <c r="J2594" s="614">
        <v>1045.9100000000001</v>
      </c>
    </row>
    <row r="2595" spans="1:10" ht="24" customHeight="1">
      <c r="A2595" s="604" t="s">
        <v>13666</v>
      </c>
      <c r="B2595" s="605" t="s">
        <v>14059</v>
      </c>
      <c r="C2595" s="604" t="s">
        <v>20</v>
      </c>
      <c r="D2595" s="604" t="s">
        <v>8578</v>
      </c>
      <c r="E2595" s="682" t="s">
        <v>13664</v>
      </c>
      <c r="F2595" s="682"/>
      <c r="G2595" s="603" t="s">
        <v>1</v>
      </c>
      <c r="H2595" s="602">
        <v>538.38599999999997</v>
      </c>
      <c r="I2595" s="601">
        <v>3.98</v>
      </c>
      <c r="J2595" s="601">
        <v>2142.77</v>
      </c>
    </row>
    <row r="2596" spans="1:10" ht="24" customHeight="1">
      <c r="A2596" s="604" t="s">
        <v>13666</v>
      </c>
      <c r="B2596" s="605" t="s">
        <v>14058</v>
      </c>
      <c r="C2596" s="604" t="s">
        <v>20</v>
      </c>
      <c r="D2596" s="604" t="s">
        <v>9091</v>
      </c>
      <c r="E2596" s="682" t="s">
        <v>13664</v>
      </c>
      <c r="F2596" s="682"/>
      <c r="G2596" s="603" t="s">
        <v>1</v>
      </c>
      <c r="H2596" s="602">
        <v>77.7</v>
      </c>
      <c r="I2596" s="601">
        <v>2.4700000000000002</v>
      </c>
      <c r="J2596" s="601">
        <v>191.91</v>
      </c>
    </row>
    <row r="2597" spans="1:10" ht="24" customHeight="1">
      <c r="A2597" s="604" t="s">
        <v>13666</v>
      </c>
      <c r="B2597" s="605" t="s">
        <v>13740</v>
      </c>
      <c r="C2597" s="604" t="s">
        <v>20</v>
      </c>
      <c r="D2597" s="604" t="s">
        <v>11540</v>
      </c>
      <c r="E2597" s="682" t="s">
        <v>13664</v>
      </c>
      <c r="F2597" s="682"/>
      <c r="G2597" s="603" t="s">
        <v>415</v>
      </c>
      <c r="H2597" s="602">
        <v>3.0623999999999998</v>
      </c>
      <c r="I2597" s="601">
        <v>88.83</v>
      </c>
      <c r="J2597" s="601">
        <v>272.02999999999997</v>
      </c>
    </row>
    <row r="2598" spans="1:10" ht="25.5">
      <c r="A2598" s="600"/>
      <c r="B2598" s="600"/>
      <c r="C2598" s="600"/>
      <c r="D2598" s="600"/>
      <c r="E2598" s="600" t="s">
        <v>13662</v>
      </c>
      <c r="F2598" s="599">
        <v>1262.9468651526677</v>
      </c>
      <c r="G2598" s="600" t="s">
        <v>13661</v>
      </c>
      <c r="H2598" s="599">
        <v>1061.6300000000001</v>
      </c>
      <c r="I2598" s="600" t="s">
        <v>13660</v>
      </c>
      <c r="J2598" s="599">
        <v>2324.58</v>
      </c>
    </row>
    <row r="2599" spans="1:10" ht="15" thickBot="1">
      <c r="A2599" s="600"/>
      <c r="B2599" s="600"/>
      <c r="C2599" s="600"/>
      <c r="D2599" s="600"/>
      <c r="E2599" s="600" t="s">
        <v>13659</v>
      </c>
      <c r="F2599" s="599">
        <v>2017.66</v>
      </c>
      <c r="G2599" s="600"/>
      <c r="H2599" s="683" t="s">
        <v>13658</v>
      </c>
      <c r="I2599" s="683"/>
      <c r="J2599" s="599">
        <v>9301.65</v>
      </c>
    </row>
    <row r="2600" spans="1:10" ht="0.95" customHeight="1" thickTop="1">
      <c r="A2600" s="598"/>
      <c r="B2600" s="598"/>
      <c r="C2600" s="598"/>
      <c r="D2600" s="598"/>
      <c r="E2600" s="598"/>
      <c r="F2600" s="598"/>
      <c r="G2600" s="598"/>
      <c r="H2600" s="598"/>
      <c r="I2600" s="598"/>
      <c r="J2600" s="598"/>
    </row>
    <row r="2601" spans="1:10" ht="18" customHeight="1">
      <c r="A2601" s="613" t="s">
        <v>13981</v>
      </c>
      <c r="B2601" s="611" t="s">
        <v>13677</v>
      </c>
      <c r="C2601" s="613" t="s">
        <v>13676</v>
      </c>
      <c r="D2601" s="613" t="s">
        <v>13675</v>
      </c>
      <c r="E2601" s="684" t="s">
        <v>13674</v>
      </c>
      <c r="F2601" s="684"/>
      <c r="G2601" s="612" t="s">
        <v>13673</v>
      </c>
      <c r="H2601" s="611" t="s">
        <v>13672</v>
      </c>
      <c r="I2601" s="611" t="s">
        <v>13671</v>
      </c>
      <c r="J2601" s="611" t="s">
        <v>13670</v>
      </c>
    </row>
    <row r="2602" spans="1:10" ht="24" customHeight="1">
      <c r="A2602" s="609" t="s">
        <v>13669</v>
      </c>
      <c r="B2602" s="610" t="s">
        <v>14057</v>
      </c>
      <c r="C2602" s="609" t="s">
        <v>20</v>
      </c>
      <c r="D2602" s="609" t="s">
        <v>5860</v>
      </c>
      <c r="E2602" s="685" t="s">
        <v>13693</v>
      </c>
      <c r="F2602" s="685"/>
      <c r="G2602" s="608" t="s">
        <v>1</v>
      </c>
      <c r="H2602" s="607">
        <v>1</v>
      </c>
      <c r="I2602" s="606">
        <v>23.4</v>
      </c>
      <c r="J2602" s="606">
        <v>23.4</v>
      </c>
    </row>
    <row r="2603" spans="1:10" ht="36" customHeight="1">
      <c r="A2603" s="617" t="s">
        <v>13683</v>
      </c>
      <c r="B2603" s="618" t="s">
        <v>13738</v>
      </c>
      <c r="C2603" s="617" t="s">
        <v>20</v>
      </c>
      <c r="D2603" s="617" t="s">
        <v>6293</v>
      </c>
      <c r="E2603" s="686" t="s">
        <v>13736</v>
      </c>
      <c r="F2603" s="686"/>
      <c r="G2603" s="616" t="s">
        <v>415</v>
      </c>
      <c r="H2603" s="615">
        <v>1.41E-2</v>
      </c>
      <c r="I2603" s="614">
        <v>162.22999999999999</v>
      </c>
      <c r="J2603" s="614">
        <v>2.2799999999999998</v>
      </c>
    </row>
    <row r="2604" spans="1:10" ht="24" customHeight="1">
      <c r="A2604" s="617" t="s">
        <v>13683</v>
      </c>
      <c r="B2604" s="618" t="s">
        <v>13691</v>
      </c>
      <c r="C2604" s="617" t="s">
        <v>20</v>
      </c>
      <c r="D2604" s="617" t="s">
        <v>7721</v>
      </c>
      <c r="E2604" s="686" t="s">
        <v>13690</v>
      </c>
      <c r="F2604" s="686"/>
      <c r="G2604" s="616" t="s">
        <v>3</v>
      </c>
      <c r="H2604" s="615">
        <v>0.16930000000000001</v>
      </c>
      <c r="I2604" s="614">
        <v>14.02</v>
      </c>
      <c r="J2604" s="614">
        <v>2.37</v>
      </c>
    </row>
    <row r="2605" spans="1:10" ht="24" customHeight="1">
      <c r="A2605" s="617" t="s">
        <v>13683</v>
      </c>
      <c r="B2605" s="618" t="s">
        <v>13733</v>
      </c>
      <c r="C2605" s="617" t="s">
        <v>20</v>
      </c>
      <c r="D2605" s="617" t="s">
        <v>7714</v>
      </c>
      <c r="E2605" s="686" t="s">
        <v>13690</v>
      </c>
      <c r="F2605" s="686"/>
      <c r="G2605" s="616" t="s">
        <v>3</v>
      </c>
      <c r="H2605" s="615">
        <v>0.16930000000000001</v>
      </c>
      <c r="I2605" s="614">
        <v>17.670000000000002</v>
      </c>
      <c r="J2605" s="614">
        <v>2.99</v>
      </c>
    </row>
    <row r="2606" spans="1:10" ht="24" customHeight="1">
      <c r="A2606" s="604" t="s">
        <v>13666</v>
      </c>
      <c r="B2606" s="605" t="s">
        <v>14056</v>
      </c>
      <c r="C2606" s="604" t="s">
        <v>20</v>
      </c>
      <c r="D2606" s="604" t="s">
        <v>9021</v>
      </c>
      <c r="E2606" s="682" t="s">
        <v>13664</v>
      </c>
      <c r="F2606" s="682"/>
      <c r="G2606" s="603" t="s">
        <v>1</v>
      </c>
      <c r="H2606" s="602">
        <v>1</v>
      </c>
      <c r="I2606" s="601">
        <v>15.76</v>
      </c>
      <c r="J2606" s="601">
        <v>15.76</v>
      </c>
    </row>
    <row r="2607" spans="1:10" ht="25.5">
      <c r="A2607" s="600"/>
      <c r="B2607" s="600"/>
      <c r="C2607" s="600"/>
      <c r="D2607" s="600"/>
      <c r="E2607" s="600" t="s">
        <v>13662</v>
      </c>
      <c r="F2607" s="599">
        <v>2.6784744105183091</v>
      </c>
      <c r="G2607" s="600" t="s">
        <v>13661</v>
      </c>
      <c r="H2607" s="599">
        <v>2.25</v>
      </c>
      <c r="I2607" s="600" t="s">
        <v>13660</v>
      </c>
      <c r="J2607" s="599">
        <v>4.93</v>
      </c>
    </row>
    <row r="2608" spans="1:10" ht="15" thickBot="1">
      <c r="A2608" s="600"/>
      <c r="B2608" s="600"/>
      <c r="C2608" s="600"/>
      <c r="D2608" s="600"/>
      <c r="E2608" s="600" t="s">
        <v>13659</v>
      </c>
      <c r="F2608" s="599">
        <v>6.48</v>
      </c>
      <c r="G2608" s="600"/>
      <c r="H2608" s="683" t="s">
        <v>13658</v>
      </c>
      <c r="I2608" s="683"/>
      <c r="J2608" s="599">
        <v>29.88</v>
      </c>
    </row>
    <row r="2609" spans="1:10" ht="0.95" customHeight="1" thickTop="1">
      <c r="A2609" s="598"/>
      <c r="B2609" s="598"/>
      <c r="C2609" s="598"/>
      <c r="D2609" s="598"/>
      <c r="E2609" s="598"/>
      <c r="F2609" s="598"/>
      <c r="G2609" s="598"/>
      <c r="H2609" s="598"/>
      <c r="I2609" s="598"/>
      <c r="J2609" s="598"/>
    </row>
    <row r="2610" spans="1:10" ht="18" customHeight="1">
      <c r="A2610" s="613" t="s">
        <v>13981</v>
      </c>
      <c r="B2610" s="611" t="s">
        <v>13677</v>
      </c>
      <c r="C2610" s="613" t="s">
        <v>13676</v>
      </c>
      <c r="D2610" s="613" t="s">
        <v>13675</v>
      </c>
      <c r="E2610" s="684" t="s">
        <v>13674</v>
      </c>
      <c r="F2610" s="684"/>
      <c r="G2610" s="612" t="s">
        <v>13673</v>
      </c>
      <c r="H2610" s="611" t="s">
        <v>13672</v>
      </c>
      <c r="I2610" s="611" t="s">
        <v>13671</v>
      </c>
      <c r="J2610" s="611" t="s">
        <v>13670</v>
      </c>
    </row>
    <row r="2611" spans="1:10" ht="48" customHeight="1">
      <c r="A2611" s="609" t="s">
        <v>13669</v>
      </c>
      <c r="B2611" s="610" t="s">
        <v>14055</v>
      </c>
      <c r="C2611" s="609" t="s">
        <v>20</v>
      </c>
      <c r="D2611" s="609" t="s">
        <v>6010</v>
      </c>
      <c r="E2611" s="685" t="s">
        <v>13693</v>
      </c>
      <c r="F2611" s="685"/>
      <c r="G2611" s="608" t="s">
        <v>0</v>
      </c>
      <c r="H2611" s="607">
        <v>1</v>
      </c>
      <c r="I2611" s="606">
        <v>12.52</v>
      </c>
      <c r="J2611" s="606">
        <v>12.52</v>
      </c>
    </row>
    <row r="2612" spans="1:10" ht="24" customHeight="1">
      <c r="A2612" s="617" t="s">
        <v>13683</v>
      </c>
      <c r="B2612" s="618" t="s">
        <v>13692</v>
      </c>
      <c r="C2612" s="617" t="s">
        <v>20</v>
      </c>
      <c r="D2612" s="617" t="s">
        <v>7680</v>
      </c>
      <c r="E2612" s="686" t="s">
        <v>13690</v>
      </c>
      <c r="F2612" s="686"/>
      <c r="G2612" s="616" t="s">
        <v>3</v>
      </c>
      <c r="H2612" s="615">
        <v>0.161</v>
      </c>
      <c r="I2612" s="614">
        <v>17.66</v>
      </c>
      <c r="J2612" s="614">
        <v>2.84</v>
      </c>
    </row>
    <row r="2613" spans="1:10" ht="24" customHeight="1">
      <c r="A2613" s="617" t="s">
        <v>13683</v>
      </c>
      <c r="B2613" s="618" t="s">
        <v>14054</v>
      </c>
      <c r="C2613" s="617" t="s">
        <v>20</v>
      </c>
      <c r="D2613" s="617" t="s">
        <v>7663</v>
      </c>
      <c r="E2613" s="686" t="s">
        <v>13690</v>
      </c>
      <c r="F2613" s="686"/>
      <c r="G2613" s="616" t="s">
        <v>3</v>
      </c>
      <c r="H2613" s="615">
        <v>2.3E-2</v>
      </c>
      <c r="I2613" s="614">
        <v>13.48</v>
      </c>
      <c r="J2613" s="614">
        <v>0.31</v>
      </c>
    </row>
    <row r="2614" spans="1:10" ht="36" customHeight="1">
      <c r="A2614" s="604" t="s">
        <v>13666</v>
      </c>
      <c r="B2614" s="605" t="s">
        <v>14053</v>
      </c>
      <c r="C2614" s="604" t="s">
        <v>20</v>
      </c>
      <c r="D2614" s="604" t="s">
        <v>8440</v>
      </c>
      <c r="E2614" s="682" t="s">
        <v>13664</v>
      </c>
      <c r="F2614" s="682"/>
      <c r="G2614" s="603" t="s">
        <v>1</v>
      </c>
      <c r="H2614" s="602">
        <v>4</v>
      </c>
      <c r="I2614" s="601">
        <v>0.65</v>
      </c>
      <c r="J2614" s="601">
        <v>2.6</v>
      </c>
    </row>
    <row r="2615" spans="1:10" ht="24" customHeight="1">
      <c r="A2615" s="604" t="s">
        <v>13666</v>
      </c>
      <c r="B2615" s="605" t="s">
        <v>14052</v>
      </c>
      <c r="C2615" s="604" t="s">
        <v>20</v>
      </c>
      <c r="D2615" s="604" t="s">
        <v>9283</v>
      </c>
      <c r="E2615" s="682" t="s">
        <v>13664</v>
      </c>
      <c r="F2615" s="682"/>
      <c r="G2615" s="603" t="s">
        <v>1</v>
      </c>
      <c r="H2615" s="602">
        <v>1.333</v>
      </c>
      <c r="I2615" s="601">
        <v>0.61</v>
      </c>
      <c r="J2615" s="601">
        <v>0.81</v>
      </c>
    </row>
    <row r="2616" spans="1:10" ht="24" customHeight="1">
      <c r="A2616" s="604" t="s">
        <v>13666</v>
      </c>
      <c r="B2616" s="605" t="s">
        <v>14051</v>
      </c>
      <c r="C2616" s="604" t="s">
        <v>20</v>
      </c>
      <c r="D2616" s="604" t="s">
        <v>11600</v>
      </c>
      <c r="E2616" s="682" t="s">
        <v>13664</v>
      </c>
      <c r="F2616" s="682"/>
      <c r="G2616" s="603" t="s">
        <v>0</v>
      </c>
      <c r="H2616" s="602">
        <v>0.29299999999999998</v>
      </c>
      <c r="I2616" s="601">
        <v>13.51</v>
      </c>
      <c r="J2616" s="601">
        <v>3.95</v>
      </c>
    </row>
    <row r="2617" spans="1:10" ht="24" customHeight="1">
      <c r="A2617" s="604" t="s">
        <v>13666</v>
      </c>
      <c r="B2617" s="605" t="s">
        <v>14050</v>
      </c>
      <c r="C2617" s="604" t="s">
        <v>20</v>
      </c>
      <c r="D2617" s="604" t="s">
        <v>11745</v>
      </c>
      <c r="E2617" s="682" t="s">
        <v>13664</v>
      </c>
      <c r="F2617" s="682"/>
      <c r="G2617" s="603" t="s">
        <v>1</v>
      </c>
      <c r="H2617" s="602">
        <v>4</v>
      </c>
      <c r="I2617" s="601">
        <v>0.15</v>
      </c>
      <c r="J2617" s="601">
        <v>0.6</v>
      </c>
    </row>
    <row r="2618" spans="1:10" ht="24" customHeight="1">
      <c r="A2618" s="604" t="s">
        <v>13666</v>
      </c>
      <c r="B2618" s="605" t="s">
        <v>14049</v>
      </c>
      <c r="C2618" s="604" t="s">
        <v>20</v>
      </c>
      <c r="D2618" s="604" t="s">
        <v>13175</v>
      </c>
      <c r="E2618" s="682" t="s">
        <v>13664</v>
      </c>
      <c r="F2618" s="682"/>
      <c r="G2618" s="603" t="s">
        <v>0</v>
      </c>
      <c r="H2618" s="602">
        <v>0.46700000000000003</v>
      </c>
      <c r="I2618" s="601">
        <v>3.02</v>
      </c>
      <c r="J2618" s="601">
        <v>1.41</v>
      </c>
    </row>
    <row r="2619" spans="1:10" ht="25.5">
      <c r="A2619" s="600"/>
      <c r="B2619" s="600"/>
      <c r="C2619" s="600"/>
      <c r="D2619" s="600"/>
      <c r="E2619" s="600" t="s">
        <v>13662</v>
      </c>
      <c r="F2619" s="599">
        <v>1.3745517765945887</v>
      </c>
      <c r="G2619" s="600" t="s">
        <v>13661</v>
      </c>
      <c r="H2619" s="599">
        <v>1.1599999999999999</v>
      </c>
      <c r="I2619" s="600" t="s">
        <v>13660</v>
      </c>
      <c r="J2619" s="599">
        <v>2.5299999999999998</v>
      </c>
    </row>
    <row r="2620" spans="1:10" ht="15" thickBot="1">
      <c r="A2620" s="600"/>
      <c r="B2620" s="600"/>
      <c r="C2620" s="600"/>
      <c r="D2620" s="600"/>
      <c r="E2620" s="600" t="s">
        <v>13659</v>
      </c>
      <c r="F2620" s="599">
        <v>3.46</v>
      </c>
      <c r="G2620" s="600"/>
      <c r="H2620" s="683" t="s">
        <v>13658</v>
      </c>
      <c r="I2620" s="683"/>
      <c r="J2620" s="599">
        <v>15.98</v>
      </c>
    </row>
    <row r="2621" spans="1:10" ht="0.95" customHeight="1" thickTop="1">
      <c r="A2621" s="598"/>
      <c r="B2621" s="598"/>
      <c r="C2621" s="598"/>
      <c r="D2621" s="598"/>
      <c r="E2621" s="598"/>
      <c r="F2621" s="598"/>
      <c r="G2621" s="598"/>
      <c r="H2621" s="598"/>
      <c r="I2621" s="598"/>
      <c r="J2621" s="598"/>
    </row>
    <row r="2622" spans="1:10" ht="18" customHeight="1">
      <c r="A2622" s="613" t="s">
        <v>13981</v>
      </c>
      <c r="B2622" s="611" t="s">
        <v>13677</v>
      </c>
      <c r="C2622" s="613" t="s">
        <v>13676</v>
      </c>
      <c r="D2622" s="613" t="s">
        <v>13675</v>
      </c>
      <c r="E2622" s="684" t="s">
        <v>13674</v>
      </c>
      <c r="F2622" s="684"/>
      <c r="G2622" s="612" t="s">
        <v>13673</v>
      </c>
      <c r="H2622" s="611" t="s">
        <v>13672</v>
      </c>
      <c r="I2622" s="611" t="s">
        <v>13671</v>
      </c>
      <c r="J2622" s="611" t="s">
        <v>13670</v>
      </c>
    </row>
    <row r="2623" spans="1:10" ht="24" customHeight="1">
      <c r="A2623" s="609" t="s">
        <v>13669</v>
      </c>
      <c r="B2623" s="610" t="s">
        <v>14048</v>
      </c>
      <c r="C2623" s="609" t="s">
        <v>20</v>
      </c>
      <c r="D2623" s="609" t="s">
        <v>6182</v>
      </c>
      <c r="E2623" s="685" t="s">
        <v>13736</v>
      </c>
      <c r="F2623" s="685"/>
      <c r="G2623" s="608" t="s">
        <v>415</v>
      </c>
      <c r="H2623" s="607">
        <v>1</v>
      </c>
      <c r="I2623" s="606">
        <v>55.46</v>
      </c>
      <c r="J2623" s="606">
        <v>55.46</v>
      </c>
    </row>
    <row r="2624" spans="1:10" ht="24" customHeight="1">
      <c r="A2624" s="617" t="s">
        <v>13683</v>
      </c>
      <c r="B2624" s="618" t="s">
        <v>13691</v>
      </c>
      <c r="C2624" s="617" t="s">
        <v>20</v>
      </c>
      <c r="D2624" s="617" t="s">
        <v>7721</v>
      </c>
      <c r="E2624" s="686" t="s">
        <v>13690</v>
      </c>
      <c r="F2624" s="686"/>
      <c r="G2624" s="616" t="s">
        <v>3</v>
      </c>
      <c r="H2624" s="615">
        <v>3.956</v>
      </c>
      <c r="I2624" s="614">
        <v>14.02</v>
      </c>
      <c r="J2624" s="614">
        <v>55.46</v>
      </c>
    </row>
    <row r="2625" spans="1:10" ht="25.5">
      <c r="A2625" s="600"/>
      <c r="B2625" s="600"/>
      <c r="C2625" s="600"/>
      <c r="D2625" s="600"/>
      <c r="E2625" s="600" t="s">
        <v>13662</v>
      </c>
      <c r="F2625" s="599">
        <v>22.177550798652614</v>
      </c>
      <c r="G2625" s="600" t="s">
        <v>13661</v>
      </c>
      <c r="H2625" s="599">
        <v>18.64</v>
      </c>
      <c r="I2625" s="600" t="s">
        <v>13660</v>
      </c>
      <c r="J2625" s="599">
        <v>40.82</v>
      </c>
    </row>
    <row r="2626" spans="1:10" ht="15" thickBot="1">
      <c r="A2626" s="600"/>
      <c r="B2626" s="600"/>
      <c r="C2626" s="600"/>
      <c r="D2626" s="600"/>
      <c r="E2626" s="600" t="s">
        <v>13659</v>
      </c>
      <c r="F2626" s="599">
        <v>15.36</v>
      </c>
      <c r="G2626" s="600"/>
      <c r="H2626" s="683" t="s">
        <v>13658</v>
      </c>
      <c r="I2626" s="683"/>
      <c r="J2626" s="599">
        <v>70.819999999999993</v>
      </c>
    </row>
    <row r="2627" spans="1:10" ht="0.95" customHeight="1" thickTop="1">
      <c r="A2627" s="598"/>
      <c r="B2627" s="598"/>
      <c r="C2627" s="598"/>
      <c r="D2627" s="598"/>
      <c r="E2627" s="598"/>
      <c r="F2627" s="598"/>
      <c r="G2627" s="598"/>
      <c r="H2627" s="598"/>
      <c r="I2627" s="598"/>
      <c r="J2627" s="598"/>
    </row>
    <row r="2628" spans="1:10" ht="18" customHeight="1">
      <c r="A2628" s="613" t="s">
        <v>13981</v>
      </c>
      <c r="B2628" s="611" t="s">
        <v>13677</v>
      </c>
      <c r="C2628" s="613" t="s">
        <v>13676</v>
      </c>
      <c r="D2628" s="613" t="s">
        <v>13675</v>
      </c>
      <c r="E2628" s="684" t="s">
        <v>13674</v>
      </c>
      <c r="F2628" s="684"/>
      <c r="G2628" s="612" t="s">
        <v>13673</v>
      </c>
      <c r="H2628" s="611" t="s">
        <v>13672</v>
      </c>
      <c r="I2628" s="611" t="s">
        <v>13671</v>
      </c>
      <c r="J2628" s="611" t="s">
        <v>13670</v>
      </c>
    </row>
    <row r="2629" spans="1:10" ht="60" customHeight="1">
      <c r="A2629" s="609" t="s">
        <v>13669</v>
      </c>
      <c r="B2629" s="610" t="s">
        <v>14047</v>
      </c>
      <c r="C2629" s="609" t="s">
        <v>20</v>
      </c>
      <c r="D2629" s="609" t="s">
        <v>6333</v>
      </c>
      <c r="E2629" s="685" t="s">
        <v>14032</v>
      </c>
      <c r="F2629" s="685"/>
      <c r="G2629" s="608" t="s">
        <v>399</v>
      </c>
      <c r="H2629" s="607">
        <v>1</v>
      </c>
      <c r="I2629" s="606">
        <v>63.4</v>
      </c>
      <c r="J2629" s="606">
        <v>63.4</v>
      </c>
    </row>
    <row r="2630" spans="1:10" ht="48" customHeight="1">
      <c r="A2630" s="617" t="s">
        <v>13683</v>
      </c>
      <c r="B2630" s="618" t="s">
        <v>13974</v>
      </c>
      <c r="C2630" s="617" t="s">
        <v>20</v>
      </c>
      <c r="D2630" s="617" t="s">
        <v>7149</v>
      </c>
      <c r="E2630" s="686" t="s">
        <v>13690</v>
      </c>
      <c r="F2630" s="686"/>
      <c r="G2630" s="616" t="s">
        <v>415</v>
      </c>
      <c r="H2630" s="615">
        <v>9.7999999999999997E-3</v>
      </c>
      <c r="I2630" s="614">
        <v>394.02</v>
      </c>
      <c r="J2630" s="614">
        <v>3.86</v>
      </c>
    </row>
    <row r="2631" spans="1:10" ht="24" customHeight="1">
      <c r="A2631" s="617" t="s">
        <v>13683</v>
      </c>
      <c r="B2631" s="618" t="s">
        <v>13691</v>
      </c>
      <c r="C2631" s="617" t="s">
        <v>20</v>
      </c>
      <c r="D2631" s="617" t="s">
        <v>7721</v>
      </c>
      <c r="E2631" s="686" t="s">
        <v>13690</v>
      </c>
      <c r="F2631" s="686"/>
      <c r="G2631" s="616" t="s">
        <v>3</v>
      </c>
      <c r="H2631" s="615">
        <v>0.68500000000000005</v>
      </c>
      <c r="I2631" s="614">
        <v>14.02</v>
      </c>
      <c r="J2631" s="614">
        <v>9.6</v>
      </c>
    </row>
    <row r="2632" spans="1:10" ht="24" customHeight="1">
      <c r="A2632" s="617" t="s">
        <v>13683</v>
      </c>
      <c r="B2632" s="618" t="s">
        <v>13733</v>
      </c>
      <c r="C2632" s="617" t="s">
        <v>20</v>
      </c>
      <c r="D2632" s="617" t="s">
        <v>7714</v>
      </c>
      <c r="E2632" s="686" t="s">
        <v>13690</v>
      </c>
      <c r="F2632" s="686"/>
      <c r="G2632" s="616" t="s">
        <v>3</v>
      </c>
      <c r="H2632" s="615">
        <v>1.37</v>
      </c>
      <c r="I2632" s="614">
        <v>17.670000000000002</v>
      </c>
      <c r="J2632" s="614">
        <v>24.2</v>
      </c>
    </row>
    <row r="2633" spans="1:10" ht="24" customHeight="1">
      <c r="A2633" s="604" t="s">
        <v>13666</v>
      </c>
      <c r="B2633" s="605" t="s">
        <v>14046</v>
      </c>
      <c r="C2633" s="604" t="s">
        <v>20</v>
      </c>
      <c r="D2633" s="604" t="s">
        <v>8552</v>
      </c>
      <c r="E2633" s="682" t="s">
        <v>13664</v>
      </c>
      <c r="F2633" s="682"/>
      <c r="G2633" s="603" t="s">
        <v>14045</v>
      </c>
      <c r="H2633" s="602">
        <v>2.793E-2</v>
      </c>
      <c r="I2633" s="601">
        <v>867.84</v>
      </c>
      <c r="J2633" s="601">
        <v>24.23</v>
      </c>
    </row>
    <row r="2634" spans="1:10" ht="24" customHeight="1">
      <c r="A2634" s="604" t="s">
        <v>13666</v>
      </c>
      <c r="B2634" s="605" t="s">
        <v>14041</v>
      </c>
      <c r="C2634" s="604" t="s">
        <v>20</v>
      </c>
      <c r="D2634" s="604" t="s">
        <v>11620</v>
      </c>
      <c r="E2634" s="682" t="s">
        <v>13664</v>
      </c>
      <c r="F2634" s="682"/>
      <c r="G2634" s="603" t="s">
        <v>14040</v>
      </c>
      <c r="H2634" s="602">
        <v>5.0000000000000001E-3</v>
      </c>
      <c r="I2634" s="601">
        <v>38.46</v>
      </c>
      <c r="J2634" s="601">
        <v>0.19</v>
      </c>
    </row>
    <row r="2635" spans="1:10" ht="36" customHeight="1">
      <c r="A2635" s="604" t="s">
        <v>13666</v>
      </c>
      <c r="B2635" s="605" t="s">
        <v>14044</v>
      </c>
      <c r="C2635" s="604" t="s">
        <v>20</v>
      </c>
      <c r="D2635" s="604" t="s">
        <v>12479</v>
      </c>
      <c r="E2635" s="682" t="s">
        <v>13664</v>
      </c>
      <c r="F2635" s="682"/>
      <c r="G2635" s="603" t="s">
        <v>0</v>
      </c>
      <c r="H2635" s="602">
        <v>0.42</v>
      </c>
      <c r="I2635" s="601">
        <v>3.16</v>
      </c>
      <c r="J2635" s="601">
        <v>1.32</v>
      </c>
    </row>
    <row r="2636" spans="1:10" ht="25.5">
      <c r="A2636" s="600"/>
      <c r="B2636" s="600"/>
      <c r="C2636" s="600"/>
      <c r="D2636" s="600"/>
      <c r="E2636" s="600" t="s">
        <v>13662</v>
      </c>
      <c r="F2636" s="599">
        <v>14.381180049983701</v>
      </c>
      <c r="G2636" s="600" t="s">
        <v>13661</v>
      </c>
      <c r="H2636" s="599">
        <v>12.09</v>
      </c>
      <c r="I2636" s="600" t="s">
        <v>13660</v>
      </c>
      <c r="J2636" s="599">
        <v>26.47</v>
      </c>
    </row>
    <row r="2637" spans="1:10" ht="15" thickBot="1">
      <c r="A2637" s="600"/>
      <c r="B2637" s="600"/>
      <c r="C2637" s="600"/>
      <c r="D2637" s="600"/>
      <c r="E2637" s="600" t="s">
        <v>13659</v>
      </c>
      <c r="F2637" s="599">
        <v>17.559999999999999</v>
      </c>
      <c r="G2637" s="600"/>
      <c r="H2637" s="683" t="s">
        <v>13658</v>
      </c>
      <c r="I2637" s="683"/>
      <c r="J2637" s="599">
        <v>80.959999999999994</v>
      </c>
    </row>
    <row r="2638" spans="1:10" ht="0.95" customHeight="1" thickTop="1">
      <c r="A2638" s="598"/>
      <c r="B2638" s="598"/>
      <c r="C2638" s="598"/>
      <c r="D2638" s="598"/>
      <c r="E2638" s="598"/>
      <c r="F2638" s="598"/>
      <c r="G2638" s="598"/>
      <c r="H2638" s="598"/>
      <c r="I2638" s="598"/>
      <c r="J2638" s="598"/>
    </row>
    <row r="2639" spans="1:10" ht="18" customHeight="1">
      <c r="A2639" s="613" t="s">
        <v>13981</v>
      </c>
      <c r="B2639" s="611" t="s">
        <v>13677</v>
      </c>
      <c r="C2639" s="613" t="s">
        <v>13676</v>
      </c>
      <c r="D2639" s="613" t="s">
        <v>13675</v>
      </c>
      <c r="E2639" s="684" t="s">
        <v>13674</v>
      </c>
      <c r="F2639" s="684"/>
      <c r="G2639" s="612" t="s">
        <v>13673</v>
      </c>
      <c r="H2639" s="611" t="s">
        <v>13672</v>
      </c>
      <c r="I2639" s="611" t="s">
        <v>13671</v>
      </c>
      <c r="J2639" s="611" t="s">
        <v>13670</v>
      </c>
    </row>
    <row r="2640" spans="1:10" ht="60" customHeight="1">
      <c r="A2640" s="609" t="s">
        <v>13669</v>
      </c>
      <c r="B2640" s="610" t="s">
        <v>14043</v>
      </c>
      <c r="C2640" s="609" t="s">
        <v>20</v>
      </c>
      <c r="D2640" s="609" t="s">
        <v>6321</v>
      </c>
      <c r="E2640" s="685" t="s">
        <v>14032</v>
      </c>
      <c r="F2640" s="685"/>
      <c r="G2640" s="608" t="s">
        <v>399</v>
      </c>
      <c r="H2640" s="607">
        <v>1</v>
      </c>
      <c r="I2640" s="606">
        <v>67.08</v>
      </c>
      <c r="J2640" s="606">
        <v>67.08</v>
      </c>
    </row>
    <row r="2641" spans="1:10" ht="48" customHeight="1">
      <c r="A2641" s="617" t="s">
        <v>13683</v>
      </c>
      <c r="B2641" s="618" t="s">
        <v>13974</v>
      </c>
      <c r="C2641" s="617" t="s">
        <v>20</v>
      </c>
      <c r="D2641" s="617" t="s">
        <v>7149</v>
      </c>
      <c r="E2641" s="686" t="s">
        <v>13690</v>
      </c>
      <c r="F2641" s="686"/>
      <c r="G2641" s="616" t="s">
        <v>415</v>
      </c>
      <c r="H2641" s="615">
        <v>1.18E-2</v>
      </c>
      <c r="I2641" s="614">
        <v>394.02</v>
      </c>
      <c r="J2641" s="614">
        <v>4.6399999999999997</v>
      </c>
    </row>
    <row r="2642" spans="1:10" ht="24" customHeight="1">
      <c r="A2642" s="617" t="s">
        <v>13683</v>
      </c>
      <c r="B2642" s="618" t="s">
        <v>13691</v>
      </c>
      <c r="C2642" s="617" t="s">
        <v>20</v>
      </c>
      <c r="D2642" s="617" t="s">
        <v>7721</v>
      </c>
      <c r="E2642" s="686" t="s">
        <v>13690</v>
      </c>
      <c r="F2642" s="686"/>
      <c r="G2642" s="616" t="s">
        <v>3</v>
      </c>
      <c r="H2642" s="615">
        <v>0.43</v>
      </c>
      <c r="I2642" s="614">
        <v>14.02</v>
      </c>
      <c r="J2642" s="614">
        <v>6.02</v>
      </c>
    </row>
    <row r="2643" spans="1:10" ht="24" customHeight="1">
      <c r="A2643" s="617" t="s">
        <v>13683</v>
      </c>
      <c r="B2643" s="618" t="s">
        <v>13733</v>
      </c>
      <c r="C2643" s="617" t="s">
        <v>20</v>
      </c>
      <c r="D2643" s="617" t="s">
        <v>7714</v>
      </c>
      <c r="E2643" s="686" t="s">
        <v>13690</v>
      </c>
      <c r="F2643" s="686"/>
      <c r="G2643" s="616" t="s">
        <v>3</v>
      </c>
      <c r="H2643" s="615">
        <v>0.86</v>
      </c>
      <c r="I2643" s="614">
        <v>17.670000000000002</v>
      </c>
      <c r="J2643" s="614">
        <v>15.19</v>
      </c>
    </row>
    <row r="2644" spans="1:10" ht="24" customHeight="1">
      <c r="A2644" s="604" t="s">
        <v>13666</v>
      </c>
      <c r="B2644" s="605" t="s">
        <v>14042</v>
      </c>
      <c r="C2644" s="604" t="s">
        <v>20</v>
      </c>
      <c r="D2644" s="604" t="s">
        <v>8549</v>
      </c>
      <c r="E2644" s="682" t="s">
        <v>13664</v>
      </c>
      <c r="F2644" s="682"/>
      <c r="G2644" s="603" t="s">
        <v>1</v>
      </c>
      <c r="H2644" s="602">
        <v>13.6</v>
      </c>
      <c r="I2644" s="601">
        <v>2.85</v>
      </c>
      <c r="J2644" s="601">
        <v>38.76</v>
      </c>
    </row>
    <row r="2645" spans="1:10" ht="24" customHeight="1">
      <c r="A2645" s="604" t="s">
        <v>13666</v>
      </c>
      <c r="B2645" s="605" t="s">
        <v>14041</v>
      </c>
      <c r="C2645" s="604" t="s">
        <v>20</v>
      </c>
      <c r="D2645" s="604" t="s">
        <v>11620</v>
      </c>
      <c r="E2645" s="682" t="s">
        <v>13664</v>
      </c>
      <c r="F2645" s="682"/>
      <c r="G2645" s="603" t="s">
        <v>14040</v>
      </c>
      <c r="H2645" s="602">
        <v>0.01</v>
      </c>
      <c r="I2645" s="601">
        <v>38.46</v>
      </c>
      <c r="J2645" s="601">
        <v>0.38</v>
      </c>
    </row>
    <row r="2646" spans="1:10" ht="36" customHeight="1">
      <c r="A2646" s="604" t="s">
        <v>13666</v>
      </c>
      <c r="B2646" s="605" t="s">
        <v>14039</v>
      </c>
      <c r="C2646" s="604" t="s">
        <v>20</v>
      </c>
      <c r="D2646" s="604" t="s">
        <v>12475</v>
      </c>
      <c r="E2646" s="682" t="s">
        <v>13664</v>
      </c>
      <c r="F2646" s="682"/>
      <c r="G2646" s="603" t="s">
        <v>0</v>
      </c>
      <c r="H2646" s="602">
        <v>0.42</v>
      </c>
      <c r="I2646" s="601">
        <v>4.99</v>
      </c>
      <c r="J2646" s="601">
        <v>2.09</v>
      </c>
    </row>
    <row r="2647" spans="1:10" ht="25.5">
      <c r="A2647" s="600"/>
      <c r="B2647" s="600"/>
      <c r="C2647" s="600"/>
      <c r="D2647" s="600"/>
      <c r="E2647" s="600" t="s">
        <v>13662</v>
      </c>
      <c r="F2647" s="599">
        <v>9.1600565033141361</v>
      </c>
      <c r="G2647" s="600" t="s">
        <v>13661</v>
      </c>
      <c r="H2647" s="599">
        <v>7.7</v>
      </c>
      <c r="I2647" s="600" t="s">
        <v>13660</v>
      </c>
      <c r="J2647" s="599">
        <v>16.86</v>
      </c>
    </row>
    <row r="2648" spans="1:10" ht="15" thickBot="1">
      <c r="A2648" s="600"/>
      <c r="B2648" s="600"/>
      <c r="C2648" s="600"/>
      <c r="D2648" s="600"/>
      <c r="E2648" s="600" t="s">
        <v>13659</v>
      </c>
      <c r="F2648" s="599">
        <v>18.579999999999998</v>
      </c>
      <c r="G2648" s="600"/>
      <c r="H2648" s="683" t="s">
        <v>13658</v>
      </c>
      <c r="I2648" s="683"/>
      <c r="J2648" s="599">
        <v>85.66</v>
      </c>
    </row>
    <row r="2649" spans="1:10" ht="0.95" customHeight="1" thickTop="1">
      <c r="A2649" s="598"/>
      <c r="B2649" s="598"/>
      <c r="C2649" s="598"/>
      <c r="D2649" s="598"/>
      <c r="E2649" s="598"/>
      <c r="F2649" s="598"/>
      <c r="G2649" s="598"/>
      <c r="H2649" s="598"/>
      <c r="I2649" s="598"/>
      <c r="J2649" s="598"/>
    </row>
    <row r="2650" spans="1:10" ht="18" customHeight="1">
      <c r="A2650" s="613" t="s">
        <v>13981</v>
      </c>
      <c r="B2650" s="611" t="s">
        <v>13677</v>
      </c>
      <c r="C2650" s="613" t="s">
        <v>13676</v>
      </c>
      <c r="D2650" s="613" t="s">
        <v>13675</v>
      </c>
      <c r="E2650" s="684" t="s">
        <v>13674</v>
      </c>
      <c r="F2650" s="684"/>
      <c r="G2650" s="612" t="s">
        <v>13673</v>
      </c>
      <c r="H2650" s="611" t="s">
        <v>13672</v>
      </c>
      <c r="I2650" s="611" t="s">
        <v>13671</v>
      </c>
      <c r="J2650" s="611" t="s">
        <v>13670</v>
      </c>
    </row>
    <row r="2651" spans="1:10" ht="36" customHeight="1">
      <c r="A2651" s="609" t="s">
        <v>13669</v>
      </c>
      <c r="B2651" s="610" t="s">
        <v>14038</v>
      </c>
      <c r="C2651" s="609" t="s">
        <v>20</v>
      </c>
      <c r="D2651" s="609" t="s">
        <v>6294</v>
      </c>
      <c r="E2651" s="685" t="s">
        <v>13736</v>
      </c>
      <c r="F2651" s="685"/>
      <c r="G2651" s="608" t="s">
        <v>415</v>
      </c>
      <c r="H2651" s="607">
        <v>1</v>
      </c>
      <c r="I2651" s="606">
        <v>196.62</v>
      </c>
      <c r="J2651" s="606">
        <v>196.62</v>
      </c>
    </row>
    <row r="2652" spans="1:10" ht="36" customHeight="1">
      <c r="A2652" s="617" t="s">
        <v>13683</v>
      </c>
      <c r="B2652" s="618" t="s">
        <v>13735</v>
      </c>
      <c r="C2652" s="617" t="s">
        <v>20</v>
      </c>
      <c r="D2652" s="617" t="s">
        <v>1557</v>
      </c>
      <c r="E2652" s="686" t="s">
        <v>13667</v>
      </c>
      <c r="F2652" s="686"/>
      <c r="G2652" s="616" t="s">
        <v>1470</v>
      </c>
      <c r="H2652" s="615">
        <v>7.1800000000000003E-2</v>
      </c>
      <c r="I2652" s="614">
        <v>20.6</v>
      </c>
      <c r="J2652" s="614">
        <v>1.47</v>
      </c>
    </row>
    <row r="2653" spans="1:10" ht="36" customHeight="1">
      <c r="A2653" s="617" t="s">
        <v>13683</v>
      </c>
      <c r="B2653" s="618" t="s">
        <v>13734</v>
      </c>
      <c r="C2653" s="617" t="s">
        <v>20</v>
      </c>
      <c r="D2653" s="617" t="s">
        <v>1703</v>
      </c>
      <c r="E2653" s="686" t="s">
        <v>13667</v>
      </c>
      <c r="F2653" s="686"/>
      <c r="G2653" s="616" t="s">
        <v>1617</v>
      </c>
      <c r="H2653" s="615">
        <v>6.6600000000000006E-2</v>
      </c>
      <c r="I2653" s="614">
        <v>14.17</v>
      </c>
      <c r="J2653" s="614">
        <v>0.94</v>
      </c>
    </row>
    <row r="2654" spans="1:10" ht="24" customHeight="1">
      <c r="A2654" s="617" t="s">
        <v>13683</v>
      </c>
      <c r="B2654" s="618" t="s">
        <v>13691</v>
      </c>
      <c r="C2654" s="617" t="s">
        <v>20</v>
      </c>
      <c r="D2654" s="617" t="s">
        <v>7721</v>
      </c>
      <c r="E2654" s="686" t="s">
        <v>13690</v>
      </c>
      <c r="F2654" s="686"/>
      <c r="G2654" s="616" t="s">
        <v>3</v>
      </c>
      <c r="H2654" s="615">
        <v>3.7406999999999999</v>
      </c>
      <c r="I2654" s="614">
        <v>14.02</v>
      </c>
      <c r="J2654" s="614">
        <v>52.44</v>
      </c>
    </row>
    <row r="2655" spans="1:10" ht="24" customHeight="1">
      <c r="A2655" s="617" t="s">
        <v>13683</v>
      </c>
      <c r="B2655" s="618" t="s">
        <v>13733</v>
      </c>
      <c r="C2655" s="617" t="s">
        <v>20</v>
      </c>
      <c r="D2655" s="617" t="s">
        <v>7714</v>
      </c>
      <c r="E2655" s="686" t="s">
        <v>13690</v>
      </c>
      <c r="F2655" s="686"/>
      <c r="G2655" s="616" t="s">
        <v>3</v>
      </c>
      <c r="H2655" s="615">
        <v>2.4937999999999998</v>
      </c>
      <c r="I2655" s="614">
        <v>17.670000000000002</v>
      </c>
      <c r="J2655" s="614">
        <v>44.06</v>
      </c>
    </row>
    <row r="2656" spans="1:10" ht="24" customHeight="1">
      <c r="A2656" s="604" t="s">
        <v>13666</v>
      </c>
      <c r="B2656" s="605" t="s">
        <v>13740</v>
      </c>
      <c r="C2656" s="604" t="s">
        <v>20</v>
      </c>
      <c r="D2656" s="604" t="s">
        <v>11540</v>
      </c>
      <c r="E2656" s="682" t="s">
        <v>13664</v>
      </c>
      <c r="F2656" s="682"/>
      <c r="G2656" s="603" t="s">
        <v>415</v>
      </c>
      <c r="H2656" s="602">
        <v>1.1000000000000001</v>
      </c>
      <c r="I2656" s="601">
        <v>88.83</v>
      </c>
      <c r="J2656" s="601">
        <v>97.71</v>
      </c>
    </row>
    <row r="2657" spans="1:10" ht="25.5">
      <c r="A2657" s="600"/>
      <c r="B2657" s="600"/>
      <c r="C2657" s="600"/>
      <c r="D2657" s="600"/>
      <c r="E2657" s="600" t="s">
        <v>13662</v>
      </c>
      <c r="F2657" s="599">
        <v>40.530261871128978</v>
      </c>
      <c r="G2657" s="600" t="s">
        <v>13661</v>
      </c>
      <c r="H2657" s="599">
        <v>34.07</v>
      </c>
      <c r="I2657" s="600" t="s">
        <v>13660</v>
      </c>
      <c r="J2657" s="599">
        <v>74.599999999999994</v>
      </c>
    </row>
    <row r="2658" spans="1:10" ht="15" thickBot="1">
      <c r="A2658" s="600"/>
      <c r="B2658" s="600"/>
      <c r="C2658" s="600"/>
      <c r="D2658" s="600"/>
      <c r="E2658" s="600" t="s">
        <v>13659</v>
      </c>
      <c r="F2658" s="599">
        <v>54.46</v>
      </c>
      <c r="G2658" s="600"/>
      <c r="H2658" s="683" t="s">
        <v>13658</v>
      </c>
      <c r="I2658" s="683"/>
      <c r="J2658" s="599">
        <v>251.08</v>
      </c>
    </row>
    <row r="2659" spans="1:10" ht="0.95" customHeight="1" thickTop="1">
      <c r="A2659" s="598"/>
      <c r="B2659" s="598"/>
      <c r="C2659" s="598"/>
      <c r="D2659" s="598"/>
      <c r="E2659" s="598"/>
      <c r="F2659" s="598"/>
      <c r="G2659" s="598"/>
      <c r="H2659" s="598"/>
      <c r="I2659" s="598"/>
      <c r="J2659" s="598"/>
    </row>
    <row r="2660" spans="1:10" ht="18" customHeight="1">
      <c r="A2660" s="613" t="s">
        <v>13981</v>
      </c>
      <c r="B2660" s="611" t="s">
        <v>13677</v>
      </c>
      <c r="C2660" s="613" t="s">
        <v>13676</v>
      </c>
      <c r="D2660" s="613" t="s">
        <v>13675</v>
      </c>
      <c r="E2660" s="684" t="s">
        <v>13674</v>
      </c>
      <c r="F2660" s="684"/>
      <c r="G2660" s="612" t="s">
        <v>13673</v>
      </c>
      <c r="H2660" s="611" t="s">
        <v>13672</v>
      </c>
      <c r="I2660" s="611" t="s">
        <v>13671</v>
      </c>
      <c r="J2660" s="611" t="s">
        <v>13670</v>
      </c>
    </row>
    <row r="2661" spans="1:10" ht="36" customHeight="1">
      <c r="A2661" s="609" t="s">
        <v>13669</v>
      </c>
      <c r="B2661" s="610" t="s">
        <v>14037</v>
      </c>
      <c r="C2661" s="609" t="s">
        <v>20</v>
      </c>
      <c r="D2661" s="609" t="s">
        <v>6477</v>
      </c>
      <c r="E2661" s="685" t="s">
        <v>14032</v>
      </c>
      <c r="F2661" s="685"/>
      <c r="G2661" s="608" t="s">
        <v>399</v>
      </c>
      <c r="H2661" s="607">
        <v>1</v>
      </c>
      <c r="I2661" s="606">
        <v>567.07000000000005</v>
      </c>
      <c r="J2661" s="606">
        <v>567.07000000000005</v>
      </c>
    </row>
    <row r="2662" spans="1:10" ht="36" customHeight="1">
      <c r="A2662" s="617" t="s">
        <v>13683</v>
      </c>
      <c r="B2662" s="618" t="s">
        <v>13721</v>
      </c>
      <c r="C2662" s="617" t="s">
        <v>20</v>
      </c>
      <c r="D2662" s="617" t="s">
        <v>1560</v>
      </c>
      <c r="E2662" s="686" t="s">
        <v>13667</v>
      </c>
      <c r="F2662" s="686"/>
      <c r="G2662" s="616" t="s">
        <v>1470</v>
      </c>
      <c r="H2662" s="615">
        <v>8.8999999999999996E-2</v>
      </c>
      <c r="I2662" s="614">
        <v>16.149999999999999</v>
      </c>
      <c r="J2662" s="614">
        <v>1.43</v>
      </c>
    </row>
    <row r="2663" spans="1:10" ht="36" customHeight="1">
      <c r="A2663" s="617" t="s">
        <v>13683</v>
      </c>
      <c r="B2663" s="618" t="s">
        <v>13722</v>
      </c>
      <c r="C2663" s="617" t="s">
        <v>20</v>
      </c>
      <c r="D2663" s="617" t="s">
        <v>1706</v>
      </c>
      <c r="E2663" s="686" t="s">
        <v>13667</v>
      </c>
      <c r="F2663" s="686"/>
      <c r="G2663" s="616" t="s">
        <v>1617</v>
      </c>
      <c r="H2663" s="615">
        <v>1.3160000000000001</v>
      </c>
      <c r="I2663" s="614">
        <v>13.5</v>
      </c>
      <c r="J2663" s="614">
        <v>17.760000000000002</v>
      </c>
    </row>
    <row r="2664" spans="1:10" ht="24" customHeight="1">
      <c r="A2664" s="617" t="s">
        <v>13683</v>
      </c>
      <c r="B2664" s="618" t="s">
        <v>13691</v>
      </c>
      <c r="C2664" s="617" t="s">
        <v>20</v>
      </c>
      <c r="D2664" s="617" t="s">
        <v>7721</v>
      </c>
      <c r="E2664" s="686" t="s">
        <v>13690</v>
      </c>
      <c r="F2664" s="686"/>
      <c r="G2664" s="616" t="s">
        <v>3</v>
      </c>
      <c r="H2664" s="615">
        <v>0.70199999999999996</v>
      </c>
      <c r="I2664" s="614">
        <v>14.02</v>
      </c>
      <c r="J2664" s="614">
        <v>9.84</v>
      </c>
    </row>
    <row r="2665" spans="1:10" ht="24" customHeight="1">
      <c r="A2665" s="617" t="s">
        <v>13683</v>
      </c>
      <c r="B2665" s="618" t="s">
        <v>13905</v>
      </c>
      <c r="C2665" s="617" t="s">
        <v>20</v>
      </c>
      <c r="D2665" s="617" t="s">
        <v>7685</v>
      </c>
      <c r="E2665" s="686" t="s">
        <v>13690</v>
      </c>
      <c r="F2665" s="686"/>
      <c r="G2665" s="616" t="s">
        <v>3</v>
      </c>
      <c r="H2665" s="615">
        <v>1.405</v>
      </c>
      <c r="I2665" s="614">
        <v>17.899999999999999</v>
      </c>
      <c r="J2665" s="614">
        <v>25.14</v>
      </c>
    </row>
    <row r="2666" spans="1:10" ht="24" customHeight="1">
      <c r="A2666" s="604" t="s">
        <v>13666</v>
      </c>
      <c r="B2666" s="605" t="s">
        <v>14036</v>
      </c>
      <c r="C2666" s="604" t="s">
        <v>20</v>
      </c>
      <c r="D2666" s="604" t="s">
        <v>8192</v>
      </c>
      <c r="E2666" s="682" t="s">
        <v>13664</v>
      </c>
      <c r="F2666" s="682"/>
      <c r="G2666" s="603" t="s">
        <v>1200</v>
      </c>
      <c r="H2666" s="602">
        <v>0.53</v>
      </c>
      <c r="I2666" s="601">
        <v>34.6</v>
      </c>
      <c r="J2666" s="601">
        <v>18.329999999999998</v>
      </c>
    </row>
    <row r="2667" spans="1:10" ht="24" customHeight="1">
      <c r="A2667" s="604" t="s">
        <v>13666</v>
      </c>
      <c r="B2667" s="605" t="s">
        <v>14035</v>
      </c>
      <c r="C2667" s="604" t="s">
        <v>20</v>
      </c>
      <c r="D2667" s="604" t="s">
        <v>8397</v>
      </c>
      <c r="E2667" s="682" t="s">
        <v>13664</v>
      </c>
      <c r="F2667" s="682"/>
      <c r="G2667" s="603" t="s">
        <v>1200</v>
      </c>
      <c r="H2667" s="602">
        <v>0.97</v>
      </c>
      <c r="I2667" s="601">
        <v>2.82</v>
      </c>
      <c r="J2667" s="601">
        <v>2.73</v>
      </c>
    </row>
    <row r="2668" spans="1:10" ht="36" customHeight="1">
      <c r="A2668" s="604" t="s">
        <v>13666</v>
      </c>
      <c r="B2668" s="605" t="s">
        <v>14034</v>
      </c>
      <c r="C2668" s="604" t="s">
        <v>20</v>
      </c>
      <c r="D2668" s="604" t="s">
        <v>9939</v>
      </c>
      <c r="E2668" s="682" t="s">
        <v>13664</v>
      </c>
      <c r="F2668" s="682"/>
      <c r="G2668" s="603" t="s">
        <v>399</v>
      </c>
      <c r="H2668" s="602">
        <v>1.05</v>
      </c>
      <c r="I2668" s="601">
        <v>468.42</v>
      </c>
      <c r="J2668" s="601">
        <v>491.84</v>
      </c>
    </row>
    <row r="2669" spans="1:10" ht="25.5">
      <c r="A2669" s="600"/>
      <c r="B2669" s="600"/>
      <c r="C2669" s="600"/>
      <c r="D2669" s="600"/>
      <c r="E2669" s="600" t="s">
        <v>13662</v>
      </c>
      <c r="F2669" s="599">
        <v>22.682820819298055</v>
      </c>
      <c r="G2669" s="600" t="s">
        <v>13661</v>
      </c>
      <c r="H2669" s="599">
        <v>19.07</v>
      </c>
      <c r="I2669" s="600" t="s">
        <v>13660</v>
      </c>
      <c r="J2669" s="599">
        <v>41.75</v>
      </c>
    </row>
    <row r="2670" spans="1:10" ht="15" thickBot="1">
      <c r="A2670" s="600"/>
      <c r="B2670" s="600"/>
      <c r="C2670" s="600"/>
      <c r="D2670" s="600"/>
      <c r="E2670" s="600" t="s">
        <v>13659</v>
      </c>
      <c r="F2670" s="599">
        <v>157.07</v>
      </c>
      <c r="G2670" s="600"/>
      <c r="H2670" s="683" t="s">
        <v>13658</v>
      </c>
      <c r="I2670" s="683"/>
      <c r="J2670" s="599">
        <v>724.14</v>
      </c>
    </row>
    <row r="2671" spans="1:10" ht="0.95" customHeight="1" thickTop="1">
      <c r="A2671" s="598"/>
      <c r="B2671" s="598"/>
      <c r="C2671" s="598"/>
      <c r="D2671" s="598"/>
      <c r="E2671" s="598"/>
      <c r="F2671" s="598"/>
      <c r="G2671" s="598"/>
      <c r="H2671" s="598"/>
      <c r="I2671" s="598"/>
      <c r="J2671" s="598"/>
    </row>
    <row r="2672" spans="1:10" ht="18" customHeight="1">
      <c r="A2672" s="613" t="s">
        <v>13981</v>
      </c>
      <c r="B2672" s="611" t="s">
        <v>13677</v>
      </c>
      <c r="C2672" s="613" t="s">
        <v>13676</v>
      </c>
      <c r="D2672" s="613" t="s">
        <v>13675</v>
      </c>
      <c r="E2672" s="684" t="s">
        <v>13674</v>
      </c>
      <c r="F2672" s="684"/>
      <c r="G2672" s="612" t="s">
        <v>13673</v>
      </c>
      <c r="H2672" s="611" t="s">
        <v>13672</v>
      </c>
      <c r="I2672" s="611" t="s">
        <v>13671</v>
      </c>
      <c r="J2672" s="611" t="s">
        <v>13670</v>
      </c>
    </row>
    <row r="2673" spans="1:10" ht="36" customHeight="1">
      <c r="A2673" s="609" t="s">
        <v>13669</v>
      </c>
      <c r="B2673" s="610" t="s">
        <v>14033</v>
      </c>
      <c r="C2673" s="609" t="s">
        <v>20</v>
      </c>
      <c r="D2673" s="609" t="s">
        <v>6456</v>
      </c>
      <c r="E2673" s="685" t="s">
        <v>14032</v>
      </c>
      <c r="F2673" s="685"/>
      <c r="G2673" s="608" t="s">
        <v>399</v>
      </c>
      <c r="H2673" s="607">
        <v>1</v>
      </c>
      <c r="I2673" s="606">
        <v>158.19999999999999</v>
      </c>
      <c r="J2673" s="606">
        <v>158.19999999999999</v>
      </c>
    </row>
    <row r="2674" spans="1:10" ht="36" customHeight="1">
      <c r="A2674" s="617" t="s">
        <v>13683</v>
      </c>
      <c r="B2674" s="618" t="s">
        <v>13967</v>
      </c>
      <c r="C2674" s="617" t="s">
        <v>20</v>
      </c>
      <c r="D2674" s="617" t="s">
        <v>7281</v>
      </c>
      <c r="E2674" s="686" t="s">
        <v>13690</v>
      </c>
      <c r="F2674" s="686"/>
      <c r="G2674" s="616" t="s">
        <v>415</v>
      </c>
      <c r="H2674" s="615">
        <v>0.01</v>
      </c>
      <c r="I2674" s="614">
        <v>415.83</v>
      </c>
      <c r="J2674" s="614">
        <v>4.1500000000000004</v>
      </c>
    </row>
    <row r="2675" spans="1:10" ht="24" customHeight="1">
      <c r="A2675" s="617" t="s">
        <v>13683</v>
      </c>
      <c r="B2675" s="618" t="s">
        <v>13691</v>
      </c>
      <c r="C2675" s="617" t="s">
        <v>20</v>
      </c>
      <c r="D2675" s="617" t="s">
        <v>7721</v>
      </c>
      <c r="E2675" s="686" t="s">
        <v>13690</v>
      </c>
      <c r="F2675" s="686"/>
      <c r="G2675" s="616" t="s">
        <v>3</v>
      </c>
      <c r="H2675" s="615">
        <v>1.028</v>
      </c>
      <c r="I2675" s="614">
        <v>14.02</v>
      </c>
      <c r="J2675" s="614">
        <v>14.41</v>
      </c>
    </row>
    <row r="2676" spans="1:10" ht="24" customHeight="1">
      <c r="A2676" s="617" t="s">
        <v>13683</v>
      </c>
      <c r="B2676" s="618" t="s">
        <v>13733</v>
      </c>
      <c r="C2676" s="617" t="s">
        <v>20</v>
      </c>
      <c r="D2676" s="617" t="s">
        <v>7714</v>
      </c>
      <c r="E2676" s="686" t="s">
        <v>13690</v>
      </c>
      <c r="F2676" s="686"/>
      <c r="G2676" s="616" t="s">
        <v>3</v>
      </c>
      <c r="H2676" s="615">
        <v>2.0550000000000002</v>
      </c>
      <c r="I2676" s="614">
        <v>17.670000000000002</v>
      </c>
      <c r="J2676" s="614">
        <v>36.31</v>
      </c>
    </row>
    <row r="2677" spans="1:10" ht="24" customHeight="1">
      <c r="A2677" s="604" t="s">
        <v>13666</v>
      </c>
      <c r="B2677" s="605" t="s">
        <v>14031</v>
      </c>
      <c r="C2677" s="604" t="s">
        <v>20</v>
      </c>
      <c r="D2677" s="604" t="s">
        <v>9962</v>
      </c>
      <c r="E2677" s="682" t="s">
        <v>13664</v>
      </c>
      <c r="F2677" s="682"/>
      <c r="G2677" s="603" t="s">
        <v>1</v>
      </c>
      <c r="H2677" s="602">
        <v>3.95</v>
      </c>
      <c r="I2677" s="601">
        <v>26.16</v>
      </c>
      <c r="J2677" s="601">
        <v>103.33</v>
      </c>
    </row>
    <row r="2678" spans="1:10" ht="25.5">
      <c r="A2678" s="600"/>
      <c r="B2678" s="600"/>
      <c r="C2678" s="600"/>
      <c r="D2678" s="600"/>
      <c r="E2678" s="600" t="s">
        <v>13662</v>
      </c>
      <c r="F2678" s="599">
        <v>21.400630229273062</v>
      </c>
      <c r="G2678" s="600" t="s">
        <v>13661</v>
      </c>
      <c r="H2678" s="599">
        <v>17.989999999999998</v>
      </c>
      <c r="I2678" s="600" t="s">
        <v>13660</v>
      </c>
      <c r="J2678" s="599">
        <v>39.39</v>
      </c>
    </row>
    <row r="2679" spans="1:10" ht="15" thickBot="1">
      <c r="A2679" s="600"/>
      <c r="B2679" s="600"/>
      <c r="C2679" s="600"/>
      <c r="D2679" s="600"/>
      <c r="E2679" s="600" t="s">
        <v>13659</v>
      </c>
      <c r="F2679" s="599">
        <v>43.82</v>
      </c>
      <c r="G2679" s="600"/>
      <c r="H2679" s="683" t="s">
        <v>13658</v>
      </c>
      <c r="I2679" s="683"/>
      <c r="J2679" s="599">
        <v>202.02</v>
      </c>
    </row>
    <row r="2680" spans="1:10" ht="0.95" customHeight="1" thickTop="1">
      <c r="A2680" s="598"/>
      <c r="B2680" s="598"/>
      <c r="C2680" s="598"/>
      <c r="D2680" s="598"/>
      <c r="E2680" s="598"/>
      <c r="F2680" s="598"/>
      <c r="G2680" s="598"/>
      <c r="H2680" s="598"/>
      <c r="I2680" s="598"/>
      <c r="J2680" s="598"/>
    </row>
    <row r="2681" spans="1:10" ht="18" customHeight="1">
      <c r="A2681" s="613" t="s">
        <v>13981</v>
      </c>
      <c r="B2681" s="611" t="s">
        <v>13677</v>
      </c>
      <c r="C2681" s="613" t="s">
        <v>13676</v>
      </c>
      <c r="D2681" s="613" t="s">
        <v>13675</v>
      </c>
      <c r="E2681" s="684" t="s">
        <v>13674</v>
      </c>
      <c r="F2681" s="684"/>
      <c r="G2681" s="612" t="s">
        <v>13673</v>
      </c>
      <c r="H2681" s="611" t="s">
        <v>13672</v>
      </c>
      <c r="I2681" s="611" t="s">
        <v>13671</v>
      </c>
      <c r="J2681" s="611" t="s">
        <v>13670</v>
      </c>
    </row>
    <row r="2682" spans="1:10" ht="36" customHeight="1">
      <c r="A2682" s="609" t="s">
        <v>13669</v>
      </c>
      <c r="B2682" s="610" t="s">
        <v>14030</v>
      </c>
      <c r="C2682" s="609" t="s">
        <v>20</v>
      </c>
      <c r="D2682" s="609" t="s">
        <v>6597</v>
      </c>
      <c r="E2682" s="685" t="s">
        <v>14024</v>
      </c>
      <c r="F2682" s="685"/>
      <c r="G2682" s="608" t="s">
        <v>399</v>
      </c>
      <c r="H2682" s="607">
        <v>1</v>
      </c>
      <c r="I2682" s="606">
        <v>60.67</v>
      </c>
      <c r="J2682" s="606">
        <v>60.67</v>
      </c>
    </row>
    <row r="2683" spans="1:10" ht="48" customHeight="1">
      <c r="A2683" s="617" t="s">
        <v>13683</v>
      </c>
      <c r="B2683" s="618" t="s">
        <v>13921</v>
      </c>
      <c r="C2683" s="617" t="s">
        <v>20</v>
      </c>
      <c r="D2683" s="617" t="s">
        <v>1555</v>
      </c>
      <c r="E2683" s="686" t="s">
        <v>13667</v>
      </c>
      <c r="F2683" s="686"/>
      <c r="G2683" s="616" t="s">
        <v>1470</v>
      </c>
      <c r="H2683" s="615">
        <v>3.7000000000000002E-3</v>
      </c>
      <c r="I2683" s="614">
        <v>20.38</v>
      </c>
      <c r="J2683" s="614">
        <v>7.0000000000000007E-2</v>
      </c>
    </row>
    <row r="2684" spans="1:10" ht="36" customHeight="1">
      <c r="A2684" s="617" t="s">
        <v>13683</v>
      </c>
      <c r="B2684" s="618" t="s">
        <v>14029</v>
      </c>
      <c r="C2684" s="617" t="s">
        <v>20</v>
      </c>
      <c r="D2684" s="617" t="s">
        <v>1554</v>
      </c>
      <c r="E2684" s="686" t="s">
        <v>13667</v>
      </c>
      <c r="F2684" s="686"/>
      <c r="G2684" s="616" t="s">
        <v>1470</v>
      </c>
      <c r="H2684" s="615">
        <v>4.1000000000000003E-3</v>
      </c>
      <c r="I2684" s="614">
        <v>8.7899999999999991</v>
      </c>
      <c r="J2684" s="614">
        <v>0.03</v>
      </c>
    </row>
    <row r="2685" spans="1:10" ht="48" customHeight="1">
      <c r="A2685" s="617" t="s">
        <v>13683</v>
      </c>
      <c r="B2685" s="618" t="s">
        <v>13922</v>
      </c>
      <c r="C2685" s="617" t="s">
        <v>20</v>
      </c>
      <c r="D2685" s="617" t="s">
        <v>1699</v>
      </c>
      <c r="E2685" s="686" t="s">
        <v>13667</v>
      </c>
      <c r="F2685" s="686"/>
      <c r="G2685" s="616" t="s">
        <v>1617</v>
      </c>
      <c r="H2685" s="615">
        <v>7.5999999999999998E-2</v>
      </c>
      <c r="I2685" s="614">
        <v>0.93</v>
      </c>
      <c r="J2685" s="614">
        <v>7.0000000000000007E-2</v>
      </c>
    </row>
    <row r="2686" spans="1:10" ht="36" customHeight="1">
      <c r="A2686" s="617" t="s">
        <v>13683</v>
      </c>
      <c r="B2686" s="618" t="s">
        <v>14028</v>
      </c>
      <c r="C2686" s="617" t="s">
        <v>20</v>
      </c>
      <c r="D2686" s="617" t="s">
        <v>1698</v>
      </c>
      <c r="E2686" s="686" t="s">
        <v>13667</v>
      </c>
      <c r="F2686" s="686"/>
      <c r="G2686" s="616" t="s">
        <v>1617</v>
      </c>
      <c r="H2686" s="615">
        <v>7.5700000000000003E-2</v>
      </c>
      <c r="I2686" s="614">
        <v>0.52</v>
      </c>
      <c r="J2686" s="614">
        <v>0.03</v>
      </c>
    </row>
    <row r="2687" spans="1:10" ht="24" customHeight="1">
      <c r="A2687" s="617" t="s">
        <v>13683</v>
      </c>
      <c r="B2687" s="618" t="s">
        <v>13948</v>
      </c>
      <c r="C2687" s="617" t="s">
        <v>20</v>
      </c>
      <c r="D2687" s="617" t="s">
        <v>7673</v>
      </c>
      <c r="E2687" s="686" t="s">
        <v>13690</v>
      </c>
      <c r="F2687" s="686"/>
      <c r="G2687" s="616" t="s">
        <v>3</v>
      </c>
      <c r="H2687" s="615">
        <v>0.1595</v>
      </c>
      <c r="I2687" s="614">
        <v>17.41</v>
      </c>
      <c r="J2687" s="614">
        <v>2.77</v>
      </c>
    </row>
    <row r="2688" spans="1:10" ht="24" customHeight="1">
      <c r="A2688" s="617" t="s">
        <v>13683</v>
      </c>
      <c r="B2688" s="618" t="s">
        <v>13691</v>
      </c>
      <c r="C2688" s="617" t="s">
        <v>20</v>
      </c>
      <c r="D2688" s="617" t="s">
        <v>7721</v>
      </c>
      <c r="E2688" s="686" t="s">
        <v>13690</v>
      </c>
      <c r="F2688" s="686"/>
      <c r="G2688" s="616" t="s">
        <v>3</v>
      </c>
      <c r="H2688" s="615">
        <v>0.1595</v>
      </c>
      <c r="I2688" s="614">
        <v>14.02</v>
      </c>
      <c r="J2688" s="614">
        <v>2.23</v>
      </c>
    </row>
    <row r="2689" spans="1:10" ht="24" customHeight="1">
      <c r="A2689" s="604" t="s">
        <v>13666</v>
      </c>
      <c r="B2689" s="605" t="s">
        <v>13732</v>
      </c>
      <c r="C2689" s="604" t="s">
        <v>20</v>
      </c>
      <c r="D2689" s="604" t="s">
        <v>8391</v>
      </c>
      <c r="E2689" s="682" t="s">
        <v>13664</v>
      </c>
      <c r="F2689" s="682"/>
      <c r="G2689" s="603" t="s">
        <v>415</v>
      </c>
      <c r="H2689" s="602">
        <v>5.6800000000000003E-2</v>
      </c>
      <c r="I2689" s="601">
        <v>74.17</v>
      </c>
      <c r="J2689" s="601">
        <v>4.21</v>
      </c>
    </row>
    <row r="2690" spans="1:10" ht="48" customHeight="1">
      <c r="A2690" s="604" t="s">
        <v>13666</v>
      </c>
      <c r="B2690" s="605" t="s">
        <v>14027</v>
      </c>
      <c r="C2690" s="604" t="s">
        <v>20</v>
      </c>
      <c r="D2690" s="604" t="s">
        <v>8611</v>
      </c>
      <c r="E2690" s="682" t="s">
        <v>13664</v>
      </c>
      <c r="F2690" s="682"/>
      <c r="G2690" s="603" t="s">
        <v>399</v>
      </c>
      <c r="H2690" s="602">
        <v>1.0031000000000001</v>
      </c>
      <c r="I2690" s="601">
        <v>50.64</v>
      </c>
      <c r="J2690" s="601">
        <v>50.79</v>
      </c>
    </row>
    <row r="2691" spans="1:10" ht="24" customHeight="1">
      <c r="A2691" s="604" t="s">
        <v>13666</v>
      </c>
      <c r="B2691" s="605" t="s">
        <v>14026</v>
      </c>
      <c r="C2691" s="604" t="s">
        <v>20</v>
      </c>
      <c r="D2691" s="604" t="s">
        <v>11725</v>
      </c>
      <c r="E2691" s="682" t="s">
        <v>13664</v>
      </c>
      <c r="F2691" s="682"/>
      <c r="G2691" s="603" t="s">
        <v>415</v>
      </c>
      <c r="H2691" s="602">
        <v>6.4999999999999997E-3</v>
      </c>
      <c r="I2691" s="601">
        <v>72.680000000000007</v>
      </c>
      <c r="J2691" s="601">
        <v>0.47</v>
      </c>
    </row>
    <row r="2692" spans="1:10" ht="25.5">
      <c r="A2692" s="600"/>
      <c r="B2692" s="600"/>
      <c r="C2692" s="600"/>
      <c r="D2692" s="600"/>
      <c r="E2692" s="600" t="s">
        <v>13662</v>
      </c>
      <c r="F2692" s="599">
        <v>2.0645441703792242</v>
      </c>
      <c r="G2692" s="600" t="s">
        <v>13661</v>
      </c>
      <c r="H2692" s="599">
        <v>1.74</v>
      </c>
      <c r="I2692" s="600" t="s">
        <v>13660</v>
      </c>
      <c r="J2692" s="599">
        <v>3.8</v>
      </c>
    </row>
    <row r="2693" spans="1:10" ht="15" thickBot="1">
      <c r="A2693" s="600"/>
      <c r="B2693" s="600"/>
      <c r="C2693" s="600"/>
      <c r="D2693" s="600"/>
      <c r="E2693" s="600" t="s">
        <v>13659</v>
      </c>
      <c r="F2693" s="599">
        <v>16.8</v>
      </c>
      <c r="G2693" s="600"/>
      <c r="H2693" s="683" t="s">
        <v>13658</v>
      </c>
      <c r="I2693" s="683"/>
      <c r="J2693" s="599">
        <v>77.47</v>
      </c>
    </row>
    <row r="2694" spans="1:10" ht="0.95" customHeight="1" thickTop="1">
      <c r="A2694" s="598"/>
      <c r="B2694" s="598"/>
      <c r="C2694" s="598"/>
      <c r="D2694" s="598"/>
      <c r="E2694" s="598"/>
      <c r="F2694" s="598"/>
      <c r="G2694" s="598"/>
      <c r="H2694" s="598"/>
      <c r="I2694" s="598"/>
      <c r="J2694" s="598"/>
    </row>
    <row r="2695" spans="1:10" ht="18" customHeight="1">
      <c r="A2695" s="613" t="s">
        <v>13981</v>
      </c>
      <c r="B2695" s="611" t="s">
        <v>13677</v>
      </c>
      <c r="C2695" s="613" t="s">
        <v>13676</v>
      </c>
      <c r="D2695" s="613" t="s">
        <v>13675</v>
      </c>
      <c r="E2695" s="684" t="s">
        <v>13674</v>
      </c>
      <c r="F2695" s="684"/>
      <c r="G2695" s="612" t="s">
        <v>13673</v>
      </c>
      <c r="H2695" s="611" t="s">
        <v>13672</v>
      </c>
      <c r="I2695" s="611" t="s">
        <v>13671</v>
      </c>
      <c r="J2695" s="611" t="s">
        <v>13670</v>
      </c>
    </row>
    <row r="2696" spans="1:10" ht="24" customHeight="1">
      <c r="A2696" s="609" t="s">
        <v>13669</v>
      </c>
      <c r="B2696" s="610" t="s">
        <v>14025</v>
      </c>
      <c r="C2696" s="609" t="s">
        <v>20</v>
      </c>
      <c r="D2696" s="609" t="s">
        <v>6610</v>
      </c>
      <c r="E2696" s="685" t="s">
        <v>14024</v>
      </c>
      <c r="F2696" s="685"/>
      <c r="G2696" s="608" t="s">
        <v>0</v>
      </c>
      <c r="H2696" s="607">
        <v>1</v>
      </c>
      <c r="I2696" s="606">
        <v>0.35</v>
      </c>
      <c r="J2696" s="606">
        <v>0.35</v>
      </c>
    </row>
    <row r="2697" spans="1:10" ht="48" customHeight="1">
      <c r="A2697" s="617" t="s">
        <v>13683</v>
      </c>
      <c r="B2697" s="618" t="s">
        <v>13921</v>
      </c>
      <c r="C2697" s="617" t="s">
        <v>20</v>
      </c>
      <c r="D2697" s="617" t="s">
        <v>1555</v>
      </c>
      <c r="E2697" s="686" t="s">
        <v>13667</v>
      </c>
      <c r="F2697" s="686"/>
      <c r="G2697" s="616" t="s">
        <v>1470</v>
      </c>
      <c r="H2697" s="615">
        <v>6.1999999999999998E-3</v>
      </c>
      <c r="I2697" s="614">
        <v>20.38</v>
      </c>
      <c r="J2697" s="614">
        <v>0.12</v>
      </c>
    </row>
    <row r="2698" spans="1:10" ht="24" customHeight="1">
      <c r="A2698" s="617" t="s">
        <v>13683</v>
      </c>
      <c r="B2698" s="618" t="s">
        <v>13691</v>
      </c>
      <c r="C2698" s="617" t="s">
        <v>20</v>
      </c>
      <c r="D2698" s="617" t="s">
        <v>7721</v>
      </c>
      <c r="E2698" s="686" t="s">
        <v>13690</v>
      </c>
      <c r="F2698" s="686"/>
      <c r="G2698" s="616" t="s">
        <v>3</v>
      </c>
      <c r="H2698" s="615">
        <v>7.7999999999999996E-3</v>
      </c>
      <c r="I2698" s="614">
        <v>14.02</v>
      </c>
      <c r="J2698" s="614">
        <v>0.1</v>
      </c>
    </row>
    <row r="2699" spans="1:10" ht="24" customHeight="1">
      <c r="A2699" s="617" t="s">
        <v>13683</v>
      </c>
      <c r="B2699" s="618" t="s">
        <v>13733</v>
      </c>
      <c r="C2699" s="617" t="s">
        <v>20</v>
      </c>
      <c r="D2699" s="617" t="s">
        <v>7714</v>
      </c>
      <c r="E2699" s="686" t="s">
        <v>13690</v>
      </c>
      <c r="F2699" s="686"/>
      <c r="G2699" s="616" t="s">
        <v>3</v>
      </c>
      <c r="H2699" s="615">
        <v>7.7999999999999996E-3</v>
      </c>
      <c r="I2699" s="614">
        <v>17.670000000000002</v>
      </c>
      <c r="J2699" s="614">
        <v>0.13</v>
      </c>
    </row>
    <row r="2700" spans="1:10" ht="25.5">
      <c r="A2700" s="600"/>
      <c r="B2700" s="600"/>
      <c r="C2700" s="600"/>
      <c r="D2700" s="600"/>
      <c r="E2700" s="600" t="s">
        <v>13662</v>
      </c>
      <c r="F2700" s="599">
        <v>9.7794197544279038E-2</v>
      </c>
      <c r="G2700" s="600" t="s">
        <v>13661</v>
      </c>
      <c r="H2700" s="599">
        <v>0.08</v>
      </c>
      <c r="I2700" s="600" t="s">
        <v>13660</v>
      </c>
      <c r="J2700" s="599">
        <v>0.18</v>
      </c>
    </row>
    <row r="2701" spans="1:10" ht="15" thickBot="1">
      <c r="A2701" s="600"/>
      <c r="B2701" s="600"/>
      <c r="C2701" s="600"/>
      <c r="D2701" s="600"/>
      <c r="E2701" s="600" t="s">
        <v>13659</v>
      </c>
      <c r="F2701" s="599">
        <v>0.09</v>
      </c>
      <c r="G2701" s="600"/>
      <c r="H2701" s="683" t="s">
        <v>13658</v>
      </c>
      <c r="I2701" s="683"/>
      <c r="J2701" s="599">
        <v>0.44</v>
      </c>
    </row>
    <row r="2702" spans="1:10" ht="0.95" customHeight="1" thickTop="1">
      <c r="A2702" s="598"/>
      <c r="B2702" s="598"/>
      <c r="C2702" s="598"/>
      <c r="D2702" s="598"/>
      <c r="E2702" s="598"/>
      <c r="F2702" s="598"/>
      <c r="G2702" s="598"/>
      <c r="H2702" s="598"/>
      <c r="I2702" s="598"/>
      <c r="J2702" s="598"/>
    </row>
    <row r="2703" spans="1:10" ht="18" customHeight="1">
      <c r="A2703" s="613" t="s">
        <v>13981</v>
      </c>
      <c r="B2703" s="611" t="s">
        <v>13677</v>
      </c>
      <c r="C2703" s="613" t="s">
        <v>13676</v>
      </c>
      <c r="D2703" s="613" t="s">
        <v>13675</v>
      </c>
      <c r="E2703" s="684" t="s">
        <v>13674</v>
      </c>
      <c r="F2703" s="684"/>
      <c r="G2703" s="612" t="s">
        <v>13673</v>
      </c>
      <c r="H2703" s="611" t="s">
        <v>13672</v>
      </c>
      <c r="I2703" s="611" t="s">
        <v>13671</v>
      </c>
      <c r="J2703" s="611" t="s">
        <v>13670</v>
      </c>
    </row>
    <row r="2704" spans="1:10" ht="24" customHeight="1">
      <c r="A2704" s="609" t="s">
        <v>13669</v>
      </c>
      <c r="B2704" s="610" t="s">
        <v>14023</v>
      </c>
      <c r="C2704" s="609" t="s">
        <v>20</v>
      </c>
      <c r="D2704" s="609" t="s">
        <v>6666</v>
      </c>
      <c r="E2704" s="685" t="s">
        <v>14002</v>
      </c>
      <c r="F2704" s="685"/>
      <c r="G2704" s="608" t="s">
        <v>399</v>
      </c>
      <c r="H2704" s="607">
        <v>1</v>
      </c>
      <c r="I2704" s="606">
        <v>12.78</v>
      </c>
      <c r="J2704" s="606">
        <v>12.78</v>
      </c>
    </row>
    <row r="2705" spans="1:10" ht="24" customHeight="1">
      <c r="A2705" s="617" t="s">
        <v>13683</v>
      </c>
      <c r="B2705" s="618" t="s">
        <v>13691</v>
      </c>
      <c r="C2705" s="617" t="s">
        <v>20</v>
      </c>
      <c r="D2705" s="617" t="s">
        <v>7721</v>
      </c>
      <c r="E2705" s="686" t="s">
        <v>13690</v>
      </c>
      <c r="F2705" s="686"/>
      <c r="G2705" s="616" t="s">
        <v>3</v>
      </c>
      <c r="H2705" s="615">
        <v>8.8999999999999996E-2</v>
      </c>
      <c r="I2705" s="614">
        <v>14.02</v>
      </c>
      <c r="J2705" s="614">
        <v>1.24</v>
      </c>
    </row>
    <row r="2706" spans="1:10" ht="24" customHeight="1">
      <c r="A2706" s="617" t="s">
        <v>13683</v>
      </c>
      <c r="B2706" s="618" t="s">
        <v>13990</v>
      </c>
      <c r="C2706" s="617" t="s">
        <v>20</v>
      </c>
      <c r="D2706" s="617" t="s">
        <v>7715</v>
      </c>
      <c r="E2706" s="686" t="s">
        <v>13690</v>
      </c>
      <c r="F2706" s="686"/>
      <c r="G2706" s="616" t="s">
        <v>3</v>
      </c>
      <c r="H2706" s="615">
        <v>0.24399999999999999</v>
      </c>
      <c r="I2706" s="614">
        <v>18.68</v>
      </c>
      <c r="J2706" s="614">
        <v>4.55</v>
      </c>
    </row>
    <row r="2707" spans="1:10" ht="24" customHeight="1">
      <c r="A2707" s="604" t="s">
        <v>13666</v>
      </c>
      <c r="B2707" s="605" t="s">
        <v>14022</v>
      </c>
      <c r="C2707" s="604" t="s">
        <v>20</v>
      </c>
      <c r="D2707" s="604" t="s">
        <v>12612</v>
      </c>
      <c r="E2707" s="682" t="s">
        <v>13664</v>
      </c>
      <c r="F2707" s="682"/>
      <c r="G2707" s="603" t="s">
        <v>817</v>
      </c>
      <c r="H2707" s="602">
        <v>0.33</v>
      </c>
      <c r="I2707" s="601">
        <v>21.2</v>
      </c>
      <c r="J2707" s="601">
        <v>6.99</v>
      </c>
    </row>
    <row r="2708" spans="1:10" ht="25.5">
      <c r="A2708" s="600"/>
      <c r="B2708" s="600"/>
      <c r="C2708" s="600"/>
      <c r="D2708" s="600"/>
      <c r="E2708" s="600" t="s">
        <v>13662</v>
      </c>
      <c r="F2708" s="599">
        <v>2.3198956861892861</v>
      </c>
      <c r="G2708" s="600" t="s">
        <v>13661</v>
      </c>
      <c r="H2708" s="599">
        <v>1.95</v>
      </c>
      <c r="I2708" s="600" t="s">
        <v>13660</v>
      </c>
      <c r="J2708" s="599">
        <v>4.2699999999999996</v>
      </c>
    </row>
    <row r="2709" spans="1:10" ht="15" thickBot="1">
      <c r="A2709" s="600"/>
      <c r="B2709" s="600"/>
      <c r="C2709" s="600"/>
      <c r="D2709" s="600"/>
      <c r="E2709" s="600" t="s">
        <v>13659</v>
      </c>
      <c r="F2709" s="599">
        <v>3.54</v>
      </c>
      <c r="G2709" s="600"/>
      <c r="H2709" s="683" t="s">
        <v>13658</v>
      </c>
      <c r="I2709" s="683"/>
      <c r="J2709" s="599">
        <v>16.32</v>
      </c>
    </row>
    <row r="2710" spans="1:10" ht="0.95" customHeight="1" thickTop="1">
      <c r="A2710" s="598"/>
      <c r="B2710" s="598"/>
      <c r="C2710" s="598"/>
      <c r="D2710" s="598"/>
      <c r="E2710" s="598"/>
      <c r="F2710" s="598"/>
      <c r="G2710" s="598"/>
      <c r="H2710" s="598"/>
      <c r="I2710" s="598"/>
      <c r="J2710" s="598"/>
    </row>
    <row r="2711" spans="1:10" ht="18" customHeight="1">
      <c r="A2711" s="613" t="s">
        <v>13981</v>
      </c>
      <c r="B2711" s="611" t="s">
        <v>13677</v>
      </c>
      <c r="C2711" s="613" t="s">
        <v>13676</v>
      </c>
      <c r="D2711" s="613" t="s">
        <v>13675</v>
      </c>
      <c r="E2711" s="684" t="s">
        <v>13674</v>
      </c>
      <c r="F2711" s="684"/>
      <c r="G2711" s="612" t="s">
        <v>13673</v>
      </c>
      <c r="H2711" s="611" t="s">
        <v>13672</v>
      </c>
      <c r="I2711" s="611" t="s">
        <v>13671</v>
      </c>
      <c r="J2711" s="611" t="s">
        <v>13670</v>
      </c>
    </row>
    <row r="2712" spans="1:10" ht="36" customHeight="1">
      <c r="A2712" s="609" t="s">
        <v>13669</v>
      </c>
      <c r="B2712" s="610" t="s">
        <v>14021</v>
      </c>
      <c r="C2712" s="609" t="s">
        <v>20</v>
      </c>
      <c r="D2712" s="609" t="s">
        <v>6866</v>
      </c>
      <c r="E2712" s="685" t="s">
        <v>13995</v>
      </c>
      <c r="F2712" s="685"/>
      <c r="G2712" s="608" t="s">
        <v>399</v>
      </c>
      <c r="H2712" s="607">
        <v>1</v>
      </c>
      <c r="I2712" s="606">
        <v>136.52000000000001</v>
      </c>
      <c r="J2712" s="606">
        <v>136.52000000000001</v>
      </c>
    </row>
    <row r="2713" spans="1:10" ht="24" customHeight="1">
      <c r="A2713" s="617" t="s">
        <v>13683</v>
      </c>
      <c r="B2713" s="618" t="s">
        <v>13976</v>
      </c>
      <c r="C2713" s="617" t="s">
        <v>20</v>
      </c>
      <c r="D2713" s="617" t="s">
        <v>7244</v>
      </c>
      <c r="E2713" s="686" t="s">
        <v>13690</v>
      </c>
      <c r="F2713" s="686"/>
      <c r="G2713" s="616" t="s">
        <v>415</v>
      </c>
      <c r="H2713" s="615">
        <v>6.0699999999999997E-2</v>
      </c>
      <c r="I2713" s="614">
        <v>2106.9899999999998</v>
      </c>
      <c r="J2713" s="614">
        <v>127.89</v>
      </c>
    </row>
    <row r="2714" spans="1:10" ht="24" customHeight="1">
      <c r="A2714" s="617" t="s">
        <v>13683</v>
      </c>
      <c r="B2714" s="618" t="s">
        <v>13691</v>
      </c>
      <c r="C2714" s="617" t="s">
        <v>20</v>
      </c>
      <c r="D2714" s="617" t="s">
        <v>7721</v>
      </c>
      <c r="E2714" s="686" t="s">
        <v>13690</v>
      </c>
      <c r="F2714" s="686"/>
      <c r="G2714" s="616" t="s">
        <v>3</v>
      </c>
      <c r="H2714" s="615">
        <v>0.17499999999999999</v>
      </c>
      <c r="I2714" s="614">
        <v>14.02</v>
      </c>
      <c r="J2714" s="614">
        <v>2.4500000000000002</v>
      </c>
    </row>
    <row r="2715" spans="1:10" ht="24" customHeight="1">
      <c r="A2715" s="617" t="s">
        <v>13683</v>
      </c>
      <c r="B2715" s="618" t="s">
        <v>13733</v>
      </c>
      <c r="C2715" s="617" t="s">
        <v>20</v>
      </c>
      <c r="D2715" s="617" t="s">
        <v>7714</v>
      </c>
      <c r="E2715" s="686" t="s">
        <v>13690</v>
      </c>
      <c r="F2715" s="686"/>
      <c r="G2715" s="616" t="s">
        <v>3</v>
      </c>
      <c r="H2715" s="615">
        <v>0.35</v>
      </c>
      <c r="I2715" s="614">
        <v>17.670000000000002</v>
      </c>
      <c r="J2715" s="614">
        <v>6.18</v>
      </c>
    </row>
    <row r="2716" spans="1:10" ht="25.5">
      <c r="A2716" s="600"/>
      <c r="B2716" s="600"/>
      <c r="C2716" s="600"/>
      <c r="D2716" s="600"/>
      <c r="E2716" s="600" t="s">
        <v>13662</v>
      </c>
      <c r="F2716" s="599">
        <v>8.2147125937194403</v>
      </c>
      <c r="G2716" s="600" t="s">
        <v>13661</v>
      </c>
      <c r="H2716" s="599">
        <v>6.91</v>
      </c>
      <c r="I2716" s="600" t="s">
        <v>13660</v>
      </c>
      <c r="J2716" s="599">
        <v>15.120000000000001</v>
      </c>
    </row>
    <row r="2717" spans="1:10" ht="15" thickBot="1">
      <c r="A2717" s="600"/>
      <c r="B2717" s="600"/>
      <c r="C2717" s="600"/>
      <c r="D2717" s="600"/>
      <c r="E2717" s="600" t="s">
        <v>13659</v>
      </c>
      <c r="F2717" s="599">
        <v>37.81</v>
      </c>
      <c r="G2717" s="600"/>
      <c r="H2717" s="683" t="s">
        <v>13658</v>
      </c>
      <c r="I2717" s="683"/>
      <c r="J2717" s="599">
        <v>174.33</v>
      </c>
    </row>
    <row r="2718" spans="1:10" ht="0.95" customHeight="1" thickTop="1">
      <c r="A2718" s="598"/>
      <c r="B2718" s="598"/>
      <c r="C2718" s="598"/>
      <c r="D2718" s="598"/>
      <c r="E2718" s="598"/>
      <c r="F2718" s="598"/>
      <c r="G2718" s="598"/>
      <c r="H2718" s="598"/>
      <c r="I2718" s="598"/>
      <c r="J2718" s="598"/>
    </row>
    <row r="2719" spans="1:10" ht="18" customHeight="1">
      <c r="A2719" s="613" t="s">
        <v>13981</v>
      </c>
      <c r="B2719" s="611" t="s">
        <v>13677</v>
      </c>
      <c r="C2719" s="613" t="s">
        <v>13676</v>
      </c>
      <c r="D2719" s="613" t="s">
        <v>13675</v>
      </c>
      <c r="E2719" s="684" t="s">
        <v>13674</v>
      </c>
      <c r="F2719" s="684"/>
      <c r="G2719" s="612" t="s">
        <v>13673</v>
      </c>
      <c r="H2719" s="611" t="s">
        <v>13672</v>
      </c>
      <c r="I2719" s="611" t="s">
        <v>13671</v>
      </c>
      <c r="J2719" s="611" t="s">
        <v>13670</v>
      </c>
    </row>
    <row r="2720" spans="1:10" ht="48" customHeight="1">
      <c r="A2720" s="609" t="s">
        <v>13669</v>
      </c>
      <c r="B2720" s="610" t="s">
        <v>14020</v>
      </c>
      <c r="C2720" s="609" t="s">
        <v>20</v>
      </c>
      <c r="D2720" s="609" t="s">
        <v>6753</v>
      </c>
      <c r="E2720" s="685" t="s">
        <v>14002</v>
      </c>
      <c r="F2720" s="685"/>
      <c r="G2720" s="608" t="s">
        <v>399</v>
      </c>
      <c r="H2720" s="607">
        <v>1</v>
      </c>
      <c r="I2720" s="606">
        <v>32.340000000000003</v>
      </c>
      <c r="J2720" s="606">
        <v>32.340000000000003</v>
      </c>
    </row>
    <row r="2721" spans="1:10" ht="48" customHeight="1">
      <c r="A2721" s="617" t="s">
        <v>13683</v>
      </c>
      <c r="B2721" s="618" t="s">
        <v>13931</v>
      </c>
      <c r="C2721" s="617" t="s">
        <v>20</v>
      </c>
      <c r="D2721" s="617" t="s">
        <v>1609</v>
      </c>
      <c r="E2721" s="686" t="s">
        <v>13667</v>
      </c>
      <c r="F2721" s="686"/>
      <c r="G2721" s="616" t="s">
        <v>1470</v>
      </c>
      <c r="H2721" s="615">
        <v>0.30680000000000002</v>
      </c>
      <c r="I2721" s="614">
        <v>1.38</v>
      </c>
      <c r="J2721" s="614">
        <v>0.42</v>
      </c>
    </row>
    <row r="2722" spans="1:10" ht="48" customHeight="1">
      <c r="A2722" s="617" t="s">
        <v>13683</v>
      </c>
      <c r="B2722" s="618" t="s">
        <v>13933</v>
      </c>
      <c r="C2722" s="617" t="s">
        <v>20</v>
      </c>
      <c r="D2722" s="617" t="s">
        <v>1756</v>
      </c>
      <c r="E2722" s="686" t="s">
        <v>13667</v>
      </c>
      <c r="F2722" s="686"/>
      <c r="G2722" s="616" t="s">
        <v>1617</v>
      </c>
      <c r="H2722" s="615">
        <v>0.74629999999999996</v>
      </c>
      <c r="I2722" s="614">
        <v>0.16</v>
      </c>
      <c r="J2722" s="614">
        <v>0.11</v>
      </c>
    </row>
    <row r="2723" spans="1:10" ht="24" customHeight="1">
      <c r="A2723" s="617" t="s">
        <v>13683</v>
      </c>
      <c r="B2723" s="618" t="s">
        <v>13990</v>
      </c>
      <c r="C2723" s="617" t="s">
        <v>20</v>
      </c>
      <c r="D2723" s="617" t="s">
        <v>7715</v>
      </c>
      <c r="E2723" s="686" t="s">
        <v>13690</v>
      </c>
      <c r="F2723" s="686"/>
      <c r="G2723" s="616" t="s">
        <v>3</v>
      </c>
      <c r="H2723" s="615">
        <v>1.0530999999999999</v>
      </c>
      <c r="I2723" s="614">
        <v>18.68</v>
      </c>
      <c r="J2723" s="614">
        <v>19.670000000000002</v>
      </c>
    </row>
    <row r="2724" spans="1:10" ht="24" customHeight="1">
      <c r="A2724" s="604" t="s">
        <v>13666</v>
      </c>
      <c r="B2724" s="605" t="s">
        <v>14017</v>
      </c>
      <c r="C2724" s="604" t="s">
        <v>20</v>
      </c>
      <c r="D2724" s="604" t="s">
        <v>12142</v>
      </c>
      <c r="E2724" s="682" t="s">
        <v>13664</v>
      </c>
      <c r="F2724" s="682"/>
      <c r="G2724" s="603" t="s">
        <v>817</v>
      </c>
      <c r="H2724" s="602">
        <v>0.124</v>
      </c>
      <c r="I2724" s="601">
        <v>12</v>
      </c>
      <c r="J2724" s="601">
        <v>1.48</v>
      </c>
    </row>
    <row r="2725" spans="1:10" ht="24" customHeight="1">
      <c r="A2725" s="604" t="s">
        <v>13666</v>
      </c>
      <c r="B2725" s="605" t="s">
        <v>14019</v>
      </c>
      <c r="C2725" s="604" t="s">
        <v>20</v>
      </c>
      <c r="D2725" s="604" t="s">
        <v>12621</v>
      </c>
      <c r="E2725" s="682" t="s">
        <v>13664</v>
      </c>
      <c r="F2725" s="682"/>
      <c r="G2725" s="603" t="s">
        <v>817</v>
      </c>
      <c r="H2725" s="602">
        <v>0.41339999999999999</v>
      </c>
      <c r="I2725" s="601">
        <v>25.79</v>
      </c>
      <c r="J2725" s="601">
        <v>10.66</v>
      </c>
    </row>
    <row r="2726" spans="1:10" ht="25.5">
      <c r="A2726" s="600"/>
      <c r="B2726" s="600"/>
      <c r="C2726" s="600"/>
      <c r="D2726" s="600"/>
      <c r="E2726" s="600" t="s">
        <v>13662</v>
      </c>
      <c r="F2726" s="599">
        <v>7.8941649462131913</v>
      </c>
      <c r="G2726" s="600" t="s">
        <v>13661</v>
      </c>
      <c r="H2726" s="599">
        <v>6.64</v>
      </c>
      <c r="I2726" s="600" t="s">
        <v>13660</v>
      </c>
      <c r="J2726" s="599">
        <v>14.53</v>
      </c>
    </row>
    <row r="2727" spans="1:10" ht="15" thickBot="1">
      <c r="A2727" s="600"/>
      <c r="B2727" s="600"/>
      <c r="C2727" s="600"/>
      <c r="D2727" s="600"/>
      <c r="E2727" s="600" t="s">
        <v>13659</v>
      </c>
      <c r="F2727" s="599">
        <v>8.9499999999999993</v>
      </c>
      <c r="G2727" s="600"/>
      <c r="H2727" s="683" t="s">
        <v>13658</v>
      </c>
      <c r="I2727" s="683"/>
      <c r="J2727" s="599">
        <v>41.29</v>
      </c>
    </row>
    <row r="2728" spans="1:10" ht="0.95" customHeight="1" thickTop="1">
      <c r="A2728" s="598"/>
      <c r="B2728" s="598"/>
      <c r="C2728" s="598"/>
      <c r="D2728" s="598"/>
      <c r="E2728" s="598"/>
      <c r="F2728" s="598"/>
      <c r="G2728" s="598"/>
      <c r="H2728" s="598"/>
      <c r="I2728" s="598"/>
      <c r="J2728" s="598"/>
    </row>
    <row r="2729" spans="1:10" ht="18" customHeight="1">
      <c r="A2729" s="613" t="s">
        <v>13981</v>
      </c>
      <c r="B2729" s="611" t="s">
        <v>13677</v>
      </c>
      <c r="C2729" s="613" t="s">
        <v>13676</v>
      </c>
      <c r="D2729" s="613" t="s">
        <v>13675</v>
      </c>
      <c r="E2729" s="684" t="s">
        <v>13674</v>
      </c>
      <c r="F2729" s="684"/>
      <c r="G2729" s="612" t="s">
        <v>13673</v>
      </c>
      <c r="H2729" s="611" t="s">
        <v>13672</v>
      </c>
      <c r="I2729" s="611" t="s">
        <v>13671</v>
      </c>
      <c r="J2729" s="611" t="s">
        <v>13670</v>
      </c>
    </row>
    <row r="2730" spans="1:10" ht="36" customHeight="1">
      <c r="A2730" s="609" t="s">
        <v>13669</v>
      </c>
      <c r="B2730" s="610" t="s">
        <v>14018</v>
      </c>
      <c r="C2730" s="609" t="s">
        <v>20</v>
      </c>
      <c r="D2730" s="609" t="s">
        <v>6715</v>
      </c>
      <c r="E2730" s="685" t="s">
        <v>14002</v>
      </c>
      <c r="F2730" s="685"/>
      <c r="G2730" s="608" t="s">
        <v>399</v>
      </c>
      <c r="H2730" s="607">
        <v>1</v>
      </c>
      <c r="I2730" s="606">
        <v>15.57</v>
      </c>
      <c r="J2730" s="606">
        <v>15.57</v>
      </c>
    </row>
    <row r="2731" spans="1:10" ht="24" customHeight="1">
      <c r="A2731" s="617" t="s">
        <v>13683</v>
      </c>
      <c r="B2731" s="618" t="s">
        <v>13990</v>
      </c>
      <c r="C2731" s="617" t="s">
        <v>20</v>
      </c>
      <c r="D2731" s="617" t="s">
        <v>7715</v>
      </c>
      <c r="E2731" s="686" t="s">
        <v>13690</v>
      </c>
      <c r="F2731" s="686"/>
      <c r="G2731" s="616" t="s">
        <v>3</v>
      </c>
      <c r="H2731" s="615">
        <v>0.57079999999999997</v>
      </c>
      <c r="I2731" s="614">
        <v>18.68</v>
      </c>
      <c r="J2731" s="614">
        <v>10.66</v>
      </c>
    </row>
    <row r="2732" spans="1:10" ht="24" customHeight="1">
      <c r="A2732" s="604" t="s">
        <v>13666</v>
      </c>
      <c r="B2732" s="605" t="s">
        <v>14017</v>
      </c>
      <c r="C2732" s="604" t="s">
        <v>20</v>
      </c>
      <c r="D2732" s="604" t="s">
        <v>12142</v>
      </c>
      <c r="E2732" s="682" t="s">
        <v>13664</v>
      </c>
      <c r="F2732" s="682"/>
      <c r="G2732" s="603" t="s">
        <v>817</v>
      </c>
      <c r="H2732" s="602">
        <v>1.8800000000000001E-2</v>
      </c>
      <c r="I2732" s="601">
        <v>12</v>
      </c>
      <c r="J2732" s="601">
        <v>0.22</v>
      </c>
    </row>
    <row r="2733" spans="1:10" ht="24" customHeight="1">
      <c r="A2733" s="604" t="s">
        <v>13666</v>
      </c>
      <c r="B2733" s="605" t="s">
        <v>14016</v>
      </c>
      <c r="C2733" s="604" t="s">
        <v>20</v>
      </c>
      <c r="D2733" s="604" t="s">
        <v>12622</v>
      </c>
      <c r="E2733" s="682" t="s">
        <v>13664</v>
      </c>
      <c r="F2733" s="682"/>
      <c r="G2733" s="603" t="s">
        <v>817</v>
      </c>
      <c r="H2733" s="602">
        <v>0.18790000000000001</v>
      </c>
      <c r="I2733" s="601">
        <v>24.97</v>
      </c>
      <c r="J2733" s="601">
        <v>4.6900000000000004</v>
      </c>
    </row>
    <row r="2734" spans="1:10" ht="25.5">
      <c r="A2734" s="600"/>
      <c r="B2734" s="600"/>
      <c r="C2734" s="600"/>
      <c r="D2734" s="600"/>
      <c r="E2734" s="600" t="s">
        <v>13662</v>
      </c>
      <c r="F2734" s="599">
        <v>4.2757796370748666</v>
      </c>
      <c r="G2734" s="600" t="s">
        <v>13661</v>
      </c>
      <c r="H2734" s="599">
        <v>3.59</v>
      </c>
      <c r="I2734" s="600" t="s">
        <v>13660</v>
      </c>
      <c r="J2734" s="599">
        <v>7.87</v>
      </c>
    </row>
    <row r="2735" spans="1:10" ht="15" thickBot="1">
      <c r="A2735" s="600"/>
      <c r="B2735" s="600"/>
      <c r="C2735" s="600"/>
      <c r="D2735" s="600"/>
      <c r="E2735" s="600" t="s">
        <v>13659</v>
      </c>
      <c r="F2735" s="599">
        <v>4.3099999999999996</v>
      </c>
      <c r="G2735" s="600"/>
      <c r="H2735" s="683" t="s">
        <v>13658</v>
      </c>
      <c r="I2735" s="683"/>
      <c r="J2735" s="599">
        <v>19.88</v>
      </c>
    </row>
    <row r="2736" spans="1:10" ht="0.95" customHeight="1" thickTop="1">
      <c r="A2736" s="598"/>
      <c r="B2736" s="598"/>
      <c r="C2736" s="598"/>
      <c r="D2736" s="598"/>
      <c r="E2736" s="598"/>
      <c r="F2736" s="598"/>
      <c r="G2736" s="598"/>
      <c r="H2736" s="598"/>
      <c r="I2736" s="598"/>
      <c r="J2736" s="598"/>
    </row>
    <row r="2737" spans="1:10" ht="18" customHeight="1">
      <c r="A2737" s="613" t="s">
        <v>13981</v>
      </c>
      <c r="B2737" s="611" t="s">
        <v>13677</v>
      </c>
      <c r="C2737" s="613" t="s">
        <v>13676</v>
      </c>
      <c r="D2737" s="613" t="s">
        <v>13675</v>
      </c>
      <c r="E2737" s="684" t="s">
        <v>13674</v>
      </c>
      <c r="F2737" s="684"/>
      <c r="G2737" s="612" t="s">
        <v>13673</v>
      </c>
      <c r="H2737" s="611" t="s">
        <v>13672</v>
      </c>
      <c r="I2737" s="611" t="s">
        <v>13671</v>
      </c>
      <c r="J2737" s="611" t="s">
        <v>13670</v>
      </c>
    </row>
    <row r="2738" spans="1:10" ht="24" customHeight="1">
      <c r="A2738" s="609" t="s">
        <v>13669</v>
      </c>
      <c r="B2738" s="610" t="s">
        <v>14015</v>
      </c>
      <c r="C2738" s="609" t="s">
        <v>20</v>
      </c>
      <c r="D2738" s="609" t="s">
        <v>6804</v>
      </c>
      <c r="E2738" s="685" t="s">
        <v>13995</v>
      </c>
      <c r="F2738" s="685"/>
      <c r="G2738" s="608" t="s">
        <v>0</v>
      </c>
      <c r="H2738" s="607">
        <v>1</v>
      </c>
      <c r="I2738" s="606">
        <v>75.77</v>
      </c>
      <c r="J2738" s="606">
        <v>75.77</v>
      </c>
    </row>
    <row r="2739" spans="1:10" ht="24" customHeight="1">
      <c r="A2739" s="617" t="s">
        <v>13683</v>
      </c>
      <c r="B2739" s="618" t="s">
        <v>13691</v>
      </c>
      <c r="C2739" s="617" t="s">
        <v>20</v>
      </c>
      <c r="D2739" s="617" t="s">
        <v>7721</v>
      </c>
      <c r="E2739" s="686" t="s">
        <v>13690</v>
      </c>
      <c r="F2739" s="686"/>
      <c r="G2739" s="616" t="s">
        <v>3</v>
      </c>
      <c r="H2739" s="615">
        <v>0.27300000000000002</v>
      </c>
      <c r="I2739" s="614">
        <v>14.02</v>
      </c>
      <c r="J2739" s="614">
        <v>3.82</v>
      </c>
    </row>
    <row r="2740" spans="1:10" ht="24" customHeight="1">
      <c r="A2740" s="617" t="s">
        <v>13683</v>
      </c>
      <c r="B2740" s="618" t="s">
        <v>13905</v>
      </c>
      <c r="C2740" s="617" t="s">
        <v>20</v>
      </c>
      <c r="D2740" s="617" t="s">
        <v>7685</v>
      </c>
      <c r="E2740" s="686" t="s">
        <v>13690</v>
      </c>
      <c r="F2740" s="686"/>
      <c r="G2740" s="616" t="s">
        <v>3</v>
      </c>
      <c r="H2740" s="615">
        <v>0.54700000000000004</v>
      </c>
      <c r="I2740" s="614">
        <v>17.899999999999999</v>
      </c>
      <c r="J2740" s="614">
        <v>9.7899999999999991</v>
      </c>
    </row>
    <row r="2741" spans="1:10" ht="24" customHeight="1">
      <c r="A2741" s="604" t="s">
        <v>13666</v>
      </c>
      <c r="B2741" s="605" t="s">
        <v>14012</v>
      </c>
      <c r="C2741" s="604" t="s">
        <v>20</v>
      </c>
      <c r="D2741" s="604" t="s">
        <v>8396</v>
      </c>
      <c r="E2741" s="682" t="s">
        <v>13664</v>
      </c>
      <c r="F2741" s="682"/>
      <c r="G2741" s="603" t="s">
        <v>1200</v>
      </c>
      <c r="H2741" s="602">
        <v>1.29</v>
      </c>
      <c r="I2741" s="601">
        <v>2.46</v>
      </c>
      <c r="J2741" s="601">
        <v>3.17</v>
      </c>
    </row>
    <row r="2742" spans="1:10" ht="36" customHeight="1">
      <c r="A2742" s="604" t="s">
        <v>13666</v>
      </c>
      <c r="B2742" s="605" t="s">
        <v>14014</v>
      </c>
      <c r="C2742" s="604" t="s">
        <v>20</v>
      </c>
      <c r="D2742" s="604" t="s">
        <v>12136</v>
      </c>
      <c r="E2742" s="682" t="s">
        <v>13664</v>
      </c>
      <c r="F2742" s="682"/>
      <c r="G2742" s="603" t="s">
        <v>0</v>
      </c>
      <c r="H2742" s="602">
        <v>1</v>
      </c>
      <c r="I2742" s="601">
        <v>58.99</v>
      </c>
      <c r="J2742" s="601">
        <v>58.99</v>
      </c>
    </row>
    <row r="2743" spans="1:10" ht="25.5">
      <c r="A2743" s="600"/>
      <c r="B2743" s="600"/>
      <c r="C2743" s="600"/>
      <c r="D2743" s="600"/>
      <c r="E2743" s="600" t="s">
        <v>13662</v>
      </c>
      <c r="F2743" s="599">
        <v>5.7100945343909597</v>
      </c>
      <c r="G2743" s="600" t="s">
        <v>13661</v>
      </c>
      <c r="H2743" s="599">
        <v>4.8</v>
      </c>
      <c r="I2743" s="600" t="s">
        <v>13660</v>
      </c>
      <c r="J2743" s="599">
        <v>10.51</v>
      </c>
    </row>
    <row r="2744" spans="1:10" ht="15" thickBot="1">
      <c r="A2744" s="600"/>
      <c r="B2744" s="600"/>
      <c r="C2744" s="600"/>
      <c r="D2744" s="600"/>
      <c r="E2744" s="600" t="s">
        <v>13659</v>
      </c>
      <c r="F2744" s="599">
        <v>20.98</v>
      </c>
      <c r="G2744" s="600"/>
      <c r="H2744" s="683" t="s">
        <v>13658</v>
      </c>
      <c r="I2744" s="683"/>
      <c r="J2744" s="599">
        <v>96.75</v>
      </c>
    </row>
    <row r="2745" spans="1:10" ht="0.95" customHeight="1" thickTop="1">
      <c r="A2745" s="598"/>
      <c r="B2745" s="598"/>
      <c r="C2745" s="598"/>
      <c r="D2745" s="598"/>
      <c r="E2745" s="598"/>
      <c r="F2745" s="598"/>
      <c r="G2745" s="598"/>
      <c r="H2745" s="598"/>
      <c r="I2745" s="598"/>
      <c r="J2745" s="598"/>
    </row>
    <row r="2746" spans="1:10" ht="18" customHeight="1">
      <c r="A2746" s="613" t="s">
        <v>13981</v>
      </c>
      <c r="B2746" s="611" t="s">
        <v>13677</v>
      </c>
      <c r="C2746" s="613" t="s">
        <v>13676</v>
      </c>
      <c r="D2746" s="613" t="s">
        <v>13675</v>
      </c>
      <c r="E2746" s="684" t="s">
        <v>13674</v>
      </c>
      <c r="F2746" s="684"/>
      <c r="G2746" s="612" t="s">
        <v>13673</v>
      </c>
      <c r="H2746" s="611" t="s">
        <v>13672</v>
      </c>
      <c r="I2746" s="611" t="s">
        <v>13671</v>
      </c>
      <c r="J2746" s="611" t="s">
        <v>13670</v>
      </c>
    </row>
    <row r="2747" spans="1:10" ht="24" customHeight="1">
      <c r="A2747" s="609" t="s">
        <v>13669</v>
      </c>
      <c r="B2747" s="610" t="s">
        <v>14013</v>
      </c>
      <c r="C2747" s="609" t="s">
        <v>20</v>
      </c>
      <c r="D2747" s="609" t="s">
        <v>6812</v>
      </c>
      <c r="E2747" s="685" t="s">
        <v>13995</v>
      </c>
      <c r="F2747" s="685"/>
      <c r="G2747" s="608" t="s">
        <v>0</v>
      </c>
      <c r="H2747" s="607">
        <v>1</v>
      </c>
      <c r="I2747" s="606">
        <v>135.77000000000001</v>
      </c>
      <c r="J2747" s="606">
        <v>135.77000000000001</v>
      </c>
    </row>
    <row r="2748" spans="1:10" ht="24" customHeight="1">
      <c r="A2748" s="617" t="s">
        <v>13683</v>
      </c>
      <c r="B2748" s="618" t="s">
        <v>13691</v>
      </c>
      <c r="C2748" s="617" t="s">
        <v>20</v>
      </c>
      <c r="D2748" s="617" t="s">
        <v>7721</v>
      </c>
      <c r="E2748" s="686" t="s">
        <v>13690</v>
      </c>
      <c r="F2748" s="686"/>
      <c r="G2748" s="616" t="s">
        <v>3</v>
      </c>
      <c r="H2748" s="615">
        <v>0.218</v>
      </c>
      <c r="I2748" s="614">
        <v>14.02</v>
      </c>
      <c r="J2748" s="614">
        <v>3.05</v>
      </c>
    </row>
    <row r="2749" spans="1:10" ht="24" customHeight="1">
      <c r="A2749" s="617" t="s">
        <v>13683</v>
      </c>
      <c r="B2749" s="618" t="s">
        <v>13733</v>
      </c>
      <c r="C2749" s="617" t="s">
        <v>20</v>
      </c>
      <c r="D2749" s="617" t="s">
        <v>7714</v>
      </c>
      <c r="E2749" s="686" t="s">
        <v>13690</v>
      </c>
      <c r="F2749" s="686"/>
      <c r="G2749" s="616" t="s">
        <v>3</v>
      </c>
      <c r="H2749" s="615">
        <v>0.437</v>
      </c>
      <c r="I2749" s="614">
        <v>17.670000000000002</v>
      </c>
      <c r="J2749" s="614">
        <v>7.72</v>
      </c>
    </row>
    <row r="2750" spans="1:10" ht="24" customHeight="1">
      <c r="A2750" s="604" t="s">
        <v>13666</v>
      </c>
      <c r="B2750" s="605" t="s">
        <v>14012</v>
      </c>
      <c r="C2750" s="604" t="s">
        <v>20</v>
      </c>
      <c r="D2750" s="604" t="s">
        <v>8396</v>
      </c>
      <c r="E2750" s="682" t="s">
        <v>13664</v>
      </c>
      <c r="F2750" s="682"/>
      <c r="G2750" s="603" t="s">
        <v>1200</v>
      </c>
      <c r="H2750" s="602">
        <v>1.2150000000000001</v>
      </c>
      <c r="I2750" s="601">
        <v>2.46</v>
      </c>
      <c r="J2750" s="601">
        <v>2.98</v>
      </c>
    </row>
    <row r="2751" spans="1:10" ht="24" customHeight="1">
      <c r="A2751" s="604" t="s">
        <v>13666</v>
      </c>
      <c r="B2751" s="605" t="s">
        <v>13832</v>
      </c>
      <c r="C2751" s="604" t="s">
        <v>20</v>
      </c>
      <c r="D2751" s="604" t="s">
        <v>9291</v>
      </c>
      <c r="E2751" s="682" t="s">
        <v>13664</v>
      </c>
      <c r="F2751" s="682"/>
      <c r="G2751" s="603" t="s">
        <v>1200</v>
      </c>
      <c r="H2751" s="602">
        <v>0.24</v>
      </c>
      <c r="I2751" s="601">
        <v>0.6</v>
      </c>
      <c r="J2751" s="601">
        <v>0.14000000000000001</v>
      </c>
    </row>
    <row r="2752" spans="1:10" ht="24" customHeight="1">
      <c r="A2752" s="604" t="s">
        <v>13666</v>
      </c>
      <c r="B2752" s="605" t="s">
        <v>14011</v>
      </c>
      <c r="C2752" s="604" t="s">
        <v>20</v>
      </c>
      <c r="D2752" s="604" t="s">
        <v>11660</v>
      </c>
      <c r="E2752" s="682" t="s">
        <v>13664</v>
      </c>
      <c r="F2752" s="682"/>
      <c r="G2752" s="603" t="s">
        <v>399</v>
      </c>
      <c r="H2752" s="602">
        <v>0.25</v>
      </c>
      <c r="I2752" s="601">
        <v>487.54</v>
      </c>
      <c r="J2752" s="601">
        <v>121.88</v>
      </c>
    </row>
    <row r="2753" spans="1:10" ht="25.5">
      <c r="A2753" s="600"/>
      <c r="B2753" s="600"/>
      <c r="C2753" s="600"/>
      <c r="D2753" s="600"/>
      <c r="E2753" s="600" t="s">
        <v>13662</v>
      </c>
      <c r="F2753" s="599">
        <v>4.5039660980115181</v>
      </c>
      <c r="G2753" s="600" t="s">
        <v>13661</v>
      </c>
      <c r="H2753" s="599">
        <v>3.79</v>
      </c>
      <c r="I2753" s="600" t="s">
        <v>13660</v>
      </c>
      <c r="J2753" s="599">
        <v>8.2899999999999991</v>
      </c>
    </row>
    <row r="2754" spans="1:10" ht="15" thickBot="1">
      <c r="A2754" s="600"/>
      <c r="B2754" s="600"/>
      <c r="C2754" s="600"/>
      <c r="D2754" s="600"/>
      <c r="E2754" s="600" t="s">
        <v>13659</v>
      </c>
      <c r="F2754" s="599">
        <v>37.6</v>
      </c>
      <c r="G2754" s="600"/>
      <c r="H2754" s="683" t="s">
        <v>13658</v>
      </c>
      <c r="I2754" s="683"/>
      <c r="J2754" s="599">
        <v>173.37</v>
      </c>
    </row>
    <row r="2755" spans="1:10" ht="0.95" customHeight="1" thickTop="1">
      <c r="A2755" s="598"/>
      <c r="B2755" s="598"/>
      <c r="C2755" s="598"/>
      <c r="D2755" s="598"/>
      <c r="E2755" s="598"/>
      <c r="F2755" s="598"/>
      <c r="G2755" s="598"/>
      <c r="H2755" s="598"/>
      <c r="I2755" s="598"/>
      <c r="J2755" s="598"/>
    </row>
    <row r="2756" spans="1:10" ht="18" customHeight="1">
      <c r="A2756" s="613" t="s">
        <v>13981</v>
      </c>
      <c r="B2756" s="611" t="s">
        <v>13677</v>
      </c>
      <c r="C2756" s="613" t="s">
        <v>13676</v>
      </c>
      <c r="D2756" s="613" t="s">
        <v>13675</v>
      </c>
      <c r="E2756" s="684" t="s">
        <v>13674</v>
      </c>
      <c r="F2756" s="684"/>
      <c r="G2756" s="612" t="s">
        <v>13673</v>
      </c>
      <c r="H2756" s="611" t="s">
        <v>13672</v>
      </c>
      <c r="I2756" s="611" t="s">
        <v>13671</v>
      </c>
      <c r="J2756" s="611" t="s">
        <v>13670</v>
      </c>
    </row>
    <row r="2757" spans="1:10" ht="24" customHeight="1">
      <c r="A2757" s="609" t="s">
        <v>13669</v>
      </c>
      <c r="B2757" s="610" t="s">
        <v>14010</v>
      </c>
      <c r="C2757" s="609" t="s">
        <v>20</v>
      </c>
      <c r="D2757" s="609" t="s">
        <v>6718</v>
      </c>
      <c r="E2757" s="685" t="s">
        <v>14002</v>
      </c>
      <c r="F2757" s="685"/>
      <c r="G2757" s="608" t="s">
        <v>399</v>
      </c>
      <c r="H2757" s="607">
        <v>1</v>
      </c>
      <c r="I2757" s="606">
        <v>23.2</v>
      </c>
      <c r="J2757" s="606">
        <v>23.2</v>
      </c>
    </row>
    <row r="2758" spans="1:10" ht="60" customHeight="1">
      <c r="A2758" s="617" t="s">
        <v>13683</v>
      </c>
      <c r="B2758" s="618" t="s">
        <v>13792</v>
      </c>
      <c r="C2758" s="617" t="s">
        <v>20</v>
      </c>
      <c r="D2758" s="617" t="s">
        <v>1577</v>
      </c>
      <c r="E2758" s="686" t="s">
        <v>13667</v>
      </c>
      <c r="F2758" s="686"/>
      <c r="G2758" s="616" t="s">
        <v>1470</v>
      </c>
      <c r="H2758" s="615">
        <v>1.5699999999999999E-2</v>
      </c>
      <c r="I2758" s="614">
        <v>63.59</v>
      </c>
      <c r="J2758" s="614">
        <v>0.99</v>
      </c>
    </row>
    <row r="2759" spans="1:10" ht="60" customHeight="1">
      <c r="A2759" s="617" t="s">
        <v>13683</v>
      </c>
      <c r="B2759" s="618" t="s">
        <v>13793</v>
      </c>
      <c r="C2759" s="617" t="s">
        <v>20</v>
      </c>
      <c r="D2759" s="617" t="s">
        <v>1724</v>
      </c>
      <c r="E2759" s="686" t="s">
        <v>13667</v>
      </c>
      <c r="F2759" s="686"/>
      <c r="G2759" s="616" t="s">
        <v>1617</v>
      </c>
      <c r="H2759" s="615">
        <v>3.8199999999999998E-2</v>
      </c>
      <c r="I2759" s="614">
        <v>21.36</v>
      </c>
      <c r="J2759" s="614">
        <v>0.81</v>
      </c>
    </row>
    <row r="2760" spans="1:10" ht="24" customHeight="1">
      <c r="A2760" s="617" t="s">
        <v>13683</v>
      </c>
      <c r="B2760" s="618" t="s">
        <v>13775</v>
      </c>
      <c r="C2760" s="617" t="s">
        <v>20</v>
      </c>
      <c r="D2760" s="617" t="s">
        <v>7711</v>
      </c>
      <c r="E2760" s="686" t="s">
        <v>13690</v>
      </c>
      <c r="F2760" s="686"/>
      <c r="G2760" s="616" t="s">
        <v>3</v>
      </c>
      <c r="H2760" s="615">
        <v>5.3900000000000003E-2</v>
      </c>
      <c r="I2760" s="614">
        <v>15.25</v>
      </c>
      <c r="J2760" s="614">
        <v>0.82</v>
      </c>
    </row>
    <row r="2761" spans="1:10" ht="24" customHeight="1">
      <c r="A2761" s="617" t="s">
        <v>13683</v>
      </c>
      <c r="B2761" s="618" t="s">
        <v>13691</v>
      </c>
      <c r="C2761" s="617" t="s">
        <v>20</v>
      </c>
      <c r="D2761" s="617" t="s">
        <v>7721</v>
      </c>
      <c r="E2761" s="686" t="s">
        <v>13690</v>
      </c>
      <c r="F2761" s="686"/>
      <c r="G2761" s="616" t="s">
        <v>3</v>
      </c>
      <c r="H2761" s="615">
        <v>5.3499999999999999E-2</v>
      </c>
      <c r="I2761" s="614">
        <v>14.02</v>
      </c>
      <c r="J2761" s="614">
        <v>0.75</v>
      </c>
    </row>
    <row r="2762" spans="1:10" ht="24" customHeight="1">
      <c r="A2762" s="604" t="s">
        <v>13666</v>
      </c>
      <c r="B2762" s="605" t="s">
        <v>14009</v>
      </c>
      <c r="C2762" s="604" t="s">
        <v>20</v>
      </c>
      <c r="D2762" s="604" t="s">
        <v>10394</v>
      </c>
      <c r="E2762" s="682" t="s">
        <v>13678</v>
      </c>
      <c r="F2762" s="682"/>
      <c r="G2762" s="603" t="s">
        <v>10393</v>
      </c>
      <c r="H2762" s="602">
        <v>0.16</v>
      </c>
      <c r="I2762" s="601">
        <v>123.98</v>
      </c>
      <c r="J2762" s="601">
        <v>19.829999999999998</v>
      </c>
    </row>
    <row r="2763" spans="1:10" ht="25.5">
      <c r="A2763" s="600"/>
      <c r="B2763" s="600"/>
      <c r="C2763" s="600"/>
      <c r="D2763" s="600"/>
      <c r="E2763" s="600" t="s">
        <v>13662</v>
      </c>
      <c r="F2763" s="599">
        <v>1.0159730522655657</v>
      </c>
      <c r="G2763" s="600" t="s">
        <v>13661</v>
      </c>
      <c r="H2763" s="599">
        <v>0.85</v>
      </c>
      <c r="I2763" s="600" t="s">
        <v>13660</v>
      </c>
      <c r="J2763" s="599">
        <v>1.87</v>
      </c>
    </row>
    <row r="2764" spans="1:10" ht="15" thickBot="1">
      <c r="A2764" s="600"/>
      <c r="B2764" s="600"/>
      <c r="C2764" s="600"/>
      <c r="D2764" s="600"/>
      <c r="E2764" s="600" t="s">
        <v>13659</v>
      </c>
      <c r="F2764" s="599">
        <v>6.42</v>
      </c>
      <c r="G2764" s="600"/>
      <c r="H2764" s="683" t="s">
        <v>13658</v>
      </c>
      <c r="I2764" s="683"/>
      <c r="J2764" s="599">
        <v>29.62</v>
      </c>
    </row>
    <row r="2765" spans="1:10" ht="0.95" customHeight="1" thickTop="1">
      <c r="A2765" s="598"/>
      <c r="B2765" s="598"/>
      <c r="C2765" s="598"/>
      <c r="D2765" s="598"/>
      <c r="E2765" s="598"/>
      <c r="F2765" s="598"/>
      <c r="G2765" s="598"/>
      <c r="H2765" s="598"/>
      <c r="I2765" s="598"/>
      <c r="J2765" s="598"/>
    </row>
    <row r="2766" spans="1:10" ht="18" customHeight="1">
      <c r="A2766" s="613" t="s">
        <v>13981</v>
      </c>
      <c r="B2766" s="611" t="s">
        <v>13677</v>
      </c>
      <c r="C2766" s="613" t="s">
        <v>13676</v>
      </c>
      <c r="D2766" s="613" t="s">
        <v>13675</v>
      </c>
      <c r="E2766" s="684" t="s">
        <v>13674</v>
      </c>
      <c r="F2766" s="684"/>
      <c r="G2766" s="612" t="s">
        <v>13673</v>
      </c>
      <c r="H2766" s="611" t="s">
        <v>13672</v>
      </c>
      <c r="I2766" s="611" t="s">
        <v>13671</v>
      </c>
      <c r="J2766" s="611" t="s">
        <v>13670</v>
      </c>
    </row>
    <row r="2767" spans="1:10" ht="36" customHeight="1">
      <c r="A2767" s="609" t="s">
        <v>13669</v>
      </c>
      <c r="B2767" s="610" t="s">
        <v>14008</v>
      </c>
      <c r="C2767" s="609" t="s">
        <v>20</v>
      </c>
      <c r="D2767" s="609" t="s">
        <v>6749</v>
      </c>
      <c r="E2767" s="685" t="s">
        <v>14002</v>
      </c>
      <c r="F2767" s="685"/>
      <c r="G2767" s="608" t="s">
        <v>399</v>
      </c>
      <c r="H2767" s="607">
        <v>1</v>
      </c>
      <c r="I2767" s="606">
        <v>26.87</v>
      </c>
      <c r="J2767" s="606">
        <v>26.87</v>
      </c>
    </row>
    <row r="2768" spans="1:10" ht="48" customHeight="1">
      <c r="A2768" s="617" t="s">
        <v>13683</v>
      </c>
      <c r="B2768" s="618" t="s">
        <v>13931</v>
      </c>
      <c r="C2768" s="617" t="s">
        <v>20</v>
      </c>
      <c r="D2768" s="617" t="s">
        <v>1609</v>
      </c>
      <c r="E2768" s="686" t="s">
        <v>13667</v>
      </c>
      <c r="F2768" s="686"/>
      <c r="G2768" s="616" t="s">
        <v>1470</v>
      </c>
      <c r="H2768" s="615">
        <v>3.6999999999999998E-2</v>
      </c>
      <c r="I2768" s="614">
        <v>1.38</v>
      </c>
      <c r="J2768" s="614">
        <v>0.05</v>
      </c>
    </row>
    <row r="2769" spans="1:10" ht="48" customHeight="1">
      <c r="A2769" s="617" t="s">
        <v>13683</v>
      </c>
      <c r="B2769" s="618" t="s">
        <v>13933</v>
      </c>
      <c r="C2769" s="617" t="s">
        <v>20</v>
      </c>
      <c r="D2769" s="617" t="s">
        <v>1756</v>
      </c>
      <c r="E2769" s="686" t="s">
        <v>13667</v>
      </c>
      <c r="F2769" s="686"/>
      <c r="G2769" s="616" t="s">
        <v>1617</v>
      </c>
      <c r="H2769" s="615">
        <v>0.09</v>
      </c>
      <c r="I2769" s="614">
        <v>0.16</v>
      </c>
      <c r="J2769" s="614">
        <v>0.01</v>
      </c>
    </row>
    <row r="2770" spans="1:10" ht="24" customHeight="1">
      <c r="A2770" s="617" t="s">
        <v>13683</v>
      </c>
      <c r="B2770" s="618" t="s">
        <v>13984</v>
      </c>
      <c r="C2770" s="617" t="s">
        <v>20</v>
      </c>
      <c r="D2770" s="617" t="s">
        <v>7717</v>
      </c>
      <c r="E2770" s="686" t="s">
        <v>13690</v>
      </c>
      <c r="F2770" s="686"/>
      <c r="G2770" s="616" t="s">
        <v>3</v>
      </c>
      <c r="H2770" s="615">
        <v>0.127</v>
      </c>
      <c r="I2770" s="614">
        <v>19.72</v>
      </c>
      <c r="J2770" s="614">
        <v>2.5</v>
      </c>
    </row>
    <row r="2771" spans="1:10" ht="24" customHeight="1">
      <c r="A2771" s="604" t="s">
        <v>13666</v>
      </c>
      <c r="B2771" s="605" t="s">
        <v>14007</v>
      </c>
      <c r="C2771" s="604" t="s">
        <v>20</v>
      </c>
      <c r="D2771" s="604" t="s">
        <v>9855</v>
      </c>
      <c r="E2771" s="682" t="s">
        <v>13664</v>
      </c>
      <c r="F2771" s="682"/>
      <c r="G2771" s="603" t="s">
        <v>817</v>
      </c>
      <c r="H2771" s="602">
        <v>8.3000000000000004E-2</v>
      </c>
      <c r="I2771" s="601">
        <v>35.49</v>
      </c>
      <c r="J2771" s="601">
        <v>2.94</v>
      </c>
    </row>
    <row r="2772" spans="1:10" ht="24" customHeight="1">
      <c r="A2772" s="604" t="s">
        <v>13666</v>
      </c>
      <c r="B2772" s="605" t="s">
        <v>14006</v>
      </c>
      <c r="C2772" s="604" t="s">
        <v>20</v>
      </c>
      <c r="D2772" s="604" t="s">
        <v>12618</v>
      </c>
      <c r="E2772" s="682" t="s">
        <v>13664</v>
      </c>
      <c r="F2772" s="682"/>
      <c r="G2772" s="603" t="s">
        <v>817</v>
      </c>
      <c r="H2772" s="602">
        <v>0.41489999999999999</v>
      </c>
      <c r="I2772" s="601">
        <v>51.51</v>
      </c>
      <c r="J2772" s="601">
        <v>21.37</v>
      </c>
    </row>
    <row r="2773" spans="1:10" ht="25.5">
      <c r="A2773" s="600"/>
      <c r="B2773" s="600"/>
      <c r="C2773" s="600"/>
      <c r="D2773" s="600"/>
      <c r="E2773" s="600" t="s">
        <v>13662</v>
      </c>
      <c r="F2773" s="599">
        <v>1.0214060632402477</v>
      </c>
      <c r="G2773" s="600" t="s">
        <v>13661</v>
      </c>
      <c r="H2773" s="599">
        <v>0.86</v>
      </c>
      <c r="I2773" s="600" t="s">
        <v>13660</v>
      </c>
      <c r="J2773" s="599">
        <v>1.88</v>
      </c>
    </row>
    <row r="2774" spans="1:10" ht="15" thickBot="1">
      <c r="A2774" s="600"/>
      <c r="B2774" s="600"/>
      <c r="C2774" s="600"/>
      <c r="D2774" s="600"/>
      <c r="E2774" s="600" t="s">
        <v>13659</v>
      </c>
      <c r="F2774" s="599">
        <v>7.44</v>
      </c>
      <c r="G2774" s="600"/>
      <c r="H2774" s="683" t="s">
        <v>13658</v>
      </c>
      <c r="I2774" s="683"/>
      <c r="J2774" s="599">
        <v>34.31</v>
      </c>
    </row>
    <row r="2775" spans="1:10" ht="0.95" customHeight="1" thickTop="1">
      <c r="A2775" s="598"/>
      <c r="B2775" s="598"/>
      <c r="C2775" s="598"/>
      <c r="D2775" s="598"/>
      <c r="E2775" s="598"/>
      <c r="F2775" s="598"/>
      <c r="G2775" s="598"/>
      <c r="H2775" s="598"/>
      <c r="I2775" s="598"/>
      <c r="J2775" s="598"/>
    </row>
    <row r="2776" spans="1:10" ht="18" customHeight="1">
      <c r="A2776" s="613" t="s">
        <v>13981</v>
      </c>
      <c r="B2776" s="611" t="s">
        <v>13677</v>
      </c>
      <c r="C2776" s="613" t="s">
        <v>13676</v>
      </c>
      <c r="D2776" s="613" t="s">
        <v>13675</v>
      </c>
      <c r="E2776" s="684" t="s">
        <v>13674</v>
      </c>
      <c r="F2776" s="684"/>
      <c r="G2776" s="612" t="s">
        <v>13673</v>
      </c>
      <c r="H2776" s="611" t="s">
        <v>13672</v>
      </c>
      <c r="I2776" s="611" t="s">
        <v>13671</v>
      </c>
      <c r="J2776" s="611" t="s">
        <v>13670</v>
      </c>
    </row>
    <row r="2777" spans="1:10" ht="24" customHeight="1">
      <c r="A2777" s="609" t="s">
        <v>13669</v>
      </c>
      <c r="B2777" s="610" t="s">
        <v>14005</v>
      </c>
      <c r="C2777" s="609" t="s">
        <v>20</v>
      </c>
      <c r="D2777" s="609" t="s">
        <v>6766</v>
      </c>
      <c r="E2777" s="685" t="s">
        <v>14002</v>
      </c>
      <c r="F2777" s="685"/>
      <c r="G2777" s="608" t="s">
        <v>399</v>
      </c>
      <c r="H2777" s="607">
        <v>1</v>
      </c>
      <c r="I2777" s="606">
        <v>16.62</v>
      </c>
      <c r="J2777" s="606">
        <v>16.62</v>
      </c>
    </row>
    <row r="2778" spans="1:10" ht="24" customHeight="1">
      <c r="A2778" s="617" t="s">
        <v>13683</v>
      </c>
      <c r="B2778" s="618" t="s">
        <v>13691</v>
      </c>
      <c r="C2778" s="617" t="s">
        <v>20</v>
      </c>
      <c r="D2778" s="617" t="s">
        <v>7721</v>
      </c>
      <c r="E2778" s="686" t="s">
        <v>13690</v>
      </c>
      <c r="F2778" s="686"/>
      <c r="G2778" s="616" t="s">
        <v>3</v>
      </c>
      <c r="H2778" s="615">
        <v>0.33</v>
      </c>
      <c r="I2778" s="614">
        <v>14.02</v>
      </c>
      <c r="J2778" s="614">
        <v>4.62</v>
      </c>
    </row>
    <row r="2779" spans="1:10" ht="24" customHeight="1">
      <c r="A2779" s="617" t="s">
        <v>13683</v>
      </c>
      <c r="B2779" s="618" t="s">
        <v>13990</v>
      </c>
      <c r="C2779" s="617" t="s">
        <v>20</v>
      </c>
      <c r="D2779" s="617" t="s">
        <v>7715</v>
      </c>
      <c r="E2779" s="686" t="s">
        <v>13690</v>
      </c>
      <c r="F2779" s="686"/>
      <c r="G2779" s="616" t="s">
        <v>3</v>
      </c>
      <c r="H2779" s="615">
        <v>0.5</v>
      </c>
      <c r="I2779" s="614">
        <v>18.68</v>
      </c>
      <c r="J2779" s="614">
        <v>9.34</v>
      </c>
    </row>
    <row r="2780" spans="1:10" ht="24" customHeight="1">
      <c r="A2780" s="604" t="s">
        <v>13666</v>
      </c>
      <c r="B2780" s="605" t="s">
        <v>14004</v>
      </c>
      <c r="C2780" s="604" t="s">
        <v>20</v>
      </c>
      <c r="D2780" s="604" t="s">
        <v>12608</v>
      </c>
      <c r="E2780" s="682" t="s">
        <v>13664</v>
      </c>
      <c r="F2780" s="682"/>
      <c r="G2780" s="603" t="s">
        <v>817</v>
      </c>
      <c r="H2780" s="602">
        <v>0.35</v>
      </c>
      <c r="I2780" s="601">
        <v>7.61</v>
      </c>
      <c r="J2780" s="601">
        <v>2.66</v>
      </c>
    </row>
    <row r="2781" spans="1:10" ht="25.5">
      <c r="A2781" s="600"/>
      <c r="B2781" s="600"/>
      <c r="C2781" s="600"/>
      <c r="D2781" s="600"/>
      <c r="E2781" s="600" t="s">
        <v>13662</v>
      </c>
      <c r="F2781" s="599">
        <v>5.596001303922634</v>
      </c>
      <c r="G2781" s="600" t="s">
        <v>13661</v>
      </c>
      <c r="H2781" s="599">
        <v>4.7</v>
      </c>
      <c r="I2781" s="600" t="s">
        <v>13660</v>
      </c>
      <c r="J2781" s="599">
        <v>10.3</v>
      </c>
    </row>
    <row r="2782" spans="1:10" ht="15" thickBot="1">
      <c r="A2782" s="600"/>
      <c r="B2782" s="600"/>
      <c r="C2782" s="600"/>
      <c r="D2782" s="600"/>
      <c r="E2782" s="600" t="s">
        <v>13659</v>
      </c>
      <c r="F2782" s="599">
        <v>4.5999999999999996</v>
      </c>
      <c r="G2782" s="600"/>
      <c r="H2782" s="683" t="s">
        <v>13658</v>
      </c>
      <c r="I2782" s="683"/>
      <c r="J2782" s="599">
        <v>21.22</v>
      </c>
    </row>
    <row r="2783" spans="1:10" ht="0.95" customHeight="1" thickTop="1">
      <c r="A2783" s="598"/>
      <c r="B2783" s="598"/>
      <c r="C2783" s="598"/>
      <c r="D2783" s="598"/>
      <c r="E2783" s="598"/>
      <c r="F2783" s="598"/>
      <c r="G2783" s="598"/>
      <c r="H2783" s="598"/>
      <c r="I2783" s="598"/>
      <c r="J2783" s="598"/>
    </row>
    <row r="2784" spans="1:10" ht="18" customHeight="1">
      <c r="A2784" s="613" t="s">
        <v>13981</v>
      </c>
      <c r="B2784" s="611" t="s">
        <v>13677</v>
      </c>
      <c r="C2784" s="613" t="s">
        <v>13676</v>
      </c>
      <c r="D2784" s="613" t="s">
        <v>13675</v>
      </c>
      <c r="E2784" s="684" t="s">
        <v>13674</v>
      </c>
      <c r="F2784" s="684"/>
      <c r="G2784" s="612" t="s">
        <v>13673</v>
      </c>
      <c r="H2784" s="611" t="s">
        <v>13672</v>
      </c>
      <c r="I2784" s="611" t="s">
        <v>13671</v>
      </c>
      <c r="J2784" s="611" t="s">
        <v>13670</v>
      </c>
    </row>
    <row r="2785" spans="1:10" ht="36" customHeight="1">
      <c r="A2785" s="609" t="s">
        <v>13669</v>
      </c>
      <c r="B2785" s="610" t="s">
        <v>14003</v>
      </c>
      <c r="C2785" s="609" t="s">
        <v>20</v>
      </c>
      <c r="D2785" s="609" t="s">
        <v>6693</v>
      </c>
      <c r="E2785" s="685" t="s">
        <v>14002</v>
      </c>
      <c r="F2785" s="685"/>
      <c r="G2785" s="608" t="s">
        <v>399</v>
      </c>
      <c r="H2785" s="607">
        <v>1</v>
      </c>
      <c r="I2785" s="606">
        <v>13.13</v>
      </c>
      <c r="J2785" s="606">
        <v>13.13</v>
      </c>
    </row>
    <row r="2786" spans="1:10" ht="24" customHeight="1">
      <c r="A2786" s="617" t="s">
        <v>13683</v>
      </c>
      <c r="B2786" s="618" t="s">
        <v>13990</v>
      </c>
      <c r="C2786" s="617" t="s">
        <v>20</v>
      </c>
      <c r="D2786" s="617" t="s">
        <v>7715</v>
      </c>
      <c r="E2786" s="686" t="s">
        <v>13690</v>
      </c>
      <c r="F2786" s="686"/>
      <c r="G2786" s="616" t="s">
        <v>3</v>
      </c>
      <c r="H2786" s="615">
        <v>0.3674</v>
      </c>
      <c r="I2786" s="614">
        <v>18.68</v>
      </c>
      <c r="J2786" s="614">
        <v>6.86</v>
      </c>
    </row>
    <row r="2787" spans="1:10" ht="24" customHeight="1">
      <c r="A2787" s="604" t="s">
        <v>13666</v>
      </c>
      <c r="B2787" s="605" t="s">
        <v>14001</v>
      </c>
      <c r="C2787" s="604" t="s">
        <v>20</v>
      </c>
      <c r="D2787" s="604" t="s">
        <v>8051</v>
      </c>
      <c r="E2787" s="682" t="s">
        <v>13664</v>
      </c>
      <c r="F2787" s="682"/>
      <c r="G2787" s="603" t="s">
        <v>14000</v>
      </c>
      <c r="H2787" s="602">
        <v>0.10440000000000001</v>
      </c>
      <c r="I2787" s="601">
        <v>57.06</v>
      </c>
      <c r="J2787" s="601">
        <v>5.95</v>
      </c>
    </row>
    <row r="2788" spans="1:10" ht="24" customHeight="1">
      <c r="A2788" s="604" t="s">
        <v>13666</v>
      </c>
      <c r="B2788" s="605" t="s">
        <v>13999</v>
      </c>
      <c r="C2788" s="604" t="s">
        <v>20</v>
      </c>
      <c r="D2788" s="604" t="s">
        <v>10823</v>
      </c>
      <c r="E2788" s="682" t="s">
        <v>13664</v>
      </c>
      <c r="F2788" s="682"/>
      <c r="G2788" s="603" t="s">
        <v>1</v>
      </c>
      <c r="H2788" s="602">
        <v>0.5</v>
      </c>
      <c r="I2788" s="601">
        <v>0.65</v>
      </c>
      <c r="J2788" s="601">
        <v>0.32</v>
      </c>
    </row>
    <row r="2789" spans="1:10" ht="25.5">
      <c r="A2789" s="600"/>
      <c r="B2789" s="600"/>
      <c r="C2789" s="600"/>
      <c r="D2789" s="600"/>
      <c r="E2789" s="600" t="s">
        <v>13662</v>
      </c>
      <c r="F2789" s="599">
        <v>2.7545365641638595</v>
      </c>
      <c r="G2789" s="600" t="s">
        <v>13661</v>
      </c>
      <c r="H2789" s="599">
        <v>2.3199999999999998</v>
      </c>
      <c r="I2789" s="600" t="s">
        <v>13660</v>
      </c>
      <c r="J2789" s="599">
        <v>5.07</v>
      </c>
    </row>
    <row r="2790" spans="1:10" ht="15" thickBot="1">
      <c r="A2790" s="600"/>
      <c r="B2790" s="600"/>
      <c r="C2790" s="600"/>
      <c r="D2790" s="600"/>
      <c r="E2790" s="600" t="s">
        <v>13659</v>
      </c>
      <c r="F2790" s="599">
        <v>3.63</v>
      </c>
      <c r="G2790" s="600"/>
      <c r="H2790" s="683" t="s">
        <v>13658</v>
      </c>
      <c r="I2790" s="683"/>
      <c r="J2790" s="599">
        <v>16.760000000000002</v>
      </c>
    </row>
    <row r="2791" spans="1:10" ht="0.95" customHeight="1" thickTop="1">
      <c r="A2791" s="598"/>
      <c r="B2791" s="598"/>
      <c r="C2791" s="598"/>
      <c r="D2791" s="598"/>
      <c r="E2791" s="598"/>
      <c r="F2791" s="598"/>
      <c r="G2791" s="598"/>
      <c r="H2791" s="598"/>
      <c r="I2791" s="598"/>
      <c r="J2791" s="598"/>
    </row>
    <row r="2792" spans="1:10" ht="18" customHeight="1">
      <c r="A2792" s="613" t="s">
        <v>13981</v>
      </c>
      <c r="B2792" s="611" t="s">
        <v>13677</v>
      </c>
      <c r="C2792" s="613" t="s">
        <v>13676</v>
      </c>
      <c r="D2792" s="613" t="s">
        <v>13675</v>
      </c>
      <c r="E2792" s="684" t="s">
        <v>13674</v>
      </c>
      <c r="F2792" s="684"/>
      <c r="G2792" s="612" t="s">
        <v>13673</v>
      </c>
      <c r="H2792" s="611" t="s">
        <v>13672</v>
      </c>
      <c r="I2792" s="611" t="s">
        <v>13671</v>
      </c>
      <c r="J2792" s="611" t="s">
        <v>13670</v>
      </c>
    </row>
    <row r="2793" spans="1:10" ht="24" customHeight="1">
      <c r="A2793" s="609" t="s">
        <v>13669</v>
      </c>
      <c r="B2793" s="610" t="s">
        <v>13998</v>
      </c>
      <c r="C2793" s="609" t="s">
        <v>20</v>
      </c>
      <c r="D2793" s="609" t="s">
        <v>6887</v>
      </c>
      <c r="E2793" s="685" t="s">
        <v>13995</v>
      </c>
      <c r="F2793" s="685"/>
      <c r="G2793" s="608" t="s">
        <v>399</v>
      </c>
      <c r="H2793" s="607">
        <v>1</v>
      </c>
      <c r="I2793" s="606">
        <v>23.86</v>
      </c>
      <c r="J2793" s="606">
        <v>23.86</v>
      </c>
    </row>
    <row r="2794" spans="1:10" ht="24" customHeight="1">
      <c r="A2794" s="617" t="s">
        <v>13683</v>
      </c>
      <c r="B2794" s="618" t="s">
        <v>13691</v>
      </c>
      <c r="C2794" s="617" t="s">
        <v>20</v>
      </c>
      <c r="D2794" s="617" t="s">
        <v>7721</v>
      </c>
      <c r="E2794" s="686" t="s">
        <v>13690</v>
      </c>
      <c r="F2794" s="686"/>
      <c r="G2794" s="616" t="s">
        <v>3</v>
      </c>
      <c r="H2794" s="615">
        <v>5.4100000000000002E-2</v>
      </c>
      <c r="I2794" s="614">
        <v>14.02</v>
      </c>
      <c r="J2794" s="614">
        <v>0.75</v>
      </c>
    </row>
    <row r="2795" spans="1:10" ht="24" customHeight="1">
      <c r="A2795" s="617" t="s">
        <v>13683</v>
      </c>
      <c r="B2795" s="618" t="s">
        <v>13733</v>
      </c>
      <c r="C2795" s="617" t="s">
        <v>20</v>
      </c>
      <c r="D2795" s="617" t="s">
        <v>7714</v>
      </c>
      <c r="E2795" s="686" t="s">
        <v>13690</v>
      </c>
      <c r="F2795" s="686"/>
      <c r="G2795" s="616" t="s">
        <v>3</v>
      </c>
      <c r="H2795" s="615">
        <v>0.14899999999999999</v>
      </c>
      <c r="I2795" s="614">
        <v>17.670000000000002</v>
      </c>
      <c r="J2795" s="614">
        <v>2.63</v>
      </c>
    </row>
    <row r="2796" spans="1:10" ht="24" customHeight="1">
      <c r="A2796" s="604" t="s">
        <v>13666</v>
      </c>
      <c r="B2796" s="605" t="s">
        <v>13997</v>
      </c>
      <c r="C2796" s="604" t="s">
        <v>20</v>
      </c>
      <c r="D2796" s="604" t="s">
        <v>8406</v>
      </c>
      <c r="E2796" s="682" t="s">
        <v>13664</v>
      </c>
      <c r="F2796" s="682"/>
      <c r="G2796" s="603" t="s">
        <v>415</v>
      </c>
      <c r="H2796" s="602">
        <v>4.3400000000000001E-2</v>
      </c>
      <c r="I2796" s="601">
        <v>471.91</v>
      </c>
      <c r="J2796" s="601">
        <v>20.48</v>
      </c>
    </row>
    <row r="2797" spans="1:10" ht="25.5">
      <c r="A2797" s="600"/>
      <c r="B2797" s="600"/>
      <c r="C2797" s="600"/>
      <c r="D2797" s="600"/>
      <c r="E2797" s="600" t="s">
        <v>13662</v>
      </c>
      <c r="F2797" s="599">
        <v>1.418015864392046</v>
      </c>
      <c r="G2797" s="600" t="s">
        <v>13661</v>
      </c>
      <c r="H2797" s="599">
        <v>1.19</v>
      </c>
      <c r="I2797" s="600" t="s">
        <v>13660</v>
      </c>
      <c r="J2797" s="599">
        <v>2.61</v>
      </c>
    </row>
    <row r="2798" spans="1:10" ht="15" thickBot="1">
      <c r="A2798" s="600"/>
      <c r="B2798" s="600"/>
      <c r="C2798" s="600"/>
      <c r="D2798" s="600"/>
      <c r="E2798" s="600" t="s">
        <v>13659</v>
      </c>
      <c r="F2798" s="599">
        <v>6.6</v>
      </c>
      <c r="G2798" s="600"/>
      <c r="H2798" s="683" t="s">
        <v>13658</v>
      </c>
      <c r="I2798" s="683"/>
      <c r="J2798" s="599">
        <v>30.46</v>
      </c>
    </row>
    <row r="2799" spans="1:10" ht="0.95" customHeight="1" thickTop="1">
      <c r="A2799" s="598"/>
      <c r="B2799" s="598"/>
      <c r="C2799" s="598"/>
      <c r="D2799" s="598"/>
      <c r="E2799" s="598"/>
      <c r="F2799" s="598"/>
      <c r="G2799" s="598"/>
      <c r="H2799" s="598"/>
      <c r="I2799" s="598"/>
      <c r="J2799" s="598"/>
    </row>
    <row r="2800" spans="1:10" ht="18" customHeight="1">
      <c r="A2800" s="613" t="s">
        <v>13981</v>
      </c>
      <c r="B2800" s="611" t="s">
        <v>13677</v>
      </c>
      <c r="C2800" s="613" t="s">
        <v>13676</v>
      </c>
      <c r="D2800" s="613" t="s">
        <v>13675</v>
      </c>
      <c r="E2800" s="684" t="s">
        <v>13674</v>
      </c>
      <c r="F2800" s="684"/>
      <c r="G2800" s="612" t="s">
        <v>13673</v>
      </c>
      <c r="H2800" s="611" t="s">
        <v>13672</v>
      </c>
      <c r="I2800" s="611" t="s">
        <v>13671</v>
      </c>
      <c r="J2800" s="611" t="s">
        <v>13670</v>
      </c>
    </row>
    <row r="2801" spans="1:10" ht="36" customHeight="1">
      <c r="A2801" s="609" t="s">
        <v>13669</v>
      </c>
      <c r="B2801" s="610" t="s">
        <v>13996</v>
      </c>
      <c r="C2801" s="609" t="s">
        <v>20</v>
      </c>
      <c r="D2801" s="609" t="s">
        <v>6874</v>
      </c>
      <c r="E2801" s="685" t="s">
        <v>13995</v>
      </c>
      <c r="F2801" s="685"/>
      <c r="G2801" s="608" t="s">
        <v>399</v>
      </c>
      <c r="H2801" s="607">
        <v>1</v>
      </c>
      <c r="I2801" s="606">
        <v>86.11</v>
      </c>
      <c r="J2801" s="606">
        <v>86.11</v>
      </c>
    </row>
    <row r="2802" spans="1:10" ht="24" customHeight="1">
      <c r="A2802" s="617" t="s">
        <v>13683</v>
      </c>
      <c r="B2802" s="618" t="s">
        <v>13976</v>
      </c>
      <c r="C2802" s="617" t="s">
        <v>20</v>
      </c>
      <c r="D2802" s="617" t="s">
        <v>7244</v>
      </c>
      <c r="E2802" s="686" t="s">
        <v>13690</v>
      </c>
      <c r="F2802" s="686"/>
      <c r="G2802" s="616" t="s">
        <v>415</v>
      </c>
      <c r="H2802" s="615">
        <v>3.1E-2</v>
      </c>
      <c r="I2802" s="614">
        <v>2106.9899999999998</v>
      </c>
      <c r="J2802" s="614">
        <v>65.31</v>
      </c>
    </row>
    <row r="2803" spans="1:10" ht="24" customHeight="1">
      <c r="A2803" s="617" t="s">
        <v>13683</v>
      </c>
      <c r="B2803" s="618" t="s">
        <v>13691</v>
      </c>
      <c r="C2803" s="617" t="s">
        <v>20</v>
      </c>
      <c r="D2803" s="617" t="s">
        <v>7721</v>
      </c>
      <c r="E2803" s="686" t="s">
        <v>13690</v>
      </c>
      <c r="F2803" s="686"/>
      <c r="G2803" s="616" t="s">
        <v>3</v>
      </c>
      <c r="H2803" s="615">
        <v>0.29499999999999998</v>
      </c>
      <c r="I2803" s="614">
        <v>14.02</v>
      </c>
      <c r="J2803" s="614">
        <v>4.13</v>
      </c>
    </row>
    <row r="2804" spans="1:10" ht="24" customHeight="1">
      <c r="A2804" s="617" t="s">
        <v>13683</v>
      </c>
      <c r="B2804" s="618" t="s">
        <v>13733</v>
      </c>
      <c r="C2804" s="617" t="s">
        <v>20</v>
      </c>
      <c r="D2804" s="617" t="s">
        <v>7714</v>
      </c>
      <c r="E2804" s="686" t="s">
        <v>13690</v>
      </c>
      <c r="F2804" s="686"/>
      <c r="G2804" s="616" t="s">
        <v>3</v>
      </c>
      <c r="H2804" s="615">
        <v>0.59</v>
      </c>
      <c r="I2804" s="614">
        <v>17.670000000000002</v>
      </c>
      <c r="J2804" s="614">
        <v>10.42</v>
      </c>
    </row>
    <row r="2805" spans="1:10" ht="24" customHeight="1">
      <c r="A2805" s="604" t="s">
        <v>13666</v>
      </c>
      <c r="B2805" s="605" t="s">
        <v>13994</v>
      </c>
      <c r="C2805" s="604" t="s">
        <v>20</v>
      </c>
      <c r="D2805" s="604" t="s">
        <v>8200</v>
      </c>
      <c r="E2805" s="682" t="s">
        <v>13664</v>
      </c>
      <c r="F2805" s="682"/>
      <c r="G2805" s="603" t="s">
        <v>817</v>
      </c>
      <c r="H2805" s="602">
        <v>0.435</v>
      </c>
      <c r="I2805" s="601">
        <v>13.68</v>
      </c>
      <c r="J2805" s="601">
        <v>5.95</v>
      </c>
    </row>
    <row r="2806" spans="1:10" ht="24" customHeight="1">
      <c r="A2806" s="604" t="s">
        <v>13666</v>
      </c>
      <c r="B2806" s="605" t="s">
        <v>13832</v>
      </c>
      <c r="C2806" s="604" t="s">
        <v>20</v>
      </c>
      <c r="D2806" s="604" t="s">
        <v>9291</v>
      </c>
      <c r="E2806" s="682" t="s">
        <v>13664</v>
      </c>
      <c r="F2806" s="682"/>
      <c r="G2806" s="603" t="s">
        <v>1200</v>
      </c>
      <c r="H2806" s="602">
        <v>0.5</v>
      </c>
      <c r="I2806" s="601">
        <v>0.6</v>
      </c>
      <c r="J2806" s="601">
        <v>0.3</v>
      </c>
    </row>
    <row r="2807" spans="1:10" ht="25.5">
      <c r="A2807" s="600"/>
      <c r="B2807" s="600"/>
      <c r="C2807" s="600"/>
      <c r="D2807" s="600"/>
      <c r="E2807" s="600" t="s">
        <v>13662</v>
      </c>
      <c r="F2807" s="599">
        <v>8.4374660436814075</v>
      </c>
      <c r="G2807" s="600" t="s">
        <v>13661</v>
      </c>
      <c r="H2807" s="599">
        <v>7.09</v>
      </c>
      <c r="I2807" s="600" t="s">
        <v>13660</v>
      </c>
      <c r="J2807" s="599">
        <v>15.53</v>
      </c>
    </row>
    <row r="2808" spans="1:10" ht="15" thickBot="1">
      <c r="A2808" s="600"/>
      <c r="B2808" s="600"/>
      <c r="C2808" s="600"/>
      <c r="D2808" s="600"/>
      <c r="E2808" s="600" t="s">
        <v>13659</v>
      </c>
      <c r="F2808" s="599">
        <v>23.85</v>
      </c>
      <c r="G2808" s="600"/>
      <c r="H2808" s="683" t="s">
        <v>13658</v>
      </c>
      <c r="I2808" s="683"/>
      <c r="J2808" s="599">
        <v>109.96</v>
      </c>
    </row>
    <row r="2809" spans="1:10" ht="0.95" customHeight="1" thickTop="1">
      <c r="A2809" s="598"/>
      <c r="B2809" s="598"/>
      <c r="C2809" s="598"/>
      <c r="D2809" s="598"/>
      <c r="E2809" s="598"/>
      <c r="F2809" s="598"/>
      <c r="G2809" s="598"/>
      <c r="H2809" s="598"/>
      <c r="I2809" s="598"/>
      <c r="J2809" s="598"/>
    </row>
    <row r="2810" spans="1:10" ht="18" customHeight="1">
      <c r="A2810" s="613" t="s">
        <v>13981</v>
      </c>
      <c r="B2810" s="611" t="s">
        <v>13677</v>
      </c>
      <c r="C2810" s="613" t="s">
        <v>13676</v>
      </c>
      <c r="D2810" s="613" t="s">
        <v>13675</v>
      </c>
      <c r="E2810" s="684" t="s">
        <v>13674</v>
      </c>
      <c r="F2810" s="684"/>
      <c r="G2810" s="612" t="s">
        <v>13673</v>
      </c>
      <c r="H2810" s="611" t="s">
        <v>13672</v>
      </c>
      <c r="I2810" s="611" t="s">
        <v>13671</v>
      </c>
      <c r="J2810" s="611" t="s">
        <v>13670</v>
      </c>
    </row>
    <row r="2811" spans="1:10" ht="36" customHeight="1">
      <c r="A2811" s="609" t="s">
        <v>13669</v>
      </c>
      <c r="B2811" s="610" t="s">
        <v>13993</v>
      </c>
      <c r="C2811" s="609" t="s">
        <v>20</v>
      </c>
      <c r="D2811" s="609" t="s">
        <v>7280</v>
      </c>
      <c r="E2811" s="685" t="s">
        <v>13690</v>
      </c>
      <c r="F2811" s="685"/>
      <c r="G2811" s="608" t="s">
        <v>415</v>
      </c>
      <c r="H2811" s="607">
        <v>1</v>
      </c>
      <c r="I2811" s="606">
        <v>392.99</v>
      </c>
      <c r="J2811" s="606">
        <v>392.99</v>
      </c>
    </row>
    <row r="2812" spans="1:10" ht="48" customHeight="1">
      <c r="A2812" s="617" t="s">
        <v>13683</v>
      </c>
      <c r="B2812" s="618" t="s">
        <v>13925</v>
      </c>
      <c r="C2812" s="617" t="s">
        <v>20</v>
      </c>
      <c r="D2812" s="617" t="s">
        <v>1525</v>
      </c>
      <c r="E2812" s="686" t="s">
        <v>13667</v>
      </c>
      <c r="F2812" s="686"/>
      <c r="G2812" s="616" t="s">
        <v>1470</v>
      </c>
      <c r="H2812" s="615">
        <v>0.57999999999999996</v>
      </c>
      <c r="I2812" s="614">
        <v>4.2699999999999996</v>
      </c>
      <c r="J2812" s="614">
        <v>2.4700000000000002</v>
      </c>
    </row>
    <row r="2813" spans="1:10" ht="48" customHeight="1">
      <c r="A2813" s="617" t="s">
        <v>13683</v>
      </c>
      <c r="B2813" s="618" t="s">
        <v>13924</v>
      </c>
      <c r="C2813" s="617" t="s">
        <v>20</v>
      </c>
      <c r="D2813" s="617" t="s">
        <v>1671</v>
      </c>
      <c r="E2813" s="686" t="s">
        <v>13667</v>
      </c>
      <c r="F2813" s="686"/>
      <c r="G2813" s="616" t="s">
        <v>1617</v>
      </c>
      <c r="H2813" s="615">
        <v>1.9</v>
      </c>
      <c r="I2813" s="614">
        <v>1.2</v>
      </c>
      <c r="J2813" s="614">
        <v>2.2799999999999998</v>
      </c>
    </row>
    <row r="2814" spans="1:10" ht="24" customHeight="1">
      <c r="A2814" s="617" t="s">
        <v>13683</v>
      </c>
      <c r="B2814" s="618" t="s">
        <v>13691</v>
      </c>
      <c r="C2814" s="617" t="s">
        <v>20</v>
      </c>
      <c r="D2814" s="617" t="s">
        <v>7721</v>
      </c>
      <c r="E2814" s="686" t="s">
        <v>13690</v>
      </c>
      <c r="F2814" s="686"/>
      <c r="G2814" s="616" t="s">
        <v>3</v>
      </c>
      <c r="H2814" s="615">
        <v>0.78</v>
      </c>
      <c r="I2814" s="614">
        <v>14.02</v>
      </c>
      <c r="J2814" s="614">
        <v>10.93</v>
      </c>
    </row>
    <row r="2815" spans="1:10" ht="24" customHeight="1">
      <c r="A2815" s="617" t="s">
        <v>13683</v>
      </c>
      <c r="B2815" s="618" t="s">
        <v>13785</v>
      </c>
      <c r="C2815" s="617" t="s">
        <v>20</v>
      </c>
      <c r="D2815" s="617" t="s">
        <v>7730</v>
      </c>
      <c r="E2815" s="686" t="s">
        <v>13690</v>
      </c>
      <c r="F2815" s="686"/>
      <c r="G2815" s="616" t="s">
        <v>3</v>
      </c>
      <c r="H2815" s="615">
        <v>2.48</v>
      </c>
      <c r="I2815" s="614">
        <v>12.73</v>
      </c>
      <c r="J2815" s="614">
        <v>31.57</v>
      </c>
    </row>
    <row r="2816" spans="1:10" ht="24" customHeight="1">
      <c r="A2816" s="604" t="s">
        <v>13666</v>
      </c>
      <c r="B2816" s="605" t="s">
        <v>13732</v>
      </c>
      <c r="C2816" s="604" t="s">
        <v>20</v>
      </c>
      <c r="D2816" s="604" t="s">
        <v>8391</v>
      </c>
      <c r="E2816" s="682" t="s">
        <v>13664</v>
      </c>
      <c r="F2816" s="682"/>
      <c r="G2816" s="603" t="s">
        <v>415</v>
      </c>
      <c r="H2816" s="602">
        <v>1.1399999999999999</v>
      </c>
      <c r="I2816" s="601">
        <v>74.17</v>
      </c>
      <c r="J2816" s="601">
        <v>84.55</v>
      </c>
    </row>
    <row r="2817" spans="1:10" ht="24" customHeight="1">
      <c r="A2817" s="604" t="s">
        <v>13666</v>
      </c>
      <c r="B2817" s="605" t="s">
        <v>13833</v>
      </c>
      <c r="C2817" s="604" t="s">
        <v>20</v>
      </c>
      <c r="D2817" s="604" t="s">
        <v>9039</v>
      </c>
      <c r="E2817" s="682" t="s">
        <v>13664</v>
      </c>
      <c r="F2817" s="682"/>
      <c r="G2817" s="603" t="s">
        <v>1200</v>
      </c>
      <c r="H2817" s="602">
        <v>75.709999999999994</v>
      </c>
      <c r="I2817" s="601">
        <v>0.75</v>
      </c>
      <c r="J2817" s="601">
        <v>56.78</v>
      </c>
    </row>
    <row r="2818" spans="1:10" ht="24" customHeight="1">
      <c r="A2818" s="604" t="s">
        <v>13666</v>
      </c>
      <c r="B2818" s="605" t="s">
        <v>13832</v>
      </c>
      <c r="C2818" s="604" t="s">
        <v>20</v>
      </c>
      <c r="D2818" s="604" t="s">
        <v>9291</v>
      </c>
      <c r="E2818" s="682" t="s">
        <v>13664</v>
      </c>
      <c r="F2818" s="682"/>
      <c r="G2818" s="603" t="s">
        <v>1200</v>
      </c>
      <c r="H2818" s="602">
        <v>340.69</v>
      </c>
      <c r="I2818" s="601">
        <v>0.6</v>
      </c>
      <c r="J2818" s="601">
        <v>204.41</v>
      </c>
    </row>
    <row r="2819" spans="1:10" ht="25.5">
      <c r="A2819" s="600"/>
      <c r="B2819" s="600"/>
      <c r="C2819" s="600"/>
      <c r="D2819" s="600"/>
      <c r="E2819" s="600" t="s">
        <v>13662</v>
      </c>
      <c r="F2819" s="599">
        <v>17.5812235140715</v>
      </c>
      <c r="G2819" s="600" t="s">
        <v>13661</v>
      </c>
      <c r="H2819" s="599">
        <v>14.78</v>
      </c>
      <c r="I2819" s="600" t="s">
        <v>13660</v>
      </c>
      <c r="J2819" s="599">
        <v>32.36</v>
      </c>
    </row>
    <row r="2820" spans="1:10" ht="15" thickBot="1">
      <c r="A2820" s="600"/>
      <c r="B2820" s="600"/>
      <c r="C2820" s="600"/>
      <c r="D2820" s="600"/>
      <c r="E2820" s="600" t="s">
        <v>13659</v>
      </c>
      <c r="F2820" s="599">
        <v>108.85</v>
      </c>
      <c r="G2820" s="600"/>
      <c r="H2820" s="683" t="s">
        <v>13658</v>
      </c>
      <c r="I2820" s="683"/>
      <c r="J2820" s="599">
        <v>501.84</v>
      </c>
    </row>
    <row r="2821" spans="1:10" ht="0.95" customHeight="1" thickTop="1">
      <c r="A2821" s="598"/>
      <c r="B2821" s="598"/>
      <c r="C2821" s="598"/>
      <c r="D2821" s="598"/>
      <c r="E2821" s="598"/>
      <c r="F2821" s="598"/>
      <c r="G2821" s="598"/>
      <c r="H2821" s="598"/>
      <c r="I2821" s="598"/>
      <c r="J2821" s="598"/>
    </row>
    <row r="2822" spans="1:10" ht="18" customHeight="1">
      <c r="A2822" s="613" t="s">
        <v>13981</v>
      </c>
      <c r="B2822" s="611" t="s">
        <v>13677</v>
      </c>
      <c r="C2822" s="613" t="s">
        <v>13676</v>
      </c>
      <c r="D2822" s="613" t="s">
        <v>13675</v>
      </c>
      <c r="E2822" s="684" t="s">
        <v>13674</v>
      </c>
      <c r="F2822" s="684"/>
      <c r="G2822" s="612" t="s">
        <v>13673</v>
      </c>
      <c r="H2822" s="611" t="s">
        <v>13672</v>
      </c>
      <c r="I2822" s="611" t="s">
        <v>13671</v>
      </c>
      <c r="J2822" s="611" t="s">
        <v>13670</v>
      </c>
    </row>
    <row r="2823" spans="1:10" ht="48" customHeight="1">
      <c r="A2823" s="609" t="s">
        <v>13669</v>
      </c>
      <c r="B2823" s="610" t="s">
        <v>13992</v>
      </c>
      <c r="C2823" s="609" t="s">
        <v>20</v>
      </c>
      <c r="D2823" s="609" t="s">
        <v>7258</v>
      </c>
      <c r="E2823" s="685" t="s">
        <v>13690</v>
      </c>
      <c r="F2823" s="685"/>
      <c r="G2823" s="608" t="s">
        <v>415</v>
      </c>
      <c r="H2823" s="607">
        <v>1</v>
      </c>
      <c r="I2823" s="606">
        <v>371.46</v>
      </c>
      <c r="J2823" s="606">
        <v>371.46</v>
      </c>
    </row>
    <row r="2824" spans="1:10" ht="48" customHeight="1">
      <c r="A2824" s="617" t="s">
        <v>13683</v>
      </c>
      <c r="B2824" s="618" t="s">
        <v>13836</v>
      </c>
      <c r="C2824" s="617" t="s">
        <v>20</v>
      </c>
      <c r="D2824" s="617" t="s">
        <v>1518</v>
      </c>
      <c r="E2824" s="686" t="s">
        <v>13667</v>
      </c>
      <c r="F2824" s="686"/>
      <c r="G2824" s="616" t="s">
        <v>1470</v>
      </c>
      <c r="H2824" s="615">
        <v>0.99</v>
      </c>
      <c r="I2824" s="614">
        <v>1.56</v>
      </c>
      <c r="J2824" s="614">
        <v>1.54</v>
      </c>
    </row>
    <row r="2825" spans="1:10" ht="48" customHeight="1">
      <c r="A2825" s="617" t="s">
        <v>13683</v>
      </c>
      <c r="B2825" s="618" t="s">
        <v>13835</v>
      </c>
      <c r="C2825" s="617" t="s">
        <v>20</v>
      </c>
      <c r="D2825" s="617" t="s">
        <v>1663</v>
      </c>
      <c r="E2825" s="686" t="s">
        <v>13667</v>
      </c>
      <c r="F2825" s="686"/>
      <c r="G2825" s="616" t="s">
        <v>1617</v>
      </c>
      <c r="H2825" s="615">
        <v>3.27</v>
      </c>
      <c r="I2825" s="614">
        <v>0.28999999999999998</v>
      </c>
      <c r="J2825" s="614">
        <v>0.94</v>
      </c>
    </row>
    <row r="2826" spans="1:10" ht="24" customHeight="1">
      <c r="A2826" s="617" t="s">
        <v>13683</v>
      </c>
      <c r="B2826" s="618" t="s">
        <v>13785</v>
      </c>
      <c r="C2826" s="617" t="s">
        <v>20</v>
      </c>
      <c r="D2826" s="617" t="s">
        <v>7730</v>
      </c>
      <c r="E2826" s="686" t="s">
        <v>13690</v>
      </c>
      <c r="F2826" s="686"/>
      <c r="G2826" s="616" t="s">
        <v>3</v>
      </c>
      <c r="H2826" s="615">
        <v>4.26</v>
      </c>
      <c r="I2826" s="614">
        <v>12.73</v>
      </c>
      <c r="J2826" s="614">
        <v>54.22</v>
      </c>
    </row>
    <row r="2827" spans="1:10" ht="24" customHeight="1">
      <c r="A2827" s="604" t="s">
        <v>13666</v>
      </c>
      <c r="B2827" s="605" t="s">
        <v>13732</v>
      </c>
      <c r="C2827" s="604" t="s">
        <v>20</v>
      </c>
      <c r="D2827" s="604" t="s">
        <v>8391</v>
      </c>
      <c r="E2827" s="682" t="s">
        <v>13664</v>
      </c>
      <c r="F2827" s="682"/>
      <c r="G2827" s="603" t="s">
        <v>415</v>
      </c>
      <c r="H2827" s="602">
        <v>1.19</v>
      </c>
      <c r="I2827" s="601">
        <v>74.17</v>
      </c>
      <c r="J2827" s="601">
        <v>88.26</v>
      </c>
    </row>
    <row r="2828" spans="1:10" ht="24" customHeight="1">
      <c r="A2828" s="604" t="s">
        <v>13666</v>
      </c>
      <c r="B2828" s="605" t="s">
        <v>13833</v>
      </c>
      <c r="C2828" s="604" t="s">
        <v>20</v>
      </c>
      <c r="D2828" s="604" t="s">
        <v>9039</v>
      </c>
      <c r="E2828" s="682" t="s">
        <v>13664</v>
      </c>
      <c r="F2828" s="682"/>
      <c r="G2828" s="603" t="s">
        <v>1200</v>
      </c>
      <c r="H2828" s="602">
        <v>158.94999999999999</v>
      </c>
      <c r="I2828" s="601">
        <v>0.75</v>
      </c>
      <c r="J2828" s="601">
        <v>119.21</v>
      </c>
    </row>
    <row r="2829" spans="1:10" ht="24" customHeight="1">
      <c r="A2829" s="604" t="s">
        <v>13666</v>
      </c>
      <c r="B2829" s="605" t="s">
        <v>13832</v>
      </c>
      <c r="C2829" s="604" t="s">
        <v>20</v>
      </c>
      <c r="D2829" s="604" t="s">
        <v>9291</v>
      </c>
      <c r="E2829" s="682" t="s">
        <v>13664</v>
      </c>
      <c r="F2829" s="682"/>
      <c r="G2829" s="603" t="s">
        <v>1200</v>
      </c>
      <c r="H2829" s="602">
        <v>178.82</v>
      </c>
      <c r="I2829" s="601">
        <v>0.6</v>
      </c>
      <c r="J2829" s="601">
        <v>107.29</v>
      </c>
    </row>
    <row r="2830" spans="1:10" ht="25.5">
      <c r="A2830" s="600"/>
      <c r="B2830" s="600"/>
      <c r="C2830" s="600"/>
      <c r="D2830" s="600"/>
      <c r="E2830" s="600" t="s">
        <v>13662</v>
      </c>
      <c r="F2830" s="599">
        <v>22.704552863196785</v>
      </c>
      <c r="G2830" s="600" t="s">
        <v>13661</v>
      </c>
      <c r="H2830" s="599">
        <v>19.09</v>
      </c>
      <c r="I2830" s="600" t="s">
        <v>13660</v>
      </c>
      <c r="J2830" s="599">
        <v>41.79</v>
      </c>
    </row>
    <row r="2831" spans="1:10" ht="15" thickBot="1">
      <c r="A2831" s="600"/>
      <c r="B2831" s="600"/>
      <c r="C2831" s="600"/>
      <c r="D2831" s="600"/>
      <c r="E2831" s="600" t="s">
        <v>13659</v>
      </c>
      <c r="F2831" s="599">
        <v>102.89</v>
      </c>
      <c r="G2831" s="600"/>
      <c r="H2831" s="683" t="s">
        <v>13658</v>
      </c>
      <c r="I2831" s="683"/>
      <c r="J2831" s="599">
        <v>474.35</v>
      </c>
    </row>
    <row r="2832" spans="1:10" ht="0.95" customHeight="1" thickTop="1">
      <c r="A2832" s="598"/>
      <c r="B2832" s="598"/>
      <c r="C2832" s="598"/>
      <c r="D2832" s="598"/>
      <c r="E2832" s="598"/>
      <c r="F2832" s="598"/>
      <c r="G2832" s="598"/>
      <c r="H2832" s="598"/>
      <c r="I2832" s="598"/>
      <c r="J2832" s="598"/>
    </row>
    <row r="2833" spans="1:10" ht="18" customHeight="1">
      <c r="A2833" s="613" t="s">
        <v>13981</v>
      </c>
      <c r="B2833" s="611" t="s">
        <v>13677</v>
      </c>
      <c r="C2833" s="613" t="s">
        <v>13676</v>
      </c>
      <c r="D2833" s="613" t="s">
        <v>13675</v>
      </c>
      <c r="E2833" s="684" t="s">
        <v>13674</v>
      </c>
      <c r="F2833" s="684"/>
      <c r="G2833" s="612" t="s">
        <v>13673</v>
      </c>
      <c r="H2833" s="611" t="s">
        <v>13672</v>
      </c>
      <c r="I2833" s="611" t="s">
        <v>13671</v>
      </c>
      <c r="J2833" s="611" t="s">
        <v>13670</v>
      </c>
    </row>
    <row r="2834" spans="1:10" ht="24" customHeight="1">
      <c r="A2834" s="609" t="s">
        <v>13669</v>
      </c>
      <c r="B2834" s="610" t="s">
        <v>13991</v>
      </c>
      <c r="C2834" s="609" t="s">
        <v>20</v>
      </c>
      <c r="D2834" s="609" t="s">
        <v>7257</v>
      </c>
      <c r="E2834" s="685" t="s">
        <v>13690</v>
      </c>
      <c r="F2834" s="685"/>
      <c r="G2834" s="608" t="s">
        <v>415</v>
      </c>
      <c r="H2834" s="607">
        <v>1</v>
      </c>
      <c r="I2834" s="606">
        <v>435.23</v>
      </c>
      <c r="J2834" s="606">
        <v>435.23</v>
      </c>
    </row>
    <row r="2835" spans="1:10" ht="24" customHeight="1">
      <c r="A2835" s="617" t="s">
        <v>13683</v>
      </c>
      <c r="B2835" s="618" t="s">
        <v>13691</v>
      </c>
      <c r="C2835" s="617" t="s">
        <v>20</v>
      </c>
      <c r="D2835" s="617" t="s">
        <v>7721</v>
      </c>
      <c r="E2835" s="686" t="s">
        <v>13690</v>
      </c>
      <c r="F2835" s="686"/>
      <c r="G2835" s="616" t="s">
        <v>3</v>
      </c>
      <c r="H2835" s="615">
        <v>8.2899999999999991</v>
      </c>
      <c r="I2835" s="614">
        <v>14.02</v>
      </c>
      <c r="J2835" s="614">
        <v>116.22</v>
      </c>
    </row>
    <row r="2836" spans="1:10" ht="24" customHeight="1">
      <c r="A2836" s="604" t="s">
        <v>13666</v>
      </c>
      <c r="B2836" s="605" t="s">
        <v>13732</v>
      </c>
      <c r="C2836" s="604" t="s">
        <v>20</v>
      </c>
      <c r="D2836" s="604" t="s">
        <v>8391</v>
      </c>
      <c r="E2836" s="682" t="s">
        <v>13664</v>
      </c>
      <c r="F2836" s="682"/>
      <c r="G2836" s="603" t="s">
        <v>415</v>
      </c>
      <c r="H2836" s="602">
        <v>1.1499999999999999</v>
      </c>
      <c r="I2836" s="601">
        <v>74.17</v>
      </c>
      <c r="J2836" s="601">
        <v>85.29</v>
      </c>
    </row>
    <row r="2837" spans="1:10" ht="24" customHeight="1">
      <c r="A2837" s="604" t="s">
        <v>13666</v>
      </c>
      <c r="B2837" s="605" t="s">
        <v>13832</v>
      </c>
      <c r="C2837" s="604" t="s">
        <v>20</v>
      </c>
      <c r="D2837" s="604" t="s">
        <v>9291</v>
      </c>
      <c r="E2837" s="682" t="s">
        <v>13664</v>
      </c>
      <c r="F2837" s="682"/>
      <c r="G2837" s="603" t="s">
        <v>1200</v>
      </c>
      <c r="H2837" s="602">
        <v>389.54</v>
      </c>
      <c r="I2837" s="601">
        <v>0.6</v>
      </c>
      <c r="J2837" s="601">
        <v>233.72</v>
      </c>
    </row>
    <row r="2838" spans="1:10" ht="25.5">
      <c r="A2838" s="600"/>
      <c r="B2838" s="600"/>
      <c r="C2838" s="600"/>
      <c r="D2838" s="600"/>
      <c r="E2838" s="600" t="s">
        <v>13662</v>
      </c>
      <c r="F2838" s="599">
        <v>46.479408888405956</v>
      </c>
      <c r="G2838" s="600" t="s">
        <v>13661</v>
      </c>
      <c r="H2838" s="599">
        <v>39.07</v>
      </c>
      <c r="I2838" s="600" t="s">
        <v>13660</v>
      </c>
      <c r="J2838" s="599">
        <v>85.55</v>
      </c>
    </row>
    <row r="2839" spans="1:10" ht="15" thickBot="1">
      <c r="A2839" s="600"/>
      <c r="B2839" s="600"/>
      <c r="C2839" s="600"/>
      <c r="D2839" s="600"/>
      <c r="E2839" s="600" t="s">
        <v>13659</v>
      </c>
      <c r="F2839" s="599">
        <v>120.55</v>
      </c>
      <c r="G2839" s="600"/>
      <c r="H2839" s="683" t="s">
        <v>13658</v>
      </c>
      <c r="I2839" s="683"/>
      <c r="J2839" s="599">
        <v>555.78</v>
      </c>
    </row>
    <row r="2840" spans="1:10" ht="0.95" customHeight="1" thickTop="1">
      <c r="A2840" s="598"/>
      <c r="B2840" s="598"/>
      <c r="C2840" s="598"/>
      <c r="D2840" s="598"/>
      <c r="E2840" s="598"/>
      <c r="F2840" s="598"/>
      <c r="G2840" s="598"/>
      <c r="H2840" s="598"/>
      <c r="I2840" s="598"/>
      <c r="J2840" s="598"/>
    </row>
    <row r="2841" spans="1:10" ht="18" customHeight="1">
      <c r="A2841" s="613" t="s">
        <v>13981</v>
      </c>
      <c r="B2841" s="611" t="s">
        <v>13677</v>
      </c>
      <c r="C2841" s="613" t="s">
        <v>13676</v>
      </c>
      <c r="D2841" s="613" t="s">
        <v>13675</v>
      </c>
      <c r="E2841" s="684" t="s">
        <v>13674</v>
      </c>
      <c r="F2841" s="684"/>
      <c r="G2841" s="612" t="s">
        <v>13673</v>
      </c>
      <c r="H2841" s="611" t="s">
        <v>13672</v>
      </c>
      <c r="I2841" s="611" t="s">
        <v>13671</v>
      </c>
      <c r="J2841" s="611" t="s">
        <v>13670</v>
      </c>
    </row>
    <row r="2842" spans="1:10" ht="24" customHeight="1">
      <c r="A2842" s="609" t="s">
        <v>13669</v>
      </c>
      <c r="B2842" s="610" t="s">
        <v>13753</v>
      </c>
      <c r="C2842" s="609" t="s">
        <v>20</v>
      </c>
      <c r="D2842" s="609" t="s">
        <v>7655</v>
      </c>
      <c r="E2842" s="685" t="s">
        <v>13690</v>
      </c>
      <c r="F2842" s="685"/>
      <c r="G2842" s="608" t="s">
        <v>3</v>
      </c>
      <c r="H2842" s="607">
        <v>1</v>
      </c>
      <c r="I2842" s="606">
        <v>14.57</v>
      </c>
      <c r="J2842" s="606">
        <v>14.57</v>
      </c>
    </row>
    <row r="2843" spans="1:10" ht="24" customHeight="1">
      <c r="A2843" s="617" t="s">
        <v>13683</v>
      </c>
      <c r="B2843" s="618" t="s">
        <v>13900</v>
      </c>
      <c r="C2843" s="617" t="s">
        <v>20</v>
      </c>
      <c r="D2843" s="617" t="s">
        <v>7756</v>
      </c>
      <c r="E2843" s="686" t="s">
        <v>13690</v>
      </c>
      <c r="F2843" s="686"/>
      <c r="G2843" s="616" t="s">
        <v>3</v>
      </c>
      <c r="H2843" s="615">
        <v>1</v>
      </c>
      <c r="I2843" s="614">
        <v>0.11</v>
      </c>
      <c r="J2843" s="614">
        <v>0.11</v>
      </c>
    </row>
    <row r="2844" spans="1:10" ht="24" customHeight="1">
      <c r="A2844" s="604" t="s">
        <v>13666</v>
      </c>
      <c r="B2844" s="605" t="s">
        <v>13773</v>
      </c>
      <c r="C2844" s="604" t="s">
        <v>20</v>
      </c>
      <c r="D2844" s="604" t="s">
        <v>8243</v>
      </c>
      <c r="E2844" s="682" t="s">
        <v>13769</v>
      </c>
      <c r="F2844" s="682"/>
      <c r="G2844" s="603" t="s">
        <v>3</v>
      </c>
      <c r="H2844" s="602">
        <v>1</v>
      </c>
      <c r="I2844" s="601">
        <v>0.96</v>
      </c>
      <c r="J2844" s="601">
        <v>0.96</v>
      </c>
    </row>
    <row r="2845" spans="1:10" ht="24" customHeight="1">
      <c r="A2845" s="604" t="s">
        <v>13666</v>
      </c>
      <c r="B2845" s="605" t="s">
        <v>13899</v>
      </c>
      <c r="C2845" s="604" t="s">
        <v>20</v>
      </c>
      <c r="D2845" s="604" t="s">
        <v>9164</v>
      </c>
      <c r="E2845" s="682" t="s">
        <v>13767</v>
      </c>
      <c r="F2845" s="682"/>
      <c r="G2845" s="603" t="s">
        <v>3</v>
      </c>
      <c r="H2845" s="602">
        <v>1</v>
      </c>
      <c r="I2845" s="601">
        <v>10.75</v>
      </c>
      <c r="J2845" s="601">
        <v>10.75</v>
      </c>
    </row>
    <row r="2846" spans="1:10" ht="24" customHeight="1">
      <c r="A2846" s="604" t="s">
        <v>13666</v>
      </c>
      <c r="B2846" s="605" t="s">
        <v>13770</v>
      </c>
      <c r="C2846" s="604" t="s">
        <v>20</v>
      </c>
      <c r="D2846" s="604" t="s">
        <v>10155</v>
      </c>
      <c r="E2846" s="682" t="s">
        <v>13769</v>
      </c>
      <c r="F2846" s="682"/>
      <c r="G2846" s="603" t="s">
        <v>3</v>
      </c>
      <c r="H2846" s="602">
        <v>1</v>
      </c>
      <c r="I2846" s="601">
        <v>0.55000000000000004</v>
      </c>
      <c r="J2846" s="601">
        <v>0.55000000000000004</v>
      </c>
    </row>
    <row r="2847" spans="1:10" ht="24" customHeight="1">
      <c r="A2847" s="604" t="s">
        <v>13666</v>
      </c>
      <c r="B2847" s="605" t="s">
        <v>13986</v>
      </c>
      <c r="C2847" s="604" t="s">
        <v>20</v>
      </c>
      <c r="D2847" s="604" t="s">
        <v>10210</v>
      </c>
      <c r="E2847" s="682" t="s">
        <v>13678</v>
      </c>
      <c r="F2847" s="682"/>
      <c r="G2847" s="603" t="s">
        <v>3</v>
      </c>
      <c r="H2847" s="602">
        <v>1</v>
      </c>
      <c r="I2847" s="601">
        <v>0.38</v>
      </c>
      <c r="J2847" s="601">
        <v>0.38</v>
      </c>
    </row>
    <row r="2848" spans="1:10" ht="24" customHeight="1">
      <c r="A2848" s="604" t="s">
        <v>13666</v>
      </c>
      <c r="B2848" s="605" t="s">
        <v>13985</v>
      </c>
      <c r="C2848" s="604" t="s">
        <v>20</v>
      </c>
      <c r="D2848" s="604" t="s">
        <v>10068</v>
      </c>
      <c r="E2848" s="682" t="s">
        <v>13678</v>
      </c>
      <c r="F2848" s="682"/>
      <c r="G2848" s="603" t="s">
        <v>3</v>
      </c>
      <c r="H2848" s="602">
        <v>1</v>
      </c>
      <c r="I2848" s="601">
        <v>1.05</v>
      </c>
      <c r="J2848" s="601">
        <v>1.05</v>
      </c>
    </row>
    <row r="2849" spans="1:10" ht="24" customHeight="1">
      <c r="A2849" s="604" t="s">
        <v>13666</v>
      </c>
      <c r="B2849" s="605" t="s">
        <v>13766</v>
      </c>
      <c r="C2849" s="604" t="s">
        <v>20</v>
      </c>
      <c r="D2849" s="604" t="s">
        <v>12079</v>
      </c>
      <c r="E2849" s="682" t="s">
        <v>13765</v>
      </c>
      <c r="F2849" s="682"/>
      <c r="G2849" s="603" t="s">
        <v>3</v>
      </c>
      <c r="H2849" s="602">
        <v>1</v>
      </c>
      <c r="I2849" s="601">
        <v>0.06</v>
      </c>
      <c r="J2849" s="601">
        <v>0.06</v>
      </c>
    </row>
    <row r="2850" spans="1:10" ht="24" customHeight="1">
      <c r="A2850" s="604" t="s">
        <v>13666</v>
      </c>
      <c r="B2850" s="605" t="s">
        <v>13764</v>
      </c>
      <c r="C2850" s="604" t="s">
        <v>20</v>
      </c>
      <c r="D2850" s="604" t="s">
        <v>12694</v>
      </c>
      <c r="E2850" s="682" t="s">
        <v>13763</v>
      </c>
      <c r="F2850" s="682"/>
      <c r="G2850" s="603" t="s">
        <v>3</v>
      </c>
      <c r="H2850" s="602">
        <v>1</v>
      </c>
      <c r="I2850" s="601">
        <v>0.71</v>
      </c>
      <c r="J2850" s="601">
        <v>0.71</v>
      </c>
    </row>
    <row r="2851" spans="1:10" ht="25.5">
      <c r="A2851" s="600"/>
      <c r="B2851" s="600"/>
      <c r="C2851" s="600"/>
      <c r="D2851" s="600"/>
      <c r="E2851" s="600" t="s">
        <v>13662</v>
      </c>
      <c r="F2851" s="599">
        <v>5.9002499000000004</v>
      </c>
      <c r="G2851" s="600" t="s">
        <v>13661</v>
      </c>
      <c r="H2851" s="599">
        <v>4.96</v>
      </c>
      <c r="I2851" s="600" t="s">
        <v>13660</v>
      </c>
      <c r="J2851" s="599">
        <v>10.86</v>
      </c>
    </row>
    <row r="2852" spans="1:10" ht="15" thickBot="1">
      <c r="A2852" s="600"/>
      <c r="B2852" s="600"/>
      <c r="C2852" s="600"/>
      <c r="D2852" s="600"/>
      <c r="E2852" s="600" t="s">
        <v>13659</v>
      </c>
      <c r="F2852" s="599">
        <v>4.03</v>
      </c>
      <c r="G2852" s="600"/>
      <c r="H2852" s="683" t="s">
        <v>13658</v>
      </c>
      <c r="I2852" s="683"/>
      <c r="J2852" s="599">
        <v>18.600000000000001</v>
      </c>
    </row>
    <row r="2853" spans="1:10" ht="0.95" customHeight="1" thickTop="1">
      <c r="A2853" s="598"/>
      <c r="B2853" s="598"/>
      <c r="C2853" s="598"/>
      <c r="D2853" s="598"/>
      <c r="E2853" s="598"/>
      <c r="F2853" s="598"/>
      <c r="G2853" s="598"/>
      <c r="H2853" s="598"/>
      <c r="I2853" s="598"/>
      <c r="J2853" s="598"/>
    </row>
    <row r="2854" spans="1:10" ht="18" customHeight="1">
      <c r="A2854" s="613" t="s">
        <v>13981</v>
      </c>
      <c r="B2854" s="611" t="s">
        <v>13677</v>
      </c>
      <c r="C2854" s="613" t="s">
        <v>13676</v>
      </c>
      <c r="D2854" s="613" t="s">
        <v>13675</v>
      </c>
      <c r="E2854" s="684" t="s">
        <v>13674</v>
      </c>
      <c r="F2854" s="684"/>
      <c r="G2854" s="612" t="s">
        <v>13673</v>
      </c>
      <c r="H2854" s="611" t="s">
        <v>13672</v>
      </c>
      <c r="I2854" s="611" t="s">
        <v>13671</v>
      </c>
      <c r="J2854" s="611" t="s">
        <v>13670</v>
      </c>
    </row>
    <row r="2855" spans="1:10" ht="24" customHeight="1">
      <c r="A2855" s="609" t="s">
        <v>13669</v>
      </c>
      <c r="B2855" s="610" t="s">
        <v>13990</v>
      </c>
      <c r="C2855" s="609" t="s">
        <v>20</v>
      </c>
      <c r="D2855" s="609" t="s">
        <v>7715</v>
      </c>
      <c r="E2855" s="685" t="s">
        <v>13690</v>
      </c>
      <c r="F2855" s="685"/>
      <c r="G2855" s="608" t="s">
        <v>3</v>
      </c>
      <c r="H2855" s="607">
        <v>1</v>
      </c>
      <c r="I2855" s="606">
        <v>18.68</v>
      </c>
      <c r="J2855" s="606">
        <v>18.68</v>
      </c>
    </row>
    <row r="2856" spans="1:10" ht="24" customHeight="1">
      <c r="A2856" s="617" t="s">
        <v>13683</v>
      </c>
      <c r="B2856" s="618" t="s">
        <v>13864</v>
      </c>
      <c r="C2856" s="617" t="s">
        <v>20</v>
      </c>
      <c r="D2856" s="617" t="s">
        <v>7816</v>
      </c>
      <c r="E2856" s="686" t="s">
        <v>13690</v>
      </c>
      <c r="F2856" s="686"/>
      <c r="G2856" s="616" t="s">
        <v>3</v>
      </c>
      <c r="H2856" s="615">
        <v>1</v>
      </c>
      <c r="I2856" s="614">
        <v>0.14000000000000001</v>
      </c>
      <c r="J2856" s="614">
        <v>0.14000000000000001</v>
      </c>
    </row>
    <row r="2857" spans="1:10" ht="24" customHeight="1">
      <c r="A2857" s="604" t="s">
        <v>13666</v>
      </c>
      <c r="B2857" s="605" t="s">
        <v>13773</v>
      </c>
      <c r="C2857" s="604" t="s">
        <v>20</v>
      </c>
      <c r="D2857" s="604" t="s">
        <v>8243</v>
      </c>
      <c r="E2857" s="682" t="s">
        <v>13769</v>
      </c>
      <c r="F2857" s="682"/>
      <c r="G2857" s="603" t="s">
        <v>3</v>
      </c>
      <c r="H2857" s="602">
        <v>1</v>
      </c>
      <c r="I2857" s="601">
        <v>0.96</v>
      </c>
      <c r="J2857" s="601">
        <v>0.96</v>
      </c>
    </row>
    <row r="2858" spans="1:10" ht="24" customHeight="1">
      <c r="A2858" s="604" t="s">
        <v>13666</v>
      </c>
      <c r="B2858" s="605" t="s">
        <v>13982</v>
      </c>
      <c r="C2858" s="604" t="s">
        <v>20</v>
      </c>
      <c r="D2858" s="604" t="s">
        <v>10224</v>
      </c>
      <c r="E2858" s="682" t="s">
        <v>13678</v>
      </c>
      <c r="F2858" s="682"/>
      <c r="G2858" s="603" t="s">
        <v>3</v>
      </c>
      <c r="H2858" s="602">
        <v>1</v>
      </c>
      <c r="I2858" s="601">
        <v>1.27</v>
      </c>
      <c r="J2858" s="601">
        <v>1.27</v>
      </c>
    </row>
    <row r="2859" spans="1:10" ht="24" customHeight="1">
      <c r="A2859" s="604" t="s">
        <v>13666</v>
      </c>
      <c r="B2859" s="605" t="s">
        <v>13983</v>
      </c>
      <c r="C2859" s="604" t="s">
        <v>20</v>
      </c>
      <c r="D2859" s="604" t="s">
        <v>10082</v>
      </c>
      <c r="E2859" s="682" t="s">
        <v>13678</v>
      </c>
      <c r="F2859" s="682"/>
      <c r="G2859" s="603" t="s">
        <v>3</v>
      </c>
      <c r="H2859" s="602">
        <v>1</v>
      </c>
      <c r="I2859" s="601">
        <v>1.33</v>
      </c>
      <c r="J2859" s="601">
        <v>1.33</v>
      </c>
    </row>
    <row r="2860" spans="1:10" ht="24" customHeight="1">
      <c r="A2860" s="604" t="s">
        <v>13666</v>
      </c>
      <c r="B2860" s="605" t="s">
        <v>13770</v>
      </c>
      <c r="C2860" s="604" t="s">
        <v>20</v>
      </c>
      <c r="D2860" s="604" t="s">
        <v>10155</v>
      </c>
      <c r="E2860" s="682" t="s">
        <v>13769</v>
      </c>
      <c r="F2860" s="682"/>
      <c r="G2860" s="603" t="s">
        <v>3</v>
      </c>
      <c r="H2860" s="602">
        <v>1</v>
      </c>
      <c r="I2860" s="601">
        <v>0.55000000000000004</v>
      </c>
      <c r="J2860" s="601">
        <v>0.55000000000000004</v>
      </c>
    </row>
    <row r="2861" spans="1:10" ht="24" customHeight="1">
      <c r="A2861" s="604" t="s">
        <v>13666</v>
      </c>
      <c r="B2861" s="605" t="s">
        <v>13863</v>
      </c>
      <c r="C2861" s="604" t="s">
        <v>20</v>
      </c>
      <c r="D2861" s="604" t="s">
        <v>11627</v>
      </c>
      <c r="E2861" s="682" t="s">
        <v>13767</v>
      </c>
      <c r="F2861" s="682"/>
      <c r="G2861" s="603" t="s">
        <v>3</v>
      </c>
      <c r="H2861" s="602">
        <v>1</v>
      </c>
      <c r="I2861" s="601">
        <v>13.66</v>
      </c>
      <c r="J2861" s="601">
        <v>13.66</v>
      </c>
    </row>
    <row r="2862" spans="1:10" ht="24" customHeight="1">
      <c r="A2862" s="604" t="s">
        <v>13666</v>
      </c>
      <c r="B2862" s="605" t="s">
        <v>13766</v>
      </c>
      <c r="C2862" s="604" t="s">
        <v>20</v>
      </c>
      <c r="D2862" s="604" t="s">
        <v>12079</v>
      </c>
      <c r="E2862" s="682" t="s">
        <v>13765</v>
      </c>
      <c r="F2862" s="682"/>
      <c r="G2862" s="603" t="s">
        <v>3</v>
      </c>
      <c r="H2862" s="602">
        <v>1</v>
      </c>
      <c r="I2862" s="601">
        <v>0.06</v>
      </c>
      <c r="J2862" s="601">
        <v>0.06</v>
      </c>
    </row>
    <row r="2863" spans="1:10" ht="24" customHeight="1">
      <c r="A2863" s="604" t="s">
        <v>13666</v>
      </c>
      <c r="B2863" s="605" t="s">
        <v>13764</v>
      </c>
      <c r="C2863" s="604" t="s">
        <v>20</v>
      </c>
      <c r="D2863" s="604" t="s">
        <v>12694</v>
      </c>
      <c r="E2863" s="682" t="s">
        <v>13763</v>
      </c>
      <c r="F2863" s="682"/>
      <c r="G2863" s="603" t="s">
        <v>3</v>
      </c>
      <c r="H2863" s="602">
        <v>1</v>
      </c>
      <c r="I2863" s="601">
        <v>0.71</v>
      </c>
      <c r="J2863" s="601">
        <v>0.71</v>
      </c>
    </row>
    <row r="2864" spans="1:10" ht="25.5">
      <c r="A2864" s="600"/>
      <c r="B2864" s="600"/>
      <c r="C2864" s="600"/>
      <c r="D2864" s="600"/>
      <c r="E2864" s="600" t="s">
        <v>13662</v>
      </c>
      <c r="F2864" s="599">
        <v>7.4975550999999996</v>
      </c>
      <c r="G2864" s="600" t="s">
        <v>13661</v>
      </c>
      <c r="H2864" s="599">
        <v>6.3</v>
      </c>
      <c r="I2864" s="600" t="s">
        <v>13660</v>
      </c>
      <c r="J2864" s="599">
        <v>13.8</v>
      </c>
    </row>
    <row r="2865" spans="1:10" ht="15" thickBot="1">
      <c r="A2865" s="600"/>
      <c r="B2865" s="600"/>
      <c r="C2865" s="600"/>
      <c r="D2865" s="600"/>
      <c r="E2865" s="600" t="s">
        <v>13659</v>
      </c>
      <c r="F2865" s="599">
        <v>5.17</v>
      </c>
      <c r="G2865" s="600"/>
      <c r="H2865" s="683" t="s">
        <v>13658</v>
      </c>
      <c r="I2865" s="683"/>
      <c r="J2865" s="599">
        <v>23.85</v>
      </c>
    </row>
    <row r="2866" spans="1:10" ht="0.95" customHeight="1" thickTop="1">
      <c r="A2866" s="598"/>
      <c r="B2866" s="598"/>
      <c r="C2866" s="598"/>
      <c r="D2866" s="598"/>
      <c r="E2866" s="598"/>
      <c r="F2866" s="598"/>
      <c r="G2866" s="598"/>
      <c r="H2866" s="598"/>
      <c r="I2866" s="598"/>
      <c r="J2866" s="598"/>
    </row>
    <row r="2867" spans="1:10" ht="18" customHeight="1">
      <c r="A2867" s="613" t="s">
        <v>13981</v>
      </c>
      <c r="B2867" s="611" t="s">
        <v>13677</v>
      </c>
      <c r="C2867" s="613" t="s">
        <v>13676</v>
      </c>
      <c r="D2867" s="613" t="s">
        <v>13675</v>
      </c>
      <c r="E2867" s="684" t="s">
        <v>13674</v>
      </c>
      <c r="F2867" s="684"/>
      <c r="G2867" s="612" t="s">
        <v>13673</v>
      </c>
      <c r="H2867" s="611" t="s">
        <v>13672</v>
      </c>
      <c r="I2867" s="611" t="s">
        <v>13671</v>
      </c>
      <c r="J2867" s="611" t="s">
        <v>13670</v>
      </c>
    </row>
    <row r="2868" spans="1:10" ht="24" customHeight="1">
      <c r="A2868" s="609" t="s">
        <v>13669</v>
      </c>
      <c r="B2868" s="610" t="s">
        <v>13989</v>
      </c>
      <c r="C2868" s="609" t="s">
        <v>20</v>
      </c>
      <c r="D2868" s="609" t="s">
        <v>7716</v>
      </c>
      <c r="E2868" s="685" t="s">
        <v>13690</v>
      </c>
      <c r="F2868" s="685"/>
      <c r="G2868" s="608" t="s">
        <v>3</v>
      </c>
      <c r="H2868" s="607">
        <v>1</v>
      </c>
      <c r="I2868" s="606">
        <v>20.78</v>
      </c>
      <c r="J2868" s="606">
        <v>20.78</v>
      </c>
    </row>
    <row r="2869" spans="1:10" ht="24" customHeight="1">
      <c r="A2869" s="617" t="s">
        <v>13683</v>
      </c>
      <c r="B2869" s="618" t="s">
        <v>13862</v>
      </c>
      <c r="C2869" s="617" t="s">
        <v>20</v>
      </c>
      <c r="D2869" s="617" t="s">
        <v>7817</v>
      </c>
      <c r="E2869" s="686" t="s">
        <v>13690</v>
      </c>
      <c r="F2869" s="686"/>
      <c r="G2869" s="616" t="s">
        <v>3</v>
      </c>
      <c r="H2869" s="615">
        <v>1</v>
      </c>
      <c r="I2869" s="614">
        <v>0.16</v>
      </c>
      <c r="J2869" s="614">
        <v>0.16</v>
      </c>
    </row>
    <row r="2870" spans="1:10" ht="24" customHeight="1">
      <c r="A2870" s="604" t="s">
        <v>13666</v>
      </c>
      <c r="B2870" s="605" t="s">
        <v>13773</v>
      </c>
      <c r="C2870" s="604" t="s">
        <v>20</v>
      </c>
      <c r="D2870" s="604" t="s">
        <v>8243</v>
      </c>
      <c r="E2870" s="682" t="s">
        <v>13769</v>
      </c>
      <c r="F2870" s="682"/>
      <c r="G2870" s="603" t="s">
        <v>3</v>
      </c>
      <c r="H2870" s="602">
        <v>1</v>
      </c>
      <c r="I2870" s="601">
        <v>0.96</v>
      </c>
      <c r="J2870" s="601">
        <v>0.96</v>
      </c>
    </row>
    <row r="2871" spans="1:10" ht="24" customHeight="1">
      <c r="A2871" s="604" t="s">
        <v>13666</v>
      </c>
      <c r="B2871" s="605" t="s">
        <v>13770</v>
      </c>
      <c r="C2871" s="604" t="s">
        <v>20</v>
      </c>
      <c r="D2871" s="604" t="s">
        <v>10155</v>
      </c>
      <c r="E2871" s="682" t="s">
        <v>13769</v>
      </c>
      <c r="F2871" s="682"/>
      <c r="G2871" s="603" t="s">
        <v>3</v>
      </c>
      <c r="H2871" s="602">
        <v>1</v>
      </c>
      <c r="I2871" s="601">
        <v>0.55000000000000004</v>
      </c>
      <c r="J2871" s="601">
        <v>0.55000000000000004</v>
      </c>
    </row>
    <row r="2872" spans="1:10" ht="24" customHeight="1">
      <c r="A2872" s="604" t="s">
        <v>13666</v>
      </c>
      <c r="B2872" s="605" t="s">
        <v>13983</v>
      </c>
      <c r="C2872" s="604" t="s">
        <v>20</v>
      </c>
      <c r="D2872" s="604" t="s">
        <v>10082</v>
      </c>
      <c r="E2872" s="682" t="s">
        <v>13678</v>
      </c>
      <c r="F2872" s="682"/>
      <c r="G2872" s="603" t="s">
        <v>3</v>
      </c>
      <c r="H2872" s="602">
        <v>1</v>
      </c>
      <c r="I2872" s="601">
        <v>1.33</v>
      </c>
      <c r="J2872" s="601">
        <v>1.33</v>
      </c>
    </row>
    <row r="2873" spans="1:10" ht="24" customHeight="1">
      <c r="A2873" s="604" t="s">
        <v>13666</v>
      </c>
      <c r="B2873" s="605" t="s">
        <v>13982</v>
      </c>
      <c r="C2873" s="604" t="s">
        <v>20</v>
      </c>
      <c r="D2873" s="604" t="s">
        <v>10224</v>
      </c>
      <c r="E2873" s="682" t="s">
        <v>13678</v>
      </c>
      <c r="F2873" s="682"/>
      <c r="G2873" s="603" t="s">
        <v>3</v>
      </c>
      <c r="H2873" s="602">
        <v>1</v>
      </c>
      <c r="I2873" s="601">
        <v>1.27</v>
      </c>
      <c r="J2873" s="601">
        <v>1.27</v>
      </c>
    </row>
    <row r="2874" spans="1:10" ht="24" customHeight="1">
      <c r="A2874" s="604" t="s">
        <v>13666</v>
      </c>
      <c r="B2874" s="605" t="s">
        <v>13861</v>
      </c>
      <c r="C2874" s="604" t="s">
        <v>20</v>
      </c>
      <c r="D2874" s="604" t="s">
        <v>11629</v>
      </c>
      <c r="E2874" s="682" t="s">
        <v>13767</v>
      </c>
      <c r="F2874" s="682"/>
      <c r="G2874" s="603" t="s">
        <v>3</v>
      </c>
      <c r="H2874" s="602">
        <v>1</v>
      </c>
      <c r="I2874" s="601">
        <v>15.74</v>
      </c>
      <c r="J2874" s="601">
        <v>15.74</v>
      </c>
    </row>
    <row r="2875" spans="1:10" ht="24" customHeight="1">
      <c r="A2875" s="604" t="s">
        <v>13666</v>
      </c>
      <c r="B2875" s="605" t="s">
        <v>13766</v>
      </c>
      <c r="C2875" s="604" t="s">
        <v>20</v>
      </c>
      <c r="D2875" s="604" t="s">
        <v>12079</v>
      </c>
      <c r="E2875" s="682" t="s">
        <v>13765</v>
      </c>
      <c r="F2875" s="682"/>
      <c r="G2875" s="603" t="s">
        <v>3</v>
      </c>
      <c r="H2875" s="602">
        <v>1</v>
      </c>
      <c r="I2875" s="601">
        <v>0.06</v>
      </c>
      <c r="J2875" s="601">
        <v>0.06</v>
      </c>
    </row>
    <row r="2876" spans="1:10" ht="24" customHeight="1">
      <c r="A2876" s="604" t="s">
        <v>13666</v>
      </c>
      <c r="B2876" s="605" t="s">
        <v>13764</v>
      </c>
      <c r="C2876" s="604" t="s">
        <v>20</v>
      </c>
      <c r="D2876" s="604" t="s">
        <v>12694</v>
      </c>
      <c r="E2876" s="682" t="s">
        <v>13763</v>
      </c>
      <c r="F2876" s="682"/>
      <c r="G2876" s="603" t="s">
        <v>3</v>
      </c>
      <c r="H2876" s="602">
        <v>1</v>
      </c>
      <c r="I2876" s="601">
        <v>0.71</v>
      </c>
      <c r="J2876" s="601">
        <v>0.71</v>
      </c>
    </row>
    <row r="2877" spans="1:10" ht="25.5">
      <c r="A2877" s="600"/>
      <c r="B2877" s="600"/>
      <c r="C2877" s="600"/>
      <c r="D2877" s="600"/>
      <c r="E2877" s="600" t="s">
        <v>13662</v>
      </c>
      <c r="F2877" s="599">
        <v>8.6384874000000007</v>
      </c>
      <c r="G2877" s="600" t="s">
        <v>13661</v>
      </c>
      <c r="H2877" s="599">
        <v>7.26</v>
      </c>
      <c r="I2877" s="600" t="s">
        <v>13660</v>
      </c>
      <c r="J2877" s="599">
        <v>15.9</v>
      </c>
    </row>
    <row r="2878" spans="1:10" ht="15" thickBot="1">
      <c r="A2878" s="600"/>
      <c r="B2878" s="600"/>
      <c r="C2878" s="600"/>
      <c r="D2878" s="600"/>
      <c r="E2878" s="600" t="s">
        <v>13659</v>
      </c>
      <c r="F2878" s="599">
        <v>5.75</v>
      </c>
      <c r="G2878" s="600"/>
      <c r="H2878" s="683" t="s">
        <v>13658</v>
      </c>
      <c r="I2878" s="683"/>
      <c r="J2878" s="599">
        <v>26.53</v>
      </c>
    </row>
    <row r="2879" spans="1:10" ht="0.95" customHeight="1" thickTop="1">
      <c r="A2879" s="598"/>
      <c r="B2879" s="598"/>
      <c r="C2879" s="598"/>
      <c r="D2879" s="598"/>
      <c r="E2879" s="598"/>
      <c r="F2879" s="598"/>
      <c r="G2879" s="598"/>
      <c r="H2879" s="598"/>
      <c r="I2879" s="598"/>
      <c r="J2879" s="598"/>
    </row>
    <row r="2880" spans="1:10" ht="18" customHeight="1">
      <c r="A2880" s="613" t="s">
        <v>13981</v>
      </c>
      <c r="B2880" s="611" t="s">
        <v>13677</v>
      </c>
      <c r="C2880" s="613" t="s">
        <v>13676</v>
      </c>
      <c r="D2880" s="613" t="s">
        <v>13675</v>
      </c>
      <c r="E2880" s="684" t="s">
        <v>13674</v>
      </c>
      <c r="F2880" s="684"/>
      <c r="G2880" s="612" t="s">
        <v>13673</v>
      </c>
      <c r="H2880" s="611" t="s">
        <v>13672</v>
      </c>
      <c r="I2880" s="611" t="s">
        <v>13671</v>
      </c>
      <c r="J2880" s="611" t="s">
        <v>13670</v>
      </c>
    </row>
    <row r="2881" spans="1:10" ht="24" customHeight="1">
      <c r="A2881" s="609" t="s">
        <v>13669</v>
      </c>
      <c r="B2881" s="610" t="s">
        <v>13988</v>
      </c>
      <c r="C2881" s="609" t="s">
        <v>20</v>
      </c>
      <c r="D2881" s="609" t="s">
        <v>7688</v>
      </c>
      <c r="E2881" s="685" t="s">
        <v>13690</v>
      </c>
      <c r="F2881" s="685"/>
      <c r="G2881" s="608" t="s">
        <v>3</v>
      </c>
      <c r="H2881" s="607">
        <v>1</v>
      </c>
      <c r="I2881" s="606">
        <v>12.66</v>
      </c>
      <c r="J2881" s="606">
        <v>12.66</v>
      </c>
    </row>
    <row r="2882" spans="1:10" ht="24" customHeight="1">
      <c r="A2882" s="617" t="s">
        <v>13683</v>
      </c>
      <c r="B2882" s="618" t="s">
        <v>13868</v>
      </c>
      <c r="C2882" s="617" t="s">
        <v>20</v>
      </c>
      <c r="D2882" s="617" t="s">
        <v>7789</v>
      </c>
      <c r="E2882" s="686" t="s">
        <v>13690</v>
      </c>
      <c r="F2882" s="686"/>
      <c r="G2882" s="616" t="s">
        <v>3</v>
      </c>
      <c r="H2882" s="615">
        <v>1</v>
      </c>
      <c r="I2882" s="614">
        <v>7.0000000000000007E-2</v>
      </c>
      <c r="J2882" s="614">
        <v>7.0000000000000007E-2</v>
      </c>
    </row>
    <row r="2883" spans="1:10" ht="24" customHeight="1">
      <c r="A2883" s="604" t="s">
        <v>13666</v>
      </c>
      <c r="B2883" s="605" t="s">
        <v>13773</v>
      </c>
      <c r="C2883" s="604" t="s">
        <v>20</v>
      </c>
      <c r="D2883" s="604" t="s">
        <v>8243</v>
      </c>
      <c r="E2883" s="682" t="s">
        <v>13769</v>
      </c>
      <c r="F2883" s="682"/>
      <c r="G2883" s="603" t="s">
        <v>3</v>
      </c>
      <c r="H2883" s="602">
        <v>1</v>
      </c>
      <c r="I2883" s="601">
        <v>0.96</v>
      </c>
      <c r="J2883" s="601">
        <v>0.96</v>
      </c>
    </row>
    <row r="2884" spans="1:10" ht="24" customHeight="1">
      <c r="A2884" s="604" t="s">
        <v>13666</v>
      </c>
      <c r="B2884" s="605" t="s">
        <v>13772</v>
      </c>
      <c r="C2884" s="604" t="s">
        <v>20</v>
      </c>
      <c r="D2884" s="604" t="s">
        <v>10078</v>
      </c>
      <c r="E2884" s="682" t="s">
        <v>13678</v>
      </c>
      <c r="F2884" s="682"/>
      <c r="G2884" s="603" t="s">
        <v>3</v>
      </c>
      <c r="H2884" s="602">
        <v>1</v>
      </c>
      <c r="I2884" s="601">
        <v>0.63</v>
      </c>
      <c r="J2884" s="601">
        <v>0.63</v>
      </c>
    </row>
    <row r="2885" spans="1:10" ht="24" customHeight="1">
      <c r="A2885" s="604" t="s">
        <v>13666</v>
      </c>
      <c r="B2885" s="605" t="s">
        <v>13771</v>
      </c>
      <c r="C2885" s="604" t="s">
        <v>20</v>
      </c>
      <c r="D2885" s="604" t="s">
        <v>10220</v>
      </c>
      <c r="E2885" s="682" t="s">
        <v>13678</v>
      </c>
      <c r="F2885" s="682"/>
      <c r="G2885" s="603" t="s">
        <v>3</v>
      </c>
      <c r="H2885" s="602">
        <v>1</v>
      </c>
      <c r="I2885" s="601">
        <v>0.01</v>
      </c>
      <c r="J2885" s="601">
        <v>0.01</v>
      </c>
    </row>
    <row r="2886" spans="1:10" ht="24" customHeight="1">
      <c r="A2886" s="604" t="s">
        <v>13666</v>
      </c>
      <c r="B2886" s="605" t="s">
        <v>13770</v>
      </c>
      <c r="C2886" s="604" t="s">
        <v>20</v>
      </c>
      <c r="D2886" s="604" t="s">
        <v>10155</v>
      </c>
      <c r="E2886" s="682" t="s">
        <v>13769</v>
      </c>
      <c r="F2886" s="682"/>
      <c r="G2886" s="603" t="s">
        <v>3</v>
      </c>
      <c r="H2886" s="602">
        <v>1</v>
      </c>
      <c r="I2886" s="601">
        <v>0.55000000000000004</v>
      </c>
      <c r="J2886" s="601">
        <v>0.55000000000000004</v>
      </c>
    </row>
    <row r="2887" spans="1:10" ht="24" customHeight="1">
      <c r="A2887" s="604" t="s">
        <v>13666</v>
      </c>
      <c r="B2887" s="605" t="s">
        <v>13867</v>
      </c>
      <c r="C2887" s="604" t="s">
        <v>20</v>
      </c>
      <c r="D2887" s="604" t="s">
        <v>11290</v>
      </c>
      <c r="E2887" s="682" t="s">
        <v>13767</v>
      </c>
      <c r="F2887" s="682"/>
      <c r="G2887" s="603" t="s">
        <v>3</v>
      </c>
      <c r="H2887" s="602">
        <v>1</v>
      </c>
      <c r="I2887" s="601">
        <v>9.67</v>
      </c>
      <c r="J2887" s="601">
        <v>9.67</v>
      </c>
    </row>
    <row r="2888" spans="1:10" ht="24" customHeight="1">
      <c r="A2888" s="604" t="s">
        <v>13666</v>
      </c>
      <c r="B2888" s="605" t="s">
        <v>13766</v>
      </c>
      <c r="C2888" s="604" t="s">
        <v>20</v>
      </c>
      <c r="D2888" s="604" t="s">
        <v>12079</v>
      </c>
      <c r="E2888" s="682" t="s">
        <v>13765</v>
      </c>
      <c r="F2888" s="682"/>
      <c r="G2888" s="603" t="s">
        <v>3</v>
      </c>
      <c r="H2888" s="602">
        <v>1</v>
      </c>
      <c r="I2888" s="601">
        <v>0.06</v>
      </c>
      <c r="J2888" s="601">
        <v>0.06</v>
      </c>
    </row>
    <row r="2889" spans="1:10" ht="24" customHeight="1">
      <c r="A2889" s="604" t="s">
        <v>13666</v>
      </c>
      <c r="B2889" s="605" t="s">
        <v>13764</v>
      </c>
      <c r="C2889" s="604" t="s">
        <v>20</v>
      </c>
      <c r="D2889" s="604" t="s">
        <v>12694</v>
      </c>
      <c r="E2889" s="682" t="s">
        <v>13763</v>
      </c>
      <c r="F2889" s="682"/>
      <c r="G2889" s="603" t="s">
        <v>3</v>
      </c>
      <c r="H2889" s="602">
        <v>1</v>
      </c>
      <c r="I2889" s="601">
        <v>0.71</v>
      </c>
      <c r="J2889" s="601">
        <v>0.71</v>
      </c>
    </row>
    <row r="2890" spans="1:10" ht="25.5">
      <c r="A2890" s="600"/>
      <c r="B2890" s="600"/>
      <c r="C2890" s="600"/>
      <c r="D2890" s="600"/>
      <c r="E2890" s="600" t="s">
        <v>13662</v>
      </c>
      <c r="F2890" s="599">
        <v>5.2917527</v>
      </c>
      <c r="G2890" s="600" t="s">
        <v>13661</v>
      </c>
      <c r="H2890" s="599">
        <v>4.45</v>
      </c>
      <c r="I2890" s="600" t="s">
        <v>13660</v>
      </c>
      <c r="J2890" s="599">
        <v>9.74</v>
      </c>
    </row>
    <row r="2891" spans="1:10" ht="15" thickBot="1">
      <c r="A2891" s="600"/>
      <c r="B2891" s="600"/>
      <c r="C2891" s="600"/>
      <c r="D2891" s="600"/>
      <c r="E2891" s="600" t="s">
        <v>13659</v>
      </c>
      <c r="F2891" s="599">
        <v>3.5</v>
      </c>
      <c r="G2891" s="600"/>
      <c r="H2891" s="683" t="s">
        <v>13658</v>
      </c>
      <c r="I2891" s="683"/>
      <c r="J2891" s="599">
        <v>16.16</v>
      </c>
    </row>
    <row r="2892" spans="1:10" ht="0.95" customHeight="1" thickTop="1">
      <c r="A2892" s="598"/>
      <c r="B2892" s="598"/>
      <c r="C2892" s="598"/>
      <c r="D2892" s="598"/>
      <c r="E2892" s="598"/>
      <c r="F2892" s="598"/>
      <c r="G2892" s="598"/>
      <c r="H2892" s="598"/>
      <c r="I2892" s="598"/>
      <c r="J2892" s="598"/>
    </row>
    <row r="2893" spans="1:10" ht="18" customHeight="1">
      <c r="A2893" s="613" t="s">
        <v>13981</v>
      </c>
      <c r="B2893" s="611" t="s">
        <v>13677</v>
      </c>
      <c r="C2893" s="613" t="s">
        <v>13676</v>
      </c>
      <c r="D2893" s="613" t="s">
        <v>13675</v>
      </c>
      <c r="E2893" s="684" t="s">
        <v>13674</v>
      </c>
      <c r="F2893" s="684"/>
      <c r="G2893" s="612" t="s">
        <v>13673</v>
      </c>
      <c r="H2893" s="611" t="s">
        <v>13672</v>
      </c>
      <c r="I2893" s="611" t="s">
        <v>13671</v>
      </c>
      <c r="J2893" s="611" t="s">
        <v>13670</v>
      </c>
    </row>
    <row r="2894" spans="1:10" ht="24" customHeight="1">
      <c r="A2894" s="609" t="s">
        <v>13669</v>
      </c>
      <c r="B2894" s="610" t="s">
        <v>13987</v>
      </c>
      <c r="C2894" s="609" t="s">
        <v>20</v>
      </c>
      <c r="D2894" s="609" t="s">
        <v>7724</v>
      </c>
      <c r="E2894" s="685" t="s">
        <v>13690</v>
      </c>
      <c r="F2894" s="685"/>
      <c r="G2894" s="608" t="s">
        <v>3</v>
      </c>
      <c r="H2894" s="607">
        <v>1</v>
      </c>
      <c r="I2894" s="606">
        <v>20.59</v>
      </c>
      <c r="J2894" s="606">
        <v>20.59</v>
      </c>
    </row>
    <row r="2895" spans="1:10" ht="24" customHeight="1">
      <c r="A2895" s="617" t="s">
        <v>13683</v>
      </c>
      <c r="B2895" s="618" t="s">
        <v>13852</v>
      </c>
      <c r="C2895" s="617" t="s">
        <v>20</v>
      </c>
      <c r="D2895" s="617" t="s">
        <v>7825</v>
      </c>
      <c r="E2895" s="686" t="s">
        <v>13690</v>
      </c>
      <c r="F2895" s="686"/>
      <c r="G2895" s="616" t="s">
        <v>3</v>
      </c>
      <c r="H2895" s="615">
        <v>1</v>
      </c>
      <c r="I2895" s="614">
        <v>0.13</v>
      </c>
      <c r="J2895" s="614">
        <v>0.13</v>
      </c>
    </row>
    <row r="2896" spans="1:10" ht="24" customHeight="1">
      <c r="A2896" s="604" t="s">
        <v>13666</v>
      </c>
      <c r="B2896" s="605" t="s">
        <v>13773</v>
      </c>
      <c r="C2896" s="604" t="s">
        <v>20</v>
      </c>
      <c r="D2896" s="604" t="s">
        <v>8243</v>
      </c>
      <c r="E2896" s="682" t="s">
        <v>13769</v>
      </c>
      <c r="F2896" s="682"/>
      <c r="G2896" s="603" t="s">
        <v>3</v>
      </c>
      <c r="H2896" s="602">
        <v>1</v>
      </c>
      <c r="I2896" s="601">
        <v>0.96</v>
      </c>
      <c r="J2896" s="601">
        <v>0.96</v>
      </c>
    </row>
    <row r="2897" spans="1:10" ht="24" customHeight="1">
      <c r="A2897" s="604" t="s">
        <v>13666</v>
      </c>
      <c r="B2897" s="605" t="s">
        <v>13986</v>
      </c>
      <c r="C2897" s="604" t="s">
        <v>20</v>
      </c>
      <c r="D2897" s="604" t="s">
        <v>10210</v>
      </c>
      <c r="E2897" s="682" t="s">
        <v>13678</v>
      </c>
      <c r="F2897" s="682"/>
      <c r="G2897" s="603" t="s">
        <v>3</v>
      </c>
      <c r="H2897" s="602">
        <v>1</v>
      </c>
      <c r="I2897" s="601">
        <v>0.38</v>
      </c>
      <c r="J2897" s="601">
        <v>0.38</v>
      </c>
    </row>
    <row r="2898" spans="1:10" ht="24" customHeight="1">
      <c r="A2898" s="604" t="s">
        <v>13666</v>
      </c>
      <c r="B2898" s="605" t="s">
        <v>13985</v>
      </c>
      <c r="C2898" s="604" t="s">
        <v>20</v>
      </c>
      <c r="D2898" s="604" t="s">
        <v>10068</v>
      </c>
      <c r="E2898" s="682" t="s">
        <v>13678</v>
      </c>
      <c r="F2898" s="682"/>
      <c r="G2898" s="603" t="s">
        <v>3</v>
      </c>
      <c r="H2898" s="602">
        <v>1</v>
      </c>
      <c r="I2898" s="601">
        <v>1.05</v>
      </c>
      <c r="J2898" s="601">
        <v>1.05</v>
      </c>
    </row>
    <row r="2899" spans="1:10" ht="24" customHeight="1">
      <c r="A2899" s="604" t="s">
        <v>13666</v>
      </c>
      <c r="B2899" s="605" t="s">
        <v>13770</v>
      </c>
      <c r="C2899" s="604" t="s">
        <v>20</v>
      </c>
      <c r="D2899" s="604" t="s">
        <v>10155</v>
      </c>
      <c r="E2899" s="682" t="s">
        <v>13769</v>
      </c>
      <c r="F2899" s="682"/>
      <c r="G2899" s="603" t="s">
        <v>3</v>
      </c>
      <c r="H2899" s="602">
        <v>1</v>
      </c>
      <c r="I2899" s="601">
        <v>0.55000000000000004</v>
      </c>
      <c r="J2899" s="601">
        <v>0.55000000000000004</v>
      </c>
    </row>
    <row r="2900" spans="1:10" ht="24" customHeight="1">
      <c r="A2900" s="604" t="s">
        <v>13666</v>
      </c>
      <c r="B2900" s="605" t="s">
        <v>13766</v>
      </c>
      <c r="C2900" s="604" t="s">
        <v>20</v>
      </c>
      <c r="D2900" s="604" t="s">
        <v>12079</v>
      </c>
      <c r="E2900" s="682" t="s">
        <v>13765</v>
      </c>
      <c r="F2900" s="682"/>
      <c r="G2900" s="603" t="s">
        <v>3</v>
      </c>
      <c r="H2900" s="602">
        <v>1</v>
      </c>
      <c r="I2900" s="601">
        <v>0.06</v>
      </c>
      <c r="J2900" s="601">
        <v>0.06</v>
      </c>
    </row>
    <row r="2901" spans="1:10" ht="24" customHeight="1">
      <c r="A2901" s="604" t="s">
        <v>13666</v>
      </c>
      <c r="B2901" s="605" t="s">
        <v>13851</v>
      </c>
      <c r="C2901" s="604" t="s">
        <v>20</v>
      </c>
      <c r="D2901" s="604" t="s">
        <v>12251</v>
      </c>
      <c r="E2901" s="682" t="s">
        <v>13767</v>
      </c>
      <c r="F2901" s="682"/>
      <c r="G2901" s="603" t="s">
        <v>3</v>
      </c>
      <c r="H2901" s="602">
        <v>1</v>
      </c>
      <c r="I2901" s="601">
        <v>16.75</v>
      </c>
      <c r="J2901" s="601">
        <v>16.75</v>
      </c>
    </row>
    <row r="2902" spans="1:10" ht="24" customHeight="1">
      <c r="A2902" s="604" t="s">
        <v>13666</v>
      </c>
      <c r="B2902" s="605" t="s">
        <v>13764</v>
      </c>
      <c r="C2902" s="604" t="s">
        <v>20</v>
      </c>
      <c r="D2902" s="604" t="s">
        <v>12694</v>
      </c>
      <c r="E2902" s="682" t="s">
        <v>13763</v>
      </c>
      <c r="F2902" s="682"/>
      <c r="G2902" s="603" t="s">
        <v>3</v>
      </c>
      <c r="H2902" s="602">
        <v>1</v>
      </c>
      <c r="I2902" s="601">
        <v>0.71</v>
      </c>
      <c r="J2902" s="601">
        <v>0.71</v>
      </c>
    </row>
    <row r="2903" spans="1:10" ht="25.5">
      <c r="A2903" s="600"/>
      <c r="B2903" s="600"/>
      <c r="C2903" s="600"/>
      <c r="D2903" s="600"/>
      <c r="E2903" s="600" t="s">
        <v>13662</v>
      </c>
      <c r="F2903" s="599">
        <v>9.1709224999999996</v>
      </c>
      <c r="G2903" s="600" t="s">
        <v>13661</v>
      </c>
      <c r="H2903" s="599">
        <v>7.71</v>
      </c>
      <c r="I2903" s="600" t="s">
        <v>13660</v>
      </c>
      <c r="J2903" s="599">
        <v>16.88</v>
      </c>
    </row>
    <row r="2904" spans="1:10" ht="15" thickBot="1">
      <c r="A2904" s="600"/>
      <c r="B2904" s="600"/>
      <c r="C2904" s="600"/>
      <c r="D2904" s="600"/>
      <c r="E2904" s="600" t="s">
        <v>13659</v>
      </c>
      <c r="F2904" s="599">
        <v>5.7</v>
      </c>
      <c r="G2904" s="600"/>
      <c r="H2904" s="683" t="s">
        <v>13658</v>
      </c>
      <c r="I2904" s="683"/>
      <c r="J2904" s="599">
        <v>26.29</v>
      </c>
    </row>
    <row r="2905" spans="1:10" ht="0.95" customHeight="1" thickTop="1">
      <c r="A2905" s="598"/>
      <c r="B2905" s="598"/>
      <c r="C2905" s="598"/>
      <c r="D2905" s="598"/>
      <c r="E2905" s="598"/>
      <c r="F2905" s="598"/>
      <c r="G2905" s="598"/>
      <c r="H2905" s="598"/>
      <c r="I2905" s="598"/>
      <c r="J2905" s="598"/>
    </row>
    <row r="2906" spans="1:10" ht="18" customHeight="1">
      <c r="A2906" s="613" t="s">
        <v>13981</v>
      </c>
      <c r="B2906" s="611" t="s">
        <v>13677</v>
      </c>
      <c r="C2906" s="613" t="s">
        <v>13676</v>
      </c>
      <c r="D2906" s="613" t="s">
        <v>13675</v>
      </c>
      <c r="E2906" s="684" t="s">
        <v>13674</v>
      </c>
      <c r="F2906" s="684"/>
      <c r="G2906" s="612" t="s">
        <v>13673</v>
      </c>
      <c r="H2906" s="611" t="s">
        <v>13672</v>
      </c>
      <c r="I2906" s="611" t="s">
        <v>13671</v>
      </c>
      <c r="J2906" s="611" t="s">
        <v>13670</v>
      </c>
    </row>
    <row r="2907" spans="1:10" ht="24" customHeight="1">
      <c r="A2907" s="609" t="s">
        <v>13669</v>
      </c>
      <c r="B2907" s="610" t="s">
        <v>13984</v>
      </c>
      <c r="C2907" s="609" t="s">
        <v>20</v>
      </c>
      <c r="D2907" s="609" t="s">
        <v>7717</v>
      </c>
      <c r="E2907" s="685" t="s">
        <v>13690</v>
      </c>
      <c r="F2907" s="685"/>
      <c r="G2907" s="608" t="s">
        <v>3</v>
      </c>
      <c r="H2907" s="607">
        <v>1</v>
      </c>
      <c r="I2907" s="606">
        <v>19.72</v>
      </c>
      <c r="J2907" s="606">
        <v>19.72</v>
      </c>
    </row>
    <row r="2908" spans="1:10" ht="24" customHeight="1">
      <c r="A2908" s="617" t="s">
        <v>13683</v>
      </c>
      <c r="B2908" s="618" t="s">
        <v>13860</v>
      </c>
      <c r="C2908" s="617" t="s">
        <v>20</v>
      </c>
      <c r="D2908" s="617" t="s">
        <v>7818</v>
      </c>
      <c r="E2908" s="686" t="s">
        <v>13690</v>
      </c>
      <c r="F2908" s="686"/>
      <c r="G2908" s="616" t="s">
        <v>3</v>
      </c>
      <c r="H2908" s="615">
        <v>1</v>
      </c>
      <c r="I2908" s="614">
        <v>0.15</v>
      </c>
      <c r="J2908" s="614">
        <v>0.15</v>
      </c>
    </row>
    <row r="2909" spans="1:10" ht="24" customHeight="1">
      <c r="A2909" s="604" t="s">
        <v>13666</v>
      </c>
      <c r="B2909" s="605" t="s">
        <v>13773</v>
      </c>
      <c r="C2909" s="604" t="s">
        <v>20</v>
      </c>
      <c r="D2909" s="604" t="s">
        <v>8243</v>
      </c>
      <c r="E2909" s="682" t="s">
        <v>13769</v>
      </c>
      <c r="F2909" s="682"/>
      <c r="G2909" s="603" t="s">
        <v>3</v>
      </c>
      <c r="H2909" s="602">
        <v>1</v>
      </c>
      <c r="I2909" s="601">
        <v>0.96</v>
      </c>
      <c r="J2909" s="601">
        <v>0.96</v>
      </c>
    </row>
    <row r="2910" spans="1:10" ht="24" customHeight="1">
      <c r="A2910" s="604" t="s">
        <v>13666</v>
      </c>
      <c r="B2910" s="605" t="s">
        <v>13770</v>
      </c>
      <c r="C2910" s="604" t="s">
        <v>20</v>
      </c>
      <c r="D2910" s="604" t="s">
        <v>10155</v>
      </c>
      <c r="E2910" s="682" t="s">
        <v>13769</v>
      </c>
      <c r="F2910" s="682"/>
      <c r="G2910" s="603" t="s">
        <v>3</v>
      </c>
      <c r="H2910" s="602">
        <v>1</v>
      </c>
      <c r="I2910" s="601">
        <v>0.55000000000000004</v>
      </c>
      <c r="J2910" s="601">
        <v>0.55000000000000004</v>
      </c>
    </row>
    <row r="2911" spans="1:10" ht="24" customHeight="1">
      <c r="A2911" s="604" t="s">
        <v>13666</v>
      </c>
      <c r="B2911" s="605" t="s">
        <v>13983</v>
      </c>
      <c r="C2911" s="604" t="s">
        <v>20</v>
      </c>
      <c r="D2911" s="604" t="s">
        <v>10082</v>
      </c>
      <c r="E2911" s="682" t="s">
        <v>13678</v>
      </c>
      <c r="F2911" s="682"/>
      <c r="G2911" s="603" t="s">
        <v>3</v>
      </c>
      <c r="H2911" s="602">
        <v>1</v>
      </c>
      <c r="I2911" s="601">
        <v>1.33</v>
      </c>
      <c r="J2911" s="601">
        <v>1.33</v>
      </c>
    </row>
    <row r="2912" spans="1:10" ht="24" customHeight="1">
      <c r="A2912" s="604" t="s">
        <v>13666</v>
      </c>
      <c r="B2912" s="605" t="s">
        <v>13982</v>
      </c>
      <c r="C2912" s="604" t="s">
        <v>20</v>
      </c>
      <c r="D2912" s="604" t="s">
        <v>10224</v>
      </c>
      <c r="E2912" s="682" t="s">
        <v>13678</v>
      </c>
      <c r="F2912" s="682"/>
      <c r="G2912" s="603" t="s">
        <v>3</v>
      </c>
      <c r="H2912" s="602">
        <v>1</v>
      </c>
      <c r="I2912" s="601">
        <v>1.27</v>
      </c>
      <c r="J2912" s="601">
        <v>1.27</v>
      </c>
    </row>
    <row r="2913" spans="1:10" ht="24" customHeight="1">
      <c r="A2913" s="604" t="s">
        <v>13666</v>
      </c>
      <c r="B2913" s="605" t="s">
        <v>13859</v>
      </c>
      <c r="C2913" s="604" t="s">
        <v>20</v>
      </c>
      <c r="D2913" s="604" t="s">
        <v>11631</v>
      </c>
      <c r="E2913" s="682" t="s">
        <v>13767</v>
      </c>
      <c r="F2913" s="682"/>
      <c r="G2913" s="603" t="s">
        <v>3</v>
      </c>
      <c r="H2913" s="602">
        <v>1</v>
      </c>
      <c r="I2913" s="601">
        <v>14.69</v>
      </c>
      <c r="J2913" s="601">
        <v>14.69</v>
      </c>
    </row>
    <row r="2914" spans="1:10" ht="24" customHeight="1">
      <c r="A2914" s="604" t="s">
        <v>13666</v>
      </c>
      <c r="B2914" s="605" t="s">
        <v>13766</v>
      </c>
      <c r="C2914" s="604" t="s">
        <v>20</v>
      </c>
      <c r="D2914" s="604" t="s">
        <v>12079</v>
      </c>
      <c r="E2914" s="682" t="s">
        <v>13765</v>
      </c>
      <c r="F2914" s="682"/>
      <c r="G2914" s="603" t="s">
        <v>3</v>
      </c>
      <c r="H2914" s="602">
        <v>1</v>
      </c>
      <c r="I2914" s="601">
        <v>0.06</v>
      </c>
      <c r="J2914" s="601">
        <v>0.06</v>
      </c>
    </row>
    <row r="2915" spans="1:10" ht="24" customHeight="1">
      <c r="A2915" s="604" t="s">
        <v>13666</v>
      </c>
      <c r="B2915" s="605" t="s">
        <v>13764</v>
      </c>
      <c r="C2915" s="604" t="s">
        <v>20</v>
      </c>
      <c r="D2915" s="604" t="s">
        <v>12694</v>
      </c>
      <c r="E2915" s="682" t="s">
        <v>13763</v>
      </c>
      <c r="F2915" s="682"/>
      <c r="G2915" s="603" t="s">
        <v>3</v>
      </c>
      <c r="H2915" s="602">
        <v>1</v>
      </c>
      <c r="I2915" s="601">
        <v>0.71</v>
      </c>
      <c r="J2915" s="601">
        <v>0.71</v>
      </c>
    </row>
    <row r="2916" spans="1:10" ht="25.5">
      <c r="A2916" s="600"/>
      <c r="B2916" s="600"/>
      <c r="C2916" s="600"/>
      <c r="D2916" s="600"/>
      <c r="E2916" s="600" t="s">
        <v>13662</v>
      </c>
      <c r="F2916" s="599">
        <v>8.0625882999999998</v>
      </c>
      <c r="G2916" s="600" t="s">
        <v>13661</v>
      </c>
      <c r="H2916" s="599">
        <v>6.78</v>
      </c>
      <c r="I2916" s="600" t="s">
        <v>13660</v>
      </c>
      <c r="J2916" s="599">
        <v>14.84</v>
      </c>
    </row>
    <row r="2917" spans="1:10" ht="15" thickBot="1">
      <c r="A2917" s="600"/>
      <c r="B2917" s="600"/>
      <c r="C2917" s="600"/>
      <c r="D2917" s="600"/>
      <c r="E2917" s="600" t="s">
        <v>13659</v>
      </c>
      <c r="F2917" s="599">
        <v>5.46</v>
      </c>
      <c r="G2917" s="600"/>
      <c r="H2917" s="683" t="s">
        <v>13658</v>
      </c>
      <c r="I2917" s="683"/>
      <c r="J2917" s="599">
        <v>25.18</v>
      </c>
    </row>
    <row r="2918" spans="1:10" ht="0.95" customHeight="1" thickTop="1">
      <c r="A2918" s="598"/>
      <c r="B2918" s="598"/>
      <c r="C2918" s="598"/>
      <c r="D2918" s="598"/>
      <c r="E2918" s="598"/>
      <c r="F2918" s="598"/>
      <c r="G2918" s="598"/>
      <c r="H2918" s="598"/>
      <c r="I2918" s="598"/>
      <c r="J2918" s="598"/>
    </row>
    <row r="2919" spans="1:10" ht="18" customHeight="1">
      <c r="A2919" s="613" t="s">
        <v>13981</v>
      </c>
      <c r="B2919" s="611" t="s">
        <v>13677</v>
      </c>
      <c r="C2919" s="613" t="s">
        <v>13676</v>
      </c>
      <c r="D2919" s="613" t="s">
        <v>13675</v>
      </c>
      <c r="E2919" s="684" t="s">
        <v>13674</v>
      </c>
      <c r="F2919" s="684"/>
      <c r="G2919" s="612" t="s">
        <v>13673</v>
      </c>
      <c r="H2919" s="611" t="s">
        <v>13672</v>
      </c>
      <c r="I2919" s="611" t="s">
        <v>13671</v>
      </c>
      <c r="J2919" s="611" t="s">
        <v>13670</v>
      </c>
    </row>
    <row r="2920" spans="1:10" ht="24" customHeight="1">
      <c r="A2920" s="609" t="s">
        <v>13669</v>
      </c>
      <c r="B2920" s="610" t="s">
        <v>13905</v>
      </c>
      <c r="C2920" s="609" t="s">
        <v>20</v>
      </c>
      <c r="D2920" s="609" t="s">
        <v>7685</v>
      </c>
      <c r="E2920" s="685" t="s">
        <v>13690</v>
      </c>
      <c r="F2920" s="685"/>
      <c r="G2920" s="608" t="s">
        <v>3</v>
      </c>
      <c r="H2920" s="607">
        <v>1</v>
      </c>
      <c r="I2920" s="606">
        <v>17.899999999999999</v>
      </c>
      <c r="J2920" s="606">
        <v>17.899999999999999</v>
      </c>
    </row>
    <row r="2921" spans="1:10" ht="24" customHeight="1">
      <c r="A2921" s="617" t="s">
        <v>13683</v>
      </c>
      <c r="B2921" s="618" t="s">
        <v>13870</v>
      </c>
      <c r="C2921" s="617" t="s">
        <v>20</v>
      </c>
      <c r="D2921" s="617" t="s">
        <v>7786</v>
      </c>
      <c r="E2921" s="686" t="s">
        <v>13690</v>
      </c>
      <c r="F2921" s="686"/>
      <c r="G2921" s="616" t="s">
        <v>3</v>
      </c>
      <c r="H2921" s="615">
        <v>1</v>
      </c>
      <c r="I2921" s="614">
        <v>0.14000000000000001</v>
      </c>
      <c r="J2921" s="614">
        <v>0.14000000000000001</v>
      </c>
    </row>
    <row r="2922" spans="1:10" ht="24" customHeight="1">
      <c r="A2922" s="604" t="s">
        <v>13666</v>
      </c>
      <c r="B2922" s="605" t="s">
        <v>13773</v>
      </c>
      <c r="C2922" s="604" t="s">
        <v>20</v>
      </c>
      <c r="D2922" s="604" t="s">
        <v>8243</v>
      </c>
      <c r="E2922" s="682" t="s">
        <v>13769</v>
      </c>
      <c r="F2922" s="682"/>
      <c r="G2922" s="603" t="s">
        <v>3</v>
      </c>
      <c r="H2922" s="602">
        <v>1</v>
      </c>
      <c r="I2922" s="601">
        <v>0.96</v>
      </c>
      <c r="J2922" s="601">
        <v>0.96</v>
      </c>
    </row>
    <row r="2923" spans="1:10" ht="24" customHeight="1">
      <c r="A2923" s="604" t="s">
        <v>13666</v>
      </c>
      <c r="B2923" s="605" t="s">
        <v>13812</v>
      </c>
      <c r="C2923" s="604" t="s">
        <v>20</v>
      </c>
      <c r="D2923" s="604" t="s">
        <v>10080</v>
      </c>
      <c r="E2923" s="682" t="s">
        <v>13678</v>
      </c>
      <c r="F2923" s="682"/>
      <c r="G2923" s="603" t="s">
        <v>3</v>
      </c>
      <c r="H2923" s="602">
        <v>1</v>
      </c>
      <c r="I2923" s="601">
        <v>0.95</v>
      </c>
      <c r="J2923" s="601">
        <v>0.95</v>
      </c>
    </row>
    <row r="2924" spans="1:10" ht="24" customHeight="1">
      <c r="A2924" s="604" t="s">
        <v>13666</v>
      </c>
      <c r="B2924" s="605" t="s">
        <v>13811</v>
      </c>
      <c r="C2924" s="604" t="s">
        <v>20</v>
      </c>
      <c r="D2924" s="604" t="s">
        <v>10222</v>
      </c>
      <c r="E2924" s="682" t="s">
        <v>13678</v>
      </c>
      <c r="F2924" s="682"/>
      <c r="G2924" s="603" t="s">
        <v>3</v>
      </c>
      <c r="H2924" s="602">
        <v>1</v>
      </c>
      <c r="I2924" s="601">
        <v>0.57999999999999996</v>
      </c>
      <c r="J2924" s="601">
        <v>0.57999999999999996</v>
      </c>
    </row>
    <row r="2925" spans="1:10" ht="24" customHeight="1">
      <c r="A2925" s="604" t="s">
        <v>13666</v>
      </c>
      <c r="B2925" s="605" t="s">
        <v>13770</v>
      </c>
      <c r="C2925" s="604" t="s">
        <v>20</v>
      </c>
      <c r="D2925" s="604" t="s">
        <v>10155</v>
      </c>
      <c r="E2925" s="682" t="s">
        <v>13769</v>
      </c>
      <c r="F2925" s="682"/>
      <c r="G2925" s="603" t="s">
        <v>3</v>
      </c>
      <c r="H2925" s="602">
        <v>1</v>
      </c>
      <c r="I2925" s="601">
        <v>0.55000000000000004</v>
      </c>
      <c r="J2925" s="601">
        <v>0.55000000000000004</v>
      </c>
    </row>
    <row r="2926" spans="1:10" ht="24" customHeight="1">
      <c r="A2926" s="604" t="s">
        <v>13666</v>
      </c>
      <c r="B2926" s="605" t="s">
        <v>13869</v>
      </c>
      <c r="C2926" s="604" t="s">
        <v>20</v>
      </c>
      <c r="D2926" s="604" t="s">
        <v>11198</v>
      </c>
      <c r="E2926" s="682" t="s">
        <v>13767</v>
      </c>
      <c r="F2926" s="682"/>
      <c r="G2926" s="603" t="s">
        <v>3</v>
      </c>
      <c r="H2926" s="602">
        <v>1</v>
      </c>
      <c r="I2926" s="601">
        <v>13.95</v>
      </c>
      <c r="J2926" s="601">
        <v>13.95</v>
      </c>
    </row>
    <row r="2927" spans="1:10" ht="24" customHeight="1">
      <c r="A2927" s="604" t="s">
        <v>13666</v>
      </c>
      <c r="B2927" s="605" t="s">
        <v>13766</v>
      </c>
      <c r="C2927" s="604" t="s">
        <v>20</v>
      </c>
      <c r="D2927" s="604" t="s">
        <v>12079</v>
      </c>
      <c r="E2927" s="682" t="s">
        <v>13765</v>
      </c>
      <c r="F2927" s="682"/>
      <c r="G2927" s="603" t="s">
        <v>3</v>
      </c>
      <c r="H2927" s="602">
        <v>1</v>
      </c>
      <c r="I2927" s="601">
        <v>0.06</v>
      </c>
      <c r="J2927" s="601">
        <v>0.06</v>
      </c>
    </row>
    <row r="2928" spans="1:10" ht="24" customHeight="1">
      <c r="A2928" s="604" t="s">
        <v>13666</v>
      </c>
      <c r="B2928" s="605" t="s">
        <v>13764</v>
      </c>
      <c r="C2928" s="604" t="s">
        <v>20</v>
      </c>
      <c r="D2928" s="604" t="s">
        <v>12694</v>
      </c>
      <c r="E2928" s="682" t="s">
        <v>13763</v>
      </c>
      <c r="F2928" s="682"/>
      <c r="G2928" s="603" t="s">
        <v>3</v>
      </c>
      <c r="H2928" s="602">
        <v>1</v>
      </c>
      <c r="I2928" s="601">
        <v>0.71</v>
      </c>
      <c r="J2928" s="601">
        <v>0.71</v>
      </c>
    </row>
    <row r="2929" spans="1:11" ht="25.5">
      <c r="A2929" s="600"/>
      <c r="B2929" s="600"/>
      <c r="C2929" s="600"/>
      <c r="D2929" s="600"/>
      <c r="E2929" s="600" t="s">
        <v>13662</v>
      </c>
      <c r="F2929" s="599">
        <v>7.6551125000000004</v>
      </c>
      <c r="G2929" s="600" t="s">
        <v>13661</v>
      </c>
      <c r="H2929" s="599">
        <v>6.43</v>
      </c>
      <c r="I2929" s="600" t="s">
        <v>13660</v>
      </c>
      <c r="J2929" s="599">
        <v>14.09</v>
      </c>
    </row>
    <row r="2930" spans="1:11" ht="15" thickBot="1">
      <c r="A2930" s="600"/>
      <c r="B2930" s="600"/>
      <c r="C2930" s="600"/>
      <c r="D2930" s="600"/>
      <c r="E2930" s="600" t="s">
        <v>13659</v>
      </c>
      <c r="F2930" s="599">
        <v>4.95</v>
      </c>
      <c r="G2930" s="600"/>
      <c r="H2930" s="683" t="s">
        <v>13658</v>
      </c>
      <c r="I2930" s="683"/>
      <c r="J2930" s="599">
        <v>22.85</v>
      </c>
    </row>
    <row r="2931" spans="1:11" ht="0.95" customHeight="1" thickTop="1">
      <c r="A2931" s="598"/>
      <c r="B2931" s="598"/>
      <c r="C2931" s="598"/>
      <c r="D2931" s="598"/>
      <c r="E2931" s="598"/>
      <c r="F2931" s="598"/>
      <c r="G2931" s="598"/>
      <c r="H2931" s="598"/>
      <c r="I2931" s="598"/>
      <c r="J2931" s="598"/>
    </row>
    <row r="2932" spans="1:11" ht="50.1" customHeight="1">
      <c r="A2932" s="687" t="s">
        <v>13980</v>
      </c>
      <c r="B2932" s="688"/>
      <c r="C2932" s="688"/>
      <c r="D2932" s="688"/>
      <c r="E2932" s="688"/>
      <c r="F2932" s="688"/>
      <c r="G2932" s="688"/>
      <c r="H2932" s="688"/>
      <c r="I2932" s="688"/>
      <c r="J2932" s="688"/>
      <c r="K2932" s="688"/>
    </row>
    <row r="2933" spans="1:11" ht="18" customHeight="1">
      <c r="A2933" s="613"/>
      <c r="B2933" s="611" t="s">
        <v>13677</v>
      </c>
      <c r="C2933" s="613" t="s">
        <v>13676</v>
      </c>
      <c r="D2933" s="613" t="s">
        <v>13675</v>
      </c>
      <c r="E2933" s="684" t="s">
        <v>13674</v>
      </c>
      <c r="F2933" s="684"/>
      <c r="G2933" s="612" t="s">
        <v>13673</v>
      </c>
      <c r="H2933" s="611" t="s">
        <v>13672</v>
      </c>
      <c r="I2933" s="611" t="s">
        <v>13671</v>
      </c>
      <c r="J2933" s="611" t="s">
        <v>13670</v>
      </c>
    </row>
    <row r="2934" spans="1:11" ht="24" customHeight="1">
      <c r="A2934" s="609" t="s">
        <v>13669</v>
      </c>
      <c r="B2934" s="610" t="s">
        <v>13909</v>
      </c>
      <c r="C2934" s="609" t="s">
        <v>20</v>
      </c>
      <c r="D2934" s="609" t="s">
        <v>7654</v>
      </c>
      <c r="E2934" s="685" t="s">
        <v>13690</v>
      </c>
      <c r="F2934" s="685"/>
      <c r="G2934" s="608" t="s">
        <v>3</v>
      </c>
      <c r="H2934" s="607">
        <v>1</v>
      </c>
      <c r="I2934" s="606">
        <v>13.4</v>
      </c>
      <c r="J2934" s="606">
        <v>13.4</v>
      </c>
    </row>
    <row r="2935" spans="1:11" ht="24" customHeight="1">
      <c r="A2935" s="617" t="s">
        <v>13683</v>
      </c>
      <c r="B2935" s="618" t="s">
        <v>13902</v>
      </c>
      <c r="C2935" s="617" t="s">
        <v>20</v>
      </c>
      <c r="D2935" s="617" t="s">
        <v>7755</v>
      </c>
      <c r="E2935" s="686" t="s">
        <v>13690</v>
      </c>
      <c r="F2935" s="686"/>
      <c r="G2935" s="616" t="s">
        <v>3</v>
      </c>
      <c r="H2935" s="615">
        <v>1</v>
      </c>
      <c r="I2935" s="614">
        <v>7.0000000000000007E-2</v>
      </c>
      <c r="J2935" s="614">
        <v>7.0000000000000007E-2</v>
      </c>
    </row>
    <row r="2936" spans="1:11" ht="24" customHeight="1">
      <c r="A2936" s="604" t="s">
        <v>13666</v>
      </c>
      <c r="B2936" s="605" t="s">
        <v>13901</v>
      </c>
      <c r="C2936" s="604" t="s">
        <v>20</v>
      </c>
      <c r="D2936" s="604" t="s">
        <v>8216</v>
      </c>
      <c r="E2936" s="682" t="s">
        <v>13767</v>
      </c>
      <c r="F2936" s="682"/>
      <c r="G2936" s="603" t="s">
        <v>3</v>
      </c>
      <c r="H2936" s="602">
        <v>1</v>
      </c>
      <c r="I2936" s="601">
        <v>9.52</v>
      </c>
      <c r="J2936" s="601">
        <v>9.52</v>
      </c>
    </row>
    <row r="2937" spans="1:11" ht="24" customHeight="1">
      <c r="A2937" s="604" t="s">
        <v>13666</v>
      </c>
      <c r="B2937" s="605" t="s">
        <v>13773</v>
      </c>
      <c r="C2937" s="604" t="s">
        <v>20</v>
      </c>
      <c r="D2937" s="604" t="s">
        <v>8243</v>
      </c>
      <c r="E2937" s="682" t="s">
        <v>13769</v>
      </c>
      <c r="F2937" s="682"/>
      <c r="G2937" s="603" t="s">
        <v>3</v>
      </c>
      <c r="H2937" s="602">
        <v>1</v>
      </c>
      <c r="I2937" s="601">
        <v>0.96</v>
      </c>
      <c r="J2937" s="601">
        <v>0.96</v>
      </c>
    </row>
    <row r="2938" spans="1:11" ht="24" customHeight="1">
      <c r="A2938" s="604" t="s">
        <v>13666</v>
      </c>
      <c r="B2938" s="605" t="s">
        <v>13812</v>
      </c>
      <c r="C2938" s="604" t="s">
        <v>20</v>
      </c>
      <c r="D2938" s="604" t="s">
        <v>10080</v>
      </c>
      <c r="E2938" s="682" t="s">
        <v>13678</v>
      </c>
      <c r="F2938" s="682"/>
      <c r="G2938" s="603" t="s">
        <v>3</v>
      </c>
      <c r="H2938" s="602">
        <v>1</v>
      </c>
      <c r="I2938" s="601">
        <v>0.95</v>
      </c>
      <c r="J2938" s="601">
        <v>0.95</v>
      </c>
    </row>
    <row r="2939" spans="1:11" ht="24" customHeight="1">
      <c r="A2939" s="604" t="s">
        <v>13666</v>
      </c>
      <c r="B2939" s="605" t="s">
        <v>13811</v>
      </c>
      <c r="C2939" s="604" t="s">
        <v>20</v>
      </c>
      <c r="D2939" s="604" t="s">
        <v>10222</v>
      </c>
      <c r="E2939" s="682" t="s">
        <v>13678</v>
      </c>
      <c r="F2939" s="682"/>
      <c r="G2939" s="603" t="s">
        <v>3</v>
      </c>
      <c r="H2939" s="602">
        <v>1</v>
      </c>
      <c r="I2939" s="601">
        <v>0.57999999999999996</v>
      </c>
      <c r="J2939" s="601">
        <v>0.57999999999999996</v>
      </c>
    </row>
    <row r="2940" spans="1:11" ht="24" customHeight="1">
      <c r="A2940" s="604" t="s">
        <v>13666</v>
      </c>
      <c r="B2940" s="605" t="s">
        <v>13770</v>
      </c>
      <c r="C2940" s="604" t="s">
        <v>20</v>
      </c>
      <c r="D2940" s="604" t="s">
        <v>10155</v>
      </c>
      <c r="E2940" s="682" t="s">
        <v>13769</v>
      </c>
      <c r="F2940" s="682"/>
      <c r="G2940" s="603" t="s">
        <v>3</v>
      </c>
      <c r="H2940" s="602">
        <v>1</v>
      </c>
      <c r="I2940" s="601">
        <v>0.55000000000000004</v>
      </c>
      <c r="J2940" s="601">
        <v>0.55000000000000004</v>
      </c>
    </row>
    <row r="2941" spans="1:11" ht="24" customHeight="1">
      <c r="A2941" s="604" t="s">
        <v>13666</v>
      </c>
      <c r="B2941" s="605" t="s">
        <v>13766</v>
      </c>
      <c r="C2941" s="604" t="s">
        <v>20</v>
      </c>
      <c r="D2941" s="604" t="s">
        <v>12079</v>
      </c>
      <c r="E2941" s="682" t="s">
        <v>13765</v>
      </c>
      <c r="F2941" s="682"/>
      <c r="G2941" s="603" t="s">
        <v>3</v>
      </c>
      <c r="H2941" s="602">
        <v>1</v>
      </c>
      <c r="I2941" s="601">
        <v>0.06</v>
      </c>
      <c r="J2941" s="601">
        <v>0.06</v>
      </c>
    </row>
    <row r="2942" spans="1:11" ht="24" customHeight="1">
      <c r="A2942" s="604" t="s">
        <v>13666</v>
      </c>
      <c r="B2942" s="605" t="s">
        <v>13764</v>
      </c>
      <c r="C2942" s="604" t="s">
        <v>20</v>
      </c>
      <c r="D2942" s="604" t="s">
        <v>12694</v>
      </c>
      <c r="E2942" s="682" t="s">
        <v>13763</v>
      </c>
      <c r="F2942" s="682"/>
      <c r="G2942" s="603" t="s">
        <v>3</v>
      </c>
      <c r="H2942" s="602">
        <v>1</v>
      </c>
      <c r="I2942" s="601">
        <v>0.71</v>
      </c>
      <c r="J2942" s="601">
        <v>0.71</v>
      </c>
    </row>
    <row r="2943" spans="1:11" ht="25.5">
      <c r="A2943" s="600"/>
      <c r="B2943" s="600"/>
      <c r="C2943" s="600"/>
      <c r="D2943" s="600"/>
      <c r="E2943" s="600" t="s">
        <v>13662</v>
      </c>
      <c r="F2943" s="599">
        <v>5.2102575</v>
      </c>
      <c r="G2943" s="600" t="s">
        <v>13661</v>
      </c>
      <c r="H2943" s="599">
        <v>4.38</v>
      </c>
      <c r="I2943" s="600" t="s">
        <v>13660</v>
      </c>
      <c r="J2943" s="599">
        <v>9.59</v>
      </c>
    </row>
    <row r="2944" spans="1:11" ht="15" thickBot="1">
      <c r="A2944" s="600"/>
      <c r="B2944" s="600"/>
      <c r="C2944" s="600"/>
      <c r="D2944" s="600"/>
      <c r="E2944" s="600" t="s">
        <v>13659</v>
      </c>
      <c r="F2944" s="599">
        <v>3.71</v>
      </c>
      <c r="G2944" s="600"/>
      <c r="H2944" s="683" t="s">
        <v>13658</v>
      </c>
      <c r="I2944" s="683"/>
      <c r="J2944" s="599">
        <v>17.11</v>
      </c>
    </row>
    <row r="2945" spans="1:10" ht="0.95" customHeight="1" thickTop="1">
      <c r="A2945" s="598"/>
      <c r="B2945" s="598"/>
      <c r="C2945" s="598"/>
      <c r="D2945" s="598"/>
      <c r="E2945" s="598"/>
      <c r="F2945" s="598"/>
      <c r="G2945" s="598"/>
      <c r="H2945" s="598"/>
      <c r="I2945" s="598"/>
      <c r="J2945" s="598"/>
    </row>
    <row r="2946" spans="1:10" ht="18" customHeight="1">
      <c r="A2946" s="613"/>
      <c r="B2946" s="611" t="s">
        <v>13677</v>
      </c>
      <c r="C2946" s="613" t="s">
        <v>13676</v>
      </c>
      <c r="D2946" s="613" t="s">
        <v>13675</v>
      </c>
      <c r="E2946" s="684" t="s">
        <v>13674</v>
      </c>
      <c r="F2946" s="684"/>
      <c r="G2946" s="612" t="s">
        <v>13673</v>
      </c>
      <c r="H2946" s="611" t="s">
        <v>13672</v>
      </c>
      <c r="I2946" s="611" t="s">
        <v>13671</v>
      </c>
      <c r="J2946" s="611" t="s">
        <v>13670</v>
      </c>
    </row>
    <row r="2947" spans="1:10" ht="24" customHeight="1">
      <c r="A2947" s="609" t="s">
        <v>13669</v>
      </c>
      <c r="B2947" s="610" t="s">
        <v>13979</v>
      </c>
      <c r="C2947" s="609" t="s">
        <v>20</v>
      </c>
      <c r="D2947" s="609" t="s">
        <v>7659</v>
      </c>
      <c r="E2947" s="685" t="s">
        <v>13690</v>
      </c>
      <c r="F2947" s="685"/>
      <c r="G2947" s="608" t="s">
        <v>3</v>
      </c>
      <c r="H2947" s="607">
        <v>1</v>
      </c>
      <c r="I2947" s="606">
        <v>16.98</v>
      </c>
      <c r="J2947" s="606">
        <v>16.98</v>
      </c>
    </row>
    <row r="2948" spans="1:10" ht="24" customHeight="1">
      <c r="A2948" s="617" t="s">
        <v>13683</v>
      </c>
      <c r="B2948" s="618" t="s">
        <v>13898</v>
      </c>
      <c r="C2948" s="617" t="s">
        <v>20</v>
      </c>
      <c r="D2948" s="617" t="s">
        <v>7760</v>
      </c>
      <c r="E2948" s="686" t="s">
        <v>13690</v>
      </c>
      <c r="F2948" s="686"/>
      <c r="G2948" s="616" t="s">
        <v>3</v>
      </c>
      <c r="H2948" s="615">
        <v>1</v>
      </c>
      <c r="I2948" s="614">
        <v>0.1</v>
      </c>
      <c r="J2948" s="614">
        <v>0.1</v>
      </c>
    </row>
    <row r="2949" spans="1:10" ht="24" customHeight="1">
      <c r="A2949" s="604" t="s">
        <v>13666</v>
      </c>
      <c r="B2949" s="605" t="s">
        <v>13897</v>
      </c>
      <c r="C2949" s="604" t="s">
        <v>20</v>
      </c>
      <c r="D2949" s="604" t="s">
        <v>8229</v>
      </c>
      <c r="E2949" s="682" t="s">
        <v>13767</v>
      </c>
      <c r="F2949" s="682"/>
      <c r="G2949" s="603" t="s">
        <v>3</v>
      </c>
      <c r="H2949" s="602">
        <v>1</v>
      </c>
      <c r="I2949" s="601">
        <v>13.18</v>
      </c>
      <c r="J2949" s="601">
        <v>13.18</v>
      </c>
    </row>
    <row r="2950" spans="1:10" ht="24" customHeight="1">
      <c r="A2950" s="604" t="s">
        <v>13666</v>
      </c>
      <c r="B2950" s="605" t="s">
        <v>13773</v>
      </c>
      <c r="C2950" s="604" t="s">
        <v>20</v>
      </c>
      <c r="D2950" s="604" t="s">
        <v>8243</v>
      </c>
      <c r="E2950" s="682" t="s">
        <v>13769</v>
      </c>
      <c r="F2950" s="682"/>
      <c r="G2950" s="603" t="s">
        <v>3</v>
      </c>
      <c r="H2950" s="602">
        <v>1</v>
      </c>
      <c r="I2950" s="601">
        <v>0.96</v>
      </c>
      <c r="J2950" s="601">
        <v>0.96</v>
      </c>
    </row>
    <row r="2951" spans="1:10" ht="24" customHeight="1">
      <c r="A2951" s="604" t="s">
        <v>13666</v>
      </c>
      <c r="B2951" s="605" t="s">
        <v>13770</v>
      </c>
      <c r="C2951" s="604" t="s">
        <v>20</v>
      </c>
      <c r="D2951" s="604" t="s">
        <v>10155</v>
      </c>
      <c r="E2951" s="682" t="s">
        <v>13769</v>
      </c>
      <c r="F2951" s="682"/>
      <c r="G2951" s="603" t="s">
        <v>3</v>
      </c>
      <c r="H2951" s="602">
        <v>1</v>
      </c>
      <c r="I2951" s="601">
        <v>0.55000000000000004</v>
      </c>
      <c r="J2951" s="601">
        <v>0.55000000000000004</v>
      </c>
    </row>
    <row r="2952" spans="1:10" ht="24" customHeight="1">
      <c r="A2952" s="604" t="s">
        <v>13666</v>
      </c>
      <c r="B2952" s="605" t="s">
        <v>13978</v>
      </c>
      <c r="C2952" s="604" t="s">
        <v>20</v>
      </c>
      <c r="D2952" s="604" t="s">
        <v>10226</v>
      </c>
      <c r="E2952" s="682" t="s">
        <v>13678</v>
      </c>
      <c r="F2952" s="682"/>
      <c r="G2952" s="603" t="s">
        <v>3</v>
      </c>
      <c r="H2952" s="602">
        <v>1</v>
      </c>
      <c r="I2952" s="601">
        <v>0.41</v>
      </c>
      <c r="J2952" s="601">
        <v>0.41</v>
      </c>
    </row>
    <row r="2953" spans="1:10" ht="24" customHeight="1">
      <c r="A2953" s="604" t="s">
        <v>13666</v>
      </c>
      <c r="B2953" s="605" t="s">
        <v>13977</v>
      </c>
      <c r="C2953" s="604" t="s">
        <v>20</v>
      </c>
      <c r="D2953" s="604" t="s">
        <v>10084</v>
      </c>
      <c r="E2953" s="682" t="s">
        <v>13678</v>
      </c>
      <c r="F2953" s="682"/>
      <c r="G2953" s="603" t="s">
        <v>3</v>
      </c>
      <c r="H2953" s="602">
        <v>1</v>
      </c>
      <c r="I2953" s="601">
        <v>1.01</v>
      </c>
      <c r="J2953" s="601">
        <v>1.01</v>
      </c>
    </row>
    <row r="2954" spans="1:10" ht="24" customHeight="1">
      <c r="A2954" s="604" t="s">
        <v>13666</v>
      </c>
      <c r="B2954" s="605" t="s">
        <v>13766</v>
      </c>
      <c r="C2954" s="604" t="s">
        <v>20</v>
      </c>
      <c r="D2954" s="604" t="s">
        <v>12079</v>
      </c>
      <c r="E2954" s="682" t="s">
        <v>13765</v>
      </c>
      <c r="F2954" s="682"/>
      <c r="G2954" s="603" t="s">
        <v>3</v>
      </c>
      <c r="H2954" s="602">
        <v>1</v>
      </c>
      <c r="I2954" s="601">
        <v>0.06</v>
      </c>
      <c r="J2954" s="601">
        <v>0.06</v>
      </c>
    </row>
    <row r="2955" spans="1:10" ht="24" customHeight="1">
      <c r="A2955" s="604" t="s">
        <v>13666</v>
      </c>
      <c r="B2955" s="605" t="s">
        <v>13764</v>
      </c>
      <c r="C2955" s="604" t="s">
        <v>20</v>
      </c>
      <c r="D2955" s="604" t="s">
        <v>12694</v>
      </c>
      <c r="E2955" s="682" t="s">
        <v>13763</v>
      </c>
      <c r="F2955" s="682"/>
      <c r="G2955" s="603" t="s">
        <v>3</v>
      </c>
      <c r="H2955" s="602">
        <v>1</v>
      </c>
      <c r="I2955" s="601">
        <v>0.71</v>
      </c>
      <c r="J2955" s="601">
        <v>0.71</v>
      </c>
    </row>
    <row r="2956" spans="1:10" ht="25.5">
      <c r="A2956" s="600"/>
      <c r="B2956" s="600"/>
      <c r="C2956" s="600"/>
      <c r="D2956" s="600"/>
      <c r="E2956" s="600" t="s">
        <v>13662</v>
      </c>
      <c r="F2956" s="599">
        <v>7.2150385999999997</v>
      </c>
      <c r="G2956" s="600" t="s">
        <v>13661</v>
      </c>
      <c r="H2956" s="599">
        <v>6.06</v>
      </c>
      <c r="I2956" s="600" t="s">
        <v>13660</v>
      </c>
      <c r="J2956" s="599">
        <v>13.28</v>
      </c>
    </row>
    <row r="2957" spans="1:10" ht="15" thickBot="1">
      <c r="A2957" s="600"/>
      <c r="B2957" s="600"/>
      <c r="C2957" s="600"/>
      <c r="D2957" s="600"/>
      <c r="E2957" s="600" t="s">
        <v>13659</v>
      </c>
      <c r="F2957" s="599">
        <v>4.7</v>
      </c>
      <c r="G2957" s="600"/>
      <c r="H2957" s="683" t="s">
        <v>13658</v>
      </c>
      <c r="I2957" s="683"/>
      <c r="J2957" s="599">
        <v>21.68</v>
      </c>
    </row>
    <row r="2958" spans="1:10" ht="0.95" customHeight="1" thickTop="1">
      <c r="A2958" s="598"/>
      <c r="B2958" s="598"/>
      <c r="C2958" s="598"/>
      <c r="D2958" s="598"/>
      <c r="E2958" s="598"/>
      <c r="F2958" s="598"/>
      <c r="G2958" s="598"/>
      <c r="H2958" s="598"/>
      <c r="I2958" s="598"/>
      <c r="J2958" s="598"/>
    </row>
    <row r="2959" spans="1:10" ht="18" customHeight="1">
      <c r="A2959" s="613"/>
      <c r="B2959" s="611" t="s">
        <v>13677</v>
      </c>
      <c r="C2959" s="613" t="s">
        <v>13676</v>
      </c>
      <c r="D2959" s="613" t="s">
        <v>13675</v>
      </c>
      <c r="E2959" s="684" t="s">
        <v>13674</v>
      </c>
      <c r="F2959" s="684"/>
      <c r="G2959" s="612" t="s">
        <v>13673</v>
      </c>
      <c r="H2959" s="611" t="s">
        <v>13672</v>
      </c>
      <c r="I2959" s="611" t="s">
        <v>13671</v>
      </c>
      <c r="J2959" s="611" t="s">
        <v>13670</v>
      </c>
    </row>
    <row r="2960" spans="1:10" ht="24" customHeight="1">
      <c r="A2960" s="609" t="s">
        <v>13669</v>
      </c>
      <c r="B2960" s="610" t="s">
        <v>13976</v>
      </c>
      <c r="C2960" s="609" t="s">
        <v>20</v>
      </c>
      <c r="D2960" s="609" t="s">
        <v>7244</v>
      </c>
      <c r="E2960" s="685" t="s">
        <v>13690</v>
      </c>
      <c r="F2960" s="685"/>
      <c r="G2960" s="608" t="s">
        <v>415</v>
      </c>
      <c r="H2960" s="607">
        <v>1</v>
      </c>
      <c r="I2960" s="606">
        <v>2106.9899999999998</v>
      </c>
      <c r="J2960" s="606">
        <v>2106.9899999999998</v>
      </c>
    </row>
    <row r="2961" spans="1:10" ht="24" customHeight="1">
      <c r="A2961" s="617" t="s">
        <v>13683</v>
      </c>
      <c r="B2961" s="618" t="s">
        <v>13691</v>
      </c>
      <c r="C2961" s="617" t="s">
        <v>20</v>
      </c>
      <c r="D2961" s="617" t="s">
        <v>7721</v>
      </c>
      <c r="E2961" s="686" t="s">
        <v>13690</v>
      </c>
      <c r="F2961" s="686"/>
      <c r="G2961" s="616" t="s">
        <v>3</v>
      </c>
      <c r="H2961" s="615">
        <v>13.53</v>
      </c>
      <c r="I2961" s="614">
        <v>14.02</v>
      </c>
      <c r="J2961" s="614">
        <v>189.69</v>
      </c>
    </row>
    <row r="2962" spans="1:10" ht="24" customHeight="1">
      <c r="A2962" s="604" t="s">
        <v>13666</v>
      </c>
      <c r="B2962" s="605" t="s">
        <v>13975</v>
      </c>
      <c r="C2962" s="604" t="s">
        <v>20</v>
      </c>
      <c r="D2962" s="604" t="s">
        <v>8405</v>
      </c>
      <c r="E2962" s="682" t="s">
        <v>13664</v>
      </c>
      <c r="F2962" s="682"/>
      <c r="G2962" s="603" t="s">
        <v>1200</v>
      </c>
      <c r="H2962" s="602">
        <v>2310</v>
      </c>
      <c r="I2962" s="601">
        <v>0.83</v>
      </c>
      <c r="J2962" s="601">
        <v>1917.3</v>
      </c>
    </row>
    <row r="2963" spans="1:10" ht="25.5">
      <c r="A2963" s="600"/>
      <c r="B2963" s="600"/>
      <c r="C2963" s="600"/>
      <c r="D2963" s="600"/>
      <c r="E2963" s="600" t="s">
        <v>13662</v>
      </c>
      <c r="F2963" s="599">
        <v>75.855699228512435</v>
      </c>
      <c r="G2963" s="600" t="s">
        <v>13661</v>
      </c>
      <c r="H2963" s="599">
        <v>63.76</v>
      </c>
      <c r="I2963" s="600" t="s">
        <v>13660</v>
      </c>
      <c r="J2963" s="599">
        <v>139.62</v>
      </c>
    </row>
    <row r="2964" spans="1:10" ht="15" thickBot="1">
      <c r="A2964" s="600"/>
      <c r="B2964" s="600"/>
      <c r="C2964" s="600"/>
      <c r="D2964" s="600"/>
      <c r="E2964" s="600" t="s">
        <v>13659</v>
      </c>
      <c r="F2964" s="599">
        <v>583.63</v>
      </c>
      <c r="G2964" s="600"/>
      <c r="H2964" s="683" t="s">
        <v>13658</v>
      </c>
      <c r="I2964" s="683"/>
      <c r="J2964" s="599">
        <v>2690.62</v>
      </c>
    </row>
    <row r="2965" spans="1:10" ht="0.95" customHeight="1" thickTop="1">
      <c r="A2965" s="598"/>
      <c r="B2965" s="598"/>
      <c r="C2965" s="598"/>
      <c r="D2965" s="598"/>
      <c r="E2965" s="598"/>
      <c r="F2965" s="598"/>
      <c r="G2965" s="598"/>
      <c r="H2965" s="598"/>
      <c r="I2965" s="598"/>
      <c r="J2965" s="598"/>
    </row>
    <row r="2966" spans="1:10" ht="18" customHeight="1">
      <c r="A2966" s="613"/>
      <c r="B2966" s="611" t="s">
        <v>13677</v>
      </c>
      <c r="C2966" s="613" t="s">
        <v>13676</v>
      </c>
      <c r="D2966" s="613" t="s">
        <v>13675</v>
      </c>
      <c r="E2966" s="684" t="s">
        <v>13674</v>
      </c>
      <c r="F2966" s="684"/>
      <c r="G2966" s="612" t="s">
        <v>13673</v>
      </c>
      <c r="H2966" s="611" t="s">
        <v>13672</v>
      </c>
      <c r="I2966" s="611" t="s">
        <v>13671</v>
      </c>
      <c r="J2966" s="611" t="s">
        <v>13670</v>
      </c>
    </row>
    <row r="2967" spans="1:10" ht="48" customHeight="1">
      <c r="A2967" s="609" t="s">
        <v>13669</v>
      </c>
      <c r="B2967" s="610" t="s">
        <v>13974</v>
      </c>
      <c r="C2967" s="609" t="s">
        <v>20</v>
      </c>
      <c r="D2967" s="609" t="s">
        <v>7149</v>
      </c>
      <c r="E2967" s="685" t="s">
        <v>13690</v>
      </c>
      <c r="F2967" s="685"/>
      <c r="G2967" s="608" t="s">
        <v>415</v>
      </c>
      <c r="H2967" s="607">
        <v>1</v>
      </c>
      <c r="I2967" s="606">
        <v>394.02</v>
      </c>
      <c r="J2967" s="606">
        <v>394.02</v>
      </c>
    </row>
    <row r="2968" spans="1:10" ht="48" customHeight="1">
      <c r="A2968" s="617" t="s">
        <v>13683</v>
      </c>
      <c r="B2968" s="618" t="s">
        <v>13836</v>
      </c>
      <c r="C2968" s="617" t="s">
        <v>20</v>
      </c>
      <c r="D2968" s="617" t="s">
        <v>1518</v>
      </c>
      <c r="E2968" s="686" t="s">
        <v>13667</v>
      </c>
      <c r="F2968" s="686"/>
      <c r="G2968" s="616" t="s">
        <v>1470</v>
      </c>
      <c r="H2968" s="615">
        <v>1.05</v>
      </c>
      <c r="I2968" s="614">
        <v>1.56</v>
      </c>
      <c r="J2968" s="614">
        <v>1.63</v>
      </c>
    </row>
    <row r="2969" spans="1:10" ht="48" customHeight="1">
      <c r="A2969" s="617" t="s">
        <v>13683</v>
      </c>
      <c r="B2969" s="618" t="s">
        <v>13835</v>
      </c>
      <c r="C2969" s="617" t="s">
        <v>20</v>
      </c>
      <c r="D2969" s="617" t="s">
        <v>1663</v>
      </c>
      <c r="E2969" s="686" t="s">
        <v>13667</v>
      </c>
      <c r="F2969" s="686"/>
      <c r="G2969" s="616" t="s">
        <v>1617</v>
      </c>
      <c r="H2969" s="615">
        <v>3.45</v>
      </c>
      <c r="I2969" s="614">
        <v>0.28999999999999998</v>
      </c>
      <c r="J2969" s="614">
        <v>1</v>
      </c>
    </row>
    <row r="2970" spans="1:10" ht="24" customHeight="1">
      <c r="A2970" s="617" t="s">
        <v>13683</v>
      </c>
      <c r="B2970" s="618" t="s">
        <v>13785</v>
      </c>
      <c r="C2970" s="617" t="s">
        <v>20</v>
      </c>
      <c r="D2970" s="617" t="s">
        <v>7730</v>
      </c>
      <c r="E2970" s="686" t="s">
        <v>13690</v>
      </c>
      <c r="F2970" s="686"/>
      <c r="G2970" s="616" t="s">
        <v>3</v>
      </c>
      <c r="H2970" s="615">
        <v>4.5</v>
      </c>
      <c r="I2970" s="614">
        <v>12.73</v>
      </c>
      <c r="J2970" s="614">
        <v>57.28</v>
      </c>
    </row>
    <row r="2971" spans="1:10" ht="24" customHeight="1">
      <c r="A2971" s="604" t="s">
        <v>13666</v>
      </c>
      <c r="B2971" s="605" t="s">
        <v>13732</v>
      </c>
      <c r="C2971" s="604" t="s">
        <v>20</v>
      </c>
      <c r="D2971" s="604" t="s">
        <v>8391</v>
      </c>
      <c r="E2971" s="682" t="s">
        <v>13664</v>
      </c>
      <c r="F2971" s="682"/>
      <c r="G2971" s="603" t="s">
        <v>415</v>
      </c>
      <c r="H2971" s="602">
        <v>1.1599999999999999</v>
      </c>
      <c r="I2971" s="601">
        <v>74.17</v>
      </c>
      <c r="J2971" s="601">
        <v>86.03</v>
      </c>
    </row>
    <row r="2972" spans="1:10" ht="24" customHeight="1">
      <c r="A2972" s="604" t="s">
        <v>13666</v>
      </c>
      <c r="B2972" s="605" t="s">
        <v>13833</v>
      </c>
      <c r="C2972" s="604" t="s">
        <v>20</v>
      </c>
      <c r="D2972" s="604" t="s">
        <v>9039</v>
      </c>
      <c r="E2972" s="682" t="s">
        <v>13664</v>
      </c>
      <c r="F2972" s="682"/>
      <c r="G2972" s="603" t="s">
        <v>1200</v>
      </c>
      <c r="H2972" s="602">
        <v>174.1</v>
      </c>
      <c r="I2972" s="601">
        <v>0.75</v>
      </c>
      <c r="J2972" s="601">
        <v>130.57</v>
      </c>
    </row>
    <row r="2973" spans="1:10" ht="24" customHeight="1">
      <c r="A2973" s="604" t="s">
        <v>13666</v>
      </c>
      <c r="B2973" s="605" t="s">
        <v>13832</v>
      </c>
      <c r="C2973" s="604" t="s">
        <v>20</v>
      </c>
      <c r="D2973" s="604" t="s">
        <v>9291</v>
      </c>
      <c r="E2973" s="682" t="s">
        <v>13664</v>
      </c>
      <c r="F2973" s="682"/>
      <c r="G2973" s="603" t="s">
        <v>1200</v>
      </c>
      <c r="H2973" s="602">
        <v>195.86</v>
      </c>
      <c r="I2973" s="601">
        <v>0.6</v>
      </c>
      <c r="J2973" s="601">
        <v>117.51</v>
      </c>
    </row>
    <row r="2974" spans="1:10" ht="25.5">
      <c r="A2974" s="600"/>
      <c r="B2974" s="600"/>
      <c r="C2974" s="600"/>
      <c r="D2974" s="600"/>
      <c r="E2974" s="600" t="s">
        <v>13662</v>
      </c>
      <c r="F2974" s="599">
        <v>23.981310442247093</v>
      </c>
      <c r="G2974" s="600" t="s">
        <v>13661</v>
      </c>
      <c r="H2974" s="599">
        <v>20.16</v>
      </c>
      <c r="I2974" s="600" t="s">
        <v>13660</v>
      </c>
      <c r="J2974" s="599">
        <v>44.14</v>
      </c>
    </row>
    <row r="2975" spans="1:10" ht="15" thickBot="1">
      <c r="A2975" s="600"/>
      <c r="B2975" s="600"/>
      <c r="C2975" s="600"/>
      <c r="D2975" s="600"/>
      <c r="E2975" s="600" t="s">
        <v>13659</v>
      </c>
      <c r="F2975" s="599">
        <v>109.14</v>
      </c>
      <c r="G2975" s="600"/>
      <c r="H2975" s="683" t="s">
        <v>13658</v>
      </c>
      <c r="I2975" s="683"/>
      <c r="J2975" s="599">
        <v>503.16</v>
      </c>
    </row>
    <row r="2976" spans="1:10" ht="0.95" customHeight="1" thickTop="1">
      <c r="A2976" s="598"/>
      <c r="B2976" s="598"/>
      <c r="C2976" s="598"/>
      <c r="D2976" s="598"/>
      <c r="E2976" s="598"/>
      <c r="F2976" s="598"/>
      <c r="G2976" s="598"/>
      <c r="H2976" s="598"/>
      <c r="I2976" s="598"/>
      <c r="J2976" s="598"/>
    </row>
    <row r="2977" spans="1:10" ht="18" customHeight="1">
      <c r="A2977" s="613"/>
      <c r="B2977" s="611" t="s">
        <v>13677</v>
      </c>
      <c r="C2977" s="613" t="s">
        <v>13676</v>
      </c>
      <c r="D2977" s="613" t="s">
        <v>13675</v>
      </c>
      <c r="E2977" s="684" t="s">
        <v>13674</v>
      </c>
      <c r="F2977" s="684"/>
      <c r="G2977" s="612" t="s">
        <v>13673</v>
      </c>
      <c r="H2977" s="611" t="s">
        <v>13672</v>
      </c>
      <c r="I2977" s="611" t="s">
        <v>13671</v>
      </c>
      <c r="J2977" s="611" t="s">
        <v>13670</v>
      </c>
    </row>
    <row r="2978" spans="1:10" ht="36" customHeight="1">
      <c r="A2978" s="609" t="s">
        <v>13669</v>
      </c>
      <c r="B2978" s="610" t="s">
        <v>13973</v>
      </c>
      <c r="C2978" s="609" t="s">
        <v>20</v>
      </c>
      <c r="D2978" s="609" t="s">
        <v>7223</v>
      </c>
      <c r="E2978" s="685" t="s">
        <v>13690</v>
      </c>
      <c r="F2978" s="685"/>
      <c r="G2978" s="608" t="s">
        <v>415</v>
      </c>
      <c r="H2978" s="607">
        <v>1</v>
      </c>
      <c r="I2978" s="606">
        <v>479.98</v>
      </c>
      <c r="J2978" s="606">
        <v>479.98</v>
      </c>
    </row>
    <row r="2979" spans="1:10" ht="24" customHeight="1">
      <c r="A2979" s="617" t="s">
        <v>13683</v>
      </c>
      <c r="B2979" s="618" t="s">
        <v>13691</v>
      </c>
      <c r="C2979" s="617" t="s">
        <v>20</v>
      </c>
      <c r="D2979" s="617" t="s">
        <v>7721</v>
      </c>
      <c r="E2979" s="686" t="s">
        <v>13690</v>
      </c>
      <c r="F2979" s="686"/>
      <c r="G2979" s="616" t="s">
        <v>3</v>
      </c>
      <c r="H2979" s="615">
        <v>11.02</v>
      </c>
      <c r="I2979" s="614">
        <v>14.02</v>
      </c>
      <c r="J2979" s="614">
        <v>154.5</v>
      </c>
    </row>
    <row r="2980" spans="1:10" ht="24" customHeight="1">
      <c r="A2980" s="604" t="s">
        <v>13666</v>
      </c>
      <c r="B2980" s="605" t="s">
        <v>13834</v>
      </c>
      <c r="C2980" s="604" t="s">
        <v>20</v>
      </c>
      <c r="D2980" s="604" t="s">
        <v>8390</v>
      </c>
      <c r="E2980" s="682" t="s">
        <v>13664</v>
      </c>
      <c r="F2980" s="682"/>
      <c r="G2980" s="603" t="s">
        <v>415</v>
      </c>
      <c r="H2980" s="602">
        <v>0.94</v>
      </c>
      <c r="I2980" s="601">
        <v>76.5</v>
      </c>
      <c r="J2980" s="601">
        <v>71.91</v>
      </c>
    </row>
    <row r="2981" spans="1:10" ht="24" customHeight="1">
      <c r="A2981" s="604" t="s">
        <v>13666</v>
      </c>
      <c r="B2981" s="605" t="s">
        <v>13832</v>
      </c>
      <c r="C2981" s="604" t="s">
        <v>20</v>
      </c>
      <c r="D2981" s="604" t="s">
        <v>9291</v>
      </c>
      <c r="E2981" s="682" t="s">
        <v>13664</v>
      </c>
      <c r="F2981" s="682"/>
      <c r="G2981" s="603" t="s">
        <v>1200</v>
      </c>
      <c r="H2981" s="602">
        <v>422.63</v>
      </c>
      <c r="I2981" s="601">
        <v>0.6</v>
      </c>
      <c r="J2981" s="601">
        <v>253.57</v>
      </c>
    </row>
    <row r="2982" spans="1:10" ht="25.5">
      <c r="A2982" s="600"/>
      <c r="B2982" s="600"/>
      <c r="C2982" s="600"/>
      <c r="D2982" s="600"/>
      <c r="E2982" s="600" t="s">
        <v>13662</v>
      </c>
      <c r="F2982" s="599">
        <v>61.784200804085621</v>
      </c>
      <c r="G2982" s="600" t="s">
        <v>13661</v>
      </c>
      <c r="H2982" s="599">
        <v>51.94</v>
      </c>
      <c r="I2982" s="600" t="s">
        <v>13660</v>
      </c>
      <c r="J2982" s="599">
        <v>113.72</v>
      </c>
    </row>
    <row r="2983" spans="1:10" ht="15" thickBot="1">
      <c r="A2983" s="600"/>
      <c r="B2983" s="600"/>
      <c r="C2983" s="600"/>
      <c r="D2983" s="600"/>
      <c r="E2983" s="600" t="s">
        <v>13659</v>
      </c>
      <c r="F2983" s="599">
        <v>132.94999999999999</v>
      </c>
      <c r="G2983" s="600"/>
      <c r="H2983" s="683" t="s">
        <v>13658</v>
      </c>
      <c r="I2983" s="683"/>
      <c r="J2983" s="599">
        <v>612.92999999999995</v>
      </c>
    </row>
    <row r="2984" spans="1:10" ht="0.95" customHeight="1" thickTop="1">
      <c r="A2984" s="598"/>
      <c r="B2984" s="598"/>
      <c r="C2984" s="598"/>
      <c r="D2984" s="598"/>
      <c r="E2984" s="598"/>
      <c r="F2984" s="598"/>
      <c r="G2984" s="598"/>
      <c r="H2984" s="598"/>
      <c r="I2984" s="598"/>
      <c r="J2984" s="598"/>
    </row>
    <row r="2985" spans="1:10" ht="18" customHeight="1">
      <c r="A2985" s="613"/>
      <c r="B2985" s="611" t="s">
        <v>13677</v>
      </c>
      <c r="C2985" s="613" t="s">
        <v>13676</v>
      </c>
      <c r="D2985" s="613" t="s">
        <v>13675</v>
      </c>
      <c r="E2985" s="684" t="s">
        <v>13674</v>
      </c>
      <c r="F2985" s="684"/>
      <c r="G2985" s="612" t="s">
        <v>13673</v>
      </c>
      <c r="H2985" s="611" t="s">
        <v>13672</v>
      </c>
      <c r="I2985" s="611" t="s">
        <v>13671</v>
      </c>
      <c r="J2985" s="611" t="s">
        <v>13670</v>
      </c>
    </row>
    <row r="2986" spans="1:10" ht="36" customHeight="1">
      <c r="A2986" s="609" t="s">
        <v>13669</v>
      </c>
      <c r="B2986" s="610" t="s">
        <v>13972</v>
      </c>
      <c r="C2986" s="609" t="s">
        <v>20</v>
      </c>
      <c r="D2986" s="609" t="s">
        <v>7269</v>
      </c>
      <c r="E2986" s="685" t="s">
        <v>13690</v>
      </c>
      <c r="F2986" s="685"/>
      <c r="G2986" s="608" t="s">
        <v>415</v>
      </c>
      <c r="H2986" s="607">
        <v>1</v>
      </c>
      <c r="I2986" s="606">
        <v>527.75</v>
      </c>
      <c r="J2986" s="606">
        <v>527.75</v>
      </c>
    </row>
    <row r="2987" spans="1:10" ht="48" customHeight="1">
      <c r="A2987" s="617" t="s">
        <v>13683</v>
      </c>
      <c r="B2987" s="618" t="s">
        <v>13836</v>
      </c>
      <c r="C2987" s="617" t="s">
        <v>20</v>
      </c>
      <c r="D2987" s="617" t="s">
        <v>1518</v>
      </c>
      <c r="E2987" s="686" t="s">
        <v>13667</v>
      </c>
      <c r="F2987" s="686"/>
      <c r="G2987" s="616" t="s">
        <v>1470</v>
      </c>
      <c r="H2987" s="615">
        <v>0.87</v>
      </c>
      <c r="I2987" s="614">
        <v>1.56</v>
      </c>
      <c r="J2987" s="614">
        <v>1.35</v>
      </c>
    </row>
    <row r="2988" spans="1:10" ht="48" customHeight="1">
      <c r="A2988" s="617" t="s">
        <v>13683</v>
      </c>
      <c r="B2988" s="618" t="s">
        <v>13835</v>
      </c>
      <c r="C2988" s="617" t="s">
        <v>20</v>
      </c>
      <c r="D2988" s="617" t="s">
        <v>1663</v>
      </c>
      <c r="E2988" s="686" t="s">
        <v>13667</v>
      </c>
      <c r="F2988" s="686"/>
      <c r="G2988" s="616" t="s">
        <v>1617</v>
      </c>
      <c r="H2988" s="615">
        <v>2.88</v>
      </c>
      <c r="I2988" s="614">
        <v>0.28999999999999998</v>
      </c>
      <c r="J2988" s="614">
        <v>0.83</v>
      </c>
    </row>
    <row r="2989" spans="1:10" ht="24" customHeight="1">
      <c r="A2989" s="617" t="s">
        <v>13683</v>
      </c>
      <c r="B2989" s="618" t="s">
        <v>13785</v>
      </c>
      <c r="C2989" s="617" t="s">
        <v>20</v>
      </c>
      <c r="D2989" s="617" t="s">
        <v>7730</v>
      </c>
      <c r="E2989" s="686" t="s">
        <v>13690</v>
      </c>
      <c r="F2989" s="686"/>
      <c r="G2989" s="616" t="s">
        <v>3</v>
      </c>
      <c r="H2989" s="615">
        <v>3.75</v>
      </c>
      <c r="I2989" s="614">
        <v>12.73</v>
      </c>
      <c r="J2989" s="614">
        <v>47.73</v>
      </c>
    </row>
    <row r="2990" spans="1:10" ht="36" customHeight="1">
      <c r="A2990" s="604" t="s">
        <v>13666</v>
      </c>
      <c r="B2990" s="605" t="s">
        <v>13971</v>
      </c>
      <c r="C2990" s="604" t="s">
        <v>20</v>
      </c>
      <c r="D2990" s="604" t="s">
        <v>8201</v>
      </c>
      <c r="E2990" s="682" t="s">
        <v>13664</v>
      </c>
      <c r="F2990" s="682"/>
      <c r="G2990" s="603" t="s">
        <v>817</v>
      </c>
      <c r="H2990" s="602">
        <v>19.440000000000001</v>
      </c>
      <c r="I2990" s="601">
        <v>5.46</v>
      </c>
      <c r="J2990" s="601">
        <v>106.14</v>
      </c>
    </row>
    <row r="2991" spans="1:10" ht="24" customHeight="1">
      <c r="A2991" s="604" t="s">
        <v>13666</v>
      </c>
      <c r="B2991" s="605" t="s">
        <v>13732</v>
      </c>
      <c r="C2991" s="604" t="s">
        <v>20</v>
      </c>
      <c r="D2991" s="604" t="s">
        <v>8391</v>
      </c>
      <c r="E2991" s="682" t="s">
        <v>13664</v>
      </c>
      <c r="F2991" s="682"/>
      <c r="G2991" s="603" t="s">
        <v>415</v>
      </c>
      <c r="H2991" s="602">
        <v>1.08</v>
      </c>
      <c r="I2991" s="601">
        <v>74.17</v>
      </c>
      <c r="J2991" s="601">
        <v>80.099999999999994</v>
      </c>
    </row>
    <row r="2992" spans="1:10" ht="24" customHeight="1">
      <c r="A2992" s="604" t="s">
        <v>13666</v>
      </c>
      <c r="B2992" s="605" t="s">
        <v>13832</v>
      </c>
      <c r="C2992" s="604" t="s">
        <v>20</v>
      </c>
      <c r="D2992" s="604" t="s">
        <v>9291</v>
      </c>
      <c r="E2992" s="682" t="s">
        <v>13664</v>
      </c>
      <c r="F2992" s="682"/>
      <c r="G2992" s="603" t="s">
        <v>1200</v>
      </c>
      <c r="H2992" s="602">
        <v>486</v>
      </c>
      <c r="I2992" s="601">
        <v>0.6</v>
      </c>
      <c r="J2992" s="601">
        <v>291.60000000000002</v>
      </c>
    </row>
    <row r="2993" spans="1:10" ht="25.5">
      <c r="A2993" s="600"/>
      <c r="B2993" s="600"/>
      <c r="C2993" s="600"/>
      <c r="D2993" s="600"/>
      <c r="E2993" s="600" t="s">
        <v>13662</v>
      </c>
      <c r="F2993" s="599">
        <v>19.982614364881016</v>
      </c>
      <c r="G2993" s="600" t="s">
        <v>13661</v>
      </c>
      <c r="H2993" s="599">
        <v>16.8</v>
      </c>
      <c r="I2993" s="600" t="s">
        <v>13660</v>
      </c>
      <c r="J2993" s="599">
        <v>36.78</v>
      </c>
    </row>
    <row r="2994" spans="1:10" ht="15" thickBot="1">
      <c r="A2994" s="600"/>
      <c r="B2994" s="600"/>
      <c r="C2994" s="600"/>
      <c r="D2994" s="600"/>
      <c r="E2994" s="600" t="s">
        <v>13659</v>
      </c>
      <c r="F2994" s="599">
        <v>146.18</v>
      </c>
      <c r="G2994" s="600"/>
      <c r="H2994" s="683" t="s">
        <v>13658</v>
      </c>
      <c r="I2994" s="683"/>
      <c r="J2994" s="599">
        <v>673.93</v>
      </c>
    </row>
    <row r="2995" spans="1:10" ht="0.95" customHeight="1" thickTop="1">
      <c r="A2995" s="598"/>
      <c r="B2995" s="598"/>
      <c r="C2995" s="598"/>
      <c r="D2995" s="598"/>
      <c r="E2995" s="598"/>
      <c r="F2995" s="598"/>
      <c r="G2995" s="598"/>
      <c r="H2995" s="598"/>
      <c r="I2995" s="598"/>
      <c r="J2995" s="598"/>
    </row>
    <row r="2996" spans="1:10" ht="18" customHeight="1">
      <c r="A2996" s="613"/>
      <c r="B2996" s="611" t="s">
        <v>13677</v>
      </c>
      <c r="C2996" s="613" t="s">
        <v>13676</v>
      </c>
      <c r="D2996" s="613" t="s">
        <v>13675</v>
      </c>
      <c r="E2996" s="684" t="s">
        <v>13674</v>
      </c>
      <c r="F2996" s="684"/>
      <c r="G2996" s="612" t="s">
        <v>13673</v>
      </c>
      <c r="H2996" s="611" t="s">
        <v>13672</v>
      </c>
      <c r="I2996" s="611" t="s">
        <v>13671</v>
      </c>
      <c r="J2996" s="611" t="s">
        <v>13670</v>
      </c>
    </row>
    <row r="2997" spans="1:10" ht="36" customHeight="1">
      <c r="A2997" s="609" t="s">
        <v>13669</v>
      </c>
      <c r="B2997" s="610" t="s">
        <v>13970</v>
      </c>
      <c r="C2997" s="609" t="s">
        <v>20</v>
      </c>
      <c r="D2997" s="609" t="s">
        <v>7153</v>
      </c>
      <c r="E2997" s="685" t="s">
        <v>13690</v>
      </c>
      <c r="F2997" s="685"/>
      <c r="G2997" s="608" t="s">
        <v>415</v>
      </c>
      <c r="H2997" s="607">
        <v>1</v>
      </c>
      <c r="I2997" s="606">
        <v>497.19</v>
      </c>
      <c r="J2997" s="606">
        <v>497.19</v>
      </c>
    </row>
    <row r="2998" spans="1:10" ht="48" customHeight="1">
      <c r="A2998" s="617" t="s">
        <v>13683</v>
      </c>
      <c r="B2998" s="618" t="s">
        <v>13836</v>
      </c>
      <c r="C2998" s="617" t="s">
        <v>20</v>
      </c>
      <c r="D2998" s="617" t="s">
        <v>1518</v>
      </c>
      <c r="E2998" s="686" t="s">
        <v>13667</v>
      </c>
      <c r="F2998" s="686"/>
      <c r="G2998" s="616" t="s">
        <v>1470</v>
      </c>
      <c r="H2998" s="615">
        <v>1.03</v>
      </c>
      <c r="I2998" s="614">
        <v>1.56</v>
      </c>
      <c r="J2998" s="614">
        <v>1.6</v>
      </c>
    </row>
    <row r="2999" spans="1:10" ht="48" customHeight="1">
      <c r="A2999" s="617" t="s">
        <v>13683</v>
      </c>
      <c r="B2999" s="618" t="s">
        <v>13835</v>
      </c>
      <c r="C2999" s="617" t="s">
        <v>20</v>
      </c>
      <c r="D2999" s="617" t="s">
        <v>1663</v>
      </c>
      <c r="E2999" s="686" t="s">
        <v>13667</v>
      </c>
      <c r="F2999" s="686"/>
      <c r="G2999" s="616" t="s">
        <v>1617</v>
      </c>
      <c r="H2999" s="615">
        <v>3.39</v>
      </c>
      <c r="I2999" s="614">
        <v>0.28999999999999998</v>
      </c>
      <c r="J2999" s="614">
        <v>0.98</v>
      </c>
    </row>
    <row r="3000" spans="1:10" ht="24" customHeight="1">
      <c r="A3000" s="617" t="s">
        <v>13683</v>
      </c>
      <c r="B3000" s="618" t="s">
        <v>13785</v>
      </c>
      <c r="C3000" s="617" t="s">
        <v>20</v>
      </c>
      <c r="D3000" s="617" t="s">
        <v>7730</v>
      </c>
      <c r="E3000" s="686" t="s">
        <v>13690</v>
      </c>
      <c r="F3000" s="686"/>
      <c r="G3000" s="616" t="s">
        <v>3</v>
      </c>
      <c r="H3000" s="615">
        <v>4.42</v>
      </c>
      <c r="I3000" s="614">
        <v>12.73</v>
      </c>
      <c r="J3000" s="614">
        <v>56.26</v>
      </c>
    </row>
    <row r="3001" spans="1:10" ht="24" customHeight="1">
      <c r="A3001" s="604" t="s">
        <v>13666</v>
      </c>
      <c r="B3001" s="605" t="s">
        <v>13732</v>
      </c>
      <c r="C3001" s="604" t="s">
        <v>20</v>
      </c>
      <c r="D3001" s="604" t="s">
        <v>8391</v>
      </c>
      <c r="E3001" s="682" t="s">
        <v>13664</v>
      </c>
      <c r="F3001" s="682"/>
      <c r="G3001" s="603" t="s">
        <v>415</v>
      </c>
      <c r="H3001" s="602">
        <v>1.27</v>
      </c>
      <c r="I3001" s="601">
        <v>74.17</v>
      </c>
      <c r="J3001" s="601">
        <v>94.19</v>
      </c>
    </row>
    <row r="3002" spans="1:10" ht="24" customHeight="1">
      <c r="A3002" s="604" t="s">
        <v>13666</v>
      </c>
      <c r="B3002" s="605" t="s">
        <v>13832</v>
      </c>
      <c r="C3002" s="604" t="s">
        <v>20</v>
      </c>
      <c r="D3002" s="604" t="s">
        <v>9291</v>
      </c>
      <c r="E3002" s="682" t="s">
        <v>13664</v>
      </c>
      <c r="F3002" s="682"/>
      <c r="G3002" s="603" t="s">
        <v>1200</v>
      </c>
      <c r="H3002" s="602">
        <v>573.61</v>
      </c>
      <c r="I3002" s="601">
        <v>0.6</v>
      </c>
      <c r="J3002" s="601">
        <v>344.16</v>
      </c>
    </row>
    <row r="3003" spans="1:10" ht="25.5">
      <c r="A3003" s="600"/>
      <c r="B3003" s="600"/>
      <c r="C3003" s="600"/>
      <c r="D3003" s="600"/>
      <c r="E3003" s="600" t="s">
        <v>13662</v>
      </c>
      <c r="F3003" s="599">
        <v>23.557535586221885</v>
      </c>
      <c r="G3003" s="600" t="s">
        <v>13661</v>
      </c>
      <c r="H3003" s="599">
        <v>19.8</v>
      </c>
      <c r="I3003" s="600" t="s">
        <v>13660</v>
      </c>
      <c r="J3003" s="599">
        <v>43.36</v>
      </c>
    </row>
    <row r="3004" spans="1:10" ht="15" thickBot="1">
      <c r="A3004" s="600"/>
      <c r="B3004" s="600"/>
      <c r="C3004" s="600"/>
      <c r="D3004" s="600"/>
      <c r="E3004" s="600" t="s">
        <v>13659</v>
      </c>
      <c r="F3004" s="599">
        <v>137.72</v>
      </c>
      <c r="G3004" s="600"/>
      <c r="H3004" s="683" t="s">
        <v>13658</v>
      </c>
      <c r="I3004" s="683"/>
      <c r="J3004" s="599">
        <v>634.91</v>
      </c>
    </row>
    <row r="3005" spans="1:10" ht="0.95" customHeight="1" thickTop="1">
      <c r="A3005" s="598"/>
      <c r="B3005" s="598"/>
      <c r="C3005" s="598"/>
      <c r="D3005" s="598"/>
      <c r="E3005" s="598"/>
      <c r="F3005" s="598"/>
      <c r="G3005" s="598"/>
      <c r="H3005" s="598"/>
      <c r="I3005" s="598"/>
      <c r="J3005" s="598"/>
    </row>
    <row r="3006" spans="1:10" ht="18" customHeight="1">
      <c r="A3006" s="613"/>
      <c r="B3006" s="611" t="s">
        <v>13677</v>
      </c>
      <c r="C3006" s="613" t="s">
        <v>13676</v>
      </c>
      <c r="D3006" s="613" t="s">
        <v>13675</v>
      </c>
      <c r="E3006" s="684" t="s">
        <v>13674</v>
      </c>
      <c r="F3006" s="684"/>
      <c r="G3006" s="612" t="s">
        <v>13673</v>
      </c>
      <c r="H3006" s="611" t="s">
        <v>13672</v>
      </c>
      <c r="I3006" s="611" t="s">
        <v>13671</v>
      </c>
      <c r="J3006" s="611" t="s">
        <v>13670</v>
      </c>
    </row>
    <row r="3007" spans="1:10" ht="24" customHeight="1">
      <c r="A3007" s="609" t="s">
        <v>13669</v>
      </c>
      <c r="B3007" s="610" t="s">
        <v>13969</v>
      </c>
      <c r="C3007" s="609" t="s">
        <v>20</v>
      </c>
      <c r="D3007" s="609" t="s">
        <v>7255</v>
      </c>
      <c r="E3007" s="685" t="s">
        <v>13690</v>
      </c>
      <c r="F3007" s="685"/>
      <c r="G3007" s="608" t="s">
        <v>415</v>
      </c>
      <c r="H3007" s="607">
        <v>1</v>
      </c>
      <c r="I3007" s="606">
        <v>489.28</v>
      </c>
      <c r="J3007" s="606">
        <v>489.28</v>
      </c>
    </row>
    <row r="3008" spans="1:10" ht="24" customHeight="1">
      <c r="A3008" s="617" t="s">
        <v>13683</v>
      </c>
      <c r="B3008" s="618" t="s">
        <v>13691</v>
      </c>
      <c r="C3008" s="617" t="s">
        <v>20</v>
      </c>
      <c r="D3008" s="617" t="s">
        <v>7721</v>
      </c>
      <c r="E3008" s="686" t="s">
        <v>13690</v>
      </c>
      <c r="F3008" s="686"/>
      <c r="G3008" s="616" t="s">
        <v>3</v>
      </c>
      <c r="H3008" s="615">
        <v>8.57</v>
      </c>
      <c r="I3008" s="614">
        <v>14.02</v>
      </c>
      <c r="J3008" s="614">
        <v>120.15</v>
      </c>
    </row>
    <row r="3009" spans="1:10" ht="24" customHeight="1">
      <c r="A3009" s="604" t="s">
        <v>13666</v>
      </c>
      <c r="B3009" s="605" t="s">
        <v>13732</v>
      </c>
      <c r="C3009" s="604" t="s">
        <v>20</v>
      </c>
      <c r="D3009" s="604" t="s">
        <v>8391</v>
      </c>
      <c r="E3009" s="682" t="s">
        <v>13664</v>
      </c>
      <c r="F3009" s="682"/>
      <c r="G3009" s="603" t="s">
        <v>415</v>
      </c>
      <c r="H3009" s="602">
        <v>1.07</v>
      </c>
      <c r="I3009" s="601">
        <v>74.17</v>
      </c>
      <c r="J3009" s="601">
        <v>79.36</v>
      </c>
    </row>
    <row r="3010" spans="1:10" ht="24" customHeight="1">
      <c r="A3010" s="604" t="s">
        <v>13666</v>
      </c>
      <c r="B3010" s="605" t="s">
        <v>13832</v>
      </c>
      <c r="C3010" s="604" t="s">
        <v>20</v>
      </c>
      <c r="D3010" s="604" t="s">
        <v>9291</v>
      </c>
      <c r="E3010" s="682" t="s">
        <v>13664</v>
      </c>
      <c r="F3010" s="682"/>
      <c r="G3010" s="603" t="s">
        <v>1200</v>
      </c>
      <c r="H3010" s="602">
        <v>482.96</v>
      </c>
      <c r="I3010" s="601">
        <v>0.6</v>
      </c>
      <c r="J3010" s="601">
        <v>289.77</v>
      </c>
    </row>
    <row r="3011" spans="1:10" ht="25.5">
      <c r="A3011" s="600"/>
      <c r="B3011" s="600"/>
      <c r="C3011" s="600"/>
      <c r="D3011" s="600"/>
      <c r="E3011" s="600" t="s">
        <v>13662</v>
      </c>
      <c r="F3011" s="599">
        <v>48.049549060089099</v>
      </c>
      <c r="G3011" s="600" t="s">
        <v>13661</v>
      </c>
      <c r="H3011" s="599">
        <v>40.39</v>
      </c>
      <c r="I3011" s="600" t="s">
        <v>13660</v>
      </c>
      <c r="J3011" s="599">
        <v>88.44</v>
      </c>
    </row>
    <row r="3012" spans="1:10" ht="15" thickBot="1">
      <c r="A3012" s="600"/>
      <c r="B3012" s="600"/>
      <c r="C3012" s="600"/>
      <c r="D3012" s="600"/>
      <c r="E3012" s="600" t="s">
        <v>13659</v>
      </c>
      <c r="F3012" s="599">
        <v>135.53</v>
      </c>
      <c r="G3012" s="600"/>
      <c r="H3012" s="683" t="s">
        <v>13658</v>
      </c>
      <c r="I3012" s="683"/>
      <c r="J3012" s="599">
        <v>624.80999999999995</v>
      </c>
    </row>
    <row r="3013" spans="1:10" ht="0.95" customHeight="1" thickTop="1">
      <c r="A3013" s="598"/>
      <c r="B3013" s="598"/>
      <c r="C3013" s="598"/>
      <c r="D3013" s="598"/>
      <c r="E3013" s="598"/>
      <c r="F3013" s="598"/>
      <c r="G3013" s="598"/>
      <c r="H3013" s="598"/>
      <c r="I3013" s="598"/>
      <c r="J3013" s="598"/>
    </row>
    <row r="3014" spans="1:10" ht="18" customHeight="1">
      <c r="A3014" s="613"/>
      <c r="B3014" s="611" t="s">
        <v>13677</v>
      </c>
      <c r="C3014" s="613" t="s">
        <v>13676</v>
      </c>
      <c r="D3014" s="613" t="s">
        <v>13675</v>
      </c>
      <c r="E3014" s="684" t="s">
        <v>13674</v>
      </c>
      <c r="F3014" s="684"/>
      <c r="G3014" s="612" t="s">
        <v>13673</v>
      </c>
      <c r="H3014" s="611" t="s">
        <v>13672</v>
      </c>
      <c r="I3014" s="611" t="s">
        <v>13671</v>
      </c>
      <c r="J3014" s="611" t="s">
        <v>13670</v>
      </c>
    </row>
    <row r="3015" spans="1:10" ht="36" customHeight="1">
      <c r="A3015" s="609" t="s">
        <v>13669</v>
      </c>
      <c r="B3015" s="610" t="s">
        <v>13968</v>
      </c>
      <c r="C3015" s="609" t="s">
        <v>20</v>
      </c>
      <c r="D3015" s="609" t="s">
        <v>7254</v>
      </c>
      <c r="E3015" s="685" t="s">
        <v>13690</v>
      </c>
      <c r="F3015" s="685"/>
      <c r="G3015" s="608" t="s">
        <v>415</v>
      </c>
      <c r="H3015" s="607">
        <v>1</v>
      </c>
      <c r="I3015" s="606">
        <v>415.1</v>
      </c>
      <c r="J3015" s="606">
        <v>415.1</v>
      </c>
    </row>
    <row r="3016" spans="1:10" ht="48" customHeight="1">
      <c r="A3016" s="617" t="s">
        <v>13683</v>
      </c>
      <c r="B3016" s="618" t="s">
        <v>13836</v>
      </c>
      <c r="C3016" s="617" t="s">
        <v>20</v>
      </c>
      <c r="D3016" s="617" t="s">
        <v>1518</v>
      </c>
      <c r="E3016" s="686" t="s">
        <v>13667</v>
      </c>
      <c r="F3016" s="686"/>
      <c r="G3016" s="616" t="s">
        <v>1470</v>
      </c>
      <c r="H3016" s="615">
        <v>0.8</v>
      </c>
      <c r="I3016" s="614">
        <v>1.56</v>
      </c>
      <c r="J3016" s="614">
        <v>1.24</v>
      </c>
    </row>
    <row r="3017" spans="1:10" ht="48" customHeight="1">
      <c r="A3017" s="617" t="s">
        <v>13683</v>
      </c>
      <c r="B3017" s="618" t="s">
        <v>13835</v>
      </c>
      <c r="C3017" s="617" t="s">
        <v>20</v>
      </c>
      <c r="D3017" s="617" t="s">
        <v>1663</v>
      </c>
      <c r="E3017" s="686" t="s">
        <v>13667</v>
      </c>
      <c r="F3017" s="686"/>
      <c r="G3017" s="616" t="s">
        <v>1617</v>
      </c>
      <c r="H3017" s="615">
        <v>2.62</v>
      </c>
      <c r="I3017" s="614">
        <v>0.28999999999999998</v>
      </c>
      <c r="J3017" s="614">
        <v>0.75</v>
      </c>
    </row>
    <row r="3018" spans="1:10" ht="24" customHeight="1">
      <c r="A3018" s="617" t="s">
        <v>13683</v>
      </c>
      <c r="B3018" s="618" t="s">
        <v>13785</v>
      </c>
      <c r="C3018" s="617" t="s">
        <v>20</v>
      </c>
      <c r="D3018" s="617" t="s">
        <v>7730</v>
      </c>
      <c r="E3018" s="686" t="s">
        <v>13690</v>
      </c>
      <c r="F3018" s="686"/>
      <c r="G3018" s="616" t="s">
        <v>3</v>
      </c>
      <c r="H3018" s="615">
        <v>3.42</v>
      </c>
      <c r="I3018" s="614">
        <v>12.73</v>
      </c>
      <c r="J3018" s="614">
        <v>43.53</v>
      </c>
    </row>
    <row r="3019" spans="1:10" ht="24" customHeight="1">
      <c r="A3019" s="604" t="s">
        <v>13666</v>
      </c>
      <c r="B3019" s="605" t="s">
        <v>13732</v>
      </c>
      <c r="C3019" s="604" t="s">
        <v>20</v>
      </c>
      <c r="D3019" s="604" t="s">
        <v>8391</v>
      </c>
      <c r="E3019" s="682" t="s">
        <v>13664</v>
      </c>
      <c r="F3019" s="682"/>
      <c r="G3019" s="603" t="s">
        <v>415</v>
      </c>
      <c r="H3019" s="602">
        <v>1.07</v>
      </c>
      <c r="I3019" s="601">
        <v>74.17</v>
      </c>
      <c r="J3019" s="601">
        <v>79.36</v>
      </c>
    </row>
    <row r="3020" spans="1:10" ht="24" customHeight="1">
      <c r="A3020" s="604" t="s">
        <v>13666</v>
      </c>
      <c r="B3020" s="605" t="s">
        <v>13832</v>
      </c>
      <c r="C3020" s="604" t="s">
        <v>20</v>
      </c>
      <c r="D3020" s="604" t="s">
        <v>9291</v>
      </c>
      <c r="E3020" s="682" t="s">
        <v>13664</v>
      </c>
      <c r="F3020" s="682"/>
      <c r="G3020" s="603" t="s">
        <v>1200</v>
      </c>
      <c r="H3020" s="602">
        <v>483.7</v>
      </c>
      <c r="I3020" s="601">
        <v>0.6</v>
      </c>
      <c r="J3020" s="601">
        <v>290.22000000000003</v>
      </c>
    </row>
    <row r="3021" spans="1:10" ht="25.5">
      <c r="A3021" s="600"/>
      <c r="B3021" s="600"/>
      <c r="C3021" s="600"/>
      <c r="D3021" s="600"/>
      <c r="E3021" s="600" t="s">
        <v>13662</v>
      </c>
      <c r="F3021" s="599">
        <v>18.227751820058675</v>
      </c>
      <c r="G3021" s="600" t="s">
        <v>13661</v>
      </c>
      <c r="H3021" s="599">
        <v>15.32</v>
      </c>
      <c r="I3021" s="600" t="s">
        <v>13660</v>
      </c>
      <c r="J3021" s="599">
        <v>33.549999999999997</v>
      </c>
    </row>
    <row r="3022" spans="1:10" ht="15" thickBot="1">
      <c r="A3022" s="600"/>
      <c r="B3022" s="600"/>
      <c r="C3022" s="600"/>
      <c r="D3022" s="600"/>
      <c r="E3022" s="600" t="s">
        <v>13659</v>
      </c>
      <c r="F3022" s="599">
        <v>114.98</v>
      </c>
      <c r="G3022" s="600"/>
      <c r="H3022" s="683" t="s">
        <v>13658</v>
      </c>
      <c r="I3022" s="683"/>
      <c r="J3022" s="599">
        <v>530.08000000000004</v>
      </c>
    </row>
    <row r="3023" spans="1:10" ht="0.95" customHeight="1" thickTop="1">
      <c r="A3023" s="598"/>
      <c r="B3023" s="598"/>
      <c r="C3023" s="598"/>
      <c r="D3023" s="598"/>
      <c r="E3023" s="598"/>
      <c r="F3023" s="598"/>
      <c r="G3023" s="598"/>
      <c r="H3023" s="598"/>
      <c r="I3023" s="598"/>
      <c r="J3023" s="598"/>
    </row>
    <row r="3024" spans="1:10" ht="18" customHeight="1">
      <c r="A3024" s="613"/>
      <c r="B3024" s="611" t="s">
        <v>13677</v>
      </c>
      <c r="C3024" s="613" t="s">
        <v>13676</v>
      </c>
      <c r="D3024" s="613" t="s">
        <v>13675</v>
      </c>
      <c r="E3024" s="684" t="s">
        <v>13674</v>
      </c>
      <c r="F3024" s="684"/>
      <c r="G3024" s="612" t="s">
        <v>13673</v>
      </c>
      <c r="H3024" s="611" t="s">
        <v>13672</v>
      </c>
      <c r="I3024" s="611" t="s">
        <v>13671</v>
      </c>
      <c r="J3024" s="611" t="s">
        <v>13670</v>
      </c>
    </row>
    <row r="3025" spans="1:10" ht="36" customHeight="1">
      <c r="A3025" s="609" t="s">
        <v>13669</v>
      </c>
      <c r="B3025" s="610" t="s">
        <v>13967</v>
      </c>
      <c r="C3025" s="609" t="s">
        <v>20</v>
      </c>
      <c r="D3025" s="609" t="s">
        <v>7281</v>
      </c>
      <c r="E3025" s="685" t="s">
        <v>13690</v>
      </c>
      <c r="F3025" s="685"/>
      <c r="G3025" s="608" t="s">
        <v>415</v>
      </c>
      <c r="H3025" s="607">
        <v>1</v>
      </c>
      <c r="I3025" s="606">
        <v>415.83</v>
      </c>
      <c r="J3025" s="606">
        <v>415.83</v>
      </c>
    </row>
    <row r="3026" spans="1:10" ht="48" customHeight="1">
      <c r="A3026" s="617" t="s">
        <v>13683</v>
      </c>
      <c r="B3026" s="618" t="s">
        <v>13925</v>
      </c>
      <c r="C3026" s="617" t="s">
        <v>20</v>
      </c>
      <c r="D3026" s="617" t="s">
        <v>1525</v>
      </c>
      <c r="E3026" s="686" t="s">
        <v>13667</v>
      </c>
      <c r="F3026" s="686"/>
      <c r="G3026" s="616" t="s">
        <v>1470</v>
      </c>
      <c r="H3026" s="615">
        <v>0.56999999999999995</v>
      </c>
      <c r="I3026" s="614">
        <v>4.2699999999999996</v>
      </c>
      <c r="J3026" s="614">
        <v>2.4300000000000002</v>
      </c>
    </row>
    <row r="3027" spans="1:10" ht="48" customHeight="1">
      <c r="A3027" s="617" t="s">
        <v>13683</v>
      </c>
      <c r="B3027" s="618" t="s">
        <v>13924</v>
      </c>
      <c r="C3027" s="617" t="s">
        <v>20</v>
      </c>
      <c r="D3027" s="617" t="s">
        <v>1671</v>
      </c>
      <c r="E3027" s="686" t="s">
        <v>13667</v>
      </c>
      <c r="F3027" s="686"/>
      <c r="G3027" s="616" t="s">
        <v>1617</v>
      </c>
      <c r="H3027" s="615">
        <v>1.87</v>
      </c>
      <c r="I3027" s="614">
        <v>1.2</v>
      </c>
      <c r="J3027" s="614">
        <v>2.2400000000000002</v>
      </c>
    </row>
    <row r="3028" spans="1:10" ht="24" customHeight="1">
      <c r="A3028" s="617" t="s">
        <v>13683</v>
      </c>
      <c r="B3028" s="618" t="s">
        <v>13691</v>
      </c>
      <c r="C3028" s="617" t="s">
        <v>20</v>
      </c>
      <c r="D3028" s="617" t="s">
        <v>7721</v>
      </c>
      <c r="E3028" s="686" t="s">
        <v>13690</v>
      </c>
      <c r="F3028" s="686"/>
      <c r="G3028" s="616" t="s">
        <v>3</v>
      </c>
      <c r="H3028" s="615">
        <v>0.75</v>
      </c>
      <c r="I3028" s="614">
        <v>14.02</v>
      </c>
      <c r="J3028" s="614">
        <v>10.51</v>
      </c>
    </row>
    <row r="3029" spans="1:10" ht="24" customHeight="1">
      <c r="A3029" s="617" t="s">
        <v>13683</v>
      </c>
      <c r="B3029" s="618" t="s">
        <v>13785</v>
      </c>
      <c r="C3029" s="617" t="s">
        <v>20</v>
      </c>
      <c r="D3029" s="617" t="s">
        <v>7730</v>
      </c>
      <c r="E3029" s="686" t="s">
        <v>13690</v>
      </c>
      <c r="F3029" s="686"/>
      <c r="G3029" s="616" t="s">
        <v>3</v>
      </c>
      <c r="H3029" s="615">
        <v>2.44</v>
      </c>
      <c r="I3029" s="614">
        <v>12.73</v>
      </c>
      <c r="J3029" s="614">
        <v>31.06</v>
      </c>
    </row>
    <row r="3030" spans="1:10" ht="24" customHeight="1">
      <c r="A3030" s="604" t="s">
        <v>13666</v>
      </c>
      <c r="B3030" s="605" t="s">
        <v>13732</v>
      </c>
      <c r="C3030" s="604" t="s">
        <v>20</v>
      </c>
      <c r="D3030" s="604" t="s">
        <v>8391</v>
      </c>
      <c r="E3030" s="682" t="s">
        <v>13664</v>
      </c>
      <c r="F3030" s="682"/>
      <c r="G3030" s="603" t="s">
        <v>415</v>
      </c>
      <c r="H3030" s="602">
        <v>1.07</v>
      </c>
      <c r="I3030" s="601">
        <v>74.17</v>
      </c>
      <c r="J3030" s="601">
        <v>79.36</v>
      </c>
    </row>
    <row r="3031" spans="1:10" ht="24" customHeight="1">
      <c r="A3031" s="604" t="s">
        <v>13666</v>
      </c>
      <c r="B3031" s="605" t="s">
        <v>13832</v>
      </c>
      <c r="C3031" s="604" t="s">
        <v>20</v>
      </c>
      <c r="D3031" s="604" t="s">
        <v>9291</v>
      </c>
      <c r="E3031" s="682" t="s">
        <v>13664</v>
      </c>
      <c r="F3031" s="682"/>
      <c r="G3031" s="603" t="s">
        <v>1200</v>
      </c>
      <c r="H3031" s="602">
        <v>483.72</v>
      </c>
      <c r="I3031" s="601">
        <v>0.6</v>
      </c>
      <c r="J3031" s="601">
        <v>290.23</v>
      </c>
    </row>
    <row r="3032" spans="1:10" ht="25.5">
      <c r="A3032" s="600"/>
      <c r="B3032" s="600"/>
      <c r="C3032" s="600"/>
      <c r="D3032" s="600"/>
      <c r="E3032" s="600" t="s">
        <v>13662</v>
      </c>
      <c r="F3032" s="599">
        <v>17.206345756818429</v>
      </c>
      <c r="G3032" s="600" t="s">
        <v>13661</v>
      </c>
      <c r="H3032" s="599">
        <v>14.46</v>
      </c>
      <c r="I3032" s="600" t="s">
        <v>13660</v>
      </c>
      <c r="J3032" s="599">
        <v>31.67</v>
      </c>
    </row>
    <row r="3033" spans="1:10" ht="15" thickBot="1">
      <c r="A3033" s="600"/>
      <c r="B3033" s="600"/>
      <c r="C3033" s="600"/>
      <c r="D3033" s="600"/>
      <c r="E3033" s="600" t="s">
        <v>13659</v>
      </c>
      <c r="F3033" s="599">
        <v>115.18</v>
      </c>
      <c r="G3033" s="600"/>
      <c r="H3033" s="683" t="s">
        <v>13658</v>
      </c>
      <c r="I3033" s="683"/>
      <c r="J3033" s="599">
        <v>531.01</v>
      </c>
    </row>
    <row r="3034" spans="1:10" ht="0.95" customHeight="1" thickTop="1">
      <c r="A3034" s="598"/>
      <c r="B3034" s="598"/>
      <c r="C3034" s="598"/>
      <c r="D3034" s="598"/>
      <c r="E3034" s="598"/>
      <c r="F3034" s="598"/>
      <c r="G3034" s="598"/>
      <c r="H3034" s="598"/>
      <c r="I3034" s="598"/>
      <c r="J3034" s="598"/>
    </row>
    <row r="3035" spans="1:10" ht="18" customHeight="1">
      <c r="A3035" s="613"/>
      <c r="B3035" s="611" t="s">
        <v>13677</v>
      </c>
      <c r="C3035" s="613" t="s">
        <v>13676</v>
      </c>
      <c r="D3035" s="613" t="s">
        <v>13675</v>
      </c>
      <c r="E3035" s="684" t="s">
        <v>13674</v>
      </c>
      <c r="F3035" s="684"/>
      <c r="G3035" s="612" t="s">
        <v>13673</v>
      </c>
      <c r="H3035" s="611" t="s">
        <v>13672</v>
      </c>
      <c r="I3035" s="611" t="s">
        <v>13671</v>
      </c>
      <c r="J3035" s="611" t="s">
        <v>13670</v>
      </c>
    </row>
    <row r="3036" spans="1:10" ht="36" customHeight="1">
      <c r="A3036" s="609" t="s">
        <v>13669</v>
      </c>
      <c r="B3036" s="610" t="s">
        <v>13966</v>
      </c>
      <c r="C3036" s="609" t="s">
        <v>20</v>
      </c>
      <c r="D3036" s="609" t="s">
        <v>7165</v>
      </c>
      <c r="E3036" s="685" t="s">
        <v>13690</v>
      </c>
      <c r="F3036" s="685"/>
      <c r="G3036" s="608" t="s">
        <v>415</v>
      </c>
      <c r="H3036" s="607">
        <v>1</v>
      </c>
      <c r="I3036" s="606">
        <v>345.91</v>
      </c>
      <c r="J3036" s="606">
        <v>345.91</v>
      </c>
    </row>
    <row r="3037" spans="1:10" ht="48" customHeight="1">
      <c r="A3037" s="617" t="s">
        <v>13683</v>
      </c>
      <c r="B3037" s="618" t="s">
        <v>13836</v>
      </c>
      <c r="C3037" s="617" t="s">
        <v>20</v>
      </c>
      <c r="D3037" s="617" t="s">
        <v>1518</v>
      </c>
      <c r="E3037" s="686" t="s">
        <v>13667</v>
      </c>
      <c r="F3037" s="686"/>
      <c r="G3037" s="616" t="s">
        <v>1470</v>
      </c>
      <c r="H3037" s="615">
        <v>1.08</v>
      </c>
      <c r="I3037" s="614">
        <v>1.56</v>
      </c>
      <c r="J3037" s="614">
        <v>1.68</v>
      </c>
    </row>
    <row r="3038" spans="1:10" ht="48" customHeight="1">
      <c r="A3038" s="617" t="s">
        <v>13683</v>
      </c>
      <c r="B3038" s="618" t="s">
        <v>13835</v>
      </c>
      <c r="C3038" s="617" t="s">
        <v>20</v>
      </c>
      <c r="D3038" s="617" t="s">
        <v>1663</v>
      </c>
      <c r="E3038" s="686" t="s">
        <v>13667</v>
      </c>
      <c r="F3038" s="686"/>
      <c r="G3038" s="616" t="s">
        <v>1617</v>
      </c>
      <c r="H3038" s="615">
        <v>3.56</v>
      </c>
      <c r="I3038" s="614">
        <v>0.28999999999999998</v>
      </c>
      <c r="J3038" s="614">
        <v>1.03</v>
      </c>
    </row>
    <row r="3039" spans="1:10" ht="24" customHeight="1">
      <c r="A3039" s="617" t="s">
        <v>13683</v>
      </c>
      <c r="B3039" s="618" t="s">
        <v>13785</v>
      </c>
      <c r="C3039" s="617" t="s">
        <v>20</v>
      </c>
      <c r="D3039" s="617" t="s">
        <v>7730</v>
      </c>
      <c r="E3039" s="686" t="s">
        <v>13690</v>
      </c>
      <c r="F3039" s="686"/>
      <c r="G3039" s="616" t="s">
        <v>3</v>
      </c>
      <c r="H3039" s="615">
        <v>4.6399999999999997</v>
      </c>
      <c r="I3039" s="614">
        <v>12.73</v>
      </c>
      <c r="J3039" s="614">
        <v>59.06</v>
      </c>
    </row>
    <row r="3040" spans="1:10" ht="24" customHeight="1">
      <c r="A3040" s="604" t="s">
        <v>13666</v>
      </c>
      <c r="B3040" s="605" t="s">
        <v>13834</v>
      </c>
      <c r="C3040" s="604" t="s">
        <v>20</v>
      </c>
      <c r="D3040" s="604" t="s">
        <v>8390</v>
      </c>
      <c r="E3040" s="682" t="s">
        <v>13664</v>
      </c>
      <c r="F3040" s="682"/>
      <c r="G3040" s="603" t="s">
        <v>415</v>
      </c>
      <c r="H3040" s="602">
        <v>1.02</v>
      </c>
      <c r="I3040" s="601">
        <v>76.5</v>
      </c>
      <c r="J3040" s="601">
        <v>78.03</v>
      </c>
    </row>
    <row r="3041" spans="1:10" ht="24" customHeight="1">
      <c r="A3041" s="604" t="s">
        <v>13666</v>
      </c>
      <c r="B3041" s="605" t="s">
        <v>13832</v>
      </c>
      <c r="C3041" s="604" t="s">
        <v>20</v>
      </c>
      <c r="D3041" s="604" t="s">
        <v>9291</v>
      </c>
      <c r="E3041" s="682" t="s">
        <v>13664</v>
      </c>
      <c r="F3041" s="682"/>
      <c r="G3041" s="603" t="s">
        <v>1200</v>
      </c>
      <c r="H3041" s="602">
        <v>343.52</v>
      </c>
      <c r="I3041" s="601">
        <v>0.6</v>
      </c>
      <c r="J3041" s="601">
        <v>206.11</v>
      </c>
    </row>
    <row r="3042" spans="1:10" ht="25.5">
      <c r="A3042" s="600"/>
      <c r="B3042" s="600"/>
      <c r="C3042" s="600"/>
      <c r="D3042" s="600"/>
      <c r="E3042" s="600" t="s">
        <v>13662</v>
      </c>
      <c r="F3042" s="599">
        <v>24.72563294577855</v>
      </c>
      <c r="G3042" s="600" t="s">
        <v>13661</v>
      </c>
      <c r="H3042" s="599">
        <v>20.78</v>
      </c>
      <c r="I3042" s="600" t="s">
        <v>13660</v>
      </c>
      <c r="J3042" s="599">
        <v>45.51</v>
      </c>
    </row>
    <row r="3043" spans="1:10" ht="15" thickBot="1">
      <c r="A3043" s="600"/>
      <c r="B3043" s="600"/>
      <c r="C3043" s="600"/>
      <c r="D3043" s="600"/>
      <c r="E3043" s="600" t="s">
        <v>13659</v>
      </c>
      <c r="F3043" s="599">
        <v>95.81</v>
      </c>
      <c r="G3043" s="600"/>
      <c r="H3043" s="683" t="s">
        <v>13658</v>
      </c>
      <c r="I3043" s="683"/>
      <c r="J3043" s="599">
        <v>441.72</v>
      </c>
    </row>
    <row r="3044" spans="1:10" ht="0.95" customHeight="1" thickTop="1">
      <c r="A3044" s="598"/>
      <c r="B3044" s="598"/>
      <c r="C3044" s="598"/>
      <c r="D3044" s="598"/>
      <c r="E3044" s="598"/>
      <c r="F3044" s="598"/>
      <c r="G3044" s="598"/>
      <c r="H3044" s="598"/>
      <c r="I3044" s="598"/>
      <c r="J3044" s="598"/>
    </row>
    <row r="3045" spans="1:10" ht="18" customHeight="1">
      <c r="A3045" s="613"/>
      <c r="B3045" s="611" t="s">
        <v>13677</v>
      </c>
      <c r="C3045" s="613" t="s">
        <v>13676</v>
      </c>
      <c r="D3045" s="613" t="s">
        <v>13675</v>
      </c>
      <c r="E3045" s="684" t="s">
        <v>13674</v>
      </c>
      <c r="F3045" s="684"/>
      <c r="G3045" s="612" t="s">
        <v>13673</v>
      </c>
      <c r="H3045" s="611" t="s">
        <v>13672</v>
      </c>
      <c r="I3045" s="611" t="s">
        <v>13671</v>
      </c>
      <c r="J3045" s="611" t="s">
        <v>13670</v>
      </c>
    </row>
    <row r="3046" spans="1:10" ht="24" customHeight="1">
      <c r="A3046" s="609" t="s">
        <v>13669</v>
      </c>
      <c r="B3046" s="610" t="s">
        <v>13908</v>
      </c>
      <c r="C3046" s="609" t="s">
        <v>20</v>
      </c>
      <c r="D3046" s="609" t="s">
        <v>7660</v>
      </c>
      <c r="E3046" s="685" t="s">
        <v>13690</v>
      </c>
      <c r="F3046" s="685"/>
      <c r="G3046" s="608" t="s">
        <v>3</v>
      </c>
      <c r="H3046" s="607">
        <v>1</v>
      </c>
      <c r="I3046" s="606">
        <v>17.579999999999998</v>
      </c>
      <c r="J3046" s="606">
        <v>17.579999999999998</v>
      </c>
    </row>
    <row r="3047" spans="1:10" ht="24" customHeight="1">
      <c r="A3047" s="617" t="s">
        <v>13683</v>
      </c>
      <c r="B3047" s="618" t="s">
        <v>13896</v>
      </c>
      <c r="C3047" s="617" t="s">
        <v>20</v>
      </c>
      <c r="D3047" s="617" t="s">
        <v>7761</v>
      </c>
      <c r="E3047" s="686" t="s">
        <v>13690</v>
      </c>
      <c r="F3047" s="686"/>
      <c r="G3047" s="616" t="s">
        <v>3</v>
      </c>
      <c r="H3047" s="615">
        <v>1</v>
      </c>
      <c r="I3047" s="614">
        <v>0.11</v>
      </c>
      <c r="J3047" s="614">
        <v>0.11</v>
      </c>
    </row>
    <row r="3048" spans="1:10" ht="24" customHeight="1">
      <c r="A3048" s="604" t="s">
        <v>13666</v>
      </c>
      <c r="B3048" s="605" t="s">
        <v>13773</v>
      </c>
      <c r="C3048" s="604" t="s">
        <v>20</v>
      </c>
      <c r="D3048" s="604" t="s">
        <v>8243</v>
      </c>
      <c r="E3048" s="682" t="s">
        <v>13769</v>
      </c>
      <c r="F3048" s="682"/>
      <c r="G3048" s="603" t="s">
        <v>3</v>
      </c>
      <c r="H3048" s="602">
        <v>1</v>
      </c>
      <c r="I3048" s="601">
        <v>0.96</v>
      </c>
      <c r="J3048" s="601">
        <v>0.96</v>
      </c>
    </row>
    <row r="3049" spans="1:10" ht="24" customHeight="1">
      <c r="A3049" s="604" t="s">
        <v>13666</v>
      </c>
      <c r="B3049" s="605" t="s">
        <v>13895</v>
      </c>
      <c r="C3049" s="604" t="s">
        <v>20</v>
      </c>
      <c r="D3049" s="604" t="s">
        <v>8419</v>
      </c>
      <c r="E3049" s="682" t="s">
        <v>13767</v>
      </c>
      <c r="F3049" s="682"/>
      <c r="G3049" s="603" t="s">
        <v>3</v>
      </c>
      <c r="H3049" s="602">
        <v>1</v>
      </c>
      <c r="I3049" s="601">
        <v>13.66</v>
      </c>
      <c r="J3049" s="601">
        <v>13.66</v>
      </c>
    </row>
    <row r="3050" spans="1:10" ht="24" customHeight="1">
      <c r="A3050" s="604" t="s">
        <v>13666</v>
      </c>
      <c r="B3050" s="605" t="s">
        <v>13812</v>
      </c>
      <c r="C3050" s="604" t="s">
        <v>20</v>
      </c>
      <c r="D3050" s="604" t="s">
        <v>10080</v>
      </c>
      <c r="E3050" s="682" t="s">
        <v>13678</v>
      </c>
      <c r="F3050" s="682"/>
      <c r="G3050" s="603" t="s">
        <v>3</v>
      </c>
      <c r="H3050" s="602">
        <v>1</v>
      </c>
      <c r="I3050" s="601">
        <v>0.95</v>
      </c>
      <c r="J3050" s="601">
        <v>0.95</v>
      </c>
    </row>
    <row r="3051" spans="1:10" ht="24" customHeight="1">
      <c r="A3051" s="604" t="s">
        <v>13666</v>
      </c>
      <c r="B3051" s="605" t="s">
        <v>13811</v>
      </c>
      <c r="C3051" s="604" t="s">
        <v>20</v>
      </c>
      <c r="D3051" s="604" t="s">
        <v>10222</v>
      </c>
      <c r="E3051" s="682" t="s">
        <v>13678</v>
      </c>
      <c r="F3051" s="682"/>
      <c r="G3051" s="603" t="s">
        <v>3</v>
      </c>
      <c r="H3051" s="602">
        <v>1</v>
      </c>
      <c r="I3051" s="601">
        <v>0.57999999999999996</v>
      </c>
      <c r="J3051" s="601">
        <v>0.57999999999999996</v>
      </c>
    </row>
    <row r="3052" spans="1:10" ht="24" customHeight="1">
      <c r="A3052" s="604" t="s">
        <v>13666</v>
      </c>
      <c r="B3052" s="605" t="s">
        <v>13770</v>
      </c>
      <c r="C3052" s="604" t="s">
        <v>20</v>
      </c>
      <c r="D3052" s="604" t="s">
        <v>10155</v>
      </c>
      <c r="E3052" s="682" t="s">
        <v>13769</v>
      </c>
      <c r="F3052" s="682"/>
      <c r="G3052" s="603" t="s">
        <v>3</v>
      </c>
      <c r="H3052" s="602">
        <v>1</v>
      </c>
      <c r="I3052" s="601">
        <v>0.55000000000000004</v>
      </c>
      <c r="J3052" s="601">
        <v>0.55000000000000004</v>
      </c>
    </row>
    <row r="3053" spans="1:10" ht="24" customHeight="1">
      <c r="A3053" s="604" t="s">
        <v>13666</v>
      </c>
      <c r="B3053" s="605" t="s">
        <v>13766</v>
      </c>
      <c r="C3053" s="604" t="s">
        <v>20</v>
      </c>
      <c r="D3053" s="604" t="s">
        <v>12079</v>
      </c>
      <c r="E3053" s="682" t="s">
        <v>13765</v>
      </c>
      <c r="F3053" s="682"/>
      <c r="G3053" s="603" t="s">
        <v>3</v>
      </c>
      <c r="H3053" s="602">
        <v>1</v>
      </c>
      <c r="I3053" s="601">
        <v>0.06</v>
      </c>
      <c r="J3053" s="601">
        <v>0.06</v>
      </c>
    </row>
    <row r="3054" spans="1:10" ht="24" customHeight="1">
      <c r="A3054" s="604" t="s">
        <v>13666</v>
      </c>
      <c r="B3054" s="605" t="s">
        <v>13764</v>
      </c>
      <c r="C3054" s="604" t="s">
        <v>20</v>
      </c>
      <c r="D3054" s="604" t="s">
        <v>12694</v>
      </c>
      <c r="E3054" s="682" t="s">
        <v>13763</v>
      </c>
      <c r="F3054" s="682"/>
      <c r="G3054" s="603" t="s">
        <v>3</v>
      </c>
      <c r="H3054" s="602">
        <v>1</v>
      </c>
      <c r="I3054" s="601">
        <v>0.71</v>
      </c>
      <c r="J3054" s="601">
        <v>0.71</v>
      </c>
    </row>
    <row r="3055" spans="1:10" ht="25.5">
      <c r="A3055" s="600"/>
      <c r="B3055" s="600"/>
      <c r="C3055" s="600"/>
      <c r="D3055" s="600"/>
      <c r="E3055" s="600" t="s">
        <v>13662</v>
      </c>
      <c r="F3055" s="599">
        <v>7.4812561000000004</v>
      </c>
      <c r="G3055" s="600" t="s">
        <v>13661</v>
      </c>
      <c r="H3055" s="599">
        <v>6.29</v>
      </c>
      <c r="I3055" s="600" t="s">
        <v>13660</v>
      </c>
      <c r="J3055" s="599">
        <v>13.77</v>
      </c>
    </row>
    <row r="3056" spans="1:10" ht="15" thickBot="1">
      <c r="A3056" s="600"/>
      <c r="B3056" s="600"/>
      <c r="C3056" s="600"/>
      <c r="D3056" s="600"/>
      <c r="E3056" s="600" t="s">
        <v>13659</v>
      </c>
      <c r="F3056" s="599">
        <v>4.8600000000000003</v>
      </c>
      <c r="G3056" s="600"/>
      <c r="H3056" s="683" t="s">
        <v>13658</v>
      </c>
      <c r="I3056" s="683"/>
      <c r="J3056" s="599">
        <v>22.44</v>
      </c>
    </row>
    <row r="3057" spans="1:10" ht="0.95" customHeight="1" thickTop="1">
      <c r="A3057" s="598"/>
      <c r="B3057" s="598"/>
      <c r="C3057" s="598"/>
      <c r="D3057" s="598"/>
      <c r="E3057" s="598"/>
      <c r="F3057" s="598"/>
      <c r="G3057" s="598"/>
      <c r="H3057" s="598"/>
      <c r="I3057" s="598"/>
      <c r="J3057" s="598"/>
    </row>
    <row r="3058" spans="1:10" ht="18" customHeight="1">
      <c r="A3058" s="613"/>
      <c r="B3058" s="611" t="s">
        <v>13677</v>
      </c>
      <c r="C3058" s="613" t="s">
        <v>13676</v>
      </c>
      <c r="D3058" s="613" t="s">
        <v>13675</v>
      </c>
      <c r="E3058" s="684" t="s">
        <v>13674</v>
      </c>
      <c r="F3058" s="684"/>
      <c r="G3058" s="612" t="s">
        <v>13673</v>
      </c>
      <c r="H3058" s="611" t="s">
        <v>13672</v>
      </c>
      <c r="I3058" s="611" t="s">
        <v>13671</v>
      </c>
      <c r="J3058" s="611" t="s">
        <v>13670</v>
      </c>
    </row>
    <row r="3059" spans="1:10" ht="24" customHeight="1">
      <c r="A3059" s="609" t="s">
        <v>13669</v>
      </c>
      <c r="B3059" s="610" t="s">
        <v>13965</v>
      </c>
      <c r="C3059" s="609" t="s">
        <v>20</v>
      </c>
      <c r="D3059" s="609" t="s">
        <v>3354</v>
      </c>
      <c r="E3059" s="685" t="s">
        <v>13755</v>
      </c>
      <c r="F3059" s="685"/>
      <c r="G3059" s="608" t="s">
        <v>1200</v>
      </c>
      <c r="H3059" s="607">
        <v>1</v>
      </c>
      <c r="I3059" s="606">
        <v>13.74</v>
      </c>
      <c r="J3059" s="606">
        <v>13.74</v>
      </c>
    </row>
    <row r="3060" spans="1:10" ht="24" customHeight="1">
      <c r="A3060" s="617" t="s">
        <v>13683</v>
      </c>
      <c r="B3060" s="618" t="s">
        <v>13691</v>
      </c>
      <c r="C3060" s="617" t="s">
        <v>20</v>
      </c>
      <c r="D3060" s="617" t="s">
        <v>7721</v>
      </c>
      <c r="E3060" s="686" t="s">
        <v>13690</v>
      </c>
      <c r="F3060" s="686"/>
      <c r="G3060" s="616" t="s">
        <v>3</v>
      </c>
      <c r="H3060" s="615">
        <v>3.4799999999999998E-2</v>
      </c>
      <c r="I3060" s="614">
        <v>14.02</v>
      </c>
      <c r="J3060" s="614">
        <v>0.48</v>
      </c>
    </row>
    <row r="3061" spans="1:10" ht="24" customHeight="1">
      <c r="A3061" s="617" t="s">
        <v>13683</v>
      </c>
      <c r="B3061" s="618" t="s">
        <v>13733</v>
      </c>
      <c r="C3061" s="617" t="s">
        <v>20</v>
      </c>
      <c r="D3061" s="617" t="s">
        <v>7714</v>
      </c>
      <c r="E3061" s="686" t="s">
        <v>13690</v>
      </c>
      <c r="F3061" s="686"/>
      <c r="G3061" s="616" t="s">
        <v>3</v>
      </c>
      <c r="H3061" s="615">
        <v>4.9200000000000001E-2</v>
      </c>
      <c r="I3061" s="614">
        <v>17.670000000000002</v>
      </c>
      <c r="J3061" s="614">
        <v>0.86</v>
      </c>
    </row>
    <row r="3062" spans="1:10" ht="24" customHeight="1">
      <c r="A3062" s="604" t="s">
        <v>13666</v>
      </c>
      <c r="B3062" s="605" t="s">
        <v>13960</v>
      </c>
      <c r="C3062" s="604" t="s">
        <v>20</v>
      </c>
      <c r="D3062" s="604" t="s">
        <v>8114</v>
      </c>
      <c r="E3062" s="682" t="s">
        <v>13664</v>
      </c>
      <c r="F3062" s="682"/>
      <c r="G3062" s="603" t="s">
        <v>1200</v>
      </c>
      <c r="H3062" s="602">
        <v>1</v>
      </c>
      <c r="I3062" s="601">
        <v>12.4</v>
      </c>
      <c r="J3062" s="601">
        <v>12.4</v>
      </c>
    </row>
    <row r="3063" spans="1:10" ht="25.5">
      <c r="A3063" s="600"/>
      <c r="B3063" s="600"/>
      <c r="C3063" s="600"/>
      <c r="D3063" s="600"/>
      <c r="E3063" s="600" t="s">
        <v>13662</v>
      </c>
      <c r="F3063" s="599">
        <v>0.55960013039226342</v>
      </c>
      <c r="G3063" s="600" t="s">
        <v>13661</v>
      </c>
      <c r="H3063" s="599">
        <v>0.47</v>
      </c>
      <c r="I3063" s="600" t="s">
        <v>13660</v>
      </c>
      <c r="J3063" s="599">
        <v>1.03</v>
      </c>
    </row>
    <row r="3064" spans="1:10" ht="15" thickBot="1">
      <c r="A3064" s="600"/>
      <c r="B3064" s="600"/>
      <c r="C3064" s="600"/>
      <c r="D3064" s="600"/>
      <c r="E3064" s="600" t="s">
        <v>13659</v>
      </c>
      <c r="F3064" s="599">
        <v>3.8</v>
      </c>
      <c r="G3064" s="600"/>
      <c r="H3064" s="683" t="s">
        <v>13658</v>
      </c>
      <c r="I3064" s="683"/>
      <c r="J3064" s="599">
        <v>17.54</v>
      </c>
    </row>
    <row r="3065" spans="1:10" ht="0.95" customHeight="1" thickTop="1">
      <c r="A3065" s="598"/>
      <c r="B3065" s="598"/>
      <c r="C3065" s="598"/>
      <c r="D3065" s="598"/>
      <c r="E3065" s="598"/>
      <c r="F3065" s="598"/>
      <c r="G3065" s="598"/>
      <c r="H3065" s="598"/>
      <c r="I3065" s="598"/>
      <c r="J3065" s="598"/>
    </row>
    <row r="3066" spans="1:10" ht="18" customHeight="1">
      <c r="A3066" s="613"/>
      <c r="B3066" s="611" t="s">
        <v>13677</v>
      </c>
      <c r="C3066" s="613" t="s">
        <v>13676</v>
      </c>
      <c r="D3066" s="613" t="s">
        <v>13675</v>
      </c>
      <c r="E3066" s="684" t="s">
        <v>13674</v>
      </c>
      <c r="F3066" s="684"/>
      <c r="G3066" s="612" t="s">
        <v>13673</v>
      </c>
      <c r="H3066" s="611" t="s">
        <v>13672</v>
      </c>
      <c r="I3066" s="611" t="s">
        <v>13671</v>
      </c>
      <c r="J3066" s="611" t="s">
        <v>13670</v>
      </c>
    </row>
    <row r="3067" spans="1:10" ht="48" customHeight="1">
      <c r="A3067" s="609" t="s">
        <v>13669</v>
      </c>
      <c r="B3067" s="610" t="s">
        <v>13757</v>
      </c>
      <c r="C3067" s="609" t="s">
        <v>20</v>
      </c>
      <c r="D3067" s="609" t="s">
        <v>3392</v>
      </c>
      <c r="E3067" s="685" t="s">
        <v>13755</v>
      </c>
      <c r="F3067" s="685"/>
      <c r="G3067" s="608" t="s">
        <v>1200</v>
      </c>
      <c r="H3067" s="607">
        <v>1</v>
      </c>
      <c r="I3067" s="606">
        <v>19.059999999999999</v>
      </c>
      <c r="J3067" s="606">
        <v>19.059999999999999</v>
      </c>
    </row>
    <row r="3068" spans="1:10" ht="24" customHeight="1">
      <c r="A3068" s="617" t="s">
        <v>13683</v>
      </c>
      <c r="B3068" s="618" t="s">
        <v>13912</v>
      </c>
      <c r="C3068" s="617" t="s">
        <v>20</v>
      </c>
      <c r="D3068" s="617" t="s">
        <v>3408</v>
      </c>
      <c r="E3068" s="686" t="s">
        <v>13755</v>
      </c>
      <c r="F3068" s="686"/>
      <c r="G3068" s="616" t="s">
        <v>1200</v>
      </c>
      <c r="H3068" s="615">
        <v>1</v>
      </c>
      <c r="I3068" s="614">
        <v>14.36</v>
      </c>
      <c r="J3068" s="614">
        <v>14.36</v>
      </c>
    </row>
    <row r="3069" spans="1:10" ht="24" customHeight="1">
      <c r="A3069" s="617" t="s">
        <v>13683</v>
      </c>
      <c r="B3069" s="618" t="s">
        <v>13909</v>
      </c>
      <c r="C3069" s="617" t="s">
        <v>20</v>
      </c>
      <c r="D3069" s="617" t="s">
        <v>7654</v>
      </c>
      <c r="E3069" s="686" t="s">
        <v>13690</v>
      </c>
      <c r="F3069" s="686"/>
      <c r="G3069" s="616" t="s">
        <v>3</v>
      </c>
      <c r="H3069" s="615">
        <v>3.1E-2</v>
      </c>
      <c r="I3069" s="614">
        <v>13.4</v>
      </c>
      <c r="J3069" s="614">
        <v>0.41</v>
      </c>
    </row>
    <row r="3070" spans="1:10" ht="24" customHeight="1">
      <c r="A3070" s="617" t="s">
        <v>13683</v>
      </c>
      <c r="B3070" s="618" t="s">
        <v>13908</v>
      </c>
      <c r="C3070" s="617" t="s">
        <v>20</v>
      </c>
      <c r="D3070" s="617" t="s">
        <v>7660</v>
      </c>
      <c r="E3070" s="686" t="s">
        <v>13690</v>
      </c>
      <c r="F3070" s="686"/>
      <c r="G3070" s="616" t="s">
        <v>3</v>
      </c>
      <c r="H3070" s="615">
        <v>0.18959999999999999</v>
      </c>
      <c r="I3070" s="614">
        <v>17.579999999999998</v>
      </c>
      <c r="J3070" s="614">
        <v>3.33</v>
      </c>
    </row>
    <row r="3071" spans="1:10" ht="24" customHeight="1">
      <c r="A3071" s="604" t="s">
        <v>13666</v>
      </c>
      <c r="B3071" s="605" t="s">
        <v>13963</v>
      </c>
      <c r="C3071" s="604" t="s">
        <v>20</v>
      </c>
      <c r="D3071" s="604" t="s">
        <v>8388</v>
      </c>
      <c r="E3071" s="682" t="s">
        <v>13664</v>
      </c>
      <c r="F3071" s="682"/>
      <c r="G3071" s="603" t="s">
        <v>1200</v>
      </c>
      <c r="H3071" s="602">
        <v>2.5000000000000001E-2</v>
      </c>
      <c r="I3071" s="601">
        <v>18.7</v>
      </c>
      <c r="J3071" s="601">
        <v>0.46</v>
      </c>
    </row>
    <row r="3072" spans="1:10" ht="36" customHeight="1">
      <c r="A3072" s="604" t="s">
        <v>13666</v>
      </c>
      <c r="B3072" s="605" t="s">
        <v>13962</v>
      </c>
      <c r="C3072" s="604" t="s">
        <v>20</v>
      </c>
      <c r="D3072" s="604" t="s">
        <v>10116</v>
      </c>
      <c r="E3072" s="682" t="s">
        <v>13664</v>
      </c>
      <c r="F3072" s="682"/>
      <c r="G3072" s="603" t="s">
        <v>1</v>
      </c>
      <c r="H3072" s="602">
        <v>2.8159999999999998</v>
      </c>
      <c r="I3072" s="601">
        <v>0.18</v>
      </c>
      <c r="J3072" s="601">
        <v>0.5</v>
      </c>
    </row>
    <row r="3073" spans="1:10" ht="25.5">
      <c r="A3073" s="600"/>
      <c r="B3073" s="600"/>
      <c r="C3073" s="600"/>
      <c r="D3073" s="600"/>
      <c r="E3073" s="600" t="s">
        <v>13662</v>
      </c>
      <c r="F3073" s="599">
        <v>2.3361947191133328</v>
      </c>
      <c r="G3073" s="600" t="s">
        <v>13661</v>
      </c>
      <c r="H3073" s="599">
        <v>1.96</v>
      </c>
      <c r="I3073" s="600" t="s">
        <v>13660</v>
      </c>
      <c r="J3073" s="599">
        <v>4.3</v>
      </c>
    </row>
    <row r="3074" spans="1:10" ht="15" thickBot="1">
      <c r="A3074" s="600"/>
      <c r="B3074" s="600"/>
      <c r="C3074" s="600"/>
      <c r="D3074" s="600"/>
      <c r="E3074" s="600" t="s">
        <v>13659</v>
      </c>
      <c r="F3074" s="599">
        <v>5.27</v>
      </c>
      <c r="G3074" s="600"/>
      <c r="H3074" s="683" t="s">
        <v>13658</v>
      </c>
      <c r="I3074" s="683"/>
      <c r="J3074" s="599">
        <v>24.33</v>
      </c>
    </row>
    <row r="3075" spans="1:10" ht="0.95" customHeight="1" thickTop="1">
      <c r="A3075" s="598"/>
      <c r="B3075" s="598"/>
      <c r="C3075" s="598"/>
      <c r="D3075" s="598"/>
      <c r="E3075" s="598"/>
      <c r="F3075" s="598"/>
      <c r="G3075" s="598"/>
      <c r="H3075" s="598"/>
      <c r="I3075" s="598"/>
      <c r="J3075" s="598"/>
    </row>
    <row r="3076" spans="1:10" ht="18" customHeight="1">
      <c r="A3076" s="613"/>
      <c r="B3076" s="611" t="s">
        <v>13677</v>
      </c>
      <c r="C3076" s="613" t="s">
        <v>13676</v>
      </c>
      <c r="D3076" s="613" t="s">
        <v>13675</v>
      </c>
      <c r="E3076" s="684" t="s">
        <v>13674</v>
      </c>
      <c r="F3076" s="684"/>
      <c r="G3076" s="612" t="s">
        <v>13673</v>
      </c>
      <c r="H3076" s="611" t="s">
        <v>13672</v>
      </c>
      <c r="I3076" s="611" t="s">
        <v>13671</v>
      </c>
      <c r="J3076" s="611" t="s">
        <v>13670</v>
      </c>
    </row>
    <row r="3077" spans="1:10" ht="48" customHeight="1">
      <c r="A3077" s="609" t="s">
        <v>13669</v>
      </c>
      <c r="B3077" s="610" t="s">
        <v>13964</v>
      </c>
      <c r="C3077" s="609" t="s">
        <v>20</v>
      </c>
      <c r="D3077" s="609" t="s">
        <v>3393</v>
      </c>
      <c r="E3077" s="685" t="s">
        <v>13755</v>
      </c>
      <c r="F3077" s="685"/>
      <c r="G3077" s="608" t="s">
        <v>1200</v>
      </c>
      <c r="H3077" s="607">
        <v>1</v>
      </c>
      <c r="I3077" s="606">
        <v>17.55</v>
      </c>
      <c r="J3077" s="606">
        <v>17.55</v>
      </c>
    </row>
    <row r="3078" spans="1:10" ht="24" customHeight="1">
      <c r="A3078" s="617" t="s">
        <v>13683</v>
      </c>
      <c r="B3078" s="618" t="s">
        <v>13910</v>
      </c>
      <c r="C3078" s="617" t="s">
        <v>20</v>
      </c>
      <c r="D3078" s="617" t="s">
        <v>3409</v>
      </c>
      <c r="E3078" s="686" t="s">
        <v>13755</v>
      </c>
      <c r="F3078" s="686"/>
      <c r="G3078" s="616" t="s">
        <v>1200</v>
      </c>
      <c r="H3078" s="615">
        <v>1</v>
      </c>
      <c r="I3078" s="614">
        <v>13.67</v>
      </c>
      <c r="J3078" s="614">
        <v>13.67</v>
      </c>
    </row>
    <row r="3079" spans="1:10" ht="24" customHeight="1">
      <c r="A3079" s="617" t="s">
        <v>13683</v>
      </c>
      <c r="B3079" s="618" t="s">
        <v>13909</v>
      </c>
      <c r="C3079" s="617" t="s">
        <v>20</v>
      </c>
      <c r="D3079" s="617" t="s">
        <v>7654</v>
      </c>
      <c r="E3079" s="686" t="s">
        <v>13690</v>
      </c>
      <c r="F3079" s="686"/>
      <c r="G3079" s="616" t="s">
        <v>3</v>
      </c>
      <c r="H3079" s="615">
        <v>2.53E-2</v>
      </c>
      <c r="I3079" s="614">
        <v>13.4</v>
      </c>
      <c r="J3079" s="614">
        <v>0.33</v>
      </c>
    </row>
    <row r="3080" spans="1:10" ht="24" customHeight="1">
      <c r="A3080" s="617" t="s">
        <v>13683</v>
      </c>
      <c r="B3080" s="618" t="s">
        <v>13908</v>
      </c>
      <c r="C3080" s="617" t="s">
        <v>20</v>
      </c>
      <c r="D3080" s="617" t="s">
        <v>7660</v>
      </c>
      <c r="E3080" s="686" t="s">
        <v>13690</v>
      </c>
      <c r="F3080" s="686"/>
      <c r="G3080" s="616" t="s">
        <v>3</v>
      </c>
      <c r="H3080" s="615">
        <v>0.1547</v>
      </c>
      <c r="I3080" s="614">
        <v>17.579999999999998</v>
      </c>
      <c r="J3080" s="614">
        <v>2.71</v>
      </c>
    </row>
    <row r="3081" spans="1:10" ht="24" customHeight="1">
      <c r="A3081" s="604" t="s">
        <v>13666</v>
      </c>
      <c r="B3081" s="605" t="s">
        <v>13963</v>
      </c>
      <c r="C3081" s="604" t="s">
        <v>20</v>
      </c>
      <c r="D3081" s="604" t="s">
        <v>8388</v>
      </c>
      <c r="E3081" s="682" t="s">
        <v>13664</v>
      </c>
      <c r="F3081" s="682"/>
      <c r="G3081" s="603" t="s">
        <v>1200</v>
      </c>
      <c r="H3081" s="602">
        <v>2.5000000000000001E-2</v>
      </c>
      <c r="I3081" s="601">
        <v>18.7</v>
      </c>
      <c r="J3081" s="601">
        <v>0.46</v>
      </c>
    </row>
    <row r="3082" spans="1:10" ht="36" customHeight="1">
      <c r="A3082" s="604" t="s">
        <v>13666</v>
      </c>
      <c r="B3082" s="605" t="s">
        <v>13962</v>
      </c>
      <c r="C3082" s="604" t="s">
        <v>20</v>
      </c>
      <c r="D3082" s="604" t="s">
        <v>10116</v>
      </c>
      <c r="E3082" s="682" t="s">
        <v>13664</v>
      </c>
      <c r="F3082" s="682"/>
      <c r="G3082" s="603" t="s">
        <v>1</v>
      </c>
      <c r="H3082" s="602">
        <v>2.1179999999999999</v>
      </c>
      <c r="I3082" s="601">
        <v>0.18</v>
      </c>
      <c r="J3082" s="601">
        <v>0.38</v>
      </c>
    </row>
    <row r="3083" spans="1:10" ht="25.5">
      <c r="A3083" s="600"/>
      <c r="B3083" s="600"/>
      <c r="C3083" s="600"/>
      <c r="D3083" s="600"/>
      <c r="E3083" s="600" t="s">
        <v>13662</v>
      </c>
      <c r="F3083" s="599">
        <v>1.7602955557970228</v>
      </c>
      <c r="G3083" s="600" t="s">
        <v>13661</v>
      </c>
      <c r="H3083" s="599">
        <v>1.48</v>
      </c>
      <c r="I3083" s="600" t="s">
        <v>13660</v>
      </c>
      <c r="J3083" s="599">
        <v>3.24</v>
      </c>
    </row>
    <row r="3084" spans="1:10" ht="15" thickBot="1">
      <c r="A3084" s="600"/>
      <c r="B3084" s="600"/>
      <c r="C3084" s="600"/>
      <c r="D3084" s="600"/>
      <c r="E3084" s="600" t="s">
        <v>13659</v>
      </c>
      <c r="F3084" s="599">
        <v>4.8600000000000003</v>
      </c>
      <c r="G3084" s="600"/>
      <c r="H3084" s="683" t="s">
        <v>13658</v>
      </c>
      <c r="I3084" s="683"/>
      <c r="J3084" s="599">
        <v>22.41</v>
      </c>
    </row>
    <row r="3085" spans="1:10" ht="0.95" customHeight="1" thickTop="1">
      <c r="A3085" s="598"/>
      <c r="B3085" s="598"/>
      <c r="C3085" s="598"/>
      <c r="D3085" s="598"/>
      <c r="E3085" s="598"/>
      <c r="F3085" s="598"/>
      <c r="G3085" s="598"/>
      <c r="H3085" s="598"/>
      <c r="I3085" s="598"/>
      <c r="J3085" s="598"/>
    </row>
    <row r="3086" spans="1:10" ht="18" customHeight="1">
      <c r="A3086" s="613"/>
      <c r="B3086" s="611" t="s">
        <v>13677</v>
      </c>
      <c r="C3086" s="613" t="s">
        <v>13676</v>
      </c>
      <c r="D3086" s="613" t="s">
        <v>13675</v>
      </c>
      <c r="E3086" s="684" t="s">
        <v>13674</v>
      </c>
      <c r="F3086" s="684"/>
      <c r="G3086" s="612" t="s">
        <v>13673</v>
      </c>
      <c r="H3086" s="611" t="s">
        <v>13672</v>
      </c>
      <c r="I3086" s="611" t="s">
        <v>13671</v>
      </c>
      <c r="J3086" s="611" t="s">
        <v>13670</v>
      </c>
    </row>
    <row r="3087" spans="1:10" ht="24" customHeight="1">
      <c r="A3087" s="609" t="s">
        <v>13669</v>
      </c>
      <c r="B3087" s="610" t="s">
        <v>13961</v>
      </c>
      <c r="C3087" s="609" t="s">
        <v>20</v>
      </c>
      <c r="D3087" s="609" t="s">
        <v>3352</v>
      </c>
      <c r="E3087" s="685" t="s">
        <v>13755</v>
      </c>
      <c r="F3087" s="685"/>
      <c r="G3087" s="608" t="s">
        <v>1200</v>
      </c>
      <c r="H3087" s="607">
        <v>1</v>
      </c>
      <c r="I3087" s="606">
        <v>14.12</v>
      </c>
      <c r="J3087" s="606">
        <v>14.12</v>
      </c>
    </row>
    <row r="3088" spans="1:10" ht="24" customHeight="1">
      <c r="A3088" s="617" t="s">
        <v>13683</v>
      </c>
      <c r="B3088" s="618" t="s">
        <v>13691</v>
      </c>
      <c r="C3088" s="617" t="s">
        <v>20</v>
      </c>
      <c r="D3088" s="617" t="s">
        <v>7721</v>
      </c>
      <c r="E3088" s="686" t="s">
        <v>13690</v>
      </c>
      <c r="F3088" s="686"/>
      <c r="G3088" s="616" t="s">
        <v>3</v>
      </c>
      <c r="H3088" s="615">
        <v>4.4299999999999999E-2</v>
      </c>
      <c r="I3088" s="614">
        <v>14.02</v>
      </c>
      <c r="J3088" s="614">
        <v>0.62</v>
      </c>
    </row>
    <row r="3089" spans="1:10" ht="24" customHeight="1">
      <c r="A3089" s="617" t="s">
        <v>13683</v>
      </c>
      <c r="B3089" s="618" t="s">
        <v>13733</v>
      </c>
      <c r="C3089" s="617" t="s">
        <v>20</v>
      </c>
      <c r="D3089" s="617" t="s">
        <v>7714</v>
      </c>
      <c r="E3089" s="686" t="s">
        <v>13690</v>
      </c>
      <c r="F3089" s="686"/>
      <c r="G3089" s="616" t="s">
        <v>3</v>
      </c>
      <c r="H3089" s="615">
        <v>6.2700000000000006E-2</v>
      </c>
      <c r="I3089" s="614">
        <v>17.670000000000002</v>
      </c>
      <c r="J3089" s="614">
        <v>1.1000000000000001</v>
      </c>
    </row>
    <row r="3090" spans="1:10" ht="24" customHeight="1">
      <c r="A3090" s="604" t="s">
        <v>13666</v>
      </c>
      <c r="B3090" s="605" t="s">
        <v>13960</v>
      </c>
      <c r="C3090" s="604" t="s">
        <v>20</v>
      </c>
      <c r="D3090" s="604" t="s">
        <v>8114</v>
      </c>
      <c r="E3090" s="682" t="s">
        <v>13664</v>
      </c>
      <c r="F3090" s="682"/>
      <c r="G3090" s="603" t="s">
        <v>1200</v>
      </c>
      <c r="H3090" s="602">
        <v>1</v>
      </c>
      <c r="I3090" s="601">
        <v>12.4</v>
      </c>
      <c r="J3090" s="601">
        <v>12.4</v>
      </c>
    </row>
    <row r="3091" spans="1:10" ht="25.5">
      <c r="A3091" s="600"/>
      <c r="B3091" s="600"/>
      <c r="C3091" s="600"/>
      <c r="D3091" s="600"/>
      <c r="E3091" s="600" t="s">
        <v>13662</v>
      </c>
      <c r="F3091" s="599">
        <v>0.71172443768336413</v>
      </c>
      <c r="G3091" s="600" t="s">
        <v>13661</v>
      </c>
      <c r="H3091" s="599">
        <v>0.6</v>
      </c>
      <c r="I3091" s="600" t="s">
        <v>13660</v>
      </c>
      <c r="J3091" s="599">
        <v>1.31</v>
      </c>
    </row>
    <row r="3092" spans="1:10" ht="15" thickBot="1">
      <c r="A3092" s="600"/>
      <c r="B3092" s="600"/>
      <c r="C3092" s="600"/>
      <c r="D3092" s="600"/>
      <c r="E3092" s="600" t="s">
        <v>13659</v>
      </c>
      <c r="F3092" s="599">
        <v>3.91</v>
      </c>
      <c r="G3092" s="600"/>
      <c r="H3092" s="683" t="s">
        <v>13658</v>
      </c>
      <c r="I3092" s="683"/>
      <c r="J3092" s="599">
        <v>18.03</v>
      </c>
    </row>
    <row r="3093" spans="1:10" ht="0.95" customHeight="1" thickTop="1">
      <c r="A3093" s="598"/>
      <c r="B3093" s="598"/>
      <c r="C3093" s="598"/>
      <c r="D3093" s="598"/>
      <c r="E3093" s="598"/>
      <c r="F3093" s="598"/>
      <c r="G3093" s="598"/>
      <c r="H3093" s="598"/>
      <c r="I3093" s="598"/>
      <c r="J3093" s="598"/>
    </row>
    <row r="3094" spans="1:10" ht="18" customHeight="1">
      <c r="A3094" s="613"/>
      <c r="B3094" s="611" t="s">
        <v>13677</v>
      </c>
      <c r="C3094" s="613" t="s">
        <v>13676</v>
      </c>
      <c r="D3094" s="613" t="s">
        <v>13675</v>
      </c>
      <c r="E3094" s="684" t="s">
        <v>13674</v>
      </c>
      <c r="F3094" s="684"/>
      <c r="G3094" s="612" t="s">
        <v>13673</v>
      </c>
      <c r="H3094" s="611" t="s">
        <v>13672</v>
      </c>
      <c r="I3094" s="611" t="s">
        <v>13671</v>
      </c>
      <c r="J3094" s="611" t="s">
        <v>13670</v>
      </c>
    </row>
    <row r="3095" spans="1:10" ht="24" customHeight="1">
      <c r="A3095" s="609" t="s">
        <v>13669</v>
      </c>
      <c r="B3095" s="610" t="s">
        <v>13959</v>
      </c>
      <c r="C3095" s="609" t="s">
        <v>20</v>
      </c>
      <c r="D3095" s="609" t="s">
        <v>7661</v>
      </c>
      <c r="E3095" s="685" t="s">
        <v>13690</v>
      </c>
      <c r="F3095" s="685"/>
      <c r="G3095" s="608" t="s">
        <v>3</v>
      </c>
      <c r="H3095" s="607">
        <v>1</v>
      </c>
      <c r="I3095" s="606">
        <v>14.9</v>
      </c>
      <c r="J3095" s="606">
        <v>14.9</v>
      </c>
    </row>
    <row r="3096" spans="1:10" ht="24" customHeight="1">
      <c r="A3096" s="617" t="s">
        <v>13683</v>
      </c>
      <c r="B3096" s="618" t="s">
        <v>13894</v>
      </c>
      <c r="C3096" s="617" t="s">
        <v>20</v>
      </c>
      <c r="D3096" s="617" t="s">
        <v>7762</v>
      </c>
      <c r="E3096" s="686" t="s">
        <v>13690</v>
      </c>
      <c r="F3096" s="686"/>
      <c r="G3096" s="616" t="s">
        <v>3</v>
      </c>
      <c r="H3096" s="615">
        <v>1</v>
      </c>
      <c r="I3096" s="614">
        <v>0.12</v>
      </c>
      <c r="J3096" s="614">
        <v>0.12</v>
      </c>
    </row>
    <row r="3097" spans="1:10" ht="24" customHeight="1">
      <c r="A3097" s="604" t="s">
        <v>13666</v>
      </c>
      <c r="B3097" s="605" t="s">
        <v>13773</v>
      </c>
      <c r="C3097" s="604" t="s">
        <v>20</v>
      </c>
      <c r="D3097" s="604" t="s">
        <v>8243</v>
      </c>
      <c r="E3097" s="682" t="s">
        <v>13769</v>
      </c>
      <c r="F3097" s="682"/>
      <c r="G3097" s="603" t="s">
        <v>3</v>
      </c>
      <c r="H3097" s="602">
        <v>1</v>
      </c>
      <c r="I3097" s="601">
        <v>0.96</v>
      </c>
      <c r="J3097" s="601">
        <v>0.96</v>
      </c>
    </row>
    <row r="3098" spans="1:10" ht="24" customHeight="1">
      <c r="A3098" s="604" t="s">
        <v>13666</v>
      </c>
      <c r="B3098" s="605" t="s">
        <v>13893</v>
      </c>
      <c r="C3098" s="604" t="s">
        <v>20</v>
      </c>
      <c r="D3098" s="604" t="s">
        <v>8446</v>
      </c>
      <c r="E3098" s="682" t="s">
        <v>13767</v>
      </c>
      <c r="F3098" s="682"/>
      <c r="G3098" s="603" t="s">
        <v>3</v>
      </c>
      <c r="H3098" s="602">
        <v>1</v>
      </c>
      <c r="I3098" s="601">
        <v>11.86</v>
      </c>
      <c r="J3098" s="601">
        <v>11.86</v>
      </c>
    </row>
    <row r="3099" spans="1:10" ht="24" customHeight="1">
      <c r="A3099" s="604" t="s">
        <v>13666</v>
      </c>
      <c r="B3099" s="605" t="s">
        <v>13770</v>
      </c>
      <c r="C3099" s="604" t="s">
        <v>20</v>
      </c>
      <c r="D3099" s="604" t="s">
        <v>10155</v>
      </c>
      <c r="E3099" s="682" t="s">
        <v>13769</v>
      </c>
      <c r="F3099" s="682"/>
      <c r="G3099" s="603" t="s">
        <v>3</v>
      </c>
      <c r="H3099" s="602">
        <v>1</v>
      </c>
      <c r="I3099" s="601">
        <v>0.55000000000000004</v>
      </c>
      <c r="J3099" s="601">
        <v>0.55000000000000004</v>
      </c>
    </row>
    <row r="3100" spans="1:10" ht="24" customHeight="1">
      <c r="A3100" s="604" t="s">
        <v>13666</v>
      </c>
      <c r="B3100" s="605" t="s">
        <v>13772</v>
      </c>
      <c r="C3100" s="604" t="s">
        <v>20</v>
      </c>
      <c r="D3100" s="604" t="s">
        <v>10078</v>
      </c>
      <c r="E3100" s="682" t="s">
        <v>13678</v>
      </c>
      <c r="F3100" s="682"/>
      <c r="G3100" s="603" t="s">
        <v>3</v>
      </c>
      <c r="H3100" s="602">
        <v>1</v>
      </c>
      <c r="I3100" s="601">
        <v>0.63</v>
      </c>
      <c r="J3100" s="601">
        <v>0.63</v>
      </c>
    </row>
    <row r="3101" spans="1:10" ht="24" customHeight="1">
      <c r="A3101" s="604" t="s">
        <v>13666</v>
      </c>
      <c r="B3101" s="605" t="s">
        <v>13771</v>
      </c>
      <c r="C3101" s="604" t="s">
        <v>20</v>
      </c>
      <c r="D3101" s="604" t="s">
        <v>10220</v>
      </c>
      <c r="E3101" s="682" t="s">
        <v>13678</v>
      </c>
      <c r="F3101" s="682"/>
      <c r="G3101" s="603" t="s">
        <v>3</v>
      </c>
      <c r="H3101" s="602">
        <v>1</v>
      </c>
      <c r="I3101" s="601">
        <v>0.01</v>
      </c>
      <c r="J3101" s="601">
        <v>0.01</v>
      </c>
    </row>
    <row r="3102" spans="1:10" ht="24" customHeight="1">
      <c r="A3102" s="604" t="s">
        <v>13666</v>
      </c>
      <c r="B3102" s="605" t="s">
        <v>13766</v>
      </c>
      <c r="C3102" s="604" t="s">
        <v>20</v>
      </c>
      <c r="D3102" s="604" t="s">
        <v>12079</v>
      </c>
      <c r="E3102" s="682" t="s">
        <v>13765</v>
      </c>
      <c r="F3102" s="682"/>
      <c r="G3102" s="603" t="s">
        <v>3</v>
      </c>
      <c r="H3102" s="602">
        <v>1</v>
      </c>
      <c r="I3102" s="601">
        <v>0.06</v>
      </c>
      <c r="J3102" s="601">
        <v>0.06</v>
      </c>
    </row>
    <row r="3103" spans="1:10" ht="24" customHeight="1">
      <c r="A3103" s="604" t="s">
        <v>13666</v>
      </c>
      <c r="B3103" s="605" t="s">
        <v>13764</v>
      </c>
      <c r="C3103" s="604" t="s">
        <v>20</v>
      </c>
      <c r="D3103" s="604" t="s">
        <v>12694</v>
      </c>
      <c r="E3103" s="682" t="s">
        <v>13763</v>
      </c>
      <c r="F3103" s="682"/>
      <c r="G3103" s="603" t="s">
        <v>3</v>
      </c>
      <c r="H3103" s="602">
        <v>1</v>
      </c>
      <c r="I3103" s="601">
        <v>0.71</v>
      </c>
      <c r="J3103" s="601">
        <v>0.71</v>
      </c>
    </row>
    <row r="3104" spans="1:10" ht="25.5">
      <c r="A3104" s="600"/>
      <c r="B3104" s="600"/>
      <c r="C3104" s="600"/>
      <c r="D3104" s="600"/>
      <c r="E3104" s="600" t="s">
        <v>13662</v>
      </c>
      <c r="F3104" s="599">
        <v>6.5087470999999999</v>
      </c>
      <c r="G3104" s="600" t="s">
        <v>13661</v>
      </c>
      <c r="H3104" s="599">
        <v>5.47</v>
      </c>
      <c r="I3104" s="600" t="s">
        <v>13660</v>
      </c>
      <c r="J3104" s="599">
        <v>11.98</v>
      </c>
    </row>
    <row r="3105" spans="1:10" ht="15" thickBot="1">
      <c r="A3105" s="600"/>
      <c r="B3105" s="600"/>
      <c r="C3105" s="600"/>
      <c r="D3105" s="600"/>
      <c r="E3105" s="600" t="s">
        <v>13659</v>
      </c>
      <c r="F3105" s="599">
        <v>4.12</v>
      </c>
      <c r="G3105" s="600"/>
      <c r="H3105" s="683" t="s">
        <v>13658</v>
      </c>
      <c r="I3105" s="683"/>
      <c r="J3105" s="599">
        <v>19.02</v>
      </c>
    </row>
    <row r="3106" spans="1:10" ht="0.95" customHeight="1" thickTop="1">
      <c r="A3106" s="598"/>
      <c r="B3106" s="598"/>
      <c r="C3106" s="598"/>
      <c r="D3106" s="598"/>
      <c r="E3106" s="598"/>
      <c r="F3106" s="598"/>
      <c r="G3106" s="598"/>
      <c r="H3106" s="598"/>
      <c r="I3106" s="598"/>
      <c r="J3106" s="598"/>
    </row>
    <row r="3107" spans="1:10" ht="18" customHeight="1">
      <c r="A3107" s="613"/>
      <c r="B3107" s="611" t="s">
        <v>13677</v>
      </c>
      <c r="C3107" s="613" t="s">
        <v>13676</v>
      </c>
      <c r="D3107" s="613" t="s">
        <v>13675</v>
      </c>
      <c r="E3107" s="684" t="s">
        <v>13674</v>
      </c>
      <c r="F3107" s="684"/>
      <c r="G3107" s="612" t="s">
        <v>13673</v>
      </c>
      <c r="H3107" s="611" t="s">
        <v>13672</v>
      </c>
      <c r="I3107" s="611" t="s">
        <v>13671</v>
      </c>
      <c r="J3107" s="611" t="s">
        <v>13670</v>
      </c>
    </row>
    <row r="3108" spans="1:10" ht="48" customHeight="1">
      <c r="A3108" s="609" t="s">
        <v>13669</v>
      </c>
      <c r="B3108" s="610" t="s">
        <v>13958</v>
      </c>
      <c r="C3108" s="609" t="s">
        <v>20</v>
      </c>
      <c r="D3108" s="609" t="s">
        <v>1894</v>
      </c>
      <c r="E3108" s="685" t="s">
        <v>13667</v>
      </c>
      <c r="F3108" s="685"/>
      <c r="G3108" s="608" t="s">
        <v>3</v>
      </c>
      <c r="H3108" s="607">
        <v>1</v>
      </c>
      <c r="I3108" s="606">
        <v>0.26</v>
      </c>
      <c r="J3108" s="606">
        <v>0.26</v>
      </c>
    </row>
    <row r="3109" spans="1:10" ht="36" customHeight="1">
      <c r="A3109" s="604" t="s">
        <v>13666</v>
      </c>
      <c r="B3109" s="605" t="s">
        <v>13955</v>
      </c>
      <c r="C3109" s="604" t="s">
        <v>20</v>
      </c>
      <c r="D3109" s="604" t="s">
        <v>8539</v>
      </c>
      <c r="E3109" s="682" t="s">
        <v>13678</v>
      </c>
      <c r="F3109" s="682"/>
      <c r="G3109" s="603" t="s">
        <v>1</v>
      </c>
      <c r="H3109" s="602">
        <v>6.3999999999999997E-5</v>
      </c>
      <c r="I3109" s="601">
        <v>4186.5</v>
      </c>
      <c r="J3109" s="601">
        <v>0.26</v>
      </c>
    </row>
    <row r="3110" spans="1:10" ht="25.5">
      <c r="A3110" s="600"/>
      <c r="B3110" s="600"/>
      <c r="C3110" s="600"/>
      <c r="D3110" s="600"/>
      <c r="E3110" s="600" t="s">
        <v>13662</v>
      </c>
      <c r="F3110" s="599">
        <v>0</v>
      </c>
      <c r="G3110" s="600" t="s">
        <v>13661</v>
      </c>
      <c r="H3110" s="599">
        <v>0</v>
      </c>
      <c r="I3110" s="600" t="s">
        <v>13660</v>
      </c>
      <c r="J3110" s="599">
        <v>0</v>
      </c>
    </row>
    <row r="3111" spans="1:10" ht="15" thickBot="1">
      <c r="A3111" s="600"/>
      <c r="B3111" s="600"/>
      <c r="C3111" s="600"/>
      <c r="D3111" s="600"/>
      <c r="E3111" s="600" t="s">
        <v>13659</v>
      </c>
      <c r="F3111" s="599">
        <v>7.0000000000000007E-2</v>
      </c>
      <c r="G3111" s="600"/>
      <c r="H3111" s="683" t="s">
        <v>13658</v>
      </c>
      <c r="I3111" s="683"/>
      <c r="J3111" s="599">
        <v>0.33</v>
      </c>
    </row>
    <row r="3112" spans="1:10" ht="0.95" customHeight="1" thickTop="1">
      <c r="A3112" s="598"/>
      <c r="B3112" s="598"/>
      <c r="C3112" s="598"/>
      <c r="D3112" s="598"/>
      <c r="E3112" s="598"/>
      <c r="F3112" s="598"/>
      <c r="G3112" s="598"/>
      <c r="H3112" s="598"/>
      <c r="I3112" s="598"/>
      <c r="J3112" s="598"/>
    </row>
    <row r="3113" spans="1:10" ht="18" customHeight="1">
      <c r="A3113" s="613"/>
      <c r="B3113" s="611" t="s">
        <v>13677</v>
      </c>
      <c r="C3113" s="613" t="s">
        <v>13676</v>
      </c>
      <c r="D3113" s="613" t="s">
        <v>13675</v>
      </c>
      <c r="E3113" s="684" t="s">
        <v>13674</v>
      </c>
      <c r="F3113" s="684"/>
      <c r="G3113" s="612" t="s">
        <v>13673</v>
      </c>
      <c r="H3113" s="611" t="s">
        <v>13672</v>
      </c>
      <c r="I3113" s="611" t="s">
        <v>13671</v>
      </c>
      <c r="J3113" s="611" t="s">
        <v>13670</v>
      </c>
    </row>
    <row r="3114" spans="1:10" ht="36" customHeight="1">
      <c r="A3114" s="609" t="s">
        <v>13669</v>
      </c>
      <c r="B3114" s="610" t="s">
        <v>13957</v>
      </c>
      <c r="C3114" s="609" t="s">
        <v>20</v>
      </c>
      <c r="D3114" s="609" t="s">
        <v>1895</v>
      </c>
      <c r="E3114" s="685" t="s">
        <v>13667</v>
      </c>
      <c r="F3114" s="685"/>
      <c r="G3114" s="608" t="s">
        <v>3</v>
      </c>
      <c r="H3114" s="607">
        <v>1</v>
      </c>
      <c r="I3114" s="606">
        <v>0.03</v>
      </c>
      <c r="J3114" s="606">
        <v>0.03</v>
      </c>
    </row>
    <row r="3115" spans="1:10" ht="36" customHeight="1">
      <c r="A3115" s="604" t="s">
        <v>13666</v>
      </c>
      <c r="B3115" s="605" t="s">
        <v>13955</v>
      </c>
      <c r="C3115" s="604" t="s">
        <v>20</v>
      </c>
      <c r="D3115" s="604" t="s">
        <v>8539</v>
      </c>
      <c r="E3115" s="682" t="s">
        <v>13678</v>
      </c>
      <c r="F3115" s="682"/>
      <c r="G3115" s="603" t="s">
        <v>1</v>
      </c>
      <c r="H3115" s="602">
        <v>7.6000000000000001E-6</v>
      </c>
      <c r="I3115" s="601">
        <v>4186.5</v>
      </c>
      <c r="J3115" s="601">
        <v>0.03</v>
      </c>
    </row>
    <row r="3116" spans="1:10" ht="25.5">
      <c r="A3116" s="600"/>
      <c r="B3116" s="600"/>
      <c r="C3116" s="600"/>
      <c r="D3116" s="600"/>
      <c r="E3116" s="600" t="s">
        <v>13662</v>
      </c>
      <c r="F3116" s="599">
        <v>0</v>
      </c>
      <c r="G3116" s="600" t="s">
        <v>13661</v>
      </c>
      <c r="H3116" s="599">
        <v>0</v>
      </c>
      <c r="I3116" s="600" t="s">
        <v>13660</v>
      </c>
      <c r="J3116" s="599">
        <v>0</v>
      </c>
    </row>
    <row r="3117" spans="1:10" ht="15" thickBot="1">
      <c r="A3117" s="600"/>
      <c r="B3117" s="600"/>
      <c r="C3117" s="600"/>
      <c r="D3117" s="600"/>
      <c r="E3117" s="600" t="s">
        <v>13659</v>
      </c>
      <c r="F3117" s="599">
        <v>0</v>
      </c>
      <c r="G3117" s="600"/>
      <c r="H3117" s="683" t="s">
        <v>13658</v>
      </c>
      <c r="I3117" s="683"/>
      <c r="J3117" s="599">
        <v>0.03</v>
      </c>
    </row>
    <row r="3118" spans="1:10" ht="0.95" customHeight="1" thickTop="1">
      <c r="A3118" s="598"/>
      <c r="B3118" s="598"/>
      <c r="C3118" s="598"/>
      <c r="D3118" s="598"/>
      <c r="E3118" s="598"/>
      <c r="F3118" s="598"/>
      <c r="G3118" s="598"/>
      <c r="H3118" s="598"/>
      <c r="I3118" s="598"/>
      <c r="J3118" s="598"/>
    </row>
    <row r="3119" spans="1:10" ht="18" customHeight="1">
      <c r="A3119" s="613"/>
      <c r="B3119" s="611" t="s">
        <v>13677</v>
      </c>
      <c r="C3119" s="613" t="s">
        <v>13676</v>
      </c>
      <c r="D3119" s="613" t="s">
        <v>13675</v>
      </c>
      <c r="E3119" s="684" t="s">
        <v>13674</v>
      </c>
      <c r="F3119" s="684"/>
      <c r="G3119" s="612" t="s">
        <v>13673</v>
      </c>
      <c r="H3119" s="611" t="s">
        <v>13672</v>
      </c>
      <c r="I3119" s="611" t="s">
        <v>13671</v>
      </c>
      <c r="J3119" s="611" t="s">
        <v>13670</v>
      </c>
    </row>
    <row r="3120" spans="1:10" ht="48" customHeight="1">
      <c r="A3120" s="609" t="s">
        <v>13669</v>
      </c>
      <c r="B3120" s="610" t="s">
        <v>13956</v>
      </c>
      <c r="C3120" s="609" t="s">
        <v>20</v>
      </c>
      <c r="D3120" s="609" t="s">
        <v>1896</v>
      </c>
      <c r="E3120" s="685" t="s">
        <v>13667</v>
      </c>
      <c r="F3120" s="685"/>
      <c r="G3120" s="608" t="s">
        <v>3</v>
      </c>
      <c r="H3120" s="607">
        <v>1</v>
      </c>
      <c r="I3120" s="606">
        <v>0.25</v>
      </c>
      <c r="J3120" s="606">
        <v>0.25</v>
      </c>
    </row>
    <row r="3121" spans="1:10" ht="36" customHeight="1">
      <c r="A3121" s="604" t="s">
        <v>13666</v>
      </c>
      <c r="B3121" s="605" t="s">
        <v>13955</v>
      </c>
      <c r="C3121" s="604" t="s">
        <v>20</v>
      </c>
      <c r="D3121" s="604" t="s">
        <v>8539</v>
      </c>
      <c r="E3121" s="682" t="s">
        <v>13678</v>
      </c>
      <c r="F3121" s="682"/>
      <c r="G3121" s="603" t="s">
        <v>1</v>
      </c>
      <c r="H3121" s="602">
        <v>6.0000000000000002E-5</v>
      </c>
      <c r="I3121" s="601">
        <v>4186.5</v>
      </c>
      <c r="J3121" s="601">
        <v>0.25</v>
      </c>
    </row>
    <row r="3122" spans="1:10" ht="25.5">
      <c r="A3122" s="600"/>
      <c r="B3122" s="600"/>
      <c r="C3122" s="600"/>
      <c r="D3122" s="600"/>
      <c r="E3122" s="600" t="s">
        <v>13662</v>
      </c>
      <c r="F3122" s="599">
        <v>0</v>
      </c>
      <c r="G3122" s="600" t="s">
        <v>13661</v>
      </c>
      <c r="H3122" s="599">
        <v>0</v>
      </c>
      <c r="I3122" s="600" t="s">
        <v>13660</v>
      </c>
      <c r="J3122" s="599">
        <v>0</v>
      </c>
    </row>
    <row r="3123" spans="1:10" ht="15" thickBot="1">
      <c r="A3123" s="600"/>
      <c r="B3123" s="600"/>
      <c r="C3123" s="600"/>
      <c r="D3123" s="600"/>
      <c r="E3123" s="600" t="s">
        <v>13659</v>
      </c>
      <c r="F3123" s="599">
        <v>0.06</v>
      </c>
      <c r="G3123" s="600"/>
      <c r="H3123" s="683" t="s">
        <v>13658</v>
      </c>
      <c r="I3123" s="683"/>
      <c r="J3123" s="599">
        <v>0.31</v>
      </c>
    </row>
    <row r="3124" spans="1:10" ht="0.95" customHeight="1" thickTop="1">
      <c r="A3124" s="598"/>
      <c r="B3124" s="598"/>
      <c r="C3124" s="598"/>
      <c r="D3124" s="598"/>
      <c r="E3124" s="598"/>
      <c r="F3124" s="598"/>
      <c r="G3124" s="598"/>
      <c r="H3124" s="598"/>
      <c r="I3124" s="598"/>
      <c r="J3124" s="598"/>
    </row>
    <row r="3125" spans="1:10" ht="18" customHeight="1">
      <c r="A3125" s="613"/>
      <c r="B3125" s="611" t="s">
        <v>13677</v>
      </c>
      <c r="C3125" s="613" t="s">
        <v>13676</v>
      </c>
      <c r="D3125" s="613" t="s">
        <v>13675</v>
      </c>
      <c r="E3125" s="684" t="s">
        <v>13674</v>
      </c>
      <c r="F3125" s="684"/>
      <c r="G3125" s="612" t="s">
        <v>13673</v>
      </c>
      <c r="H3125" s="611" t="s">
        <v>13672</v>
      </c>
      <c r="I3125" s="611" t="s">
        <v>13671</v>
      </c>
      <c r="J3125" s="611" t="s">
        <v>13670</v>
      </c>
    </row>
    <row r="3126" spans="1:10" ht="48" customHeight="1">
      <c r="A3126" s="609" t="s">
        <v>13669</v>
      </c>
      <c r="B3126" s="610" t="s">
        <v>13954</v>
      </c>
      <c r="C3126" s="609" t="s">
        <v>20</v>
      </c>
      <c r="D3126" s="609" t="s">
        <v>1897</v>
      </c>
      <c r="E3126" s="685" t="s">
        <v>13667</v>
      </c>
      <c r="F3126" s="685"/>
      <c r="G3126" s="608" t="s">
        <v>3</v>
      </c>
      <c r="H3126" s="607">
        <v>1</v>
      </c>
      <c r="I3126" s="606">
        <v>1.02</v>
      </c>
      <c r="J3126" s="606">
        <v>1.02</v>
      </c>
    </row>
    <row r="3127" spans="1:10" ht="24" customHeight="1">
      <c r="A3127" s="604" t="s">
        <v>13666</v>
      </c>
      <c r="B3127" s="605" t="s">
        <v>13665</v>
      </c>
      <c r="C3127" s="604" t="s">
        <v>20</v>
      </c>
      <c r="D3127" s="604" t="s">
        <v>10042</v>
      </c>
      <c r="E3127" s="682" t="s">
        <v>13664</v>
      </c>
      <c r="F3127" s="682"/>
      <c r="G3127" s="603" t="s">
        <v>13663</v>
      </c>
      <c r="H3127" s="602">
        <v>1.25</v>
      </c>
      <c r="I3127" s="601">
        <v>0.82</v>
      </c>
      <c r="J3127" s="601">
        <v>1.02</v>
      </c>
    </row>
    <row r="3128" spans="1:10" ht="25.5">
      <c r="A3128" s="600"/>
      <c r="B3128" s="600"/>
      <c r="C3128" s="600"/>
      <c r="D3128" s="600"/>
      <c r="E3128" s="600" t="s">
        <v>13662</v>
      </c>
      <c r="F3128" s="599">
        <v>0</v>
      </c>
      <c r="G3128" s="600" t="s">
        <v>13661</v>
      </c>
      <c r="H3128" s="599">
        <v>0</v>
      </c>
      <c r="I3128" s="600" t="s">
        <v>13660</v>
      </c>
      <c r="J3128" s="599">
        <v>0</v>
      </c>
    </row>
    <row r="3129" spans="1:10" ht="15" thickBot="1">
      <c r="A3129" s="600"/>
      <c r="B3129" s="600"/>
      <c r="C3129" s="600"/>
      <c r="D3129" s="600"/>
      <c r="E3129" s="600" t="s">
        <v>13659</v>
      </c>
      <c r="F3129" s="599">
        <v>0.28000000000000003</v>
      </c>
      <c r="G3129" s="600"/>
      <c r="H3129" s="683" t="s">
        <v>13658</v>
      </c>
      <c r="I3129" s="683"/>
      <c r="J3129" s="599">
        <v>1.3</v>
      </c>
    </row>
    <row r="3130" spans="1:10" ht="0.95" customHeight="1" thickTop="1">
      <c r="A3130" s="598"/>
      <c r="B3130" s="598"/>
      <c r="C3130" s="598"/>
      <c r="D3130" s="598"/>
      <c r="E3130" s="598"/>
      <c r="F3130" s="598"/>
      <c r="G3130" s="598"/>
      <c r="H3130" s="598"/>
      <c r="I3130" s="598"/>
      <c r="J3130" s="598"/>
    </row>
    <row r="3131" spans="1:10" ht="18" customHeight="1">
      <c r="A3131" s="613"/>
      <c r="B3131" s="611" t="s">
        <v>13677</v>
      </c>
      <c r="C3131" s="613" t="s">
        <v>13676</v>
      </c>
      <c r="D3131" s="613" t="s">
        <v>13675</v>
      </c>
      <c r="E3131" s="684" t="s">
        <v>13674</v>
      </c>
      <c r="F3131" s="684"/>
      <c r="G3131" s="612" t="s">
        <v>13673</v>
      </c>
      <c r="H3131" s="611" t="s">
        <v>13672</v>
      </c>
      <c r="I3131" s="611" t="s">
        <v>13671</v>
      </c>
      <c r="J3131" s="611" t="s">
        <v>13670</v>
      </c>
    </row>
    <row r="3132" spans="1:10" ht="48" customHeight="1">
      <c r="A3132" s="609" t="s">
        <v>13669</v>
      </c>
      <c r="B3132" s="610" t="s">
        <v>13924</v>
      </c>
      <c r="C3132" s="609" t="s">
        <v>20</v>
      </c>
      <c r="D3132" s="609" t="s">
        <v>1671</v>
      </c>
      <c r="E3132" s="685" t="s">
        <v>13667</v>
      </c>
      <c r="F3132" s="685"/>
      <c r="G3132" s="608" t="s">
        <v>1617</v>
      </c>
      <c r="H3132" s="607">
        <v>1</v>
      </c>
      <c r="I3132" s="606">
        <v>1.2</v>
      </c>
      <c r="J3132" s="606">
        <v>1.2</v>
      </c>
    </row>
    <row r="3133" spans="1:10" ht="36" customHeight="1">
      <c r="A3133" s="617" t="s">
        <v>13683</v>
      </c>
      <c r="B3133" s="618" t="s">
        <v>13952</v>
      </c>
      <c r="C3133" s="617" t="s">
        <v>20</v>
      </c>
      <c r="D3133" s="617" t="s">
        <v>1951</v>
      </c>
      <c r="E3133" s="686" t="s">
        <v>13667</v>
      </c>
      <c r="F3133" s="686"/>
      <c r="G3133" s="616" t="s">
        <v>3</v>
      </c>
      <c r="H3133" s="615">
        <v>1</v>
      </c>
      <c r="I3133" s="614">
        <v>0.12</v>
      </c>
      <c r="J3133" s="614">
        <v>0.12</v>
      </c>
    </row>
    <row r="3134" spans="1:10" ht="48" customHeight="1">
      <c r="A3134" s="617" t="s">
        <v>13683</v>
      </c>
      <c r="B3134" s="618" t="s">
        <v>13953</v>
      </c>
      <c r="C3134" s="617" t="s">
        <v>20</v>
      </c>
      <c r="D3134" s="617" t="s">
        <v>1950</v>
      </c>
      <c r="E3134" s="686" t="s">
        <v>13667</v>
      </c>
      <c r="F3134" s="686"/>
      <c r="G3134" s="616" t="s">
        <v>3</v>
      </c>
      <c r="H3134" s="615">
        <v>1</v>
      </c>
      <c r="I3134" s="614">
        <v>1.08</v>
      </c>
      <c r="J3134" s="614">
        <v>1.08</v>
      </c>
    </row>
    <row r="3135" spans="1:10" ht="25.5">
      <c r="A3135" s="600"/>
      <c r="B3135" s="600"/>
      <c r="C3135" s="600"/>
      <c r="D3135" s="600"/>
      <c r="E3135" s="600" t="s">
        <v>13662</v>
      </c>
      <c r="F3135" s="599">
        <v>0</v>
      </c>
      <c r="G3135" s="600" t="s">
        <v>13661</v>
      </c>
      <c r="H3135" s="599">
        <v>0</v>
      </c>
      <c r="I3135" s="600" t="s">
        <v>13660</v>
      </c>
      <c r="J3135" s="599">
        <v>0</v>
      </c>
    </row>
    <row r="3136" spans="1:10" ht="15" thickBot="1">
      <c r="A3136" s="600"/>
      <c r="B3136" s="600"/>
      <c r="C3136" s="600"/>
      <c r="D3136" s="600"/>
      <c r="E3136" s="600" t="s">
        <v>13659</v>
      </c>
      <c r="F3136" s="599">
        <v>0.33</v>
      </c>
      <c r="G3136" s="600"/>
      <c r="H3136" s="683" t="s">
        <v>13658</v>
      </c>
      <c r="I3136" s="683"/>
      <c r="J3136" s="599">
        <v>1.53</v>
      </c>
    </row>
    <row r="3137" spans="1:10" ht="0.95" customHeight="1" thickTop="1">
      <c r="A3137" s="598"/>
      <c r="B3137" s="598"/>
      <c r="C3137" s="598"/>
      <c r="D3137" s="598"/>
      <c r="E3137" s="598"/>
      <c r="F3137" s="598"/>
      <c r="G3137" s="598"/>
      <c r="H3137" s="598"/>
      <c r="I3137" s="598"/>
      <c r="J3137" s="598"/>
    </row>
    <row r="3138" spans="1:10" ht="18" customHeight="1">
      <c r="A3138" s="613"/>
      <c r="B3138" s="611" t="s">
        <v>13677</v>
      </c>
      <c r="C3138" s="613" t="s">
        <v>13676</v>
      </c>
      <c r="D3138" s="613" t="s">
        <v>13675</v>
      </c>
      <c r="E3138" s="684" t="s">
        <v>13674</v>
      </c>
      <c r="F3138" s="684"/>
      <c r="G3138" s="612" t="s">
        <v>13673</v>
      </c>
      <c r="H3138" s="611" t="s">
        <v>13672</v>
      </c>
      <c r="I3138" s="611" t="s">
        <v>13671</v>
      </c>
      <c r="J3138" s="611" t="s">
        <v>13670</v>
      </c>
    </row>
    <row r="3139" spans="1:10" ht="48" customHeight="1">
      <c r="A3139" s="609" t="s">
        <v>13669</v>
      </c>
      <c r="B3139" s="610" t="s">
        <v>13925</v>
      </c>
      <c r="C3139" s="609" t="s">
        <v>20</v>
      </c>
      <c r="D3139" s="609" t="s">
        <v>1525</v>
      </c>
      <c r="E3139" s="685" t="s">
        <v>13667</v>
      </c>
      <c r="F3139" s="685"/>
      <c r="G3139" s="608" t="s">
        <v>1470</v>
      </c>
      <c r="H3139" s="607">
        <v>1</v>
      </c>
      <c r="I3139" s="606">
        <v>4.2699999999999996</v>
      </c>
      <c r="J3139" s="606">
        <v>4.2699999999999996</v>
      </c>
    </row>
    <row r="3140" spans="1:10" ht="36" customHeight="1">
      <c r="A3140" s="617" t="s">
        <v>13683</v>
      </c>
      <c r="B3140" s="618" t="s">
        <v>13952</v>
      </c>
      <c r="C3140" s="617" t="s">
        <v>20</v>
      </c>
      <c r="D3140" s="617" t="s">
        <v>1951</v>
      </c>
      <c r="E3140" s="686" t="s">
        <v>13667</v>
      </c>
      <c r="F3140" s="686"/>
      <c r="G3140" s="616" t="s">
        <v>3</v>
      </c>
      <c r="H3140" s="615">
        <v>1</v>
      </c>
      <c r="I3140" s="614">
        <v>0.12</v>
      </c>
      <c r="J3140" s="614">
        <v>0.12</v>
      </c>
    </row>
    <row r="3141" spans="1:10" ht="48" customHeight="1">
      <c r="A3141" s="617" t="s">
        <v>13683</v>
      </c>
      <c r="B3141" s="618" t="s">
        <v>13953</v>
      </c>
      <c r="C3141" s="617" t="s">
        <v>20</v>
      </c>
      <c r="D3141" s="617" t="s">
        <v>1950</v>
      </c>
      <c r="E3141" s="686" t="s">
        <v>13667</v>
      </c>
      <c r="F3141" s="686"/>
      <c r="G3141" s="616" t="s">
        <v>3</v>
      </c>
      <c r="H3141" s="615">
        <v>1</v>
      </c>
      <c r="I3141" s="614">
        <v>1.08</v>
      </c>
      <c r="J3141" s="614">
        <v>1.08</v>
      </c>
    </row>
    <row r="3142" spans="1:10" ht="48" customHeight="1">
      <c r="A3142" s="617" t="s">
        <v>13683</v>
      </c>
      <c r="B3142" s="618" t="s">
        <v>13949</v>
      </c>
      <c r="C3142" s="617" t="s">
        <v>20</v>
      </c>
      <c r="D3142" s="617" t="s">
        <v>1953</v>
      </c>
      <c r="E3142" s="686" t="s">
        <v>13667</v>
      </c>
      <c r="F3142" s="686"/>
      <c r="G3142" s="616" t="s">
        <v>3</v>
      </c>
      <c r="H3142" s="615">
        <v>1</v>
      </c>
      <c r="I3142" s="614">
        <v>2.0499999999999998</v>
      </c>
      <c r="J3142" s="614">
        <v>2.0499999999999998</v>
      </c>
    </row>
    <row r="3143" spans="1:10" ht="48" customHeight="1">
      <c r="A3143" s="617" t="s">
        <v>13683</v>
      </c>
      <c r="B3143" s="618" t="s">
        <v>13951</v>
      </c>
      <c r="C3143" s="617" t="s">
        <v>20</v>
      </c>
      <c r="D3143" s="617" t="s">
        <v>1952</v>
      </c>
      <c r="E3143" s="686" t="s">
        <v>13667</v>
      </c>
      <c r="F3143" s="686"/>
      <c r="G3143" s="616" t="s">
        <v>3</v>
      </c>
      <c r="H3143" s="615">
        <v>1</v>
      </c>
      <c r="I3143" s="614">
        <v>1.02</v>
      </c>
      <c r="J3143" s="614">
        <v>1.02</v>
      </c>
    </row>
    <row r="3144" spans="1:10" ht="25.5">
      <c r="A3144" s="600"/>
      <c r="B3144" s="600"/>
      <c r="C3144" s="600"/>
      <c r="D3144" s="600"/>
      <c r="E3144" s="600" t="s">
        <v>13662</v>
      </c>
      <c r="F3144" s="599">
        <v>0</v>
      </c>
      <c r="G3144" s="600" t="s">
        <v>13661</v>
      </c>
      <c r="H3144" s="599">
        <v>0</v>
      </c>
      <c r="I3144" s="600" t="s">
        <v>13660</v>
      </c>
      <c r="J3144" s="599">
        <v>0</v>
      </c>
    </row>
    <row r="3145" spans="1:10" ht="15" thickBot="1">
      <c r="A3145" s="600"/>
      <c r="B3145" s="600"/>
      <c r="C3145" s="600"/>
      <c r="D3145" s="600"/>
      <c r="E3145" s="600" t="s">
        <v>13659</v>
      </c>
      <c r="F3145" s="599">
        <v>1.18</v>
      </c>
      <c r="G3145" s="600"/>
      <c r="H3145" s="683" t="s">
        <v>13658</v>
      </c>
      <c r="I3145" s="683"/>
      <c r="J3145" s="599">
        <v>5.45</v>
      </c>
    </row>
    <row r="3146" spans="1:10" ht="0.95" customHeight="1" thickTop="1">
      <c r="A3146" s="598"/>
      <c r="B3146" s="598"/>
      <c r="C3146" s="598"/>
      <c r="D3146" s="598"/>
      <c r="E3146" s="598"/>
      <c r="F3146" s="598"/>
      <c r="G3146" s="598"/>
      <c r="H3146" s="598"/>
      <c r="I3146" s="598"/>
      <c r="J3146" s="598"/>
    </row>
    <row r="3147" spans="1:10" ht="18" customHeight="1">
      <c r="A3147" s="613"/>
      <c r="B3147" s="611" t="s">
        <v>13677</v>
      </c>
      <c r="C3147" s="613" t="s">
        <v>13676</v>
      </c>
      <c r="D3147" s="613" t="s">
        <v>13675</v>
      </c>
      <c r="E3147" s="684" t="s">
        <v>13674</v>
      </c>
      <c r="F3147" s="684"/>
      <c r="G3147" s="612" t="s">
        <v>13673</v>
      </c>
      <c r="H3147" s="611" t="s">
        <v>13672</v>
      </c>
      <c r="I3147" s="611" t="s">
        <v>13671</v>
      </c>
      <c r="J3147" s="611" t="s">
        <v>13670</v>
      </c>
    </row>
    <row r="3148" spans="1:10" ht="48" customHeight="1">
      <c r="A3148" s="609" t="s">
        <v>13669</v>
      </c>
      <c r="B3148" s="610" t="s">
        <v>13953</v>
      </c>
      <c r="C3148" s="609" t="s">
        <v>20</v>
      </c>
      <c r="D3148" s="609" t="s">
        <v>1950</v>
      </c>
      <c r="E3148" s="685" t="s">
        <v>13667</v>
      </c>
      <c r="F3148" s="685"/>
      <c r="G3148" s="608" t="s">
        <v>3</v>
      </c>
      <c r="H3148" s="607">
        <v>1</v>
      </c>
      <c r="I3148" s="606">
        <v>1.08</v>
      </c>
      <c r="J3148" s="606">
        <v>1.08</v>
      </c>
    </row>
    <row r="3149" spans="1:10" ht="36" customHeight="1">
      <c r="A3149" s="604" t="s">
        <v>13666</v>
      </c>
      <c r="B3149" s="605" t="s">
        <v>13950</v>
      </c>
      <c r="C3149" s="604" t="s">
        <v>20</v>
      </c>
      <c r="D3149" s="604" t="s">
        <v>8544</v>
      </c>
      <c r="E3149" s="682" t="s">
        <v>13678</v>
      </c>
      <c r="F3149" s="682"/>
      <c r="G3149" s="603" t="s">
        <v>1</v>
      </c>
      <c r="H3149" s="602">
        <v>6.3999999999999997E-5</v>
      </c>
      <c r="I3149" s="601">
        <v>17029.830000000002</v>
      </c>
      <c r="J3149" s="601">
        <v>1.08</v>
      </c>
    </row>
    <row r="3150" spans="1:10" ht="25.5">
      <c r="A3150" s="600"/>
      <c r="B3150" s="600"/>
      <c r="C3150" s="600"/>
      <c r="D3150" s="600"/>
      <c r="E3150" s="600" t="s">
        <v>13662</v>
      </c>
      <c r="F3150" s="599">
        <v>0</v>
      </c>
      <c r="G3150" s="600" t="s">
        <v>13661</v>
      </c>
      <c r="H3150" s="599">
        <v>0</v>
      </c>
      <c r="I3150" s="600" t="s">
        <v>13660</v>
      </c>
      <c r="J3150" s="599">
        <v>0</v>
      </c>
    </row>
    <row r="3151" spans="1:10" ht="15" thickBot="1">
      <c r="A3151" s="600"/>
      <c r="B3151" s="600"/>
      <c r="C3151" s="600"/>
      <c r="D3151" s="600"/>
      <c r="E3151" s="600" t="s">
        <v>13659</v>
      </c>
      <c r="F3151" s="599">
        <v>0.28999999999999998</v>
      </c>
      <c r="G3151" s="600"/>
      <c r="H3151" s="683" t="s">
        <v>13658</v>
      </c>
      <c r="I3151" s="683"/>
      <c r="J3151" s="599">
        <v>1.37</v>
      </c>
    </row>
    <row r="3152" spans="1:10" ht="0.95" customHeight="1" thickTop="1">
      <c r="A3152" s="598"/>
      <c r="B3152" s="598"/>
      <c r="C3152" s="598"/>
      <c r="D3152" s="598"/>
      <c r="E3152" s="598"/>
      <c r="F3152" s="598"/>
      <c r="G3152" s="598"/>
      <c r="H3152" s="598"/>
      <c r="I3152" s="598"/>
      <c r="J3152" s="598"/>
    </row>
    <row r="3153" spans="1:10" ht="18" customHeight="1">
      <c r="A3153" s="613"/>
      <c r="B3153" s="611" t="s">
        <v>13677</v>
      </c>
      <c r="C3153" s="613" t="s">
        <v>13676</v>
      </c>
      <c r="D3153" s="613" t="s">
        <v>13675</v>
      </c>
      <c r="E3153" s="684" t="s">
        <v>13674</v>
      </c>
      <c r="F3153" s="684"/>
      <c r="G3153" s="612" t="s">
        <v>13673</v>
      </c>
      <c r="H3153" s="611" t="s">
        <v>13672</v>
      </c>
      <c r="I3153" s="611" t="s">
        <v>13671</v>
      </c>
      <c r="J3153" s="611" t="s">
        <v>13670</v>
      </c>
    </row>
    <row r="3154" spans="1:10" ht="36" customHeight="1">
      <c r="A3154" s="609" t="s">
        <v>13669</v>
      </c>
      <c r="B3154" s="610" t="s">
        <v>13952</v>
      </c>
      <c r="C3154" s="609" t="s">
        <v>20</v>
      </c>
      <c r="D3154" s="609" t="s">
        <v>1951</v>
      </c>
      <c r="E3154" s="685" t="s">
        <v>13667</v>
      </c>
      <c r="F3154" s="685"/>
      <c r="G3154" s="608" t="s">
        <v>3</v>
      </c>
      <c r="H3154" s="607">
        <v>1</v>
      </c>
      <c r="I3154" s="606">
        <v>0.12</v>
      </c>
      <c r="J3154" s="606">
        <v>0.12</v>
      </c>
    </row>
    <row r="3155" spans="1:10" ht="36" customHeight="1">
      <c r="A3155" s="604" t="s">
        <v>13666</v>
      </c>
      <c r="B3155" s="605" t="s">
        <v>13950</v>
      </c>
      <c r="C3155" s="604" t="s">
        <v>20</v>
      </c>
      <c r="D3155" s="604" t="s">
        <v>8544</v>
      </c>
      <c r="E3155" s="682" t="s">
        <v>13678</v>
      </c>
      <c r="F3155" s="682"/>
      <c r="G3155" s="603" t="s">
        <v>1</v>
      </c>
      <c r="H3155" s="602">
        <v>7.6000000000000001E-6</v>
      </c>
      <c r="I3155" s="601">
        <v>17029.830000000002</v>
      </c>
      <c r="J3155" s="601">
        <v>0.12</v>
      </c>
    </row>
    <row r="3156" spans="1:10" ht="25.5">
      <c r="A3156" s="600"/>
      <c r="B3156" s="600"/>
      <c r="C3156" s="600"/>
      <c r="D3156" s="600"/>
      <c r="E3156" s="600" t="s">
        <v>13662</v>
      </c>
      <c r="F3156" s="599">
        <v>0</v>
      </c>
      <c r="G3156" s="600" t="s">
        <v>13661</v>
      </c>
      <c r="H3156" s="599">
        <v>0</v>
      </c>
      <c r="I3156" s="600" t="s">
        <v>13660</v>
      </c>
      <c r="J3156" s="599">
        <v>0</v>
      </c>
    </row>
    <row r="3157" spans="1:10" ht="15" thickBot="1">
      <c r="A3157" s="600"/>
      <c r="B3157" s="600"/>
      <c r="C3157" s="600"/>
      <c r="D3157" s="600"/>
      <c r="E3157" s="600" t="s">
        <v>13659</v>
      </c>
      <c r="F3157" s="599">
        <v>0.03</v>
      </c>
      <c r="G3157" s="600"/>
      <c r="H3157" s="683" t="s">
        <v>13658</v>
      </c>
      <c r="I3157" s="683"/>
      <c r="J3157" s="599">
        <v>0.15</v>
      </c>
    </row>
    <row r="3158" spans="1:10" ht="0.95" customHeight="1" thickTop="1">
      <c r="A3158" s="598"/>
      <c r="B3158" s="598"/>
      <c r="C3158" s="598"/>
      <c r="D3158" s="598"/>
      <c r="E3158" s="598"/>
      <c r="F3158" s="598"/>
      <c r="G3158" s="598"/>
      <c r="H3158" s="598"/>
      <c r="I3158" s="598"/>
      <c r="J3158" s="598"/>
    </row>
    <row r="3159" spans="1:10" ht="18" customHeight="1">
      <c r="A3159" s="613"/>
      <c r="B3159" s="611" t="s">
        <v>13677</v>
      </c>
      <c r="C3159" s="613" t="s">
        <v>13676</v>
      </c>
      <c r="D3159" s="613" t="s">
        <v>13675</v>
      </c>
      <c r="E3159" s="684" t="s">
        <v>13674</v>
      </c>
      <c r="F3159" s="684"/>
      <c r="G3159" s="612" t="s">
        <v>13673</v>
      </c>
      <c r="H3159" s="611" t="s">
        <v>13672</v>
      </c>
      <c r="I3159" s="611" t="s">
        <v>13671</v>
      </c>
      <c r="J3159" s="611" t="s">
        <v>13670</v>
      </c>
    </row>
    <row r="3160" spans="1:10" ht="48" customHeight="1">
      <c r="A3160" s="609" t="s">
        <v>13669</v>
      </c>
      <c r="B3160" s="610" t="s">
        <v>13951</v>
      </c>
      <c r="C3160" s="609" t="s">
        <v>20</v>
      </c>
      <c r="D3160" s="609" t="s">
        <v>1952</v>
      </c>
      <c r="E3160" s="685" t="s">
        <v>13667</v>
      </c>
      <c r="F3160" s="685"/>
      <c r="G3160" s="608" t="s">
        <v>3</v>
      </c>
      <c r="H3160" s="607">
        <v>1</v>
      </c>
      <c r="I3160" s="606">
        <v>1.02</v>
      </c>
      <c r="J3160" s="606">
        <v>1.02</v>
      </c>
    </row>
    <row r="3161" spans="1:10" ht="36" customHeight="1">
      <c r="A3161" s="604" t="s">
        <v>13666</v>
      </c>
      <c r="B3161" s="605" t="s">
        <v>13950</v>
      </c>
      <c r="C3161" s="604" t="s">
        <v>20</v>
      </c>
      <c r="D3161" s="604" t="s">
        <v>8544</v>
      </c>
      <c r="E3161" s="682" t="s">
        <v>13678</v>
      </c>
      <c r="F3161" s="682"/>
      <c r="G3161" s="603" t="s">
        <v>1</v>
      </c>
      <c r="H3161" s="602">
        <v>6.0000000000000002E-5</v>
      </c>
      <c r="I3161" s="601">
        <v>17029.830000000002</v>
      </c>
      <c r="J3161" s="601">
        <v>1.02</v>
      </c>
    </row>
    <row r="3162" spans="1:10" ht="25.5">
      <c r="A3162" s="600"/>
      <c r="B3162" s="600"/>
      <c r="C3162" s="600"/>
      <c r="D3162" s="600"/>
      <c r="E3162" s="600" t="s">
        <v>13662</v>
      </c>
      <c r="F3162" s="599">
        <v>0</v>
      </c>
      <c r="G3162" s="600" t="s">
        <v>13661</v>
      </c>
      <c r="H3162" s="599">
        <v>0</v>
      </c>
      <c r="I3162" s="600" t="s">
        <v>13660</v>
      </c>
      <c r="J3162" s="599">
        <v>0</v>
      </c>
    </row>
    <row r="3163" spans="1:10" ht="15" thickBot="1">
      <c r="A3163" s="600"/>
      <c r="B3163" s="600"/>
      <c r="C3163" s="600"/>
      <c r="D3163" s="600"/>
      <c r="E3163" s="600" t="s">
        <v>13659</v>
      </c>
      <c r="F3163" s="599">
        <v>0.28000000000000003</v>
      </c>
      <c r="G3163" s="600"/>
      <c r="H3163" s="683" t="s">
        <v>13658</v>
      </c>
      <c r="I3163" s="683"/>
      <c r="J3163" s="599">
        <v>1.3</v>
      </c>
    </row>
    <row r="3164" spans="1:10" ht="0.95" customHeight="1" thickTop="1">
      <c r="A3164" s="598"/>
      <c r="B3164" s="598"/>
      <c r="C3164" s="598"/>
      <c r="D3164" s="598"/>
      <c r="E3164" s="598"/>
      <c r="F3164" s="598"/>
      <c r="G3164" s="598"/>
      <c r="H3164" s="598"/>
      <c r="I3164" s="598"/>
      <c r="J3164" s="598"/>
    </row>
    <row r="3165" spans="1:10" ht="18" customHeight="1">
      <c r="A3165" s="613"/>
      <c r="B3165" s="611" t="s">
        <v>13677</v>
      </c>
      <c r="C3165" s="613" t="s">
        <v>13676</v>
      </c>
      <c r="D3165" s="613" t="s">
        <v>13675</v>
      </c>
      <c r="E3165" s="684" t="s">
        <v>13674</v>
      </c>
      <c r="F3165" s="684"/>
      <c r="G3165" s="612" t="s">
        <v>13673</v>
      </c>
      <c r="H3165" s="611" t="s">
        <v>13672</v>
      </c>
      <c r="I3165" s="611" t="s">
        <v>13671</v>
      </c>
      <c r="J3165" s="611" t="s">
        <v>13670</v>
      </c>
    </row>
    <row r="3166" spans="1:10" ht="48" customHeight="1">
      <c r="A3166" s="609" t="s">
        <v>13669</v>
      </c>
      <c r="B3166" s="610" t="s">
        <v>13949</v>
      </c>
      <c r="C3166" s="609" t="s">
        <v>20</v>
      </c>
      <c r="D3166" s="609" t="s">
        <v>1953</v>
      </c>
      <c r="E3166" s="685" t="s">
        <v>13667</v>
      </c>
      <c r="F3166" s="685"/>
      <c r="G3166" s="608" t="s">
        <v>3</v>
      </c>
      <c r="H3166" s="607">
        <v>1</v>
      </c>
      <c r="I3166" s="606">
        <v>2.0499999999999998</v>
      </c>
      <c r="J3166" s="606">
        <v>2.0499999999999998</v>
      </c>
    </row>
    <row r="3167" spans="1:10" ht="24" customHeight="1">
      <c r="A3167" s="604" t="s">
        <v>13666</v>
      </c>
      <c r="B3167" s="605" t="s">
        <v>13665</v>
      </c>
      <c r="C3167" s="604" t="s">
        <v>20</v>
      </c>
      <c r="D3167" s="604" t="s">
        <v>10042</v>
      </c>
      <c r="E3167" s="682" t="s">
        <v>13664</v>
      </c>
      <c r="F3167" s="682"/>
      <c r="G3167" s="603" t="s">
        <v>13663</v>
      </c>
      <c r="H3167" s="602">
        <v>2.5</v>
      </c>
      <c r="I3167" s="601">
        <v>0.82</v>
      </c>
      <c r="J3167" s="601">
        <v>2.0499999999999998</v>
      </c>
    </row>
    <row r="3168" spans="1:10" ht="25.5">
      <c r="A3168" s="600"/>
      <c r="B3168" s="600"/>
      <c r="C3168" s="600"/>
      <c r="D3168" s="600"/>
      <c r="E3168" s="600" t="s">
        <v>13662</v>
      </c>
      <c r="F3168" s="599">
        <v>0</v>
      </c>
      <c r="G3168" s="600" t="s">
        <v>13661</v>
      </c>
      <c r="H3168" s="599">
        <v>0</v>
      </c>
      <c r="I3168" s="600" t="s">
        <v>13660</v>
      </c>
      <c r="J3168" s="599">
        <v>0</v>
      </c>
    </row>
    <row r="3169" spans="1:10" ht="15" thickBot="1">
      <c r="A3169" s="600"/>
      <c r="B3169" s="600"/>
      <c r="C3169" s="600"/>
      <c r="D3169" s="600"/>
      <c r="E3169" s="600" t="s">
        <v>13659</v>
      </c>
      <c r="F3169" s="599">
        <v>0.56000000000000005</v>
      </c>
      <c r="G3169" s="600"/>
      <c r="H3169" s="683" t="s">
        <v>13658</v>
      </c>
      <c r="I3169" s="683"/>
      <c r="J3169" s="599">
        <v>2.61</v>
      </c>
    </row>
    <row r="3170" spans="1:10" ht="0.95" customHeight="1" thickTop="1">
      <c r="A3170" s="598"/>
      <c r="B3170" s="598"/>
      <c r="C3170" s="598"/>
      <c r="D3170" s="598"/>
      <c r="E3170" s="598"/>
      <c r="F3170" s="598"/>
      <c r="G3170" s="598"/>
      <c r="H3170" s="598"/>
      <c r="I3170" s="598"/>
      <c r="J3170" s="598"/>
    </row>
    <row r="3171" spans="1:10" ht="18" customHeight="1">
      <c r="A3171" s="613"/>
      <c r="B3171" s="611" t="s">
        <v>13677</v>
      </c>
      <c r="C3171" s="613" t="s">
        <v>13676</v>
      </c>
      <c r="D3171" s="613" t="s">
        <v>13675</v>
      </c>
      <c r="E3171" s="684" t="s">
        <v>13674</v>
      </c>
      <c r="F3171" s="684"/>
      <c r="G3171" s="612" t="s">
        <v>13673</v>
      </c>
      <c r="H3171" s="611" t="s">
        <v>13672</v>
      </c>
      <c r="I3171" s="611" t="s">
        <v>13671</v>
      </c>
      <c r="J3171" s="611" t="s">
        <v>13670</v>
      </c>
    </row>
    <row r="3172" spans="1:10" ht="24" customHeight="1">
      <c r="A3172" s="609" t="s">
        <v>13669</v>
      </c>
      <c r="B3172" s="610" t="s">
        <v>13948</v>
      </c>
      <c r="C3172" s="609" t="s">
        <v>20</v>
      </c>
      <c r="D3172" s="609" t="s">
        <v>7673</v>
      </c>
      <c r="E3172" s="685" t="s">
        <v>13690</v>
      </c>
      <c r="F3172" s="685"/>
      <c r="G3172" s="608" t="s">
        <v>3</v>
      </c>
      <c r="H3172" s="607">
        <v>1</v>
      </c>
      <c r="I3172" s="606">
        <v>17.41</v>
      </c>
      <c r="J3172" s="606">
        <v>17.41</v>
      </c>
    </row>
    <row r="3173" spans="1:10" ht="24" customHeight="1">
      <c r="A3173" s="617" t="s">
        <v>13683</v>
      </c>
      <c r="B3173" s="618" t="s">
        <v>13884</v>
      </c>
      <c r="C3173" s="617" t="s">
        <v>20</v>
      </c>
      <c r="D3173" s="617" t="s">
        <v>7774</v>
      </c>
      <c r="E3173" s="686" t="s">
        <v>13690</v>
      </c>
      <c r="F3173" s="686"/>
      <c r="G3173" s="616" t="s">
        <v>3</v>
      </c>
      <c r="H3173" s="615">
        <v>1</v>
      </c>
      <c r="I3173" s="614">
        <v>0.11</v>
      </c>
      <c r="J3173" s="614">
        <v>0.11</v>
      </c>
    </row>
    <row r="3174" spans="1:10" ht="24" customHeight="1">
      <c r="A3174" s="604" t="s">
        <v>13666</v>
      </c>
      <c r="B3174" s="605" t="s">
        <v>13773</v>
      </c>
      <c r="C3174" s="604" t="s">
        <v>20</v>
      </c>
      <c r="D3174" s="604" t="s">
        <v>8243</v>
      </c>
      <c r="E3174" s="682" t="s">
        <v>13769</v>
      </c>
      <c r="F3174" s="682"/>
      <c r="G3174" s="603" t="s">
        <v>3</v>
      </c>
      <c r="H3174" s="602">
        <v>1</v>
      </c>
      <c r="I3174" s="601">
        <v>0.96</v>
      </c>
      <c r="J3174" s="601">
        <v>0.96</v>
      </c>
    </row>
    <row r="3175" spans="1:10" ht="24" customHeight="1">
      <c r="A3175" s="604" t="s">
        <v>13666</v>
      </c>
      <c r="B3175" s="605" t="s">
        <v>13883</v>
      </c>
      <c r="C3175" s="604" t="s">
        <v>20</v>
      </c>
      <c r="D3175" s="604" t="s">
        <v>9043</v>
      </c>
      <c r="E3175" s="682" t="s">
        <v>13767</v>
      </c>
      <c r="F3175" s="682"/>
      <c r="G3175" s="603" t="s">
        <v>3</v>
      </c>
      <c r="H3175" s="602">
        <v>1</v>
      </c>
      <c r="I3175" s="601">
        <v>13.49</v>
      </c>
      <c r="J3175" s="601">
        <v>13.49</v>
      </c>
    </row>
    <row r="3176" spans="1:10" ht="24" customHeight="1">
      <c r="A3176" s="604" t="s">
        <v>13666</v>
      </c>
      <c r="B3176" s="605" t="s">
        <v>13770</v>
      </c>
      <c r="C3176" s="604" t="s">
        <v>20</v>
      </c>
      <c r="D3176" s="604" t="s">
        <v>10155</v>
      </c>
      <c r="E3176" s="682" t="s">
        <v>13769</v>
      </c>
      <c r="F3176" s="682"/>
      <c r="G3176" s="603" t="s">
        <v>3</v>
      </c>
      <c r="H3176" s="602">
        <v>1</v>
      </c>
      <c r="I3176" s="601">
        <v>0.55000000000000004</v>
      </c>
      <c r="J3176" s="601">
        <v>0.55000000000000004</v>
      </c>
    </row>
    <row r="3177" spans="1:10" ht="24" customHeight="1">
      <c r="A3177" s="604" t="s">
        <v>13666</v>
      </c>
      <c r="B3177" s="605" t="s">
        <v>13811</v>
      </c>
      <c r="C3177" s="604" t="s">
        <v>20</v>
      </c>
      <c r="D3177" s="604" t="s">
        <v>10222</v>
      </c>
      <c r="E3177" s="682" t="s">
        <v>13678</v>
      </c>
      <c r="F3177" s="682"/>
      <c r="G3177" s="603" t="s">
        <v>3</v>
      </c>
      <c r="H3177" s="602">
        <v>1</v>
      </c>
      <c r="I3177" s="601">
        <v>0.57999999999999996</v>
      </c>
      <c r="J3177" s="601">
        <v>0.57999999999999996</v>
      </c>
    </row>
    <row r="3178" spans="1:10" ht="24" customHeight="1">
      <c r="A3178" s="604" t="s">
        <v>13666</v>
      </c>
      <c r="B3178" s="605" t="s">
        <v>13812</v>
      </c>
      <c r="C3178" s="604" t="s">
        <v>20</v>
      </c>
      <c r="D3178" s="604" t="s">
        <v>10080</v>
      </c>
      <c r="E3178" s="682" t="s">
        <v>13678</v>
      </c>
      <c r="F3178" s="682"/>
      <c r="G3178" s="603" t="s">
        <v>3</v>
      </c>
      <c r="H3178" s="602">
        <v>1</v>
      </c>
      <c r="I3178" s="601">
        <v>0.95</v>
      </c>
      <c r="J3178" s="601">
        <v>0.95</v>
      </c>
    </row>
    <row r="3179" spans="1:10" ht="24" customHeight="1">
      <c r="A3179" s="604" t="s">
        <v>13666</v>
      </c>
      <c r="B3179" s="605" t="s">
        <v>13766</v>
      </c>
      <c r="C3179" s="604" t="s">
        <v>20</v>
      </c>
      <c r="D3179" s="604" t="s">
        <v>12079</v>
      </c>
      <c r="E3179" s="682" t="s">
        <v>13765</v>
      </c>
      <c r="F3179" s="682"/>
      <c r="G3179" s="603" t="s">
        <v>3</v>
      </c>
      <c r="H3179" s="602">
        <v>1</v>
      </c>
      <c r="I3179" s="601">
        <v>0.06</v>
      </c>
      <c r="J3179" s="601">
        <v>0.06</v>
      </c>
    </row>
    <row r="3180" spans="1:10" ht="24" customHeight="1">
      <c r="A3180" s="604" t="s">
        <v>13666</v>
      </c>
      <c r="B3180" s="605" t="s">
        <v>13764</v>
      </c>
      <c r="C3180" s="604" t="s">
        <v>20</v>
      </c>
      <c r="D3180" s="604" t="s">
        <v>12694</v>
      </c>
      <c r="E3180" s="682" t="s">
        <v>13763</v>
      </c>
      <c r="F3180" s="682"/>
      <c r="G3180" s="603" t="s">
        <v>3</v>
      </c>
      <c r="H3180" s="602">
        <v>1</v>
      </c>
      <c r="I3180" s="601">
        <v>0.71</v>
      </c>
      <c r="J3180" s="601">
        <v>0.71</v>
      </c>
    </row>
    <row r="3181" spans="1:10" ht="25.5">
      <c r="A3181" s="600"/>
      <c r="B3181" s="600"/>
      <c r="C3181" s="600"/>
      <c r="D3181" s="600"/>
      <c r="E3181" s="600" t="s">
        <v>13662</v>
      </c>
      <c r="F3181" s="599">
        <v>7.3888949000000004</v>
      </c>
      <c r="G3181" s="600" t="s">
        <v>13661</v>
      </c>
      <c r="H3181" s="599">
        <v>6.21</v>
      </c>
      <c r="I3181" s="600" t="s">
        <v>13660</v>
      </c>
      <c r="J3181" s="599">
        <v>13.6</v>
      </c>
    </row>
    <row r="3182" spans="1:10" ht="15" thickBot="1">
      <c r="A3182" s="600"/>
      <c r="B3182" s="600"/>
      <c r="C3182" s="600"/>
      <c r="D3182" s="600"/>
      <c r="E3182" s="600" t="s">
        <v>13659</v>
      </c>
      <c r="F3182" s="599">
        <v>4.82</v>
      </c>
      <c r="G3182" s="600"/>
      <c r="H3182" s="683" t="s">
        <v>13658</v>
      </c>
      <c r="I3182" s="683"/>
      <c r="J3182" s="599">
        <v>22.23</v>
      </c>
    </row>
    <row r="3183" spans="1:10" ht="0.95" customHeight="1" thickTop="1">
      <c r="A3183" s="598"/>
      <c r="B3183" s="598"/>
      <c r="C3183" s="598"/>
      <c r="D3183" s="598"/>
      <c r="E3183" s="598"/>
      <c r="F3183" s="598"/>
      <c r="G3183" s="598"/>
      <c r="H3183" s="598"/>
      <c r="I3183" s="598"/>
      <c r="J3183" s="598"/>
    </row>
    <row r="3184" spans="1:10" ht="18" customHeight="1">
      <c r="A3184" s="613"/>
      <c r="B3184" s="611" t="s">
        <v>13677</v>
      </c>
      <c r="C3184" s="613" t="s">
        <v>13676</v>
      </c>
      <c r="D3184" s="613" t="s">
        <v>13675</v>
      </c>
      <c r="E3184" s="684" t="s">
        <v>13674</v>
      </c>
      <c r="F3184" s="684"/>
      <c r="G3184" s="612" t="s">
        <v>13673</v>
      </c>
      <c r="H3184" s="611" t="s">
        <v>13672</v>
      </c>
      <c r="I3184" s="611" t="s">
        <v>13671</v>
      </c>
      <c r="J3184" s="611" t="s">
        <v>13670</v>
      </c>
    </row>
    <row r="3185" spans="1:10" ht="60" customHeight="1">
      <c r="A3185" s="609" t="s">
        <v>13669</v>
      </c>
      <c r="B3185" s="610" t="s">
        <v>13947</v>
      </c>
      <c r="C3185" s="609" t="s">
        <v>20</v>
      </c>
      <c r="D3185" s="609" t="s">
        <v>1638</v>
      </c>
      <c r="E3185" s="685" t="s">
        <v>13667</v>
      </c>
      <c r="F3185" s="685"/>
      <c r="G3185" s="608" t="s">
        <v>1617</v>
      </c>
      <c r="H3185" s="607">
        <v>1</v>
      </c>
      <c r="I3185" s="606">
        <v>34.31</v>
      </c>
      <c r="J3185" s="606">
        <v>34.31</v>
      </c>
    </row>
    <row r="3186" spans="1:10" ht="60" customHeight="1">
      <c r="A3186" s="617" t="s">
        <v>13683</v>
      </c>
      <c r="B3186" s="618" t="s">
        <v>13944</v>
      </c>
      <c r="C3186" s="617" t="s">
        <v>20</v>
      </c>
      <c r="D3186" s="617" t="s">
        <v>2107</v>
      </c>
      <c r="E3186" s="686" t="s">
        <v>13667</v>
      </c>
      <c r="F3186" s="686"/>
      <c r="G3186" s="616" t="s">
        <v>3</v>
      </c>
      <c r="H3186" s="615">
        <v>1</v>
      </c>
      <c r="I3186" s="614">
        <v>1.26</v>
      </c>
      <c r="J3186" s="614">
        <v>1.26</v>
      </c>
    </row>
    <row r="3187" spans="1:10" ht="60" customHeight="1">
      <c r="A3187" s="617" t="s">
        <v>13683</v>
      </c>
      <c r="B3187" s="618" t="s">
        <v>13943</v>
      </c>
      <c r="C3187" s="617" t="s">
        <v>20</v>
      </c>
      <c r="D3187" s="617" t="s">
        <v>2106</v>
      </c>
      <c r="E3187" s="686" t="s">
        <v>13667</v>
      </c>
      <c r="F3187" s="686"/>
      <c r="G3187" s="616" t="s">
        <v>3</v>
      </c>
      <c r="H3187" s="615">
        <v>1</v>
      </c>
      <c r="I3187" s="614">
        <v>3.27</v>
      </c>
      <c r="J3187" s="614">
        <v>3.27</v>
      </c>
    </row>
    <row r="3188" spans="1:10" ht="60" customHeight="1">
      <c r="A3188" s="617" t="s">
        <v>13683</v>
      </c>
      <c r="B3188" s="618" t="s">
        <v>13945</v>
      </c>
      <c r="C3188" s="617" t="s">
        <v>20</v>
      </c>
      <c r="D3188" s="617" t="s">
        <v>2105</v>
      </c>
      <c r="E3188" s="686" t="s">
        <v>13667</v>
      </c>
      <c r="F3188" s="686"/>
      <c r="G3188" s="616" t="s">
        <v>3</v>
      </c>
      <c r="H3188" s="615">
        <v>1</v>
      </c>
      <c r="I3188" s="614">
        <v>15.59</v>
      </c>
      <c r="J3188" s="614">
        <v>15.59</v>
      </c>
    </row>
    <row r="3189" spans="1:10" ht="24" customHeight="1">
      <c r="A3189" s="617" t="s">
        <v>13683</v>
      </c>
      <c r="B3189" s="618" t="s">
        <v>13803</v>
      </c>
      <c r="C3189" s="617" t="s">
        <v>20</v>
      </c>
      <c r="D3189" s="617" t="s">
        <v>7691</v>
      </c>
      <c r="E3189" s="686" t="s">
        <v>13690</v>
      </c>
      <c r="F3189" s="686"/>
      <c r="G3189" s="616" t="s">
        <v>3</v>
      </c>
      <c r="H3189" s="615">
        <v>1</v>
      </c>
      <c r="I3189" s="614">
        <v>14.19</v>
      </c>
      <c r="J3189" s="614">
        <v>14.19</v>
      </c>
    </row>
    <row r="3190" spans="1:10" ht="25.5">
      <c r="A3190" s="600"/>
      <c r="B3190" s="600"/>
      <c r="C3190" s="600"/>
      <c r="D3190" s="600"/>
      <c r="E3190" s="600" t="s">
        <v>13662</v>
      </c>
      <c r="F3190" s="599">
        <v>6.1230034</v>
      </c>
      <c r="G3190" s="600" t="s">
        <v>13661</v>
      </c>
      <c r="H3190" s="599">
        <v>5.15</v>
      </c>
      <c r="I3190" s="600" t="s">
        <v>13660</v>
      </c>
      <c r="J3190" s="599">
        <v>11.27</v>
      </c>
    </row>
    <row r="3191" spans="1:10" ht="15" thickBot="1">
      <c r="A3191" s="600"/>
      <c r="B3191" s="600"/>
      <c r="C3191" s="600"/>
      <c r="D3191" s="600"/>
      <c r="E3191" s="600" t="s">
        <v>13659</v>
      </c>
      <c r="F3191" s="599">
        <v>9.5</v>
      </c>
      <c r="G3191" s="600"/>
      <c r="H3191" s="683" t="s">
        <v>13658</v>
      </c>
      <c r="I3191" s="683"/>
      <c r="J3191" s="599">
        <v>43.81</v>
      </c>
    </row>
    <row r="3192" spans="1:10" ht="0.95" customHeight="1" thickTop="1">
      <c r="A3192" s="598"/>
      <c r="B3192" s="598"/>
      <c r="C3192" s="598"/>
      <c r="D3192" s="598"/>
      <c r="E3192" s="598"/>
      <c r="F3192" s="598"/>
      <c r="G3192" s="598"/>
      <c r="H3192" s="598"/>
      <c r="I3192" s="598"/>
      <c r="J3192" s="598"/>
    </row>
    <row r="3193" spans="1:10" ht="18" customHeight="1">
      <c r="A3193" s="613"/>
      <c r="B3193" s="611" t="s">
        <v>13677</v>
      </c>
      <c r="C3193" s="613" t="s">
        <v>13676</v>
      </c>
      <c r="D3193" s="613" t="s">
        <v>13675</v>
      </c>
      <c r="E3193" s="684" t="s">
        <v>13674</v>
      </c>
      <c r="F3193" s="684"/>
      <c r="G3193" s="612" t="s">
        <v>13673</v>
      </c>
      <c r="H3193" s="611" t="s">
        <v>13672</v>
      </c>
      <c r="I3193" s="611" t="s">
        <v>13671</v>
      </c>
      <c r="J3193" s="611" t="s">
        <v>13670</v>
      </c>
    </row>
    <row r="3194" spans="1:10" ht="60" customHeight="1">
      <c r="A3194" s="609" t="s">
        <v>13669</v>
      </c>
      <c r="B3194" s="610" t="s">
        <v>13946</v>
      </c>
      <c r="C3194" s="609" t="s">
        <v>20</v>
      </c>
      <c r="D3194" s="609" t="s">
        <v>1492</v>
      </c>
      <c r="E3194" s="685" t="s">
        <v>13667</v>
      </c>
      <c r="F3194" s="685"/>
      <c r="G3194" s="608" t="s">
        <v>1470</v>
      </c>
      <c r="H3194" s="607">
        <v>1</v>
      </c>
      <c r="I3194" s="606">
        <v>207.63</v>
      </c>
      <c r="J3194" s="606">
        <v>207.63</v>
      </c>
    </row>
    <row r="3195" spans="1:10" ht="60" customHeight="1">
      <c r="A3195" s="617" t="s">
        <v>13683</v>
      </c>
      <c r="B3195" s="618" t="s">
        <v>13939</v>
      </c>
      <c r="C3195" s="617" t="s">
        <v>20</v>
      </c>
      <c r="D3195" s="617" t="s">
        <v>1842</v>
      </c>
      <c r="E3195" s="686" t="s">
        <v>13667</v>
      </c>
      <c r="F3195" s="686"/>
      <c r="G3195" s="616" t="s">
        <v>3</v>
      </c>
      <c r="H3195" s="615">
        <v>1</v>
      </c>
      <c r="I3195" s="614">
        <v>144.07</v>
      </c>
      <c r="J3195" s="614">
        <v>144.07</v>
      </c>
    </row>
    <row r="3196" spans="1:10" ht="60" customHeight="1">
      <c r="A3196" s="617" t="s">
        <v>13683</v>
      </c>
      <c r="B3196" s="618" t="s">
        <v>13942</v>
      </c>
      <c r="C3196" s="617" t="s">
        <v>20</v>
      </c>
      <c r="D3196" s="617" t="s">
        <v>1799</v>
      </c>
      <c r="E3196" s="686" t="s">
        <v>13667</v>
      </c>
      <c r="F3196" s="686"/>
      <c r="G3196" s="616" t="s">
        <v>3</v>
      </c>
      <c r="H3196" s="615">
        <v>1</v>
      </c>
      <c r="I3196" s="614">
        <v>29.25</v>
      </c>
      <c r="J3196" s="614">
        <v>29.25</v>
      </c>
    </row>
    <row r="3197" spans="1:10" ht="60" customHeight="1">
      <c r="A3197" s="617" t="s">
        <v>13683</v>
      </c>
      <c r="B3197" s="618" t="s">
        <v>13944</v>
      </c>
      <c r="C3197" s="617" t="s">
        <v>20</v>
      </c>
      <c r="D3197" s="617" t="s">
        <v>2107</v>
      </c>
      <c r="E3197" s="686" t="s">
        <v>13667</v>
      </c>
      <c r="F3197" s="686"/>
      <c r="G3197" s="616" t="s">
        <v>3</v>
      </c>
      <c r="H3197" s="615">
        <v>1</v>
      </c>
      <c r="I3197" s="614">
        <v>1.26</v>
      </c>
      <c r="J3197" s="614">
        <v>1.26</v>
      </c>
    </row>
    <row r="3198" spans="1:10" ht="60" customHeight="1">
      <c r="A3198" s="617" t="s">
        <v>13683</v>
      </c>
      <c r="B3198" s="618" t="s">
        <v>13943</v>
      </c>
      <c r="C3198" s="617" t="s">
        <v>20</v>
      </c>
      <c r="D3198" s="617" t="s">
        <v>2106</v>
      </c>
      <c r="E3198" s="686" t="s">
        <v>13667</v>
      </c>
      <c r="F3198" s="686"/>
      <c r="G3198" s="616" t="s">
        <v>3</v>
      </c>
      <c r="H3198" s="615">
        <v>1</v>
      </c>
      <c r="I3198" s="614">
        <v>3.27</v>
      </c>
      <c r="J3198" s="614">
        <v>3.27</v>
      </c>
    </row>
    <row r="3199" spans="1:10" ht="60" customHeight="1">
      <c r="A3199" s="617" t="s">
        <v>13683</v>
      </c>
      <c r="B3199" s="618" t="s">
        <v>13945</v>
      </c>
      <c r="C3199" s="617" t="s">
        <v>20</v>
      </c>
      <c r="D3199" s="617" t="s">
        <v>2105</v>
      </c>
      <c r="E3199" s="686" t="s">
        <v>13667</v>
      </c>
      <c r="F3199" s="686"/>
      <c r="G3199" s="616" t="s">
        <v>3</v>
      </c>
      <c r="H3199" s="615">
        <v>1</v>
      </c>
      <c r="I3199" s="614">
        <v>15.59</v>
      </c>
      <c r="J3199" s="614">
        <v>15.59</v>
      </c>
    </row>
    <row r="3200" spans="1:10" ht="24" customHeight="1">
      <c r="A3200" s="617" t="s">
        <v>13683</v>
      </c>
      <c r="B3200" s="618" t="s">
        <v>13803</v>
      </c>
      <c r="C3200" s="617" t="s">
        <v>20</v>
      </c>
      <c r="D3200" s="617" t="s">
        <v>7691</v>
      </c>
      <c r="E3200" s="686" t="s">
        <v>13690</v>
      </c>
      <c r="F3200" s="686"/>
      <c r="G3200" s="616" t="s">
        <v>3</v>
      </c>
      <c r="H3200" s="615">
        <v>1</v>
      </c>
      <c r="I3200" s="614">
        <v>14.19</v>
      </c>
      <c r="J3200" s="614">
        <v>14.19</v>
      </c>
    </row>
    <row r="3201" spans="1:10" ht="25.5">
      <c r="A3201" s="600"/>
      <c r="B3201" s="600"/>
      <c r="C3201" s="600"/>
      <c r="D3201" s="600"/>
      <c r="E3201" s="600" t="s">
        <v>13662</v>
      </c>
      <c r="F3201" s="599">
        <v>6.1230034</v>
      </c>
      <c r="G3201" s="600" t="s">
        <v>13661</v>
      </c>
      <c r="H3201" s="599">
        <v>5.15</v>
      </c>
      <c r="I3201" s="600" t="s">
        <v>13660</v>
      </c>
      <c r="J3201" s="599">
        <v>11.27</v>
      </c>
    </row>
    <row r="3202" spans="1:10" ht="15" thickBot="1">
      <c r="A3202" s="600"/>
      <c r="B3202" s="600"/>
      <c r="C3202" s="600"/>
      <c r="D3202" s="600"/>
      <c r="E3202" s="600" t="s">
        <v>13659</v>
      </c>
      <c r="F3202" s="599">
        <v>57.51</v>
      </c>
      <c r="G3202" s="600"/>
      <c r="H3202" s="683" t="s">
        <v>13658</v>
      </c>
      <c r="I3202" s="683"/>
      <c r="J3202" s="599">
        <v>265.14</v>
      </c>
    </row>
    <row r="3203" spans="1:10" ht="0.95" customHeight="1" thickTop="1">
      <c r="A3203" s="598"/>
      <c r="B3203" s="598"/>
      <c r="C3203" s="598"/>
      <c r="D3203" s="598"/>
      <c r="E3203" s="598"/>
      <c r="F3203" s="598"/>
      <c r="G3203" s="598"/>
      <c r="H3203" s="598"/>
      <c r="I3203" s="598"/>
      <c r="J3203" s="598"/>
    </row>
    <row r="3204" spans="1:10" ht="18" customHeight="1">
      <c r="A3204" s="613"/>
      <c r="B3204" s="611" t="s">
        <v>13677</v>
      </c>
      <c r="C3204" s="613" t="s">
        <v>13676</v>
      </c>
      <c r="D3204" s="613" t="s">
        <v>13675</v>
      </c>
      <c r="E3204" s="684" t="s">
        <v>13674</v>
      </c>
      <c r="F3204" s="684"/>
      <c r="G3204" s="612" t="s">
        <v>13673</v>
      </c>
      <c r="H3204" s="611" t="s">
        <v>13672</v>
      </c>
      <c r="I3204" s="611" t="s">
        <v>13671</v>
      </c>
      <c r="J3204" s="611" t="s">
        <v>13670</v>
      </c>
    </row>
    <row r="3205" spans="1:10" ht="60" customHeight="1">
      <c r="A3205" s="609" t="s">
        <v>13669</v>
      </c>
      <c r="B3205" s="610" t="s">
        <v>13945</v>
      </c>
      <c r="C3205" s="609" t="s">
        <v>20</v>
      </c>
      <c r="D3205" s="609" t="s">
        <v>2105</v>
      </c>
      <c r="E3205" s="685" t="s">
        <v>13667</v>
      </c>
      <c r="F3205" s="685"/>
      <c r="G3205" s="608" t="s">
        <v>3</v>
      </c>
      <c r="H3205" s="607">
        <v>1</v>
      </c>
      <c r="I3205" s="606">
        <v>15.59</v>
      </c>
      <c r="J3205" s="606">
        <v>15.59</v>
      </c>
    </row>
    <row r="3206" spans="1:10" ht="48" customHeight="1">
      <c r="A3206" s="604" t="s">
        <v>13666</v>
      </c>
      <c r="B3206" s="605" t="s">
        <v>13941</v>
      </c>
      <c r="C3206" s="604" t="s">
        <v>20</v>
      </c>
      <c r="D3206" s="604" t="s">
        <v>9078</v>
      </c>
      <c r="E3206" s="682" t="s">
        <v>13678</v>
      </c>
      <c r="F3206" s="682"/>
      <c r="G3206" s="603" t="s">
        <v>1</v>
      </c>
      <c r="H3206" s="602">
        <v>3.43E-5</v>
      </c>
      <c r="I3206" s="601">
        <v>382124.32</v>
      </c>
      <c r="J3206" s="601">
        <v>13.1</v>
      </c>
    </row>
    <row r="3207" spans="1:10" ht="48" customHeight="1">
      <c r="A3207" s="604" t="s">
        <v>13666</v>
      </c>
      <c r="B3207" s="605" t="s">
        <v>13940</v>
      </c>
      <c r="C3207" s="604" t="s">
        <v>20</v>
      </c>
      <c r="D3207" s="604" t="s">
        <v>12237</v>
      </c>
      <c r="E3207" s="682" t="s">
        <v>13664</v>
      </c>
      <c r="F3207" s="682"/>
      <c r="G3207" s="603" t="s">
        <v>1</v>
      </c>
      <c r="H3207" s="602">
        <v>3.43E-5</v>
      </c>
      <c r="I3207" s="601">
        <v>72850</v>
      </c>
      <c r="J3207" s="601">
        <v>2.4900000000000002</v>
      </c>
    </row>
    <row r="3208" spans="1:10" ht="25.5">
      <c r="A3208" s="600"/>
      <c r="B3208" s="600"/>
      <c r="C3208" s="600"/>
      <c r="D3208" s="600"/>
      <c r="E3208" s="600" t="s">
        <v>13662</v>
      </c>
      <c r="F3208" s="599">
        <v>0</v>
      </c>
      <c r="G3208" s="600" t="s">
        <v>13661</v>
      </c>
      <c r="H3208" s="599">
        <v>0</v>
      </c>
      <c r="I3208" s="600" t="s">
        <v>13660</v>
      </c>
      <c r="J3208" s="599">
        <v>0</v>
      </c>
    </row>
    <row r="3209" spans="1:10" ht="15" thickBot="1">
      <c r="A3209" s="600"/>
      <c r="B3209" s="600"/>
      <c r="C3209" s="600"/>
      <c r="D3209" s="600"/>
      <c r="E3209" s="600" t="s">
        <v>13659</v>
      </c>
      <c r="F3209" s="599">
        <v>4.3099999999999996</v>
      </c>
      <c r="G3209" s="600"/>
      <c r="H3209" s="683" t="s">
        <v>13658</v>
      </c>
      <c r="I3209" s="683"/>
      <c r="J3209" s="599">
        <v>19.899999999999999</v>
      </c>
    </row>
    <row r="3210" spans="1:10" ht="0.95" customHeight="1" thickTop="1">
      <c r="A3210" s="598"/>
      <c r="B3210" s="598"/>
      <c r="C3210" s="598"/>
      <c r="D3210" s="598"/>
      <c r="E3210" s="598"/>
      <c r="F3210" s="598"/>
      <c r="G3210" s="598"/>
      <c r="H3210" s="598"/>
      <c r="I3210" s="598"/>
      <c r="J3210" s="598"/>
    </row>
    <row r="3211" spans="1:10" ht="18" customHeight="1">
      <c r="A3211" s="613"/>
      <c r="B3211" s="611" t="s">
        <v>13677</v>
      </c>
      <c r="C3211" s="613" t="s">
        <v>13676</v>
      </c>
      <c r="D3211" s="613" t="s">
        <v>13675</v>
      </c>
      <c r="E3211" s="684" t="s">
        <v>13674</v>
      </c>
      <c r="F3211" s="684"/>
      <c r="G3211" s="612" t="s">
        <v>13673</v>
      </c>
      <c r="H3211" s="611" t="s">
        <v>13672</v>
      </c>
      <c r="I3211" s="611" t="s">
        <v>13671</v>
      </c>
      <c r="J3211" s="611" t="s">
        <v>13670</v>
      </c>
    </row>
    <row r="3212" spans="1:10" ht="60" customHeight="1">
      <c r="A3212" s="609" t="s">
        <v>13669</v>
      </c>
      <c r="B3212" s="610" t="s">
        <v>13944</v>
      </c>
      <c r="C3212" s="609" t="s">
        <v>20</v>
      </c>
      <c r="D3212" s="609" t="s">
        <v>2107</v>
      </c>
      <c r="E3212" s="685" t="s">
        <v>13667</v>
      </c>
      <c r="F3212" s="685"/>
      <c r="G3212" s="608" t="s">
        <v>3</v>
      </c>
      <c r="H3212" s="607">
        <v>1</v>
      </c>
      <c r="I3212" s="606">
        <v>1.26</v>
      </c>
      <c r="J3212" s="606">
        <v>1.26</v>
      </c>
    </row>
    <row r="3213" spans="1:10" ht="48" customHeight="1">
      <c r="A3213" s="604" t="s">
        <v>13666</v>
      </c>
      <c r="B3213" s="605" t="s">
        <v>13941</v>
      </c>
      <c r="C3213" s="604" t="s">
        <v>20</v>
      </c>
      <c r="D3213" s="604" t="s">
        <v>9078</v>
      </c>
      <c r="E3213" s="682" t="s">
        <v>13678</v>
      </c>
      <c r="F3213" s="682"/>
      <c r="G3213" s="603" t="s">
        <v>1</v>
      </c>
      <c r="H3213" s="602">
        <v>2.7999999999999999E-6</v>
      </c>
      <c r="I3213" s="601">
        <v>382124.32</v>
      </c>
      <c r="J3213" s="601">
        <v>1.06</v>
      </c>
    </row>
    <row r="3214" spans="1:10" ht="48" customHeight="1">
      <c r="A3214" s="604" t="s">
        <v>13666</v>
      </c>
      <c r="B3214" s="605" t="s">
        <v>13940</v>
      </c>
      <c r="C3214" s="604" t="s">
        <v>20</v>
      </c>
      <c r="D3214" s="604" t="s">
        <v>12237</v>
      </c>
      <c r="E3214" s="682" t="s">
        <v>13664</v>
      </c>
      <c r="F3214" s="682"/>
      <c r="G3214" s="603" t="s">
        <v>1</v>
      </c>
      <c r="H3214" s="602">
        <v>2.7999999999999999E-6</v>
      </c>
      <c r="I3214" s="601">
        <v>72850</v>
      </c>
      <c r="J3214" s="601">
        <v>0.2</v>
      </c>
    </row>
    <row r="3215" spans="1:10" ht="25.5">
      <c r="A3215" s="600"/>
      <c r="B3215" s="600"/>
      <c r="C3215" s="600"/>
      <c r="D3215" s="600"/>
      <c r="E3215" s="600" t="s">
        <v>13662</v>
      </c>
      <c r="F3215" s="599">
        <v>0</v>
      </c>
      <c r="G3215" s="600" t="s">
        <v>13661</v>
      </c>
      <c r="H3215" s="599">
        <v>0</v>
      </c>
      <c r="I3215" s="600" t="s">
        <v>13660</v>
      </c>
      <c r="J3215" s="599">
        <v>0</v>
      </c>
    </row>
    <row r="3216" spans="1:10" ht="15" thickBot="1">
      <c r="A3216" s="600"/>
      <c r="B3216" s="600"/>
      <c r="C3216" s="600"/>
      <c r="D3216" s="600"/>
      <c r="E3216" s="600" t="s">
        <v>13659</v>
      </c>
      <c r="F3216" s="599">
        <v>0.34</v>
      </c>
      <c r="G3216" s="600"/>
      <c r="H3216" s="683" t="s">
        <v>13658</v>
      </c>
      <c r="I3216" s="683"/>
      <c r="J3216" s="599">
        <v>1.6</v>
      </c>
    </row>
    <row r="3217" spans="1:10" ht="0.95" customHeight="1" thickTop="1">
      <c r="A3217" s="598"/>
      <c r="B3217" s="598"/>
      <c r="C3217" s="598"/>
      <c r="D3217" s="598"/>
      <c r="E3217" s="598"/>
      <c r="F3217" s="598"/>
      <c r="G3217" s="598"/>
      <c r="H3217" s="598"/>
      <c r="I3217" s="598"/>
      <c r="J3217" s="598"/>
    </row>
    <row r="3218" spans="1:10" ht="18" customHeight="1">
      <c r="A3218" s="613"/>
      <c r="B3218" s="611" t="s">
        <v>13677</v>
      </c>
      <c r="C3218" s="613" t="s">
        <v>13676</v>
      </c>
      <c r="D3218" s="613" t="s">
        <v>13675</v>
      </c>
      <c r="E3218" s="684" t="s">
        <v>13674</v>
      </c>
      <c r="F3218" s="684"/>
      <c r="G3218" s="612" t="s">
        <v>13673</v>
      </c>
      <c r="H3218" s="611" t="s">
        <v>13672</v>
      </c>
      <c r="I3218" s="611" t="s">
        <v>13671</v>
      </c>
      <c r="J3218" s="611" t="s">
        <v>13670</v>
      </c>
    </row>
    <row r="3219" spans="1:10" ht="60" customHeight="1">
      <c r="A3219" s="609" t="s">
        <v>13669</v>
      </c>
      <c r="B3219" s="610" t="s">
        <v>13943</v>
      </c>
      <c r="C3219" s="609" t="s">
        <v>20</v>
      </c>
      <c r="D3219" s="609" t="s">
        <v>2106</v>
      </c>
      <c r="E3219" s="685" t="s">
        <v>13667</v>
      </c>
      <c r="F3219" s="685"/>
      <c r="G3219" s="608" t="s">
        <v>3</v>
      </c>
      <c r="H3219" s="607">
        <v>1</v>
      </c>
      <c r="I3219" s="606">
        <v>3.27</v>
      </c>
      <c r="J3219" s="606">
        <v>3.27</v>
      </c>
    </row>
    <row r="3220" spans="1:10" ht="48" customHeight="1">
      <c r="A3220" s="604" t="s">
        <v>13666</v>
      </c>
      <c r="B3220" s="605" t="s">
        <v>13941</v>
      </c>
      <c r="C3220" s="604" t="s">
        <v>20</v>
      </c>
      <c r="D3220" s="604" t="s">
        <v>9078</v>
      </c>
      <c r="E3220" s="682" t="s">
        <v>13678</v>
      </c>
      <c r="F3220" s="682"/>
      <c r="G3220" s="603" t="s">
        <v>1</v>
      </c>
      <c r="H3220" s="602">
        <v>7.1999999999999997E-6</v>
      </c>
      <c r="I3220" s="601">
        <v>382124.32</v>
      </c>
      <c r="J3220" s="601">
        <v>2.75</v>
      </c>
    </row>
    <row r="3221" spans="1:10" ht="48" customHeight="1">
      <c r="A3221" s="604" t="s">
        <v>13666</v>
      </c>
      <c r="B3221" s="605" t="s">
        <v>13940</v>
      </c>
      <c r="C3221" s="604" t="s">
        <v>20</v>
      </c>
      <c r="D3221" s="604" t="s">
        <v>12237</v>
      </c>
      <c r="E3221" s="682" t="s">
        <v>13664</v>
      </c>
      <c r="F3221" s="682"/>
      <c r="G3221" s="603" t="s">
        <v>1</v>
      </c>
      <c r="H3221" s="602">
        <v>7.1999999999999997E-6</v>
      </c>
      <c r="I3221" s="601">
        <v>72850</v>
      </c>
      <c r="J3221" s="601">
        <v>0.52</v>
      </c>
    </row>
    <row r="3222" spans="1:10" ht="25.5">
      <c r="A3222" s="600"/>
      <c r="B3222" s="600"/>
      <c r="C3222" s="600"/>
      <c r="D3222" s="600"/>
      <c r="E3222" s="600" t="s">
        <v>13662</v>
      </c>
      <c r="F3222" s="599">
        <v>0</v>
      </c>
      <c r="G3222" s="600" t="s">
        <v>13661</v>
      </c>
      <c r="H3222" s="599">
        <v>0</v>
      </c>
      <c r="I3222" s="600" t="s">
        <v>13660</v>
      </c>
      <c r="J3222" s="599">
        <v>0</v>
      </c>
    </row>
    <row r="3223" spans="1:10" ht="15" thickBot="1">
      <c r="A3223" s="600"/>
      <c r="B3223" s="600"/>
      <c r="C3223" s="600"/>
      <c r="D3223" s="600"/>
      <c r="E3223" s="600" t="s">
        <v>13659</v>
      </c>
      <c r="F3223" s="599">
        <v>0.9</v>
      </c>
      <c r="G3223" s="600"/>
      <c r="H3223" s="683" t="s">
        <v>13658</v>
      </c>
      <c r="I3223" s="683"/>
      <c r="J3223" s="599">
        <v>4.17</v>
      </c>
    </row>
    <row r="3224" spans="1:10" ht="0.95" customHeight="1" thickTop="1">
      <c r="A3224" s="598"/>
      <c r="B3224" s="598"/>
      <c r="C3224" s="598"/>
      <c r="D3224" s="598"/>
      <c r="E3224" s="598"/>
      <c r="F3224" s="598"/>
      <c r="G3224" s="598"/>
      <c r="H3224" s="598"/>
      <c r="I3224" s="598"/>
      <c r="J3224" s="598"/>
    </row>
    <row r="3225" spans="1:10" ht="18" customHeight="1">
      <c r="A3225" s="613"/>
      <c r="B3225" s="611" t="s">
        <v>13677</v>
      </c>
      <c r="C3225" s="613" t="s">
        <v>13676</v>
      </c>
      <c r="D3225" s="613" t="s">
        <v>13675</v>
      </c>
      <c r="E3225" s="684" t="s">
        <v>13674</v>
      </c>
      <c r="F3225" s="684"/>
      <c r="G3225" s="612" t="s">
        <v>13673</v>
      </c>
      <c r="H3225" s="611" t="s">
        <v>13672</v>
      </c>
      <c r="I3225" s="611" t="s">
        <v>13671</v>
      </c>
      <c r="J3225" s="611" t="s">
        <v>13670</v>
      </c>
    </row>
    <row r="3226" spans="1:10" ht="60" customHeight="1">
      <c r="A3226" s="609" t="s">
        <v>13669</v>
      </c>
      <c r="B3226" s="610" t="s">
        <v>13942</v>
      </c>
      <c r="C3226" s="609" t="s">
        <v>20</v>
      </c>
      <c r="D3226" s="609" t="s">
        <v>1799</v>
      </c>
      <c r="E3226" s="685" t="s">
        <v>13667</v>
      </c>
      <c r="F3226" s="685"/>
      <c r="G3226" s="608" t="s">
        <v>3</v>
      </c>
      <c r="H3226" s="607">
        <v>1</v>
      </c>
      <c r="I3226" s="606">
        <v>29.25</v>
      </c>
      <c r="J3226" s="606">
        <v>29.25</v>
      </c>
    </row>
    <row r="3227" spans="1:10" ht="48" customHeight="1">
      <c r="A3227" s="604" t="s">
        <v>13666</v>
      </c>
      <c r="B3227" s="605" t="s">
        <v>13941</v>
      </c>
      <c r="C3227" s="604" t="s">
        <v>20</v>
      </c>
      <c r="D3227" s="604" t="s">
        <v>9078</v>
      </c>
      <c r="E3227" s="682" t="s">
        <v>13678</v>
      </c>
      <c r="F3227" s="682"/>
      <c r="G3227" s="603" t="s">
        <v>1</v>
      </c>
      <c r="H3227" s="602">
        <v>6.4300000000000004E-5</v>
      </c>
      <c r="I3227" s="601">
        <v>382124.32</v>
      </c>
      <c r="J3227" s="601">
        <v>24.57</v>
      </c>
    </row>
    <row r="3228" spans="1:10" ht="48" customHeight="1">
      <c r="A3228" s="604" t="s">
        <v>13666</v>
      </c>
      <c r="B3228" s="605" t="s">
        <v>13940</v>
      </c>
      <c r="C3228" s="604" t="s">
        <v>20</v>
      </c>
      <c r="D3228" s="604" t="s">
        <v>12237</v>
      </c>
      <c r="E3228" s="682" t="s">
        <v>13664</v>
      </c>
      <c r="F3228" s="682"/>
      <c r="G3228" s="603" t="s">
        <v>1</v>
      </c>
      <c r="H3228" s="602">
        <v>6.4300000000000004E-5</v>
      </c>
      <c r="I3228" s="601">
        <v>72850</v>
      </c>
      <c r="J3228" s="601">
        <v>4.68</v>
      </c>
    </row>
    <row r="3229" spans="1:10" ht="25.5">
      <c r="A3229" s="600"/>
      <c r="B3229" s="600"/>
      <c r="C3229" s="600"/>
      <c r="D3229" s="600"/>
      <c r="E3229" s="600" t="s">
        <v>13662</v>
      </c>
      <c r="F3229" s="599">
        <v>0</v>
      </c>
      <c r="G3229" s="600" t="s">
        <v>13661</v>
      </c>
      <c r="H3229" s="599">
        <v>0</v>
      </c>
      <c r="I3229" s="600" t="s">
        <v>13660</v>
      </c>
      <c r="J3229" s="599">
        <v>0</v>
      </c>
    </row>
    <row r="3230" spans="1:10" ht="15" thickBot="1">
      <c r="A3230" s="600"/>
      <c r="B3230" s="600"/>
      <c r="C3230" s="600"/>
      <c r="D3230" s="600"/>
      <c r="E3230" s="600" t="s">
        <v>13659</v>
      </c>
      <c r="F3230" s="599">
        <v>8.1</v>
      </c>
      <c r="G3230" s="600"/>
      <c r="H3230" s="683" t="s">
        <v>13658</v>
      </c>
      <c r="I3230" s="683"/>
      <c r="J3230" s="599">
        <v>37.35</v>
      </c>
    </row>
    <row r="3231" spans="1:10" ht="0.95" customHeight="1" thickTop="1">
      <c r="A3231" s="598"/>
      <c r="B3231" s="598"/>
      <c r="C3231" s="598"/>
      <c r="D3231" s="598"/>
      <c r="E3231" s="598"/>
      <c r="F3231" s="598"/>
      <c r="G3231" s="598"/>
      <c r="H3231" s="598"/>
      <c r="I3231" s="598"/>
      <c r="J3231" s="598"/>
    </row>
    <row r="3232" spans="1:10" ht="18" customHeight="1">
      <c r="A3232" s="613"/>
      <c r="B3232" s="611" t="s">
        <v>13677</v>
      </c>
      <c r="C3232" s="613" t="s">
        <v>13676</v>
      </c>
      <c r="D3232" s="613" t="s">
        <v>13675</v>
      </c>
      <c r="E3232" s="684" t="s">
        <v>13674</v>
      </c>
      <c r="F3232" s="684"/>
      <c r="G3232" s="612" t="s">
        <v>13673</v>
      </c>
      <c r="H3232" s="611" t="s">
        <v>13672</v>
      </c>
      <c r="I3232" s="611" t="s">
        <v>13671</v>
      </c>
      <c r="J3232" s="611" t="s">
        <v>13670</v>
      </c>
    </row>
    <row r="3233" spans="1:10" ht="60" customHeight="1">
      <c r="A3233" s="609" t="s">
        <v>13669</v>
      </c>
      <c r="B3233" s="610" t="s">
        <v>13939</v>
      </c>
      <c r="C3233" s="609" t="s">
        <v>20</v>
      </c>
      <c r="D3233" s="609" t="s">
        <v>1842</v>
      </c>
      <c r="E3233" s="685" t="s">
        <v>13667</v>
      </c>
      <c r="F3233" s="685"/>
      <c r="G3233" s="608" t="s">
        <v>3</v>
      </c>
      <c r="H3233" s="607">
        <v>1</v>
      </c>
      <c r="I3233" s="606">
        <v>144.07</v>
      </c>
      <c r="J3233" s="606">
        <v>144.07</v>
      </c>
    </row>
    <row r="3234" spans="1:10" ht="24" customHeight="1">
      <c r="A3234" s="604" t="s">
        <v>13666</v>
      </c>
      <c r="B3234" s="605" t="s">
        <v>13723</v>
      </c>
      <c r="C3234" s="604" t="s">
        <v>20</v>
      </c>
      <c r="D3234" s="604" t="s">
        <v>11386</v>
      </c>
      <c r="E3234" s="682" t="s">
        <v>13664</v>
      </c>
      <c r="F3234" s="682"/>
      <c r="G3234" s="603" t="s">
        <v>817</v>
      </c>
      <c r="H3234" s="602">
        <v>32.159999999999997</v>
      </c>
      <c r="I3234" s="601">
        <v>4.4800000000000004</v>
      </c>
      <c r="J3234" s="601">
        <v>144.07</v>
      </c>
    </row>
    <row r="3235" spans="1:10" ht="25.5">
      <c r="A3235" s="600"/>
      <c r="B3235" s="600"/>
      <c r="C3235" s="600"/>
      <c r="D3235" s="600"/>
      <c r="E3235" s="600" t="s">
        <v>13662</v>
      </c>
      <c r="F3235" s="599">
        <v>0</v>
      </c>
      <c r="G3235" s="600" t="s">
        <v>13661</v>
      </c>
      <c r="H3235" s="599">
        <v>0</v>
      </c>
      <c r="I3235" s="600" t="s">
        <v>13660</v>
      </c>
      <c r="J3235" s="599">
        <v>0</v>
      </c>
    </row>
    <row r="3236" spans="1:10" ht="15" thickBot="1">
      <c r="A3236" s="600"/>
      <c r="B3236" s="600"/>
      <c r="C3236" s="600"/>
      <c r="D3236" s="600"/>
      <c r="E3236" s="600" t="s">
        <v>13659</v>
      </c>
      <c r="F3236" s="599">
        <v>39.9</v>
      </c>
      <c r="G3236" s="600"/>
      <c r="H3236" s="683" t="s">
        <v>13658</v>
      </c>
      <c r="I3236" s="683"/>
      <c r="J3236" s="599">
        <v>183.97</v>
      </c>
    </row>
    <row r="3237" spans="1:10" ht="0.95" customHeight="1" thickTop="1">
      <c r="A3237" s="598"/>
      <c r="B3237" s="598"/>
      <c r="C3237" s="598"/>
      <c r="D3237" s="598"/>
      <c r="E3237" s="598"/>
      <c r="F3237" s="598"/>
      <c r="G3237" s="598"/>
      <c r="H3237" s="598"/>
      <c r="I3237" s="598"/>
      <c r="J3237" s="598"/>
    </row>
    <row r="3238" spans="1:10" ht="18" customHeight="1">
      <c r="A3238" s="613"/>
      <c r="B3238" s="611" t="s">
        <v>13677</v>
      </c>
      <c r="C3238" s="613" t="s">
        <v>13676</v>
      </c>
      <c r="D3238" s="613" t="s">
        <v>13675</v>
      </c>
      <c r="E3238" s="684" t="s">
        <v>13674</v>
      </c>
      <c r="F3238" s="684"/>
      <c r="G3238" s="612" t="s">
        <v>13673</v>
      </c>
      <c r="H3238" s="611" t="s">
        <v>13672</v>
      </c>
      <c r="I3238" s="611" t="s">
        <v>13671</v>
      </c>
      <c r="J3238" s="611" t="s">
        <v>13670</v>
      </c>
    </row>
    <row r="3239" spans="1:10" ht="36" customHeight="1">
      <c r="A3239" s="609" t="s">
        <v>13669</v>
      </c>
      <c r="B3239" s="610" t="s">
        <v>13734</v>
      </c>
      <c r="C3239" s="609" t="s">
        <v>20</v>
      </c>
      <c r="D3239" s="609" t="s">
        <v>1703</v>
      </c>
      <c r="E3239" s="685" t="s">
        <v>13667</v>
      </c>
      <c r="F3239" s="685"/>
      <c r="G3239" s="608" t="s">
        <v>1617</v>
      </c>
      <c r="H3239" s="607">
        <v>1</v>
      </c>
      <c r="I3239" s="606">
        <v>14.17</v>
      </c>
      <c r="J3239" s="606">
        <v>14.17</v>
      </c>
    </row>
    <row r="3240" spans="1:10" ht="36" customHeight="1">
      <c r="A3240" s="617" t="s">
        <v>13683</v>
      </c>
      <c r="B3240" s="618" t="s">
        <v>13937</v>
      </c>
      <c r="C3240" s="617" t="s">
        <v>20</v>
      </c>
      <c r="D3240" s="617" t="s">
        <v>2116</v>
      </c>
      <c r="E3240" s="686" t="s">
        <v>13667</v>
      </c>
      <c r="F3240" s="686"/>
      <c r="G3240" s="616" t="s">
        <v>3</v>
      </c>
      <c r="H3240" s="615">
        <v>1</v>
      </c>
      <c r="I3240" s="614">
        <v>0.09</v>
      </c>
      <c r="J3240" s="614">
        <v>0.09</v>
      </c>
    </row>
    <row r="3241" spans="1:10" ht="36" customHeight="1">
      <c r="A3241" s="617" t="s">
        <v>13683</v>
      </c>
      <c r="B3241" s="618" t="s">
        <v>13938</v>
      </c>
      <c r="C3241" s="617" t="s">
        <v>20</v>
      </c>
      <c r="D3241" s="617" t="s">
        <v>2115</v>
      </c>
      <c r="E3241" s="686" t="s">
        <v>13667</v>
      </c>
      <c r="F3241" s="686"/>
      <c r="G3241" s="616" t="s">
        <v>3</v>
      </c>
      <c r="H3241" s="615">
        <v>1</v>
      </c>
      <c r="I3241" s="614">
        <v>0.68</v>
      </c>
      <c r="J3241" s="614">
        <v>0.68</v>
      </c>
    </row>
    <row r="3242" spans="1:10" ht="24" customHeight="1">
      <c r="A3242" s="617" t="s">
        <v>13683</v>
      </c>
      <c r="B3242" s="618" t="s">
        <v>13720</v>
      </c>
      <c r="C3242" s="617" t="s">
        <v>20</v>
      </c>
      <c r="D3242" s="617" t="s">
        <v>7703</v>
      </c>
      <c r="E3242" s="686" t="s">
        <v>13690</v>
      </c>
      <c r="F3242" s="686"/>
      <c r="G3242" s="616" t="s">
        <v>3</v>
      </c>
      <c r="H3242" s="615">
        <v>1</v>
      </c>
      <c r="I3242" s="614">
        <v>13.4</v>
      </c>
      <c r="J3242" s="614">
        <v>13.4</v>
      </c>
    </row>
    <row r="3243" spans="1:10" ht="25.5">
      <c r="A3243" s="600"/>
      <c r="B3243" s="600"/>
      <c r="C3243" s="600"/>
      <c r="D3243" s="600"/>
      <c r="E3243" s="600" t="s">
        <v>13662</v>
      </c>
      <c r="F3243" s="599">
        <v>5.6937955000000002</v>
      </c>
      <c r="G3243" s="600" t="s">
        <v>13661</v>
      </c>
      <c r="H3243" s="599">
        <v>4.79</v>
      </c>
      <c r="I3243" s="600" t="s">
        <v>13660</v>
      </c>
      <c r="J3243" s="599">
        <v>10.48</v>
      </c>
    </row>
    <row r="3244" spans="1:10" ht="15" thickBot="1">
      <c r="A3244" s="600"/>
      <c r="B3244" s="600"/>
      <c r="C3244" s="600"/>
      <c r="D3244" s="600"/>
      <c r="E3244" s="600" t="s">
        <v>13659</v>
      </c>
      <c r="F3244" s="599">
        <v>3.92</v>
      </c>
      <c r="G3244" s="600"/>
      <c r="H3244" s="683" t="s">
        <v>13658</v>
      </c>
      <c r="I3244" s="683"/>
      <c r="J3244" s="599">
        <v>18.09</v>
      </c>
    </row>
    <row r="3245" spans="1:10" ht="0.95" customHeight="1" thickTop="1">
      <c r="A3245" s="598"/>
      <c r="B3245" s="598"/>
      <c r="C3245" s="598"/>
      <c r="D3245" s="598"/>
      <c r="E3245" s="598"/>
      <c r="F3245" s="598"/>
      <c r="G3245" s="598"/>
      <c r="H3245" s="598"/>
      <c r="I3245" s="598"/>
      <c r="J3245" s="598"/>
    </row>
    <row r="3246" spans="1:10" ht="18" customHeight="1">
      <c r="A3246" s="613"/>
      <c r="B3246" s="611" t="s">
        <v>13677</v>
      </c>
      <c r="C3246" s="613" t="s">
        <v>13676</v>
      </c>
      <c r="D3246" s="613" t="s">
        <v>13675</v>
      </c>
      <c r="E3246" s="684" t="s">
        <v>13674</v>
      </c>
      <c r="F3246" s="684"/>
      <c r="G3246" s="612" t="s">
        <v>13673</v>
      </c>
      <c r="H3246" s="611" t="s">
        <v>13672</v>
      </c>
      <c r="I3246" s="611" t="s">
        <v>13671</v>
      </c>
      <c r="J3246" s="611" t="s">
        <v>13670</v>
      </c>
    </row>
    <row r="3247" spans="1:10" ht="36" customHeight="1">
      <c r="A3247" s="609" t="s">
        <v>13669</v>
      </c>
      <c r="B3247" s="610" t="s">
        <v>13735</v>
      </c>
      <c r="C3247" s="609" t="s">
        <v>20</v>
      </c>
      <c r="D3247" s="609" t="s">
        <v>1557</v>
      </c>
      <c r="E3247" s="685" t="s">
        <v>13667</v>
      </c>
      <c r="F3247" s="685"/>
      <c r="G3247" s="608" t="s">
        <v>1470</v>
      </c>
      <c r="H3247" s="607">
        <v>1</v>
      </c>
      <c r="I3247" s="606">
        <v>20.6</v>
      </c>
      <c r="J3247" s="606">
        <v>20.6</v>
      </c>
    </row>
    <row r="3248" spans="1:10" ht="36" customHeight="1">
      <c r="A3248" s="617" t="s">
        <v>13683</v>
      </c>
      <c r="B3248" s="618" t="s">
        <v>13938</v>
      </c>
      <c r="C3248" s="617" t="s">
        <v>20</v>
      </c>
      <c r="D3248" s="617" t="s">
        <v>2115</v>
      </c>
      <c r="E3248" s="686" t="s">
        <v>13667</v>
      </c>
      <c r="F3248" s="686"/>
      <c r="G3248" s="616" t="s">
        <v>3</v>
      </c>
      <c r="H3248" s="615">
        <v>1</v>
      </c>
      <c r="I3248" s="614">
        <v>0.68</v>
      </c>
      <c r="J3248" s="614">
        <v>0.68</v>
      </c>
    </row>
    <row r="3249" spans="1:10" ht="36" customHeight="1">
      <c r="A3249" s="617" t="s">
        <v>13683</v>
      </c>
      <c r="B3249" s="618" t="s">
        <v>13934</v>
      </c>
      <c r="C3249" s="617" t="s">
        <v>20</v>
      </c>
      <c r="D3249" s="617" t="s">
        <v>2118</v>
      </c>
      <c r="E3249" s="686" t="s">
        <v>13667</v>
      </c>
      <c r="F3249" s="686"/>
      <c r="G3249" s="616" t="s">
        <v>3</v>
      </c>
      <c r="H3249" s="615">
        <v>1</v>
      </c>
      <c r="I3249" s="614">
        <v>5.58</v>
      </c>
      <c r="J3249" s="614">
        <v>5.58</v>
      </c>
    </row>
    <row r="3250" spans="1:10" ht="36" customHeight="1">
      <c r="A3250" s="617" t="s">
        <v>13683</v>
      </c>
      <c r="B3250" s="618" t="s">
        <v>13937</v>
      </c>
      <c r="C3250" s="617" t="s">
        <v>20</v>
      </c>
      <c r="D3250" s="617" t="s">
        <v>2116</v>
      </c>
      <c r="E3250" s="686" t="s">
        <v>13667</v>
      </c>
      <c r="F3250" s="686"/>
      <c r="G3250" s="616" t="s">
        <v>3</v>
      </c>
      <c r="H3250" s="615">
        <v>1</v>
      </c>
      <c r="I3250" s="614">
        <v>0.09</v>
      </c>
      <c r="J3250" s="614">
        <v>0.09</v>
      </c>
    </row>
    <row r="3251" spans="1:10" ht="36" customHeight="1">
      <c r="A3251" s="617" t="s">
        <v>13683</v>
      </c>
      <c r="B3251" s="618" t="s">
        <v>13936</v>
      </c>
      <c r="C3251" s="617" t="s">
        <v>20</v>
      </c>
      <c r="D3251" s="617" t="s">
        <v>2117</v>
      </c>
      <c r="E3251" s="686" t="s">
        <v>13667</v>
      </c>
      <c r="F3251" s="686"/>
      <c r="G3251" s="616" t="s">
        <v>3</v>
      </c>
      <c r="H3251" s="615">
        <v>1</v>
      </c>
      <c r="I3251" s="614">
        <v>0.85</v>
      </c>
      <c r="J3251" s="614">
        <v>0.85</v>
      </c>
    </row>
    <row r="3252" spans="1:10" ht="24" customHeight="1">
      <c r="A3252" s="617" t="s">
        <v>13683</v>
      </c>
      <c r="B3252" s="618" t="s">
        <v>13720</v>
      </c>
      <c r="C3252" s="617" t="s">
        <v>20</v>
      </c>
      <c r="D3252" s="617" t="s">
        <v>7703</v>
      </c>
      <c r="E3252" s="686" t="s">
        <v>13690</v>
      </c>
      <c r="F3252" s="686"/>
      <c r="G3252" s="616" t="s">
        <v>3</v>
      </c>
      <c r="H3252" s="615">
        <v>1</v>
      </c>
      <c r="I3252" s="614">
        <v>13.4</v>
      </c>
      <c r="J3252" s="614">
        <v>13.4</v>
      </c>
    </row>
    <row r="3253" spans="1:10" ht="25.5">
      <c r="A3253" s="600"/>
      <c r="B3253" s="600"/>
      <c r="C3253" s="600"/>
      <c r="D3253" s="600"/>
      <c r="E3253" s="600" t="s">
        <v>13662</v>
      </c>
      <c r="F3253" s="599">
        <v>5.6937955000000002</v>
      </c>
      <c r="G3253" s="600" t="s">
        <v>13661</v>
      </c>
      <c r="H3253" s="599">
        <v>4.79</v>
      </c>
      <c r="I3253" s="600" t="s">
        <v>13660</v>
      </c>
      <c r="J3253" s="599">
        <v>10.48</v>
      </c>
    </row>
    <row r="3254" spans="1:10" ht="15" thickBot="1">
      <c r="A3254" s="600"/>
      <c r="B3254" s="600"/>
      <c r="C3254" s="600"/>
      <c r="D3254" s="600"/>
      <c r="E3254" s="600" t="s">
        <v>13659</v>
      </c>
      <c r="F3254" s="599">
        <v>5.7</v>
      </c>
      <c r="G3254" s="600"/>
      <c r="H3254" s="683" t="s">
        <v>13658</v>
      </c>
      <c r="I3254" s="683"/>
      <c r="J3254" s="599">
        <v>26.3</v>
      </c>
    </row>
    <row r="3255" spans="1:10" ht="0.95" customHeight="1" thickTop="1">
      <c r="A3255" s="598"/>
      <c r="B3255" s="598"/>
      <c r="C3255" s="598"/>
      <c r="D3255" s="598"/>
      <c r="E3255" s="598"/>
      <c r="F3255" s="598"/>
      <c r="G3255" s="598"/>
      <c r="H3255" s="598"/>
      <c r="I3255" s="598"/>
      <c r="J3255" s="598"/>
    </row>
    <row r="3256" spans="1:10" ht="18" customHeight="1">
      <c r="A3256" s="613"/>
      <c r="B3256" s="611" t="s">
        <v>13677</v>
      </c>
      <c r="C3256" s="613" t="s">
        <v>13676</v>
      </c>
      <c r="D3256" s="613" t="s">
        <v>13675</v>
      </c>
      <c r="E3256" s="684" t="s">
        <v>13674</v>
      </c>
      <c r="F3256" s="684"/>
      <c r="G3256" s="612" t="s">
        <v>13673</v>
      </c>
      <c r="H3256" s="611" t="s">
        <v>13672</v>
      </c>
      <c r="I3256" s="611" t="s">
        <v>13671</v>
      </c>
      <c r="J3256" s="611" t="s">
        <v>13670</v>
      </c>
    </row>
    <row r="3257" spans="1:10" ht="36" customHeight="1">
      <c r="A3257" s="609" t="s">
        <v>13669</v>
      </c>
      <c r="B3257" s="610" t="s">
        <v>13938</v>
      </c>
      <c r="C3257" s="609" t="s">
        <v>20</v>
      </c>
      <c r="D3257" s="609" t="s">
        <v>2115</v>
      </c>
      <c r="E3257" s="685" t="s">
        <v>13667</v>
      </c>
      <c r="F3257" s="685"/>
      <c r="G3257" s="608" t="s">
        <v>3</v>
      </c>
      <c r="H3257" s="607">
        <v>1</v>
      </c>
      <c r="I3257" s="606">
        <v>0.68</v>
      </c>
      <c r="J3257" s="606">
        <v>0.68</v>
      </c>
    </row>
    <row r="3258" spans="1:10" ht="24" customHeight="1">
      <c r="A3258" s="604" t="s">
        <v>13666</v>
      </c>
      <c r="B3258" s="605" t="s">
        <v>13935</v>
      </c>
      <c r="C3258" s="604" t="s">
        <v>20</v>
      </c>
      <c r="D3258" s="604" t="s">
        <v>9320</v>
      </c>
      <c r="E3258" s="682" t="s">
        <v>13678</v>
      </c>
      <c r="F3258" s="682"/>
      <c r="G3258" s="603" t="s">
        <v>1</v>
      </c>
      <c r="H3258" s="602">
        <v>5.3300000000000001E-5</v>
      </c>
      <c r="I3258" s="601">
        <v>12880.76</v>
      </c>
      <c r="J3258" s="601">
        <v>0.68</v>
      </c>
    </row>
    <row r="3259" spans="1:10" ht="25.5">
      <c r="A3259" s="600"/>
      <c r="B3259" s="600"/>
      <c r="C3259" s="600"/>
      <c r="D3259" s="600"/>
      <c r="E3259" s="600" t="s">
        <v>13662</v>
      </c>
      <c r="F3259" s="599">
        <v>0</v>
      </c>
      <c r="G3259" s="600" t="s">
        <v>13661</v>
      </c>
      <c r="H3259" s="599">
        <v>0</v>
      </c>
      <c r="I3259" s="600" t="s">
        <v>13660</v>
      </c>
      <c r="J3259" s="599">
        <v>0</v>
      </c>
    </row>
    <row r="3260" spans="1:10" ht="15" thickBot="1">
      <c r="A3260" s="600"/>
      <c r="B3260" s="600"/>
      <c r="C3260" s="600"/>
      <c r="D3260" s="600"/>
      <c r="E3260" s="600" t="s">
        <v>13659</v>
      </c>
      <c r="F3260" s="599">
        <v>0.18</v>
      </c>
      <c r="G3260" s="600"/>
      <c r="H3260" s="683" t="s">
        <v>13658</v>
      </c>
      <c r="I3260" s="683"/>
      <c r="J3260" s="599">
        <v>0.86</v>
      </c>
    </row>
    <row r="3261" spans="1:10" ht="0.95" customHeight="1" thickTop="1">
      <c r="A3261" s="598"/>
      <c r="B3261" s="598"/>
      <c r="C3261" s="598"/>
      <c r="D3261" s="598"/>
      <c r="E3261" s="598"/>
      <c r="F3261" s="598"/>
      <c r="G3261" s="598"/>
      <c r="H3261" s="598"/>
      <c r="I3261" s="598"/>
      <c r="J3261" s="598"/>
    </row>
    <row r="3262" spans="1:10" ht="18" customHeight="1">
      <c r="A3262" s="613"/>
      <c r="B3262" s="611" t="s">
        <v>13677</v>
      </c>
      <c r="C3262" s="613" t="s">
        <v>13676</v>
      </c>
      <c r="D3262" s="613" t="s">
        <v>13675</v>
      </c>
      <c r="E3262" s="684" t="s">
        <v>13674</v>
      </c>
      <c r="F3262" s="684"/>
      <c r="G3262" s="612" t="s">
        <v>13673</v>
      </c>
      <c r="H3262" s="611" t="s">
        <v>13672</v>
      </c>
      <c r="I3262" s="611" t="s">
        <v>13671</v>
      </c>
      <c r="J3262" s="611" t="s">
        <v>13670</v>
      </c>
    </row>
    <row r="3263" spans="1:10" ht="36" customHeight="1">
      <c r="A3263" s="609" t="s">
        <v>13669</v>
      </c>
      <c r="B3263" s="610" t="s">
        <v>13937</v>
      </c>
      <c r="C3263" s="609" t="s">
        <v>20</v>
      </c>
      <c r="D3263" s="609" t="s">
        <v>2116</v>
      </c>
      <c r="E3263" s="685" t="s">
        <v>13667</v>
      </c>
      <c r="F3263" s="685"/>
      <c r="G3263" s="608" t="s">
        <v>3</v>
      </c>
      <c r="H3263" s="607">
        <v>1</v>
      </c>
      <c r="I3263" s="606">
        <v>0.09</v>
      </c>
      <c r="J3263" s="606">
        <v>0.09</v>
      </c>
    </row>
    <row r="3264" spans="1:10" ht="24" customHeight="1">
      <c r="A3264" s="604" t="s">
        <v>13666</v>
      </c>
      <c r="B3264" s="605" t="s">
        <v>13935</v>
      </c>
      <c r="C3264" s="604" t="s">
        <v>20</v>
      </c>
      <c r="D3264" s="604" t="s">
        <v>9320</v>
      </c>
      <c r="E3264" s="682" t="s">
        <v>13678</v>
      </c>
      <c r="F3264" s="682"/>
      <c r="G3264" s="603" t="s">
        <v>1</v>
      </c>
      <c r="H3264" s="602">
        <v>7.4000000000000003E-6</v>
      </c>
      <c r="I3264" s="601">
        <v>12880.76</v>
      </c>
      <c r="J3264" s="601">
        <v>0.09</v>
      </c>
    </row>
    <row r="3265" spans="1:10" ht="25.5">
      <c r="A3265" s="600"/>
      <c r="B3265" s="600"/>
      <c r="C3265" s="600"/>
      <c r="D3265" s="600"/>
      <c r="E3265" s="600" t="s">
        <v>13662</v>
      </c>
      <c r="F3265" s="599">
        <v>0</v>
      </c>
      <c r="G3265" s="600" t="s">
        <v>13661</v>
      </c>
      <c r="H3265" s="599">
        <v>0</v>
      </c>
      <c r="I3265" s="600" t="s">
        <v>13660</v>
      </c>
      <c r="J3265" s="599">
        <v>0</v>
      </c>
    </row>
    <row r="3266" spans="1:10" ht="15" thickBot="1">
      <c r="A3266" s="600"/>
      <c r="B3266" s="600"/>
      <c r="C3266" s="600"/>
      <c r="D3266" s="600"/>
      <c r="E3266" s="600" t="s">
        <v>13659</v>
      </c>
      <c r="F3266" s="599">
        <v>0.02</v>
      </c>
      <c r="G3266" s="600"/>
      <c r="H3266" s="683" t="s">
        <v>13658</v>
      </c>
      <c r="I3266" s="683"/>
      <c r="J3266" s="599">
        <v>0.11</v>
      </c>
    </row>
    <row r="3267" spans="1:10" ht="0.95" customHeight="1" thickTop="1">
      <c r="A3267" s="598"/>
      <c r="B3267" s="598"/>
      <c r="C3267" s="598"/>
      <c r="D3267" s="598"/>
      <c r="E3267" s="598"/>
      <c r="F3267" s="598"/>
      <c r="G3267" s="598"/>
      <c r="H3267" s="598"/>
      <c r="I3267" s="598"/>
      <c r="J3267" s="598"/>
    </row>
    <row r="3268" spans="1:10" ht="18" customHeight="1">
      <c r="A3268" s="613"/>
      <c r="B3268" s="611" t="s">
        <v>13677</v>
      </c>
      <c r="C3268" s="613" t="s">
        <v>13676</v>
      </c>
      <c r="D3268" s="613" t="s">
        <v>13675</v>
      </c>
      <c r="E3268" s="684" t="s">
        <v>13674</v>
      </c>
      <c r="F3268" s="684"/>
      <c r="G3268" s="612" t="s">
        <v>13673</v>
      </c>
      <c r="H3268" s="611" t="s">
        <v>13672</v>
      </c>
      <c r="I3268" s="611" t="s">
        <v>13671</v>
      </c>
      <c r="J3268" s="611" t="s">
        <v>13670</v>
      </c>
    </row>
    <row r="3269" spans="1:10" ht="36" customHeight="1">
      <c r="A3269" s="609" t="s">
        <v>13669</v>
      </c>
      <c r="B3269" s="610" t="s">
        <v>13936</v>
      </c>
      <c r="C3269" s="609" t="s">
        <v>20</v>
      </c>
      <c r="D3269" s="609" t="s">
        <v>2117</v>
      </c>
      <c r="E3269" s="685" t="s">
        <v>13667</v>
      </c>
      <c r="F3269" s="685"/>
      <c r="G3269" s="608" t="s">
        <v>3</v>
      </c>
      <c r="H3269" s="607">
        <v>1</v>
      </c>
      <c r="I3269" s="606">
        <v>0.85</v>
      </c>
      <c r="J3269" s="606">
        <v>0.85</v>
      </c>
    </row>
    <row r="3270" spans="1:10" ht="24" customHeight="1">
      <c r="A3270" s="604" t="s">
        <v>13666</v>
      </c>
      <c r="B3270" s="605" t="s">
        <v>13935</v>
      </c>
      <c r="C3270" s="604" t="s">
        <v>20</v>
      </c>
      <c r="D3270" s="604" t="s">
        <v>9320</v>
      </c>
      <c r="E3270" s="682" t="s">
        <v>13678</v>
      </c>
      <c r="F3270" s="682"/>
      <c r="G3270" s="603" t="s">
        <v>1</v>
      </c>
      <c r="H3270" s="602">
        <v>6.6699999999999995E-5</v>
      </c>
      <c r="I3270" s="601">
        <v>12880.76</v>
      </c>
      <c r="J3270" s="601">
        <v>0.85</v>
      </c>
    </row>
    <row r="3271" spans="1:10" ht="25.5">
      <c r="A3271" s="600"/>
      <c r="B3271" s="600"/>
      <c r="C3271" s="600"/>
      <c r="D3271" s="600"/>
      <c r="E3271" s="600" t="s">
        <v>13662</v>
      </c>
      <c r="F3271" s="599">
        <v>0</v>
      </c>
      <c r="G3271" s="600" t="s">
        <v>13661</v>
      </c>
      <c r="H3271" s="599">
        <v>0</v>
      </c>
      <c r="I3271" s="600" t="s">
        <v>13660</v>
      </c>
      <c r="J3271" s="599">
        <v>0</v>
      </c>
    </row>
    <row r="3272" spans="1:10" ht="15" thickBot="1">
      <c r="A3272" s="600"/>
      <c r="B3272" s="600"/>
      <c r="C3272" s="600"/>
      <c r="D3272" s="600"/>
      <c r="E3272" s="600" t="s">
        <v>13659</v>
      </c>
      <c r="F3272" s="599">
        <v>0.23</v>
      </c>
      <c r="G3272" s="600"/>
      <c r="H3272" s="683" t="s">
        <v>13658</v>
      </c>
      <c r="I3272" s="683"/>
      <c r="J3272" s="599">
        <v>1.08</v>
      </c>
    </row>
    <row r="3273" spans="1:10" ht="0.95" customHeight="1" thickTop="1">
      <c r="A3273" s="598"/>
      <c r="B3273" s="598"/>
      <c r="C3273" s="598"/>
      <c r="D3273" s="598"/>
      <c r="E3273" s="598"/>
      <c r="F3273" s="598"/>
      <c r="G3273" s="598"/>
      <c r="H3273" s="598"/>
      <c r="I3273" s="598"/>
      <c r="J3273" s="598"/>
    </row>
    <row r="3274" spans="1:10" ht="18" customHeight="1">
      <c r="A3274" s="613"/>
      <c r="B3274" s="611" t="s">
        <v>13677</v>
      </c>
      <c r="C3274" s="613" t="s">
        <v>13676</v>
      </c>
      <c r="D3274" s="613" t="s">
        <v>13675</v>
      </c>
      <c r="E3274" s="684" t="s">
        <v>13674</v>
      </c>
      <c r="F3274" s="684"/>
      <c r="G3274" s="612" t="s">
        <v>13673</v>
      </c>
      <c r="H3274" s="611" t="s">
        <v>13672</v>
      </c>
      <c r="I3274" s="611" t="s">
        <v>13671</v>
      </c>
      <c r="J3274" s="611" t="s">
        <v>13670</v>
      </c>
    </row>
    <row r="3275" spans="1:10" ht="36" customHeight="1">
      <c r="A3275" s="609" t="s">
        <v>13669</v>
      </c>
      <c r="B3275" s="610" t="s">
        <v>13934</v>
      </c>
      <c r="C3275" s="609" t="s">
        <v>20</v>
      </c>
      <c r="D3275" s="609" t="s">
        <v>2118</v>
      </c>
      <c r="E3275" s="685" t="s">
        <v>13667</v>
      </c>
      <c r="F3275" s="685"/>
      <c r="G3275" s="608" t="s">
        <v>3</v>
      </c>
      <c r="H3275" s="607">
        <v>1</v>
      </c>
      <c r="I3275" s="606">
        <v>5.58</v>
      </c>
      <c r="J3275" s="606">
        <v>5.58</v>
      </c>
    </row>
    <row r="3276" spans="1:10" ht="24" customHeight="1">
      <c r="A3276" s="604" t="s">
        <v>13666</v>
      </c>
      <c r="B3276" s="605" t="s">
        <v>13744</v>
      </c>
      <c r="C3276" s="604" t="s">
        <v>20</v>
      </c>
      <c r="D3276" s="604" t="s">
        <v>10361</v>
      </c>
      <c r="E3276" s="682" t="s">
        <v>13664</v>
      </c>
      <c r="F3276" s="682"/>
      <c r="G3276" s="603" t="s">
        <v>817</v>
      </c>
      <c r="H3276" s="602">
        <v>1.03</v>
      </c>
      <c r="I3276" s="601">
        <v>5.42</v>
      </c>
      <c r="J3276" s="601">
        <v>5.58</v>
      </c>
    </row>
    <row r="3277" spans="1:10" ht="25.5">
      <c r="A3277" s="600"/>
      <c r="B3277" s="600"/>
      <c r="C3277" s="600"/>
      <c r="D3277" s="600"/>
      <c r="E3277" s="600" t="s">
        <v>13662</v>
      </c>
      <c r="F3277" s="599">
        <v>0</v>
      </c>
      <c r="G3277" s="600" t="s">
        <v>13661</v>
      </c>
      <c r="H3277" s="599">
        <v>0</v>
      </c>
      <c r="I3277" s="600" t="s">
        <v>13660</v>
      </c>
      <c r="J3277" s="599">
        <v>0</v>
      </c>
    </row>
    <row r="3278" spans="1:10" ht="15" thickBot="1">
      <c r="A3278" s="600"/>
      <c r="B3278" s="600"/>
      <c r="C3278" s="600"/>
      <c r="D3278" s="600"/>
      <c r="E3278" s="600" t="s">
        <v>13659</v>
      </c>
      <c r="F3278" s="599">
        <v>1.54</v>
      </c>
      <c r="G3278" s="600"/>
      <c r="H3278" s="683" t="s">
        <v>13658</v>
      </c>
      <c r="I3278" s="683"/>
      <c r="J3278" s="599">
        <v>7.12</v>
      </c>
    </row>
    <row r="3279" spans="1:10" ht="0.95" customHeight="1" thickTop="1">
      <c r="A3279" s="598"/>
      <c r="B3279" s="598"/>
      <c r="C3279" s="598"/>
      <c r="D3279" s="598"/>
      <c r="E3279" s="598"/>
      <c r="F3279" s="598"/>
      <c r="G3279" s="598"/>
      <c r="H3279" s="598"/>
      <c r="I3279" s="598"/>
      <c r="J3279" s="598"/>
    </row>
    <row r="3280" spans="1:10" ht="18" customHeight="1">
      <c r="A3280" s="613"/>
      <c r="B3280" s="611" t="s">
        <v>13677</v>
      </c>
      <c r="C3280" s="613" t="s">
        <v>13676</v>
      </c>
      <c r="D3280" s="613" t="s">
        <v>13675</v>
      </c>
      <c r="E3280" s="684" t="s">
        <v>13674</v>
      </c>
      <c r="F3280" s="684"/>
      <c r="G3280" s="612" t="s">
        <v>13673</v>
      </c>
      <c r="H3280" s="611" t="s">
        <v>13672</v>
      </c>
      <c r="I3280" s="611" t="s">
        <v>13671</v>
      </c>
      <c r="J3280" s="611" t="s">
        <v>13670</v>
      </c>
    </row>
    <row r="3281" spans="1:10" ht="48" customHeight="1">
      <c r="A3281" s="609" t="s">
        <v>13669</v>
      </c>
      <c r="B3281" s="610" t="s">
        <v>13933</v>
      </c>
      <c r="C3281" s="609" t="s">
        <v>20</v>
      </c>
      <c r="D3281" s="609" t="s">
        <v>1756</v>
      </c>
      <c r="E3281" s="685" t="s">
        <v>13667</v>
      </c>
      <c r="F3281" s="685"/>
      <c r="G3281" s="608" t="s">
        <v>1617</v>
      </c>
      <c r="H3281" s="607">
        <v>1</v>
      </c>
      <c r="I3281" s="606">
        <v>0.16</v>
      </c>
      <c r="J3281" s="606">
        <v>0.16</v>
      </c>
    </row>
    <row r="3282" spans="1:10" ht="48" customHeight="1">
      <c r="A3282" s="617" t="s">
        <v>13683</v>
      </c>
      <c r="B3282" s="618" t="s">
        <v>13930</v>
      </c>
      <c r="C3282" s="617" t="s">
        <v>20</v>
      </c>
      <c r="D3282" s="617" t="s">
        <v>2333</v>
      </c>
      <c r="E3282" s="686" t="s">
        <v>13667</v>
      </c>
      <c r="F3282" s="686"/>
      <c r="G3282" s="616" t="s">
        <v>3</v>
      </c>
      <c r="H3282" s="615">
        <v>1</v>
      </c>
      <c r="I3282" s="614">
        <v>0.14000000000000001</v>
      </c>
      <c r="J3282" s="614">
        <v>0.14000000000000001</v>
      </c>
    </row>
    <row r="3283" spans="1:10" ht="36" customHeight="1">
      <c r="A3283" s="617" t="s">
        <v>13683</v>
      </c>
      <c r="B3283" s="618" t="s">
        <v>13929</v>
      </c>
      <c r="C3283" s="617" t="s">
        <v>20</v>
      </c>
      <c r="D3283" s="617" t="s">
        <v>2334</v>
      </c>
      <c r="E3283" s="686" t="s">
        <v>13667</v>
      </c>
      <c r="F3283" s="686"/>
      <c r="G3283" s="616" t="s">
        <v>3</v>
      </c>
      <c r="H3283" s="615">
        <v>1</v>
      </c>
      <c r="I3283" s="614">
        <v>0.02</v>
      </c>
      <c r="J3283" s="614">
        <v>0.02</v>
      </c>
    </row>
    <row r="3284" spans="1:10" ht="25.5">
      <c r="A3284" s="600"/>
      <c r="B3284" s="600"/>
      <c r="C3284" s="600"/>
      <c r="D3284" s="600"/>
      <c r="E3284" s="600" t="s">
        <v>13662</v>
      </c>
      <c r="F3284" s="599">
        <v>0</v>
      </c>
      <c r="G3284" s="600" t="s">
        <v>13661</v>
      </c>
      <c r="H3284" s="599">
        <v>0</v>
      </c>
      <c r="I3284" s="600" t="s">
        <v>13660</v>
      </c>
      <c r="J3284" s="599">
        <v>0</v>
      </c>
    </row>
    <row r="3285" spans="1:10" ht="15" thickBot="1">
      <c r="A3285" s="600"/>
      <c r="B3285" s="600"/>
      <c r="C3285" s="600"/>
      <c r="D3285" s="600"/>
      <c r="E3285" s="600" t="s">
        <v>13659</v>
      </c>
      <c r="F3285" s="599">
        <v>0.04</v>
      </c>
      <c r="G3285" s="600"/>
      <c r="H3285" s="683" t="s">
        <v>13658</v>
      </c>
      <c r="I3285" s="683"/>
      <c r="J3285" s="599">
        <v>0.2</v>
      </c>
    </row>
    <row r="3286" spans="1:10" ht="0.95" customHeight="1" thickTop="1">
      <c r="A3286" s="598"/>
      <c r="B3286" s="598"/>
      <c r="C3286" s="598"/>
      <c r="D3286" s="598"/>
      <c r="E3286" s="598"/>
      <c r="F3286" s="598"/>
      <c r="G3286" s="598"/>
      <c r="H3286" s="598"/>
      <c r="I3286" s="598"/>
      <c r="J3286" s="598"/>
    </row>
    <row r="3287" spans="1:10" ht="18" customHeight="1">
      <c r="A3287" s="613"/>
      <c r="B3287" s="611" t="s">
        <v>13677</v>
      </c>
      <c r="C3287" s="613" t="s">
        <v>13676</v>
      </c>
      <c r="D3287" s="613" t="s">
        <v>13675</v>
      </c>
      <c r="E3287" s="684" t="s">
        <v>13674</v>
      </c>
      <c r="F3287" s="684"/>
      <c r="G3287" s="612" t="s">
        <v>13673</v>
      </c>
      <c r="H3287" s="611" t="s">
        <v>13672</v>
      </c>
      <c r="I3287" s="611" t="s">
        <v>13671</v>
      </c>
      <c r="J3287" s="611" t="s">
        <v>13670</v>
      </c>
    </row>
    <row r="3288" spans="1:10" ht="48" customHeight="1">
      <c r="A3288" s="609" t="s">
        <v>13669</v>
      </c>
      <c r="B3288" s="610" t="s">
        <v>13930</v>
      </c>
      <c r="C3288" s="609" t="s">
        <v>20</v>
      </c>
      <c r="D3288" s="609" t="s">
        <v>2333</v>
      </c>
      <c r="E3288" s="685" t="s">
        <v>13667</v>
      </c>
      <c r="F3288" s="685"/>
      <c r="G3288" s="608" t="s">
        <v>3</v>
      </c>
      <c r="H3288" s="607">
        <v>1</v>
      </c>
      <c r="I3288" s="606">
        <v>0.14000000000000001</v>
      </c>
      <c r="J3288" s="606">
        <v>0.14000000000000001</v>
      </c>
    </row>
    <row r="3289" spans="1:10" ht="36" customHeight="1">
      <c r="A3289" s="604" t="s">
        <v>13666</v>
      </c>
      <c r="B3289" s="605" t="s">
        <v>13932</v>
      </c>
      <c r="C3289" s="604" t="s">
        <v>20</v>
      </c>
      <c r="D3289" s="604" t="s">
        <v>9329</v>
      </c>
      <c r="E3289" s="682" t="s">
        <v>13678</v>
      </c>
      <c r="F3289" s="682"/>
      <c r="G3289" s="603" t="s">
        <v>1</v>
      </c>
      <c r="H3289" s="602">
        <v>5.3300000000000001E-5</v>
      </c>
      <c r="I3289" s="601">
        <v>2736.62</v>
      </c>
      <c r="J3289" s="601">
        <v>0.14000000000000001</v>
      </c>
    </row>
    <row r="3290" spans="1:10" ht="25.5">
      <c r="A3290" s="600"/>
      <c r="B3290" s="600"/>
      <c r="C3290" s="600"/>
      <c r="D3290" s="600"/>
      <c r="E3290" s="600" t="s">
        <v>13662</v>
      </c>
      <c r="F3290" s="599">
        <v>0</v>
      </c>
      <c r="G3290" s="600" t="s">
        <v>13661</v>
      </c>
      <c r="H3290" s="599">
        <v>0</v>
      </c>
      <c r="I3290" s="600" t="s">
        <v>13660</v>
      </c>
      <c r="J3290" s="599">
        <v>0</v>
      </c>
    </row>
    <row r="3291" spans="1:10" ht="15" thickBot="1">
      <c r="A3291" s="600"/>
      <c r="B3291" s="600"/>
      <c r="C3291" s="600"/>
      <c r="D3291" s="600"/>
      <c r="E3291" s="600" t="s">
        <v>13659</v>
      </c>
      <c r="F3291" s="599">
        <v>0.03</v>
      </c>
      <c r="G3291" s="600"/>
      <c r="H3291" s="683" t="s">
        <v>13658</v>
      </c>
      <c r="I3291" s="683"/>
      <c r="J3291" s="599">
        <v>0.17</v>
      </c>
    </row>
    <row r="3292" spans="1:10" ht="0.95" customHeight="1" thickTop="1">
      <c r="A3292" s="598"/>
      <c r="B3292" s="598"/>
      <c r="C3292" s="598"/>
      <c r="D3292" s="598"/>
      <c r="E3292" s="598"/>
      <c r="F3292" s="598"/>
      <c r="G3292" s="598"/>
      <c r="H3292" s="598"/>
      <c r="I3292" s="598"/>
      <c r="J3292" s="598"/>
    </row>
    <row r="3293" spans="1:10" ht="18" customHeight="1">
      <c r="A3293" s="613"/>
      <c r="B3293" s="611" t="s">
        <v>13677</v>
      </c>
      <c r="C3293" s="613" t="s">
        <v>13676</v>
      </c>
      <c r="D3293" s="613" t="s">
        <v>13675</v>
      </c>
      <c r="E3293" s="684" t="s">
        <v>13674</v>
      </c>
      <c r="F3293" s="684"/>
      <c r="G3293" s="612" t="s">
        <v>13673</v>
      </c>
      <c r="H3293" s="611" t="s">
        <v>13672</v>
      </c>
      <c r="I3293" s="611" t="s">
        <v>13671</v>
      </c>
      <c r="J3293" s="611" t="s">
        <v>13670</v>
      </c>
    </row>
    <row r="3294" spans="1:10" ht="36" customHeight="1">
      <c r="A3294" s="609" t="s">
        <v>13669</v>
      </c>
      <c r="B3294" s="610" t="s">
        <v>13929</v>
      </c>
      <c r="C3294" s="609" t="s">
        <v>20</v>
      </c>
      <c r="D3294" s="609" t="s">
        <v>2334</v>
      </c>
      <c r="E3294" s="685" t="s">
        <v>13667</v>
      </c>
      <c r="F3294" s="685"/>
      <c r="G3294" s="608" t="s">
        <v>3</v>
      </c>
      <c r="H3294" s="607">
        <v>1</v>
      </c>
      <c r="I3294" s="606">
        <v>0.02</v>
      </c>
      <c r="J3294" s="606">
        <v>0.02</v>
      </c>
    </row>
    <row r="3295" spans="1:10" ht="36" customHeight="1">
      <c r="A3295" s="604" t="s">
        <v>13666</v>
      </c>
      <c r="B3295" s="605" t="s">
        <v>13932</v>
      </c>
      <c r="C3295" s="604" t="s">
        <v>20</v>
      </c>
      <c r="D3295" s="604" t="s">
        <v>9329</v>
      </c>
      <c r="E3295" s="682" t="s">
        <v>13678</v>
      </c>
      <c r="F3295" s="682"/>
      <c r="G3295" s="603" t="s">
        <v>1</v>
      </c>
      <c r="H3295" s="602">
        <v>7.6000000000000001E-6</v>
      </c>
      <c r="I3295" s="601">
        <v>2736.62</v>
      </c>
      <c r="J3295" s="601">
        <v>0.02</v>
      </c>
    </row>
    <row r="3296" spans="1:10" ht="25.5">
      <c r="A3296" s="600"/>
      <c r="B3296" s="600"/>
      <c r="C3296" s="600"/>
      <c r="D3296" s="600"/>
      <c r="E3296" s="600" t="s">
        <v>13662</v>
      </c>
      <c r="F3296" s="599">
        <v>0</v>
      </c>
      <c r="G3296" s="600" t="s">
        <v>13661</v>
      </c>
      <c r="H3296" s="599">
        <v>0</v>
      </c>
      <c r="I3296" s="600" t="s">
        <v>13660</v>
      </c>
      <c r="J3296" s="599">
        <v>0</v>
      </c>
    </row>
    <row r="3297" spans="1:10" ht="15" thickBot="1">
      <c r="A3297" s="600"/>
      <c r="B3297" s="600"/>
      <c r="C3297" s="600"/>
      <c r="D3297" s="600"/>
      <c r="E3297" s="600" t="s">
        <v>13659</v>
      </c>
      <c r="F3297" s="599">
        <v>0</v>
      </c>
      <c r="G3297" s="600"/>
      <c r="H3297" s="683" t="s">
        <v>13658</v>
      </c>
      <c r="I3297" s="683"/>
      <c r="J3297" s="599">
        <v>0.02</v>
      </c>
    </row>
    <row r="3298" spans="1:10" ht="0.95" customHeight="1" thickTop="1">
      <c r="A3298" s="598"/>
      <c r="B3298" s="598"/>
      <c r="C3298" s="598"/>
      <c r="D3298" s="598"/>
      <c r="E3298" s="598"/>
      <c r="F3298" s="598"/>
      <c r="G3298" s="598"/>
      <c r="H3298" s="598"/>
      <c r="I3298" s="598"/>
      <c r="J3298" s="598"/>
    </row>
    <row r="3299" spans="1:10" ht="18" customHeight="1">
      <c r="A3299" s="613"/>
      <c r="B3299" s="611" t="s">
        <v>13677</v>
      </c>
      <c r="C3299" s="613" t="s">
        <v>13676</v>
      </c>
      <c r="D3299" s="613" t="s">
        <v>13675</v>
      </c>
      <c r="E3299" s="684" t="s">
        <v>13674</v>
      </c>
      <c r="F3299" s="684"/>
      <c r="G3299" s="612" t="s">
        <v>13673</v>
      </c>
      <c r="H3299" s="611" t="s">
        <v>13672</v>
      </c>
      <c r="I3299" s="611" t="s">
        <v>13671</v>
      </c>
      <c r="J3299" s="611" t="s">
        <v>13670</v>
      </c>
    </row>
    <row r="3300" spans="1:10" ht="48" customHeight="1">
      <c r="A3300" s="609" t="s">
        <v>13669</v>
      </c>
      <c r="B3300" s="610" t="s">
        <v>13928</v>
      </c>
      <c r="C3300" s="609" t="s">
        <v>20</v>
      </c>
      <c r="D3300" s="609" t="s">
        <v>2335</v>
      </c>
      <c r="E3300" s="685" t="s">
        <v>13667</v>
      </c>
      <c r="F3300" s="685"/>
      <c r="G3300" s="608" t="s">
        <v>3</v>
      </c>
      <c r="H3300" s="607">
        <v>1</v>
      </c>
      <c r="I3300" s="606">
        <v>0.18</v>
      </c>
      <c r="J3300" s="606">
        <v>0.18</v>
      </c>
    </row>
    <row r="3301" spans="1:10" ht="36" customHeight="1">
      <c r="A3301" s="604" t="s">
        <v>13666</v>
      </c>
      <c r="B3301" s="605" t="s">
        <v>13932</v>
      </c>
      <c r="C3301" s="604" t="s">
        <v>20</v>
      </c>
      <c r="D3301" s="604" t="s">
        <v>9329</v>
      </c>
      <c r="E3301" s="682" t="s">
        <v>13678</v>
      </c>
      <c r="F3301" s="682"/>
      <c r="G3301" s="603" t="s">
        <v>1</v>
      </c>
      <c r="H3301" s="602">
        <v>6.6699999999999995E-5</v>
      </c>
      <c r="I3301" s="601">
        <v>2736.62</v>
      </c>
      <c r="J3301" s="601">
        <v>0.18</v>
      </c>
    </row>
    <row r="3302" spans="1:10" ht="25.5">
      <c r="A3302" s="600"/>
      <c r="B3302" s="600"/>
      <c r="C3302" s="600"/>
      <c r="D3302" s="600"/>
      <c r="E3302" s="600" t="s">
        <v>13662</v>
      </c>
      <c r="F3302" s="599">
        <v>0</v>
      </c>
      <c r="G3302" s="600" t="s">
        <v>13661</v>
      </c>
      <c r="H3302" s="599">
        <v>0</v>
      </c>
      <c r="I3302" s="600" t="s">
        <v>13660</v>
      </c>
      <c r="J3302" s="599">
        <v>0</v>
      </c>
    </row>
    <row r="3303" spans="1:10" ht="15" thickBot="1">
      <c r="A3303" s="600"/>
      <c r="B3303" s="600"/>
      <c r="C3303" s="600"/>
      <c r="D3303" s="600"/>
      <c r="E3303" s="600" t="s">
        <v>13659</v>
      </c>
      <c r="F3303" s="599">
        <v>0.04</v>
      </c>
      <c r="G3303" s="600"/>
      <c r="H3303" s="683" t="s">
        <v>13658</v>
      </c>
      <c r="I3303" s="683"/>
      <c r="J3303" s="599">
        <v>0.22</v>
      </c>
    </row>
    <row r="3304" spans="1:10" ht="0.95" customHeight="1" thickTop="1">
      <c r="A3304" s="598"/>
      <c r="B3304" s="598"/>
      <c r="C3304" s="598"/>
      <c r="D3304" s="598"/>
      <c r="E3304" s="598"/>
      <c r="F3304" s="598"/>
      <c r="G3304" s="598"/>
      <c r="H3304" s="598"/>
      <c r="I3304" s="598"/>
      <c r="J3304" s="598"/>
    </row>
    <row r="3305" spans="1:10" ht="18" customHeight="1">
      <c r="A3305" s="613"/>
      <c r="B3305" s="611" t="s">
        <v>13677</v>
      </c>
      <c r="C3305" s="613" t="s">
        <v>13676</v>
      </c>
      <c r="D3305" s="613" t="s">
        <v>13675</v>
      </c>
      <c r="E3305" s="684" t="s">
        <v>13674</v>
      </c>
      <c r="F3305" s="684"/>
      <c r="G3305" s="612" t="s">
        <v>13673</v>
      </c>
      <c r="H3305" s="611" t="s">
        <v>13672</v>
      </c>
      <c r="I3305" s="611" t="s">
        <v>13671</v>
      </c>
      <c r="J3305" s="611" t="s">
        <v>13670</v>
      </c>
    </row>
    <row r="3306" spans="1:10" ht="48" customHeight="1">
      <c r="A3306" s="609" t="s">
        <v>13669</v>
      </c>
      <c r="B3306" s="610" t="s">
        <v>13931</v>
      </c>
      <c r="C3306" s="609" t="s">
        <v>20</v>
      </c>
      <c r="D3306" s="609" t="s">
        <v>1609</v>
      </c>
      <c r="E3306" s="685" t="s">
        <v>13667</v>
      </c>
      <c r="F3306" s="685"/>
      <c r="G3306" s="608" t="s">
        <v>1470</v>
      </c>
      <c r="H3306" s="607">
        <v>1</v>
      </c>
      <c r="I3306" s="606">
        <v>1.38</v>
      </c>
      <c r="J3306" s="606">
        <v>1.38</v>
      </c>
    </row>
    <row r="3307" spans="1:10" ht="48" customHeight="1">
      <c r="A3307" s="617" t="s">
        <v>13683</v>
      </c>
      <c r="B3307" s="618" t="s">
        <v>13930</v>
      </c>
      <c r="C3307" s="617" t="s">
        <v>20</v>
      </c>
      <c r="D3307" s="617" t="s">
        <v>2333</v>
      </c>
      <c r="E3307" s="686" t="s">
        <v>13667</v>
      </c>
      <c r="F3307" s="686"/>
      <c r="G3307" s="616" t="s">
        <v>3</v>
      </c>
      <c r="H3307" s="615">
        <v>1</v>
      </c>
      <c r="I3307" s="614">
        <v>0.14000000000000001</v>
      </c>
      <c r="J3307" s="614">
        <v>0.14000000000000001</v>
      </c>
    </row>
    <row r="3308" spans="1:10" ht="36" customHeight="1">
      <c r="A3308" s="617" t="s">
        <v>13683</v>
      </c>
      <c r="B3308" s="618" t="s">
        <v>13929</v>
      </c>
      <c r="C3308" s="617" t="s">
        <v>20</v>
      </c>
      <c r="D3308" s="617" t="s">
        <v>2334</v>
      </c>
      <c r="E3308" s="686" t="s">
        <v>13667</v>
      </c>
      <c r="F3308" s="686"/>
      <c r="G3308" s="616" t="s">
        <v>3</v>
      </c>
      <c r="H3308" s="615">
        <v>1</v>
      </c>
      <c r="I3308" s="614">
        <v>0.02</v>
      </c>
      <c r="J3308" s="614">
        <v>0.02</v>
      </c>
    </row>
    <row r="3309" spans="1:10" ht="48" customHeight="1">
      <c r="A3309" s="617" t="s">
        <v>13683</v>
      </c>
      <c r="B3309" s="618" t="s">
        <v>13928</v>
      </c>
      <c r="C3309" s="617" t="s">
        <v>20</v>
      </c>
      <c r="D3309" s="617" t="s">
        <v>2335</v>
      </c>
      <c r="E3309" s="686" t="s">
        <v>13667</v>
      </c>
      <c r="F3309" s="686"/>
      <c r="G3309" s="616" t="s">
        <v>3</v>
      </c>
      <c r="H3309" s="615">
        <v>1</v>
      </c>
      <c r="I3309" s="614">
        <v>0.18</v>
      </c>
      <c r="J3309" s="614">
        <v>0.18</v>
      </c>
    </row>
    <row r="3310" spans="1:10" ht="48" customHeight="1">
      <c r="A3310" s="617" t="s">
        <v>13683</v>
      </c>
      <c r="B3310" s="618" t="s">
        <v>13927</v>
      </c>
      <c r="C3310" s="617" t="s">
        <v>20</v>
      </c>
      <c r="D3310" s="617" t="s">
        <v>2336</v>
      </c>
      <c r="E3310" s="686" t="s">
        <v>13667</v>
      </c>
      <c r="F3310" s="686"/>
      <c r="G3310" s="616" t="s">
        <v>3</v>
      </c>
      <c r="H3310" s="615">
        <v>1</v>
      </c>
      <c r="I3310" s="614">
        <v>1.04</v>
      </c>
      <c r="J3310" s="614">
        <v>1.04</v>
      </c>
    </row>
    <row r="3311" spans="1:10" ht="25.5">
      <c r="A3311" s="600"/>
      <c r="B3311" s="600"/>
      <c r="C3311" s="600"/>
      <c r="D3311" s="600"/>
      <c r="E3311" s="600" t="s">
        <v>13662</v>
      </c>
      <c r="F3311" s="599">
        <v>0</v>
      </c>
      <c r="G3311" s="600" t="s">
        <v>13661</v>
      </c>
      <c r="H3311" s="599">
        <v>0</v>
      </c>
      <c r="I3311" s="600" t="s">
        <v>13660</v>
      </c>
      <c r="J3311" s="599">
        <v>0</v>
      </c>
    </row>
    <row r="3312" spans="1:10" ht="15" thickBot="1">
      <c r="A3312" s="600"/>
      <c r="B3312" s="600"/>
      <c r="C3312" s="600"/>
      <c r="D3312" s="600"/>
      <c r="E3312" s="600" t="s">
        <v>13659</v>
      </c>
      <c r="F3312" s="599">
        <v>0.38</v>
      </c>
      <c r="G3312" s="600"/>
      <c r="H3312" s="683" t="s">
        <v>13658</v>
      </c>
      <c r="I3312" s="683"/>
      <c r="J3312" s="599">
        <v>1.76</v>
      </c>
    </row>
    <row r="3313" spans="1:10" ht="0.95" customHeight="1" thickTop="1">
      <c r="A3313" s="598"/>
      <c r="B3313" s="598"/>
      <c r="C3313" s="598"/>
      <c r="D3313" s="598"/>
      <c r="E3313" s="598"/>
      <c r="F3313" s="598"/>
      <c r="G3313" s="598"/>
      <c r="H3313" s="598"/>
      <c r="I3313" s="598"/>
      <c r="J3313" s="598"/>
    </row>
    <row r="3314" spans="1:10" ht="18" customHeight="1">
      <c r="A3314" s="613"/>
      <c r="B3314" s="611" t="s">
        <v>13677</v>
      </c>
      <c r="C3314" s="613" t="s">
        <v>13676</v>
      </c>
      <c r="D3314" s="613" t="s">
        <v>13675</v>
      </c>
      <c r="E3314" s="684" t="s">
        <v>13674</v>
      </c>
      <c r="F3314" s="684"/>
      <c r="G3314" s="612" t="s">
        <v>13673</v>
      </c>
      <c r="H3314" s="611" t="s">
        <v>13672</v>
      </c>
      <c r="I3314" s="611" t="s">
        <v>13671</v>
      </c>
      <c r="J3314" s="611" t="s">
        <v>13670</v>
      </c>
    </row>
    <row r="3315" spans="1:10" ht="48" customHeight="1">
      <c r="A3315" s="609" t="s">
        <v>13669</v>
      </c>
      <c r="B3315" s="610" t="s">
        <v>13927</v>
      </c>
      <c r="C3315" s="609" t="s">
        <v>20</v>
      </c>
      <c r="D3315" s="609" t="s">
        <v>2336</v>
      </c>
      <c r="E3315" s="685" t="s">
        <v>13667</v>
      </c>
      <c r="F3315" s="685"/>
      <c r="G3315" s="608" t="s">
        <v>3</v>
      </c>
      <c r="H3315" s="607">
        <v>1</v>
      </c>
      <c r="I3315" s="606">
        <v>1.04</v>
      </c>
      <c r="J3315" s="606">
        <v>1.04</v>
      </c>
    </row>
    <row r="3316" spans="1:10" ht="24" customHeight="1">
      <c r="A3316" s="604" t="s">
        <v>13666</v>
      </c>
      <c r="B3316" s="605" t="s">
        <v>13665</v>
      </c>
      <c r="C3316" s="604" t="s">
        <v>20</v>
      </c>
      <c r="D3316" s="604" t="s">
        <v>10042</v>
      </c>
      <c r="E3316" s="682" t="s">
        <v>13664</v>
      </c>
      <c r="F3316" s="682"/>
      <c r="G3316" s="603" t="s">
        <v>13663</v>
      </c>
      <c r="H3316" s="602">
        <v>1.27</v>
      </c>
      <c r="I3316" s="601">
        <v>0.82</v>
      </c>
      <c r="J3316" s="601">
        <v>1.04</v>
      </c>
    </row>
    <row r="3317" spans="1:10" ht="25.5">
      <c r="A3317" s="600"/>
      <c r="B3317" s="600"/>
      <c r="C3317" s="600"/>
      <c r="D3317" s="600"/>
      <c r="E3317" s="600" t="s">
        <v>13662</v>
      </c>
      <c r="F3317" s="599">
        <v>0</v>
      </c>
      <c r="G3317" s="600" t="s">
        <v>13661</v>
      </c>
      <c r="H3317" s="599">
        <v>0</v>
      </c>
      <c r="I3317" s="600" t="s">
        <v>13660</v>
      </c>
      <c r="J3317" s="599">
        <v>0</v>
      </c>
    </row>
    <row r="3318" spans="1:10" ht="15" thickBot="1">
      <c r="A3318" s="600"/>
      <c r="B3318" s="600"/>
      <c r="C3318" s="600"/>
      <c r="D3318" s="600"/>
      <c r="E3318" s="600" t="s">
        <v>13659</v>
      </c>
      <c r="F3318" s="599">
        <v>0.28000000000000003</v>
      </c>
      <c r="G3318" s="600"/>
      <c r="H3318" s="683" t="s">
        <v>13658</v>
      </c>
      <c r="I3318" s="683"/>
      <c r="J3318" s="599">
        <v>1.32</v>
      </c>
    </row>
    <row r="3319" spans="1:10" ht="0.95" customHeight="1" thickTop="1">
      <c r="A3319" s="598"/>
      <c r="B3319" s="598"/>
      <c r="C3319" s="598"/>
      <c r="D3319" s="598"/>
      <c r="E3319" s="598"/>
      <c r="F3319" s="598"/>
      <c r="G3319" s="598"/>
      <c r="H3319" s="598"/>
      <c r="I3319" s="598"/>
      <c r="J3319" s="598"/>
    </row>
    <row r="3320" spans="1:10" ht="18" customHeight="1">
      <c r="A3320" s="613"/>
      <c r="B3320" s="611" t="s">
        <v>13677</v>
      </c>
      <c r="C3320" s="613" t="s">
        <v>13676</v>
      </c>
      <c r="D3320" s="613" t="s">
        <v>13675</v>
      </c>
      <c r="E3320" s="684" t="s">
        <v>13674</v>
      </c>
      <c r="F3320" s="684"/>
      <c r="G3320" s="612" t="s">
        <v>13673</v>
      </c>
      <c r="H3320" s="611" t="s">
        <v>13672</v>
      </c>
      <c r="I3320" s="611" t="s">
        <v>13671</v>
      </c>
      <c r="J3320" s="611" t="s">
        <v>13670</v>
      </c>
    </row>
    <row r="3321" spans="1:10" ht="36" customHeight="1">
      <c r="A3321" s="609" t="s">
        <v>13669</v>
      </c>
      <c r="B3321" s="610" t="s">
        <v>13926</v>
      </c>
      <c r="C3321" s="609" t="s">
        <v>20</v>
      </c>
      <c r="D3321" s="609" t="s">
        <v>3530</v>
      </c>
      <c r="E3321" s="685" t="s">
        <v>13755</v>
      </c>
      <c r="F3321" s="685"/>
      <c r="G3321" s="608" t="s">
        <v>415</v>
      </c>
      <c r="H3321" s="607">
        <v>1</v>
      </c>
      <c r="I3321" s="606">
        <v>345.3</v>
      </c>
      <c r="J3321" s="606">
        <v>345.3</v>
      </c>
    </row>
    <row r="3322" spans="1:10" ht="48" customHeight="1">
      <c r="A3322" s="617" t="s">
        <v>13683</v>
      </c>
      <c r="B3322" s="618" t="s">
        <v>13925</v>
      </c>
      <c r="C3322" s="617" t="s">
        <v>20</v>
      </c>
      <c r="D3322" s="617" t="s">
        <v>1525</v>
      </c>
      <c r="E3322" s="686" t="s">
        <v>13667</v>
      </c>
      <c r="F3322" s="686"/>
      <c r="G3322" s="616" t="s">
        <v>1470</v>
      </c>
      <c r="H3322" s="615">
        <v>0.66</v>
      </c>
      <c r="I3322" s="614">
        <v>4.2699999999999996</v>
      </c>
      <c r="J3322" s="614">
        <v>2.81</v>
      </c>
    </row>
    <row r="3323" spans="1:10" ht="48" customHeight="1">
      <c r="A3323" s="617" t="s">
        <v>13683</v>
      </c>
      <c r="B3323" s="618" t="s">
        <v>13924</v>
      </c>
      <c r="C3323" s="617" t="s">
        <v>20</v>
      </c>
      <c r="D3323" s="617" t="s">
        <v>1671</v>
      </c>
      <c r="E3323" s="686" t="s">
        <v>13667</v>
      </c>
      <c r="F3323" s="686"/>
      <c r="G3323" s="616" t="s">
        <v>1617</v>
      </c>
      <c r="H3323" s="615">
        <v>0.62</v>
      </c>
      <c r="I3323" s="614">
        <v>1.2</v>
      </c>
      <c r="J3323" s="614">
        <v>0.74</v>
      </c>
    </row>
    <row r="3324" spans="1:10" ht="24" customHeight="1">
      <c r="A3324" s="617" t="s">
        <v>13683</v>
      </c>
      <c r="B3324" s="618" t="s">
        <v>13691</v>
      </c>
      <c r="C3324" s="617" t="s">
        <v>20</v>
      </c>
      <c r="D3324" s="617" t="s">
        <v>7721</v>
      </c>
      <c r="E3324" s="686" t="s">
        <v>13690</v>
      </c>
      <c r="F3324" s="686"/>
      <c r="G3324" s="616" t="s">
        <v>3</v>
      </c>
      <c r="H3324" s="615">
        <v>2.0299999999999998</v>
      </c>
      <c r="I3324" s="614">
        <v>14.02</v>
      </c>
      <c r="J3324" s="614">
        <v>28.46</v>
      </c>
    </row>
    <row r="3325" spans="1:10" ht="24" customHeight="1">
      <c r="A3325" s="617" t="s">
        <v>13683</v>
      </c>
      <c r="B3325" s="618" t="s">
        <v>13785</v>
      </c>
      <c r="C3325" s="617" t="s">
        <v>20</v>
      </c>
      <c r="D3325" s="617" t="s">
        <v>7730</v>
      </c>
      <c r="E3325" s="686" t="s">
        <v>13690</v>
      </c>
      <c r="F3325" s="686"/>
      <c r="G3325" s="616" t="s">
        <v>3</v>
      </c>
      <c r="H3325" s="615">
        <v>1.28</v>
      </c>
      <c r="I3325" s="614">
        <v>12.73</v>
      </c>
      <c r="J3325" s="614">
        <v>16.29</v>
      </c>
    </row>
    <row r="3326" spans="1:10" ht="24" customHeight="1">
      <c r="A3326" s="604" t="s">
        <v>13666</v>
      </c>
      <c r="B3326" s="605" t="s">
        <v>13732</v>
      </c>
      <c r="C3326" s="604" t="s">
        <v>20</v>
      </c>
      <c r="D3326" s="604" t="s">
        <v>8391</v>
      </c>
      <c r="E3326" s="682" t="s">
        <v>13664</v>
      </c>
      <c r="F3326" s="682"/>
      <c r="G3326" s="603" t="s">
        <v>415</v>
      </c>
      <c r="H3326" s="602">
        <v>0.76100000000000001</v>
      </c>
      <c r="I3326" s="601">
        <v>74.17</v>
      </c>
      <c r="J3326" s="601">
        <v>56.44</v>
      </c>
    </row>
    <row r="3327" spans="1:10" ht="24" customHeight="1">
      <c r="A3327" s="604" t="s">
        <v>13666</v>
      </c>
      <c r="B3327" s="605" t="s">
        <v>13832</v>
      </c>
      <c r="C3327" s="604" t="s">
        <v>20</v>
      </c>
      <c r="D3327" s="604" t="s">
        <v>9291</v>
      </c>
      <c r="E3327" s="682" t="s">
        <v>13664</v>
      </c>
      <c r="F3327" s="682"/>
      <c r="G3327" s="603" t="s">
        <v>1200</v>
      </c>
      <c r="H3327" s="602">
        <v>325.16000000000003</v>
      </c>
      <c r="I3327" s="601">
        <v>0.6</v>
      </c>
      <c r="J3327" s="601">
        <v>195.09</v>
      </c>
    </row>
    <row r="3328" spans="1:10" ht="24" customHeight="1">
      <c r="A3328" s="604" t="s">
        <v>13666</v>
      </c>
      <c r="B3328" s="605" t="s">
        <v>13923</v>
      </c>
      <c r="C3328" s="604" t="s">
        <v>20</v>
      </c>
      <c r="D3328" s="604" t="s">
        <v>11541</v>
      </c>
      <c r="E3328" s="682" t="s">
        <v>13664</v>
      </c>
      <c r="F3328" s="682"/>
      <c r="G3328" s="603" t="s">
        <v>415</v>
      </c>
      <c r="H3328" s="602">
        <v>0.59099999999999997</v>
      </c>
      <c r="I3328" s="601">
        <v>76.94</v>
      </c>
      <c r="J3328" s="601">
        <v>45.47</v>
      </c>
    </row>
    <row r="3329" spans="1:10" ht="25.5">
      <c r="A3329" s="600"/>
      <c r="B3329" s="600"/>
      <c r="C3329" s="600"/>
      <c r="D3329" s="600"/>
      <c r="E3329" s="600" t="s">
        <v>13662</v>
      </c>
      <c r="F3329" s="599">
        <v>18.195153754210583</v>
      </c>
      <c r="G3329" s="600" t="s">
        <v>13661</v>
      </c>
      <c r="H3329" s="599">
        <v>15.29</v>
      </c>
      <c r="I3329" s="600" t="s">
        <v>13660</v>
      </c>
      <c r="J3329" s="599">
        <v>33.49</v>
      </c>
    </row>
    <row r="3330" spans="1:10" ht="15" thickBot="1">
      <c r="A3330" s="600"/>
      <c r="B3330" s="600"/>
      <c r="C3330" s="600"/>
      <c r="D3330" s="600"/>
      <c r="E3330" s="600" t="s">
        <v>13659</v>
      </c>
      <c r="F3330" s="599">
        <v>95.64</v>
      </c>
      <c r="G3330" s="600"/>
      <c r="H3330" s="683" t="s">
        <v>13658</v>
      </c>
      <c r="I3330" s="683"/>
      <c r="J3330" s="599">
        <v>440.94</v>
      </c>
    </row>
    <row r="3331" spans="1:10" ht="0.95" customHeight="1" thickTop="1">
      <c r="A3331" s="598"/>
      <c r="B3331" s="598"/>
      <c r="C3331" s="598"/>
      <c r="D3331" s="598"/>
      <c r="E3331" s="598"/>
      <c r="F3331" s="598"/>
      <c r="G3331" s="598"/>
      <c r="H3331" s="598"/>
      <c r="I3331" s="598"/>
      <c r="J3331" s="598"/>
    </row>
    <row r="3332" spans="1:10" ht="18" customHeight="1">
      <c r="A3332" s="613"/>
      <c r="B3332" s="611" t="s">
        <v>13677</v>
      </c>
      <c r="C3332" s="613" t="s">
        <v>13676</v>
      </c>
      <c r="D3332" s="613" t="s">
        <v>13675</v>
      </c>
      <c r="E3332" s="684" t="s">
        <v>13674</v>
      </c>
      <c r="F3332" s="684"/>
      <c r="G3332" s="612" t="s">
        <v>13673</v>
      </c>
      <c r="H3332" s="611" t="s">
        <v>13672</v>
      </c>
      <c r="I3332" s="611" t="s">
        <v>13671</v>
      </c>
      <c r="J3332" s="611" t="s">
        <v>13670</v>
      </c>
    </row>
    <row r="3333" spans="1:10" ht="36" customHeight="1">
      <c r="A3333" s="609" t="s">
        <v>13669</v>
      </c>
      <c r="B3333" s="610" t="s">
        <v>13756</v>
      </c>
      <c r="C3333" s="609" t="s">
        <v>20</v>
      </c>
      <c r="D3333" s="609" t="s">
        <v>3531</v>
      </c>
      <c r="E3333" s="685" t="s">
        <v>13755</v>
      </c>
      <c r="F3333" s="685"/>
      <c r="G3333" s="608" t="s">
        <v>415</v>
      </c>
      <c r="H3333" s="607">
        <v>1</v>
      </c>
      <c r="I3333" s="606">
        <v>365.93</v>
      </c>
      <c r="J3333" s="606">
        <v>365.93</v>
      </c>
    </row>
    <row r="3334" spans="1:10" ht="48" customHeight="1">
      <c r="A3334" s="617" t="s">
        <v>13683</v>
      </c>
      <c r="B3334" s="618" t="s">
        <v>13925</v>
      </c>
      <c r="C3334" s="617" t="s">
        <v>20</v>
      </c>
      <c r="D3334" s="617" t="s">
        <v>1525</v>
      </c>
      <c r="E3334" s="686" t="s">
        <v>13667</v>
      </c>
      <c r="F3334" s="686"/>
      <c r="G3334" s="616" t="s">
        <v>1470</v>
      </c>
      <c r="H3334" s="615">
        <v>0.64</v>
      </c>
      <c r="I3334" s="614">
        <v>4.2699999999999996</v>
      </c>
      <c r="J3334" s="614">
        <v>2.73</v>
      </c>
    </row>
    <row r="3335" spans="1:10" ht="48" customHeight="1">
      <c r="A3335" s="617" t="s">
        <v>13683</v>
      </c>
      <c r="B3335" s="618" t="s">
        <v>13924</v>
      </c>
      <c r="C3335" s="617" t="s">
        <v>20</v>
      </c>
      <c r="D3335" s="617" t="s">
        <v>1671</v>
      </c>
      <c r="E3335" s="686" t="s">
        <v>13667</v>
      </c>
      <c r="F3335" s="686"/>
      <c r="G3335" s="616" t="s">
        <v>1617</v>
      </c>
      <c r="H3335" s="615">
        <v>0.61</v>
      </c>
      <c r="I3335" s="614">
        <v>1.2</v>
      </c>
      <c r="J3335" s="614">
        <v>0.73</v>
      </c>
    </row>
    <row r="3336" spans="1:10" ht="24" customHeight="1">
      <c r="A3336" s="617" t="s">
        <v>13683</v>
      </c>
      <c r="B3336" s="618" t="s">
        <v>13691</v>
      </c>
      <c r="C3336" s="617" t="s">
        <v>20</v>
      </c>
      <c r="D3336" s="617" t="s">
        <v>7721</v>
      </c>
      <c r="E3336" s="686" t="s">
        <v>13690</v>
      </c>
      <c r="F3336" s="686"/>
      <c r="G3336" s="616" t="s">
        <v>3</v>
      </c>
      <c r="H3336" s="615">
        <v>1.98</v>
      </c>
      <c r="I3336" s="614">
        <v>14.02</v>
      </c>
      <c r="J3336" s="614">
        <v>27.75</v>
      </c>
    </row>
    <row r="3337" spans="1:10" ht="24" customHeight="1">
      <c r="A3337" s="617" t="s">
        <v>13683</v>
      </c>
      <c r="B3337" s="618" t="s">
        <v>13785</v>
      </c>
      <c r="C3337" s="617" t="s">
        <v>20</v>
      </c>
      <c r="D3337" s="617" t="s">
        <v>7730</v>
      </c>
      <c r="E3337" s="686" t="s">
        <v>13690</v>
      </c>
      <c r="F3337" s="686"/>
      <c r="G3337" s="616" t="s">
        <v>3</v>
      </c>
      <c r="H3337" s="615">
        <v>1.25</v>
      </c>
      <c r="I3337" s="614">
        <v>12.73</v>
      </c>
      <c r="J3337" s="614">
        <v>15.91</v>
      </c>
    </row>
    <row r="3338" spans="1:10" ht="24" customHeight="1">
      <c r="A3338" s="604" t="s">
        <v>13666</v>
      </c>
      <c r="B3338" s="605" t="s">
        <v>13732</v>
      </c>
      <c r="C3338" s="604" t="s">
        <v>20</v>
      </c>
      <c r="D3338" s="604" t="s">
        <v>8391</v>
      </c>
      <c r="E3338" s="682" t="s">
        <v>13664</v>
      </c>
      <c r="F3338" s="682"/>
      <c r="G3338" s="603" t="s">
        <v>415</v>
      </c>
      <c r="H3338" s="602">
        <v>0.72699999999999998</v>
      </c>
      <c r="I3338" s="601">
        <v>74.17</v>
      </c>
      <c r="J3338" s="601">
        <v>53.92</v>
      </c>
    </row>
    <row r="3339" spans="1:10" ht="24" customHeight="1">
      <c r="A3339" s="604" t="s">
        <v>13666</v>
      </c>
      <c r="B3339" s="605" t="s">
        <v>13832</v>
      </c>
      <c r="C3339" s="604" t="s">
        <v>20</v>
      </c>
      <c r="D3339" s="604" t="s">
        <v>9291</v>
      </c>
      <c r="E3339" s="682" t="s">
        <v>13664</v>
      </c>
      <c r="F3339" s="682"/>
      <c r="G3339" s="603" t="s">
        <v>1200</v>
      </c>
      <c r="H3339" s="602">
        <v>364.94</v>
      </c>
      <c r="I3339" s="601">
        <v>0.6</v>
      </c>
      <c r="J3339" s="601">
        <v>218.96</v>
      </c>
    </row>
    <row r="3340" spans="1:10" ht="24" customHeight="1">
      <c r="A3340" s="604" t="s">
        <v>13666</v>
      </c>
      <c r="B3340" s="605" t="s">
        <v>13923</v>
      </c>
      <c r="C3340" s="604" t="s">
        <v>20</v>
      </c>
      <c r="D3340" s="604" t="s">
        <v>11541</v>
      </c>
      <c r="E3340" s="682" t="s">
        <v>13664</v>
      </c>
      <c r="F3340" s="682"/>
      <c r="G3340" s="603" t="s">
        <v>415</v>
      </c>
      <c r="H3340" s="602">
        <v>0.59699999999999998</v>
      </c>
      <c r="I3340" s="601">
        <v>76.94</v>
      </c>
      <c r="J3340" s="601">
        <v>45.93</v>
      </c>
    </row>
    <row r="3341" spans="1:10" ht="25.5">
      <c r="A3341" s="600"/>
      <c r="B3341" s="600"/>
      <c r="C3341" s="600"/>
      <c r="D3341" s="600"/>
      <c r="E3341" s="600" t="s">
        <v>13662</v>
      </c>
      <c r="F3341" s="599">
        <v>17.76051287623601</v>
      </c>
      <c r="G3341" s="600" t="s">
        <v>13661</v>
      </c>
      <c r="H3341" s="599">
        <v>14.93</v>
      </c>
      <c r="I3341" s="600" t="s">
        <v>13660</v>
      </c>
      <c r="J3341" s="599">
        <v>32.69</v>
      </c>
    </row>
    <row r="3342" spans="1:10" ht="15" thickBot="1">
      <c r="A3342" s="600"/>
      <c r="B3342" s="600"/>
      <c r="C3342" s="600"/>
      <c r="D3342" s="600"/>
      <c r="E3342" s="600" t="s">
        <v>13659</v>
      </c>
      <c r="F3342" s="599">
        <v>101.36</v>
      </c>
      <c r="G3342" s="600"/>
      <c r="H3342" s="683" t="s">
        <v>13658</v>
      </c>
      <c r="I3342" s="683"/>
      <c r="J3342" s="599">
        <v>467.29</v>
      </c>
    </row>
    <row r="3343" spans="1:10" ht="0.95" customHeight="1" thickTop="1">
      <c r="A3343" s="598"/>
      <c r="B3343" s="598"/>
      <c r="C3343" s="598"/>
      <c r="D3343" s="598"/>
      <c r="E3343" s="598"/>
      <c r="F3343" s="598"/>
      <c r="G3343" s="598"/>
      <c r="H3343" s="598"/>
      <c r="I3343" s="598"/>
      <c r="J3343" s="598"/>
    </row>
    <row r="3344" spans="1:10" ht="18" customHeight="1">
      <c r="A3344" s="613"/>
      <c r="B3344" s="611" t="s">
        <v>13677</v>
      </c>
      <c r="C3344" s="613" t="s">
        <v>13676</v>
      </c>
      <c r="D3344" s="613" t="s">
        <v>13675</v>
      </c>
      <c r="E3344" s="684" t="s">
        <v>13674</v>
      </c>
      <c r="F3344" s="684"/>
      <c r="G3344" s="612" t="s">
        <v>13673</v>
      </c>
      <c r="H3344" s="611" t="s">
        <v>13672</v>
      </c>
      <c r="I3344" s="611" t="s">
        <v>13671</v>
      </c>
      <c r="J3344" s="611" t="s">
        <v>13670</v>
      </c>
    </row>
    <row r="3345" spans="1:10" ht="36" customHeight="1">
      <c r="A3345" s="609" t="s">
        <v>13669</v>
      </c>
      <c r="B3345" s="610" t="s">
        <v>13760</v>
      </c>
      <c r="C3345" s="609" t="s">
        <v>20</v>
      </c>
      <c r="D3345" s="609" t="s">
        <v>3532</v>
      </c>
      <c r="E3345" s="685" t="s">
        <v>13755</v>
      </c>
      <c r="F3345" s="685"/>
      <c r="G3345" s="608" t="s">
        <v>415</v>
      </c>
      <c r="H3345" s="607">
        <v>1</v>
      </c>
      <c r="I3345" s="606">
        <v>379.81</v>
      </c>
      <c r="J3345" s="606">
        <v>379.81</v>
      </c>
    </row>
    <row r="3346" spans="1:10" ht="48" customHeight="1">
      <c r="A3346" s="617" t="s">
        <v>13683</v>
      </c>
      <c r="B3346" s="618" t="s">
        <v>13925</v>
      </c>
      <c r="C3346" s="617" t="s">
        <v>20</v>
      </c>
      <c r="D3346" s="617" t="s">
        <v>1525</v>
      </c>
      <c r="E3346" s="686" t="s">
        <v>13667</v>
      </c>
      <c r="F3346" s="686"/>
      <c r="G3346" s="616" t="s">
        <v>1470</v>
      </c>
      <c r="H3346" s="615">
        <v>0.64</v>
      </c>
      <c r="I3346" s="614">
        <v>4.2699999999999996</v>
      </c>
      <c r="J3346" s="614">
        <v>2.73</v>
      </c>
    </row>
    <row r="3347" spans="1:10" ht="48" customHeight="1">
      <c r="A3347" s="617" t="s">
        <v>13683</v>
      </c>
      <c r="B3347" s="618" t="s">
        <v>13924</v>
      </c>
      <c r="C3347" s="617" t="s">
        <v>20</v>
      </c>
      <c r="D3347" s="617" t="s">
        <v>1671</v>
      </c>
      <c r="E3347" s="686" t="s">
        <v>13667</v>
      </c>
      <c r="F3347" s="686"/>
      <c r="G3347" s="616" t="s">
        <v>1617</v>
      </c>
      <c r="H3347" s="615">
        <v>0.61</v>
      </c>
      <c r="I3347" s="614">
        <v>1.2</v>
      </c>
      <c r="J3347" s="614">
        <v>0.73</v>
      </c>
    </row>
    <row r="3348" spans="1:10" ht="24" customHeight="1">
      <c r="A3348" s="617" t="s">
        <v>13683</v>
      </c>
      <c r="B3348" s="618" t="s">
        <v>13691</v>
      </c>
      <c r="C3348" s="617" t="s">
        <v>20</v>
      </c>
      <c r="D3348" s="617" t="s">
        <v>7721</v>
      </c>
      <c r="E3348" s="686" t="s">
        <v>13690</v>
      </c>
      <c r="F3348" s="686"/>
      <c r="G3348" s="616" t="s">
        <v>3</v>
      </c>
      <c r="H3348" s="615">
        <v>1.96</v>
      </c>
      <c r="I3348" s="614">
        <v>14.02</v>
      </c>
      <c r="J3348" s="614">
        <v>27.47</v>
      </c>
    </row>
    <row r="3349" spans="1:10" ht="24" customHeight="1">
      <c r="A3349" s="617" t="s">
        <v>13683</v>
      </c>
      <c r="B3349" s="618" t="s">
        <v>13785</v>
      </c>
      <c r="C3349" s="617" t="s">
        <v>20</v>
      </c>
      <c r="D3349" s="617" t="s">
        <v>7730</v>
      </c>
      <c r="E3349" s="686" t="s">
        <v>13690</v>
      </c>
      <c r="F3349" s="686"/>
      <c r="G3349" s="616" t="s">
        <v>3</v>
      </c>
      <c r="H3349" s="615">
        <v>1.24</v>
      </c>
      <c r="I3349" s="614">
        <v>12.73</v>
      </c>
      <c r="J3349" s="614">
        <v>15.78</v>
      </c>
    </row>
    <row r="3350" spans="1:10" ht="24" customHeight="1">
      <c r="A3350" s="604" t="s">
        <v>13666</v>
      </c>
      <c r="B3350" s="605" t="s">
        <v>13732</v>
      </c>
      <c r="C3350" s="604" t="s">
        <v>20</v>
      </c>
      <c r="D3350" s="604" t="s">
        <v>8391</v>
      </c>
      <c r="E3350" s="682" t="s">
        <v>13664</v>
      </c>
      <c r="F3350" s="682"/>
      <c r="G3350" s="603" t="s">
        <v>415</v>
      </c>
      <c r="H3350" s="602">
        <v>0.71199999999999997</v>
      </c>
      <c r="I3350" s="601">
        <v>74.17</v>
      </c>
      <c r="J3350" s="601">
        <v>52.8</v>
      </c>
    </row>
    <row r="3351" spans="1:10" ht="24" customHeight="1">
      <c r="A3351" s="604" t="s">
        <v>13666</v>
      </c>
      <c r="B3351" s="605" t="s">
        <v>13832</v>
      </c>
      <c r="C3351" s="604" t="s">
        <v>20</v>
      </c>
      <c r="D3351" s="604" t="s">
        <v>9291</v>
      </c>
      <c r="E3351" s="682" t="s">
        <v>13664</v>
      </c>
      <c r="F3351" s="682"/>
      <c r="G3351" s="603" t="s">
        <v>1200</v>
      </c>
      <c r="H3351" s="602">
        <v>391.17</v>
      </c>
      <c r="I3351" s="601">
        <v>0.6</v>
      </c>
      <c r="J3351" s="601">
        <v>234.7</v>
      </c>
    </row>
    <row r="3352" spans="1:10" ht="24" customHeight="1">
      <c r="A3352" s="604" t="s">
        <v>13666</v>
      </c>
      <c r="B3352" s="605" t="s">
        <v>13923</v>
      </c>
      <c r="C3352" s="604" t="s">
        <v>20</v>
      </c>
      <c r="D3352" s="604" t="s">
        <v>11541</v>
      </c>
      <c r="E3352" s="682" t="s">
        <v>13664</v>
      </c>
      <c r="F3352" s="682"/>
      <c r="G3352" s="603" t="s">
        <v>415</v>
      </c>
      <c r="H3352" s="602">
        <v>0.5927</v>
      </c>
      <c r="I3352" s="601">
        <v>76.94</v>
      </c>
      <c r="J3352" s="601">
        <v>45.6</v>
      </c>
    </row>
    <row r="3353" spans="1:10" ht="25.5">
      <c r="A3353" s="600"/>
      <c r="B3353" s="600"/>
      <c r="C3353" s="600"/>
      <c r="D3353" s="600"/>
      <c r="E3353" s="600" t="s">
        <v>13662</v>
      </c>
      <c r="F3353" s="599">
        <v>17.592089536020861</v>
      </c>
      <c r="G3353" s="600" t="s">
        <v>13661</v>
      </c>
      <c r="H3353" s="599">
        <v>14.79</v>
      </c>
      <c r="I3353" s="600" t="s">
        <v>13660</v>
      </c>
      <c r="J3353" s="599">
        <v>32.380000000000003</v>
      </c>
    </row>
    <row r="3354" spans="1:10" ht="15" thickBot="1">
      <c r="A3354" s="600"/>
      <c r="B3354" s="600"/>
      <c r="C3354" s="600"/>
      <c r="D3354" s="600"/>
      <c r="E3354" s="600" t="s">
        <v>13659</v>
      </c>
      <c r="F3354" s="599">
        <v>105.2</v>
      </c>
      <c r="G3354" s="600"/>
      <c r="H3354" s="683" t="s">
        <v>13658</v>
      </c>
      <c r="I3354" s="683"/>
      <c r="J3354" s="599">
        <v>485.01</v>
      </c>
    </row>
    <row r="3355" spans="1:10" ht="0.95" customHeight="1" thickTop="1">
      <c r="A3355" s="598"/>
      <c r="B3355" s="598"/>
      <c r="C3355" s="598"/>
      <c r="D3355" s="598"/>
      <c r="E3355" s="598"/>
      <c r="F3355" s="598"/>
      <c r="G3355" s="598"/>
      <c r="H3355" s="598"/>
      <c r="I3355" s="598"/>
      <c r="J3355" s="598"/>
    </row>
    <row r="3356" spans="1:10" ht="18" customHeight="1">
      <c r="A3356" s="613"/>
      <c r="B3356" s="611" t="s">
        <v>13677</v>
      </c>
      <c r="C3356" s="613" t="s">
        <v>13676</v>
      </c>
      <c r="D3356" s="613" t="s">
        <v>13675</v>
      </c>
      <c r="E3356" s="684" t="s">
        <v>13674</v>
      </c>
      <c r="F3356" s="684"/>
      <c r="G3356" s="612" t="s">
        <v>13673</v>
      </c>
      <c r="H3356" s="611" t="s">
        <v>13672</v>
      </c>
      <c r="I3356" s="611" t="s">
        <v>13671</v>
      </c>
      <c r="J3356" s="611" t="s">
        <v>13670</v>
      </c>
    </row>
    <row r="3357" spans="1:10" ht="48" customHeight="1">
      <c r="A3357" s="609" t="s">
        <v>13669</v>
      </c>
      <c r="B3357" s="610" t="s">
        <v>13922</v>
      </c>
      <c r="C3357" s="609" t="s">
        <v>20</v>
      </c>
      <c r="D3357" s="609" t="s">
        <v>1699</v>
      </c>
      <c r="E3357" s="685" t="s">
        <v>13667</v>
      </c>
      <c r="F3357" s="685"/>
      <c r="G3357" s="608" t="s">
        <v>1617</v>
      </c>
      <c r="H3357" s="607">
        <v>1</v>
      </c>
      <c r="I3357" s="606">
        <v>0.93</v>
      </c>
      <c r="J3357" s="606">
        <v>0.93</v>
      </c>
    </row>
    <row r="3358" spans="1:10" ht="48" customHeight="1">
      <c r="A3358" s="617" t="s">
        <v>13683</v>
      </c>
      <c r="B3358" s="618" t="s">
        <v>13920</v>
      </c>
      <c r="C3358" s="617" t="s">
        <v>20</v>
      </c>
      <c r="D3358" s="617" t="s">
        <v>2081</v>
      </c>
      <c r="E3358" s="686" t="s">
        <v>13667</v>
      </c>
      <c r="F3358" s="686"/>
      <c r="G3358" s="616" t="s">
        <v>3</v>
      </c>
      <c r="H3358" s="615">
        <v>1</v>
      </c>
      <c r="I3358" s="614">
        <v>0.84</v>
      </c>
      <c r="J3358" s="614">
        <v>0.84</v>
      </c>
    </row>
    <row r="3359" spans="1:10" ht="48" customHeight="1">
      <c r="A3359" s="617" t="s">
        <v>13683</v>
      </c>
      <c r="B3359" s="618" t="s">
        <v>13919</v>
      </c>
      <c r="C3359" s="617" t="s">
        <v>20</v>
      </c>
      <c r="D3359" s="617" t="s">
        <v>2082</v>
      </c>
      <c r="E3359" s="686" t="s">
        <v>13667</v>
      </c>
      <c r="F3359" s="686"/>
      <c r="G3359" s="616" t="s">
        <v>3</v>
      </c>
      <c r="H3359" s="615">
        <v>1</v>
      </c>
      <c r="I3359" s="614">
        <v>0.09</v>
      </c>
      <c r="J3359" s="614">
        <v>0.09</v>
      </c>
    </row>
    <row r="3360" spans="1:10" ht="25.5">
      <c r="A3360" s="600"/>
      <c r="B3360" s="600"/>
      <c r="C3360" s="600"/>
      <c r="D3360" s="600"/>
      <c r="E3360" s="600" t="s">
        <v>13662</v>
      </c>
      <c r="F3360" s="599">
        <v>0</v>
      </c>
      <c r="G3360" s="600" t="s">
        <v>13661</v>
      </c>
      <c r="H3360" s="599">
        <v>0</v>
      </c>
      <c r="I3360" s="600" t="s">
        <v>13660</v>
      </c>
      <c r="J3360" s="599">
        <v>0</v>
      </c>
    </row>
    <row r="3361" spans="1:10" ht="15" thickBot="1">
      <c r="A3361" s="600"/>
      <c r="B3361" s="600"/>
      <c r="C3361" s="600"/>
      <c r="D3361" s="600"/>
      <c r="E3361" s="600" t="s">
        <v>13659</v>
      </c>
      <c r="F3361" s="599">
        <v>0.25</v>
      </c>
      <c r="G3361" s="600"/>
      <c r="H3361" s="683" t="s">
        <v>13658</v>
      </c>
      <c r="I3361" s="683"/>
      <c r="J3361" s="599">
        <v>1.18</v>
      </c>
    </row>
    <row r="3362" spans="1:10" ht="0.95" customHeight="1" thickTop="1">
      <c r="A3362" s="598"/>
      <c r="B3362" s="598"/>
      <c r="C3362" s="598"/>
      <c r="D3362" s="598"/>
      <c r="E3362" s="598"/>
      <c r="F3362" s="598"/>
      <c r="G3362" s="598"/>
      <c r="H3362" s="598"/>
      <c r="I3362" s="598"/>
      <c r="J3362" s="598"/>
    </row>
    <row r="3363" spans="1:10" ht="18" customHeight="1">
      <c r="A3363" s="613"/>
      <c r="B3363" s="611" t="s">
        <v>13677</v>
      </c>
      <c r="C3363" s="613" t="s">
        <v>13676</v>
      </c>
      <c r="D3363" s="613" t="s">
        <v>13675</v>
      </c>
      <c r="E3363" s="684" t="s">
        <v>13674</v>
      </c>
      <c r="F3363" s="684"/>
      <c r="G3363" s="612" t="s">
        <v>13673</v>
      </c>
      <c r="H3363" s="611" t="s">
        <v>13672</v>
      </c>
      <c r="I3363" s="611" t="s">
        <v>13671</v>
      </c>
      <c r="J3363" s="611" t="s">
        <v>13670</v>
      </c>
    </row>
    <row r="3364" spans="1:10" ht="48" customHeight="1">
      <c r="A3364" s="609" t="s">
        <v>13669</v>
      </c>
      <c r="B3364" s="610" t="s">
        <v>13921</v>
      </c>
      <c r="C3364" s="609" t="s">
        <v>20</v>
      </c>
      <c r="D3364" s="609" t="s">
        <v>1555</v>
      </c>
      <c r="E3364" s="685" t="s">
        <v>13667</v>
      </c>
      <c r="F3364" s="685"/>
      <c r="G3364" s="608" t="s">
        <v>1470</v>
      </c>
      <c r="H3364" s="607">
        <v>1</v>
      </c>
      <c r="I3364" s="606">
        <v>20.38</v>
      </c>
      <c r="J3364" s="606">
        <v>20.38</v>
      </c>
    </row>
    <row r="3365" spans="1:10" ht="48" customHeight="1">
      <c r="A3365" s="617" t="s">
        <v>13683</v>
      </c>
      <c r="B3365" s="618" t="s">
        <v>13920</v>
      </c>
      <c r="C3365" s="617" t="s">
        <v>20</v>
      </c>
      <c r="D3365" s="617" t="s">
        <v>2081</v>
      </c>
      <c r="E3365" s="686" t="s">
        <v>13667</v>
      </c>
      <c r="F3365" s="686"/>
      <c r="G3365" s="616" t="s">
        <v>3</v>
      </c>
      <c r="H3365" s="615">
        <v>1</v>
      </c>
      <c r="I3365" s="614">
        <v>0.84</v>
      </c>
      <c r="J3365" s="614">
        <v>0.84</v>
      </c>
    </row>
    <row r="3366" spans="1:10" ht="48" customHeight="1">
      <c r="A3366" s="617" t="s">
        <v>13683</v>
      </c>
      <c r="B3366" s="618" t="s">
        <v>13919</v>
      </c>
      <c r="C3366" s="617" t="s">
        <v>20</v>
      </c>
      <c r="D3366" s="617" t="s">
        <v>2082</v>
      </c>
      <c r="E3366" s="686" t="s">
        <v>13667</v>
      </c>
      <c r="F3366" s="686"/>
      <c r="G3366" s="616" t="s">
        <v>3</v>
      </c>
      <c r="H3366" s="615">
        <v>1</v>
      </c>
      <c r="I3366" s="614">
        <v>0.09</v>
      </c>
      <c r="J3366" s="614">
        <v>0.09</v>
      </c>
    </row>
    <row r="3367" spans="1:10" ht="48" customHeight="1">
      <c r="A3367" s="617" t="s">
        <v>13683</v>
      </c>
      <c r="B3367" s="618" t="s">
        <v>13918</v>
      </c>
      <c r="C3367" s="617" t="s">
        <v>20</v>
      </c>
      <c r="D3367" s="617" t="s">
        <v>2083</v>
      </c>
      <c r="E3367" s="686" t="s">
        <v>13667</v>
      </c>
      <c r="F3367" s="686"/>
      <c r="G3367" s="616" t="s">
        <v>3</v>
      </c>
      <c r="H3367" s="615">
        <v>1</v>
      </c>
      <c r="I3367" s="614">
        <v>1.05</v>
      </c>
      <c r="J3367" s="614">
        <v>1.05</v>
      </c>
    </row>
    <row r="3368" spans="1:10" ht="60" customHeight="1">
      <c r="A3368" s="617" t="s">
        <v>13683</v>
      </c>
      <c r="B3368" s="618" t="s">
        <v>13915</v>
      </c>
      <c r="C3368" s="617" t="s">
        <v>20</v>
      </c>
      <c r="D3368" s="617" t="s">
        <v>2084</v>
      </c>
      <c r="E3368" s="686" t="s">
        <v>13667</v>
      </c>
      <c r="F3368" s="686"/>
      <c r="G3368" s="616" t="s">
        <v>3</v>
      </c>
      <c r="H3368" s="615">
        <v>1</v>
      </c>
      <c r="I3368" s="614">
        <v>18.399999999999999</v>
      </c>
      <c r="J3368" s="614">
        <v>18.399999999999999</v>
      </c>
    </row>
    <row r="3369" spans="1:10" ht="25.5">
      <c r="A3369" s="600"/>
      <c r="B3369" s="600"/>
      <c r="C3369" s="600"/>
      <c r="D3369" s="600"/>
      <c r="E3369" s="600" t="s">
        <v>13662</v>
      </c>
      <c r="F3369" s="599">
        <v>0</v>
      </c>
      <c r="G3369" s="600" t="s">
        <v>13661</v>
      </c>
      <c r="H3369" s="599">
        <v>0</v>
      </c>
      <c r="I3369" s="600" t="s">
        <v>13660</v>
      </c>
      <c r="J3369" s="599">
        <v>0</v>
      </c>
    </row>
    <row r="3370" spans="1:10" ht="15" thickBot="1">
      <c r="A3370" s="600"/>
      <c r="B3370" s="600"/>
      <c r="C3370" s="600"/>
      <c r="D3370" s="600"/>
      <c r="E3370" s="600" t="s">
        <v>13659</v>
      </c>
      <c r="F3370" s="599">
        <v>5.64</v>
      </c>
      <c r="G3370" s="600"/>
      <c r="H3370" s="683" t="s">
        <v>13658</v>
      </c>
      <c r="I3370" s="683"/>
      <c r="J3370" s="599">
        <v>26.02</v>
      </c>
    </row>
    <row r="3371" spans="1:10" ht="0.95" customHeight="1" thickTop="1">
      <c r="A3371" s="598"/>
      <c r="B3371" s="598"/>
      <c r="C3371" s="598"/>
      <c r="D3371" s="598"/>
      <c r="E3371" s="598"/>
      <c r="F3371" s="598"/>
      <c r="G3371" s="598"/>
      <c r="H3371" s="598"/>
      <c r="I3371" s="598"/>
      <c r="J3371" s="598"/>
    </row>
    <row r="3372" spans="1:10" ht="18" customHeight="1">
      <c r="A3372" s="613"/>
      <c r="B3372" s="611" t="s">
        <v>13677</v>
      </c>
      <c r="C3372" s="613" t="s">
        <v>13676</v>
      </c>
      <c r="D3372" s="613" t="s">
        <v>13675</v>
      </c>
      <c r="E3372" s="684" t="s">
        <v>13674</v>
      </c>
      <c r="F3372" s="684"/>
      <c r="G3372" s="612" t="s">
        <v>13673</v>
      </c>
      <c r="H3372" s="611" t="s">
        <v>13672</v>
      </c>
      <c r="I3372" s="611" t="s">
        <v>13671</v>
      </c>
      <c r="J3372" s="611" t="s">
        <v>13670</v>
      </c>
    </row>
    <row r="3373" spans="1:10" ht="48" customHeight="1">
      <c r="A3373" s="609" t="s">
        <v>13669</v>
      </c>
      <c r="B3373" s="610" t="s">
        <v>13920</v>
      </c>
      <c r="C3373" s="609" t="s">
        <v>20</v>
      </c>
      <c r="D3373" s="609" t="s">
        <v>2081</v>
      </c>
      <c r="E3373" s="685" t="s">
        <v>13667</v>
      </c>
      <c r="F3373" s="685"/>
      <c r="G3373" s="608" t="s">
        <v>3</v>
      </c>
      <c r="H3373" s="607">
        <v>1</v>
      </c>
      <c r="I3373" s="606">
        <v>0.84</v>
      </c>
      <c r="J3373" s="606">
        <v>0.84</v>
      </c>
    </row>
    <row r="3374" spans="1:10" ht="36" customHeight="1">
      <c r="A3374" s="604" t="s">
        <v>13666</v>
      </c>
      <c r="B3374" s="605" t="s">
        <v>13917</v>
      </c>
      <c r="C3374" s="604" t="s">
        <v>20</v>
      </c>
      <c r="D3374" s="604" t="s">
        <v>9555</v>
      </c>
      <c r="E3374" s="682" t="s">
        <v>13678</v>
      </c>
      <c r="F3374" s="682"/>
      <c r="G3374" s="603" t="s">
        <v>1</v>
      </c>
      <c r="H3374" s="602">
        <v>6.3999999999999997E-5</v>
      </c>
      <c r="I3374" s="601">
        <v>12564.56</v>
      </c>
      <c r="J3374" s="601">
        <v>0.8</v>
      </c>
    </row>
    <row r="3375" spans="1:10" ht="24" customHeight="1">
      <c r="A3375" s="604" t="s">
        <v>13666</v>
      </c>
      <c r="B3375" s="605" t="s">
        <v>13916</v>
      </c>
      <c r="C3375" s="604" t="s">
        <v>20</v>
      </c>
      <c r="D3375" s="604" t="s">
        <v>9859</v>
      </c>
      <c r="E3375" s="682" t="s">
        <v>13678</v>
      </c>
      <c r="F3375" s="682"/>
      <c r="G3375" s="603" t="s">
        <v>1</v>
      </c>
      <c r="H3375" s="602">
        <v>6.3999999999999997E-5</v>
      </c>
      <c r="I3375" s="601">
        <v>660.55</v>
      </c>
      <c r="J3375" s="601">
        <v>0.04</v>
      </c>
    </row>
    <row r="3376" spans="1:10" ht="25.5">
      <c r="A3376" s="600"/>
      <c r="B3376" s="600"/>
      <c r="C3376" s="600"/>
      <c r="D3376" s="600"/>
      <c r="E3376" s="600" t="s">
        <v>13662</v>
      </c>
      <c r="F3376" s="599">
        <v>0</v>
      </c>
      <c r="G3376" s="600" t="s">
        <v>13661</v>
      </c>
      <c r="H3376" s="599">
        <v>0</v>
      </c>
      <c r="I3376" s="600" t="s">
        <v>13660</v>
      </c>
      <c r="J3376" s="599">
        <v>0</v>
      </c>
    </row>
    <row r="3377" spans="1:10" ht="15" thickBot="1">
      <c r="A3377" s="600"/>
      <c r="B3377" s="600"/>
      <c r="C3377" s="600"/>
      <c r="D3377" s="600"/>
      <c r="E3377" s="600" t="s">
        <v>13659</v>
      </c>
      <c r="F3377" s="599">
        <v>0.23</v>
      </c>
      <c r="G3377" s="600"/>
      <c r="H3377" s="683" t="s">
        <v>13658</v>
      </c>
      <c r="I3377" s="683"/>
      <c r="J3377" s="599">
        <v>1.07</v>
      </c>
    </row>
    <row r="3378" spans="1:10" ht="0.95" customHeight="1" thickTop="1">
      <c r="A3378" s="598"/>
      <c r="B3378" s="598"/>
      <c r="C3378" s="598"/>
      <c r="D3378" s="598"/>
      <c r="E3378" s="598"/>
      <c r="F3378" s="598"/>
      <c r="G3378" s="598"/>
      <c r="H3378" s="598"/>
      <c r="I3378" s="598"/>
      <c r="J3378" s="598"/>
    </row>
    <row r="3379" spans="1:10" ht="18" customHeight="1">
      <c r="A3379" s="613"/>
      <c r="B3379" s="611" t="s">
        <v>13677</v>
      </c>
      <c r="C3379" s="613" t="s">
        <v>13676</v>
      </c>
      <c r="D3379" s="613" t="s">
        <v>13675</v>
      </c>
      <c r="E3379" s="684" t="s">
        <v>13674</v>
      </c>
      <c r="F3379" s="684"/>
      <c r="G3379" s="612" t="s">
        <v>13673</v>
      </c>
      <c r="H3379" s="611" t="s">
        <v>13672</v>
      </c>
      <c r="I3379" s="611" t="s">
        <v>13671</v>
      </c>
      <c r="J3379" s="611" t="s">
        <v>13670</v>
      </c>
    </row>
    <row r="3380" spans="1:10" ht="48" customHeight="1">
      <c r="A3380" s="609" t="s">
        <v>13669</v>
      </c>
      <c r="B3380" s="610" t="s">
        <v>13919</v>
      </c>
      <c r="C3380" s="609" t="s">
        <v>20</v>
      </c>
      <c r="D3380" s="609" t="s">
        <v>2082</v>
      </c>
      <c r="E3380" s="685" t="s">
        <v>13667</v>
      </c>
      <c r="F3380" s="685"/>
      <c r="G3380" s="608" t="s">
        <v>3</v>
      </c>
      <c r="H3380" s="607">
        <v>1</v>
      </c>
      <c r="I3380" s="606">
        <v>0.09</v>
      </c>
      <c r="J3380" s="606">
        <v>0.09</v>
      </c>
    </row>
    <row r="3381" spans="1:10" ht="36" customHeight="1">
      <c r="A3381" s="604" t="s">
        <v>13666</v>
      </c>
      <c r="B3381" s="605" t="s">
        <v>13917</v>
      </c>
      <c r="C3381" s="604" t="s">
        <v>20</v>
      </c>
      <c r="D3381" s="604" t="s">
        <v>9555</v>
      </c>
      <c r="E3381" s="682" t="s">
        <v>13678</v>
      </c>
      <c r="F3381" s="682"/>
      <c r="G3381" s="603" t="s">
        <v>1</v>
      </c>
      <c r="H3381" s="602">
        <v>7.6000000000000001E-6</v>
      </c>
      <c r="I3381" s="601">
        <v>12564.56</v>
      </c>
      <c r="J3381" s="601">
        <v>0.09</v>
      </c>
    </row>
    <row r="3382" spans="1:10" ht="25.5">
      <c r="A3382" s="600"/>
      <c r="B3382" s="600"/>
      <c r="C3382" s="600"/>
      <c r="D3382" s="600"/>
      <c r="E3382" s="600" t="s">
        <v>13662</v>
      </c>
      <c r="F3382" s="599">
        <v>0</v>
      </c>
      <c r="G3382" s="600" t="s">
        <v>13661</v>
      </c>
      <c r="H3382" s="599">
        <v>0</v>
      </c>
      <c r="I3382" s="600" t="s">
        <v>13660</v>
      </c>
      <c r="J3382" s="599">
        <v>0</v>
      </c>
    </row>
    <row r="3383" spans="1:10" ht="15" thickBot="1">
      <c r="A3383" s="600"/>
      <c r="B3383" s="600"/>
      <c r="C3383" s="600"/>
      <c r="D3383" s="600"/>
      <c r="E3383" s="600" t="s">
        <v>13659</v>
      </c>
      <c r="F3383" s="599">
        <v>0.02</v>
      </c>
      <c r="G3383" s="600"/>
      <c r="H3383" s="683" t="s">
        <v>13658</v>
      </c>
      <c r="I3383" s="683"/>
      <c r="J3383" s="599">
        <v>0.11</v>
      </c>
    </row>
    <row r="3384" spans="1:10" ht="0.95" customHeight="1" thickTop="1">
      <c r="A3384" s="598"/>
      <c r="B3384" s="598"/>
      <c r="C3384" s="598"/>
      <c r="D3384" s="598"/>
      <c r="E3384" s="598"/>
      <c r="F3384" s="598"/>
      <c r="G3384" s="598"/>
      <c r="H3384" s="598"/>
      <c r="I3384" s="598"/>
      <c r="J3384" s="598"/>
    </row>
    <row r="3385" spans="1:10" ht="18" customHeight="1">
      <c r="A3385" s="613"/>
      <c r="B3385" s="611" t="s">
        <v>13677</v>
      </c>
      <c r="C3385" s="613" t="s">
        <v>13676</v>
      </c>
      <c r="D3385" s="613" t="s">
        <v>13675</v>
      </c>
      <c r="E3385" s="684" t="s">
        <v>13674</v>
      </c>
      <c r="F3385" s="684"/>
      <c r="G3385" s="612" t="s">
        <v>13673</v>
      </c>
      <c r="H3385" s="611" t="s">
        <v>13672</v>
      </c>
      <c r="I3385" s="611" t="s">
        <v>13671</v>
      </c>
      <c r="J3385" s="611" t="s">
        <v>13670</v>
      </c>
    </row>
    <row r="3386" spans="1:10" ht="48" customHeight="1">
      <c r="A3386" s="609" t="s">
        <v>13669</v>
      </c>
      <c r="B3386" s="610" t="s">
        <v>13918</v>
      </c>
      <c r="C3386" s="609" t="s">
        <v>20</v>
      </c>
      <c r="D3386" s="609" t="s">
        <v>2083</v>
      </c>
      <c r="E3386" s="685" t="s">
        <v>13667</v>
      </c>
      <c r="F3386" s="685"/>
      <c r="G3386" s="608" t="s">
        <v>3</v>
      </c>
      <c r="H3386" s="607">
        <v>1</v>
      </c>
      <c r="I3386" s="606">
        <v>1.05</v>
      </c>
      <c r="J3386" s="606">
        <v>1.05</v>
      </c>
    </row>
    <row r="3387" spans="1:10" ht="36" customHeight="1">
      <c r="A3387" s="604" t="s">
        <v>13666</v>
      </c>
      <c r="B3387" s="605" t="s">
        <v>13917</v>
      </c>
      <c r="C3387" s="604" t="s">
        <v>20</v>
      </c>
      <c r="D3387" s="604" t="s">
        <v>9555</v>
      </c>
      <c r="E3387" s="682" t="s">
        <v>13678</v>
      </c>
      <c r="F3387" s="682"/>
      <c r="G3387" s="603" t="s">
        <v>1</v>
      </c>
      <c r="H3387" s="602">
        <v>8.0000000000000007E-5</v>
      </c>
      <c r="I3387" s="601">
        <v>12564.56</v>
      </c>
      <c r="J3387" s="601">
        <v>1</v>
      </c>
    </row>
    <row r="3388" spans="1:10" ht="24" customHeight="1">
      <c r="A3388" s="604" t="s">
        <v>13666</v>
      </c>
      <c r="B3388" s="605" t="s">
        <v>13916</v>
      </c>
      <c r="C3388" s="604" t="s">
        <v>20</v>
      </c>
      <c r="D3388" s="604" t="s">
        <v>9859</v>
      </c>
      <c r="E3388" s="682" t="s">
        <v>13678</v>
      </c>
      <c r="F3388" s="682"/>
      <c r="G3388" s="603" t="s">
        <v>1</v>
      </c>
      <c r="H3388" s="602">
        <v>8.0000000000000007E-5</v>
      </c>
      <c r="I3388" s="601">
        <v>660.55</v>
      </c>
      <c r="J3388" s="601">
        <v>0.05</v>
      </c>
    </row>
    <row r="3389" spans="1:10" ht="25.5">
      <c r="A3389" s="600"/>
      <c r="B3389" s="600"/>
      <c r="C3389" s="600"/>
      <c r="D3389" s="600"/>
      <c r="E3389" s="600" t="s">
        <v>13662</v>
      </c>
      <c r="F3389" s="599">
        <v>0</v>
      </c>
      <c r="G3389" s="600" t="s">
        <v>13661</v>
      </c>
      <c r="H3389" s="599">
        <v>0</v>
      </c>
      <c r="I3389" s="600" t="s">
        <v>13660</v>
      </c>
      <c r="J3389" s="599">
        <v>0</v>
      </c>
    </row>
    <row r="3390" spans="1:10" ht="15" thickBot="1">
      <c r="A3390" s="600"/>
      <c r="B3390" s="600"/>
      <c r="C3390" s="600"/>
      <c r="D3390" s="600"/>
      <c r="E3390" s="600" t="s">
        <v>13659</v>
      </c>
      <c r="F3390" s="599">
        <v>0.28999999999999998</v>
      </c>
      <c r="G3390" s="600"/>
      <c r="H3390" s="683" t="s">
        <v>13658</v>
      </c>
      <c r="I3390" s="683"/>
      <c r="J3390" s="599">
        <v>1.34</v>
      </c>
    </row>
    <row r="3391" spans="1:10" ht="0.95" customHeight="1" thickTop="1">
      <c r="A3391" s="598"/>
      <c r="B3391" s="598"/>
      <c r="C3391" s="598"/>
      <c r="D3391" s="598"/>
      <c r="E3391" s="598"/>
      <c r="F3391" s="598"/>
      <c r="G3391" s="598"/>
      <c r="H3391" s="598"/>
      <c r="I3391" s="598"/>
      <c r="J3391" s="598"/>
    </row>
    <row r="3392" spans="1:10" ht="18" customHeight="1">
      <c r="A3392" s="613"/>
      <c r="B3392" s="611" t="s">
        <v>13677</v>
      </c>
      <c r="C3392" s="613" t="s">
        <v>13676</v>
      </c>
      <c r="D3392" s="613" t="s">
        <v>13675</v>
      </c>
      <c r="E3392" s="684" t="s">
        <v>13674</v>
      </c>
      <c r="F3392" s="684"/>
      <c r="G3392" s="612" t="s">
        <v>13673</v>
      </c>
      <c r="H3392" s="611" t="s">
        <v>13672</v>
      </c>
      <c r="I3392" s="611" t="s">
        <v>13671</v>
      </c>
      <c r="J3392" s="611" t="s">
        <v>13670</v>
      </c>
    </row>
    <row r="3393" spans="1:10" ht="60" customHeight="1">
      <c r="A3393" s="609" t="s">
        <v>13669</v>
      </c>
      <c r="B3393" s="610" t="s">
        <v>13915</v>
      </c>
      <c r="C3393" s="609" t="s">
        <v>20</v>
      </c>
      <c r="D3393" s="609" t="s">
        <v>2084</v>
      </c>
      <c r="E3393" s="685" t="s">
        <v>13667</v>
      </c>
      <c r="F3393" s="685"/>
      <c r="G3393" s="608" t="s">
        <v>3</v>
      </c>
      <c r="H3393" s="607">
        <v>1</v>
      </c>
      <c r="I3393" s="606">
        <v>18.399999999999999</v>
      </c>
      <c r="J3393" s="606">
        <v>18.399999999999999</v>
      </c>
    </row>
    <row r="3394" spans="1:10" ht="24" customHeight="1">
      <c r="A3394" s="604" t="s">
        <v>13666</v>
      </c>
      <c r="B3394" s="605" t="s">
        <v>13744</v>
      </c>
      <c r="C3394" s="604" t="s">
        <v>20</v>
      </c>
      <c r="D3394" s="604" t="s">
        <v>10361</v>
      </c>
      <c r="E3394" s="682" t="s">
        <v>13664</v>
      </c>
      <c r="F3394" s="682"/>
      <c r="G3394" s="603" t="s">
        <v>817</v>
      </c>
      <c r="H3394" s="602">
        <v>3.395</v>
      </c>
      <c r="I3394" s="601">
        <v>5.42</v>
      </c>
      <c r="J3394" s="601">
        <v>18.399999999999999</v>
      </c>
    </row>
    <row r="3395" spans="1:10" ht="25.5">
      <c r="A3395" s="600"/>
      <c r="B3395" s="600"/>
      <c r="C3395" s="600"/>
      <c r="D3395" s="600"/>
      <c r="E3395" s="600" t="s">
        <v>13662</v>
      </c>
      <c r="F3395" s="599">
        <v>0</v>
      </c>
      <c r="G3395" s="600" t="s">
        <v>13661</v>
      </c>
      <c r="H3395" s="599">
        <v>0</v>
      </c>
      <c r="I3395" s="600" t="s">
        <v>13660</v>
      </c>
      <c r="J3395" s="599">
        <v>0</v>
      </c>
    </row>
    <row r="3396" spans="1:10" ht="15" thickBot="1">
      <c r="A3396" s="600"/>
      <c r="B3396" s="600"/>
      <c r="C3396" s="600"/>
      <c r="D3396" s="600"/>
      <c r="E3396" s="600" t="s">
        <v>13659</v>
      </c>
      <c r="F3396" s="599">
        <v>5.09</v>
      </c>
      <c r="G3396" s="600"/>
      <c r="H3396" s="683" t="s">
        <v>13658</v>
      </c>
      <c r="I3396" s="683"/>
      <c r="J3396" s="599">
        <v>23.49</v>
      </c>
    </row>
    <row r="3397" spans="1:10" ht="0.95" customHeight="1" thickTop="1">
      <c r="A3397" s="598"/>
      <c r="B3397" s="598"/>
      <c r="C3397" s="598"/>
      <c r="D3397" s="598"/>
      <c r="E3397" s="598"/>
      <c r="F3397" s="598"/>
      <c r="G3397" s="598"/>
      <c r="H3397" s="598"/>
      <c r="I3397" s="598"/>
      <c r="J3397" s="598"/>
    </row>
    <row r="3398" spans="1:10" ht="18" customHeight="1">
      <c r="A3398" s="613"/>
      <c r="B3398" s="611" t="s">
        <v>13677</v>
      </c>
      <c r="C3398" s="613" t="s">
        <v>13676</v>
      </c>
      <c r="D3398" s="613" t="s">
        <v>13675</v>
      </c>
      <c r="E3398" s="684" t="s">
        <v>13674</v>
      </c>
      <c r="F3398" s="684"/>
      <c r="G3398" s="612" t="s">
        <v>13673</v>
      </c>
      <c r="H3398" s="611" t="s">
        <v>13672</v>
      </c>
      <c r="I3398" s="611" t="s">
        <v>13671</v>
      </c>
      <c r="J3398" s="611" t="s">
        <v>13670</v>
      </c>
    </row>
    <row r="3399" spans="1:10" ht="36" customHeight="1">
      <c r="A3399" s="609" t="s">
        <v>13669</v>
      </c>
      <c r="B3399" s="610" t="s">
        <v>13914</v>
      </c>
      <c r="C3399" s="609" t="s">
        <v>20</v>
      </c>
      <c r="D3399" s="609" t="s">
        <v>3404</v>
      </c>
      <c r="E3399" s="685" t="s">
        <v>13755</v>
      </c>
      <c r="F3399" s="685"/>
      <c r="G3399" s="608" t="s">
        <v>1200</v>
      </c>
      <c r="H3399" s="607">
        <v>1</v>
      </c>
      <c r="I3399" s="606">
        <v>12.05</v>
      </c>
      <c r="J3399" s="606">
        <v>12.05</v>
      </c>
    </row>
    <row r="3400" spans="1:10" ht="24" customHeight="1">
      <c r="A3400" s="617" t="s">
        <v>13683</v>
      </c>
      <c r="B3400" s="618" t="s">
        <v>13909</v>
      </c>
      <c r="C3400" s="617" t="s">
        <v>20</v>
      </c>
      <c r="D3400" s="617" t="s">
        <v>7654</v>
      </c>
      <c r="E3400" s="686" t="s">
        <v>13690</v>
      </c>
      <c r="F3400" s="686"/>
      <c r="G3400" s="616" t="s">
        <v>3</v>
      </c>
      <c r="H3400" s="615">
        <v>1E-3</v>
      </c>
      <c r="I3400" s="614">
        <v>13.4</v>
      </c>
      <c r="J3400" s="614">
        <v>0.01</v>
      </c>
    </row>
    <row r="3401" spans="1:10" ht="24" customHeight="1">
      <c r="A3401" s="617" t="s">
        <v>13683</v>
      </c>
      <c r="B3401" s="618" t="s">
        <v>13908</v>
      </c>
      <c r="C3401" s="617" t="s">
        <v>20</v>
      </c>
      <c r="D3401" s="617" t="s">
        <v>7660</v>
      </c>
      <c r="E3401" s="686" t="s">
        <v>13690</v>
      </c>
      <c r="F3401" s="686"/>
      <c r="G3401" s="616" t="s">
        <v>3</v>
      </c>
      <c r="H3401" s="615">
        <v>7.0000000000000001E-3</v>
      </c>
      <c r="I3401" s="614">
        <v>17.579999999999998</v>
      </c>
      <c r="J3401" s="614">
        <v>0.12</v>
      </c>
    </row>
    <row r="3402" spans="1:10" ht="24" customHeight="1">
      <c r="A3402" s="604" t="s">
        <v>13666</v>
      </c>
      <c r="B3402" s="605" t="s">
        <v>13913</v>
      </c>
      <c r="C3402" s="604" t="s">
        <v>20</v>
      </c>
      <c r="D3402" s="604" t="s">
        <v>8115</v>
      </c>
      <c r="E3402" s="682" t="s">
        <v>13664</v>
      </c>
      <c r="F3402" s="682"/>
      <c r="G3402" s="603" t="s">
        <v>1200</v>
      </c>
      <c r="H3402" s="602">
        <v>1.1100000000000001</v>
      </c>
      <c r="I3402" s="601">
        <v>10.74</v>
      </c>
      <c r="J3402" s="601">
        <v>11.92</v>
      </c>
    </row>
    <row r="3403" spans="1:10" ht="25.5">
      <c r="A3403" s="600"/>
      <c r="B3403" s="600"/>
      <c r="C3403" s="600"/>
      <c r="D3403" s="600"/>
      <c r="E3403" s="600" t="s">
        <v>13662</v>
      </c>
      <c r="F3403" s="599">
        <v>4.8897098772139519E-2</v>
      </c>
      <c r="G3403" s="600" t="s">
        <v>13661</v>
      </c>
      <c r="H3403" s="599">
        <v>0.04</v>
      </c>
      <c r="I3403" s="600" t="s">
        <v>13660</v>
      </c>
      <c r="J3403" s="599">
        <v>0.09</v>
      </c>
    </row>
    <row r="3404" spans="1:10" ht="15" thickBot="1">
      <c r="A3404" s="600"/>
      <c r="B3404" s="600"/>
      <c r="C3404" s="600"/>
      <c r="D3404" s="600"/>
      <c r="E3404" s="600" t="s">
        <v>13659</v>
      </c>
      <c r="F3404" s="599">
        <v>3.33</v>
      </c>
      <c r="G3404" s="600"/>
      <c r="H3404" s="683" t="s">
        <v>13658</v>
      </c>
      <c r="I3404" s="683"/>
      <c r="J3404" s="599">
        <v>15.38</v>
      </c>
    </row>
    <row r="3405" spans="1:10" ht="0.95" customHeight="1" thickTop="1">
      <c r="A3405" s="598"/>
      <c r="B3405" s="598"/>
      <c r="C3405" s="598"/>
      <c r="D3405" s="598"/>
      <c r="E3405" s="598"/>
      <c r="F3405" s="598"/>
      <c r="G3405" s="598"/>
      <c r="H3405" s="598"/>
      <c r="I3405" s="598"/>
      <c r="J3405" s="598"/>
    </row>
    <row r="3406" spans="1:10" ht="18" customHeight="1">
      <c r="A3406" s="613"/>
      <c r="B3406" s="611" t="s">
        <v>13677</v>
      </c>
      <c r="C3406" s="613" t="s">
        <v>13676</v>
      </c>
      <c r="D3406" s="613" t="s">
        <v>13675</v>
      </c>
      <c r="E3406" s="684" t="s">
        <v>13674</v>
      </c>
      <c r="F3406" s="684"/>
      <c r="G3406" s="612" t="s">
        <v>13673</v>
      </c>
      <c r="H3406" s="611" t="s">
        <v>13672</v>
      </c>
      <c r="I3406" s="611" t="s">
        <v>13671</v>
      </c>
      <c r="J3406" s="611" t="s">
        <v>13670</v>
      </c>
    </row>
    <row r="3407" spans="1:10" ht="24" customHeight="1">
      <c r="A3407" s="609" t="s">
        <v>13669</v>
      </c>
      <c r="B3407" s="610" t="s">
        <v>13912</v>
      </c>
      <c r="C3407" s="609" t="s">
        <v>20</v>
      </c>
      <c r="D3407" s="609" t="s">
        <v>3408</v>
      </c>
      <c r="E3407" s="685" t="s">
        <v>13755</v>
      </c>
      <c r="F3407" s="685"/>
      <c r="G3407" s="608" t="s">
        <v>1200</v>
      </c>
      <c r="H3407" s="607">
        <v>1</v>
      </c>
      <c r="I3407" s="606">
        <v>14.36</v>
      </c>
      <c r="J3407" s="606">
        <v>14.36</v>
      </c>
    </row>
    <row r="3408" spans="1:10" ht="24" customHeight="1">
      <c r="A3408" s="617" t="s">
        <v>13683</v>
      </c>
      <c r="B3408" s="618" t="s">
        <v>13909</v>
      </c>
      <c r="C3408" s="617" t="s">
        <v>20</v>
      </c>
      <c r="D3408" s="617" t="s">
        <v>7654</v>
      </c>
      <c r="E3408" s="686" t="s">
        <v>13690</v>
      </c>
      <c r="F3408" s="686"/>
      <c r="G3408" s="616" t="s">
        <v>3</v>
      </c>
      <c r="H3408" s="615">
        <v>1.3100000000000001E-2</v>
      </c>
      <c r="I3408" s="614">
        <v>13.4</v>
      </c>
      <c r="J3408" s="614">
        <v>0.17</v>
      </c>
    </row>
    <row r="3409" spans="1:10" ht="24" customHeight="1">
      <c r="A3409" s="617" t="s">
        <v>13683</v>
      </c>
      <c r="B3409" s="618" t="s">
        <v>13908</v>
      </c>
      <c r="C3409" s="617" t="s">
        <v>20</v>
      </c>
      <c r="D3409" s="617" t="s">
        <v>7660</v>
      </c>
      <c r="E3409" s="686" t="s">
        <v>13690</v>
      </c>
      <c r="F3409" s="686"/>
      <c r="G3409" s="616" t="s">
        <v>3</v>
      </c>
      <c r="H3409" s="615">
        <v>9.3299999999999994E-2</v>
      </c>
      <c r="I3409" s="614">
        <v>17.579999999999998</v>
      </c>
      <c r="J3409" s="614">
        <v>1.64</v>
      </c>
    </row>
    <row r="3410" spans="1:10" ht="24" customHeight="1">
      <c r="A3410" s="604" t="s">
        <v>13666</v>
      </c>
      <c r="B3410" s="605" t="s">
        <v>13907</v>
      </c>
      <c r="C3410" s="604" t="s">
        <v>20</v>
      </c>
      <c r="D3410" s="604" t="s">
        <v>8122</v>
      </c>
      <c r="E3410" s="682" t="s">
        <v>13664</v>
      </c>
      <c r="F3410" s="682"/>
      <c r="G3410" s="603" t="s">
        <v>1200</v>
      </c>
      <c r="H3410" s="602">
        <v>1.07</v>
      </c>
      <c r="I3410" s="601">
        <v>11.73</v>
      </c>
      <c r="J3410" s="601">
        <v>12.55</v>
      </c>
    </row>
    <row r="3411" spans="1:10" ht="25.5">
      <c r="A3411" s="600"/>
      <c r="B3411" s="600"/>
      <c r="C3411" s="600"/>
      <c r="D3411" s="600"/>
      <c r="E3411" s="600" t="s">
        <v>13662</v>
      </c>
      <c r="F3411" s="599">
        <v>0.76062153645550368</v>
      </c>
      <c r="G3411" s="600" t="s">
        <v>13661</v>
      </c>
      <c r="H3411" s="599">
        <v>0.64</v>
      </c>
      <c r="I3411" s="600" t="s">
        <v>13660</v>
      </c>
      <c r="J3411" s="599">
        <v>1.4</v>
      </c>
    </row>
    <row r="3412" spans="1:10" ht="15" thickBot="1">
      <c r="A3412" s="600"/>
      <c r="B3412" s="600"/>
      <c r="C3412" s="600"/>
      <c r="D3412" s="600"/>
      <c r="E3412" s="600" t="s">
        <v>13659</v>
      </c>
      <c r="F3412" s="599">
        <v>3.97</v>
      </c>
      <c r="G3412" s="600"/>
      <c r="H3412" s="683" t="s">
        <v>13658</v>
      </c>
      <c r="I3412" s="683"/>
      <c r="J3412" s="599">
        <v>18.329999999999998</v>
      </c>
    </row>
    <row r="3413" spans="1:10" ht="0.95" customHeight="1" thickTop="1">
      <c r="A3413" s="598"/>
      <c r="B3413" s="598"/>
      <c r="C3413" s="598"/>
      <c r="D3413" s="598"/>
      <c r="E3413" s="598"/>
      <c r="F3413" s="598"/>
      <c r="G3413" s="598"/>
      <c r="H3413" s="598"/>
      <c r="I3413" s="598"/>
      <c r="J3413" s="598"/>
    </row>
    <row r="3414" spans="1:10" ht="18" customHeight="1">
      <c r="A3414" s="613"/>
      <c r="B3414" s="611" t="s">
        <v>13677</v>
      </c>
      <c r="C3414" s="613" t="s">
        <v>13676</v>
      </c>
      <c r="D3414" s="613" t="s">
        <v>13675</v>
      </c>
      <c r="E3414" s="684" t="s">
        <v>13674</v>
      </c>
      <c r="F3414" s="684"/>
      <c r="G3414" s="612" t="s">
        <v>13673</v>
      </c>
      <c r="H3414" s="611" t="s">
        <v>13672</v>
      </c>
      <c r="I3414" s="611" t="s">
        <v>13671</v>
      </c>
      <c r="J3414" s="611" t="s">
        <v>13670</v>
      </c>
    </row>
    <row r="3415" spans="1:10" ht="36" customHeight="1">
      <c r="A3415" s="609" t="s">
        <v>13669</v>
      </c>
      <c r="B3415" s="610" t="s">
        <v>13911</v>
      </c>
      <c r="C3415" s="609" t="s">
        <v>20</v>
      </c>
      <c r="D3415" s="609" t="s">
        <v>3400</v>
      </c>
      <c r="E3415" s="685" t="s">
        <v>13755</v>
      </c>
      <c r="F3415" s="685"/>
      <c r="G3415" s="608" t="s">
        <v>1200</v>
      </c>
      <c r="H3415" s="607">
        <v>1</v>
      </c>
      <c r="I3415" s="606">
        <v>14.04</v>
      </c>
      <c r="J3415" s="606">
        <v>14.04</v>
      </c>
    </row>
    <row r="3416" spans="1:10" ht="24" customHeight="1">
      <c r="A3416" s="617" t="s">
        <v>13683</v>
      </c>
      <c r="B3416" s="618" t="s">
        <v>13908</v>
      </c>
      <c r="C3416" s="617" t="s">
        <v>20</v>
      </c>
      <c r="D3416" s="617" t="s">
        <v>7660</v>
      </c>
      <c r="E3416" s="686" t="s">
        <v>13690</v>
      </c>
      <c r="F3416" s="686"/>
      <c r="G3416" s="616" t="s">
        <v>3</v>
      </c>
      <c r="H3416" s="615">
        <v>7.6899999999999996E-2</v>
      </c>
      <c r="I3416" s="614">
        <v>17.579999999999998</v>
      </c>
      <c r="J3416" s="614">
        <v>1.35</v>
      </c>
    </row>
    <row r="3417" spans="1:10" ht="24" customHeight="1">
      <c r="A3417" s="617" t="s">
        <v>13683</v>
      </c>
      <c r="B3417" s="618" t="s">
        <v>13909</v>
      </c>
      <c r="C3417" s="617" t="s">
        <v>20</v>
      </c>
      <c r="D3417" s="617" t="s">
        <v>7654</v>
      </c>
      <c r="E3417" s="686" t="s">
        <v>13690</v>
      </c>
      <c r="F3417" s="686"/>
      <c r="G3417" s="616" t="s">
        <v>3</v>
      </c>
      <c r="H3417" s="615">
        <v>1.0800000000000001E-2</v>
      </c>
      <c r="I3417" s="614">
        <v>13.4</v>
      </c>
      <c r="J3417" s="614">
        <v>0.14000000000000001</v>
      </c>
    </row>
    <row r="3418" spans="1:10" ht="24" customHeight="1">
      <c r="A3418" s="604" t="s">
        <v>13666</v>
      </c>
      <c r="B3418" s="605" t="s">
        <v>13907</v>
      </c>
      <c r="C3418" s="604" t="s">
        <v>20</v>
      </c>
      <c r="D3418" s="604" t="s">
        <v>8122</v>
      </c>
      <c r="E3418" s="682" t="s">
        <v>13664</v>
      </c>
      <c r="F3418" s="682"/>
      <c r="G3418" s="603" t="s">
        <v>1200</v>
      </c>
      <c r="H3418" s="602">
        <v>1.07</v>
      </c>
      <c r="I3418" s="601">
        <v>11.73</v>
      </c>
      <c r="J3418" s="601">
        <v>12.55</v>
      </c>
    </row>
    <row r="3419" spans="1:10" ht="25.5">
      <c r="A3419" s="600"/>
      <c r="B3419" s="600"/>
      <c r="C3419" s="600"/>
      <c r="D3419" s="600"/>
      <c r="E3419" s="600" t="s">
        <v>13662</v>
      </c>
      <c r="F3419" s="599">
        <v>0.62479626208844941</v>
      </c>
      <c r="G3419" s="600" t="s">
        <v>13661</v>
      </c>
      <c r="H3419" s="599">
        <v>0.53</v>
      </c>
      <c r="I3419" s="600" t="s">
        <v>13660</v>
      </c>
      <c r="J3419" s="599">
        <v>1.1499999999999999</v>
      </c>
    </row>
    <row r="3420" spans="1:10" ht="15" thickBot="1">
      <c r="A3420" s="600"/>
      <c r="B3420" s="600"/>
      <c r="C3420" s="600"/>
      <c r="D3420" s="600"/>
      <c r="E3420" s="600" t="s">
        <v>13659</v>
      </c>
      <c r="F3420" s="599">
        <v>3.88</v>
      </c>
      <c r="G3420" s="600"/>
      <c r="H3420" s="683" t="s">
        <v>13658</v>
      </c>
      <c r="I3420" s="683"/>
      <c r="J3420" s="599">
        <v>17.920000000000002</v>
      </c>
    </row>
    <row r="3421" spans="1:10" ht="0.95" customHeight="1" thickTop="1">
      <c r="A3421" s="598"/>
      <c r="B3421" s="598"/>
      <c r="C3421" s="598"/>
      <c r="D3421" s="598"/>
      <c r="E3421" s="598"/>
      <c r="F3421" s="598"/>
      <c r="G3421" s="598"/>
      <c r="H3421" s="598"/>
      <c r="I3421" s="598"/>
      <c r="J3421" s="598"/>
    </row>
    <row r="3422" spans="1:10" ht="18" customHeight="1">
      <c r="A3422" s="613"/>
      <c r="B3422" s="611" t="s">
        <v>13677</v>
      </c>
      <c r="C3422" s="613" t="s">
        <v>13676</v>
      </c>
      <c r="D3422" s="613" t="s">
        <v>13675</v>
      </c>
      <c r="E3422" s="684" t="s">
        <v>13674</v>
      </c>
      <c r="F3422" s="684"/>
      <c r="G3422" s="612" t="s">
        <v>13673</v>
      </c>
      <c r="H3422" s="611" t="s">
        <v>13672</v>
      </c>
      <c r="I3422" s="611" t="s">
        <v>13671</v>
      </c>
      <c r="J3422" s="611" t="s">
        <v>13670</v>
      </c>
    </row>
    <row r="3423" spans="1:10" ht="24" customHeight="1">
      <c r="A3423" s="609" t="s">
        <v>13669</v>
      </c>
      <c r="B3423" s="610" t="s">
        <v>13910</v>
      </c>
      <c r="C3423" s="609" t="s">
        <v>20</v>
      </c>
      <c r="D3423" s="609" t="s">
        <v>3409</v>
      </c>
      <c r="E3423" s="685" t="s">
        <v>13755</v>
      </c>
      <c r="F3423" s="685"/>
      <c r="G3423" s="608" t="s">
        <v>1200</v>
      </c>
      <c r="H3423" s="607">
        <v>1</v>
      </c>
      <c r="I3423" s="606">
        <v>13.67</v>
      </c>
      <c r="J3423" s="606">
        <v>13.67</v>
      </c>
    </row>
    <row r="3424" spans="1:10" ht="24" customHeight="1">
      <c r="A3424" s="617" t="s">
        <v>13683</v>
      </c>
      <c r="B3424" s="618" t="s">
        <v>13909</v>
      </c>
      <c r="C3424" s="617" t="s">
        <v>20</v>
      </c>
      <c r="D3424" s="617" t="s">
        <v>7654</v>
      </c>
      <c r="E3424" s="686" t="s">
        <v>13690</v>
      </c>
      <c r="F3424" s="686"/>
      <c r="G3424" s="616" t="s">
        <v>3</v>
      </c>
      <c r="H3424" s="615">
        <v>8.2000000000000007E-3</v>
      </c>
      <c r="I3424" s="614">
        <v>13.4</v>
      </c>
      <c r="J3424" s="614">
        <v>0.1</v>
      </c>
    </row>
    <row r="3425" spans="1:10" ht="24" customHeight="1">
      <c r="A3425" s="617" t="s">
        <v>13683</v>
      </c>
      <c r="B3425" s="618" t="s">
        <v>13908</v>
      </c>
      <c r="C3425" s="617" t="s">
        <v>20</v>
      </c>
      <c r="D3425" s="617" t="s">
        <v>7660</v>
      </c>
      <c r="E3425" s="686" t="s">
        <v>13690</v>
      </c>
      <c r="F3425" s="686"/>
      <c r="G3425" s="616" t="s">
        <v>3</v>
      </c>
      <c r="H3425" s="615">
        <v>5.8099999999999999E-2</v>
      </c>
      <c r="I3425" s="614">
        <v>17.579999999999998</v>
      </c>
      <c r="J3425" s="614">
        <v>1.02</v>
      </c>
    </row>
    <row r="3426" spans="1:10" ht="24" customHeight="1">
      <c r="A3426" s="604" t="s">
        <v>13666</v>
      </c>
      <c r="B3426" s="605" t="s">
        <v>13907</v>
      </c>
      <c r="C3426" s="604" t="s">
        <v>20</v>
      </c>
      <c r="D3426" s="604" t="s">
        <v>8122</v>
      </c>
      <c r="E3426" s="682" t="s">
        <v>13664</v>
      </c>
      <c r="F3426" s="682"/>
      <c r="G3426" s="603" t="s">
        <v>1200</v>
      </c>
      <c r="H3426" s="602">
        <v>1.07</v>
      </c>
      <c r="I3426" s="601">
        <v>11.73</v>
      </c>
      <c r="J3426" s="601">
        <v>12.55</v>
      </c>
    </row>
    <row r="3427" spans="1:10" ht="25.5">
      <c r="A3427" s="600"/>
      <c r="B3427" s="600"/>
      <c r="C3427" s="600"/>
      <c r="D3427" s="600"/>
      <c r="E3427" s="600" t="s">
        <v>13662</v>
      </c>
      <c r="F3427" s="599">
        <v>0.47267195479734869</v>
      </c>
      <c r="G3427" s="600" t="s">
        <v>13661</v>
      </c>
      <c r="H3427" s="599">
        <v>0.4</v>
      </c>
      <c r="I3427" s="600" t="s">
        <v>13660</v>
      </c>
      <c r="J3427" s="599">
        <v>0.87</v>
      </c>
    </row>
    <row r="3428" spans="1:10" ht="15" thickBot="1">
      <c r="A3428" s="600"/>
      <c r="B3428" s="600"/>
      <c r="C3428" s="600"/>
      <c r="D3428" s="600"/>
      <c r="E3428" s="600" t="s">
        <v>13659</v>
      </c>
      <c r="F3428" s="599">
        <v>3.78</v>
      </c>
      <c r="G3428" s="600"/>
      <c r="H3428" s="683" t="s">
        <v>13658</v>
      </c>
      <c r="I3428" s="683"/>
      <c r="J3428" s="599">
        <v>17.45</v>
      </c>
    </row>
    <row r="3429" spans="1:10" ht="0.95" customHeight="1" thickTop="1">
      <c r="A3429" s="598"/>
      <c r="B3429" s="598"/>
      <c r="C3429" s="598"/>
      <c r="D3429" s="598"/>
      <c r="E3429" s="598"/>
      <c r="F3429" s="598"/>
      <c r="G3429" s="598"/>
      <c r="H3429" s="598"/>
      <c r="I3429" s="598"/>
      <c r="J3429" s="598"/>
    </row>
    <row r="3430" spans="1:10" ht="18" customHeight="1">
      <c r="A3430" s="613"/>
      <c r="B3430" s="611" t="s">
        <v>13677</v>
      </c>
      <c r="C3430" s="613" t="s">
        <v>13676</v>
      </c>
      <c r="D3430" s="613" t="s">
        <v>13675</v>
      </c>
      <c r="E3430" s="684" t="s">
        <v>13674</v>
      </c>
      <c r="F3430" s="684"/>
      <c r="G3430" s="612" t="s">
        <v>13673</v>
      </c>
      <c r="H3430" s="611" t="s">
        <v>13672</v>
      </c>
      <c r="I3430" s="611" t="s">
        <v>13671</v>
      </c>
      <c r="J3430" s="611" t="s">
        <v>13670</v>
      </c>
    </row>
    <row r="3431" spans="1:10" ht="36" customHeight="1">
      <c r="A3431" s="609" t="s">
        <v>13669</v>
      </c>
      <c r="B3431" s="610" t="s">
        <v>13906</v>
      </c>
      <c r="C3431" s="609" t="s">
        <v>20</v>
      </c>
      <c r="D3431" s="609" t="s">
        <v>5733</v>
      </c>
      <c r="E3431" s="685" t="s">
        <v>13693</v>
      </c>
      <c r="F3431" s="685"/>
      <c r="G3431" s="608" t="s">
        <v>1</v>
      </c>
      <c r="H3431" s="607">
        <v>1</v>
      </c>
      <c r="I3431" s="606">
        <v>202.29</v>
      </c>
      <c r="J3431" s="606">
        <v>202.29</v>
      </c>
    </row>
    <row r="3432" spans="1:10" ht="24" customHeight="1">
      <c r="A3432" s="617" t="s">
        <v>13683</v>
      </c>
      <c r="B3432" s="618" t="s">
        <v>13691</v>
      </c>
      <c r="C3432" s="617" t="s">
        <v>20</v>
      </c>
      <c r="D3432" s="617" t="s">
        <v>7721</v>
      </c>
      <c r="E3432" s="686" t="s">
        <v>13690</v>
      </c>
      <c r="F3432" s="686"/>
      <c r="G3432" s="616" t="s">
        <v>3</v>
      </c>
      <c r="H3432" s="615">
        <v>0.15040000000000001</v>
      </c>
      <c r="I3432" s="614">
        <v>14.02</v>
      </c>
      <c r="J3432" s="614">
        <v>2.1</v>
      </c>
    </row>
    <row r="3433" spans="1:10" ht="24" customHeight="1">
      <c r="A3433" s="617" t="s">
        <v>13683</v>
      </c>
      <c r="B3433" s="618" t="s">
        <v>13905</v>
      </c>
      <c r="C3433" s="617" t="s">
        <v>20</v>
      </c>
      <c r="D3433" s="617" t="s">
        <v>7685</v>
      </c>
      <c r="E3433" s="686" t="s">
        <v>13690</v>
      </c>
      <c r="F3433" s="686"/>
      <c r="G3433" s="616" t="s">
        <v>3</v>
      </c>
      <c r="H3433" s="615">
        <v>0.47739999999999999</v>
      </c>
      <c r="I3433" s="614">
        <v>17.899999999999999</v>
      </c>
      <c r="J3433" s="614">
        <v>8.5399999999999991</v>
      </c>
    </row>
    <row r="3434" spans="1:10" ht="24" customHeight="1">
      <c r="A3434" s="604" t="s">
        <v>13666</v>
      </c>
      <c r="B3434" s="605" t="s">
        <v>13904</v>
      </c>
      <c r="C3434" s="604" t="s">
        <v>20</v>
      </c>
      <c r="D3434" s="604" t="s">
        <v>9634</v>
      </c>
      <c r="E3434" s="682" t="s">
        <v>13664</v>
      </c>
      <c r="F3434" s="682"/>
      <c r="G3434" s="603" t="s">
        <v>1</v>
      </c>
      <c r="H3434" s="602">
        <v>1</v>
      </c>
      <c r="I3434" s="601">
        <v>180.3</v>
      </c>
      <c r="J3434" s="601">
        <v>180.3</v>
      </c>
    </row>
    <row r="3435" spans="1:10" ht="24" customHeight="1">
      <c r="A3435" s="604" t="s">
        <v>13666</v>
      </c>
      <c r="B3435" s="605" t="s">
        <v>13903</v>
      </c>
      <c r="C3435" s="604" t="s">
        <v>20</v>
      </c>
      <c r="D3435" s="604" t="s">
        <v>11217</v>
      </c>
      <c r="E3435" s="682" t="s">
        <v>13664</v>
      </c>
      <c r="F3435" s="682"/>
      <c r="G3435" s="603" t="s">
        <v>1200</v>
      </c>
      <c r="H3435" s="602">
        <v>0.2974</v>
      </c>
      <c r="I3435" s="601">
        <v>38.18</v>
      </c>
      <c r="J3435" s="601">
        <v>11.35</v>
      </c>
    </row>
    <row r="3436" spans="1:10" ht="25.5">
      <c r="A3436" s="600"/>
      <c r="B3436" s="600"/>
      <c r="C3436" s="600"/>
      <c r="D3436" s="600"/>
      <c r="E3436" s="600" t="s">
        <v>13662</v>
      </c>
      <c r="F3436" s="599">
        <v>4.493100076062154</v>
      </c>
      <c r="G3436" s="600" t="s">
        <v>13661</v>
      </c>
      <c r="H3436" s="599">
        <v>3.78</v>
      </c>
      <c r="I3436" s="600" t="s">
        <v>13660</v>
      </c>
      <c r="J3436" s="599">
        <v>8.27</v>
      </c>
    </row>
    <row r="3437" spans="1:10" ht="15" thickBot="1">
      <c r="A3437" s="600"/>
      <c r="B3437" s="600"/>
      <c r="C3437" s="600"/>
      <c r="D3437" s="600"/>
      <c r="E3437" s="600" t="s">
        <v>13659</v>
      </c>
      <c r="F3437" s="599">
        <v>56.03</v>
      </c>
      <c r="G3437" s="600"/>
      <c r="H3437" s="683" t="s">
        <v>13658</v>
      </c>
      <c r="I3437" s="683"/>
      <c r="J3437" s="599">
        <v>258.32</v>
      </c>
    </row>
    <row r="3438" spans="1:10" ht="0.95" customHeight="1" thickTop="1">
      <c r="A3438" s="598"/>
      <c r="B3438" s="598"/>
      <c r="C3438" s="598"/>
      <c r="D3438" s="598"/>
      <c r="E3438" s="598"/>
      <c r="F3438" s="598"/>
      <c r="G3438" s="598"/>
      <c r="H3438" s="598"/>
      <c r="I3438" s="598"/>
      <c r="J3438" s="598"/>
    </row>
    <row r="3439" spans="1:10" ht="18" customHeight="1">
      <c r="A3439" s="613"/>
      <c r="B3439" s="611" t="s">
        <v>13677</v>
      </c>
      <c r="C3439" s="613" t="s">
        <v>13676</v>
      </c>
      <c r="D3439" s="613" t="s">
        <v>13675</v>
      </c>
      <c r="E3439" s="684" t="s">
        <v>13674</v>
      </c>
      <c r="F3439" s="684"/>
      <c r="G3439" s="612" t="s">
        <v>13673</v>
      </c>
      <c r="H3439" s="611" t="s">
        <v>13672</v>
      </c>
      <c r="I3439" s="611" t="s">
        <v>13671</v>
      </c>
      <c r="J3439" s="611" t="s">
        <v>13670</v>
      </c>
    </row>
    <row r="3440" spans="1:10" ht="24" customHeight="1">
      <c r="A3440" s="609" t="s">
        <v>13669</v>
      </c>
      <c r="B3440" s="610" t="s">
        <v>13902</v>
      </c>
      <c r="C3440" s="609" t="s">
        <v>20</v>
      </c>
      <c r="D3440" s="609" t="s">
        <v>7755</v>
      </c>
      <c r="E3440" s="685" t="s">
        <v>13690</v>
      </c>
      <c r="F3440" s="685"/>
      <c r="G3440" s="608" t="s">
        <v>3</v>
      </c>
      <c r="H3440" s="607">
        <v>1</v>
      </c>
      <c r="I3440" s="606">
        <v>7.0000000000000007E-2</v>
      </c>
      <c r="J3440" s="606">
        <v>7.0000000000000007E-2</v>
      </c>
    </row>
    <row r="3441" spans="1:10" ht="24" customHeight="1">
      <c r="A3441" s="604" t="s">
        <v>13666</v>
      </c>
      <c r="B3441" s="605" t="s">
        <v>13901</v>
      </c>
      <c r="C3441" s="604" t="s">
        <v>20</v>
      </c>
      <c r="D3441" s="604" t="s">
        <v>8216</v>
      </c>
      <c r="E3441" s="682" t="s">
        <v>13767</v>
      </c>
      <c r="F3441" s="682"/>
      <c r="G3441" s="603" t="s">
        <v>3</v>
      </c>
      <c r="H3441" s="602">
        <v>8.2000000000000007E-3</v>
      </c>
      <c r="I3441" s="601">
        <v>9.52</v>
      </c>
      <c r="J3441" s="601">
        <v>7.0000000000000007E-2</v>
      </c>
    </row>
    <row r="3442" spans="1:10" ht="25.5">
      <c r="A3442" s="600"/>
      <c r="B3442" s="600"/>
      <c r="C3442" s="600"/>
      <c r="D3442" s="600"/>
      <c r="E3442" s="600" t="s">
        <v>13662</v>
      </c>
      <c r="F3442" s="599">
        <v>3.8031099999999998E-2</v>
      </c>
      <c r="G3442" s="600" t="s">
        <v>13661</v>
      </c>
      <c r="H3442" s="599">
        <v>0.03</v>
      </c>
      <c r="I3442" s="600" t="s">
        <v>13660</v>
      </c>
      <c r="J3442" s="599">
        <v>7.0000000000000007E-2</v>
      </c>
    </row>
    <row r="3443" spans="1:10" ht="15" thickBot="1">
      <c r="A3443" s="600"/>
      <c r="B3443" s="600"/>
      <c r="C3443" s="600"/>
      <c r="D3443" s="600"/>
      <c r="E3443" s="600" t="s">
        <v>13659</v>
      </c>
      <c r="F3443" s="599">
        <v>0.01</v>
      </c>
      <c r="G3443" s="600"/>
      <c r="H3443" s="683" t="s">
        <v>13658</v>
      </c>
      <c r="I3443" s="683"/>
      <c r="J3443" s="599">
        <v>0.08</v>
      </c>
    </row>
    <row r="3444" spans="1:10" ht="0.95" customHeight="1" thickTop="1">
      <c r="A3444" s="598"/>
      <c r="B3444" s="598"/>
      <c r="C3444" s="598"/>
      <c r="D3444" s="598"/>
      <c r="E3444" s="598"/>
      <c r="F3444" s="598"/>
      <c r="G3444" s="598"/>
      <c r="H3444" s="598"/>
      <c r="I3444" s="598"/>
      <c r="J3444" s="598"/>
    </row>
    <row r="3445" spans="1:10" ht="18" customHeight="1">
      <c r="A3445" s="613"/>
      <c r="B3445" s="611" t="s">
        <v>13677</v>
      </c>
      <c r="C3445" s="613" t="s">
        <v>13676</v>
      </c>
      <c r="D3445" s="613" t="s">
        <v>13675</v>
      </c>
      <c r="E3445" s="684" t="s">
        <v>13674</v>
      </c>
      <c r="F3445" s="684"/>
      <c r="G3445" s="612" t="s">
        <v>13673</v>
      </c>
      <c r="H3445" s="611" t="s">
        <v>13672</v>
      </c>
      <c r="I3445" s="611" t="s">
        <v>13671</v>
      </c>
      <c r="J3445" s="611" t="s">
        <v>13670</v>
      </c>
    </row>
    <row r="3446" spans="1:10" ht="24" customHeight="1">
      <c r="A3446" s="609" t="s">
        <v>13669</v>
      </c>
      <c r="B3446" s="610" t="s">
        <v>13900</v>
      </c>
      <c r="C3446" s="609" t="s">
        <v>20</v>
      </c>
      <c r="D3446" s="609" t="s">
        <v>7756</v>
      </c>
      <c r="E3446" s="685" t="s">
        <v>13690</v>
      </c>
      <c r="F3446" s="685"/>
      <c r="G3446" s="608" t="s">
        <v>3</v>
      </c>
      <c r="H3446" s="607">
        <v>1</v>
      </c>
      <c r="I3446" s="606">
        <v>0.11</v>
      </c>
      <c r="J3446" s="606">
        <v>0.11</v>
      </c>
    </row>
    <row r="3447" spans="1:10" ht="24" customHeight="1">
      <c r="A3447" s="604" t="s">
        <v>13666</v>
      </c>
      <c r="B3447" s="605" t="s">
        <v>13899</v>
      </c>
      <c r="C3447" s="604" t="s">
        <v>20</v>
      </c>
      <c r="D3447" s="604" t="s">
        <v>9164</v>
      </c>
      <c r="E3447" s="682" t="s">
        <v>13767</v>
      </c>
      <c r="F3447" s="682"/>
      <c r="G3447" s="603" t="s">
        <v>3</v>
      </c>
      <c r="H3447" s="602">
        <v>1.0500000000000001E-2</v>
      </c>
      <c r="I3447" s="601">
        <v>10.75</v>
      </c>
      <c r="J3447" s="601">
        <v>0.11</v>
      </c>
    </row>
    <row r="3448" spans="1:10" ht="25.5">
      <c r="A3448" s="600"/>
      <c r="B3448" s="600"/>
      <c r="C3448" s="600"/>
      <c r="D3448" s="600"/>
      <c r="E3448" s="600" t="s">
        <v>13662</v>
      </c>
      <c r="F3448" s="599">
        <v>5.97631E-2</v>
      </c>
      <c r="G3448" s="600" t="s">
        <v>13661</v>
      </c>
      <c r="H3448" s="599">
        <v>0.05</v>
      </c>
      <c r="I3448" s="600" t="s">
        <v>13660</v>
      </c>
      <c r="J3448" s="599">
        <v>0.11</v>
      </c>
    </row>
    <row r="3449" spans="1:10" ht="15" thickBot="1">
      <c r="A3449" s="600"/>
      <c r="B3449" s="600"/>
      <c r="C3449" s="600"/>
      <c r="D3449" s="600"/>
      <c r="E3449" s="600" t="s">
        <v>13659</v>
      </c>
      <c r="F3449" s="599">
        <v>0.03</v>
      </c>
      <c r="G3449" s="600"/>
      <c r="H3449" s="683" t="s">
        <v>13658</v>
      </c>
      <c r="I3449" s="683"/>
      <c r="J3449" s="599">
        <v>0.14000000000000001</v>
      </c>
    </row>
    <row r="3450" spans="1:10" ht="0.95" customHeight="1" thickTop="1">
      <c r="A3450" s="598"/>
      <c r="B3450" s="598"/>
      <c r="C3450" s="598"/>
      <c r="D3450" s="598"/>
      <c r="E3450" s="598"/>
      <c r="F3450" s="598"/>
      <c r="G3450" s="598"/>
      <c r="H3450" s="598"/>
      <c r="I3450" s="598"/>
      <c r="J3450" s="598"/>
    </row>
    <row r="3451" spans="1:10" ht="18" customHeight="1">
      <c r="A3451" s="613"/>
      <c r="B3451" s="611" t="s">
        <v>13677</v>
      </c>
      <c r="C3451" s="613" t="s">
        <v>13676</v>
      </c>
      <c r="D3451" s="613" t="s">
        <v>13675</v>
      </c>
      <c r="E3451" s="684" t="s">
        <v>13674</v>
      </c>
      <c r="F3451" s="684"/>
      <c r="G3451" s="612" t="s">
        <v>13673</v>
      </c>
      <c r="H3451" s="611" t="s">
        <v>13672</v>
      </c>
      <c r="I3451" s="611" t="s">
        <v>13671</v>
      </c>
      <c r="J3451" s="611" t="s">
        <v>13670</v>
      </c>
    </row>
    <row r="3452" spans="1:10" ht="24" customHeight="1">
      <c r="A3452" s="609" t="s">
        <v>13669</v>
      </c>
      <c r="B3452" s="610" t="s">
        <v>13898</v>
      </c>
      <c r="C3452" s="609" t="s">
        <v>20</v>
      </c>
      <c r="D3452" s="609" t="s">
        <v>7760</v>
      </c>
      <c r="E3452" s="685" t="s">
        <v>13690</v>
      </c>
      <c r="F3452" s="685"/>
      <c r="G3452" s="608" t="s">
        <v>3</v>
      </c>
      <c r="H3452" s="607">
        <v>1</v>
      </c>
      <c r="I3452" s="606">
        <v>0.1</v>
      </c>
      <c r="J3452" s="606">
        <v>0.1</v>
      </c>
    </row>
    <row r="3453" spans="1:10" ht="24" customHeight="1">
      <c r="A3453" s="604" t="s">
        <v>13666</v>
      </c>
      <c r="B3453" s="605" t="s">
        <v>13897</v>
      </c>
      <c r="C3453" s="604" t="s">
        <v>20</v>
      </c>
      <c r="D3453" s="604" t="s">
        <v>8229</v>
      </c>
      <c r="E3453" s="682" t="s">
        <v>13767</v>
      </c>
      <c r="F3453" s="682"/>
      <c r="G3453" s="603" t="s">
        <v>3</v>
      </c>
      <c r="H3453" s="602">
        <v>8.2000000000000007E-3</v>
      </c>
      <c r="I3453" s="601">
        <v>13.18</v>
      </c>
      <c r="J3453" s="601">
        <v>0.1</v>
      </c>
    </row>
    <row r="3454" spans="1:10" ht="25.5">
      <c r="A3454" s="600"/>
      <c r="B3454" s="600"/>
      <c r="C3454" s="600"/>
      <c r="D3454" s="600"/>
      <c r="E3454" s="600" t="s">
        <v>13662</v>
      </c>
      <c r="F3454" s="599">
        <v>5.4330099999999999E-2</v>
      </c>
      <c r="G3454" s="600" t="s">
        <v>13661</v>
      </c>
      <c r="H3454" s="599">
        <v>0.05</v>
      </c>
      <c r="I3454" s="600" t="s">
        <v>13660</v>
      </c>
      <c r="J3454" s="599">
        <v>0.1</v>
      </c>
    </row>
    <row r="3455" spans="1:10" ht="15" thickBot="1">
      <c r="A3455" s="600"/>
      <c r="B3455" s="600"/>
      <c r="C3455" s="600"/>
      <c r="D3455" s="600"/>
      <c r="E3455" s="600" t="s">
        <v>13659</v>
      </c>
      <c r="F3455" s="599">
        <v>0.02</v>
      </c>
      <c r="G3455" s="600"/>
      <c r="H3455" s="683" t="s">
        <v>13658</v>
      </c>
      <c r="I3455" s="683"/>
      <c r="J3455" s="599">
        <v>0.12</v>
      </c>
    </row>
    <row r="3456" spans="1:10" ht="0.95" customHeight="1" thickTop="1">
      <c r="A3456" s="598"/>
      <c r="B3456" s="598"/>
      <c r="C3456" s="598"/>
      <c r="D3456" s="598"/>
      <c r="E3456" s="598"/>
      <c r="F3456" s="598"/>
      <c r="G3456" s="598"/>
      <c r="H3456" s="598"/>
      <c r="I3456" s="598"/>
      <c r="J3456" s="598"/>
    </row>
    <row r="3457" spans="1:10" ht="18" customHeight="1">
      <c r="A3457" s="613"/>
      <c r="B3457" s="611" t="s">
        <v>13677</v>
      </c>
      <c r="C3457" s="613" t="s">
        <v>13676</v>
      </c>
      <c r="D3457" s="613" t="s">
        <v>13675</v>
      </c>
      <c r="E3457" s="684" t="s">
        <v>13674</v>
      </c>
      <c r="F3457" s="684"/>
      <c r="G3457" s="612" t="s">
        <v>13673</v>
      </c>
      <c r="H3457" s="611" t="s">
        <v>13672</v>
      </c>
      <c r="I3457" s="611" t="s">
        <v>13671</v>
      </c>
      <c r="J3457" s="611" t="s">
        <v>13670</v>
      </c>
    </row>
    <row r="3458" spans="1:10" ht="24" customHeight="1">
      <c r="A3458" s="609" t="s">
        <v>13669</v>
      </c>
      <c r="B3458" s="610" t="s">
        <v>13896</v>
      </c>
      <c r="C3458" s="609" t="s">
        <v>20</v>
      </c>
      <c r="D3458" s="609" t="s">
        <v>7761</v>
      </c>
      <c r="E3458" s="685" t="s">
        <v>13690</v>
      </c>
      <c r="F3458" s="685"/>
      <c r="G3458" s="608" t="s">
        <v>3</v>
      </c>
      <c r="H3458" s="607">
        <v>1</v>
      </c>
      <c r="I3458" s="606">
        <v>0.11</v>
      </c>
      <c r="J3458" s="606">
        <v>0.11</v>
      </c>
    </row>
    <row r="3459" spans="1:10" ht="24" customHeight="1">
      <c r="A3459" s="604" t="s">
        <v>13666</v>
      </c>
      <c r="B3459" s="605" t="s">
        <v>13895</v>
      </c>
      <c r="C3459" s="604" t="s">
        <v>20</v>
      </c>
      <c r="D3459" s="604" t="s">
        <v>8419</v>
      </c>
      <c r="E3459" s="682" t="s">
        <v>13767</v>
      </c>
      <c r="F3459" s="682"/>
      <c r="G3459" s="603" t="s">
        <v>3</v>
      </c>
      <c r="H3459" s="602">
        <v>8.2000000000000007E-3</v>
      </c>
      <c r="I3459" s="601">
        <v>13.66</v>
      </c>
      <c r="J3459" s="601">
        <v>0.11</v>
      </c>
    </row>
    <row r="3460" spans="1:10" ht="25.5">
      <c r="A3460" s="600"/>
      <c r="B3460" s="600"/>
      <c r="C3460" s="600"/>
      <c r="D3460" s="600"/>
      <c r="E3460" s="600" t="s">
        <v>13662</v>
      </c>
      <c r="F3460" s="599">
        <v>5.97631E-2</v>
      </c>
      <c r="G3460" s="600" t="s">
        <v>13661</v>
      </c>
      <c r="H3460" s="599">
        <v>0.05</v>
      </c>
      <c r="I3460" s="600" t="s">
        <v>13660</v>
      </c>
      <c r="J3460" s="599">
        <v>0.11</v>
      </c>
    </row>
    <row r="3461" spans="1:10" ht="15" thickBot="1">
      <c r="A3461" s="600"/>
      <c r="B3461" s="600"/>
      <c r="C3461" s="600"/>
      <c r="D3461" s="600"/>
      <c r="E3461" s="600" t="s">
        <v>13659</v>
      </c>
      <c r="F3461" s="599">
        <v>0.03</v>
      </c>
      <c r="G3461" s="600"/>
      <c r="H3461" s="683" t="s">
        <v>13658</v>
      </c>
      <c r="I3461" s="683"/>
      <c r="J3461" s="599">
        <v>0.14000000000000001</v>
      </c>
    </row>
    <row r="3462" spans="1:10" ht="0.95" customHeight="1" thickTop="1">
      <c r="A3462" s="598"/>
      <c r="B3462" s="598"/>
      <c r="C3462" s="598"/>
      <c r="D3462" s="598"/>
      <c r="E3462" s="598"/>
      <c r="F3462" s="598"/>
      <c r="G3462" s="598"/>
      <c r="H3462" s="598"/>
      <c r="I3462" s="598"/>
      <c r="J3462" s="598"/>
    </row>
    <row r="3463" spans="1:10" ht="18" customHeight="1">
      <c r="A3463" s="613"/>
      <c r="B3463" s="611" t="s">
        <v>13677</v>
      </c>
      <c r="C3463" s="613" t="s">
        <v>13676</v>
      </c>
      <c r="D3463" s="613" t="s">
        <v>13675</v>
      </c>
      <c r="E3463" s="684" t="s">
        <v>13674</v>
      </c>
      <c r="F3463" s="684"/>
      <c r="G3463" s="612" t="s">
        <v>13673</v>
      </c>
      <c r="H3463" s="611" t="s">
        <v>13672</v>
      </c>
      <c r="I3463" s="611" t="s">
        <v>13671</v>
      </c>
      <c r="J3463" s="611" t="s">
        <v>13670</v>
      </c>
    </row>
    <row r="3464" spans="1:10" ht="24" customHeight="1">
      <c r="A3464" s="609" t="s">
        <v>13669</v>
      </c>
      <c r="B3464" s="610" t="s">
        <v>13894</v>
      </c>
      <c r="C3464" s="609" t="s">
        <v>20</v>
      </c>
      <c r="D3464" s="609" t="s">
        <v>7762</v>
      </c>
      <c r="E3464" s="685" t="s">
        <v>13690</v>
      </c>
      <c r="F3464" s="685"/>
      <c r="G3464" s="608" t="s">
        <v>3</v>
      </c>
      <c r="H3464" s="607">
        <v>1</v>
      </c>
      <c r="I3464" s="606">
        <v>0.12</v>
      </c>
      <c r="J3464" s="606">
        <v>0.12</v>
      </c>
    </row>
    <row r="3465" spans="1:10" ht="24" customHeight="1">
      <c r="A3465" s="604" t="s">
        <v>13666</v>
      </c>
      <c r="B3465" s="605" t="s">
        <v>13893</v>
      </c>
      <c r="C3465" s="604" t="s">
        <v>20</v>
      </c>
      <c r="D3465" s="604" t="s">
        <v>8446</v>
      </c>
      <c r="E3465" s="682" t="s">
        <v>13767</v>
      </c>
      <c r="F3465" s="682"/>
      <c r="G3465" s="603" t="s">
        <v>3</v>
      </c>
      <c r="H3465" s="602">
        <v>1.0500000000000001E-2</v>
      </c>
      <c r="I3465" s="601">
        <v>11.86</v>
      </c>
      <c r="J3465" s="601">
        <v>0.12</v>
      </c>
    </row>
    <row r="3466" spans="1:10" ht="25.5">
      <c r="A3466" s="600"/>
      <c r="B3466" s="600"/>
      <c r="C3466" s="600"/>
      <c r="D3466" s="600"/>
      <c r="E3466" s="600" t="s">
        <v>13662</v>
      </c>
      <c r="F3466" s="599">
        <v>6.5196100000000007E-2</v>
      </c>
      <c r="G3466" s="600" t="s">
        <v>13661</v>
      </c>
      <c r="H3466" s="599">
        <v>0.05</v>
      </c>
      <c r="I3466" s="600" t="s">
        <v>13660</v>
      </c>
      <c r="J3466" s="599">
        <v>0.12</v>
      </c>
    </row>
    <row r="3467" spans="1:10" ht="15" thickBot="1">
      <c r="A3467" s="600"/>
      <c r="B3467" s="600"/>
      <c r="C3467" s="600"/>
      <c r="D3467" s="600"/>
      <c r="E3467" s="600" t="s">
        <v>13659</v>
      </c>
      <c r="F3467" s="599">
        <v>0.03</v>
      </c>
      <c r="G3467" s="600"/>
      <c r="H3467" s="683" t="s">
        <v>13658</v>
      </c>
      <c r="I3467" s="683"/>
      <c r="J3467" s="599">
        <v>0.15</v>
      </c>
    </row>
    <row r="3468" spans="1:10" ht="0.95" customHeight="1" thickTop="1">
      <c r="A3468" s="598"/>
      <c r="B3468" s="598"/>
      <c r="C3468" s="598"/>
      <c r="D3468" s="598"/>
      <c r="E3468" s="598"/>
      <c r="F3468" s="598"/>
      <c r="G3468" s="598"/>
      <c r="H3468" s="598"/>
      <c r="I3468" s="598"/>
      <c r="J3468" s="598"/>
    </row>
    <row r="3469" spans="1:10" ht="18" customHeight="1">
      <c r="A3469" s="613"/>
      <c r="B3469" s="611" t="s">
        <v>13677</v>
      </c>
      <c r="C3469" s="613" t="s">
        <v>13676</v>
      </c>
      <c r="D3469" s="613" t="s">
        <v>13675</v>
      </c>
      <c r="E3469" s="684" t="s">
        <v>13674</v>
      </c>
      <c r="F3469" s="684"/>
      <c r="G3469" s="612" t="s">
        <v>13673</v>
      </c>
      <c r="H3469" s="611" t="s">
        <v>13672</v>
      </c>
      <c r="I3469" s="611" t="s">
        <v>13671</v>
      </c>
      <c r="J3469" s="611" t="s">
        <v>13670</v>
      </c>
    </row>
    <row r="3470" spans="1:10" ht="24" customHeight="1">
      <c r="A3470" s="609" t="s">
        <v>13669</v>
      </c>
      <c r="B3470" s="610" t="s">
        <v>13892</v>
      </c>
      <c r="C3470" s="609" t="s">
        <v>20</v>
      </c>
      <c r="D3470" s="609" t="s">
        <v>7763</v>
      </c>
      <c r="E3470" s="685" t="s">
        <v>13690</v>
      </c>
      <c r="F3470" s="685"/>
      <c r="G3470" s="608" t="s">
        <v>3</v>
      </c>
      <c r="H3470" s="607">
        <v>1</v>
      </c>
      <c r="I3470" s="606">
        <v>0.26</v>
      </c>
      <c r="J3470" s="606">
        <v>0.26</v>
      </c>
    </row>
    <row r="3471" spans="1:10" ht="24" customHeight="1">
      <c r="A3471" s="604" t="s">
        <v>13666</v>
      </c>
      <c r="B3471" s="605" t="s">
        <v>13891</v>
      </c>
      <c r="C3471" s="604" t="s">
        <v>20</v>
      </c>
      <c r="D3471" s="604" t="s">
        <v>8219</v>
      </c>
      <c r="E3471" s="682" t="s">
        <v>13767</v>
      </c>
      <c r="F3471" s="682"/>
      <c r="G3471" s="603" t="s">
        <v>3</v>
      </c>
      <c r="H3471" s="602">
        <v>2.6599999999999999E-2</v>
      </c>
      <c r="I3471" s="601">
        <v>9.93</v>
      </c>
      <c r="J3471" s="601">
        <v>0.26</v>
      </c>
    </row>
    <row r="3472" spans="1:10" ht="25.5">
      <c r="A3472" s="600"/>
      <c r="B3472" s="600"/>
      <c r="C3472" s="600"/>
      <c r="D3472" s="600"/>
      <c r="E3472" s="600" t="s">
        <v>13662</v>
      </c>
      <c r="F3472" s="599">
        <v>0.1412583</v>
      </c>
      <c r="G3472" s="600" t="s">
        <v>13661</v>
      </c>
      <c r="H3472" s="599">
        <v>0.12</v>
      </c>
      <c r="I3472" s="600" t="s">
        <v>13660</v>
      </c>
      <c r="J3472" s="599">
        <v>0.26</v>
      </c>
    </row>
    <row r="3473" spans="1:10" ht="15" thickBot="1">
      <c r="A3473" s="600"/>
      <c r="B3473" s="600"/>
      <c r="C3473" s="600"/>
      <c r="D3473" s="600"/>
      <c r="E3473" s="600" t="s">
        <v>13659</v>
      </c>
      <c r="F3473" s="599">
        <v>7.0000000000000007E-2</v>
      </c>
      <c r="G3473" s="600"/>
      <c r="H3473" s="683" t="s">
        <v>13658</v>
      </c>
      <c r="I3473" s="683"/>
      <c r="J3473" s="599">
        <v>0.33</v>
      </c>
    </row>
    <row r="3474" spans="1:10" ht="0.95" customHeight="1" thickTop="1">
      <c r="A3474" s="598"/>
      <c r="B3474" s="598"/>
      <c r="C3474" s="598"/>
      <c r="D3474" s="598"/>
      <c r="E3474" s="598"/>
      <c r="F3474" s="598"/>
      <c r="G3474" s="598"/>
      <c r="H3474" s="598"/>
      <c r="I3474" s="598"/>
      <c r="J3474" s="598"/>
    </row>
    <row r="3475" spans="1:10" ht="18" customHeight="1">
      <c r="A3475" s="613"/>
      <c r="B3475" s="611" t="s">
        <v>13677</v>
      </c>
      <c r="C3475" s="613" t="s">
        <v>13676</v>
      </c>
      <c r="D3475" s="613" t="s">
        <v>13675</v>
      </c>
      <c r="E3475" s="684" t="s">
        <v>13674</v>
      </c>
      <c r="F3475" s="684"/>
      <c r="G3475" s="612" t="s">
        <v>13673</v>
      </c>
      <c r="H3475" s="611" t="s">
        <v>13672</v>
      </c>
      <c r="I3475" s="611" t="s">
        <v>13671</v>
      </c>
      <c r="J3475" s="611" t="s">
        <v>13670</v>
      </c>
    </row>
    <row r="3476" spans="1:10" ht="36" customHeight="1">
      <c r="A3476" s="609" t="s">
        <v>13669</v>
      </c>
      <c r="B3476" s="610" t="s">
        <v>13890</v>
      </c>
      <c r="C3476" s="609" t="s">
        <v>20</v>
      </c>
      <c r="D3476" s="609" t="s">
        <v>7764</v>
      </c>
      <c r="E3476" s="685" t="s">
        <v>13690</v>
      </c>
      <c r="F3476" s="685"/>
      <c r="G3476" s="608" t="s">
        <v>3</v>
      </c>
      <c r="H3476" s="607">
        <v>1</v>
      </c>
      <c r="I3476" s="606">
        <v>0.12</v>
      </c>
      <c r="J3476" s="606">
        <v>0.12</v>
      </c>
    </row>
    <row r="3477" spans="1:10" ht="24" customHeight="1">
      <c r="A3477" s="604" t="s">
        <v>13666</v>
      </c>
      <c r="B3477" s="605" t="s">
        <v>13889</v>
      </c>
      <c r="C3477" s="604" t="s">
        <v>20</v>
      </c>
      <c r="D3477" s="604" t="s">
        <v>8455</v>
      </c>
      <c r="E3477" s="682" t="s">
        <v>13767</v>
      </c>
      <c r="F3477" s="682"/>
      <c r="G3477" s="603" t="s">
        <v>3</v>
      </c>
      <c r="H3477" s="602">
        <v>1.2800000000000001E-2</v>
      </c>
      <c r="I3477" s="601">
        <v>10</v>
      </c>
      <c r="J3477" s="601">
        <v>0.12</v>
      </c>
    </row>
    <row r="3478" spans="1:10" ht="25.5">
      <c r="A3478" s="600"/>
      <c r="B3478" s="600"/>
      <c r="C3478" s="600"/>
      <c r="D3478" s="600"/>
      <c r="E3478" s="600" t="s">
        <v>13662</v>
      </c>
      <c r="F3478" s="599">
        <v>6.5196100000000007E-2</v>
      </c>
      <c r="G3478" s="600" t="s">
        <v>13661</v>
      </c>
      <c r="H3478" s="599">
        <v>0.05</v>
      </c>
      <c r="I3478" s="600" t="s">
        <v>13660</v>
      </c>
      <c r="J3478" s="599">
        <v>0.12</v>
      </c>
    </row>
    <row r="3479" spans="1:10" ht="15" thickBot="1">
      <c r="A3479" s="600"/>
      <c r="B3479" s="600"/>
      <c r="C3479" s="600"/>
      <c r="D3479" s="600"/>
      <c r="E3479" s="600" t="s">
        <v>13659</v>
      </c>
      <c r="F3479" s="599">
        <v>0.03</v>
      </c>
      <c r="G3479" s="600"/>
      <c r="H3479" s="683" t="s">
        <v>13658</v>
      </c>
      <c r="I3479" s="683"/>
      <c r="J3479" s="599">
        <v>0.15</v>
      </c>
    </row>
    <row r="3480" spans="1:10" ht="0.95" customHeight="1" thickTop="1">
      <c r="A3480" s="598"/>
      <c r="B3480" s="598"/>
      <c r="C3480" s="598"/>
      <c r="D3480" s="598"/>
      <c r="E3480" s="598"/>
      <c r="F3480" s="598"/>
      <c r="G3480" s="598"/>
      <c r="H3480" s="598"/>
      <c r="I3480" s="598"/>
      <c r="J3480" s="598"/>
    </row>
    <row r="3481" spans="1:10" ht="18" customHeight="1">
      <c r="A3481" s="613"/>
      <c r="B3481" s="611" t="s">
        <v>13677</v>
      </c>
      <c r="C3481" s="613" t="s">
        <v>13676</v>
      </c>
      <c r="D3481" s="613" t="s">
        <v>13675</v>
      </c>
      <c r="E3481" s="684" t="s">
        <v>13674</v>
      </c>
      <c r="F3481" s="684"/>
      <c r="G3481" s="612" t="s">
        <v>13673</v>
      </c>
      <c r="H3481" s="611" t="s">
        <v>13672</v>
      </c>
      <c r="I3481" s="611" t="s">
        <v>13671</v>
      </c>
      <c r="J3481" s="611" t="s">
        <v>13670</v>
      </c>
    </row>
    <row r="3482" spans="1:10" ht="24" customHeight="1">
      <c r="A3482" s="609" t="s">
        <v>13669</v>
      </c>
      <c r="B3482" s="610" t="s">
        <v>13888</v>
      </c>
      <c r="C3482" s="609" t="s">
        <v>20</v>
      </c>
      <c r="D3482" s="609" t="s">
        <v>7767</v>
      </c>
      <c r="E3482" s="685" t="s">
        <v>13690</v>
      </c>
      <c r="F3482" s="685"/>
      <c r="G3482" s="608" t="s">
        <v>3</v>
      </c>
      <c r="H3482" s="607">
        <v>1</v>
      </c>
      <c r="I3482" s="606">
        <v>0.08</v>
      </c>
      <c r="J3482" s="606">
        <v>0.08</v>
      </c>
    </row>
    <row r="3483" spans="1:10" ht="24" customHeight="1">
      <c r="A3483" s="604" t="s">
        <v>13666</v>
      </c>
      <c r="B3483" s="605" t="s">
        <v>13887</v>
      </c>
      <c r="C3483" s="604" t="s">
        <v>20</v>
      </c>
      <c r="D3483" s="604" t="s">
        <v>8227</v>
      </c>
      <c r="E3483" s="682" t="s">
        <v>13767</v>
      </c>
      <c r="F3483" s="682"/>
      <c r="G3483" s="603" t="s">
        <v>3</v>
      </c>
      <c r="H3483" s="602">
        <v>8.2000000000000007E-3</v>
      </c>
      <c r="I3483" s="601">
        <v>10.199999999999999</v>
      </c>
      <c r="J3483" s="601">
        <v>0.08</v>
      </c>
    </row>
    <row r="3484" spans="1:10" ht="25.5">
      <c r="A3484" s="600"/>
      <c r="B3484" s="600"/>
      <c r="C3484" s="600"/>
      <c r="D3484" s="600"/>
      <c r="E3484" s="600" t="s">
        <v>13662</v>
      </c>
      <c r="F3484" s="599">
        <v>4.3464099999999999E-2</v>
      </c>
      <c r="G3484" s="600" t="s">
        <v>13661</v>
      </c>
      <c r="H3484" s="599">
        <v>0.04</v>
      </c>
      <c r="I3484" s="600" t="s">
        <v>13660</v>
      </c>
      <c r="J3484" s="599">
        <v>0.08</v>
      </c>
    </row>
    <row r="3485" spans="1:10" ht="15" thickBot="1">
      <c r="A3485" s="600"/>
      <c r="B3485" s="600"/>
      <c r="C3485" s="600"/>
      <c r="D3485" s="600"/>
      <c r="E3485" s="600" t="s">
        <v>13659</v>
      </c>
      <c r="F3485" s="599">
        <v>0.02</v>
      </c>
      <c r="G3485" s="600"/>
      <c r="H3485" s="683" t="s">
        <v>13658</v>
      </c>
      <c r="I3485" s="683"/>
      <c r="J3485" s="599">
        <v>0.1</v>
      </c>
    </row>
    <row r="3486" spans="1:10" ht="0.95" customHeight="1" thickTop="1">
      <c r="A3486" s="598"/>
      <c r="B3486" s="598"/>
      <c r="C3486" s="598"/>
      <c r="D3486" s="598"/>
      <c r="E3486" s="598"/>
      <c r="F3486" s="598"/>
      <c r="G3486" s="598"/>
      <c r="H3486" s="598"/>
      <c r="I3486" s="598"/>
      <c r="J3486" s="598"/>
    </row>
    <row r="3487" spans="1:10" ht="18" customHeight="1">
      <c r="A3487" s="613"/>
      <c r="B3487" s="611" t="s">
        <v>13677</v>
      </c>
      <c r="C3487" s="613" t="s">
        <v>13676</v>
      </c>
      <c r="D3487" s="613" t="s">
        <v>13675</v>
      </c>
      <c r="E3487" s="684" t="s">
        <v>13674</v>
      </c>
      <c r="F3487" s="684"/>
      <c r="G3487" s="612" t="s">
        <v>13673</v>
      </c>
      <c r="H3487" s="611" t="s">
        <v>13672</v>
      </c>
      <c r="I3487" s="611" t="s">
        <v>13671</v>
      </c>
      <c r="J3487" s="611" t="s">
        <v>13670</v>
      </c>
    </row>
    <row r="3488" spans="1:10" ht="24" customHeight="1">
      <c r="A3488" s="609" t="s">
        <v>13669</v>
      </c>
      <c r="B3488" s="610" t="s">
        <v>13886</v>
      </c>
      <c r="C3488" s="609" t="s">
        <v>20</v>
      </c>
      <c r="D3488" s="609" t="s">
        <v>7771</v>
      </c>
      <c r="E3488" s="685" t="s">
        <v>13690</v>
      </c>
      <c r="F3488" s="685"/>
      <c r="G3488" s="608" t="s">
        <v>3</v>
      </c>
      <c r="H3488" s="607">
        <v>1</v>
      </c>
      <c r="I3488" s="606">
        <v>0.14000000000000001</v>
      </c>
      <c r="J3488" s="606">
        <v>0.14000000000000001</v>
      </c>
    </row>
    <row r="3489" spans="1:10" ht="24" customHeight="1">
      <c r="A3489" s="604" t="s">
        <v>13666</v>
      </c>
      <c r="B3489" s="605" t="s">
        <v>13885</v>
      </c>
      <c r="C3489" s="604" t="s">
        <v>20</v>
      </c>
      <c r="D3489" s="604" t="s">
        <v>8472</v>
      </c>
      <c r="E3489" s="682" t="s">
        <v>13767</v>
      </c>
      <c r="F3489" s="682"/>
      <c r="G3489" s="603" t="s">
        <v>3</v>
      </c>
      <c r="H3489" s="602">
        <v>1.0500000000000001E-2</v>
      </c>
      <c r="I3489" s="601">
        <v>13.66</v>
      </c>
      <c r="J3489" s="601">
        <v>0.14000000000000001</v>
      </c>
    </row>
    <row r="3490" spans="1:10" ht="25.5">
      <c r="A3490" s="600"/>
      <c r="B3490" s="600"/>
      <c r="C3490" s="600"/>
      <c r="D3490" s="600"/>
      <c r="E3490" s="600" t="s">
        <v>13662</v>
      </c>
      <c r="F3490" s="599">
        <v>7.6062199999999996E-2</v>
      </c>
      <c r="G3490" s="600" t="s">
        <v>13661</v>
      </c>
      <c r="H3490" s="599">
        <v>0.06</v>
      </c>
      <c r="I3490" s="600" t="s">
        <v>13660</v>
      </c>
      <c r="J3490" s="599">
        <v>0.14000000000000001</v>
      </c>
    </row>
    <row r="3491" spans="1:10" ht="15" thickBot="1">
      <c r="A3491" s="600"/>
      <c r="B3491" s="600"/>
      <c r="C3491" s="600"/>
      <c r="D3491" s="600"/>
      <c r="E3491" s="600" t="s">
        <v>13659</v>
      </c>
      <c r="F3491" s="599">
        <v>0.03</v>
      </c>
      <c r="G3491" s="600"/>
      <c r="H3491" s="683" t="s">
        <v>13658</v>
      </c>
      <c r="I3491" s="683"/>
      <c r="J3491" s="599">
        <v>0.17</v>
      </c>
    </row>
    <row r="3492" spans="1:10" ht="0.95" customHeight="1" thickTop="1">
      <c r="A3492" s="598"/>
      <c r="B3492" s="598"/>
      <c r="C3492" s="598"/>
      <c r="D3492" s="598"/>
      <c r="E3492" s="598"/>
      <c r="F3492" s="598"/>
      <c r="G3492" s="598"/>
      <c r="H3492" s="598"/>
      <c r="I3492" s="598"/>
      <c r="J3492" s="598"/>
    </row>
    <row r="3493" spans="1:10" ht="18" customHeight="1">
      <c r="A3493" s="613"/>
      <c r="B3493" s="611" t="s">
        <v>13677</v>
      </c>
      <c r="C3493" s="613" t="s">
        <v>13676</v>
      </c>
      <c r="D3493" s="613" t="s">
        <v>13675</v>
      </c>
      <c r="E3493" s="684" t="s">
        <v>13674</v>
      </c>
      <c r="F3493" s="684"/>
      <c r="G3493" s="612" t="s">
        <v>13673</v>
      </c>
      <c r="H3493" s="611" t="s">
        <v>13672</v>
      </c>
      <c r="I3493" s="611" t="s">
        <v>13671</v>
      </c>
      <c r="J3493" s="611" t="s">
        <v>13670</v>
      </c>
    </row>
    <row r="3494" spans="1:10" ht="24" customHeight="1">
      <c r="A3494" s="609" t="s">
        <v>13669</v>
      </c>
      <c r="B3494" s="610" t="s">
        <v>13884</v>
      </c>
      <c r="C3494" s="609" t="s">
        <v>20</v>
      </c>
      <c r="D3494" s="609" t="s">
        <v>7774</v>
      </c>
      <c r="E3494" s="685" t="s">
        <v>13690</v>
      </c>
      <c r="F3494" s="685"/>
      <c r="G3494" s="608" t="s">
        <v>3</v>
      </c>
      <c r="H3494" s="607">
        <v>1</v>
      </c>
      <c r="I3494" s="606">
        <v>0.11</v>
      </c>
      <c r="J3494" s="606">
        <v>0.11</v>
      </c>
    </row>
    <row r="3495" spans="1:10" ht="24" customHeight="1">
      <c r="A3495" s="604" t="s">
        <v>13666</v>
      </c>
      <c r="B3495" s="605" t="s">
        <v>13883</v>
      </c>
      <c r="C3495" s="604" t="s">
        <v>20</v>
      </c>
      <c r="D3495" s="604" t="s">
        <v>9043</v>
      </c>
      <c r="E3495" s="682" t="s">
        <v>13767</v>
      </c>
      <c r="F3495" s="682"/>
      <c r="G3495" s="603" t="s">
        <v>3</v>
      </c>
      <c r="H3495" s="602">
        <v>8.2000000000000007E-3</v>
      </c>
      <c r="I3495" s="601">
        <v>13.49</v>
      </c>
      <c r="J3495" s="601">
        <v>0.11</v>
      </c>
    </row>
    <row r="3496" spans="1:10" ht="25.5">
      <c r="A3496" s="600"/>
      <c r="B3496" s="600"/>
      <c r="C3496" s="600"/>
      <c r="D3496" s="600"/>
      <c r="E3496" s="600" t="s">
        <v>13662</v>
      </c>
      <c r="F3496" s="599">
        <v>5.97631E-2</v>
      </c>
      <c r="G3496" s="600" t="s">
        <v>13661</v>
      </c>
      <c r="H3496" s="599">
        <v>0.05</v>
      </c>
      <c r="I3496" s="600" t="s">
        <v>13660</v>
      </c>
      <c r="J3496" s="599">
        <v>0.11</v>
      </c>
    </row>
    <row r="3497" spans="1:10" ht="15" thickBot="1">
      <c r="A3497" s="600"/>
      <c r="B3497" s="600"/>
      <c r="C3497" s="600"/>
      <c r="D3497" s="600"/>
      <c r="E3497" s="600" t="s">
        <v>13659</v>
      </c>
      <c r="F3497" s="599">
        <v>0.03</v>
      </c>
      <c r="G3497" s="600"/>
      <c r="H3497" s="683" t="s">
        <v>13658</v>
      </c>
      <c r="I3497" s="683"/>
      <c r="J3497" s="599">
        <v>0.14000000000000001</v>
      </c>
    </row>
    <row r="3498" spans="1:10" ht="0.95" customHeight="1" thickTop="1">
      <c r="A3498" s="598"/>
      <c r="B3498" s="598"/>
      <c r="C3498" s="598"/>
      <c r="D3498" s="598"/>
      <c r="E3498" s="598"/>
      <c r="F3498" s="598"/>
      <c r="G3498" s="598"/>
      <c r="H3498" s="598"/>
      <c r="I3498" s="598"/>
      <c r="J3498" s="598"/>
    </row>
    <row r="3499" spans="1:10" ht="18" customHeight="1">
      <c r="A3499" s="613"/>
      <c r="B3499" s="611" t="s">
        <v>13677</v>
      </c>
      <c r="C3499" s="613" t="s">
        <v>13676</v>
      </c>
      <c r="D3499" s="613" t="s">
        <v>13675</v>
      </c>
      <c r="E3499" s="684" t="s">
        <v>13674</v>
      </c>
      <c r="F3499" s="684"/>
      <c r="G3499" s="612" t="s">
        <v>13673</v>
      </c>
      <c r="H3499" s="611" t="s">
        <v>13672</v>
      </c>
      <c r="I3499" s="611" t="s">
        <v>13671</v>
      </c>
      <c r="J3499" s="611" t="s">
        <v>13670</v>
      </c>
    </row>
    <row r="3500" spans="1:10" ht="24" customHeight="1">
      <c r="A3500" s="609" t="s">
        <v>13669</v>
      </c>
      <c r="B3500" s="610" t="s">
        <v>13882</v>
      </c>
      <c r="C3500" s="609" t="s">
        <v>20</v>
      </c>
      <c r="D3500" s="609" t="s">
        <v>7775</v>
      </c>
      <c r="E3500" s="685" t="s">
        <v>13690</v>
      </c>
      <c r="F3500" s="685"/>
      <c r="G3500" s="608" t="s">
        <v>3</v>
      </c>
      <c r="H3500" s="607">
        <v>1</v>
      </c>
      <c r="I3500" s="606">
        <v>0.15</v>
      </c>
      <c r="J3500" s="606">
        <v>0.15</v>
      </c>
    </row>
    <row r="3501" spans="1:10" ht="24" customHeight="1">
      <c r="A3501" s="604" t="s">
        <v>13666</v>
      </c>
      <c r="B3501" s="605" t="s">
        <v>13881</v>
      </c>
      <c r="C3501" s="604" t="s">
        <v>20</v>
      </c>
      <c r="D3501" s="604" t="s">
        <v>9166</v>
      </c>
      <c r="E3501" s="682" t="s">
        <v>13767</v>
      </c>
      <c r="F3501" s="682"/>
      <c r="G3501" s="603" t="s">
        <v>3</v>
      </c>
      <c r="H3501" s="602">
        <v>1.0500000000000001E-2</v>
      </c>
      <c r="I3501" s="601">
        <v>14.91</v>
      </c>
      <c r="J3501" s="601">
        <v>0.15</v>
      </c>
    </row>
    <row r="3502" spans="1:10" ht="25.5">
      <c r="A3502" s="600"/>
      <c r="B3502" s="600"/>
      <c r="C3502" s="600"/>
      <c r="D3502" s="600"/>
      <c r="E3502" s="600" t="s">
        <v>13662</v>
      </c>
      <c r="F3502" s="599">
        <v>8.1495200000000004E-2</v>
      </c>
      <c r="G3502" s="600" t="s">
        <v>13661</v>
      </c>
      <c r="H3502" s="599">
        <v>7.0000000000000007E-2</v>
      </c>
      <c r="I3502" s="600" t="s">
        <v>13660</v>
      </c>
      <c r="J3502" s="599">
        <v>0.15</v>
      </c>
    </row>
    <row r="3503" spans="1:10" ht="15" thickBot="1">
      <c r="A3503" s="600"/>
      <c r="B3503" s="600"/>
      <c r="C3503" s="600"/>
      <c r="D3503" s="600"/>
      <c r="E3503" s="600" t="s">
        <v>13659</v>
      </c>
      <c r="F3503" s="599">
        <v>0.04</v>
      </c>
      <c r="G3503" s="600"/>
      <c r="H3503" s="683" t="s">
        <v>13658</v>
      </c>
      <c r="I3503" s="683"/>
      <c r="J3503" s="599">
        <v>0.19</v>
      </c>
    </row>
    <row r="3504" spans="1:10" ht="0.95" customHeight="1" thickTop="1">
      <c r="A3504" s="598"/>
      <c r="B3504" s="598"/>
      <c r="C3504" s="598"/>
      <c r="D3504" s="598"/>
      <c r="E3504" s="598"/>
      <c r="F3504" s="598"/>
      <c r="G3504" s="598"/>
      <c r="H3504" s="598"/>
      <c r="I3504" s="598"/>
      <c r="J3504" s="598"/>
    </row>
    <row r="3505" spans="1:10" ht="18" customHeight="1">
      <c r="A3505" s="613"/>
      <c r="B3505" s="611" t="s">
        <v>13677</v>
      </c>
      <c r="C3505" s="613" t="s">
        <v>13676</v>
      </c>
      <c r="D3505" s="613" t="s">
        <v>13675</v>
      </c>
      <c r="E3505" s="684" t="s">
        <v>13674</v>
      </c>
      <c r="F3505" s="684"/>
      <c r="G3505" s="612" t="s">
        <v>13673</v>
      </c>
      <c r="H3505" s="611" t="s">
        <v>13672</v>
      </c>
      <c r="I3505" s="611" t="s">
        <v>13671</v>
      </c>
      <c r="J3505" s="611" t="s">
        <v>13670</v>
      </c>
    </row>
    <row r="3506" spans="1:10" ht="24" customHeight="1">
      <c r="A3506" s="609" t="s">
        <v>13669</v>
      </c>
      <c r="B3506" s="610" t="s">
        <v>13880</v>
      </c>
      <c r="C3506" s="609" t="s">
        <v>20</v>
      </c>
      <c r="D3506" s="609" t="s">
        <v>7776</v>
      </c>
      <c r="E3506" s="685" t="s">
        <v>13690</v>
      </c>
      <c r="F3506" s="685"/>
      <c r="G3506" s="608" t="s">
        <v>3</v>
      </c>
      <c r="H3506" s="607">
        <v>1</v>
      </c>
      <c r="I3506" s="606">
        <v>0.11</v>
      </c>
      <c r="J3506" s="606">
        <v>0.11</v>
      </c>
    </row>
    <row r="3507" spans="1:10" ht="24" customHeight="1">
      <c r="A3507" s="604" t="s">
        <v>13666</v>
      </c>
      <c r="B3507" s="605" t="s">
        <v>13879</v>
      </c>
      <c r="C3507" s="604" t="s">
        <v>20</v>
      </c>
      <c r="D3507" s="604" t="s">
        <v>9168</v>
      </c>
      <c r="E3507" s="682" t="s">
        <v>13767</v>
      </c>
      <c r="F3507" s="682"/>
      <c r="G3507" s="603" t="s">
        <v>3</v>
      </c>
      <c r="H3507" s="602">
        <v>8.2000000000000007E-3</v>
      </c>
      <c r="I3507" s="601">
        <v>13.66</v>
      </c>
      <c r="J3507" s="601">
        <v>0.11</v>
      </c>
    </row>
    <row r="3508" spans="1:10" ht="25.5">
      <c r="A3508" s="600"/>
      <c r="B3508" s="600"/>
      <c r="C3508" s="600"/>
      <c r="D3508" s="600"/>
      <c r="E3508" s="600" t="s">
        <v>13662</v>
      </c>
      <c r="F3508" s="599">
        <v>5.97631E-2</v>
      </c>
      <c r="G3508" s="600" t="s">
        <v>13661</v>
      </c>
      <c r="H3508" s="599">
        <v>0.05</v>
      </c>
      <c r="I3508" s="600" t="s">
        <v>13660</v>
      </c>
      <c r="J3508" s="599">
        <v>0.11</v>
      </c>
    </row>
    <row r="3509" spans="1:10" ht="15" thickBot="1">
      <c r="A3509" s="600"/>
      <c r="B3509" s="600"/>
      <c r="C3509" s="600"/>
      <c r="D3509" s="600"/>
      <c r="E3509" s="600" t="s">
        <v>13659</v>
      </c>
      <c r="F3509" s="599">
        <v>0.03</v>
      </c>
      <c r="G3509" s="600"/>
      <c r="H3509" s="683" t="s">
        <v>13658</v>
      </c>
      <c r="I3509" s="683"/>
      <c r="J3509" s="599">
        <v>0.14000000000000001</v>
      </c>
    </row>
    <row r="3510" spans="1:10" ht="0.95" customHeight="1" thickTop="1">
      <c r="A3510" s="598"/>
      <c r="B3510" s="598"/>
      <c r="C3510" s="598"/>
      <c r="D3510" s="598"/>
      <c r="E3510" s="598"/>
      <c r="F3510" s="598"/>
      <c r="G3510" s="598"/>
      <c r="H3510" s="598"/>
      <c r="I3510" s="598"/>
      <c r="J3510" s="598"/>
    </row>
    <row r="3511" spans="1:10" ht="18" customHeight="1">
      <c r="A3511" s="613"/>
      <c r="B3511" s="611" t="s">
        <v>13677</v>
      </c>
      <c r="C3511" s="613" t="s">
        <v>13676</v>
      </c>
      <c r="D3511" s="613" t="s">
        <v>13675</v>
      </c>
      <c r="E3511" s="684" t="s">
        <v>13674</v>
      </c>
      <c r="F3511" s="684"/>
      <c r="G3511" s="612" t="s">
        <v>13673</v>
      </c>
      <c r="H3511" s="611" t="s">
        <v>13672</v>
      </c>
      <c r="I3511" s="611" t="s">
        <v>13671</v>
      </c>
      <c r="J3511" s="611" t="s">
        <v>13670</v>
      </c>
    </row>
    <row r="3512" spans="1:10" ht="24" customHeight="1">
      <c r="A3512" s="609" t="s">
        <v>13669</v>
      </c>
      <c r="B3512" s="610" t="s">
        <v>13878</v>
      </c>
      <c r="C3512" s="609" t="s">
        <v>20</v>
      </c>
      <c r="D3512" s="609" t="s">
        <v>7778</v>
      </c>
      <c r="E3512" s="685" t="s">
        <v>13690</v>
      </c>
      <c r="F3512" s="685"/>
      <c r="G3512" s="608" t="s">
        <v>3</v>
      </c>
      <c r="H3512" s="607">
        <v>1</v>
      </c>
      <c r="I3512" s="606">
        <v>0.37</v>
      </c>
      <c r="J3512" s="606">
        <v>0.37</v>
      </c>
    </row>
    <row r="3513" spans="1:10" ht="24" customHeight="1">
      <c r="A3513" s="604" t="s">
        <v>13666</v>
      </c>
      <c r="B3513" s="605" t="s">
        <v>13877</v>
      </c>
      <c r="C3513" s="604" t="s">
        <v>20</v>
      </c>
      <c r="D3513" s="604" t="s">
        <v>9967</v>
      </c>
      <c r="E3513" s="682" t="s">
        <v>13767</v>
      </c>
      <c r="F3513" s="682"/>
      <c r="G3513" s="603" t="s">
        <v>3</v>
      </c>
      <c r="H3513" s="602">
        <v>2.6599999999999999E-2</v>
      </c>
      <c r="I3513" s="601">
        <v>14.12</v>
      </c>
      <c r="J3513" s="601">
        <v>0.37</v>
      </c>
    </row>
    <row r="3514" spans="1:10" ht="25.5">
      <c r="A3514" s="600"/>
      <c r="B3514" s="600"/>
      <c r="C3514" s="600"/>
      <c r="D3514" s="600"/>
      <c r="E3514" s="600" t="s">
        <v>13662</v>
      </c>
      <c r="F3514" s="599">
        <v>0.20102139999999999</v>
      </c>
      <c r="G3514" s="600" t="s">
        <v>13661</v>
      </c>
      <c r="H3514" s="599">
        <v>0.17</v>
      </c>
      <c r="I3514" s="600" t="s">
        <v>13660</v>
      </c>
      <c r="J3514" s="599">
        <v>0.37</v>
      </c>
    </row>
    <row r="3515" spans="1:10" ht="15" thickBot="1">
      <c r="A3515" s="600"/>
      <c r="B3515" s="600"/>
      <c r="C3515" s="600"/>
      <c r="D3515" s="600"/>
      <c r="E3515" s="600" t="s">
        <v>13659</v>
      </c>
      <c r="F3515" s="599">
        <v>0.1</v>
      </c>
      <c r="G3515" s="600"/>
      <c r="H3515" s="683" t="s">
        <v>13658</v>
      </c>
      <c r="I3515" s="683"/>
      <c r="J3515" s="599">
        <v>0.47</v>
      </c>
    </row>
    <row r="3516" spans="1:10" ht="0.95" customHeight="1" thickTop="1">
      <c r="A3516" s="598"/>
      <c r="B3516" s="598"/>
      <c r="C3516" s="598"/>
      <c r="D3516" s="598"/>
      <c r="E3516" s="598"/>
      <c r="F3516" s="598"/>
      <c r="G3516" s="598"/>
      <c r="H3516" s="598"/>
      <c r="I3516" s="598"/>
      <c r="J3516" s="598"/>
    </row>
    <row r="3517" spans="1:10" ht="18" customHeight="1">
      <c r="A3517" s="613"/>
      <c r="B3517" s="611" t="s">
        <v>13677</v>
      </c>
      <c r="C3517" s="613" t="s">
        <v>13676</v>
      </c>
      <c r="D3517" s="613" t="s">
        <v>13675</v>
      </c>
      <c r="E3517" s="684" t="s">
        <v>13674</v>
      </c>
      <c r="F3517" s="684"/>
      <c r="G3517" s="612" t="s">
        <v>13673</v>
      </c>
      <c r="H3517" s="611" t="s">
        <v>13672</v>
      </c>
      <c r="I3517" s="611" t="s">
        <v>13671</v>
      </c>
      <c r="J3517" s="611" t="s">
        <v>13670</v>
      </c>
    </row>
    <row r="3518" spans="1:10" ht="24" customHeight="1">
      <c r="A3518" s="609" t="s">
        <v>13669</v>
      </c>
      <c r="B3518" s="610" t="s">
        <v>13876</v>
      </c>
      <c r="C3518" s="609" t="s">
        <v>20</v>
      </c>
      <c r="D3518" s="609" t="s">
        <v>7781</v>
      </c>
      <c r="E3518" s="685" t="s">
        <v>13690</v>
      </c>
      <c r="F3518" s="685"/>
      <c r="G3518" s="608" t="s">
        <v>3</v>
      </c>
      <c r="H3518" s="607">
        <v>1</v>
      </c>
      <c r="I3518" s="606">
        <v>0.18</v>
      </c>
      <c r="J3518" s="606">
        <v>0.18</v>
      </c>
    </row>
    <row r="3519" spans="1:10" ht="24" customHeight="1">
      <c r="A3519" s="604" t="s">
        <v>13666</v>
      </c>
      <c r="B3519" s="605" t="s">
        <v>13875</v>
      </c>
      <c r="C3519" s="604" t="s">
        <v>20</v>
      </c>
      <c r="D3519" s="604" t="s">
        <v>10037</v>
      </c>
      <c r="E3519" s="682" t="s">
        <v>13767</v>
      </c>
      <c r="F3519" s="682"/>
      <c r="G3519" s="603" t="s">
        <v>3</v>
      </c>
      <c r="H3519" s="602">
        <v>1.2800000000000001E-2</v>
      </c>
      <c r="I3519" s="601">
        <v>14.12</v>
      </c>
      <c r="J3519" s="601">
        <v>0.18</v>
      </c>
    </row>
    <row r="3520" spans="1:10" ht="25.5">
      <c r="A3520" s="600"/>
      <c r="B3520" s="600"/>
      <c r="C3520" s="600"/>
      <c r="D3520" s="600"/>
      <c r="E3520" s="600" t="s">
        <v>13662</v>
      </c>
      <c r="F3520" s="599">
        <v>9.7794199999999998E-2</v>
      </c>
      <c r="G3520" s="600" t="s">
        <v>13661</v>
      </c>
      <c r="H3520" s="599">
        <v>0.08</v>
      </c>
      <c r="I3520" s="600" t="s">
        <v>13660</v>
      </c>
      <c r="J3520" s="599">
        <v>0.18</v>
      </c>
    </row>
    <row r="3521" spans="1:10" ht="15" thickBot="1">
      <c r="A3521" s="600"/>
      <c r="B3521" s="600"/>
      <c r="C3521" s="600"/>
      <c r="D3521" s="600"/>
      <c r="E3521" s="600" t="s">
        <v>13659</v>
      </c>
      <c r="F3521" s="599">
        <v>0.04</v>
      </c>
      <c r="G3521" s="600"/>
      <c r="H3521" s="683" t="s">
        <v>13658</v>
      </c>
      <c r="I3521" s="683"/>
      <c r="J3521" s="599">
        <v>0.22</v>
      </c>
    </row>
    <row r="3522" spans="1:10" ht="0.95" customHeight="1" thickTop="1">
      <c r="A3522" s="598"/>
      <c r="B3522" s="598"/>
      <c r="C3522" s="598"/>
      <c r="D3522" s="598"/>
      <c r="E3522" s="598"/>
      <c r="F3522" s="598"/>
      <c r="G3522" s="598"/>
      <c r="H3522" s="598"/>
      <c r="I3522" s="598"/>
      <c r="J3522" s="598"/>
    </row>
    <row r="3523" spans="1:10" ht="18" customHeight="1">
      <c r="A3523" s="613"/>
      <c r="B3523" s="611" t="s">
        <v>13677</v>
      </c>
      <c r="C3523" s="613" t="s">
        <v>13676</v>
      </c>
      <c r="D3523" s="613" t="s">
        <v>13675</v>
      </c>
      <c r="E3523" s="684" t="s">
        <v>13674</v>
      </c>
      <c r="F3523" s="684"/>
      <c r="G3523" s="612" t="s">
        <v>13673</v>
      </c>
      <c r="H3523" s="611" t="s">
        <v>13672</v>
      </c>
      <c r="I3523" s="611" t="s">
        <v>13671</v>
      </c>
      <c r="J3523" s="611" t="s">
        <v>13670</v>
      </c>
    </row>
    <row r="3524" spans="1:10" ht="24" customHeight="1">
      <c r="A3524" s="609" t="s">
        <v>13669</v>
      </c>
      <c r="B3524" s="610" t="s">
        <v>13874</v>
      </c>
      <c r="C3524" s="609" t="s">
        <v>20</v>
      </c>
      <c r="D3524" s="609" t="s">
        <v>7844</v>
      </c>
      <c r="E3524" s="685" t="s">
        <v>13690</v>
      </c>
      <c r="F3524" s="685"/>
      <c r="G3524" s="608" t="s">
        <v>3</v>
      </c>
      <c r="H3524" s="607">
        <v>1</v>
      </c>
      <c r="I3524" s="606">
        <v>0.27</v>
      </c>
      <c r="J3524" s="606">
        <v>0.27</v>
      </c>
    </row>
    <row r="3525" spans="1:10" ht="24" customHeight="1">
      <c r="A3525" s="604" t="s">
        <v>13666</v>
      </c>
      <c r="B3525" s="605" t="s">
        <v>13873</v>
      </c>
      <c r="C3525" s="604" t="s">
        <v>20</v>
      </c>
      <c r="D3525" s="604" t="s">
        <v>10039</v>
      </c>
      <c r="E3525" s="682" t="s">
        <v>13767</v>
      </c>
      <c r="F3525" s="682"/>
      <c r="G3525" s="603" t="s">
        <v>3</v>
      </c>
      <c r="H3525" s="602">
        <v>1.5100000000000001E-2</v>
      </c>
      <c r="I3525" s="601">
        <v>18.28</v>
      </c>
      <c r="J3525" s="601">
        <v>0.27</v>
      </c>
    </row>
    <row r="3526" spans="1:10" ht="25.5">
      <c r="A3526" s="600"/>
      <c r="B3526" s="600"/>
      <c r="C3526" s="600"/>
      <c r="D3526" s="600"/>
      <c r="E3526" s="600" t="s">
        <v>13662</v>
      </c>
      <c r="F3526" s="599">
        <v>0.1466913</v>
      </c>
      <c r="G3526" s="600" t="s">
        <v>13661</v>
      </c>
      <c r="H3526" s="599">
        <v>0.12</v>
      </c>
      <c r="I3526" s="600" t="s">
        <v>13660</v>
      </c>
      <c r="J3526" s="599">
        <v>0.27</v>
      </c>
    </row>
    <row r="3527" spans="1:10" ht="15" thickBot="1">
      <c r="A3527" s="600"/>
      <c r="B3527" s="600"/>
      <c r="C3527" s="600"/>
      <c r="D3527" s="600"/>
      <c r="E3527" s="600" t="s">
        <v>13659</v>
      </c>
      <c r="F3527" s="599">
        <v>7.0000000000000007E-2</v>
      </c>
      <c r="G3527" s="600"/>
      <c r="H3527" s="683" t="s">
        <v>13658</v>
      </c>
      <c r="I3527" s="683"/>
      <c r="J3527" s="599">
        <v>0.34</v>
      </c>
    </row>
    <row r="3528" spans="1:10" ht="0.95" customHeight="1" thickTop="1">
      <c r="A3528" s="598"/>
      <c r="B3528" s="598"/>
      <c r="C3528" s="598"/>
      <c r="D3528" s="598"/>
      <c r="E3528" s="598"/>
      <c r="F3528" s="598"/>
      <c r="G3528" s="598"/>
      <c r="H3528" s="598"/>
      <c r="I3528" s="598"/>
      <c r="J3528" s="598"/>
    </row>
    <row r="3529" spans="1:10" ht="18" customHeight="1">
      <c r="A3529" s="613"/>
      <c r="B3529" s="611" t="s">
        <v>13677</v>
      </c>
      <c r="C3529" s="613" t="s">
        <v>13676</v>
      </c>
      <c r="D3529" s="613" t="s">
        <v>13675</v>
      </c>
      <c r="E3529" s="684" t="s">
        <v>13674</v>
      </c>
      <c r="F3529" s="684"/>
      <c r="G3529" s="612" t="s">
        <v>13673</v>
      </c>
      <c r="H3529" s="611" t="s">
        <v>13672</v>
      </c>
      <c r="I3529" s="611" t="s">
        <v>13671</v>
      </c>
      <c r="J3529" s="611" t="s">
        <v>13670</v>
      </c>
    </row>
    <row r="3530" spans="1:10" ht="24" customHeight="1">
      <c r="A3530" s="609" t="s">
        <v>13669</v>
      </c>
      <c r="B3530" s="610" t="s">
        <v>13872</v>
      </c>
      <c r="C3530" s="609" t="s">
        <v>20</v>
      </c>
      <c r="D3530" s="609" t="s">
        <v>7845</v>
      </c>
      <c r="E3530" s="685" t="s">
        <v>13690</v>
      </c>
      <c r="F3530" s="685"/>
      <c r="G3530" s="608" t="s">
        <v>3</v>
      </c>
      <c r="H3530" s="607">
        <v>1</v>
      </c>
      <c r="I3530" s="606">
        <v>0.82</v>
      </c>
      <c r="J3530" s="606">
        <v>0.82</v>
      </c>
    </row>
    <row r="3531" spans="1:10" ht="24" customHeight="1">
      <c r="A3531" s="604" t="s">
        <v>13666</v>
      </c>
      <c r="B3531" s="605" t="s">
        <v>13871</v>
      </c>
      <c r="C3531" s="604" t="s">
        <v>20</v>
      </c>
      <c r="D3531" s="604" t="s">
        <v>10049</v>
      </c>
      <c r="E3531" s="682" t="s">
        <v>13767</v>
      </c>
      <c r="F3531" s="682"/>
      <c r="G3531" s="603" t="s">
        <v>3</v>
      </c>
      <c r="H3531" s="602">
        <v>1.0500000000000001E-2</v>
      </c>
      <c r="I3531" s="601">
        <v>78.16</v>
      </c>
      <c r="J3531" s="601">
        <v>0.82</v>
      </c>
    </row>
    <row r="3532" spans="1:10" ht="25.5">
      <c r="A3532" s="600"/>
      <c r="B3532" s="600"/>
      <c r="C3532" s="600"/>
      <c r="D3532" s="600"/>
      <c r="E3532" s="600" t="s">
        <v>13662</v>
      </c>
      <c r="F3532" s="599">
        <v>0.44550689999999998</v>
      </c>
      <c r="G3532" s="600" t="s">
        <v>13661</v>
      </c>
      <c r="H3532" s="599">
        <v>0.37</v>
      </c>
      <c r="I3532" s="600" t="s">
        <v>13660</v>
      </c>
      <c r="J3532" s="599">
        <v>0.82</v>
      </c>
    </row>
    <row r="3533" spans="1:10" ht="15" thickBot="1">
      <c r="A3533" s="600"/>
      <c r="B3533" s="600"/>
      <c r="C3533" s="600"/>
      <c r="D3533" s="600"/>
      <c r="E3533" s="600" t="s">
        <v>13659</v>
      </c>
      <c r="F3533" s="599">
        <v>0.22</v>
      </c>
      <c r="G3533" s="600"/>
      <c r="H3533" s="683" t="s">
        <v>13658</v>
      </c>
      <c r="I3533" s="683"/>
      <c r="J3533" s="599">
        <v>1.04</v>
      </c>
    </row>
    <row r="3534" spans="1:10" ht="0.95" customHeight="1" thickTop="1">
      <c r="A3534" s="598"/>
      <c r="B3534" s="598"/>
      <c r="C3534" s="598"/>
      <c r="D3534" s="598"/>
      <c r="E3534" s="598"/>
      <c r="F3534" s="598"/>
      <c r="G3534" s="598"/>
      <c r="H3534" s="598"/>
      <c r="I3534" s="598"/>
      <c r="J3534" s="598"/>
    </row>
    <row r="3535" spans="1:10" ht="18" customHeight="1">
      <c r="A3535" s="613"/>
      <c r="B3535" s="611" t="s">
        <v>13677</v>
      </c>
      <c r="C3535" s="613" t="s">
        <v>13676</v>
      </c>
      <c r="D3535" s="613" t="s">
        <v>13675</v>
      </c>
      <c r="E3535" s="684" t="s">
        <v>13674</v>
      </c>
      <c r="F3535" s="684"/>
      <c r="G3535" s="612" t="s">
        <v>13673</v>
      </c>
      <c r="H3535" s="611" t="s">
        <v>13672</v>
      </c>
      <c r="I3535" s="611" t="s">
        <v>13671</v>
      </c>
      <c r="J3535" s="611" t="s">
        <v>13670</v>
      </c>
    </row>
    <row r="3536" spans="1:10" ht="24" customHeight="1">
      <c r="A3536" s="609" t="s">
        <v>13669</v>
      </c>
      <c r="B3536" s="610" t="s">
        <v>13822</v>
      </c>
      <c r="C3536" s="609" t="s">
        <v>20</v>
      </c>
      <c r="D3536" s="609" t="s">
        <v>7783</v>
      </c>
      <c r="E3536" s="685" t="s">
        <v>13690</v>
      </c>
      <c r="F3536" s="685"/>
      <c r="G3536" s="608" t="s">
        <v>3</v>
      </c>
      <c r="H3536" s="607">
        <v>1</v>
      </c>
      <c r="I3536" s="606">
        <v>0.21</v>
      </c>
      <c r="J3536" s="606">
        <v>0.21</v>
      </c>
    </row>
    <row r="3537" spans="1:10" ht="24" customHeight="1">
      <c r="A3537" s="604" t="s">
        <v>13666</v>
      </c>
      <c r="B3537" s="605" t="s">
        <v>13821</v>
      </c>
      <c r="C3537" s="604" t="s">
        <v>20</v>
      </c>
      <c r="D3537" s="604" t="s">
        <v>10472</v>
      </c>
      <c r="E3537" s="682" t="s">
        <v>13767</v>
      </c>
      <c r="F3537" s="682"/>
      <c r="G3537" s="603" t="s">
        <v>3</v>
      </c>
      <c r="H3537" s="602">
        <v>1.5100000000000001E-2</v>
      </c>
      <c r="I3537" s="601">
        <v>14.47</v>
      </c>
      <c r="J3537" s="601">
        <v>0.21</v>
      </c>
    </row>
    <row r="3538" spans="1:10" ht="25.5">
      <c r="A3538" s="600"/>
      <c r="B3538" s="600"/>
      <c r="C3538" s="600"/>
      <c r="D3538" s="600"/>
      <c r="E3538" s="600" t="s">
        <v>13662</v>
      </c>
      <c r="F3538" s="599">
        <v>0.11409320000000001</v>
      </c>
      <c r="G3538" s="600" t="s">
        <v>13661</v>
      </c>
      <c r="H3538" s="599">
        <v>0.1</v>
      </c>
      <c r="I3538" s="600" t="s">
        <v>13660</v>
      </c>
      <c r="J3538" s="599">
        <v>0.21</v>
      </c>
    </row>
    <row r="3539" spans="1:10" ht="15" thickBot="1">
      <c r="A3539" s="600"/>
      <c r="B3539" s="600"/>
      <c r="C3539" s="600"/>
      <c r="D3539" s="600"/>
      <c r="E3539" s="600" t="s">
        <v>13659</v>
      </c>
      <c r="F3539" s="599">
        <v>0.05</v>
      </c>
      <c r="G3539" s="600"/>
      <c r="H3539" s="683" t="s">
        <v>13658</v>
      </c>
      <c r="I3539" s="683"/>
      <c r="J3539" s="599">
        <v>0.26</v>
      </c>
    </row>
    <row r="3540" spans="1:10" ht="0.95" customHeight="1" thickTop="1">
      <c r="A3540" s="598"/>
      <c r="B3540" s="598"/>
      <c r="C3540" s="598"/>
      <c r="D3540" s="598"/>
      <c r="E3540" s="598"/>
      <c r="F3540" s="598"/>
      <c r="G3540" s="598"/>
      <c r="H3540" s="598"/>
      <c r="I3540" s="598"/>
      <c r="J3540" s="598"/>
    </row>
    <row r="3541" spans="1:10" ht="18" customHeight="1">
      <c r="A3541" s="613"/>
      <c r="B3541" s="611" t="s">
        <v>13677</v>
      </c>
      <c r="C3541" s="613" t="s">
        <v>13676</v>
      </c>
      <c r="D3541" s="613" t="s">
        <v>13675</v>
      </c>
      <c r="E3541" s="684" t="s">
        <v>13674</v>
      </c>
      <c r="F3541" s="684"/>
      <c r="G3541" s="612" t="s">
        <v>13673</v>
      </c>
      <c r="H3541" s="611" t="s">
        <v>13672</v>
      </c>
      <c r="I3541" s="611" t="s">
        <v>13671</v>
      </c>
      <c r="J3541" s="611" t="s">
        <v>13670</v>
      </c>
    </row>
    <row r="3542" spans="1:10" ht="24" customHeight="1">
      <c r="A3542" s="609" t="s">
        <v>13669</v>
      </c>
      <c r="B3542" s="610" t="s">
        <v>13813</v>
      </c>
      <c r="C3542" s="609" t="s">
        <v>20</v>
      </c>
      <c r="D3542" s="609" t="s">
        <v>7833</v>
      </c>
      <c r="E3542" s="685" t="s">
        <v>13690</v>
      </c>
      <c r="F3542" s="685"/>
      <c r="G3542" s="608" t="s">
        <v>3</v>
      </c>
      <c r="H3542" s="607">
        <v>1</v>
      </c>
      <c r="I3542" s="606">
        <v>0.04</v>
      </c>
      <c r="J3542" s="606">
        <v>0.04</v>
      </c>
    </row>
    <row r="3543" spans="1:10" ht="24" customHeight="1">
      <c r="A3543" s="604" t="s">
        <v>13666</v>
      </c>
      <c r="B3543" s="605" t="s">
        <v>13810</v>
      </c>
      <c r="C3543" s="604" t="s">
        <v>20</v>
      </c>
      <c r="D3543" s="604" t="s">
        <v>10528</v>
      </c>
      <c r="E3543" s="682" t="s">
        <v>13767</v>
      </c>
      <c r="F3543" s="682"/>
      <c r="G3543" s="603" t="s">
        <v>3</v>
      </c>
      <c r="H3543" s="602">
        <v>3.5999999999999999E-3</v>
      </c>
      <c r="I3543" s="601">
        <v>13.22</v>
      </c>
      <c r="J3543" s="601">
        <v>0.04</v>
      </c>
    </row>
    <row r="3544" spans="1:10" ht="25.5">
      <c r="A3544" s="600"/>
      <c r="B3544" s="600"/>
      <c r="C3544" s="600"/>
      <c r="D3544" s="600"/>
      <c r="E3544" s="600" t="s">
        <v>13662</v>
      </c>
      <c r="F3544" s="599">
        <v>2.1732000000000001E-2</v>
      </c>
      <c r="G3544" s="600" t="s">
        <v>13661</v>
      </c>
      <c r="H3544" s="599">
        <v>0.02</v>
      </c>
      <c r="I3544" s="600" t="s">
        <v>13660</v>
      </c>
      <c r="J3544" s="599">
        <v>0.04</v>
      </c>
    </row>
    <row r="3545" spans="1:10" ht="15" thickBot="1">
      <c r="A3545" s="600"/>
      <c r="B3545" s="600"/>
      <c r="C3545" s="600"/>
      <c r="D3545" s="600"/>
      <c r="E3545" s="600" t="s">
        <v>13659</v>
      </c>
      <c r="F3545" s="599">
        <v>0.01</v>
      </c>
      <c r="G3545" s="600"/>
      <c r="H3545" s="683" t="s">
        <v>13658</v>
      </c>
      <c r="I3545" s="683"/>
      <c r="J3545" s="599">
        <v>0.05</v>
      </c>
    </row>
    <row r="3546" spans="1:10" ht="0.95" customHeight="1" thickTop="1">
      <c r="A3546" s="598"/>
      <c r="B3546" s="598"/>
      <c r="C3546" s="598"/>
      <c r="D3546" s="598"/>
      <c r="E3546" s="598"/>
      <c r="F3546" s="598"/>
      <c r="G3546" s="598"/>
      <c r="H3546" s="598"/>
      <c r="I3546" s="598"/>
      <c r="J3546" s="598"/>
    </row>
    <row r="3547" spans="1:10" ht="18" customHeight="1">
      <c r="A3547" s="613"/>
      <c r="B3547" s="611" t="s">
        <v>13677</v>
      </c>
      <c r="C3547" s="613" t="s">
        <v>13676</v>
      </c>
      <c r="D3547" s="613" t="s">
        <v>13675</v>
      </c>
      <c r="E3547" s="684" t="s">
        <v>13674</v>
      </c>
      <c r="F3547" s="684"/>
      <c r="G3547" s="612" t="s">
        <v>13673</v>
      </c>
      <c r="H3547" s="611" t="s">
        <v>13672</v>
      </c>
      <c r="I3547" s="611" t="s">
        <v>13671</v>
      </c>
      <c r="J3547" s="611" t="s">
        <v>13670</v>
      </c>
    </row>
    <row r="3548" spans="1:10" ht="24" customHeight="1">
      <c r="A3548" s="609" t="s">
        <v>13669</v>
      </c>
      <c r="B3548" s="610" t="s">
        <v>13870</v>
      </c>
      <c r="C3548" s="609" t="s">
        <v>20</v>
      </c>
      <c r="D3548" s="609" t="s">
        <v>7786</v>
      </c>
      <c r="E3548" s="685" t="s">
        <v>13690</v>
      </c>
      <c r="F3548" s="685"/>
      <c r="G3548" s="608" t="s">
        <v>3</v>
      </c>
      <c r="H3548" s="607">
        <v>1</v>
      </c>
      <c r="I3548" s="606">
        <v>0.14000000000000001</v>
      </c>
      <c r="J3548" s="606">
        <v>0.14000000000000001</v>
      </c>
    </row>
    <row r="3549" spans="1:10" ht="24" customHeight="1">
      <c r="A3549" s="604" t="s">
        <v>13666</v>
      </c>
      <c r="B3549" s="605" t="s">
        <v>13869</v>
      </c>
      <c r="C3549" s="604" t="s">
        <v>20</v>
      </c>
      <c r="D3549" s="604" t="s">
        <v>11198</v>
      </c>
      <c r="E3549" s="682" t="s">
        <v>13767</v>
      </c>
      <c r="F3549" s="682"/>
      <c r="G3549" s="603" t="s">
        <v>3</v>
      </c>
      <c r="H3549" s="602">
        <v>1.0500000000000001E-2</v>
      </c>
      <c r="I3549" s="601">
        <v>13.95</v>
      </c>
      <c r="J3549" s="601">
        <v>0.14000000000000001</v>
      </c>
    </row>
    <row r="3550" spans="1:10" ht="25.5">
      <c r="A3550" s="600"/>
      <c r="B3550" s="600"/>
      <c r="C3550" s="600"/>
      <c r="D3550" s="600"/>
      <c r="E3550" s="600" t="s">
        <v>13662</v>
      </c>
      <c r="F3550" s="599">
        <v>7.6062199999999996E-2</v>
      </c>
      <c r="G3550" s="600" t="s">
        <v>13661</v>
      </c>
      <c r="H3550" s="599">
        <v>0.06</v>
      </c>
      <c r="I3550" s="600" t="s">
        <v>13660</v>
      </c>
      <c r="J3550" s="599">
        <v>0.14000000000000001</v>
      </c>
    </row>
    <row r="3551" spans="1:10" ht="15" thickBot="1">
      <c r="A3551" s="600"/>
      <c r="B3551" s="600"/>
      <c r="C3551" s="600"/>
      <c r="D3551" s="600"/>
      <c r="E3551" s="600" t="s">
        <v>13659</v>
      </c>
      <c r="F3551" s="599">
        <v>0.03</v>
      </c>
      <c r="G3551" s="600"/>
      <c r="H3551" s="683" t="s">
        <v>13658</v>
      </c>
      <c r="I3551" s="683"/>
      <c r="J3551" s="599">
        <v>0.17</v>
      </c>
    </row>
    <row r="3552" spans="1:10" ht="0.95" customHeight="1" thickTop="1">
      <c r="A3552" s="598"/>
      <c r="B3552" s="598"/>
      <c r="C3552" s="598"/>
      <c r="D3552" s="598"/>
      <c r="E3552" s="598"/>
      <c r="F3552" s="598"/>
      <c r="G3552" s="598"/>
      <c r="H3552" s="598"/>
      <c r="I3552" s="598"/>
      <c r="J3552" s="598"/>
    </row>
    <row r="3553" spans="1:10" ht="18" customHeight="1">
      <c r="A3553" s="613"/>
      <c r="B3553" s="611" t="s">
        <v>13677</v>
      </c>
      <c r="C3553" s="613" t="s">
        <v>13676</v>
      </c>
      <c r="D3553" s="613" t="s">
        <v>13675</v>
      </c>
      <c r="E3553" s="684" t="s">
        <v>13674</v>
      </c>
      <c r="F3553" s="684"/>
      <c r="G3553" s="612" t="s">
        <v>13673</v>
      </c>
      <c r="H3553" s="611" t="s">
        <v>13672</v>
      </c>
      <c r="I3553" s="611" t="s">
        <v>13671</v>
      </c>
      <c r="J3553" s="611" t="s">
        <v>13670</v>
      </c>
    </row>
    <row r="3554" spans="1:10" ht="24" customHeight="1">
      <c r="A3554" s="609" t="s">
        <v>13669</v>
      </c>
      <c r="B3554" s="610" t="s">
        <v>13868</v>
      </c>
      <c r="C3554" s="609" t="s">
        <v>20</v>
      </c>
      <c r="D3554" s="609" t="s">
        <v>7789</v>
      </c>
      <c r="E3554" s="685" t="s">
        <v>13690</v>
      </c>
      <c r="F3554" s="685"/>
      <c r="G3554" s="608" t="s">
        <v>3</v>
      </c>
      <c r="H3554" s="607">
        <v>1</v>
      </c>
      <c r="I3554" s="606">
        <v>7.0000000000000007E-2</v>
      </c>
      <c r="J3554" s="606">
        <v>7.0000000000000007E-2</v>
      </c>
    </row>
    <row r="3555" spans="1:10" ht="24" customHeight="1">
      <c r="A3555" s="604" t="s">
        <v>13666</v>
      </c>
      <c r="B3555" s="605" t="s">
        <v>13867</v>
      </c>
      <c r="C3555" s="604" t="s">
        <v>20</v>
      </c>
      <c r="D3555" s="604" t="s">
        <v>11290</v>
      </c>
      <c r="E3555" s="682" t="s">
        <v>13767</v>
      </c>
      <c r="F3555" s="682"/>
      <c r="G3555" s="603" t="s">
        <v>3</v>
      </c>
      <c r="H3555" s="602">
        <v>8.2000000000000007E-3</v>
      </c>
      <c r="I3555" s="601">
        <v>9.67</v>
      </c>
      <c r="J3555" s="601">
        <v>7.0000000000000007E-2</v>
      </c>
    </row>
    <row r="3556" spans="1:10" ht="25.5">
      <c r="A3556" s="600"/>
      <c r="B3556" s="600"/>
      <c r="C3556" s="600"/>
      <c r="D3556" s="600"/>
      <c r="E3556" s="600" t="s">
        <v>13662</v>
      </c>
      <c r="F3556" s="599">
        <v>3.8031099999999998E-2</v>
      </c>
      <c r="G3556" s="600" t="s">
        <v>13661</v>
      </c>
      <c r="H3556" s="599">
        <v>0.03</v>
      </c>
      <c r="I3556" s="600" t="s">
        <v>13660</v>
      </c>
      <c r="J3556" s="599">
        <v>7.0000000000000007E-2</v>
      </c>
    </row>
    <row r="3557" spans="1:10" ht="15" thickBot="1">
      <c r="A3557" s="600"/>
      <c r="B3557" s="600"/>
      <c r="C3557" s="600"/>
      <c r="D3557" s="600"/>
      <c r="E3557" s="600" t="s">
        <v>13659</v>
      </c>
      <c r="F3557" s="599">
        <v>0.01</v>
      </c>
      <c r="G3557" s="600"/>
      <c r="H3557" s="683" t="s">
        <v>13658</v>
      </c>
      <c r="I3557" s="683"/>
      <c r="J3557" s="599">
        <v>0.08</v>
      </c>
    </row>
    <row r="3558" spans="1:10" ht="0.95" customHeight="1" thickTop="1">
      <c r="A3558" s="598"/>
      <c r="B3558" s="598"/>
      <c r="C3558" s="598"/>
      <c r="D3558" s="598"/>
      <c r="E3558" s="598"/>
      <c r="F3558" s="598"/>
      <c r="G3558" s="598"/>
      <c r="H3558" s="598"/>
      <c r="I3558" s="598"/>
      <c r="J3558" s="598"/>
    </row>
    <row r="3559" spans="1:10" ht="18" customHeight="1">
      <c r="A3559" s="613"/>
      <c r="B3559" s="611" t="s">
        <v>13677</v>
      </c>
      <c r="C3559" s="613" t="s">
        <v>13676</v>
      </c>
      <c r="D3559" s="613" t="s">
        <v>13675</v>
      </c>
      <c r="E3559" s="684" t="s">
        <v>13674</v>
      </c>
      <c r="F3559" s="684"/>
      <c r="G3559" s="612" t="s">
        <v>13673</v>
      </c>
      <c r="H3559" s="611" t="s">
        <v>13672</v>
      </c>
      <c r="I3559" s="611" t="s">
        <v>13671</v>
      </c>
      <c r="J3559" s="611" t="s">
        <v>13670</v>
      </c>
    </row>
    <row r="3560" spans="1:10" ht="24" customHeight="1">
      <c r="A3560" s="609" t="s">
        <v>13669</v>
      </c>
      <c r="B3560" s="610" t="s">
        <v>13802</v>
      </c>
      <c r="C3560" s="609" t="s">
        <v>20</v>
      </c>
      <c r="D3560" s="609" t="s">
        <v>7792</v>
      </c>
      <c r="E3560" s="685" t="s">
        <v>13690</v>
      </c>
      <c r="F3560" s="685"/>
      <c r="G3560" s="608" t="s">
        <v>3</v>
      </c>
      <c r="H3560" s="607">
        <v>1</v>
      </c>
      <c r="I3560" s="606">
        <v>0.04</v>
      </c>
      <c r="J3560" s="606">
        <v>0.04</v>
      </c>
    </row>
    <row r="3561" spans="1:10" ht="24" customHeight="1">
      <c r="A3561" s="604" t="s">
        <v>13666</v>
      </c>
      <c r="B3561" s="605" t="s">
        <v>13801</v>
      </c>
      <c r="C3561" s="604" t="s">
        <v>20</v>
      </c>
      <c r="D3561" s="604" t="s">
        <v>11306</v>
      </c>
      <c r="E3561" s="682" t="s">
        <v>13767</v>
      </c>
      <c r="F3561" s="682"/>
      <c r="G3561" s="603" t="s">
        <v>3</v>
      </c>
      <c r="H3561" s="602">
        <v>3.5999999999999999E-3</v>
      </c>
      <c r="I3561" s="601">
        <v>11.23</v>
      </c>
      <c r="J3561" s="601">
        <v>0.04</v>
      </c>
    </row>
    <row r="3562" spans="1:10" ht="25.5">
      <c r="A3562" s="600"/>
      <c r="B3562" s="600"/>
      <c r="C3562" s="600"/>
      <c r="D3562" s="600"/>
      <c r="E3562" s="600" t="s">
        <v>13662</v>
      </c>
      <c r="F3562" s="599">
        <v>2.1732000000000001E-2</v>
      </c>
      <c r="G3562" s="600" t="s">
        <v>13661</v>
      </c>
      <c r="H3562" s="599">
        <v>0.02</v>
      </c>
      <c r="I3562" s="600" t="s">
        <v>13660</v>
      </c>
      <c r="J3562" s="599">
        <v>0.04</v>
      </c>
    </row>
    <row r="3563" spans="1:10" ht="15" thickBot="1">
      <c r="A3563" s="600"/>
      <c r="B3563" s="600"/>
      <c r="C3563" s="600"/>
      <c r="D3563" s="600"/>
      <c r="E3563" s="600" t="s">
        <v>13659</v>
      </c>
      <c r="F3563" s="599">
        <v>0.01</v>
      </c>
      <c r="G3563" s="600"/>
      <c r="H3563" s="683" t="s">
        <v>13658</v>
      </c>
      <c r="I3563" s="683"/>
      <c r="J3563" s="599">
        <v>0.05</v>
      </c>
    </row>
    <row r="3564" spans="1:10" ht="0.95" customHeight="1" thickTop="1">
      <c r="A3564" s="598"/>
      <c r="B3564" s="598"/>
      <c r="C3564" s="598"/>
      <c r="D3564" s="598"/>
      <c r="E3564" s="598"/>
      <c r="F3564" s="598"/>
      <c r="G3564" s="598"/>
      <c r="H3564" s="598"/>
      <c r="I3564" s="598"/>
      <c r="J3564" s="598"/>
    </row>
    <row r="3565" spans="1:10" ht="18" customHeight="1">
      <c r="A3565" s="613"/>
      <c r="B3565" s="611" t="s">
        <v>13677</v>
      </c>
      <c r="C3565" s="613" t="s">
        <v>13676</v>
      </c>
      <c r="D3565" s="613" t="s">
        <v>13675</v>
      </c>
      <c r="E3565" s="684" t="s">
        <v>13674</v>
      </c>
      <c r="F3565" s="684"/>
      <c r="G3565" s="612" t="s">
        <v>13673</v>
      </c>
      <c r="H3565" s="611" t="s">
        <v>13672</v>
      </c>
      <c r="I3565" s="611" t="s">
        <v>13671</v>
      </c>
      <c r="J3565" s="611" t="s">
        <v>13670</v>
      </c>
    </row>
    <row r="3566" spans="1:10" ht="36" customHeight="1">
      <c r="A3566" s="609" t="s">
        <v>13669</v>
      </c>
      <c r="B3566" s="610" t="s">
        <v>13784</v>
      </c>
      <c r="C3566" s="609" t="s">
        <v>20</v>
      </c>
      <c r="D3566" s="609" t="s">
        <v>7832</v>
      </c>
      <c r="E3566" s="685" t="s">
        <v>13690</v>
      </c>
      <c r="F3566" s="685"/>
      <c r="G3566" s="608" t="s">
        <v>3</v>
      </c>
      <c r="H3566" s="607">
        <v>1</v>
      </c>
      <c r="I3566" s="606">
        <v>0.05</v>
      </c>
      <c r="J3566" s="606">
        <v>0.05</v>
      </c>
    </row>
    <row r="3567" spans="1:10" ht="24" customHeight="1">
      <c r="A3567" s="604" t="s">
        <v>13666</v>
      </c>
      <c r="B3567" s="605" t="s">
        <v>13783</v>
      </c>
      <c r="C3567" s="604" t="s">
        <v>20</v>
      </c>
      <c r="D3567" s="604" t="s">
        <v>11393</v>
      </c>
      <c r="E3567" s="682" t="s">
        <v>13767</v>
      </c>
      <c r="F3567" s="682"/>
      <c r="G3567" s="603" t="s">
        <v>3</v>
      </c>
      <c r="H3567" s="602">
        <v>5.8999999999999999E-3</v>
      </c>
      <c r="I3567" s="601">
        <v>9.76</v>
      </c>
      <c r="J3567" s="601">
        <v>0.05</v>
      </c>
    </row>
    <row r="3568" spans="1:10" ht="25.5">
      <c r="A3568" s="600"/>
      <c r="B3568" s="600"/>
      <c r="C3568" s="600"/>
      <c r="D3568" s="600"/>
      <c r="E3568" s="600" t="s">
        <v>13662</v>
      </c>
      <c r="F3568" s="599">
        <v>2.7165100000000001E-2</v>
      </c>
      <c r="G3568" s="600" t="s">
        <v>13661</v>
      </c>
      <c r="H3568" s="599">
        <v>0.02</v>
      </c>
      <c r="I3568" s="600" t="s">
        <v>13660</v>
      </c>
      <c r="J3568" s="599">
        <v>0.05</v>
      </c>
    </row>
    <row r="3569" spans="1:10" ht="15" thickBot="1">
      <c r="A3569" s="600"/>
      <c r="B3569" s="600"/>
      <c r="C3569" s="600"/>
      <c r="D3569" s="600"/>
      <c r="E3569" s="600" t="s">
        <v>13659</v>
      </c>
      <c r="F3569" s="599">
        <v>0.01</v>
      </c>
      <c r="G3569" s="600"/>
      <c r="H3569" s="683" t="s">
        <v>13658</v>
      </c>
      <c r="I3569" s="683"/>
      <c r="J3569" s="599">
        <v>0.06</v>
      </c>
    </row>
    <row r="3570" spans="1:10" ht="0.95" customHeight="1" thickTop="1">
      <c r="A3570" s="598"/>
      <c r="B3570" s="598"/>
      <c r="C3570" s="598"/>
      <c r="D3570" s="598"/>
      <c r="E3570" s="598"/>
      <c r="F3570" s="598"/>
      <c r="G3570" s="598"/>
      <c r="H3570" s="598"/>
      <c r="I3570" s="598"/>
      <c r="J3570" s="598"/>
    </row>
    <row r="3571" spans="1:10" ht="18" customHeight="1">
      <c r="A3571" s="613"/>
      <c r="B3571" s="611" t="s">
        <v>13677</v>
      </c>
      <c r="C3571" s="613" t="s">
        <v>13676</v>
      </c>
      <c r="D3571" s="613" t="s">
        <v>13675</v>
      </c>
      <c r="E3571" s="684" t="s">
        <v>13674</v>
      </c>
      <c r="F3571" s="684"/>
      <c r="G3571" s="612" t="s">
        <v>13673</v>
      </c>
      <c r="H3571" s="611" t="s">
        <v>13672</v>
      </c>
      <c r="I3571" s="611" t="s">
        <v>13671</v>
      </c>
      <c r="J3571" s="611" t="s">
        <v>13670</v>
      </c>
    </row>
    <row r="3572" spans="1:10" ht="24" customHeight="1">
      <c r="A3572" s="609" t="s">
        <v>13669</v>
      </c>
      <c r="B3572" s="610" t="s">
        <v>13782</v>
      </c>
      <c r="C3572" s="609" t="s">
        <v>20</v>
      </c>
      <c r="D3572" s="609" t="s">
        <v>7801</v>
      </c>
      <c r="E3572" s="685" t="s">
        <v>13690</v>
      </c>
      <c r="F3572" s="685"/>
      <c r="G3572" s="608" t="s">
        <v>3</v>
      </c>
      <c r="H3572" s="607">
        <v>1</v>
      </c>
      <c r="I3572" s="606">
        <v>0.11</v>
      </c>
      <c r="J3572" s="606">
        <v>0.11</v>
      </c>
    </row>
    <row r="3573" spans="1:10" ht="24" customHeight="1">
      <c r="A3573" s="604" t="s">
        <v>13666</v>
      </c>
      <c r="B3573" s="605" t="s">
        <v>13781</v>
      </c>
      <c r="C3573" s="604" t="s">
        <v>20</v>
      </c>
      <c r="D3573" s="604" t="s">
        <v>11399</v>
      </c>
      <c r="E3573" s="682" t="s">
        <v>13767</v>
      </c>
      <c r="F3573" s="682"/>
      <c r="G3573" s="603" t="s">
        <v>3</v>
      </c>
      <c r="H3573" s="602">
        <v>8.2000000000000007E-3</v>
      </c>
      <c r="I3573" s="601">
        <v>13.66</v>
      </c>
      <c r="J3573" s="601">
        <v>0.11</v>
      </c>
    </row>
    <row r="3574" spans="1:10" ht="25.5">
      <c r="A3574" s="600"/>
      <c r="B3574" s="600"/>
      <c r="C3574" s="600"/>
      <c r="D3574" s="600"/>
      <c r="E3574" s="600" t="s">
        <v>13662</v>
      </c>
      <c r="F3574" s="599">
        <v>5.97631E-2</v>
      </c>
      <c r="G3574" s="600" t="s">
        <v>13661</v>
      </c>
      <c r="H3574" s="599">
        <v>0.05</v>
      </c>
      <c r="I3574" s="600" t="s">
        <v>13660</v>
      </c>
      <c r="J3574" s="599">
        <v>0.11</v>
      </c>
    </row>
    <row r="3575" spans="1:10" ht="15" thickBot="1">
      <c r="A3575" s="600"/>
      <c r="B3575" s="600"/>
      <c r="C3575" s="600"/>
      <c r="D3575" s="600"/>
      <c r="E3575" s="600" t="s">
        <v>13659</v>
      </c>
      <c r="F3575" s="599">
        <v>0.03</v>
      </c>
      <c r="G3575" s="600"/>
      <c r="H3575" s="683" t="s">
        <v>13658</v>
      </c>
      <c r="I3575" s="683"/>
      <c r="J3575" s="599">
        <v>0.14000000000000001</v>
      </c>
    </row>
    <row r="3576" spans="1:10" ht="0.95" customHeight="1" thickTop="1">
      <c r="A3576" s="598"/>
      <c r="B3576" s="598"/>
      <c r="C3576" s="598"/>
      <c r="D3576" s="598"/>
      <c r="E3576" s="598"/>
      <c r="F3576" s="598"/>
      <c r="G3576" s="598"/>
      <c r="H3576" s="598"/>
      <c r="I3576" s="598"/>
      <c r="J3576" s="598"/>
    </row>
    <row r="3577" spans="1:10" ht="18" customHeight="1">
      <c r="A3577" s="613"/>
      <c r="B3577" s="611" t="s">
        <v>13677</v>
      </c>
      <c r="C3577" s="613" t="s">
        <v>13676</v>
      </c>
      <c r="D3577" s="613" t="s">
        <v>13675</v>
      </c>
      <c r="E3577" s="684" t="s">
        <v>13674</v>
      </c>
      <c r="F3577" s="684"/>
      <c r="G3577" s="612" t="s">
        <v>13673</v>
      </c>
      <c r="H3577" s="611" t="s">
        <v>13672</v>
      </c>
      <c r="I3577" s="611" t="s">
        <v>13671</v>
      </c>
      <c r="J3577" s="611" t="s">
        <v>13670</v>
      </c>
    </row>
    <row r="3578" spans="1:10" ht="24" customHeight="1">
      <c r="A3578" s="609" t="s">
        <v>13669</v>
      </c>
      <c r="B3578" s="610" t="s">
        <v>13779</v>
      </c>
      <c r="C3578" s="609" t="s">
        <v>20</v>
      </c>
      <c r="D3578" s="609" t="s">
        <v>7802</v>
      </c>
      <c r="E3578" s="685" t="s">
        <v>13690</v>
      </c>
      <c r="F3578" s="685"/>
      <c r="G3578" s="608" t="s">
        <v>3</v>
      </c>
      <c r="H3578" s="607">
        <v>1</v>
      </c>
      <c r="I3578" s="606">
        <v>0.11</v>
      </c>
      <c r="J3578" s="606">
        <v>0.11</v>
      </c>
    </row>
    <row r="3579" spans="1:10" ht="24" customHeight="1">
      <c r="A3579" s="604" t="s">
        <v>13666</v>
      </c>
      <c r="B3579" s="605" t="s">
        <v>13778</v>
      </c>
      <c r="C3579" s="604" t="s">
        <v>20</v>
      </c>
      <c r="D3579" s="604" t="s">
        <v>11401</v>
      </c>
      <c r="E3579" s="682" t="s">
        <v>13767</v>
      </c>
      <c r="F3579" s="682"/>
      <c r="G3579" s="603" t="s">
        <v>3</v>
      </c>
      <c r="H3579" s="602">
        <v>1.17E-2</v>
      </c>
      <c r="I3579" s="601">
        <v>9.82</v>
      </c>
      <c r="J3579" s="601">
        <v>0.11</v>
      </c>
    </row>
    <row r="3580" spans="1:10" ht="25.5">
      <c r="A3580" s="600"/>
      <c r="B3580" s="600"/>
      <c r="C3580" s="600"/>
      <c r="D3580" s="600"/>
      <c r="E3580" s="600" t="s">
        <v>13662</v>
      </c>
      <c r="F3580" s="599">
        <v>5.97631E-2</v>
      </c>
      <c r="G3580" s="600" t="s">
        <v>13661</v>
      </c>
      <c r="H3580" s="599">
        <v>0.05</v>
      </c>
      <c r="I3580" s="600" t="s">
        <v>13660</v>
      </c>
      <c r="J3580" s="599">
        <v>0.11</v>
      </c>
    </row>
    <row r="3581" spans="1:10" ht="15" thickBot="1">
      <c r="A3581" s="600"/>
      <c r="B3581" s="600"/>
      <c r="C3581" s="600"/>
      <c r="D3581" s="600"/>
      <c r="E3581" s="600" t="s">
        <v>13659</v>
      </c>
      <c r="F3581" s="599">
        <v>0.03</v>
      </c>
      <c r="G3581" s="600"/>
      <c r="H3581" s="683" t="s">
        <v>13658</v>
      </c>
      <c r="I3581" s="683"/>
      <c r="J3581" s="599">
        <v>0.14000000000000001</v>
      </c>
    </row>
    <row r="3582" spans="1:10" ht="0.95" customHeight="1" thickTop="1">
      <c r="A3582" s="598"/>
      <c r="B3582" s="598"/>
      <c r="C3582" s="598"/>
      <c r="D3582" s="598"/>
      <c r="E3582" s="598"/>
      <c r="F3582" s="598"/>
      <c r="G3582" s="598"/>
      <c r="H3582" s="598"/>
      <c r="I3582" s="598"/>
      <c r="J3582" s="598"/>
    </row>
    <row r="3583" spans="1:10" ht="18" customHeight="1">
      <c r="A3583" s="613"/>
      <c r="B3583" s="611" t="s">
        <v>13677</v>
      </c>
      <c r="C3583" s="613" t="s">
        <v>13676</v>
      </c>
      <c r="D3583" s="613" t="s">
        <v>13675</v>
      </c>
      <c r="E3583" s="684" t="s">
        <v>13674</v>
      </c>
      <c r="F3583" s="684"/>
      <c r="G3583" s="612" t="s">
        <v>13673</v>
      </c>
      <c r="H3583" s="611" t="s">
        <v>13672</v>
      </c>
      <c r="I3583" s="611" t="s">
        <v>13671</v>
      </c>
      <c r="J3583" s="611" t="s">
        <v>13670</v>
      </c>
    </row>
    <row r="3584" spans="1:10" ht="24" customHeight="1">
      <c r="A3584" s="609" t="s">
        <v>13669</v>
      </c>
      <c r="B3584" s="610" t="s">
        <v>13777</v>
      </c>
      <c r="C3584" s="609" t="s">
        <v>20</v>
      </c>
      <c r="D3584" s="609" t="s">
        <v>7804</v>
      </c>
      <c r="E3584" s="685" t="s">
        <v>13690</v>
      </c>
      <c r="F3584" s="685"/>
      <c r="G3584" s="608" t="s">
        <v>3</v>
      </c>
      <c r="H3584" s="607">
        <v>1</v>
      </c>
      <c r="I3584" s="606">
        <v>0.08</v>
      </c>
      <c r="J3584" s="606">
        <v>0.08</v>
      </c>
    </row>
    <row r="3585" spans="1:10" ht="24" customHeight="1">
      <c r="A3585" s="604" t="s">
        <v>13666</v>
      </c>
      <c r="B3585" s="605" t="s">
        <v>13776</v>
      </c>
      <c r="C3585" s="604" t="s">
        <v>20</v>
      </c>
      <c r="D3585" s="604" t="s">
        <v>11407</v>
      </c>
      <c r="E3585" s="682" t="s">
        <v>13767</v>
      </c>
      <c r="F3585" s="682"/>
      <c r="G3585" s="603" t="s">
        <v>3</v>
      </c>
      <c r="H3585" s="602">
        <v>8.2000000000000007E-3</v>
      </c>
      <c r="I3585" s="601">
        <v>10.4</v>
      </c>
      <c r="J3585" s="601">
        <v>0.08</v>
      </c>
    </row>
    <row r="3586" spans="1:10" ht="25.5">
      <c r="A3586" s="600"/>
      <c r="B3586" s="600"/>
      <c r="C3586" s="600"/>
      <c r="D3586" s="600"/>
      <c r="E3586" s="600" t="s">
        <v>13662</v>
      </c>
      <c r="F3586" s="599">
        <v>4.3464099999999999E-2</v>
      </c>
      <c r="G3586" s="600" t="s">
        <v>13661</v>
      </c>
      <c r="H3586" s="599">
        <v>0.04</v>
      </c>
      <c r="I3586" s="600" t="s">
        <v>13660</v>
      </c>
      <c r="J3586" s="599">
        <v>0.08</v>
      </c>
    </row>
    <row r="3587" spans="1:10" ht="15" thickBot="1">
      <c r="A3587" s="600"/>
      <c r="B3587" s="600"/>
      <c r="C3587" s="600"/>
      <c r="D3587" s="600"/>
      <c r="E3587" s="600" t="s">
        <v>13659</v>
      </c>
      <c r="F3587" s="599">
        <v>0.02</v>
      </c>
      <c r="G3587" s="600"/>
      <c r="H3587" s="683" t="s">
        <v>13658</v>
      </c>
      <c r="I3587" s="683"/>
      <c r="J3587" s="599">
        <v>0.1</v>
      </c>
    </row>
    <row r="3588" spans="1:10" ht="0.95" customHeight="1" thickTop="1">
      <c r="A3588" s="598"/>
      <c r="B3588" s="598"/>
      <c r="C3588" s="598"/>
      <c r="D3588" s="598"/>
      <c r="E3588" s="598"/>
      <c r="F3588" s="598"/>
      <c r="G3588" s="598"/>
      <c r="H3588" s="598"/>
      <c r="I3588" s="598"/>
      <c r="J3588" s="598"/>
    </row>
    <row r="3589" spans="1:10" ht="18" customHeight="1">
      <c r="A3589" s="613"/>
      <c r="B3589" s="611" t="s">
        <v>13677</v>
      </c>
      <c r="C3589" s="613" t="s">
        <v>13676</v>
      </c>
      <c r="D3589" s="613" t="s">
        <v>13675</v>
      </c>
      <c r="E3589" s="684" t="s">
        <v>13674</v>
      </c>
      <c r="F3589" s="684"/>
      <c r="G3589" s="612" t="s">
        <v>13673</v>
      </c>
      <c r="H3589" s="611" t="s">
        <v>13672</v>
      </c>
      <c r="I3589" s="611" t="s">
        <v>13671</v>
      </c>
      <c r="J3589" s="611" t="s">
        <v>13670</v>
      </c>
    </row>
    <row r="3590" spans="1:10" ht="24" customHeight="1">
      <c r="A3590" s="609" t="s">
        <v>13669</v>
      </c>
      <c r="B3590" s="610" t="s">
        <v>13774</v>
      </c>
      <c r="C3590" s="609" t="s">
        <v>20</v>
      </c>
      <c r="D3590" s="609" t="s">
        <v>7812</v>
      </c>
      <c r="E3590" s="685" t="s">
        <v>13690</v>
      </c>
      <c r="F3590" s="685"/>
      <c r="G3590" s="608" t="s">
        <v>3</v>
      </c>
      <c r="H3590" s="607">
        <v>1</v>
      </c>
      <c r="I3590" s="606">
        <v>0.1</v>
      </c>
      <c r="J3590" s="606">
        <v>0.1</v>
      </c>
    </row>
    <row r="3591" spans="1:10" ht="24" customHeight="1">
      <c r="A3591" s="604" t="s">
        <v>13666</v>
      </c>
      <c r="B3591" s="605" t="s">
        <v>13768</v>
      </c>
      <c r="C3591" s="604" t="s">
        <v>20</v>
      </c>
      <c r="D3591" s="604" t="s">
        <v>11405</v>
      </c>
      <c r="E3591" s="682" t="s">
        <v>13767</v>
      </c>
      <c r="F3591" s="682"/>
      <c r="G3591" s="603" t="s">
        <v>3</v>
      </c>
      <c r="H3591" s="602">
        <v>8.2000000000000007E-3</v>
      </c>
      <c r="I3591" s="601">
        <v>12.23</v>
      </c>
      <c r="J3591" s="601">
        <v>0.1</v>
      </c>
    </row>
    <row r="3592" spans="1:10" ht="25.5">
      <c r="A3592" s="600"/>
      <c r="B3592" s="600"/>
      <c r="C3592" s="600"/>
      <c r="D3592" s="600"/>
      <c r="E3592" s="600" t="s">
        <v>13662</v>
      </c>
      <c r="F3592" s="599">
        <v>5.4330099999999999E-2</v>
      </c>
      <c r="G3592" s="600" t="s">
        <v>13661</v>
      </c>
      <c r="H3592" s="599">
        <v>0.05</v>
      </c>
      <c r="I3592" s="600" t="s">
        <v>13660</v>
      </c>
      <c r="J3592" s="599">
        <v>0.1</v>
      </c>
    </row>
    <row r="3593" spans="1:10" ht="15" thickBot="1">
      <c r="A3593" s="600"/>
      <c r="B3593" s="600"/>
      <c r="C3593" s="600"/>
      <c r="D3593" s="600"/>
      <c r="E3593" s="600" t="s">
        <v>13659</v>
      </c>
      <c r="F3593" s="599">
        <v>0.02</v>
      </c>
      <c r="G3593" s="600"/>
      <c r="H3593" s="683" t="s">
        <v>13658</v>
      </c>
      <c r="I3593" s="683"/>
      <c r="J3593" s="599">
        <v>0.12</v>
      </c>
    </row>
    <row r="3594" spans="1:10" ht="0.95" customHeight="1" thickTop="1">
      <c r="A3594" s="598"/>
      <c r="B3594" s="598"/>
      <c r="C3594" s="598"/>
      <c r="D3594" s="598"/>
      <c r="E3594" s="598"/>
      <c r="F3594" s="598"/>
      <c r="G3594" s="598"/>
      <c r="H3594" s="598"/>
      <c r="I3594" s="598"/>
      <c r="J3594" s="598"/>
    </row>
    <row r="3595" spans="1:10" ht="18" customHeight="1">
      <c r="A3595" s="613"/>
      <c r="B3595" s="611" t="s">
        <v>13677</v>
      </c>
      <c r="C3595" s="613" t="s">
        <v>13676</v>
      </c>
      <c r="D3595" s="613" t="s">
        <v>13675</v>
      </c>
      <c r="E3595" s="684" t="s">
        <v>13674</v>
      </c>
      <c r="F3595" s="684"/>
      <c r="G3595" s="612" t="s">
        <v>13673</v>
      </c>
      <c r="H3595" s="611" t="s">
        <v>13672</v>
      </c>
      <c r="I3595" s="611" t="s">
        <v>13671</v>
      </c>
      <c r="J3595" s="611" t="s">
        <v>13670</v>
      </c>
    </row>
    <row r="3596" spans="1:10" ht="24" customHeight="1">
      <c r="A3596" s="609" t="s">
        <v>13669</v>
      </c>
      <c r="B3596" s="610" t="s">
        <v>13866</v>
      </c>
      <c r="C3596" s="609" t="s">
        <v>20</v>
      </c>
      <c r="D3596" s="609" t="s">
        <v>7815</v>
      </c>
      <c r="E3596" s="685" t="s">
        <v>13690</v>
      </c>
      <c r="F3596" s="685"/>
      <c r="G3596" s="608" t="s">
        <v>3</v>
      </c>
      <c r="H3596" s="607">
        <v>1</v>
      </c>
      <c r="I3596" s="606">
        <v>0.2</v>
      </c>
      <c r="J3596" s="606">
        <v>0.2</v>
      </c>
    </row>
    <row r="3597" spans="1:10" ht="24" customHeight="1">
      <c r="A3597" s="604" t="s">
        <v>13666</v>
      </c>
      <c r="B3597" s="605" t="s">
        <v>13865</v>
      </c>
      <c r="C3597" s="604" t="s">
        <v>20</v>
      </c>
      <c r="D3597" s="604" t="s">
        <v>11555</v>
      </c>
      <c r="E3597" s="682" t="s">
        <v>13767</v>
      </c>
      <c r="F3597" s="682"/>
      <c r="G3597" s="603" t="s">
        <v>3</v>
      </c>
      <c r="H3597" s="602">
        <v>1.5100000000000001E-2</v>
      </c>
      <c r="I3597" s="601">
        <v>13.66</v>
      </c>
      <c r="J3597" s="601">
        <v>0.2</v>
      </c>
    </row>
    <row r="3598" spans="1:10" ht="25.5">
      <c r="A3598" s="600"/>
      <c r="B3598" s="600"/>
      <c r="C3598" s="600"/>
      <c r="D3598" s="600"/>
      <c r="E3598" s="600" t="s">
        <v>13662</v>
      </c>
      <c r="F3598" s="599">
        <v>0.1086602</v>
      </c>
      <c r="G3598" s="600" t="s">
        <v>13661</v>
      </c>
      <c r="H3598" s="599">
        <v>0.09</v>
      </c>
      <c r="I3598" s="600" t="s">
        <v>13660</v>
      </c>
      <c r="J3598" s="599">
        <v>0.2</v>
      </c>
    </row>
    <row r="3599" spans="1:10" ht="15" thickBot="1">
      <c r="A3599" s="600"/>
      <c r="B3599" s="600"/>
      <c r="C3599" s="600"/>
      <c r="D3599" s="600"/>
      <c r="E3599" s="600" t="s">
        <v>13659</v>
      </c>
      <c r="F3599" s="599">
        <v>0.05</v>
      </c>
      <c r="G3599" s="600"/>
      <c r="H3599" s="683" t="s">
        <v>13658</v>
      </c>
      <c r="I3599" s="683"/>
      <c r="J3599" s="599">
        <v>0.25</v>
      </c>
    </row>
    <row r="3600" spans="1:10" ht="0.95" customHeight="1" thickTop="1">
      <c r="A3600" s="598"/>
      <c r="B3600" s="598"/>
      <c r="C3600" s="598"/>
      <c r="D3600" s="598"/>
      <c r="E3600" s="598"/>
      <c r="F3600" s="598"/>
      <c r="G3600" s="598"/>
      <c r="H3600" s="598"/>
      <c r="I3600" s="598"/>
      <c r="J3600" s="598"/>
    </row>
    <row r="3601" spans="1:10" ht="18" customHeight="1">
      <c r="A3601" s="613"/>
      <c r="B3601" s="611" t="s">
        <v>13677</v>
      </c>
      <c r="C3601" s="613" t="s">
        <v>13676</v>
      </c>
      <c r="D3601" s="613" t="s">
        <v>13675</v>
      </c>
      <c r="E3601" s="684" t="s">
        <v>13674</v>
      </c>
      <c r="F3601" s="684"/>
      <c r="G3601" s="612" t="s">
        <v>13673</v>
      </c>
      <c r="H3601" s="611" t="s">
        <v>13672</v>
      </c>
      <c r="I3601" s="611" t="s">
        <v>13671</v>
      </c>
      <c r="J3601" s="611" t="s">
        <v>13670</v>
      </c>
    </row>
    <row r="3602" spans="1:10" ht="24" customHeight="1">
      <c r="A3602" s="609" t="s">
        <v>13669</v>
      </c>
      <c r="B3602" s="610" t="s">
        <v>13864</v>
      </c>
      <c r="C3602" s="609" t="s">
        <v>20</v>
      </c>
      <c r="D3602" s="609" t="s">
        <v>7816</v>
      </c>
      <c r="E3602" s="685" t="s">
        <v>13690</v>
      </c>
      <c r="F3602" s="685"/>
      <c r="G3602" s="608" t="s">
        <v>3</v>
      </c>
      <c r="H3602" s="607">
        <v>1</v>
      </c>
      <c r="I3602" s="606">
        <v>0.14000000000000001</v>
      </c>
      <c r="J3602" s="606">
        <v>0.14000000000000001</v>
      </c>
    </row>
    <row r="3603" spans="1:10" ht="24" customHeight="1">
      <c r="A3603" s="604" t="s">
        <v>13666</v>
      </c>
      <c r="B3603" s="605" t="s">
        <v>13863</v>
      </c>
      <c r="C3603" s="604" t="s">
        <v>20</v>
      </c>
      <c r="D3603" s="604" t="s">
        <v>11627</v>
      </c>
      <c r="E3603" s="682" t="s">
        <v>13767</v>
      </c>
      <c r="F3603" s="682"/>
      <c r="G3603" s="603" t="s">
        <v>3</v>
      </c>
      <c r="H3603" s="602">
        <v>1.0500000000000001E-2</v>
      </c>
      <c r="I3603" s="601">
        <v>13.66</v>
      </c>
      <c r="J3603" s="601">
        <v>0.14000000000000001</v>
      </c>
    </row>
    <row r="3604" spans="1:10" ht="25.5">
      <c r="A3604" s="600"/>
      <c r="B3604" s="600"/>
      <c r="C3604" s="600"/>
      <c r="D3604" s="600"/>
      <c r="E3604" s="600" t="s">
        <v>13662</v>
      </c>
      <c r="F3604" s="599">
        <v>7.6062199999999996E-2</v>
      </c>
      <c r="G3604" s="600" t="s">
        <v>13661</v>
      </c>
      <c r="H3604" s="599">
        <v>0.06</v>
      </c>
      <c r="I3604" s="600" t="s">
        <v>13660</v>
      </c>
      <c r="J3604" s="599">
        <v>0.14000000000000001</v>
      </c>
    </row>
    <row r="3605" spans="1:10" ht="15" thickBot="1">
      <c r="A3605" s="600"/>
      <c r="B3605" s="600"/>
      <c r="C3605" s="600"/>
      <c r="D3605" s="600"/>
      <c r="E3605" s="600" t="s">
        <v>13659</v>
      </c>
      <c r="F3605" s="599">
        <v>0.03</v>
      </c>
      <c r="G3605" s="600"/>
      <c r="H3605" s="683" t="s">
        <v>13658</v>
      </c>
      <c r="I3605" s="683"/>
      <c r="J3605" s="599">
        <v>0.17</v>
      </c>
    </row>
    <row r="3606" spans="1:10" ht="0.95" customHeight="1" thickTop="1">
      <c r="A3606" s="598"/>
      <c r="B3606" s="598"/>
      <c r="C3606" s="598"/>
      <c r="D3606" s="598"/>
      <c r="E3606" s="598"/>
      <c r="F3606" s="598"/>
      <c r="G3606" s="598"/>
      <c r="H3606" s="598"/>
      <c r="I3606" s="598"/>
      <c r="J3606" s="598"/>
    </row>
    <row r="3607" spans="1:10" ht="18" customHeight="1">
      <c r="A3607" s="613"/>
      <c r="B3607" s="611" t="s">
        <v>13677</v>
      </c>
      <c r="C3607" s="613" t="s">
        <v>13676</v>
      </c>
      <c r="D3607" s="613" t="s">
        <v>13675</v>
      </c>
      <c r="E3607" s="684" t="s">
        <v>13674</v>
      </c>
      <c r="F3607" s="684"/>
      <c r="G3607" s="612" t="s">
        <v>13673</v>
      </c>
      <c r="H3607" s="611" t="s">
        <v>13672</v>
      </c>
      <c r="I3607" s="611" t="s">
        <v>13671</v>
      </c>
      <c r="J3607" s="611" t="s">
        <v>13670</v>
      </c>
    </row>
    <row r="3608" spans="1:10" ht="24" customHeight="1">
      <c r="A3608" s="609" t="s">
        <v>13669</v>
      </c>
      <c r="B3608" s="610" t="s">
        <v>13862</v>
      </c>
      <c r="C3608" s="609" t="s">
        <v>20</v>
      </c>
      <c r="D3608" s="609" t="s">
        <v>7817</v>
      </c>
      <c r="E3608" s="685" t="s">
        <v>13690</v>
      </c>
      <c r="F3608" s="685"/>
      <c r="G3608" s="608" t="s">
        <v>3</v>
      </c>
      <c r="H3608" s="607">
        <v>1</v>
      </c>
      <c r="I3608" s="606">
        <v>0.16</v>
      </c>
      <c r="J3608" s="606">
        <v>0.16</v>
      </c>
    </row>
    <row r="3609" spans="1:10" ht="24" customHeight="1">
      <c r="A3609" s="604" t="s">
        <v>13666</v>
      </c>
      <c r="B3609" s="605" t="s">
        <v>13861</v>
      </c>
      <c r="C3609" s="604" t="s">
        <v>20</v>
      </c>
      <c r="D3609" s="604" t="s">
        <v>11629</v>
      </c>
      <c r="E3609" s="682" t="s">
        <v>13767</v>
      </c>
      <c r="F3609" s="682"/>
      <c r="G3609" s="603" t="s">
        <v>3</v>
      </c>
      <c r="H3609" s="602">
        <v>1.0500000000000001E-2</v>
      </c>
      <c r="I3609" s="601">
        <v>15.74</v>
      </c>
      <c r="J3609" s="601">
        <v>0.16</v>
      </c>
    </row>
    <row r="3610" spans="1:10" ht="25.5">
      <c r="A3610" s="600"/>
      <c r="B3610" s="600"/>
      <c r="C3610" s="600"/>
      <c r="D3610" s="600"/>
      <c r="E3610" s="600" t="s">
        <v>13662</v>
      </c>
      <c r="F3610" s="599">
        <v>8.6928199999999997E-2</v>
      </c>
      <c r="G3610" s="600" t="s">
        <v>13661</v>
      </c>
      <c r="H3610" s="599">
        <v>7.0000000000000007E-2</v>
      </c>
      <c r="I3610" s="600" t="s">
        <v>13660</v>
      </c>
      <c r="J3610" s="599">
        <v>0.16</v>
      </c>
    </row>
    <row r="3611" spans="1:10" ht="15" thickBot="1">
      <c r="A3611" s="600"/>
      <c r="B3611" s="600"/>
      <c r="C3611" s="600"/>
      <c r="D3611" s="600"/>
      <c r="E3611" s="600" t="s">
        <v>13659</v>
      </c>
      <c r="F3611" s="599">
        <v>0.04</v>
      </c>
      <c r="G3611" s="600"/>
      <c r="H3611" s="683" t="s">
        <v>13658</v>
      </c>
      <c r="I3611" s="683"/>
      <c r="J3611" s="599">
        <v>0.2</v>
      </c>
    </row>
    <row r="3612" spans="1:10" ht="0.95" customHeight="1" thickTop="1">
      <c r="A3612" s="598"/>
      <c r="B3612" s="598"/>
      <c r="C3612" s="598"/>
      <c r="D3612" s="598"/>
      <c r="E3612" s="598"/>
      <c r="F3612" s="598"/>
      <c r="G3612" s="598"/>
      <c r="H3612" s="598"/>
      <c r="I3612" s="598"/>
      <c r="J3612" s="598"/>
    </row>
    <row r="3613" spans="1:10" ht="18" customHeight="1">
      <c r="A3613" s="613"/>
      <c r="B3613" s="611" t="s">
        <v>13677</v>
      </c>
      <c r="C3613" s="613" t="s">
        <v>13676</v>
      </c>
      <c r="D3613" s="613" t="s">
        <v>13675</v>
      </c>
      <c r="E3613" s="684" t="s">
        <v>13674</v>
      </c>
      <c r="F3613" s="684"/>
      <c r="G3613" s="612" t="s">
        <v>13673</v>
      </c>
      <c r="H3613" s="611" t="s">
        <v>13672</v>
      </c>
      <c r="I3613" s="611" t="s">
        <v>13671</v>
      </c>
      <c r="J3613" s="611" t="s">
        <v>13670</v>
      </c>
    </row>
    <row r="3614" spans="1:10" ht="24" customHeight="1">
      <c r="A3614" s="609" t="s">
        <v>13669</v>
      </c>
      <c r="B3614" s="610" t="s">
        <v>13860</v>
      </c>
      <c r="C3614" s="609" t="s">
        <v>20</v>
      </c>
      <c r="D3614" s="609" t="s">
        <v>7818</v>
      </c>
      <c r="E3614" s="685" t="s">
        <v>13690</v>
      </c>
      <c r="F3614" s="685"/>
      <c r="G3614" s="608" t="s">
        <v>3</v>
      </c>
      <c r="H3614" s="607">
        <v>1</v>
      </c>
      <c r="I3614" s="606">
        <v>0.15</v>
      </c>
      <c r="J3614" s="606">
        <v>0.15</v>
      </c>
    </row>
    <row r="3615" spans="1:10" ht="24" customHeight="1">
      <c r="A3615" s="604" t="s">
        <v>13666</v>
      </c>
      <c r="B3615" s="605" t="s">
        <v>13859</v>
      </c>
      <c r="C3615" s="604" t="s">
        <v>20</v>
      </c>
      <c r="D3615" s="604" t="s">
        <v>11631</v>
      </c>
      <c r="E3615" s="682" t="s">
        <v>13767</v>
      </c>
      <c r="F3615" s="682"/>
      <c r="G3615" s="603" t="s">
        <v>3</v>
      </c>
      <c r="H3615" s="602">
        <v>1.0500000000000001E-2</v>
      </c>
      <c r="I3615" s="601">
        <v>14.69</v>
      </c>
      <c r="J3615" s="601">
        <v>0.15</v>
      </c>
    </row>
    <row r="3616" spans="1:10" ht="25.5">
      <c r="A3616" s="600"/>
      <c r="B3616" s="600"/>
      <c r="C3616" s="600"/>
      <c r="D3616" s="600"/>
      <c r="E3616" s="600" t="s">
        <v>13662</v>
      </c>
      <c r="F3616" s="599">
        <v>8.1495200000000004E-2</v>
      </c>
      <c r="G3616" s="600" t="s">
        <v>13661</v>
      </c>
      <c r="H3616" s="599">
        <v>7.0000000000000007E-2</v>
      </c>
      <c r="I3616" s="600" t="s">
        <v>13660</v>
      </c>
      <c r="J3616" s="599">
        <v>0.15</v>
      </c>
    </row>
    <row r="3617" spans="1:10" ht="15" thickBot="1">
      <c r="A3617" s="600"/>
      <c r="B3617" s="600"/>
      <c r="C3617" s="600"/>
      <c r="D3617" s="600"/>
      <c r="E3617" s="600" t="s">
        <v>13659</v>
      </c>
      <c r="F3617" s="599">
        <v>0.04</v>
      </c>
      <c r="G3617" s="600"/>
      <c r="H3617" s="683" t="s">
        <v>13658</v>
      </c>
      <c r="I3617" s="683"/>
      <c r="J3617" s="599">
        <v>0.19</v>
      </c>
    </row>
    <row r="3618" spans="1:10" ht="0.95" customHeight="1" thickTop="1">
      <c r="A3618" s="598"/>
      <c r="B3618" s="598"/>
      <c r="C3618" s="598"/>
      <c r="D3618" s="598"/>
      <c r="E3618" s="598"/>
      <c r="F3618" s="598"/>
      <c r="G3618" s="598"/>
      <c r="H3618" s="598"/>
      <c r="I3618" s="598"/>
      <c r="J3618" s="598"/>
    </row>
    <row r="3619" spans="1:10" ht="18" customHeight="1">
      <c r="A3619" s="613"/>
      <c r="B3619" s="611" t="s">
        <v>13677</v>
      </c>
      <c r="C3619" s="613" t="s">
        <v>13676</v>
      </c>
      <c r="D3619" s="613" t="s">
        <v>13675</v>
      </c>
      <c r="E3619" s="684" t="s">
        <v>13674</v>
      </c>
      <c r="F3619" s="684"/>
      <c r="G3619" s="612" t="s">
        <v>13673</v>
      </c>
      <c r="H3619" s="611" t="s">
        <v>13672</v>
      </c>
      <c r="I3619" s="611" t="s">
        <v>13671</v>
      </c>
      <c r="J3619" s="611" t="s">
        <v>13670</v>
      </c>
    </row>
    <row r="3620" spans="1:10" ht="24" customHeight="1">
      <c r="A3620" s="609" t="s">
        <v>13669</v>
      </c>
      <c r="B3620" s="610" t="s">
        <v>13858</v>
      </c>
      <c r="C3620" s="609" t="s">
        <v>20</v>
      </c>
      <c r="D3620" s="609" t="s">
        <v>7821</v>
      </c>
      <c r="E3620" s="685" t="s">
        <v>13690</v>
      </c>
      <c r="F3620" s="685"/>
      <c r="G3620" s="608" t="s">
        <v>3</v>
      </c>
      <c r="H3620" s="607">
        <v>1</v>
      </c>
      <c r="I3620" s="606">
        <v>0.11</v>
      </c>
      <c r="J3620" s="606">
        <v>0.11</v>
      </c>
    </row>
    <row r="3621" spans="1:10" ht="24" customHeight="1">
      <c r="A3621" s="604" t="s">
        <v>13666</v>
      </c>
      <c r="B3621" s="605" t="s">
        <v>13857</v>
      </c>
      <c r="C3621" s="604" t="s">
        <v>20</v>
      </c>
      <c r="D3621" s="604" t="s">
        <v>12106</v>
      </c>
      <c r="E3621" s="682" t="s">
        <v>13767</v>
      </c>
      <c r="F3621" s="682"/>
      <c r="G3621" s="603" t="s">
        <v>3</v>
      </c>
      <c r="H3621" s="602">
        <v>8.2000000000000007E-3</v>
      </c>
      <c r="I3621" s="601">
        <v>13.66</v>
      </c>
      <c r="J3621" s="601">
        <v>0.11</v>
      </c>
    </row>
    <row r="3622" spans="1:10" ht="25.5">
      <c r="A3622" s="600"/>
      <c r="B3622" s="600"/>
      <c r="C3622" s="600"/>
      <c r="D3622" s="600"/>
      <c r="E3622" s="600" t="s">
        <v>13662</v>
      </c>
      <c r="F3622" s="599">
        <v>5.97631E-2</v>
      </c>
      <c r="G3622" s="600" t="s">
        <v>13661</v>
      </c>
      <c r="H3622" s="599">
        <v>0.05</v>
      </c>
      <c r="I3622" s="600" t="s">
        <v>13660</v>
      </c>
      <c r="J3622" s="599">
        <v>0.11</v>
      </c>
    </row>
    <row r="3623" spans="1:10" ht="15" thickBot="1">
      <c r="A3623" s="600"/>
      <c r="B3623" s="600"/>
      <c r="C3623" s="600"/>
      <c r="D3623" s="600"/>
      <c r="E3623" s="600" t="s">
        <v>13659</v>
      </c>
      <c r="F3623" s="599">
        <v>0.03</v>
      </c>
      <c r="G3623" s="600"/>
      <c r="H3623" s="683" t="s">
        <v>13658</v>
      </c>
      <c r="I3623" s="683"/>
      <c r="J3623" s="599">
        <v>0.14000000000000001</v>
      </c>
    </row>
    <row r="3624" spans="1:10" ht="0.95" customHeight="1" thickTop="1">
      <c r="A3624" s="598"/>
      <c r="B3624" s="598"/>
      <c r="C3624" s="598"/>
      <c r="D3624" s="598"/>
      <c r="E3624" s="598"/>
      <c r="F3624" s="598"/>
      <c r="G3624" s="598"/>
      <c r="H3624" s="598"/>
      <c r="I3624" s="598"/>
      <c r="J3624" s="598"/>
    </row>
    <row r="3625" spans="1:10" ht="18" customHeight="1">
      <c r="A3625" s="613"/>
      <c r="B3625" s="611" t="s">
        <v>13677</v>
      </c>
      <c r="C3625" s="613" t="s">
        <v>13676</v>
      </c>
      <c r="D3625" s="613" t="s">
        <v>13675</v>
      </c>
      <c r="E3625" s="684" t="s">
        <v>13674</v>
      </c>
      <c r="F3625" s="684"/>
      <c r="G3625" s="612" t="s">
        <v>13673</v>
      </c>
      <c r="H3625" s="611" t="s">
        <v>13672</v>
      </c>
      <c r="I3625" s="611" t="s">
        <v>13671</v>
      </c>
      <c r="J3625" s="611" t="s">
        <v>13670</v>
      </c>
    </row>
    <row r="3626" spans="1:10" ht="24" customHeight="1">
      <c r="A3626" s="609" t="s">
        <v>13669</v>
      </c>
      <c r="B3626" s="610" t="s">
        <v>13856</v>
      </c>
      <c r="C3626" s="609" t="s">
        <v>20</v>
      </c>
      <c r="D3626" s="609" t="s">
        <v>7822</v>
      </c>
      <c r="E3626" s="685" t="s">
        <v>13690</v>
      </c>
      <c r="F3626" s="685"/>
      <c r="G3626" s="608" t="s">
        <v>3</v>
      </c>
      <c r="H3626" s="607">
        <v>1</v>
      </c>
      <c r="I3626" s="606">
        <v>0.15</v>
      </c>
      <c r="J3626" s="606">
        <v>0.15</v>
      </c>
    </row>
    <row r="3627" spans="1:10" ht="24" customHeight="1">
      <c r="A3627" s="604" t="s">
        <v>13666</v>
      </c>
      <c r="B3627" s="605" t="s">
        <v>13855</v>
      </c>
      <c r="C3627" s="604" t="s">
        <v>20</v>
      </c>
      <c r="D3627" s="604" t="s">
        <v>12108</v>
      </c>
      <c r="E3627" s="682" t="s">
        <v>13767</v>
      </c>
      <c r="F3627" s="682"/>
      <c r="G3627" s="603" t="s">
        <v>3</v>
      </c>
      <c r="H3627" s="602">
        <v>1.5100000000000001E-2</v>
      </c>
      <c r="I3627" s="601">
        <v>10.17</v>
      </c>
      <c r="J3627" s="601">
        <v>0.15</v>
      </c>
    </row>
    <row r="3628" spans="1:10" ht="25.5">
      <c r="A3628" s="600"/>
      <c r="B3628" s="600"/>
      <c r="C3628" s="600"/>
      <c r="D3628" s="600"/>
      <c r="E3628" s="600" t="s">
        <v>13662</v>
      </c>
      <c r="F3628" s="599">
        <v>8.1495200000000004E-2</v>
      </c>
      <c r="G3628" s="600" t="s">
        <v>13661</v>
      </c>
      <c r="H3628" s="599">
        <v>7.0000000000000007E-2</v>
      </c>
      <c r="I3628" s="600" t="s">
        <v>13660</v>
      </c>
      <c r="J3628" s="599">
        <v>0.15</v>
      </c>
    </row>
    <row r="3629" spans="1:10" ht="15" thickBot="1">
      <c r="A3629" s="600"/>
      <c r="B3629" s="600"/>
      <c r="C3629" s="600"/>
      <c r="D3629" s="600"/>
      <c r="E3629" s="600" t="s">
        <v>13659</v>
      </c>
      <c r="F3629" s="599">
        <v>0.04</v>
      </c>
      <c r="G3629" s="600"/>
      <c r="H3629" s="683" t="s">
        <v>13658</v>
      </c>
      <c r="I3629" s="683"/>
      <c r="J3629" s="599">
        <v>0.19</v>
      </c>
    </row>
    <row r="3630" spans="1:10" ht="0.95" customHeight="1" thickTop="1">
      <c r="A3630" s="598"/>
      <c r="B3630" s="598"/>
      <c r="C3630" s="598"/>
      <c r="D3630" s="598"/>
      <c r="E3630" s="598"/>
      <c r="F3630" s="598"/>
      <c r="G3630" s="598"/>
      <c r="H3630" s="598"/>
      <c r="I3630" s="598"/>
      <c r="J3630" s="598"/>
    </row>
    <row r="3631" spans="1:10" ht="18" customHeight="1">
      <c r="A3631" s="613"/>
      <c r="B3631" s="611" t="s">
        <v>13677</v>
      </c>
      <c r="C3631" s="613" t="s">
        <v>13676</v>
      </c>
      <c r="D3631" s="613" t="s">
        <v>13675</v>
      </c>
      <c r="E3631" s="684" t="s">
        <v>13674</v>
      </c>
      <c r="F3631" s="684"/>
      <c r="G3631" s="612" t="s">
        <v>13673</v>
      </c>
      <c r="H3631" s="611" t="s">
        <v>13672</v>
      </c>
      <c r="I3631" s="611" t="s">
        <v>13671</v>
      </c>
      <c r="J3631" s="611" t="s">
        <v>13670</v>
      </c>
    </row>
    <row r="3632" spans="1:10" ht="24" customHeight="1">
      <c r="A3632" s="609" t="s">
        <v>13669</v>
      </c>
      <c r="B3632" s="610" t="s">
        <v>13854</v>
      </c>
      <c r="C3632" s="609" t="s">
        <v>20</v>
      </c>
      <c r="D3632" s="609" t="s">
        <v>7823</v>
      </c>
      <c r="E3632" s="685" t="s">
        <v>13690</v>
      </c>
      <c r="F3632" s="685"/>
      <c r="G3632" s="608" t="s">
        <v>3</v>
      </c>
      <c r="H3632" s="607">
        <v>1</v>
      </c>
      <c r="I3632" s="606">
        <v>0.11</v>
      </c>
      <c r="J3632" s="606">
        <v>0.11</v>
      </c>
    </row>
    <row r="3633" spans="1:10" ht="24" customHeight="1">
      <c r="A3633" s="604" t="s">
        <v>13666</v>
      </c>
      <c r="B3633" s="605" t="s">
        <v>13853</v>
      </c>
      <c r="C3633" s="604" t="s">
        <v>20</v>
      </c>
      <c r="D3633" s="604" t="s">
        <v>12132</v>
      </c>
      <c r="E3633" s="682" t="s">
        <v>13767</v>
      </c>
      <c r="F3633" s="682"/>
      <c r="G3633" s="603" t="s">
        <v>3</v>
      </c>
      <c r="H3633" s="602">
        <v>8.2000000000000007E-3</v>
      </c>
      <c r="I3633" s="601">
        <v>13.66</v>
      </c>
      <c r="J3633" s="601">
        <v>0.11</v>
      </c>
    </row>
    <row r="3634" spans="1:10" ht="25.5">
      <c r="A3634" s="600"/>
      <c r="B3634" s="600"/>
      <c r="C3634" s="600"/>
      <c r="D3634" s="600"/>
      <c r="E3634" s="600" t="s">
        <v>13662</v>
      </c>
      <c r="F3634" s="599">
        <v>5.97631E-2</v>
      </c>
      <c r="G3634" s="600" t="s">
        <v>13661</v>
      </c>
      <c r="H3634" s="599">
        <v>0.05</v>
      </c>
      <c r="I3634" s="600" t="s">
        <v>13660</v>
      </c>
      <c r="J3634" s="599">
        <v>0.11</v>
      </c>
    </row>
    <row r="3635" spans="1:10" ht="15" thickBot="1">
      <c r="A3635" s="600"/>
      <c r="B3635" s="600"/>
      <c r="C3635" s="600"/>
      <c r="D3635" s="600"/>
      <c r="E3635" s="600" t="s">
        <v>13659</v>
      </c>
      <c r="F3635" s="599">
        <v>0.03</v>
      </c>
      <c r="G3635" s="600"/>
      <c r="H3635" s="683" t="s">
        <v>13658</v>
      </c>
      <c r="I3635" s="683"/>
      <c r="J3635" s="599">
        <v>0.14000000000000001</v>
      </c>
    </row>
    <row r="3636" spans="1:10" ht="0.95" customHeight="1" thickTop="1">
      <c r="A3636" s="598"/>
      <c r="B3636" s="598"/>
      <c r="C3636" s="598"/>
      <c r="D3636" s="598"/>
      <c r="E3636" s="598"/>
      <c r="F3636" s="598"/>
      <c r="G3636" s="598"/>
      <c r="H3636" s="598"/>
      <c r="I3636" s="598"/>
      <c r="J3636" s="598"/>
    </row>
    <row r="3637" spans="1:10" ht="18" customHeight="1">
      <c r="A3637" s="613"/>
      <c r="B3637" s="611" t="s">
        <v>13677</v>
      </c>
      <c r="C3637" s="613" t="s">
        <v>13676</v>
      </c>
      <c r="D3637" s="613" t="s">
        <v>13675</v>
      </c>
      <c r="E3637" s="684" t="s">
        <v>13674</v>
      </c>
      <c r="F3637" s="684"/>
      <c r="G3637" s="612" t="s">
        <v>13673</v>
      </c>
      <c r="H3637" s="611" t="s">
        <v>13672</v>
      </c>
      <c r="I3637" s="611" t="s">
        <v>13671</v>
      </c>
      <c r="J3637" s="611" t="s">
        <v>13670</v>
      </c>
    </row>
    <row r="3638" spans="1:10" ht="24" customHeight="1">
      <c r="A3638" s="609" t="s">
        <v>13669</v>
      </c>
      <c r="B3638" s="610" t="s">
        <v>13852</v>
      </c>
      <c r="C3638" s="609" t="s">
        <v>20</v>
      </c>
      <c r="D3638" s="609" t="s">
        <v>7825</v>
      </c>
      <c r="E3638" s="685" t="s">
        <v>13690</v>
      </c>
      <c r="F3638" s="685"/>
      <c r="G3638" s="608" t="s">
        <v>3</v>
      </c>
      <c r="H3638" s="607">
        <v>1</v>
      </c>
      <c r="I3638" s="606">
        <v>0.13</v>
      </c>
      <c r="J3638" s="606">
        <v>0.13</v>
      </c>
    </row>
    <row r="3639" spans="1:10" ht="24" customHeight="1">
      <c r="A3639" s="604" t="s">
        <v>13666</v>
      </c>
      <c r="B3639" s="605" t="s">
        <v>13851</v>
      </c>
      <c r="C3639" s="604" t="s">
        <v>20</v>
      </c>
      <c r="D3639" s="604" t="s">
        <v>12251</v>
      </c>
      <c r="E3639" s="682" t="s">
        <v>13767</v>
      </c>
      <c r="F3639" s="682"/>
      <c r="G3639" s="603" t="s">
        <v>3</v>
      </c>
      <c r="H3639" s="602">
        <v>8.2000000000000007E-3</v>
      </c>
      <c r="I3639" s="601">
        <v>16.75</v>
      </c>
      <c r="J3639" s="601">
        <v>0.13</v>
      </c>
    </row>
    <row r="3640" spans="1:10" ht="25.5">
      <c r="A3640" s="600"/>
      <c r="B3640" s="600"/>
      <c r="C3640" s="600"/>
      <c r="D3640" s="600"/>
      <c r="E3640" s="600" t="s">
        <v>13662</v>
      </c>
      <c r="F3640" s="599">
        <v>7.06291E-2</v>
      </c>
      <c r="G3640" s="600" t="s">
        <v>13661</v>
      </c>
      <c r="H3640" s="599">
        <v>0.06</v>
      </c>
      <c r="I3640" s="600" t="s">
        <v>13660</v>
      </c>
      <c r="J3640" s="599">
        <v>0.13</v>
      </c>
    </row>
    <row r="3641" spans="1:10" ht="15" thickBot="1">
      <c r="A3641" s="600"/>
      <c r="B3641" s="600"/>
      <c r="C3641" s="600"/>
      <c r="D3641" s="600"/>
      <c r="E3641" s="600" t="s">
        <v>13659</v>
      </c>
      <c r="F3641" s="599">
        <v>0.03</v>
      </c>
      <c r="G3641" s="600"/>
      <c r="H3641" s="683" t="s">
        <v>13658</v>
      </c>
      <c r="I3641" s="683"/>
      <c r="J3641" s="599">
        <v>0.16</v>
      </c>
    </row>
    <row r="3642" spans="1:10" ht="0.95" customHeight="1" thickTop="1">
      <c r="A3642" s="598"/>
      <c r="B3642" s="598"/>
      <c r="C3642" s="598"/>
      <c r="D3642" s="598"/>
      <c r="E3642" s="598"/>
      <c r="F3642" s="598"/>
      <c r="G3642" s="598"/>
      <c r="H3642" s="598"/>
      <c r="I3642" s="598"/>
      <c r="J3642" s="598"/>
    </row>
    <row r="3643" spans="1:10" ht="18" customHeight="1">
      <c r="A3643" s="613"/>
      <c r="B3643" s="611" t="s">
        <v>13677</v>
      </c>
      <c r="C3643" s="613" t="s">
        <v>13676</v>
      </c>
      <c r="D3643" s="613" t="s">
        <v>13675</v>
      </c>
      <c r="E3643" s="684" t="s">
        <v>13674</v>
      </c>
      <c r="F3643" s="684"/>
      <c r="G3643" s="612" t="s">
        <v>13673</v>
      </c>
      <c r="H3643" s="611" t="s">
        <v>13672</v>
      </c>
      <c r="I3643" s="611" t="s">
        <v>13671</v>
      </c>
      <c r="J3643" s="611" t="s">
        <v>13670</v>
      </c>
    </row>
    <row r="3644" spans="1:10" ht="24" customHeight="1">
      <c r="A3644" s="609" t="s">
        <v>13669</v>
      </c>
      <c r="B3644" s="610" t="s">
        <v>13850</v>
      </c>
      <c r="C3644" s="609" t="s">
        <v>20</v>
      </c>
      <c r="D3644" s="609" t="s">
        <v>7828</v>
      </c>
      <c r="E3644" s="685" t="s">
        <v>13690</v>
      </c>
      <c r="F3644" s="685"/>
      <c r="G3644" s="608" t="s">
        <v>3</v>
      </c>
      <c r="H3644" s="607">
        <v>1</v>
      </c>
      <c r="I3644" s="606">
        <v>0.12</v>
      </c>
      <c r="J3644" s="606">
        <v>0.12</v>
      </c>
    </row>
    <row r="3645" spans="1:10" ht="24" customHeight="1">
      <c r="A3645" s="604" t="s">
        <v>13666</v>
      </c>
      <c r="B3645" s="605" t="s">
        <v>13849</v>
      </c>
      <c r="C3645" s="604" t="s">
        <v>20</v>
      </c>
      <c r="D3645" s="604" t="s">
        <v>12558</v>
      </c>
      <c r="E3645" s="682" t="s">
        <v>13767</v>
      </c>
      <c r="F3645" s="682"/>
      <c r="G3645" s="603" t="s">
        <v>3</v>
      </c>
      <c r="H3645" s="602">
        <v>8.2000000000000007E-3</v>
      </c>
      <c r="I3645" s="601">
        <v>14.91</v>
      </c>
      <c r="J3645" s="601">
        <v>0.12</v>
      </c>
    </row>
    <row r="3646" spans="1:10" ht="25.5">
      <c r="A3646" s="600"/>
      <c r="B3646" s="600"/>
      <c r="C3646" s="600"/>
      <c r="D3646" s="600"/>
      <c r="E3646" s="600" t="s">
        <v>13662</v>
      </c>
      <c r="F3646" s="599">
        <v>6.5196100000000007E-2</v>
      </c>
      <c r="G3646" s="600" t="s">
        <v>13661</v>
      </c>
      <c r="H3646" s="599">
        <v>0.05</v>
      </c>
      <c r="I3646" s="600" t="s">
        <v>13660</v>
      </c>
      <c r="J3646" s="599">
        <v>0.12</v>
      </c>
    </row>
    <row r="3647" spans="1:10" ht="15" thickBot="1">
      <c r="A3647" s="600"/>
      <c r="B3647" s="600"/>
      <c r="C3647" s="600"/>
      <c r="D3647" s="600"/>
      <c r="E3647" s="600" t="s">
        <v>13659</v>
      </c>
      <c r="F3647" s="599">
        <v>0.03</v>
      </c>
      <c r="G3647" s="600"/>
      <c r="H3647" s="683" t="s">
        <v>13658</v>
      </c>
      <c r="I3647" s="683"/>
      <c r="J3647" s="599">
        <v>0.15</v>
      </c>
    </row>
    <row r="3648" spans="1:10" ht="0.95" customHeight="1" thickTop="1">
      <c r="A3648" s="598"/>
      <c r="B3648" s="598"/>
      <c r="C3648" s="598"/>
      <c r="D3648" s="598"/>
      <c r="E3648" s="598"/>
      <c r="F3648" s="598"/>
      <c r="G3648" s="598"/>
      <c r="H3648" s="598"/>
      <c r="I3648" s="598"/>
      <c r="J3648" s="598"/>
    </row>
    <row r="3649" spans="1:10" ht="18" customHeight="1">
      <c r="A3649" s="613"/>
      <c r="B3649" s="611" t="s">
        <v>13677</v>
      </c>
      <c r="C3649" s="613" t="s">
        <v>13676</v>
      </c>
      <c r="D3649" s="613" t="s">
        <v>13675</v>
      </c>
      <c r="E3649" s="684" t="s">
        <v>13674</v>
      </c>
      <c r="F3649" s="684"/>
      <c r="G3649" s="612" t="s">
        <v>13673</v>
      </c>
      <c r="H3649" s="611" t="s">
        <v>13672</v>
      </c>
      <c r="I3649" s="611" t="s">
        <v>13671</v>
      </c>
      <c r="J3649" s="611" t="s">
        <v>13670</v>
      </c>
    </row>
    <row r="3650" spans="1:10" ht="24" customHeight="1">
      <c r="A3650" s="609" t="s">
        <v>13669</v>
      </c>
      <c r="B3650" s="610" t="s">
        <v>13848</v>
      </c>
      <c r="C3650" s="609" t="s">
        <v>20</v>
      </c>
      <c r="D3650" s="609" t="s">
        <v>7830</v>
      </c>
      <c r="E3650" s="685" t="s">
        <v>13690</v>
      </c>
      <c r="F3650" s="685"/>
      <c r="G3650" s="608" t="s">
        <v>3</v>
      </c>
      <c r="H3650" s="607">
        <v>1</v>
      </c>
      <c r="I3650" s="606">
        <v>0.13</v>
      </c>
      <c r="J3650" s="606">
        <v>0.13</v>
      </c>
    </row>
    <row r="3651" spans="1:10" ht="24" customHeight="1">
      <c r="A3651" s="604" t="s">
        <v>13666</v>
      </c>
      <c r="B3651" s="605" t="s">
        <v>13847</v>
      </c>
      <c r="C3651" s="604" t="s">
        <v>20</v>
      </c>
      <c r="D3651" s="604" t="s">
        <v>13192</v>
      </c>
      <c r="E3651" s="682" t="s">
        <v>13767</v>
      </c>
      <c r="F3651" s="682"/>
      <c r="G3651" s="603" t="s">
        <v>3</v>
      </c>
      <c r="H3651" s="602">
        <v>1.0500000000000001E-2</v>
      </c>
      <c r="I3651" s="601">
        <v>13.07</v>
      </c>
      <c r="J3651" s="601">
        <v>0.13</v>
      </c>
    </row>
    <row r="3652" spans="1:10" ht="25.5">
      <c r="A3652" s="600"/>
      <c r="B3652" s="600"/>
      <c r="C3652" s="600"/>
      <c r="D3652" s="600"/>
      <c r="E3652" s="600" t="s">
        <v>13662</v>
      </c>
      <c r="F3652" s="599">
        <v>7.06291E-2</v>
      </c>
      <c r="G3652" s="600" t="s">
        <v>13661</v>
      </c>
      <c r="H3652" s="599">
        <v>0.06</v>
      </c>
      <c r="I3652" s="600" t="s">
        <v>13660</v>
      </c>
      <c r="J3652" s="599">
        <v>0.13</v>
      </c>
    </row>
    <row r="3653" spans="1:10" ht="15" thickBot="1">
      <c r="A3653" s="600"/>
      <c r="B3653" s="600"/>
      <c r="C3653" s="600"/>
      <c r="D3653" s="600"/>
      <c r="E3653" s="600" t="s">
        <v>13659</v>
      </c>
      <c r="F3653" s="599">
        <v>0.03</v>
      </c>
      <c r="G3653" s="600"/>
      <c r="H3653" s="683" t="s">
        <v>13658</v>
      </c>
      <c r="I3653" s="683"/>
      <c r="J3653" s="599">
        <v>0.16</v>
      </c>
    </row>
    <row r="3654" spans="1:10" ht="0.95" customHeight="1" thickTop="1">
      <c r="A3654" s="598"/>
      <c r="B3654" s="598"/>
      <c r="C3654" s="598"/>
      <c r="D3654" s="598"/>
      <c r="E3654" s="598"/>
      <c r="F3654" s="598"/>
      <c r="G3654" s="598"/>
      <c r="H3654" s="598"/>
      <c r="I3654" s="598"/>
      <c r="J3654" s="598"/>
    </row>
    <row r="3655" spans="1:10" ht="18" customHeight="1">
      <c r="A3655" s="613"/>
      <c r="B3655" s="611" t="s">
        <v>13677</v>
      </c>
      <c r="C3655" s="613" t="s">
        <v>13676</v>
      </c>
      <c r="D3655" s="613" t="s">
        <v>13675</v>
      </c>
      <c r="E3655" s="684" t="s">
        <v>13674</v>
      </c>
      <c r="F3655" s="684"/>
      <c r="G3655" s="612" t="s">
        <v>13673</v>
      </c>
      <c r="H3655" s="611" t="s">
        <v>13672</v>
      </c>
      <c r="I3655" s="611" t="s">
        <v>13671</v>
      </c>
      <c r="J3655" s="611" t="s">
        <v>13670</v>
      </c>
    </row>
    <row r="3656" spans="1:10" ht="24" customHeight="1">
      <c r="A3656" s="609" t="s">
        <v>13669</v>
      </c>
      <c r="B3656" s="610" t="s">
        <v>13846</v>
      </c>
      <c r="C3656" s="609" t="s">
        <v>20</v>
      </c>
      <c r="D3656" s="609" t="s">
        <v>7868</v>
      </c>
      <c r="E3656" s="685" t="s">
        <v>13690</v>
      </c>
      <c r="F3656" s="685"/>
      <c r="G3656" s="608" t="s">
        <v>3</v>
      </c>
      <c r="H3656" s="607">
        <v>1</v>
      </c>
      <c r="I3656" s="606">
        <v>0.03</v>
      </c>
      <c r="J3656" s="606">
        <v>0.03</v>
      </c>
    </row>
    <row r="3657" spans="1:10" ht="24" customHeight="1">
      <c r="A3657" s="604" t="s">
        <v>13666</v>
      </c>
      <c r="B3657" s="605" t="s">
        <v>13845</v>
      </c>
      <c r="C3657" s="604" t="s">
        <v>20</v>
      </c>
      <c r="D3657" s="604" t="s">
        <v>13230</v>
      </c>
      <c r="E3657" s="682" t="s">
        <v>13767</v>
      </c>
      <c r="F3657" s="682"/>
      <c r="G3657" s="603" t="s">
        <v>3</v>
      </c>
      <c r="H3657" s="602">
        <v>3.5999999999999999E-3</v>
      </c>
      <c r="I3657" s="601">
        <v>10.59</v>
      </c>
      <c r="J3657" s="601">
        <v>0.03</v>
      </c>
    </row>
    <row r="3658" spans="1:10" ht="25.5">
      <c r="A3658" s="600"/>
      <c r="B3658" s="600"/>
      <c r="C3658" s="600"/>
      <c r="D3658" s="600"/>
      <c r="E3658" s="600" t="s">
        <v>13662</v>
      </c>
      <c r="F3658" s="599">
        <v>1.6299000000000001E-2</v>
      </c>
      <c r="G3658" s="600" t="s">
        <v>13661</v>
      </c>
      <c r="H3658" s="599">
        <v>0.01</v>
      </c>
      <c r="I3658" s="600" t="s">
        <v>13660</v>
      </c>
      <c r="J3658" s="599">
        <v>0.03</v>
      </c>
    </row>
    <row r="3659" spans="1:10" ht="15" thickBot="1">
      <c r="A3659" s="600"/>
      <c r="B3659" s="600"/>
      <c r="C3659" s="600"/>
      <c r="D3659" s="600"/>
      <c r="E3659" s="600" t="s">
        <v>13659</v>
      </c>
      <c r="F3659" s="599">
        <v>0</v>
      </c>
      <c r="G3659" s="600"/>
      <c r="H3659" s="683" t="s">
        <v>13658</v>
      </c>
      <c r="I3659" s="683"/>
      <c r="J3659" s="599">
        <v>0.03</v>
      </c>
    </row>
    <row r="3660" spans="1:10" ht="0.95" customHeight="1" thickTop="1">
      <c r="A3660" s="598"/>
      <c r="B3660" s="598"/>
      <c r="C3660" s="598"/>
      <c r="D3660" s="598"/>
      <c r="E3660" s="598"/>
      <c r="F3660" s="598"/>
      <c r="G3660" s="598"/>
      <c r="H3660" s="598"/>
      <c r="I3660" s="598"/>
      <c r="J3660" s="598"/>
    </row>
    <row r="3661" spans="1:10" ht="18" customHeight="1">
      <c r="A3661" s="613"/>
      <c r="B3661" s="611" t="s">
        <v>13677</v>
      </c>
      <c r="C3661" s="613" t="s">
        <v>13676</v>
      </c>
      <c r="D3661" s="613" t="s">
        <v>13675</v>
      </c>
      <c r="E3661" s="684" t="s">
        <v>13674</v>
      </c>
      <c r="F3661" s="684"/>
      <c r="G3661" s="612" t="s">
        <v>13673</v>
      </c>
      <c r="H3661" s="611" t="s">
        <v>13672</v>
      </c>
      <c r="I3661" s="611" t="s">
        <v>13671</v>
      </c>
      <c r="J3661" s="611" t="s">
        <v>13670</v>
      </c>
    </row>
    <row r="3662" spans="1:10" ht="24" customHeight="1">
      <c r="A3662" s="609" t="s">
        <v>13669</v>
      </c>
      <c r="B3662" s="610" t="s">
        <v>13844</v>
      </c>
      <c r="C3662" s="609" t="s">
        <v>20</v>
      </c>
      <c r="D3662" s="609" t="s">
        <v>7831</v>
      </c>
      <c r="E3662" s="685" t="s">
        <v>13690</v>
      </c>
      <c r="F3662" s="685"/>
      <c r="G3662" s="608" t="s">
        <v>3</v>
      </c>
      <c r="H3662" s="607">
        <v>1</v>
      </c>
      <c r="I3662" s="606">
        <v>0.05</v>
      </c>
      <c r="J3662" s="606">
        <v>0.05</v>
      </c>
    </row>
    <row r="3663" spans="1:10" ht="24" customHeight="1">
      <c r="A3663" s="604" t="s">
        <v>13666</v>
      </c>
      <c r="B3663" s="605" t="s">
        <v>13843</v>
      </c>
      <c r="C3663" s="604" t="s">
        <v>20</v>
      </c>
      <c r="D3663" s="604" t="s">
        <v>13232</v>
      </c>
      <c r="E3663" s="682" t="s">
        <v>13767</v>
      </c>
      <c r="F3663" s="682"/>
      <c r="G3663" s="603" t="s">
        <v>3</v>
      </c>
      <c r="H3663" s="602">
        <v>3.5999999999999999E-3</v>
      </c>
      <c r="I3663" s="601">
        <v>14.51</v>
      </c>
      <c r="J3663" s="601">
        <v>0.05</v>
      </c>
    </row>
    <row r="3664" spans="1:10" ht="25.5">
      <c r="A3664" s="600"/>
      <c r="B3664" s="600"/>
      <c r="C3664" s="600"/>
      <c r="D3664" s="600"/>
      <c r="E3664" s="600" t="s">
        <v>13662</v>
      </c>
      <c r="F3664" s="599">
        <v>2.7165100000000001E-2</v>
      </c>
      <c r="G3664" s="600" t="s">
        <v>13661</v>
      </c>
      <c r="H3664" s="599">
        <v>0.02</v>
      </c>
      <c r="I3664" s="600" t="s">
        <v>13660</v>
      </c>
      <c r="J3664" s="599">
        <v>0.05</v>
      </c>
    </row>
    <row r="3665" spans="1:10" ht="15" thickBot="1">
      <c r="A3665" s="600"/>
      <c r="B3665" s="600"/>
      <c r="C3665" s="600"/>
      <c r="D3665" s="600"/>
      <c r="E3665" s="600" t="s">
        <v>13659</v>
      </c>
      <c r="F3665" s="599">
        <v>0.01</v>
      </c>
      <c r="G3665" s="600"/>
      <c r="H3665" s="683" t="s">
        <v>13658</v>
      </c>
      <c r="I3665" s="683"/>
      <c r="J3665" s="599">
        <v>0.06</v>
      </c>
    </row>
    <row r="3666" spans="1:10" ht="0.95" customHeight="1" thickTop="1">
      <c r="A3666" s="598"/>
      <c r="B3666" s="598"/>
      <c r="C3666" s="598"/>
      <c r="D3666" s="598"/>
      <c r="E3666" s="598"/>
      <c r="F3666" s="598"/>
      <c r="G3666" s="598"/>
      <c r="H3666" s="598"/>
      <c r="I3666" s="598"/>
      <c r="J3666" s="598"/>
    </row>
    <row r="3667" spans="1:10" ht="18" customHeight="1">
      <c r="A3667" s="613"/>
      <c r="B3667" s="611" t="s">
        <v>13677</v>
      </c>
      <c r="C3667" s="613" t="s">
        <v>13676</v>
      </c>
      <c r="D3667" s="613" t="s">
        <v>13675</v>
      </c>
      <c r="E3667" s="684" t="s">
        <v>13674</v>
      </c>
      <c r="F3667" s="684"/>
      <c r="G3667" s="612" t="s">
        <v>13673</v>
      </c>
      <c r="H3667" s="611" t="s">
        <v>13672</v>
      </c>
      <c r="I3667" s="611" t="s">
        <v>13671</v>
      </c>
      <c r="J3667" s="611" t="s">
        <v>13670</v>
      </c>
    </row>
    <row r="3668" spans="1:10" ht="36" customHeight="1">
      <c r="A3668" s="609" t="s">
        <v>13669</v>
      </c>
      <c r="B3668" s="610" t="s">
        <v>13842</v>
      </c>
      <c r="C3668" s="609" t="s">
        <v>20</v>
      </c>
      <c r="D3668" s="609" t="s">
        <v>1593</v>
      </c>
      <c r="E3668" s="685" t="s">
        <v>13667</v>
      </c>
      <c r="F3668" s="685"/>
      <c r="G3668" s="608" t="s">
        <v>1470</v>
      </c>
      <c r="H3668" s="607">
        <v>1</v>
      </c>
      <c r="I3668" s="606">
        <v>8.64</v>
      </c>
      <c r="J3668" s="606">
        <v>8.64</v>
      </c>
    </row>
    <row r="3669" spans="1:10" ht="36" customHeight="1">
      <c r="A3669" s="617" t="s">
        <v>13683</v>
      </c>
      <c r="B3669" s="618" t="s">
        <v>13839</v>
      </c>
      <c r="C3669" s="617" t="s">
        <v>20</v>
      </c>
      <c r="D3669" s="617" t="s">
        <v>2271</v>
      </c>
      <c r="E3669" s="686" t="s">
        <v>13667</v>
      </c>
      <c r="F3669" s="686"/>
      <c r="G3669" s="616" t="s">
        <v>3</v>
      </c>
      <c r="H3669" s="615">
        <v>1</v>
      </c>
      <c r="I3669" s="614">
        <v>0.35</v>
      </c>
      <c r="J3669" s="614">
        <v>0.35</v>
      </c>
    </row>
    <row r="3670" spans="1:10" ht="36" customHeight="1">
      <c r="A3670" s="617" t="s">
        <v>13683</v>
      </c>
      <c r="B3670" s="618" t="s">
        <v>13841</v>
      </c>
      <c r="C3670" s="617" t="s">
        <v>20</v>
      </c>
      <c r="D3670" s="617" t="s">
        <v>2269</v>
      </c>
      <c r="E3670" s="686" t="s">
        <v>13667</v>
      </c>
      <c r="F3670" s="686"/>
      <c r="G3670" s="616" t="s">
        <v>3</v>
      </c>
      <c r="H3670" s="615">
        <v>1</v>
      </c>
      <c r="I3670" s="614">
        <v>0.44</v>
      </c>
      <c r="J3670" s="614">
        <v>0.44</v>
      </c>
    </row>
    <row r="3671" spans="1:10" ht="36" customHeight="1">
      <c r="A3671" s="617" t="s">
        <v>13683</v>
      </c>
      <c r="B3671" s="618" t="s">
        <v>13837</v>
      </c>
      <c r="C3671" s="617" t="s">
        <v>20</v>
      </c>
      <c r="D3671" s="617" t="s">
        <v>2272</v>
      </c>
      <c r="E3671" s="686" t="s">
        <v>13667</v>
      </c>
      <c r="F3671" s="686"/>
      <c r="G3671" s="616" t="s">
        <v>3</v>
      </c>
      <c r="H3671" s="615">
        <v>1</v>
      </c>
      <c r="I3671" s="614">
        <v>7.8</v>
      </c>
      <c r="J3671" s="614">
        <v>7.8</v>
      </c>
    </row>
    <row r="3672" spans="1:10" ht="36" customHeight="1">
      <c r="A3672" s="617" t="s">
        <v>13683</v>
      </c>
      <c r="B3672" s="618" t="s">
        <v>13840</v>
      </c>
      <c r="C3672" s="617" t="s">
        <v>20</v>
      </c>
      <c r="D3672" s="617" t="s">
        <v>2270</v>
      </c>
      <c r="E3672" s="686" t="s">
        <v>13667</v>
      </c>
      <c r="F3672" s="686"/>
      <c r="G3672" s="616" t="s">
        <v>3</v>
      </c>
      <c r="H3672" s="615">
        <v>1</v>
      </c>
      <c r="I3672" s="614">
        <v>0.05</v>
      </c>
      <c r="J3672" s="614">
        <v>0.05</v>
      </c>
    </row>
    <row r="3673" spans="1:10" ht="25.5">
      <c r="A3673" s="600"/>
      <c r="B3673" s="600"/>
      <c r="C3673" s="600"/>
      <c r="D3673" s="600"/>
      <c r="E3673" s="600" t="s">
        <v>13662</v>
      </c>
      <c r="F3673" s="599">
        <v>0</v>
      </c>
      <c r="G3673" s="600" t="s">
        <v>13661</v>
      </c>
      <c r="H3673" s="599">
        <v>0</v>
      </c>
      <c r="I3673" s="600" t="s">
        <v>13660</v>
      </c>
      <c r="J3673" s="599">
        <v>0</v>
      </c>
    </row>
    <row r="3674" spans="1:10" ht="15" thickBot="1">
      <c r="A3674" s="600"/>
      <c r="B3674" s="600"/>
      <c r="C3674" s="600"/>
      <c r="D3674" s="600"/>
      <c r="E3674" s="600" t="s">
        <v>13659</v>
      </c>
      <c r="F3674" s="599">
        <v>2.39</v>
      </c>
      <c r="G3674" s="600"/>
      <c r="H3674" s="683" t="s">
        <v>13658</v>
      </c>
      <c r="I3674" s="683"/>
      <c r="J3674" s="599">
        <v>11.03</v>
      </c>
    </row>
    <row r="3675" spans="1:10" ht="0.95" customHeight="1" thickTop="1">
      <c r="A3675" s="598"/>
      <c r="B3675" s="598"/>
      <c r="C3675" s="598"/>
      <c r="D3675" s="598"/>
      <c r="E3675" s="598"/>
      <c r="F3675" s="598"/>
      <c r="G3675" s="598"/>
      <c r="H3675" s="598"/>
      <c r="I3675" s="598"/>
      <c r="J3675" s="598"/>
    </row>
    <row r="3676" spans="1:10" ht="18" customHeight="1">
      <c r="A3676" s="613"/>
      <c r="B3676" s="611" t="s">
        <v>13677</v>
      </c>
      <c r="C3676" s="613" t="s">
        <v>13676</v>
      </c>
      <c r="D3676" s="613" t="s">
        <v>13675</v>
      </c>
      <c r="E3676" s="684" t="s">
        <v>13674</v>
      </c>
      <c r="F3676" s="684"/>
      <c r="G3676" s="612" t="s">
        <v>13673</v>
      </c>
      <c r="H3676" s="611" t="s">
        <v>13672</v>
      </c>
      <c r="I3676" s="611" t="s">
        <v>13671</v>
      </c>
      <c r="J3676" s="611" t="s">
        <v>13670</v>
      </c>
    </row>
    <row r="3677" spans="1:10" ht="36" customHeight="1">
      <c r="A3677" s="609" t="s">
        <v>13669</v>
      </c>
      <c r="B3677" s="610" t="s">
        <v>13841</v>
      </c>
      <c r="C3677" s="609" t="s">
        <v>20</v>
      </c>
      <c r="D3677" s="609" t="s">
        <v>2269</v>
      </c>
      <c r="E3677" s="685" t="s">
        <v>13667</v>
      </c>
      <c r="F3677" s="685"/>
      <c r="G3677" s="608" t="s">
        <v>3</v>
      </c>
      <c r="H3677" s="607">
        <v>1</v>
      </c>
      <c r="I3677" s="606">
        <v>0.44</v>
      </c>
      <c r="J3677" s="606">
        <v>0.44</v>
      </c>
    </row>
    <row r="3678" spans="1:10" ht="24" customHeight="1">
      <c r="A3678" s="604" t="s">
        <v>13666</v>
      </c>
      <c r="B3678" s="605" t="s">
        <v>13838</v>
      </c>
      <c r="C3678" s="604" t="s">
        <v>20</v>
      </c>
      <c r="D3678" s="604" t="s">
        <v>8245</v>
      </c>
      <c r="E3678" s="682" t="s">
        <v>13678</v>
      </c>
      <c r="F3678" s="682"/>
      <c r="G3678" s="603" t="s">
        <v>1</v>
      </c>
      <c r="H3678" s="602">
        <v>6.3999999999999997E-5</v>
      </c>
      <c r="I3678" s="601">
        <v>7000</v>
      </c>
      <c r="J3678" s="601">
        <v>0.44</v>
      </c>
    </row>
    <row r="3679" spans="1:10" ht="25.5">
      <c r="A3679" s="600"/>
      <c r="B3679" s="600"/>
      <c r="C3679" s="600"/>
      <c r="D3679" s="600"/>
      <c r="E3679" s="600" t="s">
        <v>13662</v>
      </c>
      <c r="F3679" s="599">
        <v>0</v>
      </c>
      <c r="G3679" s="600" t="s">
        <v>13661</v>
      </c>
      <c r="H3679" s="599">
        <v>0</v>
      </c>
      <c r="I3679" s="600" t="s">
        <v>13660</v>
      </c>
      <c r="J3679" s="599">
        <v>0</v>
      </c>
    </row>
    <row r="3680" spans="1:10" ht="15" thickBot="1">
      <c r="A3680" s="600"/>
      <c r="B3680" s="600"/>
      <c r="C3680" s="600"/>
      <c r="D3680" s="600"/>
      <c r="E3680" s="600" t="s">
        <v>13659</v>
      </c>
      <c r="F3680" s="599">
        <v>0.12</v>
      </c>
      <c r="G3680" s="600"/>
      <c r="H3680" s="683" t="s">
        <v>13658</v>
      </c>
      <c r="I3680" s="683"/>
      <c r="J3680" s="599">
        <v>0.56000000000000005</v>
      </c>
    </row>
    <row r="3681" spans="1:10" ht="0.95" customHeight="1" thickTop="1">
      <c r="A3681" s="598"/>
      <c r="B3681" s="598"/>
      <c r="C3681" s="598"/>
      <c r="D3681" s="598"/>
      <c r="E3681" s="598"/>
      <c r="F3681" s="598"/>
      <c r="G3681" s="598"/>
      <c r="H3681" s="598"/>
      <c r="I3681" s="598"/>
      <c r="J3681" s="598"/>
    </row>
    <row r="3682" spans="1:10" ht="18" customHeight="1">
      <c r="A3682" s="613"/>
      <c r="B3682" s="611" t="s">
        <v>13677</v>
      </c>
      <c r="C3682" s="613" t="s">
        <v>13676</v>
      </c>
      <c r="D3682" s="613" t="s">
        <v>13675</v>
      </c>
      <c r="E3682" s="684" t="s">
        <v>13674</v>
      </c>
      <c r="F3682" s="684"/>
      <c r="G3682" s="612" t="s">
        <v>13673</v>
      </c>
      <c r="H3682" s="611" t="s">
        <v>13672</v>
      </c>
      <c r="I3682" s="611" t="s">
        <v>13671</v>
      </c>
      <c r="J3682" s="611" t="s">
        <v>13670</v>
      </c>
    </row>
    <row r="3683" spans="1:10" ht="36" customHeight="1">
      <c r="A3683" s="609" t="s">
        <v>13669</v>
      </c>
      <c r="B3683" s="610" t="s">
        <v>13840</v>
      </c>
      <c r="C3683" s="609" t="s">
        <v>20</v>
      </c>
      <c r="D3683" s="609" t="s">
        <v>2270</v>
      </c>
      <c r="E3683" s="685" t="s">
        <v>13667</v>
      </c>
      <c r="F3683" s="685"/>
      <c r="G3683" s="608" t="s">
        <v>3</v>
      </c>
      <c r="H3683" s="607">
        <v>1</v>
      </c>
      <c r="I3683" s="606">
        <v>0.05</v>
      </c>
      <c r="J3683" s="606">
        <v>0.05</v>
      </c>
    </row>
    <row r="3684" spans="1:10" ht="24" customHeight="1">
      <c r="A3684" s="604" t="s">
        <v>13666</v>
      </c>
      <c r="B3684" s="605" t="s">
        <v>13838</v>
      </c>
      <c r="C3684" s="604" t="s">
        <v>20</v>
      </c>
      <c r="D3684" s="604" t="s">
        <v>8245</v>
      </c>
      <c r="E3684" s="682" t="s">
        <v>13678</v>
      </c>
      <c r="F3684" s="682"/>
      <c r="G3684" s="603" t="s">
        <v>1</v>
      </c>
      <c r="H3684" s="602">
        <v>7.6000000000000001E-6</v>
      </c>
      <c r="I3684" s="601">
        <v>7000</v>
      </c>
      <c r="J3684" s="601">
        <v>0.05</v>
      </c>
    </row>
    <row r="3685" spans="1:10" ht="25.5">
      <c r="A3685" s="600"/>
      <c r="B3685" s="600"/>
      <c r="C3685" s="600"/>
      <c r="D3685" s="600"/>
      <c r="E3685" s="600" t="s">
        <v>13662</v>
      </c>
      <c r="F3685" s="599">
        <v>0</v>
      </c>
      <c r="G3685" s="600" t="s">
        <v>13661</v>
      </c>
      <c r="H3685" s="599">
        <v>0</v>
      </c>
      <c r="I3685" s="600" t="s">
        <v>13660</v>
      </c>
      <c r="J3685" s="599">
        <v>0</v>
      </c>
    </row>
    <row r="3686" spans="1:10" ht="15" thickBot="1">
      <c r="A3686" s="600"/>
      <c r="B3686" s="600"/>
      <c r="C3686" s="600"/>
      <c r="D3686" s="600"/>
      <c r="E3686" s="600" t="s">
        <v>13659</v>
      </c>
      <c r="F3686" s="599">
        <v>0.01</v>
      </c>
      <c r="G3686" s="600"/>
      <c r="H3686" s="683" t="s">
        <v>13658</v>
      </c>
      <c r="I3686" s="683"/>
      <c r="J3686" s="599">
        <v>0.06</v>
      </c>
    </row>
    <row r="3687" spans="1:10" ht="0.95" customHeight="1" thickTop="1">
      <c r="A3687" s="598"/>
      <c r="B3687" s="598"/>
      <c r="C3687" s="598"/>
      <c r="D3687" s="598"/>
      <c r="E3687" s="598"/>
      <c r="F3687" s="598"/>
      <c r="G3687" s="598"/>
      <c r="H3687" s="598"/>
      <c r="I3687" s="598"/>
      <c r="J3687" s="598"/>
    </row>
    <row r="3688" spans="1:10" ht="18" customHeight="1">
      <c r="A3688" s="613"/>
      <c r="B3688" s="611" t="s">
        <v>13677</v>
      </c>
      <c r="C3688" s="613" t="s">
        <v>13676</v>
      </c>
      <c r="D3688" s="613" t="s">
        <v>13675</v>
      </c>
      <c r="E3688" s="684" t="s">
        <v>13674</v>
      </c>
      <c r="F3688" s="684"/>
      <c r="G3688" s="612" t="s">
        <v>13673</v>
      </c>
      <c r="H3688" s="611" t="s">
        <v>13672</v>
      </c>
      <c r="I3688" s="611" t="s">
        <v>13671</v>
      </c>
      <c r="J3688" s="611" t="s">
        <v>13670</v>
      </c>
    </row>
    <row r="3689" spans="1:10" ht="36" customHeight="1">
      <c r="A3689" s="609" t="s">
        <v>13669</v>
      </c>
      <c r="B3689" s="610" t="s">
        <v>13839</v>
      </c>
      <c r="C3689" s="609" t="s">
        <v>20</v>
      </c>
      <c r="D3689" s="609" t="s">
        <v>2271</v>
      </c>
      <c r="E3689" s="685" t="s">
        <v>13667</v>
      </c>
      <c r="F3689" s="685"/>
      <c r="G3689" s="608" t="s">
        <v>3</v>
      </c>
      <c r="H3689" s="607">
        <v>1</v>
      </c>
      <c r="I3689" s="606">
        <v>0.35</v>
      </c>
      <c r="J3689" s="606">
        <v>0.35</v>
      </c>
    </row>
    <row r="3690" spans="1:10" ht="24" customHeight="1">
      <c r="A3690" s="604" t="s">
        <v>13666</v>
      </c>
      <c r="B3690" s="605" t="s">
        <v>13838</v>
      </c>
      <c r="C3690" s="604" t="s">
        <v>20</v>
      </c>
      <c r="D3690" s="604" t="s">
        <v>8245</v>
      </c>
      <c r="E3690" s="682" t="s">
        <v>13678</v>
      </c>
      <c r="F3690" s="682"/>
      <c r="G3690" s="603" t="s">
        <v>1</v>
      </c>
      <c r="H3690" s="602">
        <v>5.0000000000000002E-5</v>
      </c>
      <c r="I3690" s="601">
        <v>7000</v>
      </c>
      <c r="J3690" s="601">
        <v>0.35</v>
      </c>
    </row>
    <row r="3691" spans="1:10" ht="25.5">
      <c r="A3691" s="600"/>
      <c r="B3691" s="600"/>
      <c r="C3691" s="600"/>
      <c r="D3691" s="600"/>
      <c r="E3691" s="600" t="s">
        <v>13662</v>
      </c>
      <c r="F3691" s="599">
        <v>0</v>
      </c>
      <c r="G3691" s="600" t="s">
        <v>13661</v>
      </c>
      <c r="H3691" s="599">
        <v>0</v>
      </c>
      <c r="I3691" s="600" t="s">
        <v>13660</v>
      </c>
      <c r="J3691" s="599">
        <v>0</v>
      </c>
    </row>
    <row r="3692" spans="1:10" ht="15" thickBot="1">
      <c r="A3692" s="600"/>
      <c r="B3692" s="600"/>
      <c r="C3692" s="600"/>
      <c r="D3692" s="600"/>
      <c r="E3692" s="600" t="s">
        <v>13659</v>
      </c>
      <c r="F3692" s="599">
        <v>0.09</v>
      </c>
      <c r="G3692" s="600"/>
      <c r="H3692" s="683" t="s">
        <v>13658</v>
      </c>
      <c r="I3692" s="683"/>
      <c r="J3692" s="599">
        <v>0.44</v>
      </c>
    </row>
    <row r="3693" spans="1:10" ht="0.95" customHeight="1" thickTop="1">
      <c r="A3693" s="598"/>
      <c r="B3693" s="598"/>
      <c r="C3693" s="598"/>
      <c r="D3693" s="598"/>
      <c r="E3693" s="598"/>
      <c r="F3693" s="598"/>
      <c r="G3693" s="598"/>
      <c r="H3693" s="598"/>
      <c r="I3693" s="598"/>
      <c r="J3693" s="598"/>
    </row>
    <row r="3694" spans="1:10" ht="18" customHeight="1">
      <c r="A3694" s="613"/>
      <c r="B3694" s="611" t="s">
        <v>13677</v>
      </c>
      <c r="C3694" s="613" t="s">
        <v>13676</v>
      </c>
      <c r="D3694" s="613" t="s">
        <v>13675</v>
      </c>
      <c r="E3694" s="684" t="s">
        <v>13674</v>
      </c>
      <c r="F3694" s="684"/>
      <c r="G3694" s="612" t="s">
        <v>13673</v>
      </c>
      <c r="H3694" s="611" t="s">
        <v>13672</v>
      </c>
      <c r="I3694" s="611" t="s">
        <v>13671</v>
      </c>
      <c r="J3694" s="611" t="s">
        <v>13670</v>
      </c>
    </row>
    <row r="3695" spans="1:10" ht="36" customHeight="1">
      <c r="A3695" s="609" t="s">
        <v>13669</v>
      </c>
      <c r="B3695" s="610" t="s">
        <v>13837</v>
      </c>
      <c r="C3695" s="609" t="s">
        <v>20</v>
      </c>
      <c r="D3695" s="609" t="s">
        <v>2272</v>
      </c>
      <c r="E3695" s="685" t="s">
        <v>13667</v>
      </c>
      <c r="F3695" s="685"/>
      <c r="G3695" s="608" t="s">
        <v>3</v>
      </c>
      <c r="H3695" s="607">
        <v>1</v>
      </c>
      <c r="I3695" s="606">
        <v>7.8</v>
      </c>
      <c r="J3695" s="606">
        <v>7.8</v>
      </c>
    </row>
    <row r="3696" spans="1:10" ht="24" customHeight="1">
      <c r="A3696" s="604" t="s">
        <v>13666</v>
      </c>
      <c r="B3696" s="605" t="s">
        <v>13744</v>
      </c>
      <c r="C3696" s="604" t="s">
        <v>20</v>
      </c>
      <c r="D3696" s="604" t="s">
        <v>10361</v>
      </c>
      <c r="E3696" s="682" t="s">
        <v>13664</v>
      </c>
      <c r="F3696" s="682"/>
      <c r="G3696" s="603" t="s">
        <v>817</v>
      </c>
      <c r="H3696" s="602">
        <v>1.44</v>
      </c>
      <c r="I3696" s="601">
        <v>5.42</v>
      </c>
      <c r="J3696" s="601">
        <v>7.8</v>
      </c>
    </row>
    <row r="3697" spans="1:10" ht="25.5">
      <c r="A3697" s="600"/>
      <c r="B3697" s="600"/>
      <c r="C3697" s="600"/>
      <c r="D3697" s="600"/>
      <c r="E3697" s="600" t="s">
        <v>13662</v>
      </c>
      <c r="F3697" s="599">
        <v>0</v>
      </c>
      <c r="G3697" s="600" t="s">
        <v>13661</v>
      </c>
      <c r="H3697" s="599">
        <v>0</v>
      </c>
      <c r="I3697" s="600" t="s">
        <v>13660</v>
      </c>
      <c r="J3697" s="599">
        <v>0</v>
      </c>
    </row>
    <row r="3698" spans="1:10" ht="15" thickBot="1">
      <c r="A3698" s="600"/>
      <c r="B3698" s="600"/>
      <c r="C3698" s="600"/>
      <c r="D3698" s="600"/>
      <c r="E3698" s="600" t="s">
        <v>13659</v>
      </c>
      <c r="F3698" s="599">
        <v>2.16</v>
      </c>
      <c r="G3698" s="600"/>
      <c r="H3698" s="683" t="s">
        <v>13658</v>
      </c>
      <c r="I3698" s="683"/>
      <c r="J3698" s="599">
        <v>9.9600000000000009</v>
      </c>
    </row>
    <row r="3699" spans="1:10" ht="0.95" customHeight="1" thickTop="1">
      <c r="A3699" s="598"/>
      <c r="B3699" s="598"/>
      <c r="C3699" s="598"/>
      <c r="D3699" s="598"/>
      <c r="E3699" s="598"/>
      <c r="F3699" s="598"/>
      <c r="G3699" s="598"/>
      <c r="H3699" s="598"/>
      <c r="I3699" s="598"/>
      <c r="J3699" s="598"/>
    </row>
    <row r="3700" spans="1:10" ht="18" customHeight="1">
      <c r="A3700" s="613"/>
      <c r="B3700" s="611" t="s">
        <v>13677</v>
      </c>
      <c r="C3700" s="613" t="s">
        <v>13676</v>
      </c>
      <c r="D3700" s="613" t="s">
        <v>13675</v>
      </c>
      <c r="E3700" s="684" t="s">
        <v>13674</v>
      </c>
      <c r="F3700" s="684"/>
      <c r="G3700" s="612" t="s">
        <v>13673</v>
      </c>
      <c r="H3700" s="611" t="s">
        <v>13672</v>
      </c>
      <c r="I3700" s="611" t="s">
        <v>13671</v>
      </c>
      <c r="J3700" s="611" t="s">
        <v>13670</v>
      </c>
    </row>
    <row r="3701" spans="1:10" ht="36" customHeight="1">
      <c r="A3701" s="609" t="s">
        <v>13669</v>
      </c>
      <c r="B3701" s="610" t="s">
        <v>13829</v>
      </c>
      <c r="C3701" s="609" t="s">
        <v>20</v>
      </c>
      <c r="D3701" s="609" t="s">
        <v>3480</v>
      </c>
      <c r="E3701" s="685" t="s">
        <v>13755</v>
      </c>
      <c r="F3701" s="685"/>
      <c r="G3701" s="608" t="s">
        <v>415</v>
      </c>
      <c r="H3701" s="607">
        <v>1</v>
      </c>
      <c r="I3701" s="606">
        <v>354.04</v>
      </c>
      <c r="J3701" s="606">
        <v>354.04</v>
      </c>
    </row>
    <row r="3702" spans="1:10" ht="48" customHeight="1">
      <c r="A3702" s="617" t="s">
        <v>13683</v>
      </c>
      <c r="B3702" s="618" t="s">
        <v>13836</v>
      </c>
      <c r="C3702" s="617" t="s">
        <v>20</v>
      </c>
      <c r="D3702" s="617" t="s">
        <v>1518</v>
      </c>
      <c r="E3702" s="686" t="s">
        <v>13667</v>
      </c>
      <c r="F3702" s="686"/>
      <c r="G3702" s="616" t="s">
        <v>1470</v>
      </c>
      <c r="H3702" s="615">
        <v>0.88</v>
      </c>
      <c r="I3702" s="614">
        <v>1.56</v>
      </c>
      <c r="J3702" s="614">
        <v>1.37</v>
      </c>
    </row>
    <row r="3703" spans="1:10" ht="48" customHeight="1">
      <c r="A3703" s="617" t="s">
        <v>13683</v>
      </c>
      <c r="B3703" s="618" t="s">
        <v>13835</v>
      </c>
      <c r="C3703" s="617" t="s">
        <v>20</v>
      </c>
      <c r="D3703" s="617" t="s">
        <v>1663</v>
      </c>
      <c r="E3703" s="686" t="s">
        <v>13667</v>
      </c>
      <c r="F3703" s="686"/>
      <c r="G3703" s="616" t="s">
        <v>1617</v>
      </c>
      <c r="H3703" s="615">
        <v>1.98</v>
      </c>
      <c r="I3703" s="614">
        <v>0.28999999999999998</v>
      </c>
      <c r="J3703" s="614">
        <v>0.56999999999999995</v>
      </c>
    </row>
    <row r="3704" spans="1:10" ht="24" customHeight="1">
      <c r="A3704" s="617" t="s">
        <v>13683</v>
      </c>
      <c r="B3704" s="618" t="s">
        <v>13785</v>
      </c>
      <c r="C3704" s="617" t="s">
        <v>20</v>
      </c>
      <c r="D3704" s="617" t="s">
        <v>7730</v>
      </c>
      <c r="E3704" s="686" t="s">
        <v>13690</v>
      </c>
      <c r="F3704" s="686"/>
      <c r="G3704" s="616" t="s">
        <v>3</v>
      </c>
      <c r="H3704" s="615">
        <v>2.86</v>
      </c>
      <c r="I3704" s="614">
        <v>12.73</v>
      </c>
      <c r="J3704" s="614">
        <v>36.4</v>
      </c>
    </row>
    <row r="3705" spans="1:10" ht="24" customHeight="1">
      <c r="A3705" s="604" t="s">
        <v>13666</v>
      </c>
      <c r="B3705" s="605" t="s">
        <v>13834</v>
      </c>
      <c r="C3705" s="604" t="s">
        <v>20</v>
      </c>
      <c r="D3705" s="604" t="s">
        <v>8390</v>
      </c>
      <c r="E3705" s="682" t="s">
        <v>13664</v>
      </c>
      <c r="F3705" s="682"/>
      <c r="G3705" s="603" t="s">
        <v>415</v>
      </c>
      <c r="H3705" s="602">
        <v>0.56000000000000005</v>
      </c>
      <c r="I3705" s="601">
        <v>76.5</v>
      </c>
      <c r="J3705" s="601">
        <v>42.84</v>
      </c>
    </row>
    <row r="3706" spans="1:10" ht="24" customHeight="1">
      <c r="A3706" s="604" t="s">
        <v>13666</v>
      </c>
      <c r="B3706" s="605" t="s">
        <v>13833</v>
      </c>
      <c r="C3706" s="604" t="s">
        <v>20</v>
      </c>
      <c r="D3706" s="604" t="s">
        <v>9039</v>
      </c>
      <c r="E3706" s="682" t="s">
        <v>13664</v>
      </c>
      <c r="F3706" s="682"/>
      <c r="G3706" s="603" t="s">
        <v>1200</v>
      </c>
      <c r="H3706" s="602">
        <v>12.81</v>
      </c>
      <c r="I3706" s="601">
        <v>0.75</v>
      </c>
      <c r="J3706" s="601">
        <v>9.6</v>
      </c>
    </row>
    <row r="3707" spans="1:10" ht="24" customHeight="1">
      <c r="A3707" s="604" t="s">
        <v>13666</v>
      </c>
      <c r="B3707" s="605" t="s">
        <v>13832</v>
      </c>
      <c r="C3707" s="604" t="s">
        <v>20</v>
      </c>
      <c r="D3707" s="604" t="s">
        <v>9291</v>
      </c>
      <c r="E3707" s="682" t="s">
        <v>13664</v>
      </c>
      <c r="F3707" s="682"/>
      <c r="G3707" s="603" t="s">
        <v>1200</v>
      </c>
      <c r="H3707" s="602">
        <v>355.88</v>
      </c>
      <c r="I3707" s="601">
        <v>0.6</v>
      </c>
      <c r="J3707" s="601">
        <v>213.52</v>
      </c>
    </row>
    <row r="3708" spans="1:10" ht="24" customHeight="1">
      <c r="A3708" s="604" t="s">
        <v>13666</v>
      </c>
      <c r="B3708" s="605" t="s">
        <v>13740</v>
      </c>
      <c r="C3708" s="604" t="s">
        <v>20</v>
      </c>
      <c r="D3708" s="604" t="s">
        <v>11540</v>
      </c>
      <c r="E3708" s="682" t="s">
        <v>13664</v>
      </c>
      <c r="F3708" s="682"/>
      <c r="G3708" s="603" t="s">
        <v>415</v>
      </c>
      <c r="H3708" s="602">
        <v>0.56000000000000005</v>
      </c>
      <c r="I3708" s="601">
        <v>88.83</v>
      </c>
      <c r="J3708" s="601">
        <v>49.74</v>
      </c>
    </row>
    <row r="3709" spans="1:10" ht="25.5">
      <c r="A3709" s="600"/>
      <c r="B3709" s="600"/>
      <c r="C3709" s="600"/>
      <c r="D3709" s="600"/>
      <c r="E3709" s="600" t="s">
        <v>13662</v>
      </c>
      <c r="F3709" s="599">
        <v>15.239595783983484</v>
      </c>
      <c r="G3709" s="600" t="s">
        <v>13661</v>
      </c>
      <c r="H3709" s="599">
        <v>12.81</v>
      </c>
      <c r="I3709" s="600" t="s">
        <v>13660</v>
      </c>
      <c r="J3709" s="599">
        <v>28.05</v>
      </c>
    </row>
    <row r="3710" spans="1:10" ht="15" thickBot="1">
      <c r="A3710" s="600"/>
      <c r="B3710" s="600"/>
      <c r="C3710" s="600"/>
      <c r="D3710" s="600"/>
      <c r="E3710" s="600" t="s">
        <v>13659</v>
      </c>
      <c r="F3710" s="599">
        <v>98.06</v>
      </c>
      <c r="G3710" s="600"/>
      <c r="H3710" s="683" t="s">
        <v>13658</v>
      </c>
      <c r="I3710" s="683"/>
      <c r="J3710" s="599">
        <v>452.1</v>
      </c>
    </row>
    <row r="3711" spans="1:10" ht="0.95" customHeight="1" thickTop="1">
      <c r="A3711" s="598"/>
      <c r="B3711" s="598"/>
      <c r="C3711" s="598"/>
      <c r="D3711" s="598"/>
      <c r="E3711" s="598"/>
      <c r="F3711" s="598"/>
      <c r="G3711" s="598"/>
      <c r="H3711" s="598"/>
      <c r="I3711" s="598"/>
      <c r="J3711" s="598"/>
    </row>
    <row r="3712" spans="1:10" ht="18" customHeight="1">
      <c r="A3712" s="613"/>
      <c r="B3712" s="611" t="s">
        <v>13677</v>
      </c>
      <c r="C3712" s="613" t="s">
        <v>13676</v>
      </c>
      <c r="D3712" s="613" t="s">
        <v>13675</v>
      </c>
      <c r="E3712" s="684" t="s">
        <v>13674</v>
      </c>
      <c r="F3712" s="684"/>
      <c r="G3712" s="612" t="s">
        <v>13673</v>
      </c>
      <c r="H3712" s="611" t="s">
        <v>13672</v>
      </c>
      <c r="I3712" s="611" t="s">
        <v>13671</v>
      </c>
      <c r="J3712" s="611" t="s">
        <v>13670</v>
      </c>
    </row>
    <row r="3713" spans="1:10" ht="24" customHeight="1">
      <c r="A3713" s="609" t="s">
        <v>13669</v>
      </c>
      <c r="B3713" s="610" t="s">
        <v>13831</v>
      </c>
      <c r="C3713" s="609" t="s">
        <v>20</v>
      </c>
      <c r="D3713" s="609" t="s">
        <v>3478</v>
      </c>
      <c r="E3713" s="685" t="s">
        <v>13755</v>
      </c>
      <c r="F3713" s="685"/>
      <c r="G3713" s="608" t="s">
        <v>415</v>
      </c>
      <c r="H3713" s="607">
        <v>1</v>
      </c>
      <c r="I3713" s="606">
        <v>625.58000000000004</v>
      </c>
      <c r="J3713" s="606">
        <v>625.58000000000004</v>
      </c>
    </row>
    <row r="3714" spans="1:10" ht="36" customHeight="1">
      <c r="A3714" s="617" t="s">
        <v>13683</v>
      </c>
      <c r="B3714" s="618" t="s">
        <v>13829</v>
      </c>
      <c r="C3714" s="617" t="s">
        <v>20</v>
      </c>
      <c r="D3714" s="617" t="s">
        <v>3480</v>
      </c>
      <c r="E3714" s="686" t="s">
        <v>13755</v>
      </c>
      <c r="F3714" s="686"/>
      <c r="G3714" s="616" t="s">
        <v>415</v>
      </c>
      <c r="H3714" s="615">
        <v>1.2030000000000001</v>
      </c>
      <c r="I3714" s="614">
        <v>354.04</v>
      </c>
      <c r="J3714" s="614">
        <v>425.91</v>
      </c>
    </row>
    <row r="3715" spans="1:10" ht="24" customHeight="1">
      <c r="A3715" s="617" t="s">
        <v>13683</v>
      </c>
      <c r="B3715" s="618" t="s">
        <v>13691</v>
      </c>
      <c r="C3715" s="617" t="s">
        <v>20</v>
      </c>
      <c r="D3715" s="617" t="s">
        <v>7721</v>
      </c>
      <c r="E3715" s="686" t="s">
        <v>13690</v>
      </c>
      <c r="F3715" s="686"/>
      <c r="G3715" s="616" t="s">
        <v>3</v>
      </c>
      <c r="H3715" s="615">
        <v>5.1196999999999999</v>
      </c>
      <c r="I3715" s="614">
        <v>14.02</v>
      </c>
      <c r="J3715" s="614">
        <v>71.77</v>
      </c>
    </row>
    <row r="3716" spans="1:10" ht="24" customHeight="1">
      <c r="A3716" s="617" t="s">
        <v>13683</v>
      </c>
      <c r="B3716" s="618" t="s">
        <v>13733</v>
      </c>
      <c r="C3716" s="617" t="s">
        <v>20</v>
      </c>
      <c r="D3716" s="617" t="s">
        <v>7714</v>
      </c>
      <c r="E3716" s="686" t="s">
        <v>13690</v>
      </c>
      <c r="F3716" s="686"/>
      <c r="G3716" s="616" t="s">
        <v>3</v>
      </c>
      <c r="H3716" s="615">
        <v>7.2382999999999997</v>
      </c>
      <c r="I3716" s="614">
        <v>17.670000000000002</v>
      </c>
      <c r="J3716" s="614">
        <v>127.9</v>
      </c>
    </row>
    <row r="3717" spans="1:10" ht="25.5">
      <c r="A3717" s="600"/>
      <c r="B3717" s="600"/>
      <c r="C3717" s="600"/>
      <c r="D3717" s="600"/>
      <c r="E3717" s="600" t="s">
        <v>13662</v>
      </c>
      <c r="F3717" s="599">
        <v>101.53754210583506</v>
      </c>
      <c r="G3717" s="600" t="s">
        <v>13661</v>
      </c>
      <c r="H3717" s="599">
        <v>85.35</v>
      </c>
      <c r="I3717" s="600" t="s">
        <v>13660</v>
      </c>
      <c r="J3717" s="599">
        <v>186.89</v>
      </c>
    </row>
    <row r="3718" spans="1:10" ht="15" thickBot="1">
      <c r="A3718" s="600"/>
      <c r="B3718" s="600"/>
      <c r="C3718" s="600"/>
      <c r="D3718" s="600"/>
      <c r="E3718" s="600" t="s">
        <v>13659</v>
      </c>
      <c r="F3718" s="599">
        <v>173.28</v>
      </c>
      <c r="G3718" s="600"/>
      <c r="H3718" s="683" t="s">
        <v>13658</v>
      </c>
      <c r="I3718" s="683"/>
      <c r="J3718" s="599">
        <v>798.86</v>
      </c>
    </row>
    <row r="3719" spans="1:10" ht="0.95" customHeight="1" thickTop="1">
      <c r="A3719" s="598"/>
      <c r="B3719" s="598"/>
      <c r="C3719" s="598"/>
      <c r="D3719" s="598"/>
      <c r="E3719" s="598"/>
      <c r="F3719" s="598"/>
      <c r="G3719" s="598"/>
      <c r="H3719" s="598"/>
      <c r="I3719" s="598"/>
      <c r="J3719" s="598"/>
    </row>
    <row r="3720" spans="1:10" ht="18" customHeight="1">
      <c r="A3720" s="613"/>
      <c r="B3720" s="611" t="s">
        <v>13677</v>
      </c>
      <c r="C3720" s="613" t="s">
        <v>13676</v>
      </c>
      <c r="D3720" s="613" t="s">
        <v>13675</v>
      </c>
      <c r="E3720" s="684" t="s">
        <v>13674</v>
      </c>
      <c r="F3720" s="684"/>
      <c r="G3720" s="612" t="s">
        <v>13673</v>
      </c>
      <c r="H3720" s="611" t="s">
        <v>13672</v>
      </c>
      <c r="I3720" s="611" t="s">
        <v>13671</v>
      </c>
      <c r="J3720" s="611" t="s">
        <v>13670</v>
      </c>
    </row>
    <row r="3721" spans="1:10" ht="24" customHeight="1">
      <c r="A3721" s="609" t="s">
        <v>13669</v>
      </c>
      <c r="B3721" s="610" t="s">
        <v>13830</v>
      </c>
      <c r="C3721" s="609" t="s">
        <v>20</v>
      </c>
      <c r="D3721" s="609" t="s">
        <v>3476</v>
      </c>
      <c r="E3721" s="685" t="s">
        <v>13755</v>
      </c>
      <c r="F3721" s="685"/>
      <c r="G3721" s="608" t="s">
        <v>415</v>
      </c>
      <c r="H3721" s="607">
        <v>1</v>
      </c>
      <c r="I3721" s="606">
        <v>649.35</v>
      </c>
      <c r="J3721" s="606">
        <v>649.35</v>
      </c>
    </row>
    <row r="3722" spans="1:10" ht="36" customHeight="1">
      <c r="A3722" s="617" t="s">
        <v>13683</v>
      </c>
      <c r="B3722" s="618" t="s">
        <v>13829</v>
      </c>
      <c r="C3722" s="617" t="s">
        <v>20</v>
      </c>
      <c r="D3722" s="617" t="s">
        <v>3480</v>
      </c>
      <c r="E3722" s="686" t="s">
        <v>13755</v>
      </c>
      <c r="F3722" s="686"/>
      <c r="G3722" s="616" t="s">
        <v>415</v>
      </c>
      <c r="H3722" s="615">
        <v>1.2030000000000001</v>
      </c>
      <c r="I3722" s="614">
        <v>354.04</v>
      </c>
      <c r="J3722" s="614">
        <v>425.91</v>
      </c>
    </row>
    <row r="3723" spans="1:10" ht="24" customHeight="1">
      <c r="A3723" s="617" t="s">
        <v>13683</v>
      </c>
      <c r="B3723" s="618" t="s">
        <v>13691</v>
      </c>
      <c r="C3723" s="617" t="s">
        <v>20</v>
      </c>
      <c r="D3723" s="617" t="s">
        <v>7721</v>
      </c>
      <c r="E3723" s="686" t="s">
        <v>13690</v>
      </c>
      <c r="F3723" s="686"/>
      <c r="G3723" s="616" t="s">
        <v>3</v>
      </c>
      <c r="H3723" s="615">
        <v>5.7291999999999996</v>
      </c>
      <c r="I3723" s="614">
        <v>14.02</v>
      </c>
      <c r="J3723" s="614">
        <v>80.319999999999993</v>
      </c>
    </row>
    <row r="3724" spans="1:10" ht="24" customHeight="1">
      <c r="A3724" s="617" t="s">
        <v>13683</v>
      </c>
      <c r="B3724" s="618" t="s">
        <v>13733</v>
      </c>
      <c r="C3724" s="617" t="s">
        <v>20</v>
      </c>
      <c r="D3724" s="617" t="s">
        <v>7714</v>
      </c>
      <c r="E3724" s="686" t="s">
        <v>13690</v>
      </c>
      <c r="F3724" s="686"/>
      <c r="G3724" s="616" t="s">
        <v>3</v>
      </c>
      <c r="H3724" s="615">
        <v>8.0998000000000001</v>
      </c>
      <c r="I3724" s="614">
        <v>17.670000000000002</v>
      </c>
      <c r="J3724" s="614">
        <v>143.12</v>
      </c>
    </row>
    <row r="3725" spans="1:10" ht="25.5">
      <c r="A3725" s="600"/>
      <c r="B3725" s="600"/>
      <c r="C3725" s="600"/>
      <c r="D3725" s="600"/>
      <c r="E3725" s="600" t="s">
        <v>13662</v>
      </c>
      <c r="F3725" s="599">
        <v>111.44192111268065</v>
      </c>
      <c r="G3725" s="600" t="s">
        <v>13661</v>
      </c>
      <c r="H3725" s="599">
        <v>93.68</v>
      </c>
      <c r="I3725" s="600" t="s">
        <v>13660</v>
      </c>
      <c r="J3725" s="599">
        <v>205.12</v>
      </c>
    </row>
    <row r="3726" spans="1:10" ht="15" thickBot="1">
      <c r="A3726" s="600"/>
      <c r="B3726" s="600"/>
      <c r="C3726" s="600"/>
      <c r="D3726" s="600"/>
      <c r="E3726" s="600" t="s">
        <v>13659</v>
      </c>
      <c r="F3726" s="599">
        <v>179.86</v>
      </c>
      <c r="G3726" s="600"/>
      <c r="H3726" s="683" t="s">
        <v>13658</v>
      </c>
      <c r="I3726" s="683"/>
      <c r="J3726" s="599">
        <v>829.21</v>
      </c>
    </row>
    <row r="3727" spans="1:10" ht="0.95" customHeight="1" thickTop="1">
      <c r="A3727" s="598"/>
      <c r="B3727" s="598"/>
      <c r="C3727" s="598"/>
      <c r="D3727" s="598"/>
      <c r="E3727" s="598"/>
      <c r="F3727" s="598"/>
      <c r="G3727" s="598"/>
      <c r="H3727" s="598"/>
      <c r="I3727" s="598"/>
      <c r="J3727" s="598"/>
    </row>
    <row r="3728" spans="1:10" ht="18" customHeight="1">
      <c r="A3728" s="613"/>
      <c r="B3728" s="611" t="s">
        <v>13677</v>
      </c>
      <c r="C3728" s="613" t="s">
        <v>13676</v>
      </c>
      <c r="D3728" s="613" t="s">
        <v>13675</v>
      </c>
      <c r="E3728" s="684" t="s">
        <v>13674</v>
      </c>
      <c r="F3728" s="684"/>
      <c r="G3728" s="612" t="s">
        <v>13673</v>
      </c>
      <c r="H3728" s="611" t="s">
        <v>13672</v>
      </c>
      <c r="I3728" s="611" t="s">
        <v>13671</v>
      </c>
      <c r="J3728" s="611" t="s">
        <v>13670</v>
      </c>
    </row>
    <row r="3729" spans="1:10" ht="36" customHeight="1">
      <c r="A3729" s="609" t="s">
        <v>13669</v>
      </c>
      <c r="B3729" s="610" t="s">
        <v>13828</v>
      </c>
      <c r="C3729" s="609" t="s">
        <v>20</v>
      </c>
      <c r="D3729" s="609" t="s">
        <v>2190</v>
      </c>
      <c r="E3729" s="685" t="s">
        <v>13667</v>
      </c>
      <c r="F3729" s="685"/>
      <c r="G3729" s="608" t="s">
        <v>3</v>
      </c>
      <c r="H3729" s="607">
        <v>1</v>
      </c>
      <c r="I3729" s="606">
        <v>0.33</v>
      </c>
      <c r="J3729" s="606">
        <v>0.33</v>
      </c>
    </row>
    <row r="3730" spans="1:10" ht="24" customHeight="1">
      <c r="A3730" s="604" t="s">
        <v>13666</v>
      </c>
      <c r="B3730" s="605" t="s">
        <v>13825</v>
      </c>
      <c r="C3730" s="604" t="s">
        <v>20</v>
      </c>
      <c r="D3730" s="604" t="s">
        <v>10435</v>
      </c>
      <c r="E3730" s="682" t="s">
        <v>13678</v>
      </c>
      <c r="F3730" s="682"/>
      <c r="G3730" s="603" t="s">
        <v>1</v>
      </c>
      <c r="H3730" s="602">
        <v>6.3999999999999997E-5</v>
      </c>
      <c r="I3730" s="601">
        <v>5248.48</v>
      </c>
      <c r="J3730" s="601">
        <v>0.33</v>
      </c>
    </row>
    <row r="3731" spans="1:10" ht="25.5">
      <c r="A3731" s="600"/>
      <c r="B3731" s="600"/>
      <c r="C3731" s="600"/>
      <c r="D3731" s="600"/>
      <c r="E3731" s="600" t="s">
        <v>13662</v>
      </c>
      <c r="F3731" s="599">
        <v>0</v>
      </c>
      <c r="G3731" s="600" t="s">
        <v>13661</v>
      </c>
      <c r="H3731" s="599">
        <v>0</v>
      </c>
      <c r="I3731" s="600" t="s">
        <v>13660</v>
      </c>
      <c r="J3731" s="599">
        <v>0</v>
      </c>
    </row>
    <row r="3732" spans="1:10" ht="15" thickBot="1">
      <c r="A3732" s="600"/>
      <c r="B3732" s="600"/>
      <c r="C3732" s="600"/>
      <c r="D3732" s="600"/>
      <c r="E3732" s="600" t="s">
        <v>13659</v>
      </c>
      <c r="F3732" s="599">
        <v>0.09</v>
      </c>
      <c r="G3732" s="600"/>
      <c r="H3732" s="683" t="s">
        <v>13658</v>
      </c>
      <c r="I3732" s="683"/>
      <c r="J3732" s="599">
        <v>0.42</v>
      </c>
    </row>
    <row r="3733" spans="1:10" ht="0.95" customHeight="1" thickTop="1">
      <c r="A3733" s="598"/>
      <c r="B3733" s="598"/>
      <c r="C3733" s="598"/>
      <c r="D3733" s="598"/>
      <c r="E3733" s="598"/>
      <c r="F3733" s="598"/>
      <c r="G3733" s="598"/>
      <c r="H3733" s="598"/>
      <c r="I3733" s="598"/>
      <c r="J3733" s="598"/>
    </row>
    <row r="3734" spans="1:10" ht="18" customHeight="1">
      <c r="A3734" s="613"/>
      <c r="B3734" s="611" t="s">
        <v>13677</v>
      </c>
      <c r="C3734" s="613" t="s">
        <v>13676</v>
      </c>
      <c r="D3734" s="613" t="s">
        <v>13675</v>
      </c>
      <c r="E3734" s="684" t="s">
        <v>13674</v>
      </c>
      <c r="F3734" s="684"/>
      <c r="G3734" s="612" t="s">
        <v>13673</v>
      </c>
      <c r="H3734" s="611" t="s">
        <v>13672</v>
      </c>
      <c r="I3734" s="611" t="s">
        <v>13671</v>
      </c>
      <c r="J3734" s="611" t="s">
        <v>13670</v>
      </c>
    </row>
    <row r="3735" spans="1:10" ht="36" customHeight="1">
      <c r="A3735" s="609" t="s">
        <v>13669</v>
      </c>
      <c r="B3735" s="610" t="s">
        <v>13827</v>
      </c>
      <c r="C3735" s="609" t="s">
        <v>20</v>
      </c>
      <c r="D3735" s="609" t="s">
        <v>2191</v>
      </c>
      <c r="E3735" s="685" t="s">
        <v>13667</v>
      </c>
      <c r="F3735" s="685"/>
      <c r="G3735" s="608" t="s">
        <v>3</v>
      </c>
      <c r="H3735" s="607">
        <v>1</v>
      </c>
      <c r="I3735" s="606">
        <v>0.03</v>
      </c>
      <c r="J3735" s="606">
        <v>0.03</v>
      </c>
    </row>
    <row r="3736" spans="1:10" ht="24" customHeight="1">
      <c r="A3736" s="604" t="s">
        <v>13666</v>
      </c>
      <c r="B3736" s="605" t="s">
        <v>13825</v>
      </c>
      <c r="C3736" s="604" t="s">
        <v>20</v>
      </c>
      <c r="D3736" s="604" t="s">
        <v>10435</v>
      </c>
      <c r="E3736" s="682" t="s">
        <v>13678</v>
      </c>
      <c r="F3736" s="682"/>
      <c r="G3736" s="603" t="s">
        <v>1</v>
      </c>
      <c r="H3736" s="602">
        <v>7.6000000000000001E-6</v>
      </c>
      <c r="I3736" s="601">
        <v>5248.48</v>
      </c>
      <c r="J3736" s="601">
        <v>0.03</v>
      </c>
    </row>
    <row r="3737" spans="1:10" ht="25.5">
      <c r="A3737" s="600"/>
      <c r="B3737" s="600"/>
      <c r="C3737" s="600"/>
      <c r="D3737" s="600"/>
      <c r="E3737" s="600" t="s">
        <v>13662</v>
      </c>
      <c r="F3737" s="599">
        <v>0</v>
      </c>
      <c r="G3737" s="600" t="s">
        <v>13661</v>
      </c>
      <c r="H3737" s="599">
        <v>0</v>
      </c>
      <c r="I3737" s="600" t="s">
        <v>13660</v>
      </c>
      <c r="J3737" s="599">
        <v>0</v>
      </c>
    </row>
    <row r="3738" spans="1:10" ht="15" thickBot="1">
      <c r="A3738" s="600"/>
      <c r="B3738" s="600"/>
      <c r="C3738" s="600"/>
      <c r="D3738" s="600"/>
      <c r="E3738" s="600" t="s">
        <v>13659</v>
      </c>
      <c r="F3738" s="599">
        <v>0</v>
      </c>
      <c r="G3738" s="600"/>
      <c r="H3738" s="683" t="s">
        <v>13658</v>
      </c>
      <c r="I3738" s="683"/>
      <c r="J3738" s="599">
        <v>0.03</v>
      </c>
    </row>
    <row r="3739" spans="1:10" ht="0.95" customHeight="1" thickTop="1">
      <c r="A3739" s="598"/>
      <c r="B3739" s="598"/>
      <c r="C3739" s="598"/>
      <c r="D3739" s="598"/>
      <c r="E3739" s="598"/>
      <c r="F3739" s="598"/>
      <c r="G3739" s="598"/>
      <c r="H3739" s="598"/>
      <c r="I3739" s="598"/>
      <c r="J3739" s="598"/>
    </row>
    <row r="3740" spans="1:10" ht="18" customHeight="1">
      <c r="A3740" s="613"/>
      <c r="B3740" s="611" t="s">
        <v>13677</v>
      </c>
      <c r="C3740" s="613" t="s">
        <v>13676</v>
      </c>
      <c r="D3740" s="613" t="s">
        <v>13675</v>
      </c>
      <c r="E3740" s="684" t="s">
        <v>13674</v>
      </c>
      <c r="F3740" s="684"/>
      <c r="G3740" s="612" t="s">
        <v>13673</v>
      </c>
      <c r="H3740" s="611" t="s">
        <v>13672</v>
      </c>
      <c r="I3740" s="611" t="s">
        <v>13671</v>
      </c>
      <c r="J3740" s="611" t="s">
        <v>13670</v>
      </c>
    </row>
    <row r="3741" spans="1:10" ht="36" customHeight="1">
      <c r="A3741" s="609" t="s">
        <v>13669</v>
      </c>
      <c r="B3741" s="610" t="s">
        <v>13826</v>
      </c>
      <c r="C3741" s="609" t="s">
        <v>20</v>
      </c>
      <c r="D3741" s="609" t="s">
        <v>2192</v>
      </c>
      <c r="E3741" s="685" t="s">
        <v>13667</v>
      </c>
      <c r="F3741" s="685"/>
      <c r="G3741" s="608" t="s">
        <v>3</v>
      </c>
      <c r="H3741" s="607">
        <v>1</v>
      </c>
      <c r="I3741" s="606">
        <v>0.31</v>
      </c>
      <c r="J3741" s="606">
        <v>0.31</v>
      </c>
    </row>
    <row r="3742" spans="1:10" ht="24" customHeight="1">
      <c r="A3742" s="604" t="s">
        <v>13666</v>
      </c>
      <c r="B3742" s="605" t="s">
        <v>13825</v>
      </c>
      <c r="C3742" s="604" t="s">
        <v>20</v>
      </c>
      <c r="D3742" s="604" t="s">
        <v>10435</v>
      </c>
      <c r="E3742" s="682" t="s">
        <v>13678</v>
      </c>
      <c r="F3742" s="682"/>
      <c r="G3742" s="603" t="s">
        <v>1</v>
      </c>
      <c r="H3742" s="602">
        <v>6.0000000000000002E-5</v>
      </c>
      <c r="I3742" s="601">
        <v>5248.48</v>
      </c>
      <c r="J3742" s="601">
        <v>0.31</v>
      </c>
    </row>
    <row r="3743" spans="1:10" ht="25.5">
      <c r="A3743" s="600"/>
      <c r="B3743" s="600"/>
      <c r="C3743" s="600"/>
      <c r="D3743" s="600"/>
      <c r="E3743" s="600" t="s">
        <v>13662</v>
      </c>
      <c r="F3743" s="599">
        <v>0</v>
      </c>
      <c r="G3743" s="600" t="s">
        <v>13661</v>
      </c>
      <c r="H3743" s="599">
        <v>0</v>
      </c>
      <c r="I3743" s="600" t="s">
        <v>13660</v>
      </c>
      <c r="J3743" s="599">
        <v>0</v>
      </c>
    </row>
    <row r="3744" spans="1:10" ht="15" thickBot="1">
      <c r="A3744" s="600"/>
      <c r="B3744" s="600"/>
      <c r="C3744" s="600"/>
      <c r="D3744" s="600"/>
      <c r="E3744" s="600" t="s">
        <v>13659</v>
      </c>
      <c r="F3744" s="599">
        <v>0.08</v>
      </c>
      <c r="G3744" s="600"/>
      <c r="H3744" s="683" t="s">
        <v>13658</v>
      </c>
      <c r="I3744" s="683"/>
      <c r="J3744" s="599">
        <v>0.39</v>
      </c>
    </row>
    <row r="3745" spans="1:10" ht="0.95" customHeight="1" thickTop="1">
      <c r="A3745" s="598"/>
      <c r="B3745" s="598"/>
      <c r="C3745" s="598"/>
      <c r="D3745" s="598"/>
      <c r="E3745" s="598"/>
      <c r="F3745" s="598"/>
      <c r="G3745" s="598"/>
      <c r="H3745" s="598"/>
      <c r="I3745" s="598"/>
      <c r="J3745" s="598"/>
    </row>
    <row r="3746" spans="1:10" ht="18" customHeight="1">
      <c r="A3746" s="613"/>
      <c r="B3746" s="611" t="s">
        <v>13677</v>
      </c>
      <c r="C3746" s="613" t="s">
        <v>13676</v>
      </c>
      <c r="D3746" s="613" t="s">
        <v>13675</v>
      </c>
      <c r="E3746" s="684" t="s">
        <v>13674</v>
      </c>
      <c r="F3746" s="684"/>
      <c r="G3746" s="612" t="s">
        <v>13673</v>
      </c>
      <c r="H3746" s="611" t="s">
        <v>13672</v>
      </c>
      <c r="I3746" s="611" t="s">
        <v>13671</v>
      </c>
      <c r="J3746" s="611" t="s">
        <v>13670</v>
      </c>
    </row>
    <row r="3747" spans="1:10" ht="36" customHeight="1">
      <c r="A3747" s="609" t="s">
        <v>13669</v>
      </c>
      <c r="B3747" s="610" t="s">
        <v>13824</v>
      </c>
      <c r="C3747" s="609" t="s">
        <v>20</v>
      </c>
      <c r="D3747" s="609" t="s">
        <v>2193</v>
      </c>
      <c r="E3747" s="685" t="s">
        <v>13667</v>
      </c>
      <c r="F3747" s="685"/>
      <c r="G3747" s="608" t="s">
        <v>3</v>
      </c>
      <c r="H3747" s="607">
        <v>1</v>
      </c>
      <c r="I3747" s="606">
        <v>0.63</v>
      </c>
      <c r="J3747" s="606">
        <v>0.63</v>
      </c>
    </row>
    <row r="3748" spans="1:10" ht="24" customHeight="1">
      <c r="A3748" s="604" t="s">
        <v>13666</v>
      </c>
      <c r="B3748" s="605" t="s">
        <v>13665</v>
      </c>
      <c r="C3748" s="604" t="s">
        <v>20</v>
      </c>
      <c r="D3748" s="604" t="s">
        <v>10042</v>
      </c>
      <c r="E3748" s="682" t="s">
        <v>13664</v>
      </c>
      <c r="F3748" s="682"/>
      <c r="G3748" s="603" t="s">
        <v>13663</v>
      </c>
      <c r="H3748" s="602">
        <v>0.78</v>
      </c>
      <c r="I3748" s="601">
        <v>0.82</v>
      </c>
      <c r="J3748" s="601">
        <v>0.63</v>
      </c>
    </row>
    <row r="3749" spans="1:10" ht="25.5">
      <c r="A3749" s="600"/>
      <c r="B3749" s="600"/>
      <c r="C3749" s="600"/>
      <c r="D3749" s="600"/>
      <c r="E3749" s="600" t="s">
        <v>13662</v>
      </c>
      <c r="F3749" s="599">
        <v>0</v>
      </c>
      <c r="G3749" s="600" t="s">
        <v>13661</v>
      </c>
      <c r="H3749" s="599">
        <v>0</v>
      </c>
      <c r="I3749" s="600" t="s">
        <v>13660</v>
      </c>
      <c r="J3749" s="599">
        <v>0</v>
      </c>
    </row>
    <row r="3750" spans="1:10" ht="15" thickBot="1">
      <c r="A3750" s="600"/>
      <c r="B3750" s="600"/>
      <c r="C3750" s="600"/>
      <c r="D3750" s="600"/>
      <c r="E3750" s="600" t="s">
        <v>13659</v>
      </c>
      <c r="F3750" s="599">
        <v>0.17</v>
      </c>
      <c r="G3750" s="600"/>
      <c r="H3750" s="683" t="s">
        <v>13658</v>
      </c>
      <c r="I3750" s="683"/>
      <c r="J3750" s="599">
        <v>0.8</v>
      </c>
    </row>
    <row r="3751" spans="1:10" ht="0.95" customHeight="1" thickTop="1">
      <c r="A3751" s="598"/>
      <c r="B3751" s="598"/>
      <c r="C3751" s="598"/>
      <c r="D3751" s="598"/>
      <c r="E3751" s="598"/>
      <c r="F3751" s="598"/>
      <c r="G3751" s="598"/>
      <c r="H3751" s="598"/>
      <c r="I3751" s="598"/>
      <c r="J3751" s="598"/>
    </row>
    <row r="3752" spans="1:10" ht="18" customHeight="1">
      <c r="A3752" s="613"/>
      <c r="B3752" s="611" t="s">
        <v>13677</v>
      </c>
      <c r="C3752" s="613" t="s">
        <v>13676</v>
      </c>
      <c r="D3752" s="613" t="s">
        <v>13675</v>
      </c>
      <c r="E3752" s="684" t="s">
        <v>13674</v>
      </c>
      <c r="F3752" s="684"/>
      <c r="G3752" s="612" t="s">
        <v>13673</v>
      </c>
      <c r="H3752" s="611" t="s">
        <v>13672</v>
      </c>
      <c r="I3752" s="611" t="s">
        <v>13671</v>
      </c>
      <c r="J3752" s="611" t="s">
        <v>13670</v>
      </c>
    </row>
    <row r="3753" spans="1:10" ht="24" customHeight="1">
      <c r="A3753" s="609" t="s">
        <v>13669</v>
      </c>
      <c r="B3753" s="610" t="s">
        <v>13823</v>
      </c>
      <c r="C3753" s="609" t="s">
        <v>20</v>
      </c>
      <c r="D3753" s="609" t="s">
        <v>7682</v>
      </c>
      <c r="E3753" s="685" t="s">
        <v>13690</v>
      </c>
      <c r="F3753" s="685"/>
      <c r="G3753" s="608" t="s">
        <v>3</v>
      </c>
      <c r="H3753" s="607">
        <v>1</v>
      </c>
      <c r="I3753" s="606">
        <v>18.489999999999998</v>
      </c>
      <c r="J3753" s="606">
        <v>18.489999999999998</v>
      </c>
    </row>
    <row r="3754" spans="1:10" ht="24" customHeight="1">
      <c r="A3754" s="617" t="s">
        <v>13683</v>
      </c>
      <c r="B3754" s="618" t="s">
        <v>13822</v>
      </c>
      <c r="C3754" s="617" t="s">
        <v>20</v>
      </c>
      <c r="D3754" s="617" t="s">
        <v>7783</v>
      </c>
      <c r="E3754" s="686" t="s">
        <v>13690</v>
      </c>
      <c r="F3754" s="686"/>
      <c r="G3754" s="616" t="s">
        <v>3</v>
      </c>
      <c r="H3754" s="615">
        <v>1</v>
      </c>
      <c r="I3754" s="614">
        <v>0.21</v>
      </c>
      <c r="J3754" s="614">
        <v>0.21</v>
      </c>
    </row>
    <row r="3755" spans="1:10" ht="24" customHeight="1">
      <c r="A3755" s="604" t="s">
        <v>13666</v>
      </c>
      <c r="B3755" s="605" t="s">
        <v>13773</v>
      </c>
      <c r="C3755" s="604" t="s">
        <v>20</v>
      </c>
      <c r="D3755" s="604" t="s">
        <v>8243</v>
      </c>
      <c r="E3755" s="682" t="s">
        <v>13769</v>
      </c>
      <c r="F3755" s="682"/>
      <c r="G3755" s="603" t="s">
        <v>3</v>
      </c>
      <c r="H3755" s="602">
        <v>1</v>
      </c>
      <c r="I3755" s="601">
        <v>0.96</v>
      </c>
      <c r="J3755" s="601">
        <v>0.96</v>
      </c>
    </row>
    <row r="3756" spans="1:10" ht="24" customHeight="1">
      <c r="A3756" s="604" t="s">
        <v>13666</v>
      </c>
      <c r="B3756" s="605" t="s">
        <v>13812</v>
      </c>
      <c r="C3756" s="604" t="s">
        <v>20</v>
      </c>
      <c r="D3756" s="604" t="s">
        <v>10080</v>
      </c>
      <c r="E3756" s="682" t="s">
        <v>13678</v>
      </c>
      <c r="F3756" s="682"/>
      <c r="G3756" s="603" t="s">
        <v>3</v>
      </c>
      <c r="H3756" s="602">
        <v>1</v>
      </c>
      <c r="I3756" s="601">
        <v>0.95</v>
      </c>
      <c r="J3756" s="601">
        <v>0.95</v>
      </c>
    </row>
    <row r="3757" spans="1:10" ht="24" customHeight="1">
      <c r="A3757" s="604" t="s">
        <v>13666</v>
      </c>
      <c r="B3757" s="605" t="s">
        <v>13811</v>
      </c>
      <c r="C3757" s="604" t="s">
        <v>20</v>
      </c>
      <c r="D3757" s="604" t="s">
        <v>10222</v>
      </c>
      <c r="E3757" s="682" t="s">
        <v>13678</v>
      </c>
      <c r="F3757" s="682"/>
      <c r="G3757" s="603" t="s">
        <v>3</v>
      </c>
      <c r="H3757" s="602">
        <v>1</v>
      </c>
      <c r="I3757" s="601">
        <v>0.57999999999999996</v>
      </c>
      <c r="J3757" s="601">
        <v>0.57999999999999996</v>
      </c>
    </row>
    <row r="3758" spans="1:10" ht="24" customHeight="1">
      <c r="A3758" s="604" t="s">
        <v>13666</v>
      </c>
      <c r="B3758" s="605" t="s">
        <v>13770</v>
      </c>
      <c r="C3758" s="604" t="s">
        <v>20</v>
      </c>
      <c r="D3758" s="604" t="s">
        <v>10155</v>
      </c>
      <c r="E3758" s="682" t="s">
        <v>13769</v>
      </c>
      <c r="F3758" s="682"/>
      <c r="G3758" s="603" t="s">
        <v>3</v>
      </c>
      <c r="H3758" s="602">
        <v>1</v>
      </c>
      <c r="I3758" s="601">
        <v>0.55000000000000004</v>
      </c>
      <c r="J3758" s="601">
        <v>0.55000000000000004</v>
      </c>
    </row>
    <row r="3759" spans="1:10" ht="24" customHeight="1">
      <c r="A3759" s="604" t="s">
        <v>13666</v>
      </c>
      <c r="B3759" s="605" t="s">
        <v>13821</v>
      </c>
      <c r="C3759" s="604" t="s">
        <v>20</v>
      </c>
      <c r="D3759" s="604" t="s">
        <v>10472</v>
      </c>
      <c r="E3759" s="682" t="s">
        <v>13767</v>
      </c>
      <c r="F3759" s="682"/>
      <c r="G3759" s="603" t="s">
        <v>3</v>
      </c>
      <c r="H3759" s="602">
        <v>1</v>
      </c>
      <c r="I3759" s="601">
        <v>14.47</v>
      </c>
      <c r="J3759" s="601">
        <v>14.47</v>
      </c>
    </row>
    <row r="3760" spans="1:10" ht="24" customHeight="1">
      <c r="A3760" s="604" t="s">
        <v>13666</v>
      </c>
      <c r="B3760" s="605" t="s">
        <v>13766</v>
      </c>
      <c r="C3760" s="604" t="s">
        <v>20</v>
      </c>
      <c r="D3760" s="604" t="s">
        <v>12079</v>
      </c>
      <c r="E3760" s="682" t="s">
        <v>13765</v>
      </c>
      <c r="F3760" s="682"/>
      <c r="G3760" s="603" t="s">
        <v>3</v>
      </c>
      <c r="H3760" s="602">
        <v>1</v>
      </c>
      <c r="I3760" s="601">
        <v>0.06</v>
      </c>
      <c r="J3760" s="601">
        <v>0.06</v>
      </c>
    </row>
    <row r="3761" spans="1:10" ht="24" customHeight="1">
      <c r="A3761" s="604" t="s">
        <v>13666</v>
      </c>
      <c r="B3761" s="605" t="s">
        <v>13764</v>
      </c>
      <c r="C3761" s="604" t="s">
        <v>20</v>
      </c>
      <c r="D3761" s="604" t="s">
        <v>12694</v>
      </c>
      <c r="E3761" s="682" t="s">
        <v>13763</v>
      </c>
      <c r="F3761" s="682"/>
      <c r="G3761" s="603" t="s">
        <v>3</v>
      </c>
      <c r="H3761" s="602">
        <v>1</v>
      </c>
      <c r="I3761" s="601">
        <v>0.71</v>
      </c>
      <c r="J3761" s="601">
        <v>0.71</v>
      </c>
    </row>
    <row r="3762" spans="1:10" ht="25.5">
      <c r="A3762" s="600"/>
      <c r="B3762" s="600"/>
      <c r="C3762" s="600"/>
      <c r="D3762" s="600"/>
      <c r="E3762" s="600" t="s">
        <v>13662</v>
      </c>
      <c r="F3762" s="599">
        <v>7.9756600999999998</v>
      </c>
      <c r="G3762" s="600" t="s">
        <v>13661</v>
      </c>
      <c r="H3762" s="599">
        <v>6.7</v>
      </c>
      <c r="I3762" s="600" t="s">
        <v>13660</v>
      </c>
      <c r="J3762" s="599">
        <v>14.68</v>
      </c>
    </row>
    <row r="3763" spans="1:10" ht="15" thickBot="1">
      <c r="A3763" s="600"/>
      <c r="B3763" s="600"/>
      <c r="C3763" s="600"/>
      <c r="D3763" s="600"/>
      <c r="E3763" s="600" t="s">
        <v>13659</v>
      </c>
      <c r="F3763" s="599">
        <v>5.12</v>
      </c>
      <c r="G3763" s="600"/>
      <c r="H3763" s="683" t="s">
        <v>13658</v>
      </c>
      <c r="I3763" s="683"/>
      <c r="J3763" s="599">
        <v>23.61</v>
      </c>
    </row>
    <row r="3764" spans="1:10" ht="0.95" customHeight="1" thickTop="1">
      <c r="A3764" s="598"/>
      <c r="B3764" s="598"/>
      <c r="C3764" s="598"/>
      <c r="D3764" s="598"/>
      <c r="E3764" s="598"/>
      <c r="F3764" s="598"/>
      <c r="G3764" s="598"/>
      <c r="H3764" s="598"/>
      <c r="I3764" s="598"/>
      <c r="J3764" s="598"/>
    </row>
    <row r="3765" spans="1:10" ht="18" customHeight="1">
      <c r="A3765" s="613"/>
      <c r="B3765" s="611" t="s">
        <v>13677</v>
      </c>
      <c r="C3765" s="613" t="s">
        <v>13676</v>
      </c>
      <c r="D3765" s="613" t="s">
        <v>13675</v>
      </c>
      <c r="E3765" s="684" t="s">
        <v>13674</v>
      </c>
      <c r="F3765" s="684"/>
      <c r="G3765" s="612" t="s">
        <v>13673</v>
      </c>
      <c r="H3765" s="611" t="s">
        <v>13672</v>
      </c>
      <c r="I3765" s="611" t="s">
        <v>13671</v>
      </c>
      <c r="J3765" s="611" t="s">
        <v>13670</v>
      </c>
    </row>
    <row r="3766" spans="1:10" ht="36" customHeight="1">
      <c r="A3766" s="609" t="s">
        <v>13669</v>
      </c>
      <c r="B3766" s="610" t="s">
        <v>13820</v>
      </c>
      <c r="C3766" s="609" t="s">
        <v>20</v>
      </c>
      <c r="D3766" s="609" t="s">
        <v>4015</v>
      </c>
      <c r="E3766" s="685" t="s">
        <v>13703</v>
      </c>
      <c r="F3766" s="685"/>
      <c r="G3766" s="608" t="s">
        <v>1</v>
      </c>
      <c r="H3766" s="607">
        <v>1</v>
      </c>
      <c r="I3766" s="606">
        <v>29.76</v>
      </c>
      <c r="J3766" s="606">
        <v>29.76</v>
      </c>
    </row>
    <row r="3767" spans="1:10" ht="24" customHeight="1">
      <c r="A3767" s="617" t="s">
        <v>13683</v>
      </c>
      <c r="B3767" s="618" t="s">
        <v>13702</v>
      </c>
      <c r="C3767" s="617" t="s">
        <v>20</v>
      </c>
      <c r="D3767" s="617" t="s">
        <v>7677</v>
      </c>
      <c r="E3767" s="686" t="s">
        <v>13690</v>
      </c>
      <c r="F3767" s="686"/>
      <c r="G3767" s="616" t="s">
        <v>3</v>
      </c>
      <c r="H3767" s="615">
        <v>0.55500000000000005</v>
      </c>
      <c r="I3767" s="614">
        <v>18.3</v>
      </c>
      <c r="J3767" s="614">
        <v>10.15</v>
      </c>
    </row>
    <row r="3768" spans="1:10" ht="24" customHeight="1">
      <c r="A3768" s="617" t="s">
        <v>13683</v>
      </c>
      <c r="B3768" s="618" t="s">
        <v>13701</v>
      </c>
      <c r="C3768" s="617" t="s">
        <v>20</v>
      </c>
      <c r="D3768" s="617" t="s">
        <v>7662</v>
      </c>
      <c r="E3768" s="686" t="s">
        <v>13690</v>
      </c>
      <c r="F3768" s="686"/>
      <c r="G3768" s="616" t="s">
        <v>3</v>
      </c>
      <c r="H3768" s="615">
        <v>0.55500000000000005</v>
      </c>
      <c r="I3768" s="614">
        <v>14</v>
      </c>
      <c r="J3768" s="614">
        <v>7.77</v>
      </c>
    </row>
    <row r="3769" spans="1:10" ht="24" customHeight="1">
      <c r="A3769" s="604" t="s">
        <v>13666</v>
      </c>
      <c r="B3769" s="605" t="s">
        <v>13818</v>
      </c>
      <c r="C3769" s="604" t="s">
        <v>20</v>
      </c>
      <c r="D3769" s="604" t="s">
        <v>10484</v>
      </c>
      <c r="E3769" s="682" t="s">
        <v>13664</v>
      </c>
      <c r="F3769" s="682"/>
      <c r="G3769" s="603" t="s">
        <v>1</v>
      </c>
      <c r="H3769" s="602">
        <v>1</v>
      </c>
      <c r="I3769" s="601">
        <v>6.32</v>
      </c>
      <c r="J3769" s="601">
        <v>6.32</v>
      </c>
    </row>
    <row r="3770" spans="1:10" ht="24" customHeight="1">
      <c r="A3770" s="604" t="s">
        <v>13666</v>
      </c>
      <c r="B3770" s="605" t="s">
        <v>13705</v>
      </c>
      <c r="C3770" s="604" t="s">
        <v>20</v>
      </c>
      <c r="D3770" s="604" t="s">
        <v>12643</v>
      </c>
      <c r="E3770" s="682" t="s">
        <v>13664</v>
      </c>
      <c r="F3770" s="682"/>
      <c r="G3770" s="603" t="s">
        <v>1</v>
      </c>
      <c r="H3770" s="602">
        <v>1</v>
      </c>
      <c r="I3770" s="601">
        <v>5.52</v>
      </c>
      <c r="J3770" s="601">
        <v>5.52</v>
      </c>
    </row>
    <row r="3771" spans="1:10" ht="25.5">
      <c r="A3771" s="600"/>
      <c r="B3771" s="600"/>
      <c r="C3771" s="600"/>
      <c r="D3771" s="600"/>
      <c r="E3771" s="600" t="s">
        <v>13662</v>
      </c>
      <c r="F3771" s="599">
        <v>7.4377920243398883</v>
      </c>
      <c r="G3771" s="600" t="s">
        <v>13661</v>
      </c>
      <c r="H3771" s="599">
        <v>6.25</v>
      </c>
      <c r="I3771" s="600" t="s">
        <v>13660</v>
      </c>
      <c r="J3771" s="599">
        <v>13.69</v>
      </c>
    </row>
    <row r="3772" spans="1:10" ht="15" thickBot="1">
      <c r="A3772" s="600"/>
      <c r="B3772" s="600"/>
      <c r="C3772" s="600"/>
      <c r="D3772" s="600"/>
      <c r="E3772" s="600" t="s">
        <v>13659</v>
      </c>
      <c r="F3772" s="599">
        <v>8.24</v>
      </c>
      <c r="G3772" s="600"/>
      <c r="H3772" s="683" t="s">
        <v>13658</v>
      </c>
      <c r="I3772" s="683"/>
      <c r="J3772" s="599">
        <v>38</v>
      </c>
    </row>
    <row r="3773" spans="1:10" ht="0.95" customHeight="1" thickTop="1">
      <c r="A3773" s="598"/>
      <c r="B3773" s="598"/>
      <c r="C3773" s="598"/>
      <c r="D3773" s="598"/>
      <c r="E3773" s="598"/>
      <c r="F3773" s="598"/>
      <c r="G3773" s="598"/>
      <c r="H3773" s="598"/>
      <c r="I3773" s="598"/>
      <c r="J3773" s="598"/>
    </row>
    <row r="3774" spans="1:10" ht="18" customHeight="1">
      <c r="A3774" s="613"/>
      <c r="B3774" s="611" t="s">
        <v>13677</v>
      </c>
      <c r="C3774" s="613" t="s">
        <v>13676</v>
      </c>
      <c r="D3774" s="613" t="s">
        <v>13675</v>
      </c>
      <c r="E3774" s="684" t="s">
        <v>13674</v>
      </c>
      <c r="F3774" s="684"/>
      <c r="G3774" s="612" t="s">
        <v>13673</v>
      </c>
      <c r="H3774" s="611" t="s">
        <v>13672</v>
      </c>
      <c r="I3774" s="611" t="s">
        <v>13671</v>
      </c>
      <c r="J3774" s="611" t="s">
        <v>13670</v>
      </c>
    </row>
    <row r="3775" spans="1:10" ht="36" customHeight="1">
      <c r="A3775" s="609" t="s">
        <v>13669</v>
      </c>
      <c r="B3775" s="610" t="s">
        <v>13819</v>
      </c>
      <c r="C3775" s="609" t="s">
        <v>20</v>
      </c>
      <c r="D3775" s="609" t="s">
        <v>3941</v>
      </c>
      <c r="E3775" s="685" t="s">
        <v>13703</v>
      </c>
      <c r="F3775" s="685"/>
      <c r="G3775" s="608" t="s">
        <v>1</v>
      </c>
      <c r="H3775" s="607">
        <v>1</v>
      </c>
      <c r="I3775" s="606">
        <v>16.260000000000002</v>
      </c>
      <c r="J3775" s="606">
        <v>16.260000000000002</v>
      </c>
    </row>
    <row r="3776" spans="1:10" ht="24" customHeight="1">
      <c r="A3776" s="617" t="s">
        <v>13683</v>
      </c>
      <c r="B3776" s="618" t="s">
        <v>13702</v>
      </c>
      <c r="C3776" s="617" t="s">
        <v>20</v>
      </c>
      <c r="D3776" s="617" t="s">
        <v>7677</v>
      </c>
      <c r="E3776" s="686" t="s">
        <v>13690</v>
      </c>
      <c r="F3776" s="686"/>
      <c r="G3776" s="616" t="s">
        <v>3</v>
      </c>
      <c r="H3776" s="615">
        <v>0.308</v>
      </c>
      <c r="I3776" s="614">
        <v>18.3</v>
      </c>
      <c r="J3776" s="614">
        <v>5.63</v>
      </c>
    </row>
    <row r="3777" spans="1:10" ht="24" customHeight="1">
      <c r="A3777" s="617" t="s">
        <v>13683</v>
      </c>
      <c r="B3777" s="618" t="s">
        <v>13701</v>
      </c>
      <c r="C3777" s="617" t="s">
        <v>20</v>
      </c>
      <c r="D3777" s="617" t="s">
        <v>7662</v>
      </c>
      <c r="E3777" s="686" t="s">
        <v>13690</v>
      </c>
      <c r="F3777" s="686"/>
      <c r="G3777" s="616" t="s">
        <v>3</v>
      </c>
      <c r="H3777" s="615">
        <v>0.308</v>
      </c>
      <c r="I3777" s="614">
        <v>14</v>
      </c>
      <c r="J3777" s="614">
        <v>4.3099999999999996</v>
      </c>
    </row>
    <row r="3778" spans="1:10" ht="24" customHeight="1">
      <c r="A3778" s="604" t="s">
        <v>13666</v>
      </c>
      <c r="B3778" s="605" t="s">
        <v>13818</v>
      </c>
      <c r="C3778" s="604" t="s">
        <v>20</v>
      </c>
      <c r="D3778" s="604" t="s">
        <v>10484</v>
      </c>
      <c r="E3778" s="682" t="s">
        <v>13664</v>
      </c>
      <c r="F3778" s="682"/>
      <c r="G3778" s="603" t="s">
        <v>1</v>
      </c>
      <c r="H3778" s="602">
        <v>1</v>
      </c>
      <c r="I3778" s="601">
        <v>6.32</v>
      </c>
      <c r="J3778" s="601">
        <v>6.32</v>
      </c>
    </row>
    <row r="3779" spans="1:10" ht="25.5">
      <c r="A3779" s="600"/>
      <c r="B3779" s="600"/>
      <c r="C3779" s="600"/>
      <c r="D3779" s="600"/>
      <c r="E3779" s="600" t="s">
        <v>13662</v>
      </c>
      <c r="F3779" s="599">
        <v>4.1236553297837659</v>
      </c>
      <c r="G3779" s="600" t="s">
        <v>13661</v>
      </c>
      <c r="H3779" s="599">
        <v>3.47</v>
      </c>
      <c r="I3779" s="600" t="s">
        <v>13660</v>
      </c>
      <c r="J3779" s="599">
        <v>7.59</v>
      </c>
    </row>
    <row r="3780" spans="1:10" ht="15" thickBot="1">
      <c r="A3780" s="600"/>
      <c r="B3780" s="600"/>
      <c r="C3780" s="600"/>
      <c r="D3780" s="600"/>
      <c r="E3780" s="600" t="s">
        <v>13659</v>
      </c>
      <c r="F3780" s="599">
        <v>4.5</v>
      </c>
      <c r="G3780" s="600"/>
      <c r="H3780" s="683" t="s">
        <v>13658</v>
      </c>
      <c r="I3780" s="683"/>
      <c r="J3780" s="599">
        <v>20.76</v>
      </c>
    </row>
    <row r="3781" spans="1:10" ht="0.95" customHeight="1" thickTop="1">
      <c r="A3781" s="598"/>
      <c r="B3781" s="598"/>
      <c r="C3781" s="598"/>
      <c r="D3781" s="598"/>
      <c r="E3781" s="598"/>
      <c r="F3781" s="598"/>
      <c r="G3781" s="598"/>
      <c r="H3781" s="598"/>
      <c r="I3781" s="598"/>
      <c r="J3781" s="598"/>
    </row>
    <row r="3782" spans="1:10" ht="18" customHeight="1">
      <c r="A3782" s="613"/>
      <c r="B3782" s="611" t="s">
        <v>13677</v>
      </c>
      <c r="C3782" s="613" t="s">
        <v>13676</v>
      </c>
      <c r="D3782" s="613" t="s">
        <v>13675</v>
      </c>
      <c r="E3782" s="684" t="s">
        <v>13674</v>
      </c>
      <c r="F3782" s="684"/>
      <c r="G3782" s="612" t="s">
        <v>13673</v>
      </c>
      <c r="H3782" s="611" t="s">
        <v>13672</v>
      </c>
      <c r="I3782" s="611" t="s">
        <v>13671</v>
      </c>
      <c r="J3782" s="611" t="s">
        <v>13670</v>
      </c>
    </row>
    <row r="3783" spans="1:10" ht="36" customHeight="1">
      <c r="A3783" s="609" t="s">
        <v>13669</v>
      </c>
      <c r="B3783" s="610" t="s">
        <v>13817</v>
      </c>
      <c r="C3783" s="609" t="s">
        <v>20</v>
      </c>
      <c r="D3783" s="609" t="s">
        <v>3939</v>
      </c>
      <c r="E3783" s="685" t="s">
        <v>13703</v>
      </c>
      <c r="F3783" s="685"/>
      <c r="G3783" s="608" t="s">
        <v>1</v>
      </c>
      <c r="H3783" s="607">
        <v>1</v>
      </c>
      <c r="I3783" s="606">
        <v>12.11</v>
      </c>
      <c r="J3783" s="606">
        <v>12.11</v>
      </c>
    </row>
    <row r="3784" spans="1:10" ht="24" customHeight="1">
      <c r="A3784" s="617" t="s">
        <v>13683</v>
      </c>
      <c r="B3784" s="618" t="s">
        <v>13702</v>
      </c>
      <c r="C3784" s="617" t="s">
        <v>20</v>
      </c>
      <c r="D3784" s="617" t="s">
        <v>7677</v>
      </c>
      <c r="E3784" s="686" t="s">
        <v>13690</v>
      </c>
      <c r="F3784" s="686"/>
      <c r="G3784" s="616" t="s">
        <v>3</v>
      </c>
      <c r="H3784" s="615">
        <v>0.22500000000000001</v>
      </c>
      <c r="I3784" s="614">
        <v>18.3</v>
      </c>
      <c r="J3784" s="614">
        <v>4.1100000000000003</v>
      </c>
    </row>
    <row r="3785" spans="1:10" ht="24" customHeight="1">
      <c r="A3785" s="617" t="s">
        <v>13683</v>
      </c>
      <c r="B3785" s="618" t="s">
        <v>13701</v>
      </c>
      <c r="C3785" s="617" t="s">
        <v>20</v>
      </c>
      <c r="D3785" s="617" t="s">
        <v>7662</v>
      </c>
      <c r="E3785" s="686" t="s">
        <v>13690</v>
      </c>
      <c r="F3785" s="686"/>
      <c r="G3785" s="616" t="s">
        <v>3</v>
      </c>
      <c r="H3785" s="615">
        <v>0.22500000000000001</v>
      </c>
      <c r="I3785" s="614">
        <v>14</v>
      </c>
      <c r="J3785" s="614">
        <v>3.15</v>
      </c>
    </row>
    <row r="3786" spans="1:10" ht="24" customHeight="1">
      <c r="A3786" s="604" t="s">
        <v>13666</v>
      </c>
      <c r="B3786" s="605" t="s">
        <v>13815</v>
      </c>
      <c r="C3786" s="604" t="s">
        <v>20</v>
      </c>
      <c r="D3786" s="604" t="s">
        <v>10490</v>
      </c>
      <c r="E3786" s="682" t="s">
        <v>13664</v>
      </c>
      <c r="F3786" s="682"/>
      <c r="G3786" s="603" t="s">
        <v>1</v>
      </c>
      <c r="H3786" s="602">
        <v>1</v>
      </c>
      <c r="I3786" s="601">
        <v>4.8499999999999996</v>
      </c>
      <c r="J3786" s="601">
        <v>4.8499999999999996</v>
      </c>
    </row>
    <row r="3787" spans="1:10" ht="25.5">
      <c r="A3787" s="600"/>
      <c r="B3787" s="600"/>
      <c r="C3787" s="600"/>
      <c r="D3787" s="600"/>
      <c r="E3787" s="600" t="s">
        <v>13662</v>
      </c>
      <c r="F3787" s="599">
        <v>3.0153210909486039</v>
      </c>
      <c r="G3787" s="600" t="s">
        <v>13661</v>
      </c>
      <c r="H3787" s="599">
        <v>2.5299999999999998</v>
      </c>
      <c r="I3787" s="600" t="s">
        <v>13660</v>
      </c>
      <c r="J3787" s="599">
        <v>5.55</v>
      </c>
    </row>
    <row r="3788" spans="1:10" ht="15" thickBot="1">
      <c r="A3788" s="600"/>
      <c r="B3788" s="600"/>
      <c r="C3788" s="600"/>
      <c r="D3788" s="600"/>
      <c r="E3788" s="600" t="s">
        <v>13659</v>
      </c>
      <c r="F3788" s="599">
        <v>3.35</v>
      </c>
      <c r="G3788" s="600"/>
      <c r="H3788" s="683" t="s">
        <v>13658</v>
      </c>
      <c r="I3788" s="683"/>
      <c r="J3788" s="599">
        <v>15.46</v>
      </c>
    </row>
    <row r="3789" spans="1:10" ht="0.95" customHeight="1" thickTop="1">
      <c r="A3789" s="598"/>
      <c r="B3789" s="598"/>
      <c r="C3789" s="598"/>
      <c r="D3789" s="598"/>
      <c r="E3789" s="598"/>
      <c r="F3789" s="598"/>
      <c r="G3789" s="598"/>
      <c r="H3789" s="598"/>
      <c r="I3789" s="598"/>
      <c r="J3789" s="598"/>
    </row>
    <row r="3790" spans="1:10" ht="18" customHeight="1">
      <c r="A3790" s="613"/>
      <c r="B3790" s="611" t="s">
        <v>13677</v>
      </c>
      <c r="C3790" s="613" t="s">
        <v>13676</v>
      </c>
      <c r="D3790" s="613" t="s">
        <v>13675</v>
      </c>
      <c r="E3790" s="684" t="s">
        <v>13674</v>
      </c>
      <c r="F3790" s="684"/>
      <c r="G3790" s="612" t="s">
        <v>13673</v>
      </c>
      <c r="H3790" s="611" t="s">
        <v>13672</v>
      </c>
      <c r="I3790" s="611" t="s">
        <v>13671</v>
      </c>
      <c r="J3790" s="611" t="s">
        <v>13670</v>
      </c>
    </row>
    <row r="3791" spans="1:10" ht="36" customHeight="1">
      <c r="A3791" s="609" t="s">
        <v>13669</v>
      </c>
      <c r="B3791" s="610" t="s">
        <v>13816</v>
      </c>
      <c r="C3791" s="609" t="s">
        <v>20</v>
      </c>
      <c r="D3791" s="609" t="s">
        <v>3945</v>
      </c>
      <c r="E3791" s="685" t="s">
        <v>13703</v>
      </c>
      <c r="F3791" s="685"/>
      <c r="G3791" s="608" t="s">
        <v>1</v>
      </c>
      <c r="H3791" s="607">
        <v>1</v>
      </c>
      <c r="I3791" s="606">
        <v>22.29</v>
      </c>
      <c r="J3791" s="606">
        <v>22.29</v>
      </c>
    </row>
    <row r="3792" spans="1:10" ht="24" customHeight="1">
      <c r="A3792" s="617" t="s">
        <v>13683</v>
      </c>
      <c r="B3792" s="618" t="s">
        <v>13702</v>
      </c>
      <c r="C3792" s="617" t="s">
        <v>20</v>
      </c>
      <c r="D3792" s="617" t="s">
        <v>7677</v>
      </c>
      <c r="E3792" s="686" t="s">
        <v>13690</v>
      </c>
      <c r="F3792" s="686"/>
      <c r="G3792" s="616" t="s">
        <v>3</v>
      </c>
      <c r="H3792" s="615">
        <v>0.39</v>
      </c>
      <c r="I3792" s="614">
        <v>18.3</v>
      </c>
      <c r="J3792" s="614">
        <v>7.13</v>
      </c>
    </row>
    <row r="3793" spans="1:10" ht="24" customHeight="1">
      <c r="A3793" s="617" t="s">
        <v>13683</v>
      </c>
      <c r="B3793" s="618" t="s">
        <v>13701</v>
      </c>
      <c r="C3793" s="617" t="s">
        <v>20</v>
      </c>
      <c r="D3793" s="617" t="s">
        <v>7662</v>
      </c>
      <c r="E3793" s="686" t="s">
        <v>13690</v>
      </c>
      <c r="F3793" s="686"/>
      <c r="G3793" s="616" t="s">
        <v>3</v>
      </c>
      <c r="H3793" s="615">
        <v>0.39</v>
      </c>
      <c r="I3793" s="614">
        <v>14</v>
      </c>
      <c r="J3793" s="614">
        <v>5.46</v>
      </c>
    </row>
    <row r="3794" spans="1:10" ht="24" customHeight="1">
      <c r="A3794" s="604" t="s">
        <v>13666</v>
      </c>
      <c r="B3794" s="605" t="s">
        <v>13815</v>
      </c>
      <c r="C3794" s="604" t="s">
        <v>20</v>
      </c>
      <c r="D3794" s="604" t="s">
        <v>10490</v>
      </c>
      <c r="E3794" s="682" t="s">
        <v>13664</v>
      </c>
      <c r="F3794" s="682"/>
      <c r="G3794" s="603" t="s">
        <v>1</v>
      </c>
      <c r="H3794" s="602">
        <v>2</v>
      </c>
      <c r="I3794" s="601">
        <v>4.8499999999999996</v>
      </c>
      <c r="J3794" s="601">
        <v>9.6999999999999993</v>
      </c>
    </row>
    <row r="3795" spans="1:10" ht="25.5">
      <c r="A3795" s="600"/>
      <c r="B3795" s="600"/>
      <c r="C3795" s="600"/>
      <c r="D3795" s="600"/>
      <c r="E3795" s="600" t="s">
        <v>13662</v>
      </c>
      <c r="F3795" s="599">
        <v>5.2265565576442468</v>
      </c>
      <c r="G3795" s="600" t="s">
        <v>13661</v>
      </c>
      <c r="H3795" s="599">
        <v>4.3899999999999997</v>
      </c>
      <c r="I3795" s="600" t="s">
        <v>13660</v>
      </c>
      <c r="J3795" s="599">
        <v>9.6199999999999992</v>
      </c>
    </row>
    <row r="3796" spans="1:10" ht="15" thickBot="1">
      <c r="A3796" s="600"/>
      <c r="B3796" s="600"/>
      <c r="C3796" s="600"/>
      <c r="D3796" s="600"/>
      <c r="E3796" s="600" t="s">
        <v>13659</v>
      </c>
      <c r="F3796" s="599">
        <v>6.17</v>
      </c>
      <c r="G3796" s="600"/>
      <c r="H3796" s="683" t="s">
        <v>13658</v>
      </c>
      <c r="I3796" s="683"/>
      <c r="J3796" s="599">
        <v>28.46</v>
      </c>
    </row>
    <row r="3797" spans="1:10" ht="0.95" customHeight="1" thickTop="1">
      <c r="A3797" s="598"/>
      <c r="B3797" s="598"/>
      <c r="C3797" s="598"/>
      <c r="D3797" s="598"/>
      <c r="E3797" s="598"/>
      <c r="F3797" s="598"/>
      <c r="G3797" s="598"/>
      <c r="H3797" s="598"/>
      <c r="I3797" s="598"/>
      <c r="J3797" s="598"/>
    </row>
    <row r="3798" spans="1:10" ht="18" customHeight="1">
      <c r="A3798" s="613"/>
      <c r="B3798" s="611" t="s">
        <v>13677</v>
      </c>
      <c r="C3798" s="613" t="s">
        <v>13676</v>
      </c>
      <c r="D3798" s="613" t="s">
        <v>13675</v>
      </c>
      <c r="E3798" s="684" t="s">
        <v>13674</v>
      </c>
      <c r="F3798" s="684"/>
      <c r="G3798" s="612" t="s">
        <v>13673</v>
      </c>
      <c r="H3798" s="611" t="s">
        <v>13672</v>
      </c>
      <c r="I3798" s="611" t="s">
        <v>13671</v>
      </c>
      <c r="J3798" s="611" t="s">
        <v>13670</v>
      </c>
    </row>
    <row r="3799" spans="1:10" ht="24" customHeight="1">
      <c r="A3799" s="609" t="s">
        <v>13669</v>
      </c>
      <c r="B3799" s="610" t="s">
        <v>13814</v>
      </c>
      <c r="C3799" s="609" t="s">
        <v>20</v>
      </c>
      <c r="D3799" s="609" t="s">
        <v>7731</v>
      </c>
      <c r="E3799" s="685" t="s">
        <v>13690</v>
      </c>
      <c r="F3799" s="685"/>
      <c r="G3799" s="608" t="s">
        <v>3</v>
      </c>
      <c r="H3799" s="607">
        <v>1</v>
      </c>
      <c r="I3799" s="606">
        <v>17.07</v>
      </c>
      <c r="J3799" s="606">
        <v>17.07</v>
      </c>
    </row>
    <row r="3800" spans="1:10" ht="24" customHeight="1">
      <c r="A3800" s="617" t="s">
        <v>13683</v>
      </c>
      <c r="B3800" s="618" t="s">
        <v>13813</v>
      </c>
      <c r="C3800" s="617" t="s">
        <v>20</v>
      </c>
      <c r="D3800" s="617" t="s">
        <v>7833</v>
      </c>
      <c r="E3800" s="686" t="s">
        <v>13690</v>
      </c>
      <c r="F3800" s="686"/>
      <c r="G3800" s="616" t="s">
        <v>3</v>
      </c>
      <c r="H3800" s="615">
        <v>1</v>
      </c>
      <c r="I3800" s="614">
        <v>0.04</v>
      </c>
      <c r="J3800" s="614">
        <v>0.04</v>
      </c>
    </row>
    <row r="3801" spans="1:10" ht="24" customHeight="1">
      <c r="A3801" s="604" t="s">
        <v>13666</v>
      </c>
      <c r="B3801" s="605" t="s">
        <v>13773</v>
      </c>
      <c r="C3801" s="604" t="s">
        <v>20</v>
      </c>
      <c r="D3801" s="604" t="s">
        <v>8243</v>
      </c>
      <c r="E3801" s="682" t="s">
        <v>13769</v>
      </c>
      <c r="F3801" s="682"/>
      <c r="G3801" s="603" t="s">
        <v>3</v>
      </c>
      <c r="H3801" s="602">
        <v>1</v>
      </c>
      <c r="I3801" s="601">
        <v>0.96</v>
      </c>
      <c r="J3801" s="601">
        <v>0.96</v>
      </c>
    </row>
    <row r="3802" spans="1:10" ht="24" customHeight="1">
      <c r="A3802" s="604" t="s">
        <v>13666</v>
      </c>
      <c r="B3802" s="605" t="s">
        <v>13812</v>
      </c>
      <c r="C3802" s="604" t="s">
        <v>20</v>
      </c>
      <c r="D3802" s="604" t="s">
        <v>10080</v>
      </c>
      <c r="E3802" s="682" t="s">
        <v>13678</v>
      </c>
      <c r="F3802" s="682"/>
      <c r="G3802" s="603" t="s">
        <v>3</v>
      </c>
      <c r="H3802" s="602">
        <v>1</v>
      </c>
      <c r="I3802" s="601">
        <v>0.95</v>
      </c>
      <c r="J3802" s="601">
        <v>0.95</v>
      </c>
    </row>
    <row r="3803" spans="1:10" ht="24" customHeight="1">
      <c r="A3803" s="604" t="s">
        <v>13666</v>
      </c>
      <c r="B3803" s="605" t="s">
        <v>13811</v>
      </c>
      <c r="C3803" s="604" t="s">
        <v>20</v>
      </c>
      <c r="D3803" s="604" t="s">
        <v>10222</v>
      </c>
      <c r="E3803" s="682" t="s">
        <v>13678</v>
      </c>
      <c r="F3803" s="682"/>
      <c r="G3803" s="603" t="s">
        <v>3</v>
      </c>
      <c r="H3803" s="602">
        <v>1</v>
      </c>
      <c r="I3803" s="601">
        <v>0.57999999999999996</v>
      </c>
      <c r="J3803" s="601">
        <v>0.57999999999999996</v>
      </c>
    </row>
    <row r="3804" spans="1:10" ht="24" customHeight="1">
      <c r="A3804" s="604" t="s">
        <v>13666</v>
      </c>
      <c r="B3804" s="605" t="s">
        <v>13770</v>
      </c>
      <c r="C3804" s="604" t="s">
        <v>20</v>
      </c>
      <c r="D3804" s="604" t="s">
        <v>10155</v>
      </c>
      <c r="E3804" s="682" t="s">
        <v>13769</v>
      </c>
      <c r="F3804" s="682"/>
      <c r="G3804" s="603" t="s">
        <v>3</v>
      </c>
      <c r="H3804" s="602">
        <v>1</v>
      </c>
      <c r="I3804" s="601">
        <v>0.55000000000000004</v>
      </c>
      <c r="J3804" s="601">
        <v>0.55000000000000004</v>
      </c>
    </row>
    <row r="3805" spans="1:10" ht="24" customHeight="1">
      <c r="A3805" s="604" t="s">
        <v>13666</v>
      </c>
      <c r="B3805" s="605" t="s">
        <v>13810</v>
      </c>
      <c r="C3805" s="604" t="s">
        <v>20</v>
      </c>
      <c r="D3805" s="604" t="s">
        <v>10528</v>
      </c>
      <c r="E3805" s="682" t="s">
        <v>13767</v>
      </c>
      <c r="F3805" s="682"/>
      <c r="G3805" s="603" t="s">
        <v>3</v>
      </c>
      <c r="H3805" s="602">
        <v>1</v>
      </c>
      <c r="I3805" s="601">
        <v>13.22</v>
      </c>
      <c r="J3805" s="601">
        <v>13.22</v>
      </c>
    </row>
    <row r="3806" spans="1:10" ht="24" customHeight="1">
      <c r="A3806" s="604" t="s">
        <v>13666</v>
      </c>
      <c r="B3806" s="605" t="s">
        <v>13766</v>
      </c>
      <c r="C3806" s="604" t="s">
        <v>20</v>
      </c>
      <c r="D3806" s="604" t="s">
        <v>12079</v>
      </c>
      <c r="E3806" s="682" t="s">
        <v>13765</v>
      </c>
      <c r="F3806" s="682"/>
      <c r="G3806" s="603" t="s">
        <v>3</v>
      </c>
      <c r="H3806" s="602">
        <v>1</v>
      </c>
      <c r="I3806" s="601">
        <v>0.06</v>
      </c>
      <c r="J3806" s="601">
        <v>0.06</v>
      </c>
    </row>
    <row r="3807" spans="1:10" ht="24" customHeight="1">
      <c r="A3807" s="604" t="s">
        <v>13666</v>
      </c>
      <c r="B3807" s="605" t="s">
        <v>13764</v>
      </c>
      <c r="C3807" s="604" t="s">
        <v>20</v>
      </c>
      <c r="D3807" s="604" t="s">
        <v>12694</v>
      </c>
      <c r="E3807" s="682" t="s">
        <v>13763</v>
      </c>
      <c r="F3807" s="682"/>
      <c r="G3807" s="603" t="s">
        <v>3</v>
      </c>
      <c r="H3807" s="602">
        <v>1</v>
      </c>
      <c r="I3807" s="601">
        <v>0.71</v>
      </c>
      <c r="J3807" s="601">
        <v>0.71</v>
      </c>
    </row>
    <row r="3808" spans="1:10" ht="25.5">
      <c r="A3808" s="600"/>
      <c r="B3808" s="600"/>
      <c r="C3808" s="600"/>
      <c r="D3808" s="600"/>
      <c r="E3808" s="600" t="s">
        <v>13662</v>
      </c>
      <c r="F3808" s="599">
        <v>7.2041725999999997</v>
      </c>
      <c r="G3808" s="600" t="s">
        <v>13661</v>
      </c>
      <c r="H3808" s="599">
        <v>6.06</v>
      </c>
      <c r="I3808" s="600" t="s">
        <v>13660</v>
      </c>
      <c r="J3808" s="599">
        <v>13.26</v>
      </c>
    </row>
    <row r="3809" spans="1:10" ht="15" thickBot="1">
      <c r="A3809" s="600"/>
      <c r="B3809" s="600"/>
      <c r="C3809" s="600"/>
      <c r="D3809" s="600"/>
      <c r="E3809" s="600" t="s">
        <v>13659</v>
      </c>
      <c r="F3809" s="599">
        <v>4.72</v>
      </c>
      <c r="G3809" s="600"/>
      <c r="H3809" s="683" t="s">
        <v>13658</v>
      </c>
      <c r="I3809" s="683"/>
      <c r="J3809" s="599">
        <v>21.79</v>
      </c>
    </row>
    <row r="3810" spans="1:10" ht="0.95" customHeight="1" thickTop="1">
      <c r="A3810" s="598"/>
      <c r="B3810" s="598"/>
      <c r="C3810" s="598"/>
      <c r="D3810" s="598"/>
      <c r="E3810" s="598"/>
      <c r="F3810" s="598"/>
      <c r="G3810" s="598"/>
      <c r="H3810" s="598"/>
      <c r="I3810" s="598"/>
      <c r="J3810" s="598"/>
    </row>
    <row r="3811" spans="1:10" ht="18" customHeight="1">
      <c r="A3811" s="613"/>
      <c r="B3811" s="611" t="s">
        <v>13677</v>
      </c>
      <c r="C3811" s="613" t="s">
        <v>13676</v>
      </c>
      <c r="D3811" s="613" t="s">
        <v>13675</v>
      </c>
      <c r="E3811" s="684" t="s">
        <v>13674</v>
      </c>
      <c r="F3811" s="684"/>
      <c r="G3811" s="612" t="s">
        <v>13673</v>
      </c>
      <c r="H3811" s="611" t="s">
        <v>13672</v>
      </c>
      <c r="I3811" s="611" t="s">
        <v>13671</v>
      </c>
      <c r="J3811" s="611" t="s">
        <v>13670</v>
      </c>
    </row>
    <row r="3812" spans="1:10" ht="48" customHeight="1">
      <c r="A3812" s="609" t="s">
        <v>13669</v>
      </c>
      <c r="B3812" s="610" t="s">
        <v>13809</v>
      </c>
      <c r="C3812" s="609" t="s">
        <v>20</v>
      </c>
      <c r="D3812" s="609" t="s">
        <v>1612</v>
      </c>
      <c r="E3812" s="685" t="s">
        <v>13667</v>
      </c>
      <c r="F3812" s="685"/>
      <c r="G3812" s="608" t="s">
        <v>1470</v>
      </c>
      <c r="H3812" s="607">
        <v>1</v>
      </c>
      <c r="I3812" s="606">
        <v>1.45</v>
      </c>
      <c r="J3812" s="606">
        <v>1.45</v>
      </c>
    </row>
    <row r="3813" spans="1:10" ht="48" customHeight="1">
      <c r="A3813" s="617" t="s">
        <v>13683</v>
      </c>
      <c r="B3813" s="618" t="s">
        <v>13807</v>
      </c>
      <c r="C3813" s="617" t="s">
        <v>20</v>
      </c>
      <c r="D3813" s="617" t="s">
        <v>2346</v>
      </c>
      <c r="E3813" s="686" t="s">
        <v>13667</v>
      </c>
      <c r="F3813" s="686"/>
      <c r="G3813" s="616" t="s">
        <v>3</v>
      </c>
      <c r="H3813" s="615">
        <v>1</v>
      </c>
      <c r="I3813" s="614">
        <v>0.02</v>
      </c>
      <c r="J3813" s="614">
        <v>0.02</v>
      </c>
    </row>
    <row r="3814" spans="1:10" ht="48" customHeight="1">
      <c r="A3814" s="617" t="s">
        <v>13683</v>
      </c>
      <c r="B3814" s="618" t="s">
        <v>13808</v>
      </c>
      <c r="C3814" s="617" t="s">
        <v>20</v>
      </c>
      <c r="D3814" s="617" t="s">
        <v>2345</v>
      </c>
      <c r="E3814" s="686" t="s">
        <v>13667</v>
      </c>
      <c r="F3814" s="686"/>
      <c r="G3814" s="616" t="s">
        <v>3</v>
      </c>
      <c r="H3814" s="615">
        <v>1</v>
      </c>
      <c r="I3814" s="614">
        <v>0.19</v>
      </c>
      <c r="J3814" s="614">
        <v>0.19</v>
      </c>
    </row>
    <row r="3815" spans="1:10" ht="48" customHeight="1">
      <c r="A3815" s="617" t="s">
        <v>13683</v>
      </c>
      <c r="B3815" s="618" t="s">
        <v>13806</v>
      </c>
      <c r="C3815" s="617" t="s">
        <v>20</v>
      </c>
      <c r="D3815" s="617" t="s">
        <v>2347</v>
      </c>
      <c r="E3815" s="686" t="s">
        <v>13667</v>
      </c>
      <c r="F3815" s="686"/>
      <c r="G3815" s="616" t="s">
        <v>3</v>
      </c>
      <c r="H3815" s="615">
        <v>1</v>
      </c>
      <c r="I3815" s="614">
        <v>0.27</v>
      </c>
      <c r="J3815" s="614">
        <v>0.27</v>
      </c>
    </row>
    <row r="3816" spans="1:10" ht="48" customHeight="1">
      <c r="A3816" s="617" t="s">
        <v>13683</v>
      </c>
      <c r="B3816" s="618" t="s">
        <v>13804</v>
      </c>
      <c r="C3816" s="617" t="s">
        <v>20</v>
      </c>
      <c r="D3816" s="617" t="s">
        <v>2348</v>
      </c>
      <c r="E3816" s="686" t="s">
        <v>13667</v>
      </c>
      <c r="F3816" s="686"/>
      <c r="G3816" s="616" t="s">
        <v>3</v>
      </c>
      <c r="H3816" s="615">
        <v>1</v>
      </c>
      <c r="I3816" s="614">
        <v>0.97</v>
      </c>
      <c r="J3816" s="614">
        <v>0.97</v>
      </c>
    </row>
    <row r="3817" spans="1:10" ht="25.5">
      <c r="A3817" s="600"/>
      <c r="B3817" s="600"/>
      <c r="C3817" s="600"/>
      <c r="D3817" s="600"/>
      <c r="E3817" s="600" t="s">
        <v>13662</v>
      </c>
      <c r="F3817" s="599">
        <v>0</v>
      </c>
      <c r="G3817" s="600" t="s">
        <v>13661</v>
      </c>
      <c r="H3817" s="599">
        <v>0</v>
      </c>
      <c r="I3817" s="600" t="s">
        <v>13660</v>
      </c>
      <c r="J3817" s="599">
        <v>0</v>
      </c>
    </row>
    <row r="3818" spans="1:10" ht="15" thickBot="1">
      <c r="A3818" s="600"/>
      <c r="B3818" s="600"/>
      <c r="C3818" s="600"/>
      <c r="D3818" s="600"/>
      <c r="E3818" s="600" t="s">
        <v>13659</v>
      </c>
      <c r="F3818" s="599">
        <v>0.4</v>
      </c>
      <c r="G3818" s="600"/>
      <c r="H3818" s="683" t="s">
        <v>13658</v>
      </c>
      <c r="I3818" s="683"/>
      <c r="J3818" s="599">
        <v>1.85</v>
      </c>
    </row>
    <row r="3819" spans="1:10" ht="0.95" customHeight="1" thickTop="1">
      <c r="A3819" s="598"/>
      <c r="B3819" s="598"/>
      <c r="C3819" s="598"/>
      <c r="D3819" s="598"/>
      <c r="E3819" s="598"/>
      <c r="F3819" s="598"/>
      <c r="G3819" s="598"/>
      <c r="H3819" s="598"/>
      <c r="I3819" s="598"/>
      <c r="J3819" s="598"/>
    </row>
    <row r="3820" spans="1:10" ht="18" customHeight="1">
      <c r="A3820" s="613"/>
      <c r="B3820" s="611" t="s">
        <v>13677</v>
      </c>
      <c r="C3820" s="613" t="s">
        <v>13676</v>
      </c>
      <c r="D3820" s="613" t="s">
        <v>13675</v>
      </c>
      <c r="E3820" s="684" t="s">
        <v>13674</v>
      </c>
      <c r="F3820" s="684"/>
      <c r="G3820" s="612" t="s">
        <v>13673</v>
      </c>
      <c r="H3820" s="611" t="s">
        <v>13672</v>
      </c>
      <c r="I3820" s="611" t="s">
        <v>13671</v>
      </c>
      <c r="J3820" s="611" t="s">
        <v>13670</v>
      </c>
    </row>
    <row r="3821" spans="1:10" ht="48" customHeight="1">
      <c r="A3821" s="609" t="s">
        <v>13669</v>
      </c>
      <c r="B3821" s="610" t="s">
        <v>13808</v>
      </c>
      <c r="C3821" s="609" t="s">
        <v>20</v>
      </c>
      <c r="D3821" s="609" t="s">
        <v>2345</v>
      </c>
      <c r="E3821" s="685" t="s">
        <v>13667</v>
      </c>
      <c r="F3821" s="685"/>
      <c r="G3821" s="608" t="s">
        <v>3</v>
      </c>
      <c r="H3821" s="607">
        <v>1</v>
      </c>
      <c r="I3821" s="606">
        <v>0.19</v>
      </c>
      <c r="J3821" s="606">
        <v>0.19</v>
      </c>
    </row>
    <row r="3822" spans="1:10" ht="48" customHeight="1">
      <c r="A3822" s="604" t="s">
        <v>13666</v>
      </c>
      <c r="B3822" s="605" t="s">
        <v>13805</v>
      </c>
      <c r="C3822" s="604" t="s">
        <v>20</v>
      </c>
      <c r="D3822" s="604" t="s">
        <v>10800</v>
      </c>
      <c r="E3822" s="682" t="s">
        <v>13678</v>
      </c>
      <c r="F3822" s="682"/>
      <c r="G3822" s="603" t="s">
        <v>1</v>
      </c>
      <c r="H3822" s="602">
        <v>6.3999999999999997E-5</v>
      </c>
      <c r="I3822" s="601">
        <v>3100</v>
      </c>
      <c r="J3822" s="601">
        <v>0.19</v>
      </c>
    </row>
    <row r="3823" spans="1:10" ht="25.5">
      <c r="A3823" s="600"/>
      <c r="B3823" s="600"/>
      <c r="C3823" s="600"/>
      <c r="D3823" s="600"/>
      <c r="E3823" s="600" t="s">
        <v>13662</v>
      </c>
      <c r="F3823" s="599">
        <v>0</v>
      </c>
      <c r="G3823" s="600" t="s">
        <v>13661</v>
      </c>
      <c r="H3823" s="599">
        <v>0</v>
      </c>
      <c r="I3823" s="600" t="s">
        <v>13660</v>
      </c>
      <c r="J3823" s="599">
        <v>0</v>
      </c>
    </row>
    <row r="3824" spans="1:10" ht="15" thickBot="1">
      <c r="A3824" s="600"/>
      <c r="B3824" s="600"/>
      <c r="C3824" s="600"/>
      <c r="D3824" s="600"/>
      <c r="E3824" s="600" t="s">
        <v>13659</v>
      </c>
      <c r="F3824" s="599">
        <v>0.05</v>
      </c>
      <c r="G3824" s="600"/>
      <c r="H3824" s="683" t="s">
        <v>13658</v>
      </c>
      <c r="I3824" s="683"/>
      <c r="J3824" s="599">
        <v>0.24</v>
      </c>
    </row>
    <row r="3825" spans="1:10" ht="0.95" customHeight="1" thickTop="1">
      <c r="A3825" s="598"/>
      <c r="B3825" s="598"/>
      <c r="C3825" s="598"/>
      <c r="D3825" s="598"/>
      <c r="E3825" s="598"/>
      <c r="F3825" s="598"/>
      <c r="G3825" s="598"/>
      <c r="H3825" s="598"/>
      <c r="I3825" s="598"/>
      <c r="J3825" s="598"/>
    </row>
    <row r="3826" spans="1:10" ht="18" customHeight="1">
      <c r="A3826" s="613"/>
      <c r="B3826" s="611" t="s">
        <v>13677</v>
      </c>
      <c r="C3826" s="613" t="s">
        <v>13676</v>
      </c>
      <c r="D3826" s="613" t="s">
        <v>13675</v>
      </c>
      <c r="E3826" s="684" t="s">
        <v>13674</v>
      </c>
      <c r="F3826" s="684"/>
      <c r="G3826" s="612" t="s">
        <v>13673</v>
      </c>
      <c r="H3826" s="611" t="s">
        <v>13672</v>
      </c>
      <c r="I3826" s="611" t="s">
        <v>13671</v>
      </c>
      <c r="J3826" s="611" t="s">
        <v>13670</v>
      </c>
    </row>
    <row r="3827" spans="1:10" ht="48" customHeight="1">
      <c r="A3827" s="609" t="s">
        <v>13669</v>
      </c>
      <c r="B3827" s="610" t="s">
        <v>13807</v>
      </c>
      <c r="C3827" s="609" t="s">
        <v>20</v>
      </c>
      <c r="D3827" s="609" t="s">
        <v>2346</v>
      </c>
      <c r="E3827" s="685" t="s">
        <v>13667</v>
      </c>
      <c r="F3827" s="685"/>
      <c r="G3827" s="608" t="s">
        <v>3</v>
      </c>
      <c r="H3827" s="607">
        <v>1</v>
      </c>
      <c r="I3827" s="606">
        <v>0.02</v>
      </c>
      <c r="J3827" s="606">
        <v>0.02</v>
      </c>
    </row>
    <row r="3828" spans="1:10" ht="48" customHeight="1">
      <c r="A3828" s="604" t="s">
        <v>13666</v>
      </c>
      <c r="B3828" s="605" t="s">
        <v>13805</v>
      </c>
      <c r="C3828" s="604" t="s">
        <v>20</v>
      </c>
      <c r="D3828" s="604" t="s">
        <v>10800</v>
      </c>
      <c r="E3828" s="682" t="s">
        <v>13678</v>
      </c>
      <c r="F3828" s="682"/>
      <c r="G3828" s="603" t="s">
        <v>1</v>
      </c>
      <c r="H3828" s="602">
        <v>7.6000000000000001E-6</v>
      </c>
      <c r="I3828" s="601">
        <v>3100</v>
      </c>
      <c r="J3828" s="601">
        <v>0.02</v>
      </c>
    </row>
    <row r="3829" spans="1:10" ht="25.5">
      <c r="A3829" s="600"/>
      <c r="B3829" s="600"/>
      <c r="C3829" s="600"/>
      <c r="D3829" s="600"/>
      <c r="E3829" s="600" t="s">
        <v>13662</v>
      </c>
      <c r="F3829" s="599">
        <v>0</v>
      </c>
      <c r="G3829" s="600" t="s">
        <v>13661</v>
      </c>
      <c r="H3829" s="599">
        <v>0</v>
      </c>
      <c r="I3829" s="600" t="s">
        <v>13660</v>
      </c>
      <c r="J3829" s="599">
        <v>0</v>
      </c>
    </row>
    <row r="3830" spans="1:10" ht="15" thickBot="1">
      <c r="A3830" s="600"/>
      <c r="B3830" s="600"/>
      <c r="C3830" s="600"/>
      <c r="D3830" s="600"/>
      <c r="E3830" s="600" t="s">
        <v>13659</v>
      </c>
      <c r="F3830" s="599">
        <v>0</v>
      </c>
      <c r="G3830" s="600"/>
      <c r="H3830" s="683" t="s">
        <v>13658</v>
      </c>
      <c r="I3830" s="683"/>
      <c r="J3830" s="599">
        <v>0.02</v>
      </c>
    </row>
    <row r="3831" spans="1:10" ht="0.95" customHeight="1" thickTop="1">
      <c r="A3831" s="598"/>
      <c r="B3831" s="598"/>
      <c r="C3831" s="598"/>
      <c r="D3831" s="598"/>
      <c r="E3831" s="598"/>
      <c r="F3831" s="598"/>
      <c r="G3831" s="598"/>
      <c r="H3831" s="598"/>
      <c r="I3831" s="598"/>
      <c r="J3831" s="598"/>
    </row>
    <row r="3832" spans="1:10" ht="18" customHeight="1">
      <c r="A3832" s="613"/>
      <c r="B3832" s="611" t="s">
        <v>13677</v>
      </c>
      <c r="C3832" s="613" t="s">
        <v>13676</v>
      </c>
      <c r="D3832" s="613" t="s">
        <v>13675</v>
      </c>
      <c r="E3832" s="684" t="s">
        <v>13674</v>
      </c>
      <c r="F3832" s="684"/>
      <c r="G3832" s="612" t="s">
        <v>13673</v>
      </c>
      <c r="H3832" s="611" t="s">
        <v>13672</v>
      </c>
      <c r="I3832" s="611" t="s">
        <v>13671</v>
      </c>
      <c r="J3832" s="611" t="s">
        <v>13670</v>
      </c>
    </row>
    <row r="3833" spans="1:10" ht="48" customHeight="1">
      <c r="A3833" s="609" t="s">
        <v>13669</v>
      </c>
      <c r="B3833" s="610" t="s">
        <v>13806</v>
      </c>
      <c r="C3833" s="609" t="s">
        <v>20</v>
      </c>
      <c r="D3833" s="609" t="s">
        <v>2347</v>
      </c>
      <c r="E3833" s="685" t="s">
        <v>13667</v>
      </c>
      <c r="F3833" s="685"/>
      <c r="G3833" s="608" t="s">
        <v>3</v>
      </c>
      <c r="H3833" s="607">
        <v>1</v>
      </c>
      <c r="I3833" s="606">
        <v>0.27</v>
      </c>
      <c r="J3833" s="606">
        <v>0.27</v>
      </c>
    </row>
    <row r="3834" spans="1:10" ht="48" customHeight="1">
      <c r="A3834" s="604" t="s">
        <v>13666</v>
      </c>
      <c r="B3834" s="605" t="s">
        <v>13805</v>
      </c>
      <c r="C3834" s="604" t="s">
        <v>20</v>
      </c>
      <c r="D3834" s="604" t="s">
        <v>10800</v>
      </c>
      <c r="E3834" s="682" t="s">
        <v>13678</v>
      </c>
      <c r="F3834" s="682"/>
      <c r="G3834" s="603" t="s">
        <v>1</v>
      </c>
      <c r="H3834" s="602">
        <v>9.0000000000000006E-5</v>
      </c>
      <c r="I3834" s="601">
        <v>3100</v>
      </c>
      <c r="J3834" s="601">
        <v>0.27</v>
      </c>
    </row>
    <row r="3835" spans="1:10" ht="25.5">
      <c r="A3835" s="600"/>
      <c r="B3835" s="600"/>
      <c r="C3835" s="600"/>
      <c r="D3835" s="600"/>
      <c r="E3835" s="600" t="s">
        <v>13662</v>
      </c>
      <c r="F3835" s="599">
        <v>0</v>
      </c>
      <c r="G3835" s="600" t="s">
        <v>13661</v>
      </c>
      <c r="H3835" s="599">
        <v>0</v>
      </c>
      <c r="I3835" s="600" t="s">
        <v>13660</v>
      </c>
      <c r="J3835" s="599">
        <v>0</v>
      </c>
    </row>
    <row r="3836" spans="1:10" ht="15" thickBot="1">
      <c r="A3836" s="600"/>
      <c r="B3836" s="600"/>
      <c r="C3836" s="600"/>
      <c r="D3836" s="600"/>
      <c r="E3836" s="600" t="s">
        <v>13659</v>
      </c>
      <c r="F3836" s="599">
        <v>7.0000000000000007E-2</v>
      </c>
      <c r="G3836" s="600"/>
      <c r="H3836" s="683" t="s">
        <v>13658</v>
      </c>
      <c r="I3836" s="683"/>
      <c r="J3836" s="599">
        <v>0.34</v>
      </c>
    </row>
    <row r="3837" spans="1:10" ht="0.95" customHeight="1" thickTop="1">
      <c r="A3837" s="598"/>
      <c r="B3837" s="598"/>
      <c r="C3837" s="598"/>
      <c r="D3837" s="598"/>
      <c r="E3837" s="598"/>
      <c r="F3837" s="598"/>
      <c r="G3837" s="598"/>
      <c r="H3837" s="598"/>
      <c r="I3837" s="598"/>
      <c r="J3837" s="598"/>
    </row>
    <row r="3838" spans="1:10" ht="18" customHeight="1">
      <c r="A3838" s="613"/>
      <c r="B3838" s="611" t="s">
        <v>13677</v>
      </c>
      <c r="C3838" s="613" t="s">
        <v>13676</v>
      </c>
      <c r="D3838" s="613" t="s">
        <v>13675</v>
      </c>
      <c r="E3838" s="684" t="s">
        <v>13674</v>
      </c>
      <c r="F3838" s="684"/>
      <c r="G3838" s="612" t="s">
        <v>13673</v>
      </c>
      <c r="H3838" s="611" t="s">
        <v>13672</v>
      </c>
      <c r="I3838" s="611" t="s">
        <v>13671</v>
      </c>
      <c r="J3838" s="611" t="s">
        <v>13670</v>
      </c>
    </row>
    <row r="3839" spans="1:10" ht="48" customHeight="1">
      <c r="A3839" s="609" t="s">
        <v>13669</v>
      </c>
      <c r="B3839" s="610" t="s">
        <v>13804</v>
      </c>
      <c r="C3839" s="609" t="s">
        <v>20</v>
      </c>
      <c r="D3839" s="609" t="s">
        <v>2348</v>
      </c>
      <c r="E3839" s="685" t="s">
        <v>13667</v>
      </c>
      <c r="F3839" s="685"/>
      <c r="G3839" s="608" t="s">
        <v>3</v>
      </c>
      <c r="H3839" s="607">
        <v>1</v>
      </c>
      <c r="I3839" s="606">
        <v>0.97</v>
      </c>
      <c r="J3839" s="606">
        <v>0.97</v>
      </c>
    </row>
    <row r="3840" spans="1:10" ht="24" customHeight="1">
      <c r="A3840" s="604" t="s">
        <v>13666</v>
      </c>
      <c r="B3840" s="605" t="s">
        <v>13665</v>
      </c>
      <c r="C3840" s="604" t="s">
        <v>20</v>
      </c>
      <c r="D3840" s="604" t="s">
        <v>10042</v>
      </c>
      <c r="E3840" s="682" t="s">
        <v>13664</v>
      </c>
      <c r="F3840" s="682"/>
      <c r="G3840" s="603" t="s">
        <v>13663</v>
      </c>
      <c r="H3840" s="602">
        <v>1.19</v>
      </c>
      <c r="I3840" s="601">
        <v>0.82</v>
      </c>
      <c r="J3840" s="601">
        <v>0.97</v>
      </c>
    </row>
    <row r="3841" spans="1:10" ht="25.5">
      <c r="A3841" s="600"/>
      <c r="B3841" s="600"/>
      <c r="C3841" s="600"/>
      <c r="D3841" s="600"/>
      <c r="E3841" s="600" t="s">
        <v>13662</v>
      </c>
      <c r="F3841" s="599">
        <v>0</v>
      </c>
      <c r="G3841" s="600" t="s">
        <v>13661</v>
      </c>
      <c r="H3841" s="599">
        <v>0</v>
      </c>
      <c r="I3841" s="600" t="s">
        <v>13660</v>
      </c>
      <c r="J3841" s="599">
        <v>0</v>
      </c>
    </row>
    <row r="3842" spans="1:10" ht="15" thickBot="1">
      <c r="A3842" s="600"/>
      <c r="B3842" s="600"/>
      <c r="C3842" s="600"/>
      <c r="D3842" s="600"/>
      <c r="E3842" s="600" t="s">
        <v>13659</v>
      </c>
      <c r="F3842" s="599">
        <v>0.26</v>
      </c>
      <c r="G3842" s="600"/>
      <c r="H3842" s="683" t="s">
        <v>13658</v>
      </c>
      <c r="I3842" s="683"/>
      <c r="J3842" s="599">
        <v>1.23</v>
      </c>
    </row>
    <row r="3843" spans="1:10" ht="0.95" customHeight="1" thickTop="1">
      <c r="A3843" s="598"/>
      <c r="B3843" s="598"/>
      <c r="C3843" s="598"/>
      <c r="D3843" s="598"/>
      <c r="E3843" s="598"/>
      <c r="F3843" s="598"/>
      <c r="G3843" s="598"/>
      <c r="H3843" s="598"/>
      <c r="I3843" s="598"/>
      <c r="J3843" s="598"/>
    </row>
    <row r="3844" spans="1:10" ht="18" customHeight="1">
      <c r="A3844" s="613"/>
      <c r="B3844" s="611" t="s">
        <v>13677</v>
      </c>
      <c r="C3844" s="613" t="s">
        <v>13676</v>
      </c>
      <c r="D3844" s="613" t="s">
        <v>13675</v>
      </c>
      <c r="E3844" s="684" t="s">
        <v>13674</v>
      </c>
      <c r="F3844" s="684"/>
      <c r="G3844" s="612" t="s">
        <v>13673</v>
      </c>
      <c r="H3844" s="611" t="s">
        <v>13672</v>
      </c>
      <c r="I3844" s="611" t="s">
        <v>13671</v>
      </c>
      <c r="J3844" s="611" t="s">
        <v>13670</v>
      </c>
    </row>
    <row r="3845" spans="1:10" ht="24" customHeight="1">
      <c r="A3845" s="609" t="s">
        <v>13669</v>
      </c>
      <c r="B3845" s="610" t="s">
        <v>13803</v>
      </c>
      <c r="C3845" s="609" t="s">
        <v>20</v>
      </c>
      <c r="D3845" s="609" t="s">
        <v>7691</v>
      </c>
      <c r="E3845" s="685" t="s">
        <v>13690</v>
      </c>
      <c r="F3845" s="685"/>
      <c r="G3845" s="608" t="s">
        <v>3</v>
      </c>
      <c r="H3845" s="607">
        <v>1</v>
      </c>
      <c r="I3845" s="606">
        <v>14.19</v>
      </c>
      <c r="J3845" s="606">
        <v>14.19</v>
      </c>
    </row>
    <row r="3846" spans="1:10" ht="24" customHeight="1">
      <c r="A3846" s="617" t="s">
        <v>13683</v>
      </c>
      <c r="B3846" s="618" t="s">
        <v>13802</v>
      </c>
      <c r="C3846" s="617" t="s">
        <v>20</v>
      </c>
      <c r="D3846" s="617" t="s">
        <v>7792</v>
      </c>
      <c r="E3846" s="686" t="s">
        <v>13690</v>
      </c>
      <c r="F3846" s="686"/>
      <c r="G3846" s="616" t="s">
        <v>3</v>
      </c>
      <c r="H3846" s="615">
        <v>1</v>
      </c>
      <c r="I3846" s="614">
        <v>0.04</v>
      </c>
      <c r="J3846" s="614">
        <v>0.04</v>
      </c>
    </row>
    <row r="3847" spans="1:10" ht="24" customHeight="1">
      <c r="A3847" s="604" t="s">
        <v>13666</v>
      </c>
      <c r="B3847" s="605" t="s">
        <v>13773</v>
      </c>
      <c r="C3847" s="604" t="s">
        <v>20</v>
      </c>
      <c r="D3847" s="604" t="s">
        <v>8243</v>
      </c>
      <c r="E3847" s="682" t="s">
        <v>13769</v>
      </c>
      <c r="F3847" s="682"/>
      <c r="G3847" s="603" t="s">
        <v>3</v>
      </c>
      <c r="H3847" s="602">
        <v>1</v>
      </c>
      <c r="I3847" s="601">
        <v>0.96</v>
      </c>
      <c r="J3847" s="601">
        <v>0.96</v>
      </c>
    </row>
    <row r="3848" spans="1:10" ht="24" customHeight="1">
      <c r="A3848" s="604" t="s">
        <v>13666</v>
      </c>
      <c r="B3848" s="605" t="s">
        <v>13772</v>
      </c>
      <c r="C3848" s="604" t="s">
        <v>20</v>
      </c>
      <c r="D3848" s="604" t="s">
        <v>10078</v>
      </c>
      <c r="E3848" s="682" t="s">
        <v>13678</v>
      </c>
      <c r="F3848" s="682"/>
      <c r="G3848" s="603" t="s">
        <v>3</v>
      </c>
      <c r="H3848" s="602">
        <v>1</v>
      </c>
      <c r="I3848" s="601">
        <v>0.63</v>
      </c>
      <c r="J3848" s="601">
        <v>0.63</v>
      </c>
    </row>
    <row r="3849" spans="1:10" ht="24" customHeight="1">
      <c r="A3849" s="604" t="s">
        <v>13666</v>
      </c>
      <c r="B3849" s="605" t="s">
        <v>13771</v>
      </c>
      <c r="C3849" s="604" t="s">
        <v>20</v>
      </c>
      <c r="D3849" s="604" t="s">
        <v>10220</v>
      </c>
      <c r="E3849" s="682" t="s">
        <v>13678</v>
      </c>
      <c r="F3849" s="682"/>
      <c r="G3849" s="603" t="s">
        <v>3</v>
      </c>
      <c r="H3849" s="602">
        <v>1</v>
      </c>
      <c r="I3849" s="601">
        <v>0.01</v>
      </c>
      <c r="J3849" s="601">
        <v>0.01</v>
      </c>
    </row>
    <row r="3850" spans="1:10" ht="24" customHeight="1">
      <c r="A3850" s="604" t="s">
        <v>13666</v>
      </c>
      <c r="B3850" s="605" t="s">
        <v>13770</v>
      </c>
      <c r="C3850" s="604" t="s">
        <v>20</v>
      </c>
      <c r="D3850" s="604" t="s">
        <v>10155</v>
      </c>
      <c r="E3850" s="682" t="s">
        <v>13769</v>
      </c>
      <c r="F3850" s="682"/>
      <c r="G3850" s="603" t="s">
        <v>3</v>
      </c>
      <c r="H3850" s="602">
        <v>1</v>
      </c>
      <c r="I3850" s="601">
        <v>0.55000000000000004</v>
      </c>
      <c r="J3850" s="601">
        <v>0.55000000000000004</v>
      </c>
    </row>
    <row r="3851" spans="1:10" ht="24" customHeight="1">
      <c r="A3851" s="604" t="s">
        <v>13666</v>
      </c>
      <c r="B3851" s="605" t="s">
        <v>13801</v>
      </c>
      <c r="C3851" s="604" t="s">
        <v>20</v>
      </c>
      <c r="D3851" s="604" t="s">
        <v>11306</v>
      </c>
      <c r="E3851" s="682" t="s">
        <v>13767</v>
      </c>
      <c r="F3851" s="682"/>
      <c r="G3851" s="603" t="s">
        <v>3</v>
      </c>
      <c r="H3851" s="602">
        <v>1</v>
      </c>
      <c r="I3851" s="601">
        <v>11.23</v>
      </c>
      <c r="J3851" s="601">
        <v>11.23</v>
      </c>
    </row>
    <row r="3852" spans="1:10" ht="24" customHeight="1">
      <c r="A3852" s="604" t="s">
        <v>13666</v>
      </c>
      <c r="B3852" s="605" t="s">
        <v>13766</v>
      </c>
      <c r="C3852" s="604" t="s">
        <v>20</v>
      </c>
      <c r="D3852" s="604" t="s">
        <v>12079</v>
      </c>
      <c r="E3852" s="682" t="s">
        <v>13765</v>
      </c>
      <c r="F3852" s="682"/>
      <c r="G3852" s="603" t="s">
        <v>3</v>
      </c>
      <c r="H3852" s="602">
        <v>1</v>
      </c>
      <c r="I3852" s="601">
        <v>0.06</v>
      </c>
      <c r="J3852" s="601">
        <v>0.06</v>
      </c>
    </row>
    <row r="3853" spans="1:10" ht="24" customHeight="1">
      <c r="A3853" s="604" t="s">
        <v>13666</v>
      </c>
      <c r="B3853" s="605" t="s">
        <v>13764</v>
      </c>
      <c r="C3853" s="604" t="s">
        <v>20</v>
      </c>
      <c r="D3853" s="604" t="s">
        <v>12694</v>
      </c>
      <c r="E3853" s="682" t="s">
        <v>13763</v>
      </c>
      <c r="F3853" s="682"/>
      <c r="G3853" s="603" t="s">
        <v>3</v>
      </c>
      <c r="H3853" s="602">
        <v>1</v>
      </c>
      <c r="I3853" s="601">
        <v>0.71</v>
      </c>
      <c r="J3853" s="601">
        <v>0.71</v>
      </c>
    </row>
    <row r="3854" spans="1:10" ht="25.5">
      <c r="A3854" s="600"/>
      <c r="B3854" s="600"/>
      <c r="C3854" s="600"/>
      <c r="D3854" s="600"/>
      <c r="E3854" s="600" t="s">
        <v>13662</v>
      </c>
      <c r="F3854" s="599">
        <v>6.1230034</v>
      </c>
      <c r="G3854" s="600" t="s">
        <v>13661</v>
      </c>
      <c r="H3854" s="599">
        <v>5.15</v>
      </c>
      <c r="I3854" s="600" t="s">
        <v>13660</v>
      </c>
      <c r="J3854" s="599">
        <v>11.27</v>
      </c>
    </row>
    <row r="3855" spans="1:10" ht="15" thickBot="1">
      <c r="A3855" s="600"/>
      <c r="B3855" s="600"/>
      <c r="C3855" s="600"/>
      <c r="D3855" s="600"/>
      <c r="E3855" s="600" t="s">
        <v>13659</v>
      </c>
      <c r="F3855" s="599">
        <v>3.93</v>
      </c>
      <c r="G3855" s="600"/>
      <c r="H3855" s="683" t="s">
        <v>13658</v>
      </c>
      <c r="I3855" s="683"/>
      <c r="J3855" s="599">
        <v>18.12</v>
      </c>
    </row>
    <row r="3856" spans="1:10" ht="0.95" customHeight="1" thickTop="1">
      <c r="A3856" s="598"/>
      <c r="B3856" s="598"/>
      <c r="C3856" s="598"/>
      <c r="D3856" s="598"/>
      <c r="E3856" s="598"/>
      <c r="F3856" s="598"/>
      <c r="G3856" s="598"/>
      <c r="H3856" s="598"/>
      <c r="I3856" s="598"/>
      <c r="J3856" s="598"/>
    </row>
    <row r="3857" spans="1:10" ht="18" customHeight="1">
      <c r="A3857" s="613"/>
      <c r="B3857" s="611" t="s">
        <v>13677</v>
      </c>
      <c r="C3857" s="613" t="s">
        <v>13676</v>
      </c>
      <c r="D3857" s="613" t="s">
        <v>13675</v>
      </c>
      <c r="E3857" s="684" t="s">
        <v>13674</v>
      </c>
      <c r="F3857" s="684"/>
      <c r="G3857" s="612" t="s">
        <v>13673</v>
      </c>
      <c r="H3857" s="611" t="s">
        <v>13672</v>
      </c>
      <c r="I3857" s="611" t="s">
        <v>13671</v>
      </c>
      <c r="J3857" s="611" t="s">
        <v>13670</v>
      </c>
    </row>
    <row r="3858" spans="1:10" ht="36" customHeight="1">
      <c r="A3858" s="609" t="s">
        <v>13669</v>
      </c>
      <c r="B3858" s="610" t="s">
        <v>13800</v>
      </c>
      <c r="C3858" s="609" t="s">
        <v>20</v>
      </c>
      <c r="D3858" s="609" t="s">
        <v>1715</v>
      </c>
      <c r="E3858" s="685" t="s">
        <v>13667</v>
      </c>
      <c r="F3858" s="685"/>
      <c r="G3858" s="608" t="s">
        <v>1617</v>
      </c>
      <c r="H3858" s="607">
        <v>1</v>
      </c>
      <c r="I3858" s="606">
        <v>3.99</v>
      </c>
      <c r="J3858" s="606">
        <v>3.99</v>
      </c>
    </row>
    <row r="3859" spans="1:10" ht="36" customHeight="1">
      <c r="A3859" s="617" t="s">
        <v>13683</v>
      </c>
      <c r="B3859" s="618" t="s">
        <v>13798</v>
      </c>
      <c r="C3859" s="617" t="s">
        <v>20</v>
      </c>
      <c r="D3859" s="617" t="s">
        <v>2167</v>
      </c>
      <c r="E3859" s="686" t="s">
        <v>13667</v>
      </c>
      <c r="F3859" s="686"/>
      <c r="G3859" s="616" t="s">
        <v>3</v>
      </c>
      <c r="H3859" s="615">
        <v>1</v>
      </c>
      <c r="I3859" s="614">
        <v>3.57</v>
      </c>
      <c r="J3859" s="614">
        <v>3.57</v>
      </c>
    </row>
    <row r="3860" spans="1:10" ht="36" customHeight="1">
      <c r="A3860" s="617" t="s">
        <v>13683</v>
      </c>
      <c r="B3860" s="618" t="s">
        <v>13797</v>
      </c>
      <c r="C3860" s="617" t="s">
        <v>20</v>
      </c>
      <c r="D3860" s="617" t="s">
        <v>2168</v>
      </c>
      <c r="E3860" s="686" t="s">
        <v>13667</v>
      </c>
      <c r="F3860" s="686"/>
      <c r="G3860" s="616" t="s">
        <v>3</v>
      </c>
      <c r="H3860" s="615">
        <v>1</v>
      </c>
      <c r="I3860" s="614">
        <v>0.42</v>
      </c>
      <c r="J3860" s="614">
        <v>0.42</v>
      </c>
    </row>
    <row r="3861" spans="1:10" ht="25.5">
      <c r="A3861" s="600"/>
      <c r="B3861" s="600"/>
      <c r="C3861" s="600"/>
      <c r="D3861" s="600"/>
      <c r="E3861" s="600" t="s">
        <v>13662</v>
      </c>
      <c r="F3861" s="599">
        <v>0</v>
      </c>
      <c r="G3861" s="600" t="s">
        <v>13661</v>
      </c>
      <c r="H3861" s="599">
        <v>0</v>
      </c>
      <c r="I3861" s="600" t="s">
        <v>13660</v>
      </c>
      <c r="J3861" s="599">
        <v>0</v>
      </c>
    </row>
    <row r="3862" spans="1:10" ht="15" thickBot="1">
      <c r="A3862" s="600"/>
      <c r="B3862" s="600"/>
      <c r="C3862" s="600"/>
      <c r="D3862" s="600"/>
      <c r="E3862" s="600" t="s">
        <v>13659</v>
      </c>
      <c r="F3862" s="599">
        <v>1.1000000000000001</v>
      </c>
      <c r="G3862" s="600"/>
      <c r="H3862" s="683" t="s">
        <v>13658</v>
      </c>
      <c r="I3862" s="683"/>
      <c r="J3862" s="599">
        <v>5.09</v>
      </c>
    </row>
    <row r="3863" spans="1:10" ht="0.95" customHeight="1" thickTop="1">
      <c r="A3863" s="598"/>
      <c r="B3863" s="598"/>
      <c r="C3863" s="598"/>
      <c r="D3863" s="598"/>
      <c r="E3863" s="598"/>
      <c r="F3863" s="598"/>
      <c r="G3863" s="598"/>
      <c r="H3863" s="598"/>
      <c r="I3863" s="598"/>
      <c r="J3863" s="598"/>
    </row>
    <row r="3864" spans="1:10" ht="18" customHeight="1">
      <c r="A3864" s="613"/>
      <c r="B3864" s="611" t="s">
        <v>13677</v>
      </c>
      <c r="C3864" s="613" t="s">
        <v>13676</v>
      </c>
      <c r="D3864" s="613" t="s">
        <v>13675</v>
      </c>
      <c r="E3864" s="684" t="s">
        <v>13674</v>
      </c>
      <c r="F3864" s="684"/>
      <c r="G3864" s="612" t="s">
        <v>13673</v>
      </c>
      <c r="H3864" s="611" t="s">
        <v>13672</v>
      </c>
      <c r="I3864" s="611" t="s">
        <v>13671</v>
      </c>
      <c r="J3864" s="611" t="s">
        <v>13670</v>
      </c>
    </row>
    <row r="3865" spans="1:10" ht="36" customHeight="1">
      <c r="A3865" s="609" t="s">
        <v>13669</v>
      </c>
      <c r="B3865" s="610" t="s">
        <v>13799</v>
      </c>
      <c r="C3865" s="609" t="s">
        <v>20</v>
      </c>
      <c r="D3865" s="609" t="s">
        <v>1569</v>
      </c>
      <c r="E3865" s="685" t="s">
        <v>13667</v>
      </c>
      <c r="F3865" s="685"/>
      <c r="G3865" s="608" t="s">
        <v>1470</v>
      </c>
      <c r="H3865" s="607">
        <v>1</v>
      </c>
      <c r="I3865" s="606">
        <v>14.83</v>
      </c>
      <c r="J3865" s="606">
        <v>14.83</v>
      </c>
    </row>
    <row r="3866" spans="1:10" ht="36" customHeight="1">
      <c r="A3866" s="617" t="s">
        <v>13683</v>
      </c>
      <c r="B3866" s="618" t="s">
        <v>13794</v>
      </c>
      <c r="C3866" s="617" t="s">
        <v>20</v>
      </c>
      <c r="D3866" s="617" t="s">
        <v>2170</v>
      </c>
      <c r="E3866" s="686" t="s">
        <v>13667</v>
      </c>
      <c r="F3866" s="686"/>
      <c r="G3866" s="616" t="s">
        <v>3</v>
      </c>
      <c r="H3866" s="615">
        <v>1</v>
      </c>
      <c r="I3866" s="614">
        <v>6.94</v>
      </c>
      <c r="J3866" s="614">
        <v>6.94</v>
      </c>
    </row>
    <row r="3867" spans="1:10" ht="36" customHeight="1">
      <c r="A3867" s="617" t="s">
        <v>13683</v>
      </c>
      <c r="B3867" s="618" t="s">
        <v>13796</v>
      </c>
      <c r="C3867" s="617" t="s">
        <v>20</v>
      </c>
      <c r="D3867" s="617" t="s">
        <v>2169</v>
      </c>
      <c r="E3867" s="686" t="s">
        <v>13667</v>
      </c>
      <c r="F3867" s="686"/>
      <c r="G3867" s="616" t="s">
        <v>3</v>
      </c>
      <c r="H3867" s="615">
        <v>1</v>
      </c>
      <c r="I3867" s="614">
        <v>3.9</v>
      </c>
      <c r="J3867" s="614">
        <v>3.9</v>
      </c>
    </row>
    <row r="3868" spans="1:10" ht="36" customHeight="1">
      <c r="A3868" s="617" t="s">
        <v>13683</v>
      </c>
      <c r="B3868" s="618" t="s">
        <v>13798</v>
      </c>
      <c r="C3868" s="617" t="s">
        <v>20</v>
      </c>
      <c r="D3868" s="617" t="s">
        <v>2167</v>
      </c>
      <c r="E3868" s="686" t="s">
        <v>13667</v>
      </c>
      <c r="F3868" s="686"/>
      <c r="G3868" s="616" t="s">
        <v>3</v>
      </c>
      <c r="H3868" s="615">
        <v>1</v>
      </c>
      <c r="I3868" s="614">
        <v>3.57</v>
      </c>
      <c r="J3868" s="614">
        <v>3.57</v>
      </c>
    </row>
    <row r="3869" spans="1:10" ht="36" customHeight="1">
      <c r="A3869" s="617" t="s">
        <v>13683</v>
      </c>
      <c r="B3869" s="618" t="s">
        <v>13797</v>
      </c>
      <c r="C3869" s="617" t="s">
        <v>20</v>
      </c>
      <c r="D3869" s="617" t="s">
        <v>2168</v>
      </c>
      <c r="E3869" s="686" t="s">
        <v>13667</v>
      </c>
      <c r="F3869" s="686"/>
      <c r="G3869" s="616" t="s">
        <v>3</v>
      </c>
      <c r="H3869" s="615">
        <v>1</v>
      </c>
      <c r="I3869" s="614">
        <v>0.42</v>
      </c>
      <c r="J3869" s="614">
        <v>0.42</v>
      </c>
    </row>
    <row r="3870" spans="1:10" ht="25.5">
      <c r="A3870" s="600"/>
      <c r="B3870" s="600"/>
      <c r="C3870" s="600"/>
      <c r="D3870" s="600"/>
      <c r="E3870" s="600" t="s">
        <v>13662</v>
      </c>
      <c r="F3870" s="599">
        <v>0</v>
      </c>
      <c r="G3870" s="600" t="s">
        <v>13661</v>
      </c>
      <c r="H3870" s="599">
        <v>0</v>
      </c>
      <c r="I3870" s="600" t="s">
        <v>13660</v>
      </c>
      <c r="J3870" s="599">
        <v>0</v>
      </c>
    </row>
    <row r="3871" spans="1:10" ht="15" thickBot="1">
      <c r="A3871" s="600"/>
      <c r="B3871" s="600"/>
      <c r="C3871" s="600"/>
      <c r="D3871" s="600"/>
      <c r="E3871" s="600" t="s">
        <v>13659</v>
      </c>
      <c r="F3871" s="599">
        <v>4.0999999999999996</v>
      </c>
      <c r="G3871" s="600"/>
      <c r="H3871" s="683" t="s">
        <v>13658</v>
      </c>
      <c r="I3871" s="683"/>
      <c r="J3871" s="599">
        <v>18.93</v>
      </c>
    </row>
    <row r="3872" spans="1:10" ht="0.95" customHeight="1" thickTop="1">
      <c r="A3872" s="598"/>
      <c r="B3872" s="598"/>
      <c r="C3872" s="598"/>
      <c r="D3872" s="598"/>
      <c r="E3872" s="598"/>
      <c r="F3872" s="598"/>
      <c r="G3872" s="598"/>
      <c r="H3872" s="598"/>
      <c r="I3872" s="598"/>
      <c r="J3872" s="598"/>
    </row>
    <row r="3873" spans="1:10" ht="18" customHeight="1">
      <c r="A3873" s="613"/>
      <c r="B3873" s="611" t="s">
        <v>13677</v>
      </c>
      <c r="C3873" s="613" t="s">
        <v>13676</v>
      </c>
      <c r="D3873" s="613" t="s">
        <v>13675</v>
      </c>
      <c r="E3873" s="684" t="s">
        <v>13674</v>
      </c>
      <c r="F3873" s="684"/>
      <c r="G3873" s="612" t="s">
        <v>13673</v>
      </c>
      <c r="H3873" s="611" t="s">
        <v>13672</v>
      </c>
      <c r="I3873" s="611" t="s">
        <v>13671</v>
      </c>
      <c r="J3873" s="611" t="s">
        <v>13670</v>
      </c>
    </row>
    <row r="3874" spans="1:10" ht="36" customHeight="1">
      <c r="A3874" s="609" t="s">
        <v>13669</v>
      </c>
      <c r="B3874" s="610" t="s">
        <v>13798</v>
      </c>
      <c r="C3874" s="609" t="s">
        <v>20</v>
      </c>
      <c r="D3874" s="609" t="s">
        <v>2167</v>
      </c>
      <c r="E3874" s="685" t="s">
        <v>13667</v>
      </c>
      <c r="F3874" s="685"/>
      <c r="G3874" s="608" t="s">
        <v>3</v>
      </c>
      <c r="H3874" s="607">
        <v>1</v>
      </c>
      <c r="I3874" s="606">
        <v>3.57</v>
      </c>
      <c r="J3874" s="606">
        <v>3.57</v>
      </c>
    </row>
    <row r="3875" spans="1:10" ht="24" customHeight="1">
      <c r="A3875" s="604" t="s">
        <v>13666</v>
      </c>
      <c r="B3875" s="605" t="s">
        <v>13795</v>
      </c>
      <c r="C3875" s="604" t="s">
        <v>20</v>
      </c>
      <c r="D3875" s="604" t="s">
        <v>11190</v>
      </c>
      <c r="E3875" s="682" t="s">
        <v>13664</v>
      </c>
      <c r="F3875" s="682"/>
      <c r="G3875" s="603" t="s">
        <v>1</v>
      </c>
      <c r="H3875" s="602">
        <v>6.3999999999999997E-5</v>
      </c>
      <c r="I3875" s="601">
        <v>55827.56</v>
      </c>
      <c r="J3875" s="601">
        <v>3.57</v>
      </c>
    </row>
    <row r="3876" spans="1:10" ht="25.5">
      <c r="A3876" s="600"/>
      <c r="B3876" s="600"/>
      <c r="C3876" s="600"/>
      <c r="D3876" s="600"/>
      <c r="E3876" s="600" t="s">
        <v>13662</v>
      </c>
      <c r="F3876" s="599">
        <v>0</v>
      </c>
      <c r="G3876" s="600" t="s">
        <v>13661</v>
      </c>
      <c r="H3876" s="599">
        <v>0</v>
      </c>
      <c r="I3876" s="600" t="s">
        <v>13660</v>
      </c>
      <c r="J3876" s="599">
        <v>0</v>
      </c>
    </row>
    <row r="3877" spans="1:10" ht="15" thickBot="1">
      <c r="A3877" s="600"/>
      <c r="B3877" s="600"/>
      <c r="C3877" s="600"/>
      <c r="D3877" s="600"/>
      <c r="E3877" s="600" t="s">
        <v>13659</v>
      </c>
      <c r="F3877" s="599">
        <v>0.98</v>
      </c>
      <c r="G3877" s="600"/>
      <c r="H3877" s="683" t="s">
        <v>13658</v>
      </c>
      <c r="I3877" s="683"/>
      <c r="J3877" s="599">
        <v>4.55</v>
      </c>
    </row>
    <row r="3878" spans="1:10" ht="0.95" customHeight="1" thickTop="1">
      <c r="A3878" s="598"/>
      <c r="B3878" s="598"/>
      <c r="C3878" s="598"/>
      <c r="D3878" s="598"/>
      <c r="E3878" s="598"/>
      <c r="F3878" s="598"/>
      <c r="G3878" s="598"/>
      <c r="H3878" s="598"/>
      <c r="I3878" s="598"/>
      <c r="J3878" s="598"/>
    </row>
    <row r="3879" spans="1:10" ht="18" customHeight="1">
      <c r="A3879" s="613"/>
      <c r="B3879" s="611" t="s">
        <v>13677</v>
      </c>
      <c r="C3879" s="613" t="s">
        <v>13676</v>
      </c>
      <c r="D3879" s="613" t="s">
        <v>13675</v>
      </c>
      <c r="E3879" s="684" t="s">
        <v>13674</v>
      </c>
      <c r="F3879" s="684"/>
      <c r="G3879" s="612" t="s">
        <v>13673</v>
      </c>
      <c r="H3879" s="611" t="s">
        <v>13672</v>
      </c>
      <c r="I3879" s="611" t="s">
        <v>13671</v>
      </c>
      <c r="J3879" s="611" t="s">
        <v>13670</v>
      </c>
    </row>
    <row r="3880" spans="1:10" ht="36" customHeight="1">
      <c r="A3880" s="609" t="s">
        <v>13669</v>
      </c>
      <c r="B3880" s="610" t="s">
        <v>13797</v>
      </c>
      <c r="C3880" s="609" t="s">
        <v>20</v>
      </c>
      <c r="D3880" s="609" t="s">
        <v>2168</v>
      </c>
      <c r="E3880" s="685" t="s">
        <v>13667</v>
      </c>
      <c r="F3880" s="685"/>
      <c r="G3880" s="608" t="s">
        <v>3</v>
      </c>
      <c r="H3880" s="607">
        <v>1</v>
      </c>
      <c r="I3880" s="606">
        <v>0.42</v>
      </c>
      <c r="J3880" s="606">
        <v>0.42</v>
      </c>
    </row>
    <row r="3881" spans="1:10" ht="24" customHeight="1">
      <c r="A3881" s="604" t="s">
        <v>13666</v>
      </c>
      <c r="B3881" s="605" t="s">
        <v>13795</v>
      </c>
      <c r="C3881" s="604" t="s">
        <v>20</v>
      </c>
      <c r="D3881" s="604" t="s">
        <v>11190</v>
      </c>
      <c r="E3881" s="682" t="s">
        <v>13664</v>
      </c>
      <c r="F3881" s="682"/>
      <c r="G3881" s="603" t="s">
        <v>1</v>
      </c>
      <c r="H3881" s="602">
        <v>7.6000000000000001E-6</v>
      </c>
      <c r="I3881" s="601">
        <v>55827.56</v>
      </c>
      <c r="J3881" s="601">
        <v>0.42</v>
      </c>
    </row>
    <row r="3882" spans="1:10" ht="25.5">
      <c r="A3882" s="600"/>
      <c r="B3882" s="600"/>
      <c r="C3882" s="600"/>
      <c r="D3882" s="600"/>
      <c r="E3882" s="600" t="s">
        <v>13662</v>
      </c>
      <c r="F3882" s="599">
        <v>0</v>
      </c>
      <c r="G3882" s="600" t="s">
        <v>13661</v>
      </c>
      <c r="H3882" s="599">
        <v>0</v>
      </c>
      <c r="I3882" s="600" t="s">
        <v>13660</v>
      </c>
      <c r="J3882" s="599">
        <v>0</v>
      </c>
    </row>
    <row r="3883" spans="1:10" ht="15" thickBot="1">
      <c r="A3883" s="600"/>
      <c r="B3883" s="600"/>
      <c r="C3883" s="600"/>
      <c r="D3883" s="600"/>
      <c r="E3883" s="600" t="s">
        <v>13659</v>
      </c>
      <c r="F3883" s="599">
        <v>0.11</v>
      </c>
      <c r="G3883" s="600"/>
      <c r="H3883" s="683" t="s">
        <v>13658</v>
      </c>
      <c r="I3883" s="683"/>
      <c r="J3883" s="599">
        <v>0.53</v>
      </c>
    </row>
    <row r="3884" spans="1:10" ht="0.95" customHeight="1" thickTop="1">
      <c r="A3884" s="598"/>
      <c r="B3884" s="598"/>
      <c r="C3884" s="598"/>
      <c r="D3884" s="598"/>
      <c r="E3884" s="598"/>
      <c r="F3884" s="598"/>
      <c r="G3884" s="598"/>
      <c r="H3884" s="598"/>
      <c r="I3884" s="598"/>
      <c r="J3884" s="598"/>
    </row>
    <row r="3885" spans="1:10" ht="18" customHeight="1">
      <c r="A3885" s="613"/>
      <c r="B3885" s="611" t="s">
        <v>13677</v>
      </c>
      <c r="C3885" s="613" t="s">
        <v>13676</v>
      </c>
      <c r="D3885" s="613" t="s">
        <v>13675</v>
      </c>
      <c r="E3885" s="684" t="s">
        <v>13674</v>
      </c>
      <c r="F3885" s="684"/>
      <c r="G3885" s="612" t="s">
        <v>13673</v>
      </c>
      <c r="H3885" s="611" t="s">
        <v>13672</v>
      </c>
      <c r="I3885" s="611" t="s">
        <v>13671</v>
      </c>
      <c r="J3885" s="611" t="s">
        <v>13670</v>
      </c>
    </row>
    <row r="3886" spans="1:10" ht="36" customHeight="1">
      <c r="A3886" s="609" t="s">
        <v>13669</v>
      </c>
      <c r="B3886" s="610" t="s">
        <v>13796</v>
      </c>
      <c r="C3886" s="609" t="s">
        <v>20</v>
      </c>
      <c r="D3886" s="609" t="s">
        <v>2169</v>
      </c>
      <c r="E3886" s="685" t="s">
        <v>13667</v>
      </c>
      <c r="F3886" s="685"/>
      <c r="G3886" s="608" t="s">
        <v>3</v>
      </c>
      <c r="H3886" s="607">
        <v>1</v>
      </c>
      <c r="I3886" s="606">
        <v>3.9</v>
      </c>
      <c r="J3886" s="606">
        <v>3.9</v>
      </c>
    </row>
    <row r="3887" spans="1:10" ht="24" customHeight="1">
      <c r="A3887" s="604" t="s">
        <v>13666</v>
      </c>
      <c r="B3887" s="605" t="s">
        <v>13795</v>
      </c>
      <c r="C3887" s="604" t="s">
        <v>20</v>
      </c>
      <c r="D3887" s="604" t="s">
        <v>11190</v>
      </c>
      <c r="E3887" s="682" t="s">
        <v>13664</v>
      </c>
      <c r="F3887" s="682"/>
      <c r="G3887" s="603" t="s">
        <v>1</v>
      </c>
      <c r="H3887" s="602">
        <v>6.9999999999999994E-5</v>
      </c>
      <c r="I3887" s="601">
        <v>55827.56</v>
      </c>
      <c r="J3887" s="601">
        <v>3.9</v>
      </c>
    </row>
    <row r="3888" spans="1:10" ht="25.5">
      <c r="A3888" s="600"/>
      <c r="B3888" s="600"/>
      <c r="C3888" s="600"/>
      <c r="D3888" s="600"/>
      <c r="E3888" s="600" t="s">
        <v>13662</v>
      </c>
      <c r="F3888" s="599">
        <v>0</v>
      </c>
      <c r="G3888" s="600" t="s">
        <v>13661</v>
      </c>
      <c r="H3888" s="599">
        <v>0</v>
      </c>
      <c r="I3888" s="600" t="s">
        <v>13660</v>
      </c>
      <c r="J3888" s="599">
        <v>0</v>
      </c>
    </row>
    <row r="3889" spans="1:10" ht="15" thickBot="1">
      <c r="A3889" s="600"/>
      <c r="B3889" s="600"/>
      <c r="C3889" s="600"/>
      <c r="D3889" s="600"/>
      <c r="E3889" s="600" t="s">
        <v>13659</v>
      </c>
      <c r="F3889" s="599">
        <v>1.08</v>
      </c>
      <c r="G3889" s="600"/>
      <c r="H3889" s="683" t="s">
        <v>13658</v>
      </c>
      <c r="I3889" s="683"/>
      <c r="J3889" s="599">
        <v>4.9800000000000004</v>
      </c>
    </row>
    <row r="3890" spans="1:10" ht="0.95" customHeight="1" thickTop="1">
      <c r="A3890" s="598"/>
      <c r="B3890" s="598"/>
      <c r="C3890" s="598"/>
      <c r="D3890" s="598"/>
      <c r="E3890" s="598"/>
      <c r="F3890" s="598"/>
      <c r="G3890" s="598"/>
      <c r="H3890" s="598"/>
      <c r="I3890" s="598"/>
      <c r="J3890" s="598"/>
    </row>
    <row r="3891" spans="1:10" ht="18" customHeight="1">
      <c r="A3891" s="613"/>
      <c r="B3891" s="611" t="s">
        <v>13677</v>
      </c>
      <c r="C3891" s="613" t="s">
        <v>13676</v>
      </c>
      <c r="D3891" s="613" t="s">
        <v>13675</v>
      </c>
      <c r="E3891" s="684" t="s">
        <v>13674</v>
      </c>
      <c r="F3891" s="684"/>
      <c r="G3891" s="612" t="s">
        <v>13673</v>
      </c>
      <c r="H3891" s="611" t="s">
        <v>13672</v>
      </c>
      <c r="I3891" s="611" t="s">
        <v>13671</v>
      </c>
      <c r="J3891" s="611" t="s">
        <v>13670</v>
      </c>
    </row>
    <row r="3892" spans="1:10" ht="36" customHeight="1">
      <c r="A3892" s="609" t="s">
        <v>13669</v>
      </c>
      <c r="B3892" s="610" t="s">
        <v>13794</v>
      </c>
      <c r="C3892" s="609" t="s">
        <v>20</v>
      </c>
      <c r="D3892" s="609" t="s">
        <v>2170</v>
      </c>
      <c r="E3892" s="685" t="s">
        <v>13667</v>
      </c>
      <c r="F3892" s="685"/>
      <c r="G3892" s="608" t="s">
        <v>3</v>
      </c>
      <c r="H3892" s="607">
        <v>1</v>
      </c>
      <c r="I3892" s="606">
        <v>6.94</v>
      </c>
      <c r="J3892" s="606">
        <v>6.94</v>
      </c>
    </row>
    <row r="3893" spans="1:10" ht="24" customHeight="1">
      <c r="A3893" s="604" t="s">
        <v>13666</v>
      </c>
      <c r="B3893" s="605" t="s">
        <v>13723</v>
      </c>
      <c r="C3893" s="604" t="s">
        <v>20</v>
      </c>
      <c r="D3893" s="604" t="s">
        <v>11386</v>
      </c>
      <c r="E3893" s="682" t="s">
        <v>13664</v>
      </c>
      <c r="F3893" s="682"/>
      <c r="G3893" s="603" t="s">
        <v>817</v>
      </c>
      <c r="H3893" s="602">
        <v>1.55</v>
      </c>
      <c r="I3893" s="601">
        <v>4.4800000000000004</v>
      </c>
      <c r="J3893" s="601">
        <v>6.94</v>
      </c>
    </row>
    <row r="3894" spans="1:10" ht="25.5">
      <c r="A3894" s="600"/>
      <c r="B3894" s="600"/>
      <c r="C3894" s="600"/>
      <c r="D3894" s="600"/>
      <c r="E3894" s="600" t="s">
        <v>13662</v>
      </c>
      <c r="F3894" s="599">
        <v>0</v>
      </c>
      <c r="G3894" s="600" t="s">
        <v>13661</v>
      </c>
      <c r="H3894" s="599">
        <v>0</v>
      </c>
      <c r="I3894" s="600" t="s">
        <v>13660</v>
      </c>
      <c r="J3894" s="599">
        <v>0</v>
      </c>
    </row>
    <row r="3895" spans="1:10" ht="15" thickBot="1">
      <c r="A3895" s="600"/>
      <c r="B3895" s="600"/>
      <c r="C3895" s="600"/>
      <c r="D3895" s="600"/>
      <c r="E3895" s="600" t="s">
        <v>13659</v>
      </c>
      <c r="F3895" s="599">
        <v>1.92</v>
      </c>
      <c r="G3895" s="600"/>
      <c r="H3895" s="683" t="s">
        <v>13658</v>
      </c>
      <c r="I3895" s="683"/>
      <c r="J3895" s="599">
        <v>8.86</v>
      </c>
    </row>
    <row r="3896" spans="1:10" ht="0.95" customHeight="1" thickTop="1">
      <c r="A3896" s="598"/>
      <c r="B3896" s="598"/>
      <c r="C3896" s="598"/>
      <c r="D3896" s="598"/>
      <c r="E3896" s="598"/>
      <c r="F3896" s="598"/>
      <c r="G3896" s="598"/>
      <c r="H3896" s="598"/>
      <c r="I3896" s="598"/>
      <c r="J3896" s="598"/>
    </row>
    <row r="3897" spans="1:10" ht="18" customHeight="1">
      <c r="A3897" s="613"/>
      <c r="B3897" s="611" t="s">
        <v>13677</v>
      </c>
      <c r="C3897" s="613" t="s">
        <v>13676</v>
      </c>
      <c r="D3897" s="613" t="s">
        <v>13675</v>
      </c>
      <c r="E3897" s="684" t="s">
        <v>13674</v>
      </c>
      <c r="F3897" s="684"/>
      <c r="G3897" s="612" t="s">
        <v>13673</v>
      </c>
      <c r="H3897" s="611" t="s">
        <v>13672</v>
      </c>
      <c r="I3897" s="611" t="s">
        <v>13671</v>
      </c>
      <c r="J3897" s="611" t="s">
        <v>13670</v>
      </c>
    </row>
    <row r="3898" spans="1:10" ht="60" customHeight="1">
      <c r="A3898" s="609" t="s">
        <v>13669</v>
      </c>
      <c r="B3898" s="610" t="s">
        <v>13793</v>
      </c>
      <c r="C3898" s="609" t="s">
        <v>20</v>
      </c>
      <c r="D3898" s="609" t="s">
        <v>1724</v>
      </c>
      <c r="E3898" s="685" t="s">
        <v>13667</v>
      </c>
      <c r="F3898" s="685"/>
      <c r="G3898" s="608" t="s">
        <v>1617</v>
      </c>
      <c r="H3898" s="607">
        <v>1</v>
      </c>
      <c r="I3898" s="606">
        <v>21.36</v>
      </c>
      <c r="J3898" s="606">
        <v>21.36</v>
      </c>
    </row>
    <row r="3899" spans="1:10" ht="60" customHeight="1">
      <c r="A3899" s="617" t="s">
        <v>13683</v>
      </c>
      <c r="B3899" s="618" t="s">
        <v>13790</v>
      </c>
      <c r="C3899" s="617" t="s">
        <v>20</v>
      </c>
      <c r="D3899" s="617" t="s">
        <v>2205</v>
      </c>
      <c r="E3899" s="686" t="s">
        <v>13667</v>
      </c>
      <c r="F3899" s="686"/>
      <c r="G3899" s="616" t="s">
        <v>3</v>
      </c>
      <c r="H3899" s="615">
        <v>1</v>
      </c>
      <c r="I3899" s="614">
        <v>0.56000000000000005</v>
      </c>
      <c r="J3899" s="614">
        <v>0.56000000000000005</v>
      </c>
    </row>
    <row r="3900" spans="1:10" ht="60" customHeight="1">
      <c r="A3900" s="617" t="s">
        <v>13683</v>
      </c>
      <c r="B3900" s="618" t="s">
        <v>13791</v>
      </c>
      <c r="C3900" s="617" t="s">
        <v>20</v>
      </c>
      <c r="D3900" s="617" t="s">
        <v>2204</v>
      </c>
      <c r="E3900" s="686" t="s">
        <v>13667</v>
      </c>
      <c r="F3900" s="686"/>
      <c r="G3900" s="616" t="s">
        <v>3</v>
      </c>
      <c r="H3900" s="615">
        <v>1</v>
      </c>
      <c r="I3900" s="614">
        <v>5.55</v>
      </c>
      <c r="J3900" s="614">
        <v>5.55</v>
      </c>
    </row>
    <row r="3901" spans="1:10" ht="24" customHeight="1">
      <c r="A3901" s="617" t="s">
        <v>13683</v>
      </c>
      <c r="B3901" s="618" t="s">
        <v>13775</v>
      </c>
      <c r="C3901" s="617" t="s">
        <v>20</v>
      </c>
      <c r="D3901" s="617" t="s">
        <v>7711</v>
      </c>
      <c r="E3901" s="686" t="s">
        <v>13690</v>
      </c>
      <c r="F3901" s="686"/>
      <c r="G3901" s="616" t="s">
        <v>3</v>
      </c>
      <c r="H3901" s="615">
        <v>1</v>
      </c>
      <c r="I3901" s="614">
        <v>15.25</v>
      </c>
      <c r="J3901" s="614">
        <v>15.25</v>
      </c>
    </row>
    <row r="3902" spans="1:10" ht="25.5">
      <c r="A3902" s="600"/>
      <c r="B3902" s="600"/>
      <c r="C3902" s="600"/>
      <c r="D3902" s="600"/>
      <c r="E3902" s="600" t="s">
        <v>13662</v>
      </c>
      <c r="F3902" s="599">
        <v>6.6989025</v>
      </c>
      <c r="G3902" s="600" t="s">
        <v>13661</v>
      </c>
      <c r="H3902" s="599">
        <v>5.63</v>
      </c>
      <c r="I3902" s="600" t="s">
        <v>13660</v>
      </c>
      <c r="J3902" s="599">
        <v>12.33</v>
      </c>
    </row>
    <row r="3903" spans="1:10" ht="15" thickBot="1">
      <c r="A3903" s="600"/>
      <c r="B3903" s="600"/>
      <c r="C3903" s="600"/>
      <c r="D3903" s="600"/>
      <c r="E3903" s="600" t="s">
        <v>13659</v>
      </c>
      <c r="F3903" s="599">
        <v>5.91</v>
      </c>
      <c r="G3903" s="600"/>
      <c r="H3903" s="683" t="s">
        <v>13658</v>
      </c>
      <c r="I3903" s="683"/>
      <c r="J3903" s="599">
        <v>27.27</v>
      </c>
    </row>
    <row r="3904" spans="1:10" ht="0.95" customHeight="1" thickTop="1">
      <c r="A3904" s="598"/>
      <c r="B3904" s="598"/>
      <c r="C3904" s="598"/>
      <c r="D3904" s="598"/>
      <c r="E3904" s="598"/>
      <c r="F3904" s="598"/>
      <c r="G3904" s="598"/>
      <c r="H3904" s="598"/>
      <c r="I3904" s="598"/>
      <c r="J3904" s="598"/>
    </row>
    <row r="3905" spans="1:10" ht="18" customHeight="1">
      <c r="A3905" s="613"/>
      <c r="B3905" s="611" t="s">
        <v>13677</v>
      </c>
      <c r="C3905" s="613" t="s">
        <v>13676</v>
      </c>
      <c r="D3905" s="613" t="s">
        <v>13675</v>
      </c>
      <c r="E3905" s="684" t="s">
        <v>13674</v>
      </c>
      <c r="F3905" s="684"/>
      <c r="G3905" s="612" t="s">
        <v>13673</v>
      </c>
      <c r="H3905" s="611" t="s">
        <v>13672</v>
      </c>
      <c r="I3905" s="611" t="s">
        <v>13671</v>
      </c>
      <c r="J3905" s="611" t="s">
        <v>13670</v>
      </c>
    </row>
    <row r="3906" spans="1:10" ht="60" customHeight="1">
      <c r="A3906" s="609" t="s">
        <v>13669</v>
      </c>
      <c r="B3906" s="610" t="s">
        <v>13792</v>
      </c>
      <c r="C3906" s="609" t="s">
        <v>20</v>
      </c>
      <c r="D3906" s="609" t="s">
        <v>1577</v>
      </c>
      <c r="E3906" s="685" t="s">
        <v>13667</v>
      </c>
      <c r="F3906" s="685"/>
      <c r="G3906" s="608" t="s">
        <v>1470</v>
      </c>
      <c r="H3906" s="607">
        <v>1</v>
      </c>
      <c r="I3906" s="606">
        <v>63.59</v>
      </c>
      <c r="J3906" s="606">
        <v>63.59</v>
      </c>
    </row>
    <row r="3907" spans="1:10" ht="60" customHeight="1">
      <c r="A3907" s="617" t="s">
        <v>13683</v>
      </c>
      <c r="B3907" s="618" t="s">
        <v>13791</v>
      </c>
      <c r="C3907" s="617" t="s">
        <v>20</v>
      </c>
      <c r="D3907" s="617" t="s">
        <v>2204</v>
      </c>
      <c r="E3907" s="686" t="s">
        <v>13667</v>
      </c>
      <c r="F3907" s="686"/>
      <c r="G3907" s="616" t="s">
        <v>3</v>
      </c>
      <c r="H3907" s="615">
        <v>1</v>
      </c>
      <c r="I3907" s="614">
        <v>5.55</v>
      </c>
      <c r="J3907" s="614">
        <v>5.55</v>
      </c>
    </row>
    <row r="3908" spans="1:10" ht="60" customHeight="1">
      <c r="A3908" s="617" t="s">
        <v>13683</v>
      </c>
      <c r="B3908" s="618" t="s">
        <v>13790</v>
      </c>
      <c r="C3908" s="617" t="s">
        <v>20</v>
      </c>
      <c r="D3908" s="617" t="s">
        <v>2205</v>
      </c>
      <c r="E3908" s="686" t="s">
        <v>13667</v>
      </c>
      <c r="F3908" s="686"/>
      <c r="G3908" s="616" t="s">
        <v>3</v>
      </c>
      <c r="H3908" s="615">
        <v>1</v>
      </c>
      <c r="I3908" s="614">
        <v>0.56000000000000005</v>
      </c>
      <c r="J3908" s="614">
        <v>0.56000000000000005</v>
      </c>
    </row>
    <row r="3909" spans="1:10" ht="60" customHeight="1">
      <c r="A3909" s="617" t="s">
        <v>13683</v>
      </c>
      <c r="B3909" s="618" t="s">
        <v>13789</v>
      </c>
      <c r="C3909" s="617" t="s">
        <v>20</v>
      </c>
      <c r="D3909" s="617" t="s">
        <v>2206</v>
      </c>
      <c r="E3909" s="686" t="s">
        <v>13667</v>
      </c>
      <c r="F3909" s="686"/>
      <c r="G3909" s="616" t="s">
        <v>3</v>
      </c>
      <c r="H3909" s="615">
        <v>1</v>
      </c>
      <c r="I3909" s="614">
        <v>6.93</v>
      </c>
      <c r="J3909" s="614">
        <v>6.93</v>
      </c>
    </row>
    <row r="3910" spans="1:10" ht="60" customHeight="1">
      <c r="A3910" s="617" t="s">
        <v>13683</v>
      </c>
      <c r="B3910" s="618" t="s">
        <v>13786</v>
      </c>
      <c r="C3910" s="617" t="s">
        <v>20</v>
      </c>
      <c r="D3910" s="617" t="s">
        <v>2207</v>
      </c>
      <c r="E3910" s="686" t="s">
        <v>13667</v>
      </c>
      <c r="F3910" s="686"/>
      <c r="G3910" s="616" t="s">
        <v>3</v>
      </c>
      <c r="H3910" s="615">
        <v>1</v>
      </c>
      <c r="I3910" s="614">
        <v>35.299999999999997</v>
      </c>
      <c r="J3910" s="614">
        <v>35.299999999999997</v>
      </c>
    </row>
    <row r="3911" spans="1:10" ht="24" customHeight="1">
      <c r="A3911" s="617" t="s">
        <v>13683</v>
      </c>
      <c r="B3911" s="618" t="s">
        <v>13775</v>
      </c>
      <c r="C3911" s="617" t="s">
        <v>20</v>
      </c>
      <c r="D3911" s="617" t="s">
        <v>7711</v>
      </c>
      <c r="E3911" s="686" t="s">
        <v>13690</v>
      </c>
      <c r="F3911" s="686"/>
      <c r="G3911" s="616" t="s">
        <v>3</v>
      </c>
      <c r="H3911" s="615">
        <v>1</v>
      </c>
      <c r="I3911" s="614">
        <v>15.25</v>
      </c>
      <c r="J3911" s="614">
        <v>15.25</v>
      </c>
    </row>
    <row r="3912" spans="1:10" ht="25.5">
      <c r="A3912" s="600"/>
      <c r="B3912" s="600"/>
      <c r="C3912" s="600"/>
      <c r="D3912" s="600"/>
      <c r="E3912" s="600" t="s">
        <v>13662</v>
      </c>
      <c r="F3912" s="599">
        <v>6.6989025</v>
      </c>
      <c r="G3912" s="600" t="s">
        <v>13661</v>
      </c>
      <c r="H3912" s="599">
        <v>5.63</v>
      </c>
      <c r="I3912" s="600" t="s">
        <v>13660</v>
      </c>
      <c r="J3912" s="599">
        <v>12.33</v>
      </c>
    </row>
    <row r="3913" spans="1:10" ht="15" thickBot="1">
      <c r="A3913" s="600"/>
      <c r="B3913" s="600"/>
      <c r="C3913" s="600"/>
      <c r="D3913" s="600"/>
      <c r="E3913" s="600" t="s">
        <v>13659</v>
      </c>
      <c r="F3913" s="599">
        <v>17.61</v>
      </c>
      <c r="G3913" s="600"/>
      <c r="H3913" s="683" t="s">
        <v>13658</v>
      </c>
      <c r="I3913" s="683"/>
      <c r="J3913" s="599">
        <v>81.2</v>
      </c>
    </row>
    <row r="3914" spans="1:10" ht="0.95" customHeight="1" thickTop="1">
      <c r="A3914" s="598"/>
      <c r="B3914" s="598"/>
      <c r="C3914" s="598"/>
      <c r="D3914" s="598"/>
      <c r="E3914" s="598"/>
      <c r="F3914" s="598"/>
      <c r="G3914" s="598"/>
      <c r="H3914" s="598"/>
      <c r="I3914" s="598"/>
      <c r="J3914" s="598"/>
    </row>
    <row r="3915" spans="1:10" ht="18" customHeight="1">
      <c r="A3915" s="613"/>
      <c r="B3915" s="611" t="s">
        <v>13677</v>
      </c>
      <c r="C3915" s="613" t="s">
        <v>13676</v>
      </c>
      <c r="D3915" s="613" t="s">
        <v>13675</v>
      </c>
      <c r="E3915" s="684" t="s">
        <v>13674</v>
      </c>
      <c r="F3915" s="684"/>
      <c r="G3915" s="612" t="s">
        <v>13673</v>
      </c>
      <c r="H3915" s="611" t="s">
        <v>13672</v>
      </c>
      <c r="I3915" s="611" t="s">
        <v>13671</v>
      </c>
      <c r="J3915" s="611" t="s">
        <v>13670</v>
      </c>
    </row>
    <row r="3916" spans="1:10" ht="60" customHeight="1">
      <c r="A3916" s="609" t="s">
        <v>13669</v>
      </c>
      <c r="B3916" s="610" t="s">
        <v>13791</v>
      </c>
      <c r="C3916" s="609" t="s">
        <v>20</v>
      </c>
      <c r="D3916" s="609" t="s">
        <v>2204</v>
      </c>
      <c r="E3916" s="685" t="s">
        <v>13667</v>
      </c>
      <c r="F3916" s="685"/>
      <c r="G3916" s="608" t="s">
        <v>3</v>
      </c>
      <c r="H3916" s="607">
        <v>1</v>
      </c>
      <c r="I3916" s="606">
        <v>5.55</v>
      </c>
      <c r="J3916" s="606">
        <v>5.55</v>
      </c>
    </row>
    <row r="3917" spans="1:10" ht="36" customHeight="1">
      <c r="A3917" s="604" t="s">
        <v>13666</v>
      </c>
      <c r="B3917" s="605" t="s">
        <v>13788</v>
      </c>
      <c r="C3917" s="604" t="s">
        <v>20</v>
      </c>
      <c r="D3917" s="604" t="s">
        <v>9327</v>
      </c>
      <c r="E3917" s="682" t="s">
        <v>13664</v>
      </c>
      <c r="F3917" s="682"/>
      <c r="G3917" s="603" t="s">
        <v>1</v>
      </c>
      <c r="H3917" s="602">
        <v>7.2000000000000002E-5</v>
      </c>
      <c r="I3917" s="601">
        <v>55300.22</v>
      </c>
      <c r="J3917" s="601">
        <v>3.98</v>
      </c>
    </row>
    <row r="3918" spans="1:10" ht="72" customHeight="1">
      <c r="A3918" s="604" t="s">
        <v>13666</v>
      </c>
      <c r="B3918" s="605" t="s">
        <v>13787</v>
      </c>
      <c r="C3918" s="604" t="s">
        <v>20</v>
      </c>
      <c r="D3918" s="604" t="s">
        <v>11194</v>
      </c>
      <c r="E3918" s="682" t="s">
        <v>13678</v>
      </c>
      <c r="F3918" s="682"/>
      <c r="G3918" s="603" t="s">
        <v>1</v>
      </c>
      <c r="H3918" s="602">
        <v>7.2000000000000002E-5</v>
      </c>
      <c r="I3918" s="601">
        <v>21842.36</v>
      </c>
      <c r="J3918" s="601">
        <v>1.57</v>
      </c>
    </row>
    <row r="3919" spans="1:10" ht="25.5">
      <c r="A3919" s="600"/>
      <c r="B3919" s="600"/>
      <c r="C3919" s="600"/>
      <c r="D3919" s="600"/>
      <c r="E3919" s="600" t="s">
        <v>13662</v>
      </c>
      <c r="F3919" s="599">
        <v>0</v>
      </c>
      <c r="G3919" s="600" t="s">
        <v>13661</v>
      </c>
      <c r="H3919" s="599">
        <v>0</v>
      </c>
      <c r="I3919" s="600" t="s">
        <v>13660</v>
      </c>
      <c r="J3919" s="599">
        <v>0</v>
      </c>
    </row>
    <row r="3920" spans="1:10" ht="15" thickBot="1">
      <c r="A3920" s="600"/>
      <c r="B3920" s="600"/>
      <c r="C3920" s="600"/>
      <c r="D3920" s="600"/>
      <c r="E3920" s="600" t="s">
        <v>13659</v>
      </c>
      <c r="F3920" s="599">
        <v>1.53</v>
      </c>
      <c r="G3920" s="600"/>
      <c r="H3920" s="683" t="s">
        <v>13658</v>
      </c>
      <c r="I3920" s="683"/>
      <c r="J3920" s="599">
        <v>7.08</v>
      </c>
    </row>
    <row r="3921" spans="1:10" ht="0.95" customHeight="1" thickTop="1">
      <c r="A3921" s="598"/>
      <c r="B3921" s="598"/>
      <c r="C3921" s="598"/>
      <c r="D3921" s="598"/>
      <c r="E3921" s="598"/>
      <c r="F3921" s="598"/>
      <c r="G3921" s="598"/>
      <c r="H3921" s="598"/>
      <c r="I3921" s="598"/>
      <c r="J3921" s="598"/>
    </row>
    <row r="3922" spans="1:10" ht="18" customHeight="1">
      <c r="A3922" s="613"/>
      <c r="B3922" s="611" t="s">
        <v>13677</v>
      </c>
      <c r="C3922" s="613" t="s">
        <v>13676</v>
      </c>
      <c r="D3922" s="613" t="s">
        <v>13675</v>
      </c>
      <c r="E3922" s="684" t="s">
        <v>13674</v>
      </c>
      <c r="F3922" s="684"/>
      <c r="G3922" s="612" t="s">
        <v>13673</v>
      </c>
      <c r="H3922" s="611" t="s">
        <v>13672</v>
      </c>
      <c r="I3922" s="611" t="s">
        <v>13671</v>
      </c>
      <c r="J3922" s="611" t="s">
        <v>13670</v>
      </c>
    </row>
    <row r="3923" spans="1:10" ht="60" customHeight="1">
      <c r="A3923" s="609" t="s">
        <v>13669</v>
      </c>
      <c r="B3923" s="610" t="s">
        <v>13790</v>
      </c>
      <c r="C3923" s="609" t="s">
        <v>20</v>
      </c>
      <c r="D3923" s="609" t="s">
        <v>2205</v>
      </c>
      <c r="E3923" s="685" t="s">
        <v>13667</v>
      </c>
      <c r="F3923" s="685"/>
      <c r="G3923" s="608" t="s">
        <v>3</v>
      </c>
      <c r="H3923" s="607">
        <v>1</v>
      </c>
      <c r="I3923" s="606">
        <v>0.56000000000000005</v>
      </c>
      <c r="J3923" s="606">
        <v>0.56000000000000005</v>
      </c>
    </row>
    <row r="3924" spans="1:10" ht="36" customHeight="1">
      <c r="A3924" s="604" t="s">
        <v>13666</v>
      </c>
      <c r="B3924" s="605" t="s">
        <v>13788</v>
      </c>
      <c r="C3924" s="604" t="s">
        <v>20</v>
      </c>
      <c r="D3924" s="604" t="s">
        <v>9327</v>
      </c>
      <c r="E3924" s="682" t="s">
        <v>13664</v>
      </c>
      <c r="F3924" s="682"/>
      <c r="G3924" s="603" t="s">
        <v>1</v>
      </c>
      <c r="H3924" s="602">
        <v>7.4000000000000003E-6</v>
      </c>
      <c r="I3924" s="601">
        <v>55300.22</v>
      </c>
      <c r="J3924" s="601">
        <v>0.4</v>
      </c>
    </row>
    <row r="3925" spans="1:10" ht="72" customHeight="1">
      <c r="A3925" s="604" t="s">
        <v>13666</v>
      </c>
      <c r="B3925" s="605" t="s">
        <v>13787</v>
      </c>
      <c r="C3925" s="604" t="s">
        <v>20</v>
      </c>
      <c r="D3925" s="604" t="s">
        <v>11194</v>
      </c>
      <c r="E3925" s="682" t="s">
        <v>13678</v>
      </c>
      <c r="F3925" s="682"/>
      <c r="G3925" s="603" t="s">
        <v>1</v>
      </c>
      <c r="H3925" s="602">
        <v>7.4000000000000003E-6</v>
      </c>
      <c r="I3925" s="601">
        <v>21842.36</v>
      </c>
      <c r="J3925" s="601">
        <v>0.16</v>
      </c>
    </row>
    <row r="3926" spans="1:10" ht="25.5">
      <c r="A3926" s="600"/>
      <c r="B3926" s="600"/>
      <c r="C3926" s="600"/>
      <c r="D3926" s="600"/>
      <c r="E3926" s="600" t="s">
        <v>13662</v>
      </c>
      <c r="F3926" s="599">
        <v>0</v>
      </c>
      <c r="G3926" s="600" t="s">
        <v>13661</v>
      </c>
      <c r="H3926" s="599">
        <v>0</v>
      </c>
      <c r="I3926" s="600" t="s">
        <v>13660</v>
      </c>
      <c r="J3926" s="599">
        <v>0</v>
      </c>
    </row>
    <row r="3927" spans="1:10" ht="15" thickBot="1">
      <c r="A3927" s="600"/>
      <c r="B3927" s="600"/>
      <c r="C3927" s="600"/>
      <c r="D3927" s="600"/>
      <c r="E3927" s="600" t="s">
        <v>13659</v>
      </c>
      <c r="F3927" s="599">
        <v>0.15</v>
      </c>
      <c r="G3927" s="600"/>
      <c r="H3927" s="683" t="s">
        <v>13658</v>
      </c>
      <c r="I3927" s="683"/>
      <c r="J3927" s="599">
        <v>0.71</v>
      </c>
    </row>
    <row r="3928" spans="1:10" ht="0.95" customHeight="1" thickTop="1">
      <c r="A3928" s="598"/>
      <c r="B3928" s="598"/>
      <c r="C3928" s="598"/>
      <c r="D3928" s="598"/>
      <c r="E3928" s="598"/>
      <c r="F3928" s="598"/>
      <c r="G3928" s="598"/>
      <c r="H3928" s="598"/>
      <c r="I3928" s="598"/>
      <c r="J3928" s="598"/>
    </row>
    <row r="3929" spans="1:10" ht="18" customHeight="1">
      <c r="A3929" s="613"/>
      <c r="B3929" s="611" t="s">
        <v>13677</v>
      </c>
      <c r="C3929" s="613" t="s">
        <v>13676</v>
      </c>
      <c r="D3929" s="613" t="s">
        <v>13675</v>
      </c>
      <c r="E3929" s="684" t="s">
        <v>13674</v>
      </c>
      <c r="F3929" s="684"/>
      <c r="G3929" s="612" t="s">
        <v>13673</v>
      </c>
      <c r="H3929" s="611" t="s">
        <v>13672</v>
      </c>
      <c r="I3929" s="611" t="s">
        <v>13671</v>
      </c>
      <c r="J3929" s="611" t="s">
        <v>13670</v>
      </c>
    </row>
    <row r="3930" spans="1:10" ht="60" customHeight="1">
      <c r="A3930" s="609" t="s">
        <v>13669</v>
      </c>
      <c r="B3930" s="610" t="s">
        <v>13789</v>
      </c>
      <c r="C3930" s="609" t="s">
        <v>20</v>
      </c>
      <c r="D3930" s="609" t="s">
        <v>2206</v>
      </c>
      <c r="E3930" s="685" t="s">
        <v>13667</v>
      </c>
      <c r="F3930" s="685"/>
      <c r="G3930" s="608" t="s">
        <v>3</v>
      </c>
      <c r="H3930" s="607">
        <v>1</v>
      </c>
      <c r="I3930" s="606">
        <v>6.93</v>
      </c>
      <c r="J3930" s="606">
        <v>6.93</v>
      </c>
    </row>
    <row r="3931" spans="1:10" ht="36" customHeight="1">
      <c r="A3931" s="604" t="s">
        <v>13666</v>
      </c>
      <c r="B3931" s="605" t="s">
        <v>13788</v>
      </c>
      <c r="C3931" s="604" t="s">
        <v>20</v>
      </c>
      <c r="D3931" s="604" t="s">
        <v>9327</v>
      </c>
      <c r="E3931" s="682" t="s">
        <v>13664</v>
      </c>
      <c r="F3931" s="682"/>
      <c r="G3931" s="603" t="s">
        <v>1</v>
      </c>
      <c r="H3931" s="602">
        <v>9.0000000000000006E-5</v>
      </c>
      <c r="I3931" s="601">
        <v>55300.22</v>
      </c>
      <c r="J3931" s="601">
        <v>4.97</v>
      </c>
    </row>
    <row r="3932" spans="1:10" ht="72" customHeight="1">
      <c r="A3932" s="604" t="s">
        <v>13666</v>
      </c>
      <c r="B3932" s="605" t="s">
        <v>13787</v>
      </c>
      <c r="C3932" s="604" t="s">
        <v>20</v>
      </c>
      <c r="D3932" s="604" t="s">
        <v>11194</v>
      </c>
      <c r="E3932" s="682" t="s">
        <v>13678</v>
      </c>
      <c r="F3932" s="682"/>
      <c r="G3932" s="603" t="s">
        <v>1</v>
      </c>
      <c r="H3932" s="602">
        <v>9.0000000000000006E-5</v>
      </c>
      <c r="I3932" s="601">
        <v>21842.36</v>
      </c>
      <c r="J3932" s="601">
        <v>1.96</v>
      </c>
    </row>
    <row r="3933" spans="1:10" ht="25.5">
      <c r="A3933" s="600"/>
      <c r="B3933" s="600"/>
      <c r="C3933" s="600"/>
      <c r="D3933" s="600"/>
      <c r="E3933" s="600" t="s">
        <v>13662</v>
      </c>
      <c r="F3933" s="599">
        <v>0</v>
      </c>
      <c r="G3933" s="600" t="s">
        <v>13661</v>
      </c>
      <c r="H3933" s="599">
        <v>0</v>
      </c>
      <c r="I3933" s="600" t="s">
        <v>13660</v>
      </c>
      <c r="J3933" s="599">
        <v>0</v>
      </c>
    </row>
    <row r="3934" spans="1:10" ht="15" thickBot="1">
      <c r="A3934" s="600"/>
      <c r="B3934" s="600"/>
      <c r="C3934" s="600"/>
      <c r="D3934" s="600"/>
      <c r="E3934" s="600" t="s">
        <v>13659</v>
      </c>
      <c r="F3934" s="599">
        <v>1.91</v>
      </c>
      <c r="G3934" s="600"/>
      <c r="H3934" s="683" t="s">
        <v>13658</v>
      </c>
      <c r="I3934" s="683"/>
      <c r="J3934" s="599">
        <v>8.84</v>
      </c>
    </row>
    <row r="3935" spans="1:10" ht="0.95" customHeight="1" thickTop="1">
      <c r="A3935" s="598"/>
      <c r="B3935" s="598"/>
      <c r="C3935" s="598"/>
      <c r="D3935" s="598"/>
      <c r="E3935" s="598"/>
      <c r="F3935" s="598"/>
      <c r="G3935" s="598"/>
      <c r="H3935" s="598"/>
      <c r="I3935" s="598"/>
      <c r="J3935" s="598"/>
    </row>
    <row r="3936" spans="1:10" ht="18" customHeight="1">
      <c r="A3936" s="613"/>
      <c r="B3936" s="611" t="s">
        <v>13677</v>
      </c>
      <c r="C3936" s="613" t="s">
        <v>13676</v>
      </c>
      <c r="D3936" s="613" t="s">
        <v>13675</v>
      </c>
      <c r="E3936" s="684" t="s">
        <v>13674</v>
      </c>
      <c r="F3936" s="684"/>
      <c r="G3936" s="612" t="s">
        <v>13673</v>
      </c>
      <c r="H3936" s="611" t="s">
        <v>13672</v>
      </c>
      <c r="I3936" s="611" t="s">
        <v>13671</v>
      </c>
      <c r="J3936" s="611" t="s">
        <v>13670</v>
      </c>
    </row>
    <row r="3937" spans="1:10" ht="60" customHeight="1">
      <c r="A3937" s="609" t="s">
        <v>13669</v>
      </c>
      <c r="B3937" s="610" t="s">
        <v>13786</v>
      </c>
      <c r="C3937" s="609" t="s">
        <v>20</v>
      </c>
      <c r="D3937" s="609" t="s">
        <v>2207</v>
      </c>
      <c r="E3937" s="685" t="s">
        <v>13667</v>
      </c>
      <c r="F3937" s="685"/>
      <c r="G3937" s="608" t="s">
        <v>3</v>
      </c>
      <c r="H3937" s="607">
        <v>1</v>
      </c>
      <c r="I3937" s="606">
        <v>35.299999999999997</v>
      </c>
      <c r="J3937" s="606">
        <v>35.299999999999997</v>
      </c>
    </row>
    <row r="3938" spans="1:10" ht="24" customHeight="1">
      <c r="A3938" s="604" t="s">
        <v>13666</v>
      </c>
      <c r="B3938" s="605" t="s">
        <v>13723</v>
      </c>
      <c r="C3938" s="604" t="s">
        <v>20</v>
      </c>
      <c r="D3938" s="604" t="s">
        <v>11386</v>
      </c>
      <c r="E3938" s="682" t="s">
        <v>13664</v>
      </c>
      <c r="F3938" s="682"/>
      <c r="G3938" s="603" t="s">
        <v>817</v>
      </c>
      <c r="H3938" s="602">
        <v>7.88</v>
      </c>
      <c r="I3938" s="601">
        <v>4.4800000000000004</v>
      </c>
      <c r="J3938" s="601">
        <v>35.299999999999997</v>
      </c>
    </row>
    <row r="3939" spans="1:10" ht="25.5">
      <c r="A3939" s="600"/>
      <c r="B3939" s="600"/>
      <c r="C3939" s="600"/>
      <c r="D3939" s="600"/>
      <c r="E3939" s="600" t="s">
        <v>13662</v>
      </c>
      <c r="F3939" s="599">
        <v>0</v>
      </c>
      <c r="G3939" s="600" t="s">
        <v>13661</v>
      </c>
      <c r="H3939" s="599">
        <v>0</v>
      </c>
      <c r="I3939" s="600" t="s">
        <v>13660</v>
      </c>
      <c r="J3939" s="599">
        <v>0</v>
      </c>
    </row>
    <row r="3940" spans="1:10" ht="15" thickBot="1">
      <c r="A3940" s="600"/>
      <c r="B3940" s="600"/>
      <c r="C3940" s="600"/>
      <c r="D3940" s="600"/>
      <c r="E3940" s="600" t="s">
        <v>13659</v>
      </c>
      <c r="F3940" s="599">
        <v>9.77</v>
      </c>
      <c r="G3940" s="600"/>
      <c r="H3940" s="683" t="s">
        <v>13658</v>
      </c>
      <c r="I3940" s="683"/>
      <c r="J3940" s="599">
        <v>45.07</v>
      </c>
    </row>
    <row r="3941" spans="1:10" ht="0.95" customHeight="1" thickTop="1">
      <c r="A3941" s="598"/>
      <c r="B3941" s="598"/>
      <c r="C3941" s="598"/>
      <c r="D3941" s="598"/>
      <c r="E3941" s="598"/>
      <c r="F3941" s="598"/>
      <c r="G3941" s="598"/>
      <c r="H3941" s="598"/>
      <c r="I3941" s="598"/>
      <c r="J3941" s="598"/>
    </row>
    <row r="3942" spans="1:10" ht="18" customHeight="1">
      <c r="A3942" s="613"/>
      <c r="B3942" s="611" t="s">
        <v>13677</v>
      </c>
      <c r="C3942" s="613" t="s">
        <v>13676</v>
      </c>
      <c r="D3942" s="613" t="s">
        <v>13675</v>
      </c>
      <c r="E3942" s="684" t="s">
        <v>13674</v>
      </c>
      <c r="F3942" s="684"/>
      <c r="G3942" s="612" t="s">
        <v>13673</v>
      </c>
      <c r="H3942" s="611" t="s">
        <v>13672</v>
      </c>
      <c r="I3942" s="611" t="s">
        <v>13671</v>
      </c>
      <c r="J3942" s="611" t="s">
        <v>13670</v>
      </c>
    </row>
    <row r="3943" spans="1:10" ht="24" customHeight="1">
      <c r="A3943" s="609" t="s">
        <v>13669</v>
      </c>
      <c r="B3943" s="610" t="s">
        <v>13785</v>
      </c>
      <c r="C3943" s="609" t="s">
        <v>20</v>
      </c>
      <c r="D3943" s="609" t="s">
        <v>7730</v>
      </c>
      <c r="E3943" s="685" t="s">
        <v>13690</v>
      </c>
      <c r="F3943" s="685"/>
      <c r="G3943" s="608" t="s">
        <v>3</v>
      </c>
      <c r="H3943" s="607">
        <v>1</v>
      </c>
      <c r="I3943" s="606">
        <v>12.73</v>
      </c>
      <c r="J3943" s="606">
        <v>12.73</v>
      </c>
    </row>
    <row r="3944" spans="1:10" ht="36" customHeight="1">
      <c r="A3944" s="617" t="s">
        <v>13683</v>
      </c>
      <c r="B3944" s="618" t="s">
        <v>13784</v>
      </c>
      <c r="C3944" s="617" t="s">
        <v>20</v>
      </c>
      <c r="D3944" s="617" t="s">
        <v>7832</v>
      </c>
      <c r="E3944" s="686" t="s">
        <v>13690</v>
      </c>
      <c r="F3944" s="686"/>
      <c r="G3944" s="616" t="s">
        <v>3</v>
      </c>
      <c r="H3944" s="615">
        <v>1</v>
      </c>
      <c r="I3944" s="614">
        <v>0.05</v>
      </c>
      <c r="J3944" s="614">
        <v>0.05</v>
      </c>
    </row>
    <row r="3945" spans="1:10" ht="24" customHeight="1">
      <c r="A3945" s="604" t="s">
        <v>13666</v>
      </c>
      <c r="B3945" s="605" t="s">
        <v>13773</v>
      </c>
      <c r="C3945" s="604" t="s">
        <v>20</v>
      </c>
      <c r="D3945" s="604" t="s">
        <v>8243</v>
      </c>
      <c r="E3945" s="682" t="s">
        <v>13769</v>
      </c>
      <c r="F3945" s="682"/>
      <c r="G3945" s="603" t="s">
        <v>3</v>
      </c>
      <c r="H3945" s="602">
        <v>1</v>
      </c>
      <c r="I3945" s="601">
        <v>0.96</v>
      </c>
      <c r="J3945" s="601">
        <v>0.96</v>
      </c>
    </row>
    <row r="3946" spans="1:10" ht="24" customHeight="1">
      <c r="A3946" s="604" t="s">
        <v>13666</v>
      </c>
      <c r="B3946" s="605" t="s">
        <v>13770</v>
      </c>
      <c r="C3946" s="604" t="s">
        <v>20</v>
      </c>
      <c r="D3946" s="604" t="s">
        <v>10155</v>
      </c>
      <c r="E3946" s="682" t="s">
        <v>13769</v>
      </c>
      <c r="F3946" s="682"/>
      <c r="G3946" s="603" t="s">
        <v>3</v>
      </c>
      <c r="H3946" s="602">
        <v>1</v>
      </c>
      <c r="I3946" s="601">
        <v>0.55000000000000004</v>
      </c>
      <c r="J3946" s="601">
        <v>0.55000000000000004</v>
      </c>
    </row>
    <row r="3947" spans="1:10" ht="24" customHeight="1">
      <c r="A3947" s="604" t="s">
        <v>13666</v>
      </c>
      <c r="B3947" s="605" t="s">
        <v>13772</v>
      </c>
      <c r="C3947" s="604" t="s">
        <v>20</v>
      </c>
      <c r="D3947" s="604" t="s">
        <v>10078</v>
      </c>
      <c r="E3947" s="682" t="s">
        <v>13678</v>
      </c>
      <c r="F3947" s="682"/>
      <c r="G3947" s="603" t="s">
        <v>3</v>
      </c>
      <c r="H3947" s="602">
        <v>1</v>
      </c>
      <c r="I3947" s="601">
        <v>0.63</v>
      </c>
      <c r="J3947" s="601">
        <v>0.63</v>
      </c>
    </row>
    <row r="3948" spans="1:10" ht="24" customHeight="1">
      <c r="A3948" s="604" t="s">
        <v>13666</v>
      </c>
      <c r="B3948" s="605" t="s">
        <v>13771</v>
      </c>
      <c r="C3948" s="604" t="s">
        <v>20</v>
      </c>
      <c r="D3948" s="604" t="s">
        <v>10220</v>
      </c>
      <c r="E3948" s="682" t="s">
        <v>13678</v>
      </c>
      <c r="F3948" s="682"/>
      <c r="G3948" s="603" t="s">
        <v>3</v>
      </c>
      <c r="H3948" s="602">
        <v>1</v>
      </c>
      <c r="I3948" s="601">
        <v>0.01</v>
      </c>
      <c r="J3948" s="601">
        <v>0.01</v>
      </c>
    </row>
    <row r="3949" spans="1:10" ht="24" customHeight="1">
      <c r="A3949" s="604" t="s">
        <v>13666</v>
      </c>
      <c r="B3949" s="605" t="s">
        <v>13783</v>
      </c>
      <c r="C3949" s="604" t="s">
        <v>20</v>
      </c>
      <c r="D3949" s="604" t="s">
        <v>11393</v>
      </c>
      <c r="E3949" s="682" t="s">
        <v>13767</v>
      </c>
      <c r="F3949" s="682"/>
      <c r="G3949" s="603" t="s">
        <v>3</v>
      </c>
      <c r="H3949" s="602">
        <v>1</v>
      </c>
      <c r="I3949" s="601">
        <v>9.76</v>
      </c>
      <c r="J3949" s="601">
        <v>9.76</v>
      </c>
    </row>
    <row r="3950" spans="1:10" ht="24" customHeight="1">
      <c r="A3950" s="604" t="s">
        <v>13666</v>
      </c>
      <c r="B3950" s="605" t="s">
        <v>13766</v>
      </c>
      <c r="C3950" s="604" t="s">
        <v>20</v>
      </c>
      <c r="D3950" s="604" t="s">
        <v>12079</v>
      </c>
      <c r="E3950" s="682" t="s">
        <v>13765</v>
      </c>
      <c r="F3950" s="682"/>
      <c r="G3950" s="603" t="s">
        <v>3</v>
      </c>
      <c r="H3950" s="602">
        <v>1</v>
      </c>
      <c r="I3950" s="601">
        <v>0.06</v>
      </c>
      <c r="J3950" s="601">
        <v>0.06</v>
      </c>
    </row>
    <row r="3951" spans="1:10" ht="24" customHeight="1">
      <c r="A3951" s="604" t="s">
        <v>13666</v>
      </c>
      <c r="B3951" s="605" t="s">
        <v>13764</v>
      </c>
      <c r="C3951" s="604" t="s">
        <v>20</v>
      </c>
      <c r="D3951" s="604" t="s">
        <v>12694</v>
      </c>
      <c r="E3951" s="682" t="s">
        <v>13763</v>
      </c>
      <c r="F3951" s="682"/>
      <c r="G3951" s="603" t="s">
        <v>3</v>
      </c>
      <c r="H3951" s="602">
        <v>1</v>
      </c>
      <c r="I3951" s="601">
        <v>0.71</v>
      </c>
      <c r="J3951" s="601">
        <v>0.71</v>
      </c>
    </row>
    <row r="3952" spans="1:10" ht="25.5">
      <c r="A3952" s="600"/>
      <c r="B3952" s="600"/>
      <c r="C3952" s="600"/>
      <c r="D3952" s="600"/>
      <c r="E3952" s="600" t="s">
        <v>13662</v>
      </c>
      <c r="F3952" s="599">
        <v>5.3297838000000004</v>
      </c>
      <c r="G3952" s="600" t="s">
        <v>13661</v>
      </c>
      <c r="H3952" s="599">
        <v>4.4800000000000004</v>
      </c>
      <c r="I3952" s="600" t="s">
        <v>13660</v>
      </c>
      <c r="J3952" s="599">
        <v>9.81</v>
      </c>
    </row>
    <row r="3953" spans="1:10" ht="15" thickBot="1">
      <c r="A3953" s="600"/>
      <c r="B3953" s="600"/>
      <c r="C3953" s="600"/>
      <c r="D3953" s="600"/>
      <c r="E3953" s="600" t="s">
        <v>13659</v>
      </c>
      <c r="F3953" s="599">
        <v>3.52</v>
      </c>
      <c r="G3953" s="600"/>
      <c r="H3953" s="683" t="s">
        <v>13658</v>
      </c>
      <c r="I3953" s="683"/>
      <c r="J3953" s="599">
        <v>16.25</v>
      </c>
    </row>
    <row r="3954" spans="1:10" ht="0.95" customHeight="1" thickTop="1">
      <c r="A3954" s="598"/>
      <c r="B3954" s="598"/>
      <c r="C3954" s="598"/>
      <c r="D3954" s="598"/>
      <c r="E3954" s="598"/>
      <c r="F3954" s="598"/>
      <c r="G3954" s="598"/>
      <c r="H3954" s="598"/>
      <c r="I3954" s="598"/>
      <c r="J3954" s="598"/>
    </row>
    <row r="3955" spans="1:10" ht="18" customHeight="1">
      <c r="A3955" s="613"/>
      <c r="B3955" s="611" t="s">
        <v>13677</v>
      </c>
      <c r="C3955" s="613" t="s">
        <v>13676</v>
      </c>
      <c r="D3955" s="613" t="s">
        <v>13675</v>
      </c>
      <c r="E3955" s="684" t="s">
        <v>13674</v>
      </c>
      <c r="F3955" s="684"/>
      <c r="G3955" s="612" t="s">
        <v>13673</v>
      </c>
      <c r="H3955" s="611" t="s">
        <v>13672</v>
      </c>
      <c r="I3955" s="611" t="s">
        <v>13671</v>
      </c>
      <c r="J3955" s="611" t="s">
        <v>13670</v>
      </c>
    </row>
    <row r="3956" spans="1:10" ht="24" customHeight="1">
      <c r="A3956" s="609" t="s">
        <v>13669</v>
      </c>
      <c r="B3956" s="610" t="s">
        <v>13729</v>
      </c>
      <c r="C3956" s="609" t="s">
        <v>20</v>
      </c>
      <c r="D3956" s="609" t="s">
        <v>7700</v>
      </c>
      <c r="E3956" s="685" t="s">
        <v>13690</v>
      </c>
      <c r="F3956" s="685"/>
      <c r="G3956" s="608" t="s">
        <v>3</v>
      </c>
      <c r="H3956" s="607">
        <v>1</v>
      </c>
      <c r="I3956" s="606">
        <v>16.690000000000001</v>
      </c>
      <c r="J3956" s="606">
        <v>16.690000000000001</v>
      </c>
    </row>
    <row r="3957" spans="1:10" ht="24" customHeight="1">
      <c r="A3957" s="617" t="s">
        <v>13683</v>
      </c>
      <c r="B3957" s="618" t="s">
        <v>13782</v>
      </c>
      <c r="C3957" s="617" t="s">
        <v>20</v>
      </c>
      <c r="D3957" s="617" t="s">
        <v>7801</v>
      </c>
      <c r="E3957" s="686" t="s">
        <v>13690</v>
      </c>
      <c r="F3957" s="686"/>
      <c r="G3957" s="616" t="s">
        <v>3</v>
      </c>
      <c r="H3957" s="615">
        <v>1</v>
      </c>
      <c r="I3957" s="614">
        <v>0.11</v>
      </c>
      <c r="J3957" s="614">
        <v>0.11</v>
      </c>
    </row>
    <row r="3958" spans="1:10" ht="24" customHeight="1">
      <c r="A3958" s="604" t="s">
        <v>13666</v>
      </c>
      <c r="B3958" s="605" t="s">
        <v>13773</v>
      </c>
      <c r="C3958" s="604" t="s">
        <v>20</v>
      </c>
      <c r="D3958" s="604" t="s">
        <v>8243</v>
      </c>
      <c r="E3958" s="682" t="s">
        <v>13769</v>
      </c>
      <c r="F3958" s="682"/>
      <c r="G3958" s="603" t="s">
        <v>3</v>
      </c>
      <c r="H3958" s="602">
        <v>1</v>
      </c>
      <c r="I3958" s="601">
        <v>0.96</v>
      </c>
      <c r="J3958" s="601">
        <v>0.96</v>
      </c>
    </row>
    <row r="3959" spans="1:10" ht="24" customHeight="1">
      <c r="A3959" s="604" t="s">
        <v>13666</v>
      </c>
      <c r="B3959" s="605" t="s">
        <v>13772</v>
      </c>
      <c r="C3959" s="604" t="s">
        <v>20</v>
      </c>
      <c r="D3959" s="604" t="s">
        <v>10078</v>
      </c>
      <c r="E3959" s="682" t="s">
        <v>13678</v>
      </c>
      <c r="F3959" s="682"/>
      <c r="G3959" s="603" t="s">
        <v>3</v>
      </c>
      <c r="H3959" s="602">
        <v>1</v>
      </c>
      <c r="I3959" s="601">
        <v>0.63</v>
      </c>
      <c r="J3959" s="601">
        <v>0.63</v>
      </c>
    </row>
    <row r="3960" spans="1:10" ht="24" customHeight="1">
      <c r="A3960" s="604" t="s">
        <v>13666</v>
      </c>
      <c r="B3960" s="605" t="s">
        <v>13771</v>
      </c>
      <c r="C3960" s="604" t="s">
        <v>20</v>
      </c>
      <c r="D3960" s="604" t="s">
        <v>10220</v>
      </c>
      <c r="E3960" s="682" t="s">
        <v>13678</v>
      </c>
      <c r="F3960" s="682"/>
      <c r="G3960" s="603" t="s">
        <v>3</v>
      </c>
      <c r="H3960" s="602">
        <v>1</v>
      </c>
      <c r="I3960" s="601">
        <v>0.01</v>
      </c>
      <c r="J3960" s="601">
        <v>0.01</v>
      </c>
    </row>
    <row r="3961" spans="1:10" ht="24" customHeight="1">
      <c r="A3961" s="604" t="s">
        <v>13666</v>
      </c>
      <c r="B3961" s="605" t="s">
        <v>13770</v>
      </c>
      <c r="C3961" s="604" t="s">
        <v>20</v>
      </c>
      <c r="D3961" s="604" t="s">
        <v>10155</v>
      </c>
      <c r="E3961" s="682" t="s">
        <v>13769</v>
      </c>
      <c r="F3961" s="682"/>
      <c r="G3961" s="603" t="s">
        <v>3</v>
      </c>
      <c r="H3961" s="602">
        <v>1</v>
      </c>
      <c r="I3961" s="601">
        <v>0.55000000000000004</v>
      </c>
      <c r="J3961" s="601">
        <v>0.55000000000000004</v>
      </c>
    </row>
    <row r="3962" spans="1:10" ht="24" customHeight="1">
      <c r="A3962" s="604" t="s">
        <v>13666</v>
      </c>
      <c r="B3962" s="605" t="s">
        <v>13781</v>
      </c>
      <c r="C3962" s="604" t="s">
        <v>20</v>
      </c>
      <c r="D3962" s="604" t="s">
        <v>11399</v>
      </c>
      <c r="E3962" s="682" t="s">
        <v>13767</v>
      </c>
      <c r="F3962" s="682"/>
      <c r="G3962" s="603" t="s">
        <v>3</v>
      </c>
      <c r="H3962" s="602">
        <v>1</v>
      </c>
      <c r="I3962" s="601">
        <v>13.66</v>
      </c>
      <c r="J3962" s="601">
        <v>13.66</v>
      </c>
    </row>
    <row r="3963" spans="1:10" ht="24" customHeight="1">
      <c r="A3963" s="604" t="s">
        <v>13666</v>
      </c>
      <c r="B3963" s="605" t="s">
        <v>13766</v>
      </c>
      <c r="C3963" s="604" t="s">
        <v>20</v>
      </c>
      <c r="D3963" s="604" t="s">
        <v>12079</v>
      </c>
      <c r="E3963" s="682" t="s">
        <v>13765</v>
      </c>
      <c r="F3963" s="682"/>
      <c r="G3963" s="603" t="s">
        <v>3</v>
      </c>
      <c r="H3963" s="602">
        <v>1</v>
      </c>
      <c r="I3963" s="601">
        <v>0.06</v>
      </c>
      <c r="J3963" s="601">
        <v>0.06</v>
      </c>
    </row>
    <row r="3964" spans="1:10" ht="24" customHeight="1">
      <c r="A3964" s="604" t="s">
        <v>13666</v>
      </c>
      <c r="B3964" s="605" t="s">
        <v>13764</v>
      </c>
      <c r="C3964" s="604" t="s">
        <v>20</v>
      </c>
      <c r="D3964" s="604" t="s">
        <v>12694</v>
      </c>
      <c r="E3964" s="682" t="s">
        <v>13763</v>
      </c>
      <c r="F3964" s="682"/>
      <c r="G3964" s="603" t="s">
        <v>3</v>
      </c>
      <c r="H3964" s="602">
        <v>1</v>
      </c>
      <c r="I3964" s="601">
        <v>0.71</v>
      </c>
      <c r="J3964" s="601">
        <v>0.71</v>
      </c>
    </row>
    <row r="3965" spans="1:10" ht="25.5">
      <c r="A3965" s="600"/>
      <c r="B3965" s="600"/>
      <c r="C3965" s="600"/>
      <c r="D3965" s="600"/>
      <c r="E3965" s="600" t="s">
        <v>13662</v>
      </c>
      <c r="F3965" s="599">
        <v>7.4812561000000004</v>
      </c>
      <c r="G3965" s="600" t="s">
        <v>13661</v>
      </c>
      <c r="H3965" s="599">
        <v>6.29</v>
      </c>
      <c r="I3965" s="600" t="s">
        <v>13660</v>
      </c>
      <c r="J3965" s="599">
        <v>13.77</v>
      </c>
    </row>
    <row r="3966" spans="1:10" ht="15" thickBot="1">
      <c r="A3966" s="600"/>
      <c r="B3966" s="600"/>
      <c r="C3966" s="600"/>
      <c r="D3966" s="600"/>
      <c r="E3966" s="600" t="s">
        <v>13659</v>
      </c>
      <c r="F3966" s="599">
        <v>4.62</v>
      </c>
      <c r="G3966" s="600"/>
      <c r="H3966" s="683" t="s">
        <v>13658</v>
      </c>
      <c r="I3966" s="683"/>
      <c r="J3966" s="599">
        <v>21.31</v>
      </c>
    </row>
    <row r="3967" spans="1:10" ht="0.95" customHeight="1" thickTop="1">
      <c r="A3967" s="598"/>
      <c r="B3967" s="598"/>
      <c r="C3967" s="598"/>
      <c r="D3967" s="598"/>
      <c r="E3967" s="598"/>
      <c r="F3967" s="598"/>
      <c r="G3967" s="598"/>
      <c r="H3967" s="598"/>
      <c r="I3967" s="598"/>
      <c r="J3967" s="598"/>
    </row>
    <row r="3968" spans="1:10" ht="18" customHeight="1">
      <c r="A3968" s="613"/>
      <c r="B3968" s="611" t="s">
        <v>13677</v>
      </c>
      <c r="C3968" s="613" t="s">
        <v>13676</v>
      </c>
      <c r="D3968" s="613" t="s">
        <v>13675</v>
      </c>
      <c r="E3968" s="684" t="s">
        <v>13674</v>
      </c>
      <c r="F3968" s="684"/>
      <c r="G3968" s="612" t="s">
        <v>13673</v>
      </c>
      <c r="H3968" s="611" t="s">
        <v>13672</v>
      </c>
      <c r="I3968" s="611" t="s">
        <v>13671</v>
      </c>
      <c r="J3968" s="611" t="s">
        <v>13670</v>
      </c>
    </row>
    <row r="3969" spans="1:10" ht="24" customHeight="1">
      <c r="A3969" s="609" t="s">
        <v>13669</v>
      </c>
      <c r="B3969" s="610" t="s">
        <v>13780</v>
      </c>
      <c r="C3969" s="609" t="s">
        <v>20</v>
      </c>
      <c r="D3969" s="609" t="s">
        <v>7701</v>
      </c>
      <c r="E3969" s="685" t="s">
        <v>13690</v>
      </c>
      <c r="F3969" s="685"/>
      <c r="G3969" s="608" t="s">
        <v>3</v>
      </c>
      <c r="H3969" s="607">
        <v>1</v>
      </c>
      <c r="I3969" s="606">
        <v>12.85</v>
      </c>
      <c r="J3969" s="606">
        <v>12.85</v>
      </c>
    </row>
    <row r="3970" spans="1:10" ht="24" customHeight="1">
      <c r="A3970" s="617" t="s">
        <v>13683</v>
      </c>
      <c r="B3970" s="618" t="s">
        <v>13779</v>
      </c>
      <c r="C3970" s="617" t="s">
        <v>20</v>
      </c>
      <c r="D3970" s="617" t="s">
        <v>7802</v>
      </c>
      <c r="E3970" s="686" t="s">
        <v>13690</v>
      </c>
      <c r="F3970" s="686"/>
      <c r="G3970" s="616" t="s">
        <v>3</v>
      </c>
      <c r="H3970" s="615">
        <v>1</v>
      </c>
      <c r="I3970" s="614">
        <v>0.11</v>
      </c>
      <c r="J3970" s="614">
        <v>0.11</v>
      </c>
    </row>
    <row r="3971" spans="1:10" ht="24" customHeight="1">
      <c r="A3971" s="604" t="s">
        <v>13666</v>
      </c>
      <c r="B3971" s="605" t="s">
        <v>13773</v>
      </c>
      <c r="C3971" s="604" t="s">
        <v>20</v>
      </c>
      <c r="D3971" s="604" t="s">
        <v>8243</v>
      </c>
      <c r="E3971" s="682" t="s">
        <v>13769</v>
      </c>
      <c r="F3971" s="682"/>
      <c r="G3971" s="603" t="s">
        <v>3</v>
      </c>
      <c r="H3971" s="602">
        <v>1</v>
      </c>
      <c r="I3971" s="601">
        <v>0.96</v>
      </c>
      <c r="J3971" s="601">
        <v>0.96</v>
      </c>
    </row>
    <row r="3972" spans="1:10" ht="24" customHeight="1">
      <c r="A3972" s="604" t="s">
        <v>13666</v>
      </c>
      <c r="B3972" s="605" t="s">
        <v>13770</v>
      </c>
      <c r="C3972" s="604" t="s">
        <v>20</v>
      </c>
      <c r="D3972" s="604" t="s">
        <v>10155</v>
      </c>
      <c r="E3972" s="682" t="s">
        <v>13769</v>
      </c>
      <c r="F3972" s="682"/>
      <c r="G3972" s="603" t="s">
        <v>3</v>
      </c>
      <c r="H3972" s="602">
        <v>1</v>
      </c>
      <c r="I3972" s="601">
        <v>0.55000000000000004</v>
      </c>
      <c r="J3972" s="601">
        <v>0.55000000000000004</v>
      </c>
    </row>
    <row r="3973" spans="1:10" ht="24" customHeight="1">
      <c r="A3973" s="604" t="s">
        <v>13666</v>
      </c>
      <c r="B3973" s="605" t="s">
        <v>13772</v>
      </c>
      <c r="C3973" s="604" t="s">
        <v>20</v>
      </c>
      <c r="D3973" s="604" t="s">
        <v>10078</v>
      </c>
      <c r="E3973" s="682" t="s">
        <v>13678</v>
      </c>
      <c r="F3973" s="682"/>
      <c r="G3973" s="603" t="s">
        <v>3</v>
      </c>
      <c r="H3973" s="602">
        <v>1</v>
      </c>
      <c r="I3973" s="601">
        <v>0.63</v>
      </c>
      <c r="J3973" s="601">
        <v>0.63</v>
      </c>
    </row>
    <row r="3974" spans="1:10" ht="24" customHeight="1">
      <c r="A3974" s="604" t="s">
        <v>13666</v>
      </c>
      <c r="B3974" s="605" t="s">
        <v>13771</v>
      </c>
      <c r="C3974" s="604" t="s">
        <v>20</v>
      </c>
      <c r="D3974" s="604" t="s">
        <v>10220</v>
      </c>
      <c r="E3974" s="682" t="s">
        <v>13678</v>
      </c>
      <c r="F3974" s="682"/>
      <c r="G3974" s="603" t="s">
        <v>3</v>
      </c>
      <c r="H3974" s="602">
        <v>1</v>
      </c>
      <c r="I3974" s="601">
        <v>0.01</v>
      </c>
      <c r="J3974" s="601">
        <v>0.01</v>
      </c>
    </row>
    <row r="3975" spans="1:10" ht="24" customHeight="1">
      <c r="A3975" s="604" t="s">
        <v>13666</v>
      </c>
      <c r="B3975" s="605" t="s">
        <v>13778</v>
      </c>
      <c r="C3975" s="604" t="s">
        <v>20</v>
      </c>
      <c r="D3975" s="604" t="s">
        <v>11401</v>
      </c>
      <c r="E3975" s="682" t="s">
        <v>13767</v>
      </c>
      <c r="F3975" s="682"/>
      <c r="G3975" s="603" t="s">
        <v>3</v>
      </c>
      <c r="H3975" s="602">
        <v>1</v>
      </c>
      <c r="I3975" s="601">
        <v>9.82</v>
      </c>
      <c r="J3975" s="601">
        <v>9.82</v>
      </c>
    </row>
    <row r="3976" spans="1:10" ht="24" customHeight="1">
      <c r="A3976" s="604" t="s">
        <v>13666</v>
      </c>
      <c r="B3976" s="605" t="s">
        <v>13766</v>
      </c>
      <c r="C3976" s="604" t="s">
        <v>20</v>
      </c>
      <c r="D3976" s="604" t="s">
        <v>12079</v>
      </c>
      <c r="E3976" s="682" t="s">
        <v>13765</v>
      </c>
      <c r="F3976" s="682"/>
      <c r="G3976" s="603" t="s">
        <v>3</v>
      </c>
      <c r="H3976" s="602">
        <v>1</v>
      </c>
      <c r="I3976" s="601">
        <v>0.06</v>
      </c>
      <c r="J3976" s="601">
        <v>0.06</v>
      </c>
    </row>
    <row r="3977" spans="1:10" ht="24" customHeight="1">
      <c r="A3977" s="604" t="s">
        <v>13666</v>
      </c>
      <c r="B3977" s="605" t="s">
        <v>13764</v>
      </c>
      <c r="C3977" s="604" t="s">
        <v>20</v>
      </c>
      <c r="D3977" s="604" t="s">
        <v>12694</v>
      </c>
      <c r="E3977" s="682" t="s">
        <v>13763</v>
      </c>
      <c r="F3977" s="682"/>
      <c r="G3977" s="603" t="s">
        <v>3</v>
      </c>
      <c r="H3977" s="602">
        <v>1</v>
      </c>
      <c r="I3977" s="601">
        <v>0.71</v>
      </c>
      <c r="J3977" s="601">
        <v>0.71</v>
      </c>
    </row>
    <row r="3978" spans="1:10" ht="25.5">
      <c r="A3978" s="600"/>
      <c r="B3978" s="600"/>
      <c r="C3978" s="600"/>
      <c r="D3978" s="600"/>
      <c r="E3978" s="600" t="s">
        <v>13662</v>
      </c>
      <c r="F3978" s="599">
        <v>5.3949799000000001</v>
      </c>
      <c r="G3978" s="600" t="s">
        <v>13661</v>
      </c>
      <c r="H3978" s="599">
        <v>4.54</v>
      </c>
      <c r="I3978" s="600" t="s">
        <v>13660</v>
      </c>
      <c r="J3978" s="599">
        <v>9.93</v>
      </c>
    </row>
    <row r="3979" spans="1:10" ht="15" thickBot="1">
      <c r="A3979" s="600"/>
      <c r="B3979" s="600"/>
      <c r="C3979" s="600"/>
      <c r="D3979" s="600"/>
      <c r="E3979" s="600" t="s">
        <v>13659</v>
      </c>
      <c r="F3979" s="599">
        <v>3.55</v>
      </c>
      <c r="G3979" s="600"/>
      <c r="H3979" s="683" t="s">
        <v>13658</v>
      </c>
      <c r="I3979" s="683"/>
      <c r="J3979" s="599">
        <v>16.399999999999999</v>
      </c>
    </row>
    <row r="3980" spans="1:10" ht="0.95" customHeight="1" thickTop="1">
      <c r="A3980" s="598"/>
      <c r="B3980" s="598"/>
      <c r="C3980" s="598"/>
      <c r="D3980" s="598"/>
      <c r="E3980" s="598"/>
      <c r="F3980" s="598"/>
      <c r="G3980" s="598"/>
      <c r="H3980" s="598"/>
      <c r="I3980" s="598"/>
      <c r="J3980" s="598"/>
    </row>
    <row r="3981" spans="1:10" ht="18" customHeight="1">
      <c r="A3981" s="613"/>
      <c r="B3981" s="611" t="s">
        <v>13677</v>
      </c>
      <c r="C3981" s="613" t="s">
        <v>13676</v>
      </c>
      <c r="D3981" s="613" t="s">
        <v>13675</v>
      </c>
      <c r="E3981" s="684" t="s">
        <v>13674</v>
      </c>
      <c r="F3981" s="684"/>
      <c r="G3981" s="612" t="s">
        <v>13673</v>
      </c>
      <c r="H3981" s="611" t="s">
        <v>13672</v>
      </c>
      <c r="I3981" s="611" t="s">
        <v>13671</v>
      </c>
      <c r="J3981" s="611" t="s">
        <v>13670</v>
      </c>
    </row>
    <row r="3982" spans="1:10" ht="24" customHeight="1">
      <c r="A3982" s="609" t="s">
        <v>13669</v>
      </c>
      <c r="B3982" s="610" t="s">
        <v>13720</v>
      </c>
      <c r="C3982" s="609" t="s">
        <v>20</v>
      </c>
      <c r="D3982" s="609" t="s">
        <v>7703</v>
      </c>
      <c r="E3982" s="685" t="s">
        <v>13690</v>
      </c>
      <c r="F3982" s="685"/>
      <c r="G3982" s="608" t="s">
        <v>3</v>
      </c>
      <c r="H3982" s="607">
        <v>1</v>
      </c>
      <c r="I3982" s="606">
        <v>13.4</v>
      </c>
      <c r="J3982" s="606">
        <v>13.4</v>
      </c>
    </row>
    <row r="3983" spans="1:10" ht="24" customHeight="1">
      <c r="A3983" s="617" t="s">
        <v>13683</v>
      </c>
      <c r="B3983" s="618" t="s">
        <v>13777</v>
      </c>
      <c r="C3983" s="617" t="s">
        <v>20</v>
      </c>
      <c r="D3983" s="617" t="s">
        <v>7804</v>
      </c>
      <c r="E3983" s="686" t="s">
        <v>13690</v>
      </c>
      <c r="F3983" s="686"/>
      <c r="G3983" s="616" t="s">
        <v>3</v>
      </c>
      <c r="H3983" s="615">
        <v>1</v>
      </c>
      <c r="I3983" s="614">
        <v>0.08</v>
      </c>
      <c r="J3983" s="614">
        <v>0.08</v>
      </c>
    </row>
    <row r="3984" spans="1:10" ht="24" customHeight="1">
      <c r="A3984" s="604" t="s">
        <v>13666</v>
      </c>
      <c r="B3984" s="605" t="s">
        <v>13773</v>
      </c>
      <c r="C3984" s="604" t="s">
        <v>20</v>
      </c>
      <c r="D3984" s="604" t="s">
        <v>8243</v>
      </c>
      <c r="E3984" s="682" t="s">
        <v>13769</v>
      </c>
      <c r="F3984" s="682"/>
      <c r="G3984" s="603" t="s">
        <v>3</v>
      </c>
      <c r="H3984" s="602">
        <v>1</v>
      </c>
      <c r="I3984" s="601">
        <v>0.96</v>
      </c>
      <c r="J3984" s="601">
        <v>0.96</v>
      </c>
    </row>
    <row r="3985" spans="1:10" ht="24" customHeight="1">
      <c r="A3985" s="604" t="s">
        <v>13666</v>
      </c>
      <c r="B3985" s="605" t="s">
        <v>13772</v>
      </c>
      <c r="C3985" s="604" t="s">
        <v>20</v>
      </c>
      <c r="D3985" s="604" t="s">
        <v>10078</v>
      </c>
      <c r="E3985" s="682" t="s">
        <v>13678</v>
      </c>
      <c r="F3985" s="682"/>
      <c r="G3985" s="603" t="s">
        <v>3</v>
      </c>
      <c r="H3985" s="602">
        <v>1</v>
      </c>
      <c r="I3985" s="601">
        <v>0.63</v>
      </c>
      <c r="J3985" s="601">
        <v>0.63</v>
      </c>
    </row>
    <row r="3986" spans="1:10" ht="24" customHeight="1">
      <c r="A3986" s="604" t="s">
        <v>13666</v>
      </c>
      <c r="B3986" s="605" t="s">
        <v>13771</v>
      </c>
      <c r="C3986" s="604" t="s">
        <v>20</v>
      </c>
      <c r="D3986" s="604" t="s">
        <v>10220</v>
      </c>
      <c r="E3986" s="682" t="s">
        <v>13678</v>
      </c>
      <c r="F3986" s="682"/>
      <c r="G3986" s="603" t="s">
        <v>3</v>
      </c>
      <c r="H3986" s="602">
        <v>1</v>
      </c>
      <c r="I3986" s="601">
        <v>0.01</v>
      </c>
      <c r="J3986" s="601">
        <v>0.01</v>
      </c>
    </row>
    <row r="3987" spans="1:10" ht="24" customHeight="1">
      <c r="A3987" s="604" t="s">
        <v>13666</v>
      </c>
      <c r="B3987" s="605" t="s">
        <v>13770</v>
      </c>
      <c r="C3987" s="604" t="s">
        <v>20</v>
      </c>
      <c r="D3987" s="604" t="s">
        <v>10155</v>
      </c>
      <c r="E3987" s="682" t="s">
        <v>13769</v>
      </c>
      <c r="F3987" s="682"/>
      <c r="G3987" s="603" t="s">
        <v>3</v>
      </c>
      <c r="H3987" s="602">
        <v>1</v>
      </c>
      <c r="I3987" s="601">
        <v>0.55000000000000004</v>
      </c>
      <c r="J3987" s="601">
        <v>0.55000000000000004</v>
      </c>
    </row>
    <row r="3988" spans="1:10" ht="24" customHeight="1">
      <c r="A3988" s="604" t="s">
        <v>13666</v>
      </c>
      <c r="B3988" s="605" t="s">
        <v>13776</v>
      </c>
      <c r="C3988" s="604" t="s">
        <v>20</v>
      </c>
      <c r="D3988" s="604" t="s">
        <v>11407</v>
      </c>
      <c r="E3988" s="682" t="s">
        <v>13767</v>
      </c>
      <c r="F3988" s="682"/>
      <c r="G3988" s="603" t="s">
        <v>3</v>
      </c>
      <c r="H3988" s="602">
        <v>1</v>
      </c>
      <c r="I3988" s="601">
        <v>10.4</v>
      </c>
      <c r="J3988" s="601">
        <v>10.4</v>
      </c>
    </row>
    <row r="3989" spans="1:10" ht="24" customHeight="1">
      <c r="A3989" s="604" t="s">
        <v>13666</v>
      </c>
      <c r="B3989" s="605" t="s">
        <v>13766</v>
      </c>
      <c r="C3989" s="604" t="s">
        <v>20</v>
      </c>
      <c r="D3989" s="604" t="s">
        <v>12079</v>
      </c>
      <c r="E3989" s="682" t="s">
        <v>13765</v>
      </c>
      <c r="F3989" s="682"/>
      <c r="G3989" s="603" t="s">
        <v>3</v>
      </c>
      <c r="H3989" s="602">
        <v>1</v>
      </c>
      <c r="I3989" s="601">
        <v>0.06</v>
      </c>
      <c r="J3989" s="601">
        <v>0.06</v>
      </c>
    </row>
    <row r="3990" spans="1:10" ht="24" customHeight="1">
      <c r="A3990" s="604" t="s">
        <v>13666</v>
      </c>
      <c r="B3990" s="605" t="s">
        <v>13764</v>
      </c>
      <c r="C3990" s="604" t="s">
        <v>20</v>
      </c>
      <c r="D3990" s="604" t="s">
        <v>12694</v>
      </c>
      <c r="E3990" s="682" t="s">
        <v>13763</v>
      </c>
      <c r="F3990" s="682"/>
      <c r="G3990" s="603" t="s">
        <v>3</v>
      </c>
      <c r="H3990" s="602">
        <v>1</v>
      </c>
      <c r="I3990" s="601">
        <v>0.71</v>
      </c>
      <c r="J3990" s="601">
        <v>0.71</v>
      </c>
    </row>
    <row r="3991" spans="1:10" ht="25.5">
      <c r="A3991" s="600"/>
      <c r="B3991" s="600"/>
      <c r="C3991" s="600"/>
      <c r="D3991" s="600"/>
      <c r="E3991" s="600" t="s">
        <v>13662</v>
      </c>
      <c r="F3991" s="599">
        <v>5.6937955000000002</v>
      </c>
      <c r="G3991" s="600" t="s">
        <v>13661</v>
      </c>
      <c r="H3991" s="599">
        <v>4.79</v>
      </c>
      <c r="I3991" s="600" t="s">
        <v>13660</v>
      </c>
      <c r="J3991" s="599">
        <v>10.48</v>
      </c>
    </row>
    <row r="3992" spans="1:10" ht="15" thickBot="1">
      <c r="A3992" s="600"/>
      <c r="B3992" s="600"/>
      <c r="C3992" s="600"/>
      <c r="D3992" s="600"/>
      <c r="E3992" s="600" t="s">
        <v>13659</v>
      </c>
      <c r="F3992" s="599">
        <v>3.71</v>
      </c>
      <c r="G3992" s="600"/>
      <c r="H3992" s="683" t="s">
        <v>13658</v>
      </c>
      <c r="I3992" s="683"/>
      <c r="J3992" s="599">
        <v>17.11</v>
      </c>
    </row>
    <row r="3993" spans="1:10" ht="0.95" customHeight="1" thickTop="1">
      <c r="A3993" s="598"/>
      <c r="B3993" s="598"/>
      <c r="C3993" s="598"/>
      <c r="D3993" s="598"/>
      <c r="E3993" s="598"/>
      <c r="F3993" s="598"/>
      <c r="G3993" s="598"/>
      <c r="H3993" s="598"/>
      <c r="I3993" s="598"/>
      <c r="J3993" s="598"/>
    </row>
    <row r="3994" spans="1:10" ht="18" customHeight="1">
      <c r="A3994" s="613"/>
      <c r="B3994" s="611" t="s">
        <v>13677</v>
      </c>
      <c r="C3994" s="613" t="s">
        <v>13676</v>
      </c>
      <c r="D3994" s="613" t="s">
        <v>13675</v>
      </c>
      <c r="E3994" s="684" t="s">
        <v>13674</v>
      </c>
      <c r="F3994" s="684"/>
      <c r="G3994" s="612" t="s">
        <v>13673</v>
      </c>
      <c r="H3994" s="611" t="s">
        <v>13672</v>
      </c>
      <c r="I3994" s="611" t="s">
        <v>13671</v>
      </c>
      <c r="J3994" s="611" t="s">
        <v>13670</v>
      </c>
    </row>
    <row r="3995" spans="1:10" ht="24" customHeight="1">
      <c r="A3995" s="609" t="s">
        <v>13669</v>
      </c>
      <c r="B3995" s="610" t="s">
        <v>13775</v>
      </c>
      <c r="C3995" s="609" t="s">
        <v>20</v>
      </c>
      <c r="D3995" s="609" t="s">
        <v>7711</v>
      </c>
      <c r="E3995" s="685" t="s">
        <v>13690</v>
      </c>
      <c r="F3995" s="685"/>
      <c r="G3995" s="608" t="s">
        <v>3</v>
      </c>
      <c r="H3995" s="607">
        <v>1</v>
      </c>
      <c r="I3995" s="606">
        <v>15.25</v>
      </c>
      <c r="J3995" s="606">
        <v>15.25</v>
      </c>
    </row>
    <row r="3996" spans="1:10" ht="24" customHeight="1">
      <c r="A3996" s="617" t="s">
        <v>13683</v>
      </c>
      <c r="B3996" s="618" t="s">
        <v>13774</v>
      </c>
      <c r="C3996" s="617" t="s">
        <v>20</v>
      </c>
      <c r="D3996" s="617" t="s">
        <v>7812</v>
      </c>
      <c r="E3996" s="686" t="s">
        <v>13690</v>
      </c>
      <c r="F3996" s="686"/>
      <c r="G3996" s="616" t="s">
        <v>3</v>
      </c>
      <c r="H3996" s="615">
        <v>1</v>
      </c>
      <c r="I3996" s="614">
        <v>0.1</v>
      </c>
      <c r="J3996" s="614">
        <v>0.1</v>
      </c>
    </row>
    <row r="3997" spans="1:10" ht="24" customHeight="1">
      <c r="A3997" s="604" t="s">
        <v>13666</v>
      </c>
      <c r="B3997" s="605" t="s">
        <v>13773</v>
      </c>
      <c r="C3997" s="604" t="s">
        <v>20</v>
      </c>
      <c r="D3997" s="604" t="s">
        <v>8243</v>
      </c>
      <c r="E3997" s="682" t="s">
        <v>13769</v>
      </c>
      <c r="F3997" s="682"/>
      <c r="G3997" s="603" t="s">
        <v>3</v>
      </c>
      <c r="H3997" s="602">
        <v>1</v>
      </c>
      <c r="I3997" s="601">
        <v>0.96</v>
      </c>
      <c r="J3997" s="601">
        <v>0.96</v>
      </c>
    </row>
    <row r="3998" spans="1:10" ht="24" customHeight="1">
      <c r="A3998" s="604" t="s">
        <v>13666</v>
      </c>
      <c r="B3998" s="605" t="s">
        <v>13772</v>
      </c>
      <c r="C3998" s="604" t="s">
        <v>20</v>
      </c>
      <c r="D3998" s="604" t="s">
        <v>10078</v>
      </c>
      <c r="E3998" s="682" t="s">
        <v>13678</v>
      </c>
      <c r="F3998" s="682"/>
      <c r="G3998" s="603" t="s">
        <v>3</v>
      </c>
      <c r="H3998" s="602">
        <v>1</v>
      </c>
      <c r="I3998" s="601">
        <v>0.63</v>
      </c>
      <c r="J3998" s="601">
        <v>0.63</v>
      </c>
    </row>
    <row r="3999" spans="1:10" ht="24" customHeight="1">
      <c r="A3999" s="604" t="s">
        <v>13666</v>
      </c>
      <c r="B3999" s="605" t="s">
        <v>13771</v>
      </c>
      <c r="C3999" s="604" t="s">
        <v>20</v>
      </c>
      <c r="D3999" s="604" t="s">
        <v>10220</v>
      </c>
      <c r="E3999" s="682" t="s">
        <v>13678</v>
      </c>
      <c r="F3999" s="682"/>
      <c r="G3999" s="603" t="s">
        <v>3</v>
      </c>
      <c r="H3999" s="602">
        <v>1</v>
      </c>
      <c r="I3999" s="601">
        <v>0.01</v>
      </c>
      <c r="J3999" s="601">
        <v>0.01</v>
      </c>
    </row>
    <row r="4000" spans="1:10" ht="24" customHeight="1">
      <c r="A4000" s="604" t="s">
        <v>13666</v>
      </c>
      <c r="B4000" s="605" t="s">
        <v>13770</v>
      </c>
      <c r="C4000" s="604" t="s">
        <v>20</v>
      </c>
      <c r="D4000" s="604" t="s">
        <v>10155</v>
      </c>
      <c r="E4000" s="682" t="s">
        <v>13769</v>
      </c>
      <c r="F4000" s="682"/>
      <c r="G4000" s="603" t="s">
        <v>3</v>
      </c>
      <c r="H4000" s="602">
        <v>1</v>
      </c>
      <c r="I4000" s="601">
        <v>0.55000000000000004</v>
      </c>
      <c r="J4000" s="601">
        <v>0.55000000000000004</v>
      </c>
    </row>
    <row r="4001" spans="1:10" ht="24" customHeight="1">
      <c r="A4001" s="604" t="s">
        <v>13666</v>
      </c>
      <c r="B4001" s="605" t="s">
        <v>13768</v>
      </c>
      <c r="C4001" s="604" t="s">
        <v>20</v>
      </c>
      <c r="D4001" s="604" t="s">
        <v>11405</v>
      </c>
      <c r="E4001" s="682" t="s">
        <v>13767</v>
      </c>
      <c r="F4001" s="682"/>
      <c r="G4001" s="603" t="s">
        <v>3</v>
      </c>
      <c r="H4001" s="602">
        <v>1</v>
      </c>
      <c r="I4001" s="601">
        <v>12.23</v>
      </c>
      <c r="J4001" s="601">
        <v>12.23</v>
      </c>
    </row>
    <row r="4002" spans="1:10" ht="24" customHeight="1">
      <c r="A4002" s="604" t="s">
        <v>13666</v>
      </c>
      <c r="B4002" s="605" t="s">
        <v>13766</v>
      </c>
      <c r="C4002" s="604" t="s">
        <v>20</v>
      </c>
      <c r="D4002" s="604" t="s">
        <v>12079</v>
      </c>
      <c r="E4002" s="682" t="s">
        <v>13765</v>
      </c>
      <c r="F4002" s="682"/>
      <c r="G4002" s="603" t="s">
        <v>3</v>
      </c>
      <c r="H4002" s="602">
        <v>1</v>
      </c>
      <c r="I4002" s="601">
        <v>0.06</v>
      </c>
      <c r="J4002" s="601">
        <v>0.06</v>
      </c>
    </row>
    <row r="4003" spans="1:10" ht="24" customHeight="1">
      <c r="A4003" s="604" t="s">
        <v>13666</v>
      </c>
      <c r="B4003" s="605" t="s">
        <v>13764</v>
      </c>
      <c r="C4003" s="604" t="s">
        <v>20</v>
      </c>
      <c r="D4003" s="604" t="s">
        <v>12694</v>
      </c>
      <c r="E4003" s="682" t="s">
        <v>13763</v>
      </c>
      <c r="F4003" s="682"/>
      <c r="G4003" s="603" t="s">
        <v>3</v>
      </c>
      <c r="H4003" s="602">
        <v>1</v>
      </c>
      <c r="I4003" s="601">
        <v>0.71</v>
      </c>
      <c r="J4003" s="601">
        <v>0.71</v>
      </c>
    </row>
    <row r="4004" spans="1:10" ht="25.5">
      <c r="A4004" s="600"/>
      <c r="B4004" s="600"/>
      <c r="C4004" s="600"/>
      <c r="D4004" s="600"/>
      <c r="E4004" s="600" t="s">
        <v>13662</v>
      </c>
      <c r="F4004" s="599">
        <v>6.6989025</v>
      </c>
      <c r="G4004" s="600" t="s">
        <v>13661</v>
      </c>
      <c r="H4004" s="599">
        <v>5.63</v>
      </c>
      <c r="I4004" s="600" t="s">
        <v>13660</v>
      </c>
      <c r="J4004" s="599">
        <v>12.33</v>
      </c>
    </row>
    <row r="4005" spans="1:10" ht="15" thickBot="1">
      <c r="A4005" s="600"/>
      <c r="B4005" s="600"/>
      <c r="C4005" s="600"/>
      <c r="D4005" s="600"/>
      <c r="E4005" s="600" t="s">
        <v>13659</v>
      </c>
      <c r="F4005" s="599">
        <v>4.22</v>
      </c>
      <c r="G4005" s="600"/>
      <c r="H4005" s="683" t="s">
        <v>13658</v>
      </c>
      <c r="I4005" s="683"/>
      <c r="J4005" s="599">
        <v>19.47</v>
      </c>
    </row>
    <row r="4006" spans="1:10" ht="0.95" customHeight="1" thickTop="1">
      <c r="A4006" s="598"/>
      <c r="B4006" s="598"/>
      <c r="C4006" s="598"/>
      <c r="D4006" s="598"/>
      <c r="E4006" s="598"/>
      <c r="F4006" s="598"/>
      <c r="G4006" s="598"/>
      <c r="H4006" s="598"/>
      <c r="I4006" s="598"/>
      <c r="J4006" s="598"/>
    </row>
    <row r="4007" spans="1:10" ht="18" customHeight="1">
      <c r="A4007" s="613"/>
      <c r="B4007" s="611" t="s">
        <v>13677</v>
      </c>
      <c r="C4007" s="613" t="s">
        <v>13676</v>
      </c>
      <c r="D4007" s="613" t="s">
        <v>13675</v>
      </c>
      <c r="E4007" s="684" t="s">
        <v>13674</v>
      </c>
      <c r="F4007" s="684"/>
      <c r="G4007" s="612" t="s">
        <v>13673</v>
      </c>
      <c r="H4007" s="611" t="s">
        <v>13672</v>
      </c>
      <c r="I4007" s="611" t="s">
        <v>13671</v>
      </c>
      <c r="J4007" s="611" t="s">
        <v>13670</v>
      </c>
    </row>
    <row r="4008" spans="1:10" ht="36" customHeight="1">
      <c r="A4008" s="609" t="s">
        <v>13669</v>
      </c>
      <c r="B4008" s="610" t="s">
        <v>13762</v>
      </c>
      <c r="C4008" s="609" t="s">
        <v>20</v>
      </c>
      <c r="D4008" s="609" t="s">
        <v>3587</v>
      </c>
      <c r="E4008" s="685" t="s">
        <v>13755</v>
      </c>
      <c r="F4008" s="685"/>
      <c r="G4008" s="608" t="s">
        <v>415</v>
      </c>
      <c r="H4008" s="607">
        <v>1</v>
      </c>
      <c r="I4008" s="606">
        <v>2216.4899999999998</v>
      </c>
      <c r="J4008" s="606">
        <v>2216.4899999999998</v>
      </c>
    </row>
    <row r="4009" spans="1:10" ht="36" customHeight="1">
      <c r="A4009" s="617" t="s">
        <v>13683</v>
      </c>
      <c r="B4009" s="618" t="s">
        <v>13684</v>
      </c>
      <c r="C4009" s="617" t="s">
        <v>20</v>
      </c>
      <c r="D4009" s="617" t="s">
        <v>1535</v>
      </c>
      <c r="E4009" s="686" t="s">
        <v>13667</v>
      </c>
      <c r="F4009" s="686"/>
      <c r="G4009" s="616" t="s">
        <v>1470</v>
      </c>
      <c r="H4009" s="615">
        <v>6.6349999999999998</v>
      </c>
      <c r="I4009" s="614">
        <v>1.77</v>
      </c>
      <c r="J4009" s="614">
        <v>11.74</v>
      </c>
    </row>
    <row r="4010" spans="1:10" ht="36" customHeight="1">
      <c r="A4010" s="617" t="s">
        <v>13683</v>
      </c>
      <c r="B4010" s="618" t="s">
        <v>13721</v>
      </c>
      <c r="C4010" s="617" t="s">
        <v>20</v>
      </c>
      <c r="D4010" s="617" t="s">
        <v>1560</v>
      </c>
      <c r="E4010" s="686" t="s">
        <v>13667</v>
      </c>
      <c r="F4010" s="686"/>
      <c r="G4010" s="616" t="s">
        <v>1470</v>
      </c>
      <c r="H4010" s="615">
        <v>0.48770000000000002</v>
      </c>
      <c r="I4010" s="614">
        <v>16.149999999999999</v>
      </c>
      <c r="J4010" s="614">
        <v>7.87</v>
      </c>
    </row>
    <row r="4011" spans="1:10" ht="36" customHeight="1">
      <c r="A4011" s="617" t="s">
        <v>13683</v>
      </c>
      <c r="B4011" s="618" t="s">
        <v>13722</v>
      </c>
      <c r="C4011" s="617" t="s">
        <v>20</v>
      </c>
      <c r="D4011" s="617" t="s">
        <v>1706</v>
      </c>
      <c r="E4011" s="686" t="s">
        <v>13667</v>
      </c>
      <c r="F4011" s="686"/>
      <c r="G4011" s="616" t="s">
        <v>1617</v>
      </c>
      <c r="H4011" s="615">
        <v>0.70430000000000004</v>
      </c>
      <c r="I4011" s="614">
        <v>13.5</v>
      </c>
      <c r="J4011" s="614">
        <v>9.5</v>
      </c>
    </row>
    <row r="4012" spans="1:10" ht="36" customHeight="1">
      <c r="A4012" s="617" t="s">
        <v>13683</v>
      </c>
      <c r="B4012" s="618" t="s">
        <v>13685</v>
      </c>
      <c r="C4012" s="617" t="s">
        <v>20</v>
      </c>
      <c r="D4012" s="617" t="s">
        <v>1680</v>
      </c>
      <c r="E4012" s="686" t="s">
        <v>13667</v>
      </c>
      <c r="F4012" s="686"/>
      <c r="G4012" s="616" t="s">
        <v>1617</v>
      </c>
      <c r="H4012" s="615">
        <v>18.246200000000002</v>
      </c>
      <c r="I4012" s="614">
        <v>0.44</v>
      </c>
      <c r="J4012" s="614">
        <v>8.02</v>
      </c>
    </row>
    <row r="4013" spans="1:10" ht="48" customHeight="1">
      <c r="A4013" s="617" t="s">
        <v>13683</v>
      </c>
      <c r="B4013" s="618" t="s">
        <v>13757</v>
      </c>
      <c r="C4013" s="617" t="s">
        <v>20</v>
      </c>
      <c r="D4013" s="617" t="s">
        <v>3392</v>
      </c>
      <c r="E4013" s="686" t="s">
        <v>13755</v>
      </c>
      <c r="F4013" s="686"/>
      <c r="G4013" s="616" t="s">
        <v>1200</v>
      </c>
      <c r="H4013" s="615">
        <v>27.898800000000001</v>
      </c>
      <c r="I4013" s="614">
        <v>19.059999999999999</v>
      </c>
      <c r="J4013" s="614">
        <v>531.75</v>
      </c>
    </row>
    <row r="4014" spans="1:10" ht="36" customHeight="1">
      <c r="A4014" s="617" t="s">
        <v>13683</v>
      </c>
      <c r="B4014" s="618" t="s">
        <v>13756</v>
      </c>
      <c r="C4014" s="617" t="s">
        <v>20</v>
      </c>
      <c r="D4014" s="617" t="s">
        <v>3531</v>
      </c>
      <c r="E4014" s="686" t="s">
        <v>13755</v>
      </c>
      <c r="F4014" s="686"/>
      <c r="G4014" s="616" t="s">
        <v>415</v>
      </c>
      <c r="H4014" s="615">
        <v>1.2</v>
      </c>
      <c r="I4014" s="614">
        <v>365.93</v>
      </c>
      <c r="J4014" s="614">
        <v>439.11</v>
      </c>
    </row>
    <row r="4015" spans="1:10" ht="24" customHeight="1">
      <c r="A4015" s="617" t="s">
        <v>13683</v>
      </c>
      <c r="B4015" s="618" t="s">
        <v>13754</v>
      </c>
      <c r="C4015" s="617" t="s">
        <v>20</v>
      </c>
      <c r="D4015" s="617" t="s">
        <v>7674</v>
      </c>
      <c r="E4015" s="686" t="s">
        <v>13690</v>
      </c>
      <c r="F4015" s="686"/>
      <c r="G4015" s="616" t="s">
        <v>3</v>
      </c>
      <c r="H4015" s="615">
        <v>5.96</v>
      </c>
      <c r="I4015" s="614">
        <v>18.77</v>
      </c>
      <c r="J4015" s="614">
        <v>111.86</v>
      </c>
    </row>
    <row r="4016" spans="1:10" ht="24" customHeight="1">
      <c r="A4016" s="617" t="s">
        <v>13683</v>
      </c>
      <c r="B4016" s="618" t="s">
        <v>13753</v>
      </c>
      <c r="C4016" s="617" t="s">
        <v>20</v>
      </c>
      <c r="D4016" s="617" t="s">
        <v>7655</v>
      </c>
      <c r="E4016" s="686" t="s">
        <v>13690</v>
      </c>
      <c r="F4016" s="686"/>
      <c r="G4016" s="616" t="s">
        <v>3</v>
      </c>
      <c r="H4016" s="615">
        <v>1.1919999999999999</v>
      </c>
      <c r="I4016" s="614">
        <v>14.57</v>
      </c>
      <c r="J4016" s="614">
        <v>17.36</v>
      </c>
    </row>
    <row r="4017" spans="1:10" ht="24" customHeight="1">
      <c r="A4017" s="617" t="s">
        <v>13683</v>
      </c>
      <c r="B4017" s="618" t="s">
        <v>13691</v>
      </c>
      <c r="C4017" s="617" t="s">
        <v>20</v>
      </c>
      <c r="D4017" s="617" t="s">
        <v>7721</v>
      </c>
      <c r="E4017" s="686" t="s">
        <v>13690</v>
      </c>
      <c r="F4017" s="686"/>
      <c r="G4017" s="616" t="s">
        <v>3</v>
      </c>
      <c r="H4017" s="615">
        <v>31.5459</v>
      </c>
      <c r="I4017" s="614">
        <v>14.02</v>
      </c>
      <c r="J4017" s="614">
        <v>442.27</v>
      </c>
    </row>
    <row r="4018" spans="1:10" ht="24" customHeight="1">
      <c r="A4018" s="617" t="s">
        <v>13683</v>
      </c>
      <c r="B4018" s="618" t="s">
        <v>13733</v>
      </c>
      <c r="C4018" s="617" t="s">
        <v>20</v>
      </c>
      <c r="D4018" s="617" t="s">
        <v>7714</v>
      </c>
      <c r="E4018" s="686" t="s">
        <v>13690</v>
      </c>
      <c r="F4018" s="686"/>
      <c r="G4018" s="616" t="s">
        <v>3</v>
      </c>
      <c r="H4018" s="615">
        <v>31.5459</v>
      </c>
      <c r="I4018" s="614">
        <v>17.670000000000002</v>
      </c>
      <c r="J4018" s="614">
        <v>557.41</v>
      </c>
    </row>
    <row r="4019" spans="1:10" ht="24" customHeight="1">
      <c r="A4019" s="604" t="s">
        <v>13666</v>
      </c>
      <c r="B4019" s="605" t="s">
        <v>13752</v>
      </c>
      <c r="C4019" s="604" t="s">
        <v>20</v>
      </c>
      <c r="D4019" s="604" t="s">
        <v>9244</v>
      </c>
      <c r="E4019" s="682" t="s">
        <v>13664</v>
      </c>
      <c r="F4019" s="682"/>
      <c r="G4019" s="603" t="s">
        <v>399</v>
      </c>
      <c r="H4019" s="602">
        <v>1.9403999999999999</v>
      </c>
      <c r="I4019" s="601">
        <v>29.88</v>
      </c>
      <c r="J4019" s="601">
        <v>57.97</v>
      </c>
    </row>
    <row r="4020" spans="1:10" ht="24" customHeight="1">
      <c r="A4020" s="604" t="s">
        <v>13666</v>
      </c>
      <c r="B4020" s="605" t="s">
        <v>13751</v>
      </c>
      <c r="C4020" s="604" t="s">
        <v>20</v>
      </c>
      <c r="D4020" s="604" t="s">
        <v>9854</v>
      </c>
      <c r="E4020" s="682" t="s">
        <v>13664</v>
      </c>
      <c r="F4020" s="682"/>
      <c r="G4020" s="603" t="s">
        <v>817</v>
      </c>
      <c r="H4020" s="602">
        <v>8.3299999999999999E-2</v>
      </c>
      <c r="I4020" s="601">
        <v>5.24</v>
      </c>
      <c r="J4020" s="601">
        <v>0.43</v>
      </c>
    </row>
    <row r="4021" spans="1:10" ht="24" customHeight="1">
      <c r="A4021" s="604" t="s">
        <v>13666</v>
      </c>
      <c r="B4021" s="605" t="s">
        <v>13750</v>
      </c>
      <c r="C4021" s="604" t="s">
        <v>20</v>
      </c>
      <c r="D4021" s="604" t="s">
        <v>11840</v>
      </c>
      <c r="E4021" s="682" t="s">
        <v>13664</v>
      </c>
      <c r="F4021" s="682"/>
      <c r="G4021" s="603" t="s">
        <v>1200</v>
      </c>
      <c r="H4021" s="602">
        <v>0.4365</v>
      </c>
      <c r="I4021" s="601">
        <v>15.99</v>
      </c>
      <c r="J4021" s="601">
        <v>6.97</v>
      </c>
    </row>
    <row r="4022" spans="1:10" ht="24" customHeight="1">
      <c r="A4022" s="604" t="s">
        <v>13666</v>
      </c>
      <c r="B4022" s="605" t="s">
        <v>13759</v>
      </c>
      <c r="C4022" s="604" t="s">
        <v>20</v>
      </c>
      <c r="D4022" s="604" t="s">
        <v>12074</v>
      </c>
      <c r="E4022" s="682" t="s">
        <v>13664</v>
      </c>
      <c r="F4022" s="682"/>
      <c r="G4022" s="603" t="s">
        <v>0</v>
      </c>
      <c r="H4022" s="602">
        <v>5.6283000000000003</v>
      </c>
      <c r="I4022" s="601">
        <v>2.5299999999999998</v>
      </c>
      <c r="J4022" s="601">
        <v>14.23</v>
      </c>
    </row>
    <row r="4023" spans="1:10" ht="25.5">
      <c r="A4023" s="600"/>
      <c r="B4023" s="600"/>
      <c r="C4023" s="600"/>
      <c r="D4023" s="600"/>
      <c r="E4023" s="600" t="s">
        <v>13662</v>
      </c>
      <c r="F4023" s="599">
        <v>563.47386721721182</v>
      </c>
      <c r="G4023" s="600" t="s">
        <v>13661</v>
      </c>
      <c r="H4023" s="599">
        <v>473.66</v>
      </c>
      <c r="I4023" s="600" t="s">
        <v>13660</v>
      </c>
      <c r="J4023" s="599">
        <v>1037.1300000000001</v>
      </c>
    </row>
    <row r="4024" spans="1:10" ht="15" thickBot="1">
      <c r="A4024" s="600"/>
      <c r="B4024" s="600"/>
      <c r="C4024" s="600"/>
      <c r="D4024" s="600"/>
      <c r="E4024" s="600" t="s">
        <v>13659</v>
      </c>
      <c r="F4024" s="599">
        <v>613.96</v>
      </c>
      <c r="G4024" s="600"/>
      <c r="H4024" s="683" t="s">
        <v>13658</v>
      </c>
      <c r="I4024" s="683"/>
      <c r="J4024" s="599">
        <v>2830.45</v>
      </c>
    </row>
    <row r="4025" spans="1:10" ht="0.95" customHeight="1" thickTop="1">
      <c r="A4025" s="598"/>
      <c r="B4025" s="598"/>
      <c r="C4025" s="598"/>
      <c r="D4025" s="598"/>
      <c r="E4025" s="598"/>
      <c r="F4025" s="598"/>
      <c r="G4025" s="598"/>
      <c r="H4025" s="598"/>
      <c r="I4025" s="598"/>
      <c r="J4025" s="598"/>
    </row>
    <row r="4026" spans="1:10" ht="18" customHeight="1">
      <c r="A4026" s="613"/>
      <c r="B4026" s="611" t="s">
        <v>13677</v>
      </c>
      <c r="C4026" s="613" t="s">
        <v>13676</v>
      </c>
      <c r="D4026" s="613" t="s">
        <v>13675</v>
      </c>
      <c r="E4026" s="684" t="s">
        <v>13674</v>
      </c>
      <c r="F4026" s="684"/>
      <c r="G4026" s="612" t="s">
        <v>13673</v>
      </c>
      <c r="H4026" s="611" t="s">
        <v>13672</v>
      </c>
      <c r="I4026" s="611" t="s">
        <v>13671</v>
      </c>
      <c r="J4026" s="611" t="s">
        <v>13670</v>
      </c>
    </row>
    <row r="4027" spans="1:10" ht="36" customHeight="1">
      <c r="A4027" s="609" t="s">
        <v>13669</v>
      </c>
      <c r="B4027" s="610" t="s">
        <v>13761</v>
      </c>
      <c r="C4027" s="609" t="s">
        <v>20</v>
      </c>
      <c r="D4027" s="609" t="s">
        <v>3588</v>
      </c>
      <c r="E4027" s="685" t="s">
        <v>13755</v>
      </c>
      <c r="F4027" s="685"/>
      <c r="G4027" s="608" t="s">
        <v>415</v>
      </c>
      <c r="H4027" s="607">
        <v>1</v>
      </c>
      <c r="I4027" s="606">
        <v>1892.23</v>
      </c>
      <c r="J4027" s="606">
        <v>1892.23</v>
      </c>
    </row>
    <row r="4028" spans="1:10" ht="36" customHeight="1">
      <c r="A4028" s="617" t="s">
        <v>13683</v>
      </c>
      <c r="B4028" s="618" t="s">
        <v>13684</v>
      </c>
      <c r="C4028" s="617" t="s">
        <v>20</v>
      </c>
      <c r="D4028" s="617" t="s">
        <v>1535</v>
      </c>
      <c r="E4028" s="686" t="s">
        <v>13667</v>
      </c>
      <c r="F4028" s="686"/>
      <c r="G4028" s="616" t="s">
        <v>1470</v>
      </c>
      <c r="H4028" s="615">
        <v>4.7533000000000003</v>
      </c>
      <c r="I4028" s="614">
        <v>1.77</v>
      </c>
      <c r="J4028" s="614">
        <v>8.41</v>
      </c>
    </row>
    <row r="4029" spans="1:10" ht="36" customHeight="1">
      <c r="A4029" s="617" t="s">
        <v>13683</v>
      </c>
      <c r="B4029" s="618" t="s">
        <v>13721</v>
      </c>
      <c r="C4029" s="617" t="s">
        <v>20</v>
      </c>
      <c r="D4029" s="617" t="s">
        <v>1560</v>
      </c>
      <c r="E4029" s="686" t="s">
        <v>13667</v>
      </c>
      <c r="F4029" s="686"/>
      <c r="G4029" s="616" t="s">
        <v>1470</v>
      </c>
      <c r="H4029" s="615">
        <v>0.313</v>
      </c>
      <c r="I4029" s="614">
        <v>16.149999999999999</v>
      </c>
      <c r="J4029" s="614">
        <v>5.05</v>
      </c>
    </row>
    <row r="4030" spans="1:10" ht="36" customHeight="1">
      <c r="A4030" s="617" t="s">
        <v>13683</v>
      </c>
      <c r="B4030" s="618" t="s">
        <v>13722</v>
      </c>
      <c r="C4030" s="617" t="s">
        <v>20</v>
      </c>
      <c r="D4030" s="617" t="s">
        <v>1706</v>
      </c>
      <c r="E4030" s="686" t="s">
        <v>13667</v>
      </c>
      <c r="F4030" s="686"/>
      <c r="G4030" s="616" t="s">
        <v>1617</v>
      </c>
      <c r="H4030" s="615">
        <v>0.42259999999999998</v>
      </c>
      <c r="I4030" s="614">
        <v>13.5</v>
      </c>
      <c r="J4030" s="614">
        <v>5.7</v>
      </c>
    </row>
    <row r="4031" spans="1:10" ht="36" customHeight="1">
      <c r="A4031" s="617" t="s">
        <v>13683</v>
      </c>
      <c r="B4031" s="618" t="s">
        <v>13685</v>
      </c>
      <c r="C4031" s="617" t="s">
        <v>20</v>
      </c>
      <c r="D4031" s="617" t="s">
        <v>1680</v>
      </c>
      <c r="E4031" s="686" t="s">
        <v>13667</v>
      </c>
      <c r="F4031" s="686"/>
      <c r="G4031" s="616" t="s">
        <v>1617</v>
      </c>
      <c r="H4031" s="615">
        <v>13.0715</v>
      </c>
      <c r="I4031" s="614">
        <v>0.44</v>
      </c>
      <c r="J4031" s="614">
        <v>5.75</v>
      </c>
    </row>
    <row r="4032" spans="1:10" ht="48" customHeight="1">
      <c r="A4032" s="617" t="s">
        <v>13683</v>
      </c>
      <c r="B4032" s="618" t="s">
        <v>13757</v>
      </c>
      <c r="C4032" s="617" t="s">
        <v>20</v>
      </c>
      <c r="D4032" s="617" t="s">
        <v>3392</v>
      </c>
      <c r="E4032" s="686" t="s">
        <v>13755</v>
      </c>
      <c r="F4032" s="686"/>
      <c r="G4032" s="616" t="s">
        <v>1200</v>
      </c>
      <c r="H4032" s="615">
        <v>28.936900000000001</v>
      </c>
      <c r="I4032" s="614">
        <v>19.059999999999999</v>
      </c>
      <c r="J4032" s="614">
        <v>551.53</v>
      </c>
    </row>
    <row r="4033" spans="1:10" ht="36" customHeight="1">
      <c r="A4033" s="617" t="s">
        <v>13683</v>
      </c>
      <c r="B4033" s="618" t="s">
        <v>13760</v>
      </c>
      <c r="C4033" s="617" t="s">
        <v>20</v>
      </c>
      <c r="D4033" s="617" t="s">
        <v>3532</v>
      </c>
      <c r="E4033" s="686" t="s">
        <v>13755</v>
      </c>
      <c r="F4033" s="686"/>
      <c r="G4033" s="616" t="s">
        <v>415</v>
      </c>
      <c r="H4033" s="615">
        <v>1.2</v>
      </c>
      <c r="I4033" s="614">
        <v>379.81</v>
      </c>
      <c r="J4033" s="614">
        <v>455.77</v>
      </c>
    </row>
    <row r="4034" spans="1:10" ht="24" customHeight="1">
      <c r="A4034" s="617" t="s">
        <v>13683</v>
      </c>
      <c r="B4034" s="618" t="s">
        <v>13754</v>
      </c>
      <c r="C4034" s="617" t="s">
        <v>20</v>
      </c>
      <c r="D4034" s="617" t="s">
        <v>7674</v>
      </c>
      <c r="E4034" s="686" t="s">
        <v>13690</v>
      </c>
      <c r="F4034" s="686"/>
      <c r="G4034" s="616" t="s">
        <v>3</v>
      </c>
      <c r="H4034" s="615">
        <v>3.6779999999999999</v>
      </c>
      <c r="I4034" s="614">
        <v>18.77</v>
      </c>
      <c r="J4034" s="614">
        <v>69.03</v>
      </c>
    </row>
    <row r="4035" spans="1:10" ht="24" customHeight="1">
      <c r="A4035" s="617" t="s">
        <v>13683</v>
      </c>
      <c r="B4035" s="618" t="s">
        <v>13753</v>
      </c>
      <c r="C4035" s="617" t="s">
        <v>20</v>
      </c>
      <c r="D4035" s="617" t="s">
        <v>7655</v>
      </c>
      <c r="E4035" s="686" t="s">
        <v>13690</v>
      </c>
      <c r="F4035" s="686"/>
      <c r="G4035" s="616" t="s">
        <v>3</v>
      </c>
      <c r="H4035" s="615">
        <v>0.73560000000000003</v>
      </c>
      <c r="I4035" s="614">
        <v>14.57</v>
      </c>
      <c r="J4035" s="614">
        <v>10.71</v>
      </c>
    </row>
    <row r="4036" spans="1:10" ht="24" customHeight="1">
      <c r="A4036" s="617" t="s">
        <v>13683</v>
      </c>
      <c r="B4036" s="618" t="s">
        <v>13691</v>
      </c>
      <c r="C4036" s="617" t="s">
        <v>20</v>
      </c>
      <c r="D4036" s="617" t="s">
        <v>7721</v>
      </c>
      <c r="E4036" s="686" t="s">
        <v>13690</v>
      </c>
      <c r="F4036" s="686"/>
      <c r="G4036" s="616" t="s">
        <v>3</v>
      </c>
      <c r="H4036" s="615">
        <v>22.888400000000001</v>
      </c>
      <c r="I4036" s="614">
        <v>14.02</v>
      </c>
      <c r="J4036" s="614">
        <v>320.89</v>
      </c>
    </row>
    <row r="4037" spans="1:10" ht="24" customHeight="1">
      <c r="A4037" s="617" t="s">
        <v>13683</v>
      </c>
      <c r="B4037" s="618" t="s">
        <v>13733</v>
      </c>
      <c r="C4037" s="617" t="s">
        <v>20</v>
      </c>
      <c r="D4037" s="617" t="s">
        <v>7714</v>
      </c>
      <c r="E4037" s="686" t="s">
        <v>13690</v>
      </c>
      <c r="F4037" s="686"/>
      <c r="G4037" s="616" t="s">
        <v>3</v>
      </c>
      <c r="H4037" s="615">
        <v>22.888400000000001</v>
      </c>
      <c r="I4037" s="614">
        <v>17.670000000000002</v>
      </c>
      <c r="J4037" s="614">
        <v>404.43</v>
      </c>
    </row>
    <row r="4038" spans="1:10" ht="24" customHeight="1">
      <c r="A4038" s="604" t="s">
        <v>13666</v>
      </c>
      <c r="B4038" s="605" t="s">
        <v>13752</v>
      </c>
      <c r="C4038" s="604" t="s">
        <v>20</v>
      </c>
      <c r="D4038" s="604" t="s">
        <v>9244</v>
      </c>
      <c r="E4038" s="682" t="s">
        <v>13664</v>
      </c>
      <c r="F4038" s="682"/>
      <c r="G4038" s="603" t="s">
        <v>399</v>
      </c>
      <c r="H4038" s="602">
        <v>1.3111999999999999</v>
      </c>
      <c r="I4038" s="601">
        <v>29.88</v>
      </c>
      <c r="J4038" s="601">
        <v>39.17</v>
      </c>
    </row>
    <row r="4039" spans="1:10" ht="24" customHeight="1">
      <c r="A4039" s="604" t="s">
        <v>13666</v>
      </c>
      <c r="B4039" s="605" t="s">
        <v>13751</v>
      </c>
      <c r="C4039" s="604" t="s">
        <v>20</v>
      </c>
      <c r="D4039" s="604" t="s">
        <v>9854</v>
      </c>
      <c r="E4039" s="682" t="s">
        <v>13664</v>
      </c>
      <c r="F4039" s="682"/>
      <c r="G4039" s="603" t="s">
        <v>817</v>
      </c>
      <c r="H4039" s="602">
        <v>5.67E-2</v>
      </c>
      <c r="I4039" s="601">
        <v>5.24</v>
      </c>
      <c r="J4039" s="601">
        <v>0.28999999999999998</v>
      </c>
    </row>
    <row r="4040" spans="1:10" ht="24" customHeight="1">
      <c r="A4040" s="604" t="s">
        <v>13666</v>
      </c>
      <c r="B4040" s="605" t="s">
        <v>13750</v>
      </c>
      <c r="C4040" s="604" t="s">
        <v>20</v>
      </c>
      <c r="D4040" s="604" t="s">
        <v>11840</v>
      </c>
      <c r="E4040" s="682" t="s">
        <v>13664</v>
      </c>
      <c r="F4040" s="682"/>
      <c r="G4040" s="603" t="s">
        <v>1200</v>
      </c>
      <c r="H4040" s="602">
        <v>0.26190000000000002</v>
      </c>
      <c r="I4040" s="601">
        <v>15.99</v>
      </c>
      <c r="J4040" s="601">
        <v>4.18</v>
      </c>
    </row>
    <row r="4041" spans="1:10" ht="24" customHeight="1">
      <c r="A4041" s="604" t="s">
        <v>13666</v>
      </c>
      <c r="B4041" s="605" t="s">
        <v>13759</v>
      </c>
      <c r="C4041" s="604" t="s">
        <v>20</v>
      </c>
      <c r="D4041" s="604" t="s">
        <v>12074</v>
      </c>
      <c r="E4041" s="682" t="s">
        <v>13664</v>
      </c>
      <c r="F4041" s="682"/>
      <c r="G4041" s="603" t="s">
        <v>0</v>
      </c>
      <c r="H4041" s="602">
        <v>4.4770000000000003</v>
      </c>
      <c r="I4041" s="601">
        <v>2.5299999999999998</v>
      </c>
      <c r="J4041" s="601">
        <v>11.32</v>
      </c>
    </row>
    <row r="4042" spans="1:10" ht="25.5">
      <c r="A4042" s="600"/>
      <c r="B4042" s="600"/>
      <c r="C4042" s="600"/>
      <c r="D4042" s="600"/>
      <c r="E4042" s="600" t="s">
        <v>13662</v>
      </c>
      <c r="F4042" s="599">
        <v>427.99630555253719</v>
      </c>
      <c r="G4042" s="600" t="s">
        <v>13661</v>
      </c>
      <c r="H4042" s="599">
        <v>359.77</v>
      </c>
      <c r="I4042" s="600" t="s">
        <v>13660</v>
      </c>
      <c r="J4042" s="599">
        <v>787.77</v>
      </c>
    </row>
    <row r="4043" spans="1:10" ht="15" thickBot="1">
      <c r="A4043" s="600"/>
      <c r="B4043" s="600"/>
      <c r="C4043" s="600"/>
      <c r="D4043" s="600"/>
      <c r="E4043" s="600" t="s">
        <v>13659</v>
      </c>
      <c r="F4043" s="599">
        <v>524.14</v>
      </c>
      <c r="G4043" s="600"/>
      <c r="H4043" s="683" t="s">
        <v>13658</v>
      </c>
      <c r="I4043" s="683"/>
      <c r="J4043" s="599">
        <v>2416.37</v>
      </c>
    </row>
    <row r="4044" spans="1:10" ht="0.95" customHeight="1" thickTop="1">
      <c r="A4044" s="598"/>
      <c r="B4044" s="598"/>
      <c r="C4044" s="598"/>
      <c r="D4044" s="598"/>
      <c r="E4044" s="598"/>
      <c r="F4044" s="598"/>
      <c r="G4044" s="598"/>
      <c r="H4044" s="598"/>
      <c r="I4044" s="598"/>
      <c r="J4044" s="598"/>
    </row>
    <row r="4045" spans="1:10" ht="18" customHeight="1">
      <c r="A4045" s="613"/>
      <c r="B4045" s="611" t="s">
        <v>13677</v>
      </c>
      <c r="C4045" s="613" t="s">
        <v>13676</v>
      </c>
      <c r="D4045" s="613" t="s">
        <v>13675</v>
      </c>
      <c r="E4045" s="684" t="s">
        <v>13674</v>
      </c>
      <c r="F4045" s="684"/>
      <c r="G4045" s="612" t="s">
        <v>13673</v>
      </c>
      <c r="H4045" s="611" t="s">
        <v>13672</v>
      </c>
      <c r="I4045" s="611" t="s">
        <v>13671</v>
      </c>
      <c r="J4045" s="611" t="s">
        <v>13670</v>
      </c>
    </row>
    <row r="4046" spans="1:10" ht="36" customHeight="1">
      <c r="A4046" s="609" t="s">
        <v>13669</v>
      </c>
      <c r="B4046" s="610" t="s">
        <v>13758</v>
      </c>
      <c r="C4046" s="609" t="s">
        <v>20</v>
      </c>
      <c r="D4046" s="609" t="s">
        <v>3586</v>
      </c>
      <c r="E4046" s="685" t="s">
        <v>13755</v>
      </c>
      <c r="F4046" s="685"/>
      <c r="G4046" s="608" t="s">
        <v>415</v>
      </c>
      <c r="H4046" s="607">
        <v>1</v>
      </c>
      <c r="I4046" s="606">
        <v>2614.9699999999998</v>
      </c>
      <c r="J4046" s="606">
        <v>2614.9699999999998</v>
      </c>
    </row>
    <row r="4047" spans="1:10" ht="36" customHeight="1">
      <c r="A4047" s="617" t="s">
        <v>13683</v>
      </c>
      <c r="B4047" s="618" t="s">
        <v>13684</v>
      </c>
      <c r="C4047" s="617" t="s">
        <v>20</v>
      </c>
      <c r="D4047" s="617" t="s">
        <v>1535</v>
      </c>
      <c r="E4047" s="686" t="s">
        <v>13667</v>
      </c>
      <c r="F4047" s="686"/>
      <c r="G4047" s="616" t="s">
        <v>1470</v>
      </c>
      <c r="H4047" s="615">
        <v>6.6319999999999997</v>
      </c>
      <c r="I4047" s="614">
        <v>1.77</v>
      </c>
      <c r="J4047" s="614">
        <v>11.73</v>
      </c>
    </row>
    <row r="4048" spans="1:10" ht="36" customHeight="1">
      <c r="A4048" s="617" t="s">
        <v>13683</v>
      </c>
      <c r="B4048" s="618" t="s">
        <v>13721</v>
      </c>
      <c r="C4048" s="617" t="s">
        <v>20</v>
      </c>
      <c r="D4048" s="617" t="s">
        <v>1560</v>
      </c>
      <c r="E4048" s="686" t="s">
        <v>13667</v>
      </c>
      <c r="F4048" s="686"/>
      <c r="G4048" s="616" t="s">
        <v>1470</v>
      </c>
      <c r="H4048" s="615">
        <v>0.77359999999999995</v>
      </c>
      <c r="I4048" s="614">
        <v>16.149999999999999</v>
      </c>
      <c r="J4048" s="614">
        <v>12.49</v>
      </c>
    </row>
    <row r="4049" spans="1:10" ht="36" customHeight="1">
      <c r="A4049" s="617" t="s">
        <v>13683</v>
      </c>
      <c r="B4049" s="618" t="s">
        <v>13722</v>
      </c>
      <c r="C4049" s="617" t="s">
        <v>20</v>
      </c>
      <c r="D4049" s="617" t="s">
        <v>1706</v>
      </c>
      <c r="E4049" s="686" t="s">
        <v>13667</v>
      </c>
      <c r="F4049" s="686"/>
      <c r="G4049" s="616" t="s">
        <v>1617</v>
      </c>
      <c r="H4049" s="615">
        <v>1.0401</v>
      </c>
      <c r="I4049" s="614">
        <v>13.5</v>
      </c>
      <c r="J4049" s="614">
        <v>14.04</v>
      </c>
    </row>
    <row r="4050" spans="1:10" ht="36" customHeight="1">
      <c r="A4050" s="617" t="s">
        <v>13683</v>
      </c>
      <c r="B4050" s="618" t="s">
        <v>13685</v>
      </c>
      <c r="C4050" s="617" t="s">
        <v>20</v>
      </c>
      <c r="D4050" s="617" t="s">
        <v>1680</v>
      </c>
      <c r="E4050" s="686" t="s">
        <v>13667</v>
      </c>
      <c r="F4050" s="686"/>
      <c r="G4050" s="616" t="s">
        <v>1617</v>
      </c>
      <c r="H4050" s="615">
        <v>18.246200000000002</v>
      </c>
      <c r="I4050" s="614">
        <v>0.44</v>
      </c>
      <c r="J4050" s="614">
        <v>8.02</v>
      </c>
    </row>
    <row r="4051" spans="1:10" ht="48" customHeight="1">
      <c r="A4051" s="617" t="s">
        <v>13683</v>
      </c>
      <c r="B4051" s="618" t="s">
        <v>13757</v>
      </c>
      <c r="C4051" s="617" t="s">
        <v>20</v>
      </c>
      <c r="D4051" s="617" t="s">
        <v>3392</v>
      </c>
      <c r="E4051" s="686" t="s">
        <v>13755</v>
      </c>
      <c r="F4051" s="686"/>
      <c r="G4051" s="616" t="s">
        <v>1200</v>
      </c>
      <c r="H4051" s="615">
        <v>42.646299999999997</v>
      </c>
      <c r="I4051" s="614">
        <v>19.059999999999999</v>
      </c>
      <c r="J4051" s="614">
        <v>812.83</v>
      </c>
    </row>
    <row r="4052" spans="1:10" ht="36" customHeight="1">
      <c r="A4052" s="617" t="s">
        <v>13683</v>
      </c>
      <c r="B4052" s="618" t="s">
        <v>13756</v>
      </c>
      <c r="C4052" s="617" t="s">
        <v>20</v>
      </c>
      <c r="D4052" s="617" t="s">
        <v>3531</v>
      </c>
      <c r="E4052" s="686" t="s">
        <v>13755</v>
      </c>
      <c r="F4052" s="686"/>
      <c r="G4052" s="616" t="s">
        <v>415</v>
      </c>
      <c r="H4052" s="615">
        <v>1.2</v>
      </c>
      <c r="I4052" s="614">
        <v>365.93</v>
      </c>
      <c r="J4052" s="614">
        <v>439.11</v>
      </c>
    </row>
    <row r="4053" spans="1:10" ht="24" customHeight="1">
      <c r="A4053" s="617" t="s">
        <v>13683</v>
      </c>
      <c r="B4053" s="618" t="s">
        <v>13754</v>
      </c>
      <c r="C4053" s="617" t="s">
        <v>20</v>
      </c>
      <c r="D4053" s="617" t="s">
        <v>7674</v>
      </c>
      <c r="E4053" s="686" t="s">
        <v>13690</v>
      </c>
      <c r="F4053" s="686"/>
      <c r="G4053" s="616" t="s">
        <v>3</v>
      </c>
      <c r="H4053" s="615">
        <v>9.0685000000000002</v>
      </c>
      <c r="I4053" s="614">
        <v>18.77</v>
      </c>
      <c r="J4053" s="614">
        <v>170.21</v>
      </c>
    </row>
    <row r="4054" spans="1:10" ht="24" customHeight="1">
      <c r="A4054" s="617" t="s">
        <v>13683</v>
      </c>
      <c r="B4054" s="618" t="s">
        <v>13753</v>
      </c>
      <c r="C4054" s="617" t="s">
        <v>20</v>
      </c>
      <c r="D4054" s="617" t="s">
        <v>7655</v>
      </c>
      <c r="E4054" s="686" t="s">
        <v>13690</v>
      </c>
      <c r="F4054" s="686"/>
      <c r="G4054" s="616" t="s">
        <v>3</v>
      </c>
      <c r="H4054" s="615">
        <v>1.8137000000000001</v>
      </c>
      <c r="I4054" s="614">
        <v>14.57</v>
      </c>
      <c r="J4054" s="614">
        <v>26.42</v>
      </c>
    </row>
    <row r="4055" spans="1:10" ht="24" customHeight="1">
      <c r="A4055" s="617" t="s">
        <v>13683</v>
      </c>
      <c r="B4055" s="618" t="s">
        <v>13691</v>
      </c>
      <c r="C4055" s="617" t="s">
        <v>20</v>
      </c>
      <c r="D4055" s="617" t="s">
        <v>7721</v>
      </c>
      <c r="E4055" s="686" t="s">
        <v>13690</v>
      </c>
      <c r="F4055" s="686"/>
      <c r="G4055" s="616" t="s">
        <v>3</v>
      </c>
      <c r="H4055" s="615">
        <v>32.192999999999998</v>
      </c>
      <c r="I4055" s="614">
        <v>14.02</v>
      </c>
      <c r="J4055" s="614">
        <v>451.34</v>
      </c>
    </row>
    <row r="4056" spans="1:10" ht="24" customHeight="1">
      <c r="A4056" s="617" t="s">
        <v>13683</v>
      </c>
      <c r="B4056" s="618" t="s">
        <v>13733</v>
      </c>
      <c r="C4056" s="617" t="s">
        <v>20</v>
      </c>
      <c r="D4056" s="617" t="s">
        <v>7714</v>
      </c>
      <c r="E4056" s="686" t="s">
        <v>13690</v>
      </c>
      <c r="F4056" s="686"/>
      <c r="G4056" s="616" t="s">
        <v>3</v>
      </c>
      <c r="H4056" s="615">
        <v>32.192999999999998</v>
      </c>
      <c r="I4056" s="614">
        <v>17.670000000000002</v>
      </c>
      <c r="J4056" s="614">
        <v>568.85</v>
      </c>
    </row>
    <row r="4057" spans="1:10" ht="24" customHeight="1">
      <c r="A4057" s="604" t="s">
        <v>13666</v>
      </c>
      <c r="B4057" s="605" t="s">
        <v>13752</v>
      </c>
      <c r="C4057" s="604" t="s">
        <v>20</v>
      </c>
      <c r="D4057" s="604" t="s">
        <v>9244</v>
      </c>
      <c r="E4057" s="682" t="s">
        <v>13664</v>
      </c>
      <c r="F4057" s="682"/>
      <c r="G4057" s="603" t="s">
        <v>399</v>
      </c>
      <c r="H4057" s="602">
        <v>2.9790000000000001</v>
      </c>
      <c r="I4057" s="601">
        <v>29.88</v>
      </c>
      <c r="J4057" s="601">
        <v>89.01</v>
      </c>
    </row>
    <row r="4058" spans="1:10" ht="24" customHeight="1">
      <c r="A4058" s="604" t="s">
        <v>13666</v>
      </c>
      <c r="B4058" s="605" t="s">
        <v>13751</v>
      </c>
      <c r="C4058" s="604" t="s">
        <v>20</v>
      </c>
      <c r="D4058" s="604" t="s">
        <v>9854</v>
      </c>
      <c r="E4058" s="682" t="s">
        <v>13664</v>
      </c>
      <c r="F4058" s="682"/>
      <c r="G4058" s="603" t="s">
        <v>817</v>
      </c>
      <c r="H4058" s="602">
        <v>0.12</v>
      </c>
      <c r="I4058" s="601">
        <v>5.24</v>
      </c>
      <c r="J4058" s="601">
        <v>0.62</v>
      </c>
    </row>
    <row r="4059" spans="1:10" ht="24" customHeight="1">
      <c r="A4059" s="604" t="s">
        <v>13666</v>
      </c>
      <c r="B4059" s="605" t="s">
        <v>13750</v>
      </c>
      <c r="C4059" s="604" t="s">
        <v>20</v>
      </c>
      <c r="D4059" s="604" t="s">
        <v>11840</v>
      </c>
      <c r="E4059" s="682" t="s">
        <v>13664</v>
      </c>
      <c r="F4059" s="682"/>
      <c r="G4059" s="603" t="s">
        <v>1200</v>
      </c>
      <c r="H4059" s="602">
        <v>0.64449999999999996</v>
      </c>
      <c r="I4059" s="601">
        <v>15.99</v>
      </c>
      <c r="J4059" s="601">
        <v>10.3</v>
      </c>
    </row>
    <row r="4060" spans="1:10" ht="25.5">
      <c r="A4060" s="600"/>
      <c r="B4060" s="600"/>
      <c r="C4060" s="600"/>
      <c r="D4060" s="600"/>
      <c r="E4060" s="600" t="s">
        <v>13662</v>
      </c>
      <c r="F4060" s="599">
        <v>639.06878191893952</v>
      </c>
      <c r="G4060" s="600" t="s">
        <v>13661</v>
      </c>
      <c r="H4060" s="599">
        <v>537.20000000000005</v>
      </c>
      <c r="I4060" s="600" t="s">
        <v>13660</v>
      </c>
      <c r="J4060" s="599">
        <v>1176.27</v>
      </c>
    </row>
    <row r="4061" spans="1:10" ht="15" thickBot="1">
      <c r="A4061" s="600"/>
      <c r="B4061" s="600"/>
      <c r="C4061" s="600"/>
      <c r="D4061" s="600"/>
      <c r="E4061" s="600" t="s">
        <v>13659</v>
      </c>
      <c r="F4061" s="599">
        <v>724.34</v>
      </c>
      <c r="G4061" s="600"/>
      <c r="H4061" s="683" t="s">
        <v>13658</v>
      </c>
      <c r="I4061" s="683"/>
      <c r="J4061" s="599">
        <v>3339.31</v>
      </c>
    </row>
    <row r="4062" spans="1:10" ht="0.95" customHeight="1" thickTop="1">
      <c r="A4062" s="598"/>
      <c r="B4062" s="598"/>
      <c r="C4062" s="598"/>
      <c r="D4062" s="598"/>
      <c r="E4062" s="598"/>
      <c r="F4062" s="598"/>
      <c r="G4062" s="598"/>
      <c r="H4062" s="598"/>
      <c r="I4062" s="598"/>
      <c r="J4062" s="598"/>
    </row>
    <row r="4063" spans="1:10" ht="18" customHeight="1">
      <c r="A4063" s="613"/>
      <c r="B4063" s="611" t="s">
        <v>13677</v>
      </c>
      <c r="C4063" s="613" t="s">
        <v>13676</v>
      </c>
      <c r="D4063" s="613" t="s">
        <v>13675</v>
      </c>
      <c r="E4063" s="684" t="s">
        <v>13674</v>
      </c>
      <c r="F4063" s="684"/>
      <c r="G4063" s="612" t="s">
        <v>13673</v>
      </c>
      <c r="H4063" s="611" t="s">
        <v>13672</v>
      </c>
      <c r="I4063" s="611" t="s">
        <v>13671</v>
      </c>
      <c r="J4063" s="611" t="s">
        <v>13670</v>
      </c>
    </row>
    <row r="4064" spans="1:10" ht="36" customHeight="1">
      <c r="A4064" s="609" t="s">
        <v>13669</v>
      </c>
      <c r="B4064" s="610" t="s">
        <v>13749</v>
      </c>
      <c r="C4064" s="609" t="s">
        <v>20</v>
      </c>
      <c r="D4064" s="609" t="s">
        <v>2077</v>
      </c>
      <c r="E4064" s="685" t="s">
        <v>13667</v>
      </c>
      <c r="F4064" s="685"/>
      <c r="G4064" s="608" t="s">
        <v>3</v>
      </c>
      <c r="H4064" s="607">
        <v>1</v>
      </c>
      <c r="I4064" s="606">
        <v>0.46</v>
      </c>
      <c r="J4064" s="606">
        <v>0.46</v>
      </c>
    </row>
    <row r="4065" spans="1:10" ht="72" customHeight="1">
      <c r="A4065" s="604" t="s">
        <v>13666</v>
      </c>
      <c r="B4065" s="605" t="s">
        <v>13746</v>
      </c>
      <c r="C4065" s="604" t="s">
        <v>20</v>
      </c>
      <c r="D4065" s="604" t="s">
        <v>9315</v>
      </c>
      <c r="E4065" s="682" t="s">
        <v>13678</v>
      </c>
      <c r="F4065" s="682"/>
      <c r="G4065" s="603" t="s">
        <v>1</v>
      </c>
      <c r="H4065" s="602">
        <v>5.3300000000000001E-5</v>
      </c>
      <c r="I4065" s="601">
        <v>8726.52</v>
      </c>
      <c r="J4065" s="601">
        <v>0.46</v>
      </c>
    </row>
    <row r="4066" spans="1:10" ht="25.5">
      <c r="A4066" s="600"/>
      <c r="B4066" s="600"/>
      <c r="C4066" s="600"/>
      <c r="D4066" s="600"/>
      <c r="E4066" s="600" t="s">
        <v>13662</v>
      </c>
      <c r="F4066" s="599">
        <v>0</v>
      </c>
      <c r="G4066" s="600" t="s">
        <v>13661</v>
      </c>
      <c r="H4066" s="599">
        <v>0</v>
      </c>
      <c r="I4066" s="600" t="s">
        <v>13660</v>
      </c>
      <c r="J4066" s="599">
        <v>0</v>
      </c>
    </row>
    <row r="4067" spans="1:10" ht="15" thickBot="1">
      <c r="A4067" s="600"/>
      <c r="B4067" s="600"/>
      <c r="C4067" s="600"/>
      <c r="D4067" s="600"/>
      <c r="E4067" s="600" t="s">
        <v>13659</v>
      </c>
      <c r="F4067" s="599">
        <v>0.12</v>
      </c>
      <c r="G4067" s="600"/>
      <c r="H4067" s="683" t="s">
        <v>13658</v>
      </c>
      <c r="I4067" s="683"/>
      <c r="J4067" s="599">
        <v>0.57999999999999996</v>
      </c>
    </row>
    <row r="4068" spans="1:10" ht="0.95" customHeight="1" thickTop="1">
      <c r="A4068" s="598"/>
      <c r="B4068" s="598"/>
      <c r="C4068" s="598"/>
      <c r="D4068" s="598"/>
      <c r="E4068" s="598"/>
      <c r="F4068" s="598"/>
      <c r="G4068" s="598"/>
      <c r="H4068" s="598"/>
      <c r="I4068" s="598"/>
      <c r="J4068" s="598"/>
    </row>
    <row r="4069" spans="1:10" ht="18" customHeight="1">
      <c r="A4069" s="613"/>
      <c r="B4069" s="611" t="s">
        <v>13677</v>
      </c>
      <c r="C4069" s="613" t="s">
        <v>13676</v>
      </c>
      <c r="D4069" s="613" t="s">
        <v>13675</v>
      </c>
      <c r="E4069" s="684" t="s">
        <v>13674</v>
      </c>
      <c r="F4069" s="684"/>
      <c r="G4069" s="612" t="s">
        <v>13673</v>
      </c>
      <c r="H4069" s="611" t="s">
        <v>13672</v>
      </c>
      <c r="I4069" s="611" t="s">
        <v>13671</v>
      </c>
      <c r="J4069" s="611" t="s">
        <v>13670</v>
      </c>
    </row>
    <row r="4070" spans="1:10" ht="36" customHeight="1">
      <c r="A4070" s="609" t="s">
        <v>13669</v>
      </c>
      <c r="B4070" s="610" t="s">
        <v>13748</v>
      </c>
      <c r="C4070" s="609" t="s">
        <v>20</v>
      </c>
      <c r="D4070" s="609" t="s">
        <v>2078</v>
      </c>
      <c r="E4070" s="685" t="s">
        <v>13667</v>
      </c>
      <c r="F4070" s="685"/>
      <c r="G4070" s="608" t="s">
        <v>3</v>
      </c>
      <c r="H4070" s="607">
        <v>1</v>
      </c>
      <c r="I4070" s="606">
        <v>0.06</v>
      </c>
      <c r="J4070" s="606">
        <v>0.06</v>
      </c>
    </row>
    <row r="4071" spans="1:10" ht="72" customHeight="1">
      <c r="A4071" s="604" t="s">
        <v>13666</v>
      </c>
      <c r="B4071" s="605" t="s">
        <v>13746</v>
      </c>
      <c r="C4071" s="604" t="s">
        <v>20</v>
      </c>
      <c r="D4071" s="604" t="s">
        <v>9315</v>
      </c>
      <c r="E4071" s="682" t="s">
        <v>13678</v>
      </c>
      <c r="F4071" s="682"/>
      <c r="G4071" s="603" t="s">
        <v>1</v>
      </c>
      <c r="H4071" s="602">
        <v>7.4000000000000003E-6</v>
      </c>
      <c r="I4071" s="601">
        <v>8726.52</v>
      </c>
      <c r="J4071" s="601">
        <v>0.06</v>
      </c>
    </row>
    <row r="4072" spans="1:10" ht="25.5">
      <c r="A4072" s="600"/>
      <c r="B4072" s="600"/>
      <c r="C4072" s="600"/>
      <c r="D4072" s="600"/>
      <c r="E4072" s="600" t="s">
        <v>13662</v>
      </c>
      <c r="F4072" s="599">
        <v>0</v>
      </c>
      <c r="G4072" s="600" t="s">
        <v>13661</v>
      </c>
      <c r="H4072" s="599">
        <v>0</v>
      </c>
      <c r="I4072" s="600" t="s">
        <v>13660</v>
      </c>
      <c r="J4072" s="599">
        <v>0</v>
      </c>
    </row>
    <row r="4073" spans="1:10" ht="15" thickBot="1">
      <c r="A4073" s="600"/>
      <c r="B4073" s="600"/>
      <c r="C4073" s="600"/>
      <c r="D4073" s="600"/>
      <c r="E4073" s="600" t="s">
        <v>13659</v>
      </c>
      <c r="F4073" s="599">
        <v>0.01</v>
      </c>
      <c r="G4073" s="600"/>
      <c r="H4073" s="683" t="s">
        <v>13658</v>
      </c>
      <c r="I4073" s="683"/>
      <c r="J4073" s="599">
        <v>7.0000000000000007E-2</v>
      </c>
    </row>
    <row r="4074" spans="1:10" ht="0.95" customHeight="1" thickTop="1">
      <c r="A4074" s="598"/>
      <c r="B4074" s="598"/>
      <c r="C4074" s="598"/>
      <c r="D4074" s="598"/>
      <c r="E4074" s="598"/>
      <c r="F4074" s="598"/>
      <c r="G4074" s="598"/>
      <c r="H4074" s="598"/>
      <c r="I4074" s="598"/>
      <c r="J4074" s="598"/>
    </row>
    <row r="4075" spans="1:10" ht="18" customHeight="1">
      <c r="A4075" s="613"/>
      <c r="B4075" s="611" t="s">
        <v>13677</v>
      </c>
      <c r="C4075" s="613" t="s">
        <v>13676</v>
      </c>
      <c r="D4075" s="613" t="s">
        <v>13675</v>
      </c>
      <c r="E4075" s="684" t="s">
        <v>13674</v>
      </c>
      <c r="F4075" s="684"/>
      <c r="G4075" s="612" t="s">
        <v>13673</v>
      </c>
      <c r="H4075" s="611" t="s">
        <v>13672</v>
      </c>
      <c r="I4075" s="611" t="s">
        <v>13671</v>
      </c>
      <c r="J4075" s="611" t="s">
        <v>13670</v>
      </c>
    </row>
    <row r="4076" spans="1:10" ht="36" customHeight="1">
      <c r="A4076" s="609" t="s">
        <v>13669</v>
      </c>
      <c r="B4076" s="610" t="s">
        <v>13747</v>
      </c>
      <c r="C4076" s="609" t="s">
        <v>20</v>
      </c>
      <c r="D4076" s="609" t="s">
        <v>2079</v>
      </c>
      <c r="E4076" s="685" t="s">
        <v>13667</v>
      </c>
      <c r="F4076" s="685"/>
      <c r="G4076" s="608" t="s">
        <v>3</v>
      </c>
      <c r="H4076" s="607">
        <v>1</v>
      </c>
      <c r="I4076" s="606">
        <v>0.57999999999999996</v>
      </c>
      <c r="J4076" s="606">
        <v>0.57999999999999996</v>
      </c>
    </row>
    <row r="4077" spans="1:10" ht="72" customHeight="1">
      <c r="A4077" s="604" t="s">
        <v>13666</v>
      </c>
      <c r="B4077" s="605" t="s">
        <v>13746</v>
      </c>
      <c r="C4077" s="604" t="s">
        <v>20</v>
      </c>
      <c r="D4077" s="604" t="s">
        <v>9315</v>
      </c>
      <c r="E4077" s="682" t="s">
        <v>13678</v>
      </c>
      <c r="F4077" s="682"/>
      <c r="G4077" s="603" t="s">
        <v>1</v>
      </c>
      <c r="H4077" s="602">
        <v>6.6699999999999995E-5</v>
      </c>
      <c r="I4077" s="601">
        <v>8726.52</v>
      </c>
      <c r="J4077" s="601">
        <v>0.57999999999999996</v>
      </c>
    </row>
    <row r="4078" spans="1:10" ht="25.5">
      <c r="A4078" s="600"/>
      <c r="B4078" s="600"/>
      <c r="C4078" s="600"/>
      <c r="D4078" s="600"/>
      <c r="E4078" s="600" t="s">
        <v>13662</v>
      </c>
      <c r="F4078" s="599">
        <v>0</v>
      </c>
      <c r="G4078" s="600" t="s">
        <v>13661</v>
      </c>
      <c r="H4078" s="599">
        <v>0</v>
      </c>
      <c r="I4078" s="600" t="s">
        <v>13660</v>
      </c>
      <c r="J4078" s="599">
        <v>0</v>
      </c>
    </row>
    <row r="4079" spans="1:10" ht="15" thickBot="1">
      <c r="A4079" s="600"/>
      <c r="B4079" s="600"/>
      <c r="C4079" s="600"/>
      <c r="D4079" s="600"/>
      <c r="E4079" s="600" t="s">
        <v>13659</v>
      </c>
      <c r="F4079" s="599">
        <v>0.16</v>
      </c>
      <c r="G4079" s="600"/>
      <c r="H4079" s="683" t="s">
        <v>13658</v>
      </c>
      <c r="I4079" s="683"/>
      <c r="J4079" s="599">
        <v>0.74</v>
      </c>
    </row>
    <row r="4080" spans="1:10" ht="0.95" customHeight="1" thickTop="1">
      <c r="A4080" s="598"/>
      <c r="B4080" s="598"/>
      <c r="C4080" s="598"/>
      <c r="D4080" s="598"/>
      <c r="E4080" s="598"/>
      <c r="F4080" s="598"/>
      <c r="G4080" s="598"/>
      <c r="H4080" s="598"/>
      <c r="I4080" s="598"/>
      <c r="J4080" s="598"/>
    </row>
    <row r="4081" spans="1:10" ht="18" customHeight="1">
      <c r="A4081" s="613"/>
      <c r="B4081" s="611" t="s">
        <v>13677</v>
      </c>
      <c r="C4081" s="613" t="s">
        <v>13676</v>
      </c>
      <c r="D4081" s="613" t="s">
        <v>13675</v>
      </c>
      <c r="E4081" s="684" t="s">
        <v>13674</v>
      </c>
      <c r="F4081" s="684"/>
      <c r="G4081" s="612" t="s">
        <v>13673</v>
      </c>
      <c r="H4081" s="611" t="s">
        <v>13672</v>
      </c>
      <c r="I4081" s="611" t="s">
        <v>13671</v>
      </c>
      <c r="J4081" s="611" t="s">
        <v>13670</v>
      </c>
    </row>
    <row r="4082" spans="1:10" ht="36" customHeight="1">
      <c r="A4082" s="609" t="s">
        <v>13669</v>
      </c>
      <c r="B4082" s="610" t="s">
        <v>13745</v>
      </c>
      <c r="C4082" s="609" t="s">
        <v>20</v>
      </c>
      <c r="D4082" s="609" t="s">
        <v>2080</v>
      </c>
      <c r="E4082" s="685" t="s">
        <v>13667</v>
      </c>
      <c r="F4082" s="685"/>
      <c r="G4082" s="608" t="s">
        <v>3</v>
      </c>
      <c r="H4082" s="607">
        <v>1</v>
      </c>
      <c r="I4082" s="606">
        <v>7.69</v>
      </c>
      <c r="J4082" s="606">
        <v>7.69</v>
      </c>
    </row>
    <row r="4083" spans="1:10" ht="24" customHeight="1">
      <c r="A4083" s="604" t="s">
        <v>13666</v>
      </c>
      <c r="B4083" s="605" t="s">
        <v>13744</v>
      </c>
      <c r="C4083" s="604" t="s">
        <v>20</v>
      </c>
      <c r="D4083" s="604" t="s">
        <v>10361</v>
      </c>
      <c r="E4083" s="682" t="s">
        <v>13664</v>
      </c>
      <c r="F4083" s="682"/>
      <c r="G4083" s="603" t="s">
        <v>817</v>
      </c>
      <c r="H4083" s="602">
        <v>1.42</v>
      </c>
      <c r="I4083" s="601">
        <v>5.42</v>
      </c>
      <c r="J4083" s="601">
        <v>7.69</v>
      </c>
    </row>
    <row r="4084" spans="1:10" ht="25.5">
      <c r="A4084" s="600"/>
      <c r="B4084" s="600"/>
      <c r="C4084" s="600"/>
      <c r="D4084" s="600"/>
      <c r="E4084" s="600" t="s">
        <v>13662</v>
      </c>
      <c r="F4084" s="599">
        <v>0</v>
      </c>
      <c r="G4084" s="600" t="s">
        <v>13661</v>
      </c>
      <c r="H4084" s="599">
        <v>0</v>
      </c>
      <c r="I4084" s="600" t="s">
        <v>13660</v>
      </c>
      <c r="J4084" s="599">
        <v>0</v>
      </c>
    </row>
    <row r="4085" spans="1:10" ht="15" thickBot="1">
      <c r="A4085" s="600"/>
      <c r="B4085" s="600"/>
      <c r="C4085" s="600"/>
      <c r="D4085" s="600"/>
      <c r="E4085" s="600" t="s">
        <v>13659</v>
      </c>
      <c r="F4085" s="599">
        <v>2.13</v>
      </c>
      <c r="G4085" s="600"/>
      <c r="H4085" s="683" t="s">
        <v>13658</v>
      </c>
      <c r="I4085" s="683"/>
      <c r="J4085" s="599">
        <v>9.82</v>
      </c>
    </row>
    <row r="4086" spans="1:10" ht="0.95" customHeight="1" thickTop="1">
      <c r="A4086" s="598"/>
      <c r="B4086" s="598"/>
      <c r="C4086" s="598"/>
      <c r="D4086" s="598"/>
      <c r="E4086" s="598"/>
      <c r="F4086" s="598"/>
      <c r="G4086" s="598"/>
      <c r="H4086" s="598"/>
      <c r="I4086" s="598"/>
      <c r="J4086" s="598"/>
    </row>
    <row r="4087" spans="1:10" ht="18" customHeight="1">
      <c r="A4087" s="613"/>
      <c r="B4087" s="611" t="s">
        <v>13677</v>
      </c>
      <c r="C4087" s="613" t="s">
        <v>13676</v>
      </c>
      <c r="D4087" s="613" t="s">
        <v>13675</v>
      </c>
      <c r="E4087" s="684" t="s">
        <v>13674</v>
      </c>
      <c r="F4087" s="684"/>
      <c r="G4087" s="612" t="s">
        <v>13673</v>
      </c>
      <c r="H4087" s="611" t="s">
        <v>13672</v>
      </c>
      <c r="I4087" s="611" t="s">
        <v>13671</v>
      </c>
      <c r="J4087" s="611" t="s">
        <v>13670</v>
      </c>
    </row>
    <row r="4088" spans="1:10" ht="36" customHeight="1">
      <c r="A4088" s="609" t="s">
        <v>13669</v>
      </c>
      <c r="B4088" s="610" t="s">
        <v>13743</v>
      </c>
      <c r="C4088" s="609" t="s">
        <v>20</v>
      </c>
      <c r="D4088" s="609" t="s">
        <v>6292</v>
      </c>
      <c r="E4088" s="685" t="s">
        <v>13736</v>
      </c>
      <c r="F4088" s="685"/>
      <c r="G4088" s="608" t="s">
        <v>399</v>
      </c>
      <c r="H4088" s="607">
        <v>1</v>
      </c>
      <c r="I4088" s="606">
        <v>2</v>
      </c>
      <c r="J4088" s="606">
        <v>2</v>
      </c>
    </row>
    <row r="4089" spans="1:10" ht="36" customHeight="1">
      <c r="A4089" s="617" t="s">
        <v>13683</v>
      </c>
      <c r="B4089" s="618" t="s">
        <v>13735</v>
      </c>
      <c r="C4089" s="617" t="s">
        <v>20</v>
      </c>
      <c r="D4089" s="617" t="s">
        <v>1557</v>
      </c>
      <c r="E4089" s="686" t="s">
        <v>13667</v>
      </c>
      <c r="F4089" s="686"/>
      <c r="G4089" s="616" t="s">
        <v>1470</v>
      </c>
      <c r="H4089" s="615">
        <v>1.6000000000000001E-3</v>
      </c>
      <c r="I4089" s="614">
        <v>20.6</v>
      </c>
      <c r="J4089" s="614">
        <v>0.03</v>
      </c>
    </row>
    <row r="4090" spans="1:10" ht="36" customHeight="1">
      <c r="A4090" s="617" t="s">
        <v>13683</v>
      </c>
      <c r="B4090" s="618" t="s">
        <v>13734</v>
      </c>
      <c r="C4090" s="617" t="s">
        <v>20</v>
      </c>
      <c r="D4090" s="617" t="s">
        <v>1703</v>
      </c>
      <c r="E4090" s="686" t="s">
        <v>13667</v>
      </c>
      <c r="F4090" s="686"/>
      <c r="G4090" s="616" t="s">
        <v>1617</v>
      </c>
      <c r="H4090" s="615">
        <v>1.6000000000000001E-3</v>
      </c>
      <c r="I4090" s="614">
        <v>14.17</v>
      </c>
      <c r="J4090" s="614">
        <v>0.02</v>
      </c>
    </row>
    <row r="4091" spans="1:10" ht="24" customHeight="1">
      <c r="A4091" s="617" t="s">
        <v>13683</v>
      </c>
      <c r="B4091" s="618" t="s">
        <v>13691</v>
      </c>
      <c r="C4091" s="617" t="s">
        <v>20</v>
      </c>
      <c r="D4091" s="617" t="s">
        <v>7721</v>
      </c>
      <c r="E4091" s="686" t="s">
        <v>13690</v>
      </c>
      <c r="F4091" s="686"/>
      <c r="G4091" s="616" t="s">
        <v>3</v>
      </c>
      <c r="H4091" s="615">
        <v>7.5999999999999998E-2</v>
      </c>
      <c r="I4091" s="614">
        <v>14.02</v>
      </c>
      <c r="J4091" s="614">
        <v>1.06</v>
      </c>
    </row>
    <row r="4092" spans="1:10" ht="24" customHeight="1">
      <c r="A4092" s="617" t="s">
        <v>13683</v>
      </c>
      <c r="B4092" s="618" t="s">
        <v>13733</v>
      </c>
      <c r="C4092" s="617" t="s">
        <v>20</v>
      </c>
      <c r="D4092" s="617" t="s">
        <v>7714</v>
      </c>
      <c r="E4092" s="686" t="s">
        <v>13690</v>
      </c>
      <c r="F4092" s="686"/>
      <c r="G4092" s="616" t="s">
        <v>3</v>
      </c>
      <c r="H4092" s="615">
        <v>5.0700000000000002E-2</v>
      </c>
      <c r="I4092" s="614">
        <v>17.670000000000002</v>
      </c>
      <c r="J4092" s="614">
        <v>0.89</v>
      </c>
    </row>
    <row r="4093" spans="1:10" ht="25.5">
      <c r="A4093" s="600"/>
      <c r="B4093" s="600"/>
      <c r="C4093" s="600"/>
      <c r="D4093" s="600"/>
      <c r="E4093" s="600" t="s">
        <v>13662</v>
      </c>
      <c r="F4093" s="599">
        <v>0.8149516462023253</v>
      </c>
      <c r="G4093" s="600" t="s">
        <v>13661</v>
      </c>
      <c r="H4093" s="599">
        <v>0.69</v>
      </c>
      <c r="I4093" s="600" t="s">
        <v>13660</v>
      </c>
      <c r="J4093" s="599">
        <v>1.5</v>
      </c>
    </row>
    <row r="4094" spans="1:10" ht="15" thickBot="1">
      <c r="A4094" s="600"/>
      <c r="B4094" s="600"/>
      <c r="C4094" s="600"/>
      <c r="D4094" s="600"/>
      <c r="E4094" s="600" t="s">
        <v>13659</v>
      </c>
      <c r="F4094" s="599">
        <v>0.55000000000000004</v>
      </c>
      <c r="G4094" s="600"/>
      <c r="H4094" s="683" t="s">
        <v>13658</v>
      </c>
      <c r="I4094" s="683"/>
      <c r="J4094" s="599">
        <v>2.5499999999999998</v>
      </c>
    </row>
    <row r="4095" spans="1:10" ht="0.95" customHeight="1" thickTop="1">
      <c r="A4095" s="598"/>
      <c r="B4095" s="598"/>
      <c r="C4095" s="598"/>
      <c r="D4095" s="598"/>
      <c r="E4095" s="598"/>
      <c r="F4095" s="598"/>
      <c r="G4095" s="598"/>
      <c r="H4095" s="598"/>
      <c r="I4095" s="598"/>
      <c r="J4095" s="598"/>
    </row>
    <row r="4096" spans="1:10" ht="18" customHeight="1">
      <c r="A4096" s="613"/>
      <c r="B4096" s="611" t="s">
        <v>13677</v>
      </c>
      <c r="C4096" s="613" t="s">
        <v>13676</v>
      </c>
      <c r="D4096" s="613" t="s">
        <v>13675</v>
      </c>
      <c r="E4096" s="684" t="s">
        <v>13674</v>
      </c>
      <c r="F4096" s="684"/>
      <c r="G4096" s="612" t="s">
        <v>13673</v>
      </c>
      <c r="H4096" s="611" t="s">
        <v>13672</v>
      </c>
      <c r="I4096" s="611" t="s">
        <v>13671</v>
      </c>
      <c r="J4096" s="611" t="s">
        <v>13670</v>
      </c>
    </row>
    <row r="4097" spans="1:10" ht="36" customHeight="1">
      <c r="A4097" s="609" t="s">
        <v>13669</v>
      </c>
      <c r="B4097" s="610" t="s">
        <v>13742</v>
      </c>
      <c r="C4097" s="609" t="s">
        <v>20</v>
      </c>
      <c r="D4097" s="609" t="s">
        <v>6300</v>
      </c>
      <c r="E4097" s="685" t="s">
        <v>13736</v>
      </c>
      <c r="F4097" s="685"/>
      <c r="G4097" s="608" t="s">
        <v>415</v>
      </c>
      <c r="H4097" s="607">
        <v>1</v>
      </c>
      <c r="I4097" s="606">
        <v>116.84</v>
      </c>
      <c r="J4097" s="606">
        <v>116.84</v>
      </c>
    </row>
    <row r="4098" spans="1:10" ht="60" customHeight="1">
      <c r="A4098" s="617" t="s">
        <v>13683</v>
      </c>
      <c r="B4098" s="618" t="s">
        <v>13730</v>
      </c>
      <c r="C4098" s="617" t="s">
        <v>20</v>
      </c>
      <c r="D4098" s="617" t="s">
        <v>1471</v>
      </c>
      <c r="E4098" s="686" t="s">
        <v>13667</v>
      </c>
      <c r="F4098" s="686"/>
      <c r="G4098" s="616" t="s">
        <v>1470</v>
      </c>
      <c r="H4098" s="615">
        <v>6.1699999999999998E-2</v>
      </c>
      <c r="I4098" s="614">
        <v>96.87</v>
      </c>
      <c r="J4098" s="614">
        <v>5.97</v>
      </c>
    </row>
    <row r="4099" spans="1:10" ht="36" customHeight="1">
      <c r="A4099" s="617" t="s">
        <v>13683</v>
      </c>
      <c r="B4099" s="618" t="s">
        <v>13735</v>
      </c>
      <c r="C4099" s="617" t="s">
        <v>20</v>
      </c>
      <c r="D4099" s="617" t="s">
        <v>1557</v>
      </c>
      <c r="E4099" s="686" t="s">
        <v>13667</v>
      </c>
      <c r="F4099" s="686"/>
      <c r="G4099" s="616" t="s">
        <v>1470</v>
      </c>
      <c r="H4099" s="615">
        <v>3.2500000000000001E-2</v>
      </c>
      <c r="I4099" s="614">
        <v>20.6</v>
      </c>
      <c r="J4099" s="614">
        <v>0.66</v>
      </c>
    </row>
    <row r="4100" spans="1:10" ht="60" customHeight="1">
      <c r="A4100" s="617" t="s">
        <v>13683</v>
      </c>
      <c r="B4100" s="618" t="s">
        <v>13731</v>
      </c>
      <c r="C4100" s="617" t="s">
        <v>20</v>
      </c>
      <c r="D4100" s="617" t="s">
        <v>1618</v>
      </c>
      <c r="E4100" s="686" t="s">
        <v>13667</v>
      </c>
      <c r="F4100" s="686"/>
      <c r="G4100" s="616" t="s">
        <v>1617</v>
      </c>
      <c r="H4100" s="615">
        <v>0.30830000000000002</v>
      </c>
      <c r="I4100" s="614">
        <v>35.83</v>
      </c>
      <c r="J4100" s="614">
        <v>11.04</v>
      </c>
    </row>
    <row r="4101" spans="1:10" ht="36" customHeight="1">
      <c r="A4101" s="617" t="s">
        <v>13683</v>
      </c>
      <c r="B4101" s="618" t="s">
        <v>13734</v>
      </c>
      <c r="C4101" s="617" t="s">
        <v>20</v>
      </c>
      <c r="D4101" s="617" t="s">
        <v>1703</v>
      </c>
      <c r="E4101" s="686" t="s">
        <v>13667</v>
      </c>
      <c r="F4101" s="686"/>
      <c r="G4101" s="616" t="s">
        <v>1617</v>
      </c>
      <c r="H4101" s="615">
        <v>3.0200000000000001E-2</v>
      </c>
      <c r="I4101" s="614">
        <v>14.17</v>
      </c>
      <c r="J4101" s="614">
        <v>0.42</v>
      </c>
    </row>
    <row r="4102" spans="1:10" ht="24" customHeight="1">
      <c r="A4102" s="617" t="s">
        <v>13683</v>
      </c>
      <c r="B4102" s="618" t="s">
        <v>13691</v>
      </c>
      <c r="C4102" s="617" t="s">
        <v>20</v>
      </c>
      <c r="D4102" s="617" t="s">
        <v>7721</v>
      </c>
      <c r="E4102" s="686" t="s">
        <v>13690</v>
      </c>
      <c r="F4102" s="686"/>
      <c r="G4102" s="616" t="s">
        <v>3</v>
      </c>
      <c r="H4102" s="615">
        <v>0.66600000000000004</v>
      </c>
      <c r="I4102" s="614">
        <v>14.02</v>
      </c>
      <c r="J4102" s="614">
        <v>9.33</v>
      </c>
    </row>
    <row r="4103" spans="1:10" ht="24" customHeight="1">
      <c r="A4103" s="617" t="s">
        <v>13683</v>
      </c>
      <c r="B4103" s="618" t="s">
        <v>13733</v>
      </c>
      <c r="C4103" s="617" t="s">
        <v>20</v>
      </c>
      <c r="D4103" s="617" t="s">
        <v>7714</v>
      </c>
      <c r="E4103" s="686" t="s">
        <v>13690</v>
      </c>
      <c r="F4103" s="686"/>
      <c r="G4103" s="616" t="s">
        <v>3</v>
      </c>
      <c r="H4103" s="615">
        <v>0.44400000000000001</v>
      </c>
      <c r="I4103" s="614">
        <v>17.670000000000002</v>
      </c>
      <c r="J4103" s="614">
        <v>7.84</v>
      </c>
    </row>
    <row r="4104" spans="1:10" ht="24" customHeight="1">
      <c r="A4104" s="604" t="s">
        <v>13666</v>
      </c>
      <c r="B4104" s="605" t="s">
        <v>13732</v>
      </c>
      <c r="C4104" s="604" t="s">
        <v>20</v>
      </c>
      <c r="D4104" s="604" t="s">
        <v>8391</v>
      </c>
      <c r="E4104" s="682" t="s">
        <v>13664</v>
      </c>
      <c r="F4104" s="682"/>
      <c r="G4104" s="603" t="s">
        <v>415</v>
      </c>
      <c r="H4104" s="602">
        <v>1.1000000000000001</v>
      </c>
      <c r="I4104" s="601">
        <v>74.17</v>
      </c>
      <c r="J4104" s="601">
        <v>81.58</v>
      </c>
    </row>
    <row r="4105" spans="1:10" ht="25.5">
      <c r="A4105" s="600"/>
      <c r="B4105" s="600"/>
      <c r="C4105" s="600"/>
      <c r="D4105" s="600"/>
      <c r="E4105" s="600" t="s">
        <v>13662</v>
      </c>
      <c r="F4105" s="599">
        <v>10.186895577529066</v>
      </c>
      <c r="G4105" s="600" t="s">
        <v>13661</v>
      </c>
      <c r="H4105" s="599">
        <v>8.56</v>
      </c>
      <c r="I4105" s="600" t="s">
        <v>13660</v>
      </c>
      <c r="J4105" s="599">
        <v>18.75</v>
      </c>
    </row>
    <row r="4106" spans="1:10" ht="15" thickBot="1">
      <c r="A4106" s="600"/>
      <c r="B4106" s="600"/>
      <c r="C4106" s="600"/>
      <c r="D4106" s="600"/>
      <c r="E4106" s="600" t="s">
        <v>13659</v>
      </c>
      <c r="F4106" s="599">
        <v>32.36</v>
      </c>
      <c r="G4106" s="600"/>
      <c r="H4106" s="683" t="s">
        <v>13658</v>
      </c>
      <c r="I4106" s="683"/>
      <c r="J4106" s="599">
        <v>149.19999999999999</v>
      </c>
    </row>
    <row r="4107" spans="1:10" ht="0.95" customHeight="1" thickTop="1">
      <c r="A4107" s="598"/>
      <c r="B4107" s="598"/>
      <c r="C4107" s="598"/>
      <c r="D4107" s="598"/>
      <c r="E4107" s="598"/>
      <c r="F4107" s="598"/>
      <c r="G4107" s="598"/>
      <c r="H4107" s="598"/>
      <c r="I4107" s="598"/>
      <c r="J4107" s="598"/>
    </row>
    <row r="4108" spans="1:10" ht="18" customHeight="1">
      <c r="A4108" s="613"/>
      <c r="B4108" s="611" t="s">
        <v>13677</v>
      </c>
      <c r="C4108" s="613" t="s">
        <v>13676</v>
      </c>
      <c r="D4108" s="613" t="s">
        <v>13675</v>
      </c>
      <c r="E4108" s="684" t="s">
        <v>13674</v>
      </c>
      <c r="F4108" s="684"/>
      <c r="G4108" s="612" t="s">
        <v>13673</v>
      </c>
      <c r="H4108" s="611" t="s">
        <v>13672</v>
      </c>
      <c r="I4108" s="611" t="s">
        <v>13671</v>
      </c>
      <c r="J4108" s="611" t="s">
        <v>13670</v>
      </c>
    </row>
    <row r="4109" spans="1:10" ht="36" customHeight="1">
      <c r="A4109" s="609" t="s">
        <v>13669</v>
      </c>
      <c r="B4109" s="610" t="s">
        <v>13741</v>
      </c>
      <c r="C4109" s="609" t="s">
        <v>20</v>
      </c>
      <c r="D4109" s="609" t="s">
        <v>6299</v>
      </c>
      <c r="E4109" s="685" t="s">
        <v>13736</v>
      </c>
      <c r="F4109" s="685"/>
      <c r="G4109" s="608" t="s">
        <v>415</v>
      </c>
      <c r="H4109" s="607">
        <v>1</v>
      </c>
      <c r="I4109" s="606">
        <v>142.83000000000001</v>
      </c>
      <c r="J4109" s="606">
        <v>142.83000000000001</v>
      </c>
    </row>
    <row r="4110" spans="1:10" ht="60" customHeight="1">
      <c r="A4110" s="617" t="s">
        <v>13683</v>
      </c>
      <c r="B4110" s="618" t="s">
        <v>13730</v>
      </c>
      <c r="C4110" s="617" t="s">
        <v>20</v>
      </c>
      <c r="D4110" s="617" t="s">
        <v>1471</v>
      </c>
      <c r="E4110" s="686" t="s">
        <v>13667</v>
      </c>
      <c r="F4110" s="686"/>
      <c r="G4110" s="616" t="s">
        <v>1470</v>
      </c>
      <c r="H4110" s="615">
        <v>7.9399999999999998E-2</v>
      </c>
      <c r="I4110" s="614">
        <v>96.87</v>
      </c>
      <c r="J4110" s="614">
        <v>7.69</v>
      </c>
    </row>
    <row r="4111" spans="1:10" ht="36" customHeight="1">
      <c r="A4111" s="617" t="s">
        <v>13683</v>
      </c>
      <c r="B4111" s="618" t="s">
        <v>13735</v>
      </c>
      <c r="C4111" s="617" t="s">
        <v>20</v>
      </c>
      <c r="D4111" s="617" t="s">
        <v>1557</v>
      </c>
      <c r="E4111" s="686" t="s">
        <v>13667</v>
      </c>
      <c r="F4111" s="686"/>
      <c r="G4111" s="616" t="s">
        <v>1470</v>
      </c>
      <c r="H4111" s="615">
        <v>3.2500000000000001E-2</v>
      </c>
      <c r="I4111" s="614">
        <v>20.6</v>
      </c>
      <c r="J4111" s="614">
        <v>0.66</v>
      </c>
    </row>
    <row r="4112" spans="1:10" ht="60" customHeight="1">
      <c r="A4112" s="617" t="s">
        <v>13683</v>
      </c>
      <c r="B4112" s="618" t="s">
        <v>13731</v>
      </c>
      <c r="C4112" s="617" t="s">
        <v>20</v>
      </c>
      <c r="D4112" s="617" t="s">
        <v>1618</v>
      </c>
      <c r="E4112" s="686" t="s">
        <v>13667</v>
      </c>
      <c r="F4112" s="686"/>
      <c r="G4112" s="616" t="s">
        <v>1617</v>
      </c>
      <c r="H4112" s="615">
        <v>0.3972</v>
      </c>
      <c r="I4112" s="614">
        <v>35.83</v>
      </c>
      <c r="J4112" s="614">
        <v>14.23</v>
      </c>
    </row>
    <row r="4113" spans="1:10" ht="36" customHeight="1">
      <c r="A4113" s="617" t="s">
        <v>13683</v>
      </c>
      <c r="B4113" s="618" t="s">
        <v>13734</v>
      </c>
      <c r="C4113" s="617" t="s">
        <v>20</v>
      </c>
      <c r="D4113" s="617" t="s">
        <v>1703</v>
      </c>
      <c r="E4113" s="686" t="s">
        <v>13667</v>
      </c>
      <c r="F4113" s="686"/>
      <c r="G4113" s="616" t="s">
        <v>1617</v>
      </c>
      <c r="H4113" s="615">
        <v>3.0200000000000001E-2</v>
      </c>
      <c r="I4113" s="614">
        <v>14.17</v>
      </c>
      <c r="J4113" s="614">
        <v>0.42</v>
      </c>
    </row>
    <row r="4114" spans="1:10" ht="24" customHeight="1">
      <c r="A4114" s="617" t="s">
        <v>13683</v>
      </c>
      <c r="B4114" s="618" t="s">
        <v>13691</v>
      </c>
      <c r="C4114" s="617" t="s">
        <v>20</v>
      </c>
      <c r="D4114" s="617" t="s">
        <v>7721</v>
      </c>
      <c r="E4114" s="686" t="s">
        <v>13690</v>
      </c>
      <c r="F4114" s="686"/>
      <c r="G4114" s="616" t="s">
        <v>3</v>
      </c>
      <c r="H4114" s="615">
        <v>0.8579</v>
      </c>
      <c r="I4114" s="614">
        <v>14.02</v>
      </c>
      <c r="J4114" s="614">
        <v>12.02</v>
      </c>
    </row>
    <row r="4115" spans="1:10" ht="24" customHeight="1">
      <c r="A4115" s="617" t="s">
        <v>13683</v>
      </c>
      <c r="B4115" s="618" t="s">
        <v>13733</v>
      </c>
      <c r="C4115" s="617" t="s">
        <v>20</v>
      </c>
      <c r="D4115" s="617" t="s">
        <v>7714</v>
      </c>
      <c r="E4115" s="686" t="s">
        <v>13690</v>
      </c>
      <c r="F4115" s="686"/>
      <c r="G4115" s="616" t="s">
        <v>3</v>
      </c>
      <c r="H4115" s="615">
        <v>0.57199999999999995</v>
      </c>
      <c r="I4115" s="614">
        <v>17.670000000000002</v>
      </c>
      <c r="J4115" s="614">
        <v>10.1</v>
      </c>
    </row>
    <row r="4116" spans="1:10" ht="24" customHeight="1">
      <c r="A4116" s="604" t="s">
        <v>13666</v>
      </c>
      <c r="B4116" s="605" t="s">
        <v>13740</v>
      </c>
      <c r="C4116" s="604" t="s">
        <v>20</v>
      </c>
      <c r="D4116" s="604" t="s">
        <v>11540</v>
      </c>
      <c r="E4116" s="682" t="s">
        <v>13664</v>
      </c>
      <c r="F4116" s="682"/>
      <c r="G4116" s="603" t="s">
        <v>415</v>
      </c>
      <c r="H4116" s="602">
        <v>1.1000000000000001</v>
      </c>
      <c r="I4116" s="601">
        <v>88.83</v>
      </c>
      <c r="J4116" s="601">
        <v>97.71</v>
      </c>
    </row>
    <row r="4117" spans="1:10" ht="25.5">
      <c r="A4117" s="600"/>
      <c r="B4117" s="600"/>
      <c r="C4117" s="600"/>
      <c r="D4117" s="600"/>
      <c r="E4117" s="600" t="s">
        <v>13662</v>
      </c>
      <c r="F4117" s="599">
        <v>13.022927306313159</v>
      </c>
      <c r="G4117" s="600" t="s">
        <v>13661</v>
      </c>
      <c r="H4117" s="599">
        <v>10.95</v>
      </c>
      <c r="I4117" s="600" t="s">
        <v>13660</v>
      </c>
      <c r="J4117" s="599">
        <v>23.97</v>
      </c>
    </row>
    <row r="4118" spans="1:10" ht="15" thickBot="1">
      <c r="A4118" s="600"/>
      <c r="B4118" s="600"/>
      <c r="C4118" s="600"/>
      <c r="D4118" s="600"/>
      <c r="E4118" s="600" t="s">
        <v>13659</v>
      </c>
      <c r="F4118" s="599">
        <v>39.56</v>
      </c>
      <c r="G4118" s="600"/>
      <c r="H4118" s="683" t="s">
        <v>13658</v>
      </c>
      <c r="I4118" s="683"/>
      <c r="J4118" s="599">
        <v>182.39</v>
      </c>
    </row>
    <row r="4119" spans="1:10" ht="0.95" customHeight="1" thickTop="1">
      <c r="A4119" s="598"/>
      <c r="B4119" s="598"/>
      <c r="C4119" s="598"/>
      <c r="D4119" s="598"/>
      <c r="E4119" s="598"/>
      <c r="F4119" s="598"/>
      <c r="G4119" s="598"/>
      <c r="H4119" s="598"/>
      <c r="I4119" s="598"/>
      <c r="J4119" s="598"/>
    </row>
    <row r="4120" spans="1:10" ht="18" customHeight="1">
      <c r="A4120" s="613"/>
      <c r="B4120" s="611" t="s">
        <v>13677</v>
      </c>
      <c r="C4120" s="613" t="s">
        <v>13676</v>
      </c>
      <c r="D4120" s="613" t="s">
        <v>13675</v>
      </c>
      <c r="E4120" s="684" t="s">
        <v>13674</v>
      </c>
      <c r="F4120" s="684"/>
      <c r="G4120" s="612" t="s">
        <v>13673</v>
      </c>
      <c r="H4120" s="611" t="s">
        <v>13672</v>
      </c>
      <c r="I4120" s="611" t="s">
        <v>13671</v>
      </c>
      <c r="J4120" s="611" t="s">
        <v>13670</v>
      </c>
    </row>
    <row r="4121" spans="1:10" ht="24" customHeight="1">
      <c r="A4121" s="609" t="s">
        <v>13669</v>
      </c>
      <c r="B4121" s="610" t="s">
        <v>13739</v>
      </c>
      <c r="C4121" s="609" t="s">
        <v>20</v>
      </c>
      <c r="D4121" s="609" t="s">
        <v>6291</v>
      </c>
      <c r="E4121" s="685" t="s">
        <v>13736</v>
      </c>
      <c r="F4121" s="685"/>
      <c r="G4121" s="608" t="s">
        <v>399</v>
      </c>
      <c r="H4121" s="607">
        <v>1</v>
      </c>
      <c r="I4121" s="606">
        <v>4.0599999999999996</v>
      </c>
      <c r="J4121" s="606">
        <v>4.0599999999999996</v>
      </c>
    </row>
    <row r="4122" spans="1:10" ht="36" customHeight="1">
      <c r="A4122" s="617" t="s">
        <v>13683</v>
      </c>
      <c r="B4122" s="618" t="s">
        <v>13735</v>
      </c>
      <c r="C4122" s="617" t="s">
        <v>20</v>
      </c>
      <c r="D4122" s="617" t="s">
        <v>1557</v>
      </c>
      <c r="E4122" s="686" t="s">
        <v>13667</v>
      </c>
      <c r="F4122" s="686"/>
      <c r="G4122" s="616" t="s">
        <v>1470</v>
      </c>
      <c r="H4122" s="615">
        <v>3.5999999999999999E-3</v>
      </c>
      <c r="I4122" s="614">
        <v>20.6</v>
      </c>
      <c r="J4122" s="614">
        <v>7.0000000000000007E-2</v>
      </c>
    </row>
    <row r="4123" spans="1:10" ht="36" customHeight="1">
      <c r="A4123" s="617" t="s">
        <v>13683</v>
      </c>
      <c r="B4123" s="618" t="s">
        <v>13734</v>
      </c>
      <c r="C4123" s="617" t="s">
        <v>20</v>
      </c>
      <c r="D4123" s="617" t="s">
        <v>1703</v>
      </c>
      <c r="E4123" s="686" t="s">
        <v>13667</v>
      </c>
      <c r="F4123" s="686"/>
      <c r="G4123" s="616" t="s">
        <v>1617</v>
      </c>
      <c r="H4123" s="615">
        <v>3.5999999999999999E-3</v>
      </c>
      <c r="I4123" s="614">
        <v>14.17</v>
      </c>
      <c r="J4123" s="614">
        <v>0.05</v>
      </c>
    </row>
    <row r="4124" spans="1:10" ht="24" customHeight="1">
      <c r="A4124" s="617" t="s">
        <v>13683</v>
      </c>
      <c r="B4124" s="618" t="s">
        <v>13691</v>
      </c>
      <c r="C4124" s="617" t="s">
        <v>20</v>
      </c>
      <c r="D4124" s="617" t="s">
        <v>7721</v>
      </c>
      <c r="E4124" s="686" t="s">
        <v>13690</v>
      </c>
      <c r="F4124" s="686"/>
      <c r="G4124" s="616" t="s">
        <v>3</v>
      </c>
      <c r="H4124" s="615">
        <v>0.15310000000000001</v>
      </c>
      <c r="I4124" s="614">
        <v>14.02</v>
      </c>
      <c r="J4124" s="614">
        <v>2.14</v>
      </c>
    </row>
    <row r="4125" spans="1:10" ht="24" customHeight="1">
      <c r="A4125" s="617" t="s">
        <v>13683</v>
      </c>
      <c r="B4125" s="618" t="s">
        <v>13733</v>
      </c>
      <c r="C4125" s="617" t="s">
        <v>20</v>
      </c>
      <c r="D4125" s="617" t="s">
        <v>7714</v>
      </c>
      <c r="E4125" s="686" t="s">
        <v>13690</v>
      </c>
      <c r="F4125" s="686"/>
      <c r="G4125" s="616" t="s">
        <v>3</v>
      </c>
      <c r="H4125" s="615">
        <v>0.10199999999999999</v>
      </c>
      <c r="I4125" s="614">
        <v>17.670000000000002</v>
      </c>
      <c r="J4125" s="614">
        <v>1.8</v>
      </c>
    </row>
    <row r="4126" spans="1:10" ht="25.5">
      <c r="A4126" s="600"/>
      <c r="B4126" s="600"/>
      <c r="C4126" s="600"/>
      <c r="D4126" s="600"/>
      <c r="E4126" s="600" t="s">
        <v>13662</v>
      </c>
      <c r="F4126" s="599">
        <v>1.6516353363033793</v>
      </c>
      <c r="G4126" s="600" t="s">
        <v>13661</v>
      </c>
      <c r="H4126" s="599">
        <v>1.39</v>
      </c>
      <c r="I4126" s="600" t="s">
        <v>13660</v>
      </c>
      <c r="J4126" s="599">
        <v>3.04</v>
      </c>
    </row>
    <row r="4127" spans="1:10" ht="15" thickBot="1">
      <c r="A4127" s="600"/>
      <c r="B4127" s="600"/>
      <c r="C4127" s="600"/>
      <c r="D4127" s="600"/>
      <c r="E4127" s="600" t="s">
        <v>13659</v>
      </c>
      <c r="F4127" s="599">
        <v>1.1200000000000001</v>
      </c>
      <c r="G4127" s="600"/>
      <c r="H4127" s="683" t="s">
        <v>13658</v>
      </c>
      <c r="I4127" s="683"/>
      <c r="J4127" s="599">
        <v>5.18</v>
      </c>
    </row>
    <row r="4128" spans="1:10" ht="0.95" customHeight="1" thickTop="1">
      <c r="A4128" s="598"/>
      <c r="B4128" s="598"/>
      <c r="C4128" s="598"/>
      <c r="D4128" s="598"/>
      <c r="E4128" s="598"/>
      <c r="F4128" s="598"/>
      <c r="G4128" s="598"/>
      <c r="H4128" s="598"/>
      <c r="I4128" s="598"/>
      <c r="J4128" s="598"/>
    </row>
    <row r="4129" spans="1:10" ht="18" customHeight="1">
      <c r="A4129" s="613"/>
      <c r="B4129" s="611" t="s">
        <v>13677</v>
      </c>
      <c r="C4129" s="613" t="s">
        <v>13676</v>
      </c>
      <c r="D4129" s="613" t="s">
        <v>13675</v>
      </c>
      <c r="E4129" s="684" t="s">
        <v>13674</v>
      </c>
      <c r="F4129" s="684"/>
      <c r="G4129" s="612" t="s">
        <v>13673</v>
      </c>
      <c r="H4129" s="611" t="s">
        <v>13672</v>
      </c>
      <c r="I4129" s="611" t="s">
        <v>13671</v>
      </c>
      <c r="J4129" s="611" t="s">
        <v>13670</v>
      </c>
    </row>
    <row r="4130" spans="1:10" ht="36" customHeight="1">
      <c r="A4130" s="609" t="s">
        <v>13669</v>
      </c>
      <c r="B4130" s="610" t="s">
        <v>13738</v>
      </c>
      <c r="C4130" s="609" t="s">
        <v>20</v>
      </c>
      <c r="D4130" s="609" t="s">
        <v>6293</v>
      </c>
      <c r="E4130" s="685" t="s">
        <v>13736</v>
      </c>
      <c r="F4130" s="685"/>
      <c r="G4130" s="608" t="s">
        <v>415</v>
      </c>
      <c r="H4130" s="607">
        <v>1</v>
      </c>
      <c r="I4130" s="606">
        <v>162.22999999999999</v>
      </c>
      <c r="J4130" s="606">
        <v>162.22999999999999</v>
      </c>
    </row>
    <row r="4131" spans="1:10" ht="36" customHeight="1">
      <c r="A4131" s="617" t="s">
        <v>13683</v>
      </c>
      <c r="B4131" s="618" t="s">
        <v>13735</v>
      </c>
      <c r="C4131" s="617" t="s">
        <v>20</v>
      </c>
      <c r="D4131" s="617" t="s">
        <v>1557</v>
      </c>
      <c r="E4131" s="686" t="s">
        <v>13667</v>
      </c>
      <c r="F4131" s="686"/>
      <c r="G4131" s="616" t="s">
        <v>1470</v>
      </c>
      <c r="H4131" s="615">
        <v>7.1800000000000003E-2</v>
      </c>
      <c r="I4131" s="614">
        <v>20.6</v>
      </c>
      <c r="J4131" s="614">
        <v>1.47</v>
      </c>
    </row>
    <row r="4132" spans="1:10" ht="36" customHeight="1">
      <c r="A4132" s="617" t="s">
        <v>13683</v>
      </c>
      <c r="B4132" s="618" t="s">
        <v>13734</v>
      </c>
      <c r="C4132" s="617" t="s">
        <v>20</v>
      </c>
      <c r="D4132" s="617" t="s">
        <v>1703</v>
      </c>
      <c r="E4132" s="686" t="s">
        <v>13667</v>
      </c>
      <c r="F4132" s="686"/>
      <c r="G4132" s="616" t="s">
        <v>1617</v>
      </c>
      <c r="H4132" s="615">
        <v>6.6600000000000006E-2</v>
      </c>
      <c r="I4132" s="614">
        <v>14.17</v>
      </c>
      <c r="J4132" s="614">
        <v>0.94</v>
      </c>
    </row>
    <row r="4133" spans="1:10" ht="24" customHeight="1">
      <c r="A4133" s="617" t="s">
        <v>13683</v>
      </c>
      <c r="B4133" s="618" t="s">
        <v>13691</v>
      </c>
      <c r="C4133" s="617" t="s">
        <v>20</v>
      </c>
      <c r="D4133" s="617" t="s">
        <v>7721</v>
      </c>
      <c r="E4133" s="686" t="s">
        <v>13690</v>
      </c>
      <c r="F4133" s="686"/>
      <c r="G4133" s="616" t="s">
        <v>3</v>
      </c>
      <c r="H4133" s="615">
        <v>3.0329000000000002</v>
      </c>
      <c r="I4133" s="614">
        <v>14.02</v>
      </c>
      <c r="J4133" s="614">
        <v>42.52</v>
      </c>
    </row>
    <row r="4134" spans="1:10" ht="24" customHeight="1">
      <c r="A4134" s="617" t="s">
        <v>13683</v>
      </c>
      <c r="B4134" s="618" t="s">
        <v>13733</v>
      </c>
      <c r="C4134" s="617" t="s">
        <v>20</v>
      </c>
      <c r="D4134" s="617" t="s">
        <v>7714</v>
      </c>
      <c r="E4134" s="686" t="s">
        <v>13690</v>
      </c>
      <c r="F4134" s="686"/>
      <c r="G4134" s="616" t="s">
        <v>3</v>
      </c>
      <c r="H4134" s="615">
        <v>2.0219</v>
      </c>
      <c r="I4134" s="614">
        <v>17.670000000000002</v>
      </c>
      <c r="J4134" s="614">
        <v>35.72</v>
      </c>
    </row>
    <row r="4135" spans="1:10" ht="24" customHeight="1">
      <c r="A4135" s="604" t="s">
        <v>13666</v>
      </c>
      <c r="B4135" s="605" t="s">
        <v>13732</v>
      </c>
      <c r="C4135" s="604" t="s">
        <v>20</v>
      </c>
      <c r="D4135" s="604" t="s">
        <v>8391</v>
      </c>
      <c r="E4135" s="682" t="s">
        <v>13664</v>
      </c>
      <c r="F4135" s="682"/>
      <c r="G4135" s="603" t="s">
        <v>415</v>
      </c>
      <c r="H4135" s="602">
        <v>1.1000000000000001</v>
      </c>
      <c r="I4135" s="601">
        <v>74.17</v>
      </c>
      <c r="J4135" s="601">
        <v>81.58</v>
      </c>
    </row>
    <row r="4136" spans="1:10" ht="25.5">
      <c r="A4136" s="600"/>
      <c r="B4136" s="600"/>
      <c r="C4136" s="600"/>
      <c r="D4136" s="600"/>
      <c r="E4136" s="600" t="s">
        <v>13662</v>
      </c>
      <c r="F4136" s="599">
        <v>33.005541671194173</v>
      </c>
      <c r="G4136" s="600" t="s">
        <v>13661</v>
      </c>
      <c r="H4136" s="599">
        <v>27.74</v>
      </c>
      <c r="I4136" s="600" t="s">
        <v>13660</v>
      </c>
      <c r="J4136" s="599">
        <v>60.75</v>
      </c>
    </row>
    <row r="4137" spans="1:10" ht="15" thickBot="1">
      <c r="A4137" s="600"/>
      <c r="B4137" s="600"/>
      <c r="C4137" s="600"/>
      <c r="D4137" s="600"/>
      <c r="E4137" s="600" t="s">
        <v>13659</v>
      </c>
      <c r="F4137" s="599">
        <v>44.93</v>
      </c>
      <c r="G4137" s="600"/>
      <c r="H4137" s="683" t="s">
        <v>13658</v>
      </c>
      <c r="I4137" s="683"/>
      <c r="J4137" s="599">
        <v>207.16</v>
      </c>
    </row>
    <row r="4138" spans="1:10" ht="0.95" customHeight="1" thickTop="1">
      <c r="A4138" s="598"/>
      <c r="B4138" s="598"/>
      <c r="C4138" s="598"/>
      <c r="D4138" s="598"/>
      <c r="E4138" s="598"/>
      <c r="F4138" s="598"/>
      <c r="G4138" s="598"/>
      <c r="H4138" s="598"/>
      <c r="I4138" s="598"/>
      <c r="J4138" s="598"/>
    </row>
    <row r="4139" spans="1:10" ht="18" customHeight="1">
      <c r="A4139" s="613"/>
      <c r="B4139" s="611" t="s">
        <v>13677</v>
      </c>
      <c r="C4139" s="613" t="s">
        <v>13676</v>
      </c>
      <c r="D4139" s="613" t="s">
        <v>13675</v>
      </c>
      <c r="E4139" s="684" t="s">
        <v>13674</v>
      </c>
      <c r="F4139" s="684"/>
      <c r="G4139" s="612" t="s">
        <v>13673</v>
      </c>
      <c r="H4139" s="611" t="s">
        <v>13672</v>
      </c>
      <c r="I4139" s="611" t="s">
        <v>13671</v>
      </c>
      <c r="J4139" s="611" t="s">
        <v>13670</v>
      </c>
    </row>
    <row r="4140" spans="1:10" ht="36" customHeight="1">
      <c r="A4140" s="609" t="s">
        <v>13669</v>
      </c>
      <c r="B4140" s="610" t="s">
        <v>13737</v>
      </c>
      <c r="C4140" s="609" t="s">
        <v>20</v>
      </c>
      <c r="D4140" s="609" t="s">
        <v>6297</v>
      </c>
      <c r="E4140" s="685" t="s">
        <v>13736</v>
      </c>
      <c r="F4140" s="685"/>
      <c r="G4140" s="608" t="s">
        <v>415</v>
      </c>
      <c r="H4140" s="607">
        <v>1</v>
      </c>
      <c r="I4140" s="606">
        <v>141.5</v>
      </c>
      <c r="J4140" s="606">
        <v>141.5</v>
      </c>
    </row>
    <row r="4141" spans="1:10" ht="60" customHeight="1">
      <c r="A4141" s="617" t="s">
        <v>13683</v>
      </c>
      <c r="B4141" s="618" t="s">
        <v>13730</v>
      </c>
      <c r="C4141" s="617" t="s">
        <v>20</v>
      </c>
      <c r="D4141" s="617" t="s">
        <v>1471</v>
      </c>
      <c r="E4141" s="686" t="s">
        <v>13667</v>
      </c>
      <c r="F4141" s="686"/>
      <c r="G4141" s="616" t="s">
        <v>1470</v>
      </c>
      <c r="H4141" s="615">
        <v>0.1037</v>
      </c>
      <c r="I4141" s="614">
        <v>96.87</v>
      </c>
      <c r="J4141" s="614">
        <v>10.039999999999999</v>
      </c>
    </row>
    <row r="4142" spans="1:10" ht="36" customHeight="1">
      <c r="A4142" s="617" t="s">
        <v>13683</v>
      </c>
      <c r="B4142" s="618" t="s">
        <v>13735</v>
      </c>
      <c r="C4142" s="617" t="s">
        <v>20</v>
      </c>
      <c r="D4142" s="617" t="s">
        <v>1557</v>
      </c>
      <c r="E4142" s="686" t="s">
        <v>13667</v>
      </c>
      <c r="F4142" s="686"/>
      <c r="G4142" s="616" t="s">
        <v>1470</v>
      </c>
      <c r="H4142" s="615">
        <v>7.1800000000000003E-2</v>
      </c>
      <c r="I4142" s="614">
        <v>20.6</v>
      </c>
      <c r="J4142" s="614">
        <v>1.47</v>
      </c>
    </row>
    <row r="4143" spans="1:10" ht="60" customHeight="1">
      <c r="A4143" s="617" t="s">
        <v>13683</v>
      </c>
      <c r="B4143" s="618" t="s">
        <v>13731</v>
      </c>
      <c r="C4143" s="617" t="s">
        <v>20</v>
      </c>
      <c r="D4143" s="617" t="s">
        <v>1618</v>
      </c>
      <c r="E4143" s="686" t="s">
        <v>13667</v>
      </c>
      <c r="F4143" s="686"/>
      <c r="G4143" s="616" t="s">
        <v>1617</v>
      </c>
      <c r="H4143" s="615">
        <v>0.51870000000000005</v>
      </c>
      <c r="I4143" s="614">
        <v>35.83</v>
      </c>
      <c r="J4143" s="614">
        <v>18.579999999999998</v>
      </c>
    </row>
    <row r="4144" spans="1:10" ht="36" customHeight="1">
      <c r="A4144" s="617" t="s">
        <v>13683</v>
      </c>
      <c r="B4144" s="618" t="s">
        <v>13734</v>
      </c>
      <c r="C4144" s="617" t="s">
        <v>20</v>
      </c>
      <c r="D4144" s="617" t="s">
        <v>1703</v>
      </c>
      <c r="E4144" s="686" t="s">
        <v>13667</v>
      </c>
      <c r="F4144" s="686"/>
      <c r="G4144" s="616" t="s">
        <v>1617</v>
      </c>
      <c r="H4144" s="615">
        <v>6.6600000000000006E-2</v>
      </c>
      <c r="I4144" s="614">
        <v>14.17</v>
      </c>
      <c r="J4144" s="614">
        <v>0.94</v>
      </c>
    </row>
    <row r="4145" spans="1:10" ht="24" customHeight="1">
      <c r="A4145" s="617" t="s">
        <v>13683</v>
      </c>
      <c r="B4145" s="618" t="s">
        <v>13691</v>
      </c>
      <c r="C4145" s="617" t="s">
        <v>20</v>
      </c>
      <c r="D4145" s="617" t="s">
        <v>7721</v>
      </c>
      <c r="E4145" s="686" t="s">
        <v>13690</v>
      </c>
      <c r="F4145" s="686"/>
      <c r="G4145" s="616" t="s">
        <v>3</v>
      </c>
      <c r="H4145" s="615">
        <v>1.1204000000000001</v>
      </c>
      <c r="I4145" s="614">
        <v>14.02</v>
      </c>
      <c r="J4145" s="614">
        <v>15.7</v>
      </c>
    </row>
    <row r="4146" spans="1:10" ht="24" customHeight="1">
      <c r="A4146" s="617" t="s">
        <v>13683</v>
      </c>
      <c r="B4146" s="618" t="s">
        <v>13733</v>
      </c>
      <c r="C4146" s="617" t="s">
        <v>20</v>
      </c>
      <c r="D4146" s="617" t="s">
        <v>7714</v>
      </c>
      <c r="E4146" s="686" t="s">
        <v>13690</v>
      </c>
      <c r="F4146" s="686"/>
      <c r="G4146" s="616" t="s">
        <v>3</v>
      </c>
      <c r="H4146" s="615">
        <v>0.747</v>
      </c>
      <c r="I4146" s="614">
        <v>17.670000000000002</v>
      </c>
      <c r="J4146" s="614">
        <v>13.19</v>
      </c>
    </row>
    <row r="4147" spans="1:10" ht="24" customHeight="1">
      <c r="A4147" s="604" t="s">
        <v>13666</v>
      </c>
      <c r="B4147" s="605" t="s">
        <v>13732</v>
      </c>
      <c r="C4147" s="604" t="s">
        <v>20</v>
      </c>
      <c r="D4147" s="604" t="s">
        <v>8391</v>
      </c>
      <c r="E4147" s="682" t="s">
        <v>13664</v>
      </c>
      <c r="F4147" s="682"/>
      <c r="G4147" s="603" t="s">
        <v>415</v>
      </c>
      <c r="H4147" s="602">
        <v>1.1000000000000001</v>
      </c>
      <c r="I4147" s="601">
        <v>74.17</v>
      </c>
      <c r="J4147" s="601">
        <v>81.58</v>
      </c>
    </row>
    <row r="4148" spans="1:10" ht="25.5">
      <c r="A4148" s="600"/>
      <c r="B4148" s="600"/>
      <c r="C4148" s="600"/>
      <c r="D4148" s="600"/>
      <c r="E4148" s="600" t="s">
        <v>13662</v>
      </c>
      <c r="F4148" s="599">
        <v>17.336738020210802</v>
      </c>
      <c r="G4148" s="600" t="s">
        <v>13661</v>
      </c>
      <c r="H4148" s="599">
        <v>14.57</v>
      </c>
      <c r="I4148" s="600" t="s">
        <v>13660</v>
      </c>
      <c r="J4148" s="599">
        <v>31.91</v>
      </c>
    </row>
    <row r="4149" spans="1:10" ht="15" thickBot="1">
      <c r="A4149" s="600"/>
      <c r="B4149" s="600"/>
      <c r="C4149" s="600"/>
      <c r="D4149" s="600"/>
      <c r="E4149" s="600" t="s">
        <v>13659</v>
      </c>
      <c r="F4149" s="599">
        <v>39.19</v>
      </c>
      <c r="G4149" s="600"/>
      <c r="H4149" s="683" t="s">
        <v>13658</v>
      </c>
      <c r="I4149" s="683"/>
      <c r="J4149" s="599">
        <v>180.69</v>
      </c>
    </row>
    <row r="4150" spans="1:10" ht="0.95" customHeight="1" thickTop="1">
      <c r="A4150" s="598"/>
      <c r="B4150" s="598"/>
      <c r="C4150" s="598"/>
      <c r="D4150" s="598"/>
      <c r="E4150" s="598"/>
      <c r="F4150" s="598"/>
      <c r="G4150" s="598"/>
      <c r="H4150" s="598"/>
      <c r="I4150" s="598"/>
      <c r="J4150" s="598"/>
    </row>
    <row r="4151" spans="1:10" ht="18" customHeight="1">
      <c r="A4151" s="613"/>
      <c r="B4151" s="611" t="s">
        <v>13677</v>
      </c>
      <c r="C4151" s="613" t="s">
        <v>13676</v>
      </c>
      <c r="D4151" s="613" t="s">
        <v>13675</v>
      </c>
      <c r="E4151" s="684" t="s">
        <v>13674</v>
      </c>
      <c r="F4151" s="684"/>
      <c r="G4151" s="612" t="s">
        <v>13673</v>
      </c>
      <c r="H4151" s="611" t="s">
        <v>13672</v>
      </c>
      <c r="I4151" s="611" t="s">
        <v>13671</v>
      </c>
      <c r="J4151" s="611" t="s">
        <v>13670</v>
      </c>
    </row>
    <row r="4152" spans="1:10" ht="60" customHeight="1">
      <c r="A4152" s="609" t="s">
        <v>13669</v>
      </c>
      <c r="B4152" s="610" t="s">
        <v>13731</v>
      </c>
      <c r="C4152" s="609" t="s">
        <v>20</v>
      </c>
      <c r="D4152" s="609" t="s">
        <v>1618</v>
      </c>
      <c r="E4152" s="685" t="s">
        <v>13667</v>
      </c>
      <c r="F4152" s="685"/>
      <c r="G4152" s="608" t="s">
        <v>1617</v>
      </c>
      <c r="H4152" s="607">
        <v>1</v>
      </c>
      <c r="I4152" s="606">
        <v>35.83</v>
      </c>
      <c r="J4152" s="606">
        <v>35.83</v>
      </c>
    </row>
    <row r="4153" spans="1:10" ht="60" customHeight="1">
      <c r="A4153" s="617" t="s">
        <v>13683</v>
      </c>
      <c r="B4153" s="618" t="s">
        <v>13728</v>
      </c>
      <c r="C4153" s="617" t="s">
        <v>20</v>
      </c>
      <c r="D4153" s="617" t="s">
        <v>1912</v>
      </c>
      <c r="E4153" s="686" t="s">
        <v>13667</v>
      </c>
      <c r="F4153" s="686"/>
      <c r="G4153" s="616" t="s">
        <v>3</v>
      </c>
      <c r="H4153" s="615">
        <v>1</v>
      </c>
      <c r="I4153" s="614">
        <v>16.86</v>
      </c>
      <c r="J4153" s="614">
        <v>16.86</v>
      </c>
    </row>
    <row r="4154" spans="1:10" ht="60" customHeight="1">
      <c r="A4154" s="617" t="s">
        <v>13683</v>
      </c>
      <c r="B4154" s="618" t="s">
        <v>13727</v>
      </c>
      <c r="C4154" s="617" t="s">
        <v>20</v>
      </c>
      <c r="D4154" s="617" t="s">
        <v>1913</v>
      </c>
      <c r="E4154" s="686" t="s">
        <v>13667</v>
      </c>
      <c r="F4154" s="686"/>
      <c r="G4154" s="616" t="s">
        <v>3</v>
      </c>
      <c r="H4154" s="615">
        <v>1</v>
      </c>
      <c r="I4154" s="614">
        <v>2.2799999999999998</v>
      </c>
      <c r="J4154" s="614">
        <v>2.2799999999999998</v>
      </c>
    </row>
    <row r="4155" spans="1:10" ht="24" customHeight="1">
      <c r="A4155" s="617" t="s">
        <v>13683</v>
      </c>
      <c r="B4155" s="618" t="s">
        <v>13729</v>
      </c>
      <c r="C4155" s="617" t="s">
        <v>20</v>
      </c>
      <c r="D4155" s="617" t="s">
        <v>7700</v>
      </c>
      <c r="E4155" s="686" t="s">
        <v>13690</v>
      </c>
      <c r="F4155" s="686"/>
      <c r="G4155" s="616" t="s">
        <v>3</v>
      </c>
      <c r="H4155" s="615">
        <v>1</v>
      </c>
      <c r="I4155" s="614">
        <v>16.690000000000001</v>
      </c>
      <c r="J4155" s="614">
        <v>16.690000000000001</v>
      </c>
    </row>
    <row r="4156" spans="1:10" ht="25.5">
      <c r="A4156" s="600"/>
      <c r="B4156" s="600"/>
      <c r="C4156" s="600"/>
      <c r="D4156" s="600"/>
      <c r="E4156" s="600" t="s">
        <v>13662</v>
      </c>
      <c r="F4156" s="599">
        <v>7.4812561000000004</v>
      </c>
      <c r="G4156" s="600" t="s">
        <v>13661</v>
      </c>
      <c r="H4156" s="599">
        <v>6.29</v>
      </c>
      <c r="I4156" s="600" t="s">
        <v>13660</v>
      </c>
      <c r="J4156" s="599">
        <v>13.77</v>
      </c>
    </row>
    <row r="4157" spans="1:10" ht="15" thickBot="1">
      <c r="A4157" s="600"/>
      <c r="B4157" s="600"/>
      <c r="C4157" s="600"/>
      <c r="D4157" s="600"/>
      <c r="E4157" s="600" t="s">
        <v>13659</v>
      </c>
      <c r="F4157" s="599">
        <v>9.92</v>
      </c>
      <c r="G4157" s="600"/>
      <c r="H4157" s="683" t="s">
        <v>13658</v>
      </c>
      <c r="I4157" s="683"/>
      <c r="J4157" s="599">
        <v>45.75</v>
      </c>
    </row>
    <row r="4158" spans="1:10" ht="0.95" customHeight="1" thickTop="1">
      <c r="A4158" s="598"/>
      <c r="B4158" s="598"/>
      <c r="C4158" s="598"/>
      <c r="D4158" s="598"/>
      <c r="E4158" s="598"/>
      <c r="F4158" s="598"/>
      <c r="G4158" s="598"/>
      <c r="H4158" s="598"/>
      <c r="I4158" s="598"/>
      <c r="J4158" s="598"/>
    </row>
    <row r="4159" spans="1:10" ht="18" customHeight="1">
      <c r="A4159" s="613"/>
      <c r="B4159" s="611" t="s">
        <v>13677</v>
      </c>
      <c r="C4159" s="613" t="s">
        <v>13676</v>
      </c>
      <c r="D4159" s="613" t="s">
        <v>13675</v>
      </c>
      <c r="E4159" s="684" t="s">
        <v>13674</v>
      </c>
      <c r="F4159" s="684"/>
      <c r="G4159" s="612" t="s">
        <v>13673</v>
      </c>
      <c r="H4159" s="611" t="s">
        <v>13672</v>
      </c>
      <c r="I4159" s="611" t="s">
        <v>13671</v>
      </c>
      <c r="J4159" s="611" t="s">
        <v>13670</v>
      </c>
    </row>
    <row r="4160" spans="1:10" ht="60" customHeight="1">
      <c r="A4160" s="609" t="s">
        <v>13669</v>
      </c>
      <c r="B4160" s="610" t="s">
        <v>13730</v>
      </c>
      <c r="C4160" s="609" t="s">
        <v>20</v>
      </c>
      <c r="D4160" s="609" t="s">
        <v>1471</v>
      </c>
      <c r="E4160" s="685" t="s">
        <v>13667</v>
      </c>
      <c r="F4160" s="685"/>
      <c r="G4160" s="608" t="s">
        <v>1470</v>
      </c>
      <c r="H4160" s="607">
        <v>1</v>
      </c>
      <c r="I4160" s="606">
        <v>96.87</v>
      </c>
      <c r="J4160" s="606">
        <v>96.87</v>
      </c>
    </row>
    <row r="4161" spans="1:10" ht="60" customHeight="1">
      <c r="A4161" s="617" t="s">
        <v>13683</v>
      </c>
      <c r="B4161" s="618" t="s">
        <v>13726</v>
      </c>
      <c r="C4161" s="617" t="s">
        <v>20</v>
      </c>
      <c r="D4161" s="617" t="s">
        <v>1769</v>
      </c>
      <c r="E4161" s="686" t="s">
        <v>13667</v>
      </c>
      <c r="F4161" s="686"/>
      <c r="G4161" s="616" t="s">
        <v>3</v>
      </c>
      <c r="H4161" s="615">
        <v>1</v>
      </c>
      <c r="I4161" s="614">
        <v>21.08</v>
      </c>
      <c r="J4161" s="614">
        <v>21.08</v>
      </c>
    </row>
    <row r="4162" spans="1:10" ht="60" customHeight="1">
      <c r="A4162" s="617" t="s">
        <v>13683</v>
      </c>
      <c r="B4162" s="618" t="s">
        <v>13724</v>
      </c>
      <c r="C4162" s="617" t="s">
        <v>20</v>
      </c>
      <c r="D4162" s="617" t="s">
        <v>1829</v>
      </c>
      <c r="E4162" s="686" t="s">
        <v>13667</v>
      </c>
      <c r="F4162" s="686"/>
      <c r="G4162" s="616" t="s">
        <v>3</v>
      </c>
      <c r="H4162" s="615">
        <v>1</v>
      </c>
      <c r="I4162" s="614">
        <v>39.96</v>
      </c>
      <c r="J4162" s="614">
        <v>39.96</v>
      </c>
    </row>
    <row r="4163" spans="1:10" ht="60" customHeight="1">
      <c r="A4163" s="617" t="s">
        <v>13683</v>
      </c>
      <c r="B4163" s="618" t="s">
        <v>13727</v>
      </c>
      <c r="C4163" s="617" t="s">
        <v>20</v>
      </c>
      <c r="D4163" s="617" t="s">
        <v>1913</v>
      </c>
      <c r="E4163" s="686" t="s">
        <v>13667</v>
      </c>
      <c r="F4163" s="686"/>
      <c r="G4163" s="616" t="s">
        <v>3</v>
      </c>
      <c r="H4163" s="615">
        <v>1</v>
      </c>
      <c r="I4163" s="614">
        <v>2.2799999999999998</v>
      </c>
      <c r="J4163" s="614">
        <v>2.2799999999999998</v>
      </c>
    </row>
    <row r="4164" spans="1:10" ht="60" customHeight="1">
      <c r="A4164" s="617" t="s">
        <v>13683</v>
      </c>
      <c r="B4164" s="618" t="s">
        <v>13728</v>
      </c>
      <c r="C4164" s="617" t="s">
        <v>20</v>
      </c>
      <c r="D4164" s="617" t="s">
        <v>1912</v>
      </c>
      <c r="E4164" s="686" t="s">
        <v>13667</v>
      </c>
      <c r="F4164" s="686"/>
      <c r="G4164" s="616" t="s">
        <v>3</v>
      </c>
      <c r="H4164" s="615">
        <v>1</v>
      </c>
      <c r="I4164" s="614">
        <v>16.86</v>
      </c>
      <c r="J4164" s="614">
        <v>16.86</v>
      </c>
    </row>
    <row r="4165" spans="1:10" ht="24" customHeight="1">
      <c r="A4165" s="617" t="s">
        <v>13683</v>
      </c>
      <c r="B4165" s="618" t="s">
        <v>13729</v>
      </c>
      <c r="C4165" s="617" t="s">
        <v>20</v>
      </c>
      <c r="D4165" s="617" t="s">
        <v>7700</v>
      </c>
      <c r="E4165" s="686" t="s">
        <v>13690</v>
      </c>
      <c r="F4165" s="686"/>
      <c r="G4165" s="616" t="s">
        <v>3</v>
      </c>
      <c r="H4165" s="615">
        <v>1</v>
      </c>
      <c r="I4165" s="614">
        <v>16.690000000000001</v>
      </c>
      <c r="J4165" s="614">
        <v>16.690000000000001</v>
      </c>
    </row>
    <row r="4166" spans="1:10" ht="25.5">
      <c r="A4166" s="600"/>
      <c r="B4166" s="600"/>
      <c r="C4166" s="600"/>
      <c r="D4166" s="600"/>
      <c r="E4166" s="600" t="s">
        <v>13662</v>
      </c>
      <c r="F4166" s="599">
        <v>7.4812561000000004</v>
      </c>
      <c r="G4166" s="600" t="s">
        <v>13661</v>
      </c>
      <c r="H4166" s="599">
        <v>6.29</v>
      </c>
      <c r="I4166" s="600" t="s">
        <v>13660</v>
      </c>
      <c r="J4166" s="599">
        <v>13.77</v>
      </c>
    </row>
    <row r="4167" spans="1:10" ht="15" thickBot="1">
      <c r="A4167" s="600"/>
      <c r="B4167" s="600"/>
      <c r="C4167" s="600"/>
      <c r="D4167" s="600"/>
      <c r="E4167" s="600" t="s">
        <v>13659</v>
      </c>
      <c r="F4167" s="599">
        <v>26.83</v>
      </c>
      <c r="G4167" s="600"/>
      <c r="H4167" s="683" t="s">
        <v>13658</v>
      </c>
      <c r="I4167" s="683"/>
      <c r="J4167" s="599">
        <v>123.7</v>
      </c>
    </row>
    <row r="4168" spans="1:10" ht="0.95" customHeight="1" thickTop="1">
      <c r="A4168" s="598"/>
      <c r="B4168" s="598"/>
      <c r="C4168" s="598"/>
      <c r="D4168" s="598"/>
      <c r="E4168" s="598"/>
      <c r="F4168" s="598"/>
      <c r="G4168" s="598"/>
      <c r="H4168" s="598"/>
      <c r="I4168" s="598"/>
      <c r="J4168" s="598"/>
    </row>
    <row r="4169" spans="1:10" ht="18" customHeight="1">
      <c r="A4169" s="613"/>
      <c r="B4169" s="611" t="s">
        <v>13677</v>
      </c>
      <c r="C4169" s="613" t="s">
        <v>13676</v>
      </c>
      <c r="D4169" s="613" t="s">
        <v>13675</v>
      </c>
      <c r="E4169" s="684" t="s">
        <v>13674</v>
      </c>
      <c r="F4169" s="684"/>
      <c r="G4169" s="612" t="s">
        <v>13673</v>
      </c>
      <c r="H4169" s="611" t="s">
        <v>13672</v>
      </c>
      <c r="I4169" s="611" t="s">
        <v>13671</v>
      </c>
      <c r="J4169" s="611" t="s">
        <v>13670</v>
      </c>
    </row>
    <row r="4170" spans="1:10" ht="60" customHeight="1">
      <c r="A4170" s="609" t="s">
        <v>13669</v>
      </c>
      <c r="B4170" s="610" t="s">
        <v>13728</v>
      </c>
      <c r="C4170" s="609" t="s">
        <v>20</v>
      </c>
      <c r="D4170" s="609" t="s">
        <v>1912</v>
      </c>
      <c r="E4170" s="685" t="s">
        <v>13667</v>
      </c>
      <c r="F4170" s="685"/>
      <c r="G4170" s="608" t="s">
        <v>3</v>
      </c>
      <c r="H4170" s="607">
        <v>1</v>
      </c>
      <c r="I4170" s="606">
        <v>16.86</v>
      </c>
      <c r="J4170" s="606">
        <v>16.86</v>
      </c>
    </row>
    <row r="4171" spans="1:10" ht="60" customHeight="1">
      <c r="A4171" s="604" t="s">
        <v>13666</v>
      </c>
      <c r="B4171" s="605" t="s">
        <v>13725</v>
      </c>
      <c r="C4171" s="604" t="s">
        <v>20</v>
      </c>
      <c r="D4171" s="604" t="s">
        <v>12013</v>
      </c>
      <c r="E4171" s="682" t="s">
        <v>13678</v>
      </c>
      <c r="F4171" s="682"/>
      <c r="G4171" s="603" t="s">
        <v>1</v>
      </c>
      <c r="H4171" s="602">
        <v>5.5999999999999999E-5</v>
      </c>
      <c r="I4171" s="601">
        <v>301238.42</v>
      </c>
      <c r="J4171" s="601">
        <v>16.86</v>
      </c>
    </row>
    <row r="4172" spans="1:10" ht="25.5">
      <c r="A4172" s="600"/>
      <c r="B4172" s="600"/>
      <c r="C4172" s="600"/>
      <c r="D4172" s="600"/>
      <c r="E4172" s="600" t="s">
        <v>13662</v>
      </c>
      <c r="F4172" s="599">
        <v>0</v>
      </c>
      <c r="G4172" s="600" t="s">
        <v>13661</v>
      </c>
      <c r="H4172" s="599">
        <v>0</v>
      </c>
      <c r="I4172" s="600" t="s">
        <v>13660</v>
      </c>
      <c r="J4172" s="599">
        <v>0</v>
      </c>
    </row>
    <row r="4173" spans="1:10" ht="15" thickBot="1">
      <c r="A4173" s="600"/>
      <c r="B4173" s="600"/>
      <c r="C4173" s="600"/>
      <c r="D4173" s="600"/>
      <c r="E4173" s="600" t="s">
        <v>13659</v>
      </c>
      <c r="F4173" s="599">
        <v>4.67</v>
      </c>
      <c r="G4173" s="600"/>
      <c r="H4173" s="683" t="s">
        <v>13658</v>
      </c>
      <c r="I4173" s="683"/>
      <c r="J4173" s="599">
        <v>21.53</v>
      </c>
    </row>
    <row r="4174" spans="1:10" ht="0.95" customHeight="1" thickTop="1">
      <c r="A4174" s="598"/>
      <c r="B4174" s="598"/>
      <c r="C4174" s="598"/>
      <c r="D4174" s="598"/>
      <c r="E4174" s="598"/>
      <c r="F4174" s="598"/>
      <c r="G4174" s="598"/>
      <c r="H4174" s="598"/>
      <c r="I4174" s="598"/>
      <c r="J4174" s="598"/>
    </row>
    <row r="4175" spans="1:10" ht="18" customHeight="1">
      <c r="A4175" s="613"/>
      <c r="B4175" s="611" t="s">
        <v>13677</v>
      </c>
      <c r="C4175" s="613" t="s">
        <v>13676</v>
      </c>
      <c r="D4175" s="613" t="s">
        <v>13675</v>
      </c>
      <c r="E4175" s="684" t="s">
        <v>13674</v>
      </c>
      <c r="F4175" s="684"/>
      <c r="G4175" s="612" t="s">
        <v>13673</v>
      </c>
      <c r="H4175" s="611" t="s">
        <v>13672</v>
      </c>
      <c r="I4175" s="611" t="s">
        <v>13671</v>
      </c>
      <c r="J4175" s="611" t="s">
        <v>13670</v>
      </c>
    </row>
    <row r="4176" spans="1:10" ht="60" customHeight="1">
      <c r="A4176" s="609" t="s">
        <v>13669</v>
      </c>
      <c r="B4176" s="610" t="s">
        <v>13727</v>
      </c>
      <c r="C4176" s="609" t="s">
        <v>20</v>
      </c>
      <c r="D4176" s="609" t="s">
        <v>1913</v>
      </c>
      <c r="E4176" s="685" t="s">
        <v>13667</v>
      </c>
      <c r="F4176" s="685"/>
      <c r="G4176" s="608" t="s">
        <v>3</v>
      </c>
      <c r="H4176" s="607">
        <v>1</v>
      </c>
      <c r="I4176" s="606">
        <v>2.2799999999999998</v>
      </c>
      <c r="J4176" s="606">
        <v>2.2799999999999998</v>
      </c>
    </row>
    <row r="4177" spans="1:10" ht="60" customHeight="1">
      <c r="A4177" s="604" t="s">
        <v>13666</v>
      </c>
      <c r="B4177" s="605" t="s">
        <v>13725</v>
      </c>
      <c r="C4177" s="604" t="s">
        <v>20</v>
      </c>
      <c r="D4177" s="604" t="s">
        <v>12013</v>
      </c>
      <c r="E4177" s="682" t="s">
        <v>13678</v>
      </c>
      <c r="F4177" s="682"/>
      <c r="G4177" s="603" t="s">
        <v>1</v>
      </c>
      <c r="H4177" s="602">
        <v>7.6000000000000001E-6</v>
      </c>
      <c r="I4177" s="601">
        <v>301238.42</v>
      </c>
      <c r="J4177" s="601">
        <v>2.2799999999999998</v>
      </c>
    </row>
    <row r="4178" spans="1:10" ht="25.5">
      <c r="A4178" s="600"/>
      <c r="B4178" s="600"/>
      <c r="C4178" s="600"/>
      <c r="D4178" s="600"/>
      <c r="E4178" s="600" t="s">
        <v>13662</v>
      </c>
      <c r="F4178" s="599">
        <v>0</v>
      </c>
      <c r="G4178" s="600" t="s">
        <v>13661</v>
      </c>
      <c r="H4178" s="599">
        <v>0</v>
      </c>
      <c r="I4178" s="600" t="s">
        <v>13660</v>
      </c>
      <c r="J4178" s="599">
        <v>0</v>
      </c>
    </row>
    <row r="4179" spans="1:10" ht="15" thickBot="1">
      <c r="A4179" s="600"/>
      <c r="B4179" s="600"/>
      <c r="C4179" s="600"/>
      <c r="D4179" s="600"/>
      <c r="E4179" s="600" t="s">
        <v>13659</v>
      </c>
      <c r="F4179" s="599">
        <v>0.63</v>
      </c>
      <c r="G4179" s="600"/>
      <c r="H4179" s="683" t="s">
        <v>13658</v>
      </c>
      <c r="I4179" s="683"/>
      <c r="J4179" s="599">
        <v>2.91</v>
      </c>
    </row>
    <row r="4180" spans="1:10" ht="0.95" customHeight="1" thickTop="1">
      <c r="A4180" s="598"/>
      <c r="B4180" s="598"/>
      <c r="C4180" s="598"/>
      <c r="D4180" s="598"/>
      <c r="E4180" s="598"/>
      <c r="F4180" s="598"/>
      <c r="G4180" s="598"/>
      <c r="H4180" s="598"/>
      <c r="I4180" s="598"/>
      <c r="J4180" s="598"/>
    </row>
    <row r="4181" spans="1:10" ht="18" customHeight="1">
      <c r="A4181" s="613"/>
      <c r="B4181" s="611" t="s">
        <v>13677</v>
      </c>
      <c r="C4181" s="613" t="s">
        <v>13676</v>
      </c>
      <c r="D4181" s="613" t="s">
        <v>13675</v>
      </c>
      <c r="E4181" s="684" t="s">
        <v>13674</v>
      </c>
      <c r="F4181" s="684"/>
      <c r="G4181" s="612" t="s">
        <v>13673</v>
      </c>
      <c r="H4181" s="611" t="s">
        <v>13672</v>
      </c>
      <c r="I4181" s="611" t="s">
        <v>13671</v>
      </c>
      <c r="J4181" s="611" t="s">
        <v>13670</v>
      </c>
    </row>
    <row r="4182" spans="1:10" ht="60" customHeight="1">
      <c r="A4182" s="609" t="s">
        <v>13669</v>
      </c>
      <c r="B4182" s="610" t="s">
        <v>13726</v>
      </c>
      <c r="C4182" s="609" t="s">
        <v>20</v>
      </c>
      <c r="D4182" s="609" t="s">
        <v>1769</v>
      </c>
      <c r="E4182" s="685" t="s">
        <v>13667</v>
      </c>
      <c r="F4182" s="685"/>
      <c r="G4182" s="608" t="s">
        <v>3</v>
      </c>
      <c r="H4182" s="607">
        <v>1</v>
      </c>
      <c r="I4182" s="606">
        <v>21.08</v>
      </c>
      <c r="J4182" s="606">
        <v>21.08</v>
      </c>
    </row>
    <row r="4183" spans="1:10" ht="60" customHeight="1">
      <c r="A4183" s="604" t="s">
        <v>13666</v>
      </c>
      <c r="B4183" s="605" t="s">
        <v>13725</v>
      </c>
      <c r="C4183" s="604" t="s">
        <v>20</v>
      </c>
      <c r="D4183" s="604" t="s">
        <v>12013</v>
      </c>
      <c r="E4183" s="682" t="s">
        <v>13678</v>
      </c>
      <c r="F4183" s="682"/>
      <c r="G4183" s="603" t="s">
        <v>1</v>
      </c>
      <c r="H4183" s="602">
        <v>6.9999999999999994E-5</v>
      </c>
      <c r="I4183" s="601">
        <v>301238.42</v>
      </c>
      <c r="J4183" s="601">
        <v>21.08</v>
      </c>
    </row>
    <row r="4184" spans="1:10" ht="25.5">
      <c r="A4184" s="600"/>
      <c r="B4184" s="600"/>
      <c r="C4184" s="600"/>
      <c r="D4184" s="600"/>
      <c r="E4184" s="600" t="s">
        <v>13662</v>
      </c>
      <c r="F4184" s="599">
        <v>0</v>
      </c>
      <c r="G4184" s="600" t="s">
        <v>13661</v>
      </c>
      <c r="H4184" s="599">
        <v>0</v>
      </c>
      <c r="I4184" s="600" t="s">
        <v>13660</v>
      </c>
      <c r="J4184" s="599">
        <v>0</v>
      </c>
    </row>
    <row r="4185" spans="1:10" ht="15" thickBot="1">
      <c r="A4185" s="600"/>
      <c r="B4185" s="600"/>
      <c r="C4185" s="600"/>
      <c r="D4185" s="600"/>
      <c r="E4185" s="600" t="s">
        <v>13659</v>
      </c>
      <c r="F4185" s="599">
        <v>5.83</v>
      </c>
      <c r="G4185" s="600"/>
      <c r="H4185" s="683" t="s">
        <v>13658</v>
      </c>
      <c r="I4185" s="683"/>
      <c r="J4185" s="599">
        <v>26.91</v>
      </c>
    </row>
    <row r="4186" spans="1:10" ht="0.95" customHeight="1" thickTop="1">
      <c r="A4186" s="598"/>
      <c r="B4186" s="598"/>
      <c r="C4186" s="598"/>
      <c r="D4186" s="598"/>
      <c r="E4186" s="598"/>
      <c r="F4186" s="598"/>
      <c r="G4186" s="598"/>
      <c r="H4186" s="598"/>
      <c r="I4186" s="598"/>
      <c r="J4186" s="598"/>
    </row>
    <row r="4187" spans="1:10" ht="18" customHeight="1">
      <c r="A4187" s="613"/>
      <c r="B4187" s="611" t="s">
        <v>13677</v>
      </c>
      <c r="C4187" s="613" t="s">
        <v>13676</v>
      </c>
      <c r="D4187" s="613" t="s">
        <v>13675</v>
      </c>
      <c r="E4187" s="684" t="s">
        <v>13674</v>
      </c>
      <c r="F4187" s="684"/>
      <c r="G4187" s="612" t="s">
        <v>13673</v>
      </c>
      <c r="H4187" s="611" t="s">
        <v>13672</v>
      </c>
      <c r="I4187" s="611" t="s">
        <v>13671</v>
      </c>
      <c r="J4187" s="611" t="s">
        <v>13670</v>
      </c>
    </row>
    <row r="4188" spans="1:10" ht="60" customHeight="1">
      <c r="A4188" s="609" t="s">
        <v>13669</v>
      </c>
      <c r="B4188" s="610" t="s">
        <v>13724</v>
      </c>
      <c r="C4188" s="609" t="s">
        <v>20</v>
      </c>
      <c r="D4188" s="609" t="s">
        <v>1829</v>
      </c>
      <c r="E4188" s="685" t="s">
        <v>13667</v>
      </c>
      <c r="F4188" s="685"/>
      <c r="G4188" s="608" t="s">
        <v>3</v>
      </c>
      <c r="H4188" s="607">
        <v>1</v>
      </c>
      <c r="I4188" s="606">
        <v>39.96</v>
      </c>
      <c r="J4188" s="606">
        <v>39.96</v>
      </c>
    </row>
    <row r="4189" spans="1:10" ht="24" customHeight="1">
      <c r="A4189" s="604" t="s">
        <v>13666</v>
      </c>
      <c r="B4189" s="605" t="s">
        <v>13723</v>
      </c>
      <c r="C4189" s="604" t="s">
        <v>20</v>
      </c>
      <c r="D4189" s="604" t="s">
        <v>11386</v>
      </c>
      <c r="E4189" s="682" t="s">
        <v>13664</v>
      </c>
      <c r="F4189" s="682"/>
      <c r="G4189" s="603" t="s">
        <v>817</v>
      </c>
      <c r="H4189" s="602">
        <v>8.92</v>
      </c>
      <c r="I4189" s="601">
        <v>4.4800000000000004</v>
      </c>
      <c r="J4189" s="601">
        <v>39.96</v>
      </c>
    </row>
    <row r="4190" spans="1:10" ht="25.5">
      <c r="A4190" s="600"/>
      <c r="B4190" s="600"/>
      <c r="C4190" s="600"/>
      <c r="D4190" s="600"/>
      <c r="E4190" s="600" t="s">
        <v>13662</v>
      </c>
      <c r="F4190" s="599">
        <v>0</v>
      </c>
      <c r="G4190" s="600" t="s">
        <v>13661</v>
      </c>
      <c r="H4190" s="599">
        <v>0</v>
      </c>
      <c r="I4190" s="600" t="s">
        <v>13660</v>
      </c>
      <c r="J4190" s="599">
        <v>0</v>
      </c>
    </row>
    <row r="4191" spans="1:10" ht="15" thickBot="1">
      <c r="A4191" s="600"/>
      <c r="B4191" s="600"/>
      <c r="C4191" s="600"/>
      <c r="D4191" s="600"/>
      <c r="E4191" s="600" t="s">
        <v>13659</v>
      </c>
      <c r="F4191" s="599">
        <v>11.06</v>
      </c>
      <c r="G4191" s="600"/>
      <c r="H4191" s="683" t="s">
        <v>13658</v>
      </c>
      <c r="I4191" s="683"/>
      <c r="J4191" s="599">
        <v>51.02</v>
      </c>
    </row>
    <row r="4192" spans="1:10" ht="0.95" customHeight="1" thickTop="1">
      <c r="A4192" s="598"/>
      <c r="B4192" s="598"/>
      <c r="C4192" s="598"/>
      <c r="D4192" s="598"/>
      <c r="E4192" s="598"/>
      <c r="F4192" s="598"/>
      <c r="G4192" s="598"/>
      <c r="H4192" s="598"/>
      <c r="I4192" s="598"/>
      <c r="J4192" s="598"/>
    </row>
    <row r="4193" spans="1:10" ht="18" customHeight="1">
      <c r="A4193" s="613"/>
      <c r="B4193" s="611" t="s">
        <v>13677</v>
      </c>
      <c r="C4193" s="613" t="s">
        <v>13676</v>
      </c>
      <c r="D4193" s="613" t="s">
        <v>13675</v>
      </c>
      <c r="E4193" s="684" t="s">
        <v>13674</v>
      </c>
      <c r="F4193" s="684"/>
      <c r="G4193" s="612" t="s">
        <v>13673</v>
      </c>
      <c r="H4193" s="611" t="s">
        <v>13672</v>
      </c>
      <c r="I4193" s="611" t="s">
        <v>13671</v>
      </c>
      <c r="J4193" s="611" t="s">
        <v>13670</v>
      </c>
    </row>
    <row r="4194" spans="1:10" ht="36" customHeight="1">
      <c r="A4194" s="609" t="s">
        <v>13669</v>
      </c>
      <c r="B4194" s="610" t="s">
        <v>13722</v>
      </c>
      <c r="C4194" s="609" t="s">
        <v>20</v>
      </c>
      <c r="D4194" s="609" t="s">
        <v>1706</v>
      </c>
      <c r="E4194" s="685" t="s">
        <v>13667</v>
      </c>
      <c r="F4194" s="685"/>
      <c r="G4194" s="608" t="s">
        <v>1617</v>
      </c>
      <c r="H4194" s="607">
        <v>1</v>
      </c>
      <c r="I4194" s="606">
        <v>13.5</v>
      </c>
      <c r="J4194" s="606">
        <v>13.5</v>
      </c>
    </row>
    <row r="4195" spans="1:10" ht="36" customHeight="1">
      <c r="A4195" s="617" t="s">
        <v>13683</v>
      </c>
      <c r="B4195" s="618" t="s">
        <v>13718</v>
      </c>
      <c r="C4195" s="617" t="s">
        <v>20</v>
      </c>
      <c r="D4195" s="617" t="s">
        <v>2130</v>
      </c>
      <c r="E4195" s="686" t="s">
        <v>13667</v>
      </c>
      <c r="F4195" s="686"/>
      <c r="G4195" s="616" t="s">
        <v>3</v>
      </c>
      <c r="H4195" s="615">
        <v>1</v>
      </c>
      <c r="I4195" s="614">
        <v>0.01</v>
      </c>
      <c r="J4195" s="614">
        <v>0.01</v>
      </c>
    </row>
    <row r="4196" spans="1:10" ht="36" customHeight="1">
      <c r="A4196" s="617" t="s">
        <v>13683</v>
      </c>
      <c r="B4196" s="618" t="s">
        <v>13719</v>
      </c>
      <c r="C4196" s="617" t="s">
        <v>20</v>
      </c>
      <c r="D4196" s="617" t="s">
        <v>2129</v>
      </c>
      <c r="E4196" s="686" t="s">
        <v>13667</v>
      </c>
      <c r="F4196" s="686"/>
      <c r="G4196" s="616" t="s">
        <v>3</v>
      </c>
      <c r="H4196" s="615">
        <v>1</v>
      </c>
      <c r="I4196" s="614">
        <v>0.09</v>
      </c>
      <c r="J4196" s="614">
        <v>0.09</v>
      </c>
    </row>
    <row r="4197" spans="1:10" ht="24" customHeight="1">
      <c r="A4197" s="617" t="s">
        <v>13683</v>
      </c>
      <c r="B4197" s="618" t="s">
        <v>13720</v>
      </c>
      <c r="C4197" s="617" t="s">
        <v>20</v>
      </c>
      <c r="D4197" s="617" t="s">
        <v>7703</v>
      </c>
      <c r="E4197" s="686" t="s">
        <v>13690</v>
      </c>
      <c r="F4197" s="686"/>
      <c r="G4197" s="616" t="s">
        <v>3</v>
      </c>
      <c r="H4197" s="615">
        <v>1</v>
      </c>
      <c r="I4197" s="614">
        <v>13.4</v>
      </c>
      <c r="J4197" s="614">
        <v>13.4</v>
      </c>
    </row>
    <row r="4198" spans="1:10" ht="25.5">
      <c r="A4198" s="600"/>
      <c r="B4198" s="600"/>
      <c r="C4198" s="600"/>
      <c r="D4198" s="600"/>
      <c r="E4198" s="600" t="s">
        <v>13662</v>
      </c>
      <c r="F4198" s="599">
        <v>5.6937955000000002</v>
      </c>
      <c r="G4198" s="600" t="s">
        <v>13661</v>
      </c>
      <c r="H4198" s="599">
        <v>4.79</v>
      </c>
      <c r="I4198" s="600" t="s">
        <v>13660</v>
      </c>
      <c r="J4198" s="599">
        <v>10.48</v>
      </c>
    </row>
    <row r="4199" spans="1:10" ht="15" thickBot="1">
      <c r="A4199" s="600"/>
      <c r="B4199" s="600"/>
      <c r="C4199" s="600"/>
      <c r="D4199" s="600"/>
      <c r="E4199" s="600" t="s">
        <v>13659</v>
      </c>
      <c r="F4199" s="599">
        <v>3.73</v>
      </c>
      <c r="G4199" s="600"/>
      <c r="H4199" s="683" t="s">
        <v>13658</v>
      </c>
      <c r="I4199" s="683"/>
      <c r="J4199" s="599">
        <v>17.23</v>
      </c>
    </row>
    <row r="4200" spans="1:10" ht="0.95" customHeight="1" thickTop="1">
      <c r="A4200" s="598"/>
      <c r="B4200" s="598"/>
      <c r="C4200" s="598"/>
      <c r="D4200" s="598"/>
      <c r="E4200" s="598"/>
      <c r="F4200" s="598"/>
      <c r="G4200" s="598"/>
      <c r="H4200" s="598"/>
      <c r="I4200" s="598"/>
      <c r="J4200" s="598"/>
    </row>
    <row r="4201" spans="1:10" ht="18" customHeight="1">
      <c r="A4201" s="613"/>
      <c r="B4201" s="611" t="s">
        <v>13677</v>
      </c>
      <c r="C4201" s="613" t="s">
        <v>13676</v>
      </c>
      <c r="D4201" s="613" t="s">
        <v>13675</v>
      </c>
      <c r="E4201" s="684" t="s">
        <v>13674</v>
      </c>
      <c r="F4201" s="684"/>
      <c r="G4201" s="612" t="s">
        <v>13673</v>
      </c>
      <c r="H4201" s="611" t="s">
        <v>13672</v>
      </c>
      <c r="I4201" s="611" t="s">
        <v>13671</v>
      </c>
      <c r="J4201" s="611" t="s">
        <v>13670</v>
      </c>
    </row>
    <row r="4202" spans="1:10" ht="36" customHeight="1">
      <c r="A4202" s="609" t="s">
        <v>13669</v>
      </c>
      <c r="B4202" s="610" t="s">
        <v>13721</v>
      </c>
      <c r="C4202" s="609" t="s">
        <v>20</v>
      </c>
      <c r="D4202" s="609" t="s">
        <v>1560</v>
      </c>
      <c r="E4202" s="685" t="s">
        <v>13667</v>
      </c>
      <c r="F4202" s="685"/>
      <c r="G4202" s="608" t="s">
        <v>1470</v>
      </c>
      <c r="H4202" s="607">
        <v>1</v>
      </c>
      <c r="I4202" s="606">
        <v>16.149999999999999</v>
      </c>
      <c r="J4202" s="606">
        <v>16.149999999999999</v>
      </c>
    </row>
    <row r="4203" spans="1:10" ht="36" customHeight="1">
      <c r="A4203" s="617" t="s">
        <v>13683</v>
      </c>
      <c r="B4203" s="618" t="s">
        <v>13717</v>
      </c>
      <c r="C4203" s="617" t="s">
        <v>20</v>
      </c>
      <c r="D4203" s="617" t="s">
        <v>2131</v>
      </c>
      <c r="E4203" s="686" t="s">
        <v>13667</v>
      </c>
      <c r="F4203" s="686"/>
      <c r="G4203" s="616" t="s">
        <v>3</v>
      </c>
      <c r="H4203" s="615">
        <v>1</v>
      </c>
      <c r="I4203" s="614">
        <v>0.06</v>
      </c>
      <c r="J4203" s="614">
        <v>0.06</v>
      </c>
    </row>
    <row r="4204" spans="1:10" ht="36" customHeight="1">
      <c r="A4204" s="617" t="s">
        <v>13683</v>
      </c>
      <c r="B4204" s="618" t="s">
        <v>13718</v>
      </c>
      <c r="C4204" s="617" t="s">
        <v>20</v>
      </c>
      <c r="D4204" s="617" t="s">
        <v>2130</v>
      </c>
      <c r="E4204" s="686" t="s">
        <v>13667</v>
      </c>
      <c r="F4204" s="686"/>
      <c r="G4204" s="616" t="s">
        <v>3</v>
      </c>
      <c r="H4204" s="615">
        <v>1</v>
      </c>
      <c r="I4204" s="614">
        <v>0.01</v>
      </c>
      <c r="J4204" s="614">
        <v>0.01</v>
      </c>
    </row>
    <row r="4205" spans="1:10" ht="36" customHeight="1">
      <c r="A4205" s="617" t="s">
        <v>13683</v>
      </c>
      <c r="B4205" s="618" t="s">
        <v>13715</v>
      </c>
      <c r="C4205" s="617" t="s">
        <v>20</v>
      </c>
      <c r="D4205" s="617" t="s">
        <v>2132</v>
      </c>
      <c r="E4205" s="686" t="s">
        <v>13667</v>
      </c>
      <c r="F4205" s="686"/>
      <c r="G4205" s="616" t="s">
        <v>3</v>
      </c>
      <c r="H4205" s="615">
        <v>1</v>
      </c>
      <c r="I4205" s="614">
        <v>2.59</v>
      </c>
      <c r="J4205" s="614">
        <v>2.59</v>
      </c>
    </row>
    <row r="4206" spans="1:10" ht="36" customHeight="1">
      <c r="A4206" s="617" t="s">
        <v>13683</v>
      </c>
      <c r="B4206" s="618" t="s">
        <v>13719</v>
      </c>
      <c r="C4206" s="617" t="s">
        <v>20</v>
      </c>
      <c r="D4206" s="617" t="s">
        <v>2129</v>
      </c>
      <c r="E4206" s="686" t="s">
        <v>13667</v>
      </c>
      <c r="F4206" s="686"/>
      <c r="G4206" s="616" t="s">
        <v>3</v>
      </c>
      <c r="H4206" s="615">
        <v>1</v>
      </c>
      <c r="I4206" s="614">
        <v>0.09</v>
      </c>
      <c r="J4206" s="614">
        <v>0.09</v>
      </c>
    </row>
    <row r="4207" spans="1:10" ht="24" customHeight="1">
      <c r="A4207" s="617" t="s">
        <v>13683</v>
      </c>
      <c r="B4207" s="618" t="s">
        <v>13720</v>
      </c>
      <c r="C4207" s="617" t="s">
        <v>20</v>
      </c>
      <c r="D4207" s="617" t="s">
        <v>7703</v>
      </c>
      <c r="E4207" s="686" t="s">
        <v>13690</v>
      </c>
      <c r="F4207" s="686"/>
      <c r="G4207" s="616" t="s">
        <v>3</v>
      </c>
      <c r="H4207" s="615">
        <v>1</v>
      </c>
      <c r="I4207" s="614">
        <v>13.4</v>
      </c>
      <c r="J4207" s="614">
        <v>13.4</v>
      </c>
    </row>
    <row r="4208" spans="1:10" ht="25.5">
      <c r="A4208" s="600"/>
      <c r="B4208" s="600"/>
      <c r="C4208" s="600"/>
      <c r="D4208" s="600"/>
      <c r="E4208" s="600" t="s">
        <v>13662</v>
      </c>
      <c r="F4208" s="599">
        <v>5.6937955000000002</v>
      </c>
      <c r="G4208" s="600" t="s">
        <v>13661</v>
      </c>
      <c r="H4208" s="599">
        <v>4.79</v>
      </c>
      <c r="I4208" s="600" t="s">
        <v>13660</v>
      </c>
      <c r="J4208" s="599">
        <v>10.48</v>
      </c>
    </row>
    <row r="4209" spans="1:10" ht="15" thickBot="1">
      <c r="A4209" s="600"/>
      <c r="B4209" s="600"/>
      <c r="C4209" s="600"/>
      <c r="D4209" s="600"/>
      <c r="E4209" s="600" t="s">
        <v>13659</v>
      </c>
      <c r="F4209" s="599">
        <v>4.47</v>
      </c>
      <c r="G4209" s="600"/>
      <c r="H4209" s="683" t="s">
        <v>13658</v>
      </c>
      <c r="I4209" s="683"/>
      <c r="J4209" s="599">
        <v>20.62</v>
      </c>
    </row>
    <row r="4210" spans="1:10" ht="0.95" customHeight="1" thickTop="1">
      <c r="A4210" s="598"/>
      <c r="B4210" s="598"/>
      <c r="C4210" s="598"/>
      <c r="D4210" s="598"/>
      <c r="E4210" s="598"/>
      <c r="F4210" s="598"/>
      <c r="G4210" s="598"/>
      <c r="H4210" s="598"/>
      <c r="I4210" s="598"/>
      <c r="J4210" s="598"/>
    </row>
    <row r="4211" spans="1:10" ht="18" customHeight="1">
      <c r="A4211" s="613"/>
      <c r="B4211" s="611" t="s">
        <v>13677</v>
      </c>
      <c r="C4211" s="613" t="s">
        <v>13676</v>
      </c>
      <c r="D4211" s="613" t="s">
        <v>13675</v>
      </c>
      <c r="E4211" s="684" t="s">
        <v>13674</v>
      </c>
      <c r="F4211" s="684"/>
      <c r="G4211" s="612" t="s">
        <v>13673</v>
      </c>
      <c r="H4211" s="611" t="s">
        <v>13672</v>
      </c>
      <c r="I4211" s="611" t="s">
        <v>13671</v>
      </c>
      <c r="J4211" s="611" t="s">
        <v>13670</v>
      </c>
    </row>
    <row r="4212" spans="1:10" ht="36" customHeight="1">
      <c r="A4212" s="609" t="s">
        <v>13669</v>
      </c>
      <c r="B4212" s="610" t="s">
        <v>13719</v>
      </c>
      <c r="C4212" s="609" t="s">
        <v>20</v>
      </c>
      <c r="D4212" s="609" t="s">
        <v>2129</v>
      </c>
      <c r="E4212" s="685" t="s">
        <v>13667</v>
      </c>
      <c r="F4212" s="685"/>
      <c r="G4212" s="608" t="s">
        <v>3</v>
      </c>
      <c r="H4212" s="607">
        <v>1</v>
      </c>
      <c r="I4212" s="606">
        <v>0.09</v>
      </c>
      <c r="J4212" s="606">
        <v>0.09</v>
      </c>
    </row>
    <row r="4213" spans="1:10" ht="36" customHeight="1">
      <c r="A4213" s="604" t="s">
        <v>13666</v>
      </c>
      <c r="B4213" s="605" t="s">
        <v>13716</v>
      </c>
      <c r="C4213" s="604" t="s">
        <v>20</v>
      </c>
      <c r="D4213" s="604" t="s">
        <v>12104</v>
      </c>
      <c r="E4213" s="682" t="s">
        <v>13664</v>
      </c>
      <c r="F4213" s="682"/>
      <c r="G4213" s="603" t="s">
        <v>1</v>
      </c>
      <c r="H4213" s="602">
        <v>7.2000000000000002E-5</v>
      </c>
      <c r="I4213" s="601">
        <v>1368.47</v>
      </c>
      <c r="J4213" s="601">
        <v>0.09</v>
      </c>
    </row>
    <row r="4214" spans="1:10" ht="25.5">
      <c r="A4214" s="600"/>
      <c r="B4214" s="600"/>
      <c r="C4214" s="600"/>
      <c r="D4214" s="600"/>
      <c r="E4214" s="600" t="s">
        <v>13662</v>
      </c>
      <c r="F4214" s="599">
        <v>0</v>
      </c>
      <c r="G4214" s="600" t="s">
        <v>13661</v>
      </c>
      <c r="H4214" s="599">
        <v>0</v>
      </c>
      <c r="I4214" s="600" t="s">
        <v>13660</v>
      </c>
      <c r="J4214" s="599">
        <v>0</v>
      </c>
    </row>
    <row r="4215" spans="1:10" ht="15" thickBot="1">
      <c r="A4215" s="600"/>
      <c r="B4215" s="600"/>
      <c r="C4215" s="600"/>
      <c r="D4215" s="600"/>
      <c r="E4215" s="600" t="s">
        <v>13659</v>
      </c>
      <c r="F4215" s="599">
        <v>0.02</v>
      </c>
      <c r="G4215" s="600"/>
      <c r="H4215" s="683" t="s">
        <v>13658</v>
      </c>
      <c r="I4215" s="683"/>
      <c r="J4215" s="599">
        <v>0.11</v>
      </c>
    </row>
    <row r="4216" spans="1:10" ht="0.95" customHeight="1" thickTop="1">
      <c r="A4216" s="598"/>
      <c r="B4216" s="598"/>
      <c r="C4216" s="598"/>
      <c r="D4216" s="598"/>
      <c r="E4216" s="598"/>
      <c r="F4216" s="598"/>
      <c r="G4216" s="598"/>
      <c r="H4216" s="598"/>
      <c r="I4216" s="598"/>
      <c r="J4216" s="598"/>
    </row>
    <row r="4217" spans="1:10" ht="18" customHeight="1">
      <c r="A4217" s="613"/>
      <c r="B4217" s="611" t="s">
        <v>13677</v>
      </c>
      <c r="C4217" s="613" t="s">
        <v>13676</v>
      </c>
      <c r="D4217" s="613" t="s">
        <v>13675</v>
      </c>
      <c r="E4217" s="684" t="s">
        <v>13674</v>
      </c>
      <c r="F4217" s="684"/>
      <c r="G4217" s="612" t="s">
        <v>13673</v>
      </c>
      <c r="H4217" s="611" t="s">
        <v>13672</v>
      </c>
      <c r="I4217" s="611" t="s">
        <v>13671</v>
      </c>
      <c r="J4217" s="611" t="s">
        <v>13670</v>
      </c>
    </row>
    <row r="4218" spans="1:10" ht="36" customHeight="1">
      <c r="A4218" s="609" t="s">
        <v>13669</v>
      </c>
      <c r="B4218" s="610" t="s">
        <v>13718</v>
      </c>
      <c r="C4218" s="609" t="s">
        <v>20</v>
      </c>
      <c r="D4218" s="609" t="s">
        <v>2130</v>
      </c>
      <c r="E4218" s="685" t="s">
        <v>13667</v>
      </c>
      <c r="F4218" s="685"/>
      <c r="G4218" s="608" t="s">
        <v>3</v>
      </c>
      <c r="H4218" s="607">
        <v>1</v>
      </c>
      <c r="I4218" s="606">
        <v>0.01</v>
      </c>
      <c r="J4218" s="606">
        <v>0.01</v>
      </c>
    </row>
    <row r="4219" spans="1:10" ht="36" customHeight="1">
      <c r="A4219" s="604" t="s">
        <v>13666</v>
      </c>
      <c r="B4219" s="605" t="s">
        <v>13716</v>
      </c>
      <c r="C4219" s="604" t="s">
        <v>20</v>
      </c>
      <c r="D4219" s="604" t="s">
        <v>12104</v>
      </c>
      <c r="E4219" s="682" t="s">
        <v>13664</v>
      </c>
      <c r="F4219" s="682"/>
      <c r="G4219" s="603" t="s">
        <v>1</v>
      </c>
      <c r="H4219" s="602">
        <v>1.4399999999999999E-5</v>
      </c>
      <c r="I4219" s="601">
        <v>1368.47</v>
      </c>
      <c r="J4219" s="601">
        <v>0.01</v>
      </c>
    </row>
    <row r="4220" spans="1:10" ht="25.5">
      <c r="A4220" s="600"/>
      <c r="B4220" s="600"/>
      <c r="C4220" s="600"/>
      <c r="D4220" s="600"/>
      <c r="E4220" s="600" t="s">
        <v>13662</v>
      </c>
      <c r="F4220" s="599">
        <v>0</v>
      </c>
      <c r="G4220" s="600" t="s">
        <v>13661</v>
      </c>
      <c r="H4220" s="599">
        <v>0</v>
      </c>
      <c r="I4220" s="600" t="s">
        <v>13660</v>
      </c>
      <c r="J4220" s="599">
        <v>0</v>
      </c>
    </row>
    <row r="4221" spans="1:10" ht="15" thickBot="1">
      <c r="A4221" s="600"/>
      <c r="B4221" s="600"/>
      <c r="C4221" s="600"/>
      <c r="D4221" s="600"/>
      <c r="E4221" s="600" t="s">
        <v>13659</v>
      </c>
      <c r="F4221" s="599">
        <v>0</v>
      </c>
      <c r="G4221" s="600"/>
      <c r="H4221" s="683" t="s">
        <v>13658</v>
      </c>
      <c r="I4221" s="683"/>
      <c r="J4221" s="599">
        <v>0.01</v>
      </c>
    </row>
    <row r="4222" spans="1:10" ht="0.95" customHeight="1" thickTop="1">
      <c r="A4222" s="598"/>
      <c r="B4222" s="598"/>
      <c r="C4222" s="598"/>
      <c r="D4222" s="598"/>
      <c r="E4222" s="598"/>
      <c r="F4222" s="598"/>
      <c r="G4222" s="598"/>
      <c r="H4222" s="598"/>
      <c r="I4222" s="598"/>
      <c r="J4222" s="598"/>
    </row>
    <row r="4223" spans="1:10" ht="18" customHeight="1">
      <c r="A4223" s="613"/>
      <c r="B4223" s="611" t="s">
        <v>13677</v>
      </c>
      <c r="C4223" s="613" t="s">
        <v>13676</v>
      </c>
      <c r="D4223" s="613" t="s">
        <v>13675</v>
      </c>
      <c r="E4223" s="684" t="s">
        <v>13674</v>
      </c>
      <c r="F4223" s="684"/>
      <c r="G4223" s="612" t="s">
        <v>13673</v>
      </c>
      <c r="H4223" s="611" t="s">
        <v>13672</v>
      </c>
      <c r="I4223" s="611" t="s">
        <v>13671</v>
      </c>
      <c r="J4223" s="611" t="s">
        <v>13670</v>
      </c>
    </row>
    <row r="4224" spans="1:10" ht="36" customHeight="1">
      <c r="A4224" s="609" t="s">
        <v>13669</v>
      </c>
      <c r="B4224" s="610" t="s">
        <v>13717</v>
      </c>
      <c r="C4224" s="609" t="s">
        <v>20</v>
      </c>
      <c r="D4224" s="609" t="s">
        <v>2131</v>
      </c>
      <c r="E4224" s="685" t="s">
        <v>13667</v>
      </c>
      <c r="F4224" s="685"/>
      <c r="G4224" s="608" t="s">
        <v>3</v>
      </c>
      <c r="H4224" s="607">
        <v>1</v>
      </c>
      <c r="I4224" s="606">
        <v>0.06</v>
      </c>
      <c r="J4224" s="606">
        <v>0.06</v>
      </c>
    </row>
    <row r="4225" spans="1:10" ht="36" customHeight="1">
      <c r="A4225" s="604" t="s">
        <v>13666</v>
      </c>
      <c r="B4225" s="605" t="s">
        <v>13716</v>
      </c>
      <c r="C4225" s="604" t="s">
        <v>20</v>
      </c>
      <c r="D4225" s="604" t="s">
        <v>12104</v>
      </c>
      <c r="E4225" s="682" t="s">
        <v>13664</v>
      </c>
      <c r="F4225" s="682"/>
      <c r="G4225" s="603" t="s">
        <v>1</v>
      </c>
      <c r="H4225" s="602">
        <v>5.0000000000000002E-5</v>
      </c>
      <c r="I4225" s="601">
        <v>1368.47</v>
      </c>
      <c r="J4225" s="601">
        <v>0.06</v>
      </c>
    </row>
    <row r="4226" spans="1:10" ht="25.5">
      <c r="A4226" s="600"/>
      <c r="B4226" s="600"/>
      <c r="C4226" s="600"/>
      <c r="D4226" s="600"/>
      <c r="E4226" s="600" t="s">
        <v>13662</v>
      </c>
      <c r="F4226" s="599">
        <v>0</v>
      </c>
      <c r="G4226" s="600" t="s">
        <v>13661</v>
      </c>
      <c r="H4226" s="599">
        <v>0</v>
      </c>
      <c r="I4226" s="600" t="s">
        <v>13660</v>
      </c>
      <c r="J4226" s="599">
        <v>0</v>
      </c>
    </row>
    <row r="4227" spans="1:10" ht="15" thickBot="1">
      <c r="A4227" s="600"/>
      <c r="B4227" s="600"/>
      <c r="C4227" s="600"/>
      <c r="D4227" s="600"/>
      <c r="E4227" s="600" t="s">
        <v>13659</v>
      </c>
      <c r="F4227" s="599">
        <v>0.01</v>
      </c>
      <c r="G4227" s="600"/>
      <c r="H4227" s="683" t="s">
        <v>13658</v>
      </c>
      <c r="I4227" s="683"/>
      <c r="J4227" s="599">
        <v>7.0000000000000007E-2</v>
      </c>
    </row>
    <row r="4228" spans="1:10" ht="0.95" customHeight="1" thickTop="1">
      <c r="A4228" s="598"/>
      <c r="B4228" s="598"/>
      <c r="C4228" s="598"/>
      <c r="D4228" s="598"/>
      <c r="E4228" s="598"/>
      <c r="F4228" s="598"/>
      <c r="G4228" s="598"/>
      <c r="H4228" s="598"/>
      <c r="I4228" s="598"/>
      <c r="J4228" s="598"/>
    </row>
    <row r="4229" spans="1:10" ht="18" customHeight="1">
      <c r="A4229" s="613"/>
      <c r="B4229" s="611" t="s">
        <v>13677</v>
      </c>
      <c r="C4229" s="613" t="s">
        <v>13676</v>
      </c>
      <c r="D4229" s="613" t="s">
        <v>13675</v>
      </c>
      <c r="E4229" s="684" t="s">
        <v>13674</v>
      </c>
      <c r="F4229" s="684"/>
      <c r="G4229" s="612" t="s">
        <v>13673</v>
      </c>
      <c r="H4229" s="611" t="s">
        <v>13672</v>
      </c>
      <c r="I4229" s="611" t="s">
        <v>13671</v>
      </c>
      <c r="J4229" s="611" t="s">
        <v>13670</v>
      </c>
    </row>
    <row r="4230" spans="1:10" ht="36" customHeight="1">
      <c r="A4230" s="609" t="s">
        <v>13669</v>
      </c>
      <c r="B4230" s="610" t="s">
        <v>13715</v>
      </c>
      <c r="C4230" s="609" t="s">
        <v>20</v>
      </c>
      <c r="D4230" s="609" t="s">
        <v>2132</v>
      </c>
      <c r="E4230" s="685" t="s">
        <v>13667</v>
      </c>
      <c r="F4230" s="685"/>
      <c r="G4230" s="608" t="s">
        <v>3</v>
      </c>
      <c r="H4230" s="607">
        <v>1</v>
      </c>
      <c r="I4230" s="606">
        <v>2.59</v>
      </c>
      <c r="J4230" s="606">
        <v>2.59</v>
      </c>
    </row>
    <row r="4231" spans="1:10" ht="24" customHeight="1">
      <c r="A4231" s="604" t="s">
        <v>13666</v>
      </c>
      <c r="B4231" s="605" t="s">
        <v>13665</v>
      </c>
      <c r="C4231" s="604" t="s">
        <v>20</v>
      </c>
      <c r="D4231" s="604" t="s">
        <v>10042</v>
      </c>
      <c r="E4231" s="682" t="s">
        <v>13664</v>
      </c>
      <c r="F4231" s="682"/>
      <c r="G4231" s="603" t="s">
        <v>13663</v>
      </c>
      <c r="H4231" s="602">
        <v>3.17</v>
      </c>
      <c r="I4231" s="601">
        <v>0.82</v>
      </c>
      <c r="J4231" s="601">
        <v>2.59</v>
      </c>
    </row>
    <row r="4232" spans="1:10" ht="25.5">
      <c r="A4232" s="600"/>
      <c r="B4232" s="600"/>
      <c r="C4232" s="600"/>
      <c r="D4232" s="600"/>
      <c r="E4232" s="600" t="s">
        <v>13662</v>
      </c>
      <c r="F4232" s="599">
        <v>0</v>
      </c>
      <c r="G4232" s="600" t="s">
        <v>13661</v>
      </c>
      <c r="H4232" s="599">
        <v>0</v>
      </c>
      <c r="I4232" s="600" t="s">
        <v>13660</v>
      </c>
      <c r="J4232" s="599">
        <v>0</v>
      </c>
    </row>
    <row r="4233" spans="1:10" ht="15" thickBot="1">
      <c r="A4233" s="600"/>
      <c r="B4233" s="600"/>
      <c r="C4233" s="600"/>
      <c r="D4233" s="600"/>
      <c r="E4233" s="600" t="s">
        <v>13659</v>
      </c>
      <c r="F4233" s="599">
        <v>0.71</v>
      </c>
      <c r="G4233" s="600"/>
      <c r="H4233" s="683" t="s">
        <v>13658</v>
      </c>
      <c r="I4233" s="683"/>
      <c r="J4233" s="599">
        <v>3.3</v>
      </c>
    </row>
    <row r="4234" spans="1:10" ht="0.95" customHeight="1" thickTop="1">
      <c r="A4234" s="598"/>
      <c r="B4234" s="598"/>
      <c r="C4234" s="598"/>
      <c r="D4234" s="598"/>
      <c r="E4234" s="598"/>
      <c r="F4234" s="598"/>
      <c r="G4234" s="598"/>
      <c r="H4234" s="598"/>
      <c r="I4234" s="598"/>
      <c r="J4234" s="598"/>
    </row>
    <row r="4235" spans="1:10" ht="18" customHeight="1">
      <c r="A4235" s="613"/>
      <c r="B4235" s="611" t="s">
        <v>13677</v>
      </c>
      <c r="C4235" s="613" t="s">
        <v>13676</v>
      </c>
      <c r="D4235" s="613" t="s">
        <v>13675</v>
      </c>
      <c r="E4235" s="684" t="s">
        <v>13674</v>
      </c>
      <c r="F4235" s="684"/>
      <c r="G4235" s="612" t="s">
        <v>13673</v>
      </c>
      <c r="H4235" s="611" t="s">
        <v>13672</v>
      </c>
      <c r="I4235" s="611" t="s">
        <v>13671</v>
      </c>
      <c r="J4235" s="611" t="s">
        <v>13670</v>
      </c>
    </row>
    <row r="4236" spans="1:10" ht="24" customHeight="1">
      <c r="A4236" s="609" t="s">
        <v>13669</v>
      </c>
      <c r="B4236" s="610" t="s">
        <v>13714</v>
      </c>
      <c r="C4236" s="609" t="s">
        <v>20</v>
      </c>
      <c r="D4236" s="609" t="s">
        <v>5722</v>
      </c>
      <c r="E4236" s="685" t="s">
        <v>13693</v>
      </c>
      <c r="F4236" s="685"/>
      <c r="G4236" s="608" t="s">
        <v>1</v>
      </c>
      <c r="H4236" s="607">
        <v>1</v>
      </c>
      <c r="I4236" s="606">
        <v>10.62</v>
      </c>
      <c r="J4236" s="606">
        <v>10.62</v>
      </c>
    </row>
    <row r="4237" spans="1:10" ht="24" customHeight="1">
      <c r="A4237" s="617" t="s">
        <v>13683</v>
      </c>
      <c r="B4237" s="618" t="s">
        <v>13692</v>
      </c>
      <c r="C4237" s="617" t="s">
        <v>20</v>
      </c>
      <c r="D4237" s="617" t="s">
        <v>7680</v>
      </c>
      <c r="E4237" s="686" t="s">
        <v>13690</v>
      </c>
      <c r="F4237" s="686"/>
      <c r="G4237" s="616" t="s">
        <v>3</v>
      </c>
      <c r="H4237" s="615">
        <v>8.4500000000000006E-2</v>
      </c>
      <c r="I4237" s="614">
        <v>17.66</v>
      </c>
      <c r="J4237" s="614">
        <v>1.49</v>
      </c>
    </row>
    <row r="4238" spans="1:10" ht="24" customHeight="1">
      <c r="A4238" s="617" t="s">
        <v>13683</v>
      </c>
      <c r="B4238" s="618" t="s">
        <v>13691</v>
      </c>
      <c r="C4238" s="617" t="s">
        <v>20</v>
      </c>
      <c r="D4238" s="617" t="s">
        <v>7721</v>
      </c>
      <c r="E4238" s="686" t="s">
        <v>13690</v>
      </c>
      <c r="F4238" s="686"/>
      <c r="G4238" s="616" t="s">
        <v>3</v>
      </c>
      <c r="H4238" s="615">
        <v>2.6599999999999999E-2</v>
      </c>
      <c r="I4238" s="614">
        <v>14.02</v>
      </c>
      <c r="J4238" s="614">
        <v>0.37</v>
      </c>
    </row>
    <row r="4239" spans="1:10" ht="24" customHeight="1">
      <c r="A4239" s="604" t="s">
        <v>13666</v>
      </c>
      <c r="B4239" s="605" t="s">
        <v>13698</v>
      </c>
      <c r="C4239" s="604" t="s">
        <v>20</v>
      </c>
      <c r="D4239" s="604" t="s">
        <v>10280</v>
      </c>
      <c r="E4239" s="682" t="s">
        <v>13664</v>
      </c>
      <c r="F4239" s="682"/>
      <c r="G4239" s="603" t="s">
        <v>1</v>
      </c>
      <c r="H4239" s="602">
        <v>3.32E-2</v>
      </c>
      <c r="I4239" s="601">
        <v>4.97</v>
      </c>
      <c r="J4239" s="601">
        <v>0.16</v>
      </c>
    </row>
    <row r="4240" spans="1:10" ht="24" customHeight="1">
      <c r="A4240" s="604" t="s">
        <v>13666</v>
      </c>
      <c r="B4240" s="605" t="s">
        <v>13713</v>
      </c>
      <c r="C4240" s="604" t="s">
        <v>20</v>
      </c>
      <c r="D4240" s="604" t="s">
        <v>12116</v>
      </c>
      <c r="E4240" s="682" t="s">
        <v>13664</v>
      </c>
      <c r="F4240" s="682"/>
      <c r="G4240" s="603" t="s">
        <v>1</v>
      </c>
      <c r="H4240" s="602">
        <v>1</v>
      </c>
      <c r="I4240" s="601">
        <v>8.6</v>
      </c>
      <c r="J4240" s="601">
        <v>8.6</v>
      </c>
    </row>
    <row r="4241" spans="1:10" ht="25.5">
      <c r="A4241" s="600"/>
      <c r="B4241" s="600"/>
      <c r="C4241" s="600"/>
      <c r="D4241" s="600"/>
      <c r="E4241" s="600" t="s">
        <v>13662</v>
      </c>
      <c r="F4241" s="599">
        <v>0.79865261327827886</v>
      </c>
      <c r="G4241" s="600" t="s">
        <v>13661</v>
      </c>
      <c r="H4241" s="599">
        <v>0.67</v>
      </c>
      <c r="I4241" s="600" t="s">
        <v>13660</v>
      </c>
      <c r="J4241" s="599">
        <v>1.47</v>
      </c>
    </row>
    <row r="4242" spans="1:10" ht="15" thickBot="1">
      <c r="A4242" s="600"/>
      <c r="B4242" s="600"/>
      <c r="C4242" s="600"/>
      <c r="D4242" s="600"/>
      <c r="E4242" s="600" t="s">
        <v>13659</v>
      </c>
      <c r="F4242" s="599">
        <v>2.94</v>
      </c>
      <c r="G4242" s="600"/>
      <c r="H4242" s="683" t="s">
        <v>13658</v>
      </c>
      <c r="I4242" s="683"/>
      <c r="J4242" s="599">
        <v>13.56</v>
      </c>
    </row>
    <row r="4243" spans="1:10" ht="0.95" customHeight="1" thickTop="1">
      <c r="A4243" s="598"/>
      <c r="B4243" s="598"/>
      <c r="C4243" s="598"/>
      <c r="D4243" s="598"/>
      <c r="E4243" s="598"/>
      <c r="F4243" s="598"/>
      <c r="G4243" s="598"/>
      <c r="H4243" s="598"/>
      <c r="I4243" s="598"/>
      <c r="J4243" s="598"/>
    </row>
    <row r="4244" spans="1:10" ht="18" customHeight="1">
      <c r="A4244" s="613"/>
      <c r="B4244" s="611" t="s">
        <v>13677</v>
      </c>
      <c r="C4244" s="613" t="s">
        <v>13676</v>
      </c>
      <c r="D4244" s="613" t="s">
        <v>13675</v>
      </c>
      <c r="E4244" s="684" t="s">
        <v>13674</v>
      </c>
      <c r="F4244" s="684"/>
      <c r="G4244" s="612" t="s">
        <v>13673</v>
      </c>
      <c r="H4244" s="611" t="s">
        <v>13672</v>
      </c>
      <c r="I4244" s="611" t="s">
        <v>13671</v>
      </c>
      <c r="J4244" s="611" t="s">
        <v>13670</v>
      </c>
    </row>
    <row r="4245" spans="1:10" ht="36" customHeight="1">
      <c r="A4245" s="609" t="s">
        <v>13669</v>
      </c>
      <c r="B4245" s="610" t="s">
        <v>13712</v>
      </c>
      <c r="C4245" s="609" t="s">
        <v>20</v>
      </c>
      <c r="D4245" s="609" t="s">
        <v>3934</v>
      </c>
      <c r="E4245" s="685" t="s">
        <v>13703</v>
      </c>
      <c r="F4245" s="685"/>
      <c r="G4245" s="608" t="s">
        <v>1</v>
      </c>
      <c r="H4245" s="607">
        <v>1</v>
      </c>
      <c r="I4245" s="606">
        <v>5.37</v>
      </c>
      <c r="J4245" s="606">
        <v>5.37</v>
      </c>
    </row>
    <row r="4246" spans="1:10" ht="24" customHeight="1">
      <c r="A4246" s="617" t="s">
        <v>13683</v>
      </c>
      <c r="B4246" s="618" t="s">
        <v>13702</v>
      </c>
      <c r="C4246" s="617" t="s">
        <v>20</v>
      </c>
      <c r="D4246" s="617" t="s">
        <v>7677</v>
      </c>
      <c r="E4246" s="686" t="s">
        <v>13690</v>
      </c>
      <c r="F4246" s="686"/>
      <c r="G4246" s="616" t="s">
        <v>3</v>
      </c>
      <c r="H4246" s="615">
        <v>0.124</v>
      </c>
      <c r="I4246" s="614">
        <v>18.3</v>
      </c>
      <c r="J4246" s="614">
        <v>2.2599999999999998</v>
      </c>
    </row>
    <row r="4247" spans="1:10" ht="24" customHeight="1">
      <c r="A4247" s="604" t="s">
        <v>13666</v>
      </c>
      <c r="B4247" s="605" t="s">
        <v>13711</v>
      </c>
      <c r="C4247" s="604" t="s">
        <v>20</v>
      </c>
      <c r="D4247" s="604" t="s">
        <v>10131</v>
      </c>
      <c r="E4247" s="682" t="s">
        <v>13664</v>
      </c>
      <c r="F4247" s="682"/>
      <c r="G4247" s="603" t="s">
        <v>1</v>
      </c>
      <c r="H4247" s="602">
        <v>1</v>
      </c>
      <c r="I4247" s="601">
        <v>2.0499999999999998</v>
      </c>
      <c r="J4247" s="601">
        <v>2.0499999999999998</v>
      </c>
    </row>
    <row r="4248" spans="1:10" ht="36" customHeight="1">
      <c r="A4248" s="604" t="s">
        <v>13666</v>
      </c>
      <c r="B4248" s="605" t="s">
        <v>13710</v>
      </c>
      <c r="C4248" s="604" t="s">
        <v>20</v>
      </c>
      <c r="D4248" s="604" t="s">
        <v>12157</v>
      </c>
      <c r="E4248" s="682" t="s">
        <v>13664</v>
      </c>
      <c r="F4248" s="682"/>
      <c r="G4248" s="603" t="s">
        <v>1</v>
      </c>
      <c r="H4248" s="602">
        <v>1</v>
      </c>
      <c r="I4248" s="601">
        <v>1.06</v>
      </c>
      <c r="J4248" s="601">
        <v>1.06</v>
      </c>
    </row>
    <row r="4249" spans="1:10" ht="25.5">
      <c r="A4249" s="600"/>
      <c r="B4249" s="600"/>
      <c r="C4249" s="600"/>
      <c r="D4249" s="600"/>
      <c r="E4249" s="600" t="s">
        <v>13662</v>
      </c>
      <c r="F4249" s="599">
        <v>0.97250896446810819</v>
      </c>
      <c r="G4249" s="600" t="s">
        <v>13661</v>
      </c>
      <c r="H4249" s="599">
        <v>0.82</v>
      </c>
      <c r="I4249" s="600" t="s">
        <v>13660</v>
      </c>
      <c r="J4249" s="599">
        <v>1.79</v>
      </c>
    </row>
    <row r="4250" spans="1:10" ht="15" thickBot="1">
      <c r="A4250" s="600"/>
      <c r="B4250" s="600"/>
      <c r="C4250" s="600"/>
      <c r="D4250" s="600"/>
      <c r="E4250" s="600" t="s">
        <v>13659</v>
      </c>
      <c r="F4250" s="599">
        <v>1.48</v>
      </c>
      <c r="G4250" s="600"/>
      <c r="H4250" s="683" t="s">
        <v>13658</v>
      </c>
      <c r="I4250" s="683"/>
      <c r="J4250" s="599">
        <v>6.85</v>
      </c>
    </row>
    <row r="4251" spans="1:10" ht="0.95" customHeight="1" thickTop="1">
      <c r="A4251" s="598"/>
      <c r="B4251" s="598"/>
      <c r="C4251" s="598"/>
      <c r="D4251" s="598"/>
      <c r="E4251" s="598"/>
      <c r="F4251" s="598"/>
      <c r="G4251" s="598"/>
      <c r="H4251" s="598"/>
      <c r="I4251" s="598"/>
      <c r="J4251" s="598"/>
    </row>
    <row r="4252" spans="1:10" ht="18" customHeight="1">
      <c r="A4252" s="613"/>
      <c r="B4252" s="611" t="s">
        <v>13677</v>
      </c>
      <c r="C4252" s="613" t="s">
        <v>13676</v>
      </c>
      <c r="D4252" s="613" t="s">
        <v>13675</v>
      </c>
      <c r="E4252" s="684" t="s">
        <v>13674</v>
      </c>
      <c r="F4252" s="684"/>
      <c r="G4252" s="612" t="s">
        <v>13673</v>
      </c>
      <c r="H4252" s="611" t="s">
        <v>13672</v>
      </c>
      <c r="I4252" s="611" t="s">
        <v>13671</v>
      </c>
      <c r="J4252" s="611" t="s">
        <v>13670</v>
      </c>
    </row>
    <row r="4253" spans="1:10" ht="24" customHeight="1">
      <c r="A4253" s="609" t="s">
        <v>13669</v>
      </c>
      <c r="B4253" s="610" t="s">
        <v>13709</v>
      </c>
      <c r="C4253" s="609" t="s">
        <v>20</v>
      </c>
      <c r="D4253" s="609" t="s">
        <v>5712</v>
      </c>
      <c r="E4253" s="685" t="s">
        <v>13693</v>
      </c>
      <c r="F4253" s="685"/>
      <c r="G4253" s="608" t="s">
        <v>1</v>
      </c>
      <c r="H4253" s="607">
        <v>1</v>
      </c>
      <c r="I4253" s="606">
        <v>613.54999999999995</v>
      </c>
      <c r="J4253" s="606">
        <v>613.54999999999995</v>
      </c>
    </row>
    <row r="4254" spans="1:10" ht="24" customHeight="1">
      <c r="A4254" s="617" t="s">
        <v>13683</v>
      </c>
      <c r="B4254" s="618" t="s">
        <v>13692</v>
      </c>
      <c r="C4254" s="617" t="s">
        <v>20</v>
      </c>
      <c r="D4254" s="617" t="s">
        <v>7680</v>
      </c>
      <c r="E4254" s="686" t="s">
        <v>13690</v>
      </c>
      <c r="F4254" s="686"/>
      <c r="G4254" s="616" t="s">
        <v>3</v>
      </c>
      <c r="H4254" s="615">
        <v>1.7688999999999999</v>
      </c>
      <c r="I4254" s="614">
        <v>17.66</v>
      </c>
      <c r="J4254" s="614">
        <v>31.23</v>
      </c>
    </row>
    <row r="4255" spans="1:10" ht="24" customHeight="1">
      <c r="A4255" s="617" t="s">
        <v>13683</v>
      </c>
      <c r="B4255" s="618" t="s">
        <v>13691</v>
      </c>
      <c r="C4255" s="617" t="s">
        <v>20</v>
      </c>
      <c r="D4255" s="617" t="s">
        <v>7721</v>
      </c>
      <c r="E4255" s="686" t="s">
        <v>13690</v>
      </c>
      <c r="F4255" s="686"/>
      <c r="G4255" s="616" t="s">
        <v>3</v>
      </c>
      <c r="H4255" s="615">
        <v>0.71109999999999995</v>
      </c>
      <c r="I4255" s="614">
        <v>14.02</v>
      </c>
      <c r="J4255" s="614">
        <v>9.9600000000000009</v>
      </c>
    </row>
    <row r="4256" spans="1:10" ht="36" customHeight="1">
      <c r="A4256" s="604" t="s">
        <v>13666</v>
      </c>
      <c r="B4256" s="605" t="s">
        <v>13708</v>
      </c>
      <c r="C4256" s="604" t="s">
        <v>20</v>
      </c>
      <c r="D4256" s="604" t="s">
        <v>11488</v>
      </c>
      <c r="E4256" s="682" t="s">
        <v>13664</v>
      </c>
      <c r="F4256" s="682"/>
      <c r="G4256" s="603" t="s">
        <v>1</v>
      </c>
      <c r="H4256" s="602">
        <v>6</v>
      </c>
      <c r="I4256" s="601">
        <v>8.5500000000000007</v>
      </c>
      <c r="J4256" s="601">
        <v>51.3</v>
      </c>
    </row>
    <row r="4257" spans="1:10" ht="24" customHeight="1">
      <c r="A4257" s="604" t="s">
        <v>13666</v>
      </c>
      <c r="B4257" s="605" t="s">
        <v>13687</v>
      </c>
      <c r="C4257" s="604" t="s">
        <v>20</v>
      </c>
      <c r="D4257" s="604" t="s">
        <v>12005</v>
      </c>
      <c r="E4257" s="682" t="s">
        <v>13664</v>
      </c>
      <c r="F4257" s="682"/>
      <c r="G4257" s="603" t="s">
        <v>1200</v>
      </c>
      <c r="H4257" s="602">
        <v>7.0199999999999999E-2</v>
      </c>
      <c r="I4257" s="601">
        <v>98.93</v>
      </c>
      <c r="J4257" s="601">
        <v>6.94</v>
      </c>
    </row>
    <row r="4258" spans="1:10" ht="24" customHeight="1">
      <c r="A4258" s="604" t="s">
        <v>13666</v>
      </c>
      <c r="B4258" s="605" t="s">
        <v>13707</v>
      </c>
      <c r="C4258" s="604" t="s">
        <v>20</v>
      </c>
      <c r="D4258" s="604" t="s">
        <v>12246</v>
      </c>
      <c r="E4258" s="682" t="s">
        <v>13664</v>
      </c>
      <c r="F4258" s="682"/>
      <c r="G4258" s="603" t="s">
        <v>1</v>
      </c>
      <c r="H4258" s="602">
        <v>1</v>
      </c>
      <c r="I4258" s="601">
        <v>514.12</v>
      </c>
      <c r="J4258" s="601">
        <v>514.12</v>
      </c>
    </row>
    <row r="4259" spans="1:10" ht="25.5">
      <c r="A4259" s="600"/>
      <c r="B4259" s="600"/>
      <c r="C4259" s="600"/>
      <c r="D4259" s="600"/>
      <c r="E4259" s="600" t="s">
        <v>13662</v>
      </c>
      <c r="F4259" s="599">
        <v>17.722481799413234</v>
      </c>
      <c r="G4259" s="600" t="s">
        <v>13661</v>
      </c>
      <c r="H4259" s="599">
        <v>14.9</v>
      </c>
      <c r="I4259" s="600" t="s">
        <v>13660</v>
      </c>
      <c r="J4259" s="599">
        <v>32.619999999999997</v>
      </c>
    </row>
    <row r="4260" spans="1:10" ht="15" thickBot="1">
      <c r="A4260" s="600"/>
      <c r="B4260" s="600"/>
      <c r="C4260" s="600"/>
      <c r="D4260" s="600"/>
      <c r="E4260" s="600" t="s">
        <v>13659</v>
      </c>
      <c r="F4260" s="599">
        <v>169.95</v>
      </c>
      <c r="G4260" s="600"/>
      <c r="H4260" s="683" t="s">
        <v>13658</v>
      </c>
      <c r="I4260" s="683"/>
      <c r="J4260" s="599">
        <v>783.5</v>
      </c>
    </row>
    <row r="4261" spans="1:10" ht="0.95" customHeight="1" thickTop="1">
      <c r="A4261" s="598"/>
      <c r="B4261" s="598"/>
      <c r="C4261" s="598"/>
      <c r="D4261" s="598"/>
      <c r="E4261" s="598"/>
      <c r="F4261" s="598"/>
      <c r="G4261" s="598"/>
      <c r="H4261" s="598"/>
      <c r="I4261" s="598"/>
      <c r="J4261" s="598"/>
    </row>
    <row r="4262" spans="1:10" ht="18" customHeight="1">
      <c r="A4262" s="613"/>
      <c r="B4262" s="611" t="s">
        <v>13677</v>
      </c>
      <c r="C4262" s="613" t="s">
        <v>13676</v>
      </c>
      <c r="D4262" s="613" t="s">
        <v>13675</v>
      </c>
      <c r="E4262" s="684" t="s">
        <v>13674</v>
      </c>
      <c r="F4262" s="684"/>
      <c r="G4262" s="612" t="s">
        <v>13673</v>
      </c>
      <c r="H4262" s="611" t="s">
        <v>13672</v>
      </c>
      <c r="I4262" s="611" t="s">
        <v>13671</v>
      </c>
      <c r="J4262" s="611" t="s">
        <v>13670</v>
      </c>
    </row>
    <row r="4263" spans="1:10" ht="36" customHeight="1">
      <c r="A4263" s="609" t="s">
        <v>13669</v>
      </c>
      <c r="B4263" s="610" t="s">
        <v>13706</v>
      </c>
      <c r="C4263" s="609" t="s">
        <v>20</v>
      </c>
      <c r="D4263" s="609" t="s">
        <v>3977</v>
      </c>
      <c r="E4263" s="685" t="s">
        <v>13703</v>
      </c>
      <c r="F4263" s="685"/>
      <c r="G4263" s="608" t="s">
        <v>1</v>
      </c>
      <c r="H4263" s="607">
        <v>1</v>
      </c>
      <c r="I4263" s="606">
        <v>21.53</v>
      </c>
      <c r="J4263" s="606">
        <v>21.53</v>
      </c>
    </row>
    <row r="4264" spans="1:10" ht="24" customHeight="1">
      <c r="A4264" s="617" t="s">
        <v>13683</v>
      </c>
      <c r="B4264" s="618" t="s">
        <v>13702</v>
      </c>
      <c r="C4264" s="617" t="s">
        <v>20</v>
      </c>
      <c r="D4264" s="617" t="s">
        <v>7677</v>
      </c>
      <c r="E4264" s="686" t="s">
        <v>13690</v>
      </c>
      <c r="F4264" s="686"/>
      <c r="G4264" s="616" t="s">
        <v>3</v>
      </c>
      <c r="H4264" s="615">
        <v>0.496</v>
      </c>
      <c r="I4264" s="614">
        <v>18.3</v>
      </c>
      <c r="J4264" s="614">
        <v>9.07</v>
      </c>
    </row>
    <row r="4265" spans="1:10" ht="24" customHeight="1">
      <c r="A4265" s="617" t="s">
        <v>13683</v>
      </c>
      <c r="B4265" s="618" t="s">
        <v>13701</v>
      </c>
      <c r="C4265" s="617" t="s">
        <v>20</v>
      </c>
      <c r="D4265" s="617" t="s">
        <v>7662</v>
      </c>
      <c r="E4265" s="686" t="s">
        <v>13690</v>
      </c>
      <c r="F4265" s="686"/>
      <c r="G4265" s="616" t="s">
        <v>3</v>
      </c>
      <c r="H4265" s="615">
        <v>0.496</v>
      </c>
      <c r="I4265" s="614">
        <v>14</v>
      </c>
      <c r="J4265" s="614">
        <v>6.94</v>
      </c>
    </row>
    <row r="4266" spans="1:10" ht="24" customHeight="1">
      <c r="A4266" s="604" t="s">
        <v>13666</v>
      </c>
      <c r="B4266" s="605" t="s">
        <v>13705</v>
      </c>
      <c r="C4266" s="604" t="s">
        <v>20</v>
      </c>
      <c r="D4266" s="604" t="s">
        <v>12643</v>
      </c>
      <c r="E4266" s="682" t="s">
        <v>13664</v>
      </c>
      <c r="F4266" s="682"/>
      <c r="G4266" s="603" t="s">
        <v>1</v>
      </c>
      <c r="H4266" s="602">
        <v>1</v>
      </c>
      <c r="I4266" s="601">
        <v>5.52</v>
      </c>
      <c r="J4266" s="601">
        <v>5.52</v>
      </c>
    </row>
    <row r="4267" spans="1:10" ht="25.5">
      <c r="A4267" s="600"/>
      <c r="B4267" s="600"/>
      <c r="C4267" s="600"/>
      <c r="D4267" s="600"/>
      <c r="E4267" s="600" t="s">
        <v>13662</v>
      </c>
      <c r="F4267" s="599">
        <v>6.6445724220362923</v>
      </c>
      <c r="G4267" s="600" t="s">
        <v>13661</v>
      </c>
      <c r="H4267" s="599">
        <v>5.59</v>
      </c>
      <c r="I4267" s="600" t="s">
        <v>13660</v>
      </c>
      <c r="J4267" s="599">
        <v>12.23</v>
      </c>
    </row>
    <row r="4268" spans="1:10" ht="15" thickBot="1">
      <c r="A4268" s="600"/>
      <c r="B4268" s="600"/>
      <c r="C4268" s="600"/>
      <c r="D4268" s="600"/>
      <c r="E4268" s="600" t="s">
        <v>13659</v>
      </c>
      <c r="F4268" s="599">
        <v>5.96</v>
      </c>
      <c r="G4268" s="600"/>
      <c r="H4268" s="683" t="s">
        <v>13658</v>
      </c>
      <c r="I4268" s="683"/>
      <c r="J4268" s="599">
        <v>27.49</v>
      </c>
    </row>
    <row r="4269" spans="1:10" ht="0.95" customHeight="1" thickTop="1">
      <c r="A4269" s="598"/>
      <c r="B4269" s="598"/>
      <c r="C4269" s="598"/>
      <c r="D4269" s="598"/>
      <c r="E4269" s="598"/>
      <c r="F4269" s="598"/>
      <c r="G4269" s="598"/>
      <c r="H4269" s="598"/>
      <c r="I4269" s="598"/>
      <c r="J4269" s="598"/>
    </row>
    <row r="4270" spans="1:10" ht="18" customHeight="1">
      <c r="A4270" s="613"/>
      <c r="B4270" s="611" t="s">
        <v>13677</v>
      </c>
      <c r="C4270" s="613" t="s">
        <v>13676</v>
      </c>
      <c r="D4270" s="613" t="s">
        <v>13675</v>
      </c>
      <c r="E4270" s="684" t="s">
        <v>13674</v>
      </c>
      <c r="F4270" s="684"/>
      <c r="G4270" s="612" t="s">
        <v>13673</v>
      </c>
      <c r="H4270" s="611" t="s">
        <v>13672</v>
      </c>
      <c r="I4270" s="611" t="s">
        <v>13671</v>
      </c>
      <c r="J4270" s="611" t="s">
        <v>13670</v>
      </c>
    </row>
    <row r="4271" spans="1:10" ht="36" customHeight="1">
      <c r="A4271" s="609" t="s">
        <v>13669</v>
      </c>
      <c r="B4271" s="610" t="s">
        <v>13704</v>
      </c>
      <c r="C4271" s="609" t="s">
        <v>20</v>
      </c>
      <c r="D4271" s="609" t="s">
        <v>3982</v>
      </c>
      <c r="E4271" s="685" t="s">
        <v>13703</v>
      </c>
      <c r="F4271" s="685"/>
      <c r="G4271" s="608" t="s">
        <v>1</v>
      </c>
      <c r="H4271" s="607">
        <v>1</v>
      </c>
      <c r="I4271" s="606">
        <v>17</v>
      </c>
      <c r="J4271" s="606">
        <v>17</v>
      </c>
    </row>
    <row r="4272" spans="1:10" ht="24" customHeight="1">
      <c r="A4272" s="617" t="s">
        <v>13683</v>
      </c>
      <c r="B4272" s="618" t="s">
        <v>13702</v>
      </c>
      <c r="C4272" s="617" t="s">
        <v>20</v>
      </c>
      <c r="D4272" s="617" t="s">
        <v>7677</v>
      </c>
      <c r="E4272" s="686" t="s">
        <v>13690</v>
      </c>
      <c r="F4272" s="686"/>
      <c r="G4272" s="616" t="s">
        <v>3</v>
      </c>
      <c r="H4272" s="615">
        <v>0.308</v>
      </c>
      <c r="I4272" s="614">
        <v>18.3</v>
      </c>
      <c r="J4272" s="614">
        <v>5.63</v>
      </c>
    </row>
    <row r="4273" spans="1:10" ht="24" customHeight="1">
      <c r="A4273" s="617" t="s">
        <v>13683</v>
      </c>
      <c r="B4273" s="618" t="s">
        <v>13701</v>
      </c>
      <c r="C4273" s="617" t="s">
        <v>20</v>
      </c>
      <c r="D4273" s="617" t="s">
        <v>7662</v>
      </c>
      <c r="E4273" s="686" t="s">
        <v>13690</v>
      </c>
      <c r="F4273" s="686"/>
      <c r="G4273" s="616" t="s">
        <v>3</v>
      </c>
      <c r="H4273" s="615">
        <v>0.308</v>
      </c>
      <c r="I4273" s="614">
        <v>14</v>
      </c>
      <c r="J4273" s="614">
        <v>4.3099999999999996</v>
      </c>
    </row>
    <row r="4274" spans="1:10" ht="24" customHeight="1">
      <c r="A4274" s="604" t="s">
        <v>13666</v>
      </c>
      <c r="B4274" s="605" t="s">
        <v>13700</v>
      </c>
      <c r="C4274" s="604" t="s">
        <v>20</v>
      </c>
      <c r="D4274" s="604" t="s">
        <v>12647</v>
      </c>
      <c r="E4274" s="682" t="s">
        <v>13664</v>
      </c>
      <c r="F4274" s="682"/>
      <c r="G4274" s="603" t="s">
        <v>1</v>
      </c>
      <c r="H4274" s="602">
        <v>1</v>
      </c>
      <c r="I4274" s="601">
        <v>7.06</v>
      </c>
      <c r="J4274" s="601">
        <v>7.06</v>
      </c>
    </row>
    <row r="4275" spans="1:10" ht="25.5">
      <c r="A4275" s="600"/>
      <c r="B4275" s="600"/>
      <c r="C4275" s="600"/>
      <c r="D4275" s="600"/>
      <c r="E4275" s="600" t="s">
        <v>13662</v>
      </c>
      <c r="F4275" s="599">
        <v>4.1236553297837659</v>
      </c>
      <c r="G4275" s="600" t="s">
        <v>13661</v>
      </c>
      <c r="H4275" s="599">
        <v>3.47</v>
      </c>
      <c r="I4275" s="600" t="s">
        <v>13660</v>
      </c>
      <c r="J4275" s="599">
        <v>7.59</v>
      </c>
    </row>
    <row r="4276" spans="1:10" ht="15" thickBot="1">
      <c r="A4276" s="600"/>
      <c r="B4276" s="600"/>
      <c r="C4276" s="600"/>
      <c r="D4276" s="600"/>
      <c r="E4276" s="600" t="s">
        <v>13659</v>
      </c>
      <c r="F4276" s="599">
        <v>4.7</v>
      </c>
      <c r="G4276" s="600"/>
      <c r="H4276" s="683" t="s">
        <v>13658</v>
      </c>
      <c r="I4276" s="683"/>
      <c r="J4276" s="599">
        <v>21.7</v>
      </c>
    </row>
    <row r="4277" spans="1:10" ht="0.95" customHeight="1" thickTop="1">
      <c r="A4277" s="598"/>
      <c r="B4277" s="598"/>
      <c r="C4277" s="598"/>
      <c r="D4277" s="598"/>
      <c r="E4277" s="598"/>
      <c r="F4277" s="598"/>
      <c r="G4277" s="598"/>
      <c r="H4277" s="598"/>
      <c r="I4277" s="598"/>
      <c r="J4277" s="598"/>
    </row>
    <row r="4278" spans="1:10" ht="18" customHeight="1">
      <c r="A4278" s="613"/>
      <c r="B4278" s="611" t="s">
        <v>13677</v>
      </c>
      <c r="C4278" s="613" t="s">
        <v>13676</v>
      </c>
      <c r="D4278" s="613" t="s">
        <v>13675</v>
      </c>
      <c r="E4278" s="684" t="s">
        <v>13674</v>
      </c>
      <c r="F4278" s="684"/>
      <c r="G4278" s="612" t="s">
        <v>13673</v>
      </c>
      <c r="H4278" s="611" t="s">
        <v>13672</v>
      </c>
      <c r="I4278" s="611" t="s">
        <v>13671</v>
      </c>
      <c r="J4278" s="611" t="s">
        <v>13670</v>
      </c>
    </row>
    <row r="4279" spans="1:10" ht="24" customHeight="1">
      <c r="A4279" s="609" t="s">
        <v>13669</v>
      </c>
      <c r="B4279" s="610" t="s">
        <v>13699</v>
      </c>
      <c r="C4279" s="609" t="s">
        <v>20</v>
      </c>
      <c r="D4279" s="609" t="s">
        <v>5745</v>
      </c>
      <c r="E4279" s="685" t="s">
        <v>13693</v>
      </c>
      <c r="F4279" s="685"/>
      <c r="G4279" s="608" t="s">
        <v>1</v>
      </c>
      <c r="H4279" s="607">
        <v>1</v>
      </c>
      <c r="I4279" s="606">
        <v>39.25</v>
      </c>
      <c r="J4279" s="606">
        <v>39.25</v>
      </c>
    </row>
    <row r="4280" spans="1:10" ht="24" customHeight="1">
      <c r="A4280" s="617" t="s">
        <v>13683</v>
      </c>
      <c r="B4280" s="618" t="s">
        <v>13692</v>
      </c>
      <c r="C4280" s="617" t="s">
        <v>20</v>
      </c>
      <c r="D4280" s="617" t="s">
        <v>7680</v>
      </c>
      <c r="E4280" s="686" t="s">
        <v>13690</v>
      </c>
      <c r="F4280" s="686"/>
      <c r="G4280" s="616" t="s">
        <v>3</v>
      </c>
      <c r="H4280" s="615">
        <v>0.1525</v>
      </c>
      <c r="I4280" s="614">
        <v>17.66</v>
      </c>
      <c r="J4280" s="614">
        <v>2.69</v>
      </c>
    </row>
    <row r="4281" spans="1:10" ht="24" customHeight="1">
      <c r="A4281" s="617" t="s">
        <v>13683</v>
      </c>
      <c r="B4281" s="618" t="s">
        <v>13691</v>
      </c>
      <c r="C4281" s="617" t="s">
        <v>20</v>
      </c>
      <c r="D4281" s="617" t="s">
        <v>7721</v>
      </c>
      <c r="E4281" s="686" t="s">
        <v>13690</v>
      </c>
      <c r="F4281" s="686"/>
      <c r="G4281" s="616" t="s">
        <v>3</v>
      </c>
      <c r="H4281" s="615">
        <v>4.8099999999999997E-2</v>
      </c>
      <c r="I4281" s="614">
        <v>14.02</v>
      </c>
      <c r="J4281" s="614">
        <v>0.67</v>
      </c>
    </row>
    <row r="4282" spans="1:10" ht="24" customHeight="1">
      <c r="A4282" s="604" t="s">
        <v>13666</v>
      </c>
      <c r="B4282" s="605" t="s">
        <v>13698</v>
      </c>
      <c r="C4282" s="604" t="s">
        <v>20</v>
      </c>
      <c r="D4282" s="604" t="s">
        <v>10280</v>
      </c>
      <c r="E4282" s="682" t="s">
        <v>13664</v>
      </c>
      <c r="F4282" s="682"/>
      <c r="G4282" s="603" t="s">
        <v>1</v>
      </c>
      <c r="H4282" s="602">
        <v>2.1000000000000001E-2</v>
      </c>
      <c r="I4282" s="601">
        <v>4.97</v>
      </c>
      <c r="J4282" s="601">
        <v>0.1</v>
      </c>
    </row>
    <row r="4283" spans="1:10" ht="24" customHeight="1">
      <c r="A4283" s="604" t="s">
        <v>13666</v>
      </c>
      <c r="B4283" s="605" t="s">
        <v>13697</v>
      </c>
      <c r="C4283" s="604" t="s">
        <v>20</v>
      </c>
      <c r="D4283" s="604" t="s">
        <v>12662</v>
      </c>
      <c r="E4283" s="682" t="s">
        <v>13664</v>
      </c>
      <c r="F4283" s="682"/>
      <c r="G4283" s="603" t="s">
        <v>1</v>
      </c>
      <c r="H4283" s="602">
        <v>1</v>
      </c>
      <c r="I4283" s="601">
        <v>35.79</v>
      </c>
      <c r="J4283" s="601">
        <v>35.79</v>
      </c>
    </row>
    <row r="4284" spans="1:10" ht="25.5">
      <c r="A4284" s="600"/>
      <c r="B4284" s="600"/>
      <c r="C4284" s="600"/>
      <c r="D4284" s="600"/>
      <c r="E4284" s="600" t="s">
        <v>13662</v>
      </c>
      <c r="F4284" s="599">
        <v>1.4506139302401391</v>
      </c>
      <c r="G4284" s="600" t="s">
        <v>13661</v>
      </c>
      <c r="H4284" s="599">
        <v>1.22</v>
      </c>
      <c r="I4284" s="600" t="s">
        <v>13660</v>
      </c>
      <c r="J4284" s="599">
        <v>2.67</v>
      </c>
    </row>
    <row r="4285" spans="1:10" ht="15" thickBot="1">
      <c r="A4285" s="600"/>
      <c r="B4285" s="600"/>
      <c r="C4285" s="600"/>
      <c r="D4285" s="600"/>
      <c r="E4285" s="600" t="s">
        <v>13659</v>
      </c>
      <c r="F4285" s="599">
        <v>10.87</v>
      </c>
      <c r="G4285" s="600"/>
      <c r="H4285" s="683" t="s">
        <v>13658</v>
      </c>
      <c r="I4285" s="683"/>
      <c r="J4285" s="599">
        <v>50.12</v>
      </c>
    </row>
    <row r="4286" spans="1:10" ht="0.95" customHeight="1" thickTop="1">
      <c r="A4286" s="598"/>
      <c r="B4286" s="598"/>
      <c r="C4286" s="598"/>
      <c r="D4286" s="598"/>
      <c r="E4286" s="598"/>
      <c r="F4286" s="598"/>
      <c r="G4286" s="598"/>
      <c r="H4286" s="598"/>
      <c r="I4286" s="598"/>
      <c r="J4286" s="598"/>
    </row>
    <row r="4287" spans="1:10" ht="18" customHeight="1">
      <c r="A4287" s="613"/>
      <c r="B4287" s="611" t="s">
        <v>13677</v>
      </c>
      <c r="C4287" s="613" t="s">
        <v>13676</v>
      </c>
      <c r="D4287" s="613" t="s">
        <v>13675</v>
      </c>
      <c r="E4287" s="684" t="s">
        <v>13674</v>
      </c>
      <c r="F4287" s="684"/>
      <c r="G4287" s="612" t="s">
        <v>13673</v>
      </c>
      <c r="H4287" s="611" t="s">
        <v>13672</v>
      </c>
      <c r="I4287" s="611" t="s">
        <v>13671</v>
      </c>
      <c r="J4287" s="611" t="s">
        <v>13670</v>
      </c>
    </row>
    <row r="4288" spans="1:10" ht="24" customHeight="1">
      <c r="A4288" s="609" t="s">
        <v>13669</v>
      </c>
      <c r="B4288" s="610" t="s">
        <v>13696</v>
      </c>
      <c r="C4288" s="609" t="s">
        <v>20</v>
      </c>
      <c r="D4288" s="609" t="s">
        <v>5777</v>
      </c>
      <c r="E4288" s="685" t="s">
        <v>13693</v>
      </c>
      <c r="F4288" s="685"/>
      <c r="G4288" s="608" t="s">
        <v>1</v>
      </c>
      <c r="H4288" s="607">
        <v>1</v>
      </c>
      <c r="I4288" s="606">
        <v>165.52</v>
      </c>
      <c r="J4288" s="606">
        <v>165.52</v>
      </c>
    </row>
    <row r="4289" spans="1:10" ht="24" customHeight="1">
      <c r="A4289" s="617" t="s">
        <v>13683</v>
      </c>
      <c r="B4289" s="618" t="s">
        <v>13692</v>
      </c>
      <c r="C4289" s="617" t="s">
        <v>20</v>
      </c>
      <c r="D4289" s="617" t="s">
        <v>7680</v>
      </c>
      <c r="E4289" s="686" t="s">
        <v>13690</v>
      </c>
      <c r="F4289" s="686"/>
      <c r="G4289" s="616" t="s">
        <v>3</v>
      </c>
      <c r="H4289" s="615">
        <v>0.49680000000000002</v>
      </c>
      <c r="I4289" s="614">
        <v>17.66</v>
      </c>
      <c r="J4289" s="614">
        <v>8.77</v>
      </c>
    </row>
    <row r="4290" spans="1:10" ht="24" customHeight="1">
      <c r="A4290" s="617" t="s">
        <v>13683</v>
      </c>
      <c r="B4290" s="618" t="s">
        <v>13691</v>
      </c>
      <c r="C4290" s="617" t="s">
        <v>20</v>
      </c>
      <c r="D4290" s="617" t="s">
        <v>7721</v>
      </c>
      <c r="E4290" s="686" t="s">
        <v>13690</v>
      </c>
      <c r="F4290" s="686"/>
      <c r="G4290" s="616" t="s">
        <v>3</v>
      </c>
      <c r="H4290" s="615">
        <v>0.34949999999999998</v>
      </c>
      <c r="I4290" s="614">
        <v>14.02</v>
      </c>
      <c r="J4290" s="614">
        <v>4.8899999999999997</v>
      </c>
    </row>
    <row r="4291" spans="1:10" ht="24" customHeight="1">
      <c r="A4291" s="604" t="s">
        <v>13666</v>
      </c>
      <c r="B4291" s="605" t="s">
        <v>13695</v>
      </c>
      <c r="C4291" s="604" t="s">
        <v>20</v>
      </c>
      <c r="D4291" s="604" t="s">
        <v>8475</v>
      </c>
      <c r="E4291" s="682" t="s">
        <v>13664</v>
      </c>
      <c r="F4291" s="682"/>
      <c r="G4291" s="603" t="s">
        <v>1</v>
      </c>
      <c r="H4291" s="602">
        <v>1</v>
      </c>
      <c r="I4291" s="601">
        <v>117.75</v>
      </c>
      <c r="J4291" s="601">
        <v>117.75</v>
      </c>
    </row>
    <row r="4292" spans="1:10" ht="36" customHeight="1">
      <c r="A4292" s="604" t="s">
        <v>13666</v>
      </c>
      <c r="B4292" s="605" t="s">
        <v>13688</v>
      </c>
      <c r="C4292" s="604" t="s">
        <v>20</v>
      </c>
      <c r="D4292" s="604" t="s">
        <v>11487</v>
      </c>
      <c r="E4292" s="682" t="s">
        <v>13664</v>
      </c>
      <c r="F4292" s="682"/>
      <c r="G4292" s="603" t="s">
        <v>1</v>
      </c>
      <c r="H4292" s="602">
        <v>2</v>
      </c>
      <c r="I4292" s="601">
        <v>11.53</v>
      </c>
      <c r="J4292" s="601">
        <v>23.06</v>
      </c>
    </row>
    <row r="4293" spans="1:10" ht="24" customHeight="1">
      <c r="A4293" s="604" t="s">
        <v>13666</v>
      </c>
      <c r="B4293" s="605" t="s">
        <v>13687</v>
      </c>
      <c r="C4293" s="604" t="s">
        <v>20</v>
      </c>
      <c r="D4293" s="604" t="s">
        <v>12005</v>
      </c>
      <c r="E4293" s="682" t="s">
        <v>13664</v>
      </c>
      <c r="F4293" s="682"/>
      <c r="G4293" s="603" t="s">
        <v>1200</v>
      </c>
      <c r="H4293" s="602">
        <v>8.8099999999999998E-2</v>
      </c>
      <c r="I4293" s="601">
        <v>98.93</v>
      </c>
      <c r="J4293" s="601">
        <v>8.7100000000000009</v>
      </c>
    </row>
    <row r="4294" spans="1:10" ht="24" customHeight="1">
      <c r="A4294" s="604" t="s">
        <v>13666</v>
      </c>
      <c r="B4294" s="605" t="s">
        <v>13686</v>
      </c>
      <c r="C4294" s="604" t="s">
        <v>20</v>
      </c>
      <c r="D4294" s="604" t="s">
        <v>13174</v>
      </c>
      <c r="E4294" s="682" t="s">
        <v>13664</v>
      </c>
      <c r="F4294" s="682"/>
      <c r="G4294" s="603" t="s">
        <v>1</v>
      </c>
      <c r="H4294" s="602">
        <v>1</v>
      </c>
      <c r="I4294" s="601">
        <v>2.34</v>
      </c>
      <c r="J4294" s="601">
        <v>2.34</v>
      </c>
    </row>
    <row r="4295" spans="1:10" ht="25.5">
      <c r="A4295" s="600"/>
      <c r="B4295" s="600"/>
      <c r="C4295" s="600"/>
      <c r="D4295" s="600"/>
      <c r="E4295" s="600" t="s">
        <v>13662</v>
      </c>
      <c r="F4295" s="599">
        <v>5.8133217429099204</v>
      </c>
      <c r="G4295" s="600" t="s">
        <v>13661</v>
      </c>
      <c r="H4295" s="599">
        <v>4.8899999999999997</v>
      </c>
      <c r="I4295" s="600" t="s">
        <v>13660</v>
      </c>
      <c r="J4295" s="599">
        <v>10.7</v>
      </c>
    </row>
    <row r="4296" spans="1:10" ht="15" thickBot="1">
      <c r="A4296" s="600"/>
      <c r="B4296" s="600"/>
      <c r="C4296" s="600"/>
      <c r="D4296" s="600"/>
      <c r="E4296" s="600" t="s">
        <v>13659</v>
      </c>
      <c r="F4296" s="599">
        <v>45.84</v>
      </c>
      <c r="G4296" s="600"/>
      <c r="H4296" s="683" t="s">
        <v>13658</v>
      </c>
      <c r="I4296" s="683"/>
      <c r="J4296" s="599">
        <v>211.36</v>
      </c>
    </row>
    <row r="4297" spans="1:10" ht="0.95" customHeight="1" thickTop="1">
      <c r="A4297" s="598"/>
      <c r="B4297" s="598"/>
      <c r="C4297" s="598"/>
      <c r="D4297" s="598"/>
      <c r="E4297" s="598"/>
      <c r="F4297" s="598"/>
      <c r="G4297" s="598"/>
      <c r="H4297" s="598"/>
      <c r="I4297" s="598"/>
      <c r="J4297" s="598"/>
    </row>
    <row r="4298" spans="1:10" ht="18" customHeight="1">
      <c r="A4298" s="613"/>
      <c r="B4298" s="611" t="s">
        <v>13677</v>
      </c>
      <c r="C4298" s="613" t="s">
        <v>13676</v>
      </c>
      <c r="D4298" s="613" t="s">
        <v>13675</v>
      </c>
      <c r="E4298" s="684" t="s">
        <v>13674</v>
      </c>
      <c r="F4298" s="684"/>
      <c r="G4298" s="612" t="s">
        <v>13673</v>
      </c>
      <c r="H4298" s="611" t="s">
        <v>13672</v>
      </c>
      <c r="I4298" s="611" t="s">
        <v>13671</v>
      </c>
      <c r="J4298" s="611" t="s">
        <v>13670</v>
      </c>
    </row>
    <row r="4299" spans="1:10" ht="36" customHeight="1">
      <c r="A4299" s="609" t="s">
        <v>13669</v>
      </c>
      <c r="B4299" s="610" t="s">
        <v>13694</v>
      </c>
      <c r="C4299" s="609" t="s">
        <v>20</v>
      </c>
      <c r="D4299" s="609" t="s">
        <v>5779</v>
      </c>
      <c r="E4299" s="685" t="s">
        <v>13693</v>
      </c>
      <c r="F4299" s="685"/>
      <c r="G4299" s="608" t="s">
        <v>1</v>
      </c>
      <c r="H4299" s="607">
        <v>1</v>
      </c>
      <c r="I4299" s="606">
        <v>648.91999999999996</v>
      </c>
      <c r="J4299" s="606">
        <v>648.91999999999996</v>
      </c>
    </row>
    <row r="4300" spans="1:10" ht="24" customHeight="1">
      <c r="A4300" s="617" t="s">
        <v>13683</v>
      </c>
      <c r="B4300" s="618" t="s">
        <v>13692</v>
      </c>
      <c r="C4300" s="617" t="s">
        <v>20</v>
      </c>
      <c r="D4300" s="617" t="s">
        <v>7680</v>
      </c>
      <c r="E4300" s="686" t="s">
        <v>13690</v>
      </c>
      <c r="F4300" s="686"/>
      <c r="G4300" s="616" t="s">
        <v>3</v>
      </c>
      <c r="H4300" s="615">
        <v>1.1539999999999999</v>
      </c>
      <c r="I4300" s="614">
        <v>17.66</v>
      </c>
      <c r="J4300" s="614">
        <v>20.37</v>
      </c>
    </row>
    <row r="4301" spans="1:10" ht="24" customHeight="1">
      <c r="A4301" s="617" t="s">
        <v>13683</v>
      </c>
      <c r="B4301" s="618" t="s">
        <v>13691</v>
      </c>
      <c r="C4301" s="617" t="s">
        <v>20</v>
      </c>
      <c r="D4301" s="617" t="s">
        <v>7721</v>
      </c>
      <c r="E4301" s="686" t="s">
        <v>13690</v>
      </c>
      <c r="F4301" s="686"/>
      <c r="G4301" s="616" t="s">
        <v>3</v>
      </c>
      <c r="H4301" s="615">
        <v>0.55649999999999999</v>
      </c>
      <c r="I4301" s="614">
        <v>14.02</v>
      </c>
      <c r="J4301" s="614">
        <v>7.8</v>
      </c>
    </row>
    <row r="4302" spans="1:10" ht="24" customHeight="1">
      <c r="A4302" s="604" t="s">
        <v>13666</v>
      </c>
      <c r="B4302" s="605" t="s">
        <v>13689</v>
      </c>
      <c r="C4302" s="604" t="s">
        <v>20</v>
      </c>
      <c r="D4302" s="604" t="s">
        <v>8477</v>
      </c>
      <c r="E4302" s="682" t="s">
        <v>13664</v>
      </c>
      <c r="F4302" s="682"/>
      <c r="G4302" s="603" t="s">
        <v>1</v>
      </c>
      <c r="H4302" s="602">
        <v>1</v>
      </c>
      <c r="I4302" s="601">
        <v>586.64</v>
      </c>
      <c r="J4302" s="601">
        <v>586.64</v>
      </c>
    </row>
    <row r="4303" spans="1:10" ht="36" customHeight="1">
      <c r="A4303" s="604" t="s">
        <v>13666</v>
      </c>
      <c r="B4303" s="605" t="s">
        <v>13688</v>
      </c>
      <c r="C4303" s="604" t="s">
        <v>20</v>
      </c>
      <c r="D4303" s="604" t="s">
        <v>11487</v>
      </c>
      <c r="E4303" s="682" t="s">
        <v>13664</v>
      </c>
      <c r="F4303" s="682"/>
      <c r="G4303" s="603" t="s">
        <v>1</v>
      </c>
      <c r="H4303" s="602">
        <v>2</v>
      </c>
      <c r="I4303" s="601">
        <v>11.53</v>
      </c>
      <c r="J4303" s="601">
        <v>23.06</v>
      </c>
    </row>
    <row r="4304" spans="1:10" ht="24" customHeight="1">
      <c r="A4304" s="604" t="s">
        <v>13666</v>
      </c>
      <c r="B4304" s="605" t="s">
        <v>13687</v>
      </c>
      <c r="C4304" s="604" t="s">
        <v>20</v>
      </c>
      <c r="D4304" s="604" t="s">
        <v>12005</v>
      </c>
      <c r="E4304" s="682" t="s">
        <v>13664</v>
      </c>
      <c r="F4304" s="682"/>
      <c r="G4304" s="603" t="s">
        <v>1200</v>
      </c>
      <c r="H4304" s="602">
        <v>8.8099999999999998E-2</v>
      </c>
      <c r="I4304" s="601">
        <v>98.93</v>
      </c>
      <c r="J4304" s="601">
        <v>8.7100000000000009</v>
      </c>
    </row>
    <row r="4305" spans="1:10" ht="24" customHeight="1">
      <c r="A4305" s="604" t="s">
        <v>13666</v>
      </c>
      <c r="B4305" s="605" t="s">
        <v>13686</v>
      </c>
      <c r="C4305" s="604" t="s">
        <v>20</v>
      </c>
      <c r="D4305" s="604" t="s">
        <v>13174</v>
      </c>
      <c r="E4305" s="682" t="s">
        <v>13664</v>
      </c>
      <c r="F4305" s="682"/>
      <c r="G4305" s="603" t="s">
        <v>1</v>
      </c>
      <c r="H4305" s="602">
        <v>1</v>
      </c>
      <c r="I4305" s="601">
        <v>2.34</v>
      </c>
      <c r="J4305" s="601">
        <v>2.34</v>
      </c>
    </row>
    <row r="4306" spans="1:10" ht="25.5">
      <c r="A4306" s="600"/>
      <c r="B4306" s="600"/>
      <c r="C4306" s="600"/>
      <c r="D4306" s="600"/>
      <c r="E4306" s="600" t="s">
        <v>13662</v>
      </c>
      <c r="F4306" s="599">
        <v>12.083016407693144</v>
      </c>
      <c r="G4306" s="600" t="s">
        <v>13661</v>
      </c>
      <c r="H4306" s="599">
        <v>10.16</v>
      </c>
      <c r="I4306" s="600" t="s">
        <v>13660</v>
      </c>
      <c r="J4306" s="599">
        <v>22.24</v>
      </c>
    </row>
    <row r="4307" spans="1:10" ht="15" thickBot="1">
      <c r="A4307" s="600"/>
      <c r="B4307" s="600"/>
      <c r="C4307" s="600"/>
      <c r="D4307" s="600"/>
      <c r="E4307" s="600" t="s">
        <v>13659</v>
      </c>
      <c r="F4307" s="599">
        <v>179.75</v>
      </c>
      <c r="G4307" s="600"/>
      <c r="H4307" s="683" t="s">
        <v>13658</v>
      </c>
      <c r="I4307" s="683"/>
      <c r="J4307" s="599">
        <v>828.67</v>
      </c>
    </row>
    <row r="4308" spans="1:10" ht="0.95" customHeight="1" thickTop="1">
      <c r="A4308" s="598"/>
      <c r="B4308" s="598"/>
      <c r="C4308" s="598"/>
      <c r="D4308" s="598"/>
      <c r="E4308" s="598"/>
      <c r="F4308" s="598"/>
      <c r="G4308" s="598"/>
      <c r="H4308" s="598"/>
      <c r="I4308" s="598"/>
      <c r="J4308" s="598"/>
    </row>
    <row r="4309" spans="1:10" ht="18" customHeight="1">
      <c r="A4309" s="613"/>
      <c r="B4309" s="611" t="s">
        <v>13677</v>
      </c>
      <c r="C4309" s="613" t="s">
        <v>13676</v>
      </c>
      <c r="D4309" s="613" t="s">
        <v>13675</v>
      </c>
      <c r="E4309" s="684" t="s">
        <v>13674</v>
      </c>
      <c r="F4309" s="684"/>
      <c r="G4309" s="612" t="s">
        <v>13673</v>
      </c>
      <c r="H4309" s="611" t="s">
        <v>13672</v>
      </c>
      <c r="I4309" s="611" t="s">
        <v>13671</v>
      </c>
      <c r="J4309" s="611" t="s">
        <v>13670</v>
      </c>
    </row>
    <row r="4310" spans="1:10" ht="36" customHeight="1">
      <c r="A4310" s="609" t="s">
        <v>13669</v>
      </c>
      <c r="B4310" s="610" t="s">
        <v>13685</v>
      </c>
      <c r="C4310" s="609" t="s">
        <v>20</v>
      </c>
      <c r="D4310" s="609" t="s">
        <v>1680</v>
      </c>
      <c r="E4310" s="685" t="s">
        <v>13667</v>
      </c>
      <c r="F4310" s="685"/>
      <c r="G4310" s="608" t="s">
        <v>1617</v>
      </c>
      <c r="H4310" s="607">
        <v>1</v>
      </c>
      <c r="I4310" s="606">
        <v>0.44</v>
      </c>
      <c r="J4310" s="606">
        <v>0.44</v>
      </c>
    </row>
    <row r="4311" spans="1:10" ht="36" customHeight="1">
      <c r="A4311" s="617" t="s">
        <v>13683</v>
      </c>
      <c r="B4311" s="618" t="s">
        <v>13681</v>
      </c>
      <c r="C4311" s="617" t="s">
        <v>20</v>
      </c>
      <c r="D4311" s="617" t="s">
        <v>2002</v>
      </c>
      <c r="E4311" s="686" t="s">
        <v>13667</v>
      </c>
      <c r="F4311" s="686"/>
      <c r="G4311" s="616" t="s">
        <v>3</v>
      </c>
      <c r="H4311" s="615">
        <v>1</v>
      </c>
      <c r="I4311" s="614">
        <v>0.04</v>
      </c>
      <c r="J4311" s="614">
        <v>0.04</v>
      </c>
    </row>
    <row r="4312" spans="1:10" ht="36" customHeight="1">
      <c r="A4312" s="617" t="s">
        <v>13683</v>
      </c>
      <c r="B4312" s="618" t="s">
        <v>13682</v>
      </c>
      <c r="C4312" s="617" t="s">
        <v>20</v>
      </c>
      <c r="D4312" s="617" t="s">
        <v>2001</v>
      </c>
      <c r="E4312" s="686" t="s">
        <v>13667</v>
      </c>
      <c r="F4312" s="686"/>
      <c r="G4312" s="616" t="s">
        <v>3</v>
      </c>
      <c r="H4312" s="615">
        <v>1</v>
      </c>
      <c r="I4312" s="614">
        <v>0.4</v>
      </c>
      <c r="J4312" s="614">
        <v>0.4</v>
      </c>
    </row>
    <row r="4313" spans="1:10" ht="25.5">
      <c r="A4313" s="600"/>
      <c r="B4313" s="600"/>
      <c r="C4313" s="600"/>
      <c r="D4313" s="600"/>
      <c r="E4313" s="600" t="s">
        <v>13662</v>
      </c>
      <c r="F4313" s="599">
        <v>0</v>
      </c>
      <c r="G4313" s="600" t="s">
        <v>13661</v>
      </c>
      <c r="H4313" s="599">
        <v>0</v>
      </c>
      <c r="I4313" s="600" t="s">
        <v>13660</v>
      </c>
      <c r="J4313" s="599">
        <v>0</v>
      </c>
    </row>
    <row r="4314" spans="1:10" ht="15" thickBot="1">
      <c r="A4314" s="600"/>
      <c r="B4314" s="600"/>
      <c r="C4314" s="600"/>
      <c r="D4314" s="600"/>
      <c r="E4314" s="600" t="s">
        <v>13659</v>
      </c>
      <c r="F4314" s="599">
        <v>0.12</v>
      </c>
      <c r="G4314" s="600"/>
      <c r="H4314" s="683" t="s">
        <v>13658</v>
      </c>
      <c r="I4314" s="683"/>
      <c r="J4314" s="599">
        <v>0.56000000000000005</v>
      </c>
    </row>
    <row r="4315" spans="1:10" ht="0.95" customHeight="1" thickTop="1">
      <c r="A4315" s="598"/>
      <c r="B4315" s="598"/>
      <c r="C4315" s="598"/>
      <c r="D4315" s="598"/>
      <c r="E4315" s="598"/>
      <c r="F4315" s="598"/>
      <c r="G4315" s="598"/>
      <c r="H4315" s="598"/>
      <c r="I4315" s="598"/>
      <c r="J4315" s="598"/>
    </row>
    <row r="4316" spans="1:10" ht="18" customHeight="1">
      <c r="A4316" s="613"/>
      <c r="B4316" s="611" t="s">
        <v>13677</v>
      </c>
      <c r="C4316" s="613" t="s">
        <v>13676</v>
      </c>
      <c r="D4316" s="613" t="s">
        <v>13675</v>
      </c>
      <c r="E4316" s="684" t="s">
        <v>13674</v>
      </c>
      <c r="F4316" s="684"/>
      <c r="G4316" s="612" t="s">
        <v>13673</v>
      </c>
      <c r="H4316" s="611" t="s">
        <v>13672</v>
      </c>
      <c r="I4316" s="611" t="s">
        <v>13671</v>
      </c>
      <c r="J4316" s="611" t="s">
        <v>13670</v>
      </c>
    </row>
    <row r="4317" spans="1:10" ht="36" customHeight="1">
      <c r="A4317" s="609" t="s">
        <v>13669</v>
      </c>
      <c r="B4317" s="610" t="s">
        <v>13684</v>
      </c>
      <c r="C4317" s="609" t="s">
        <v>20</v>
      </c>
      <c r="D4317" s="609" t="s">
        <v>1535</v>
      </c>
      <c r="E4317" s="685" t="s">
        <v>13667</v>
      </c>
      <c r="F4317" s="685"/>
      <c r="G4317" s="608" t="s">
        <v>1470</v>
      </c>
      <c r="H4317" s="607">
        <v>1</v>
      </c>
      <c r="I4317" s="606">
        <v>1.77</v>
      </c>
      <c r="J4317" s="606">
        <v>1.77</v>
      </c>
    </row>
    <row r="4318" spans="1:10" ht="36" customHeight="1">
      <c r="A4318" s="617" t="s">
        <v>13683</v>
      </c>
      <c r="B4318" s="618" t="s">
        <v>13680</v>
      </c>
      <c r="C4318" s="617" t="s">
        <v>20</v>
      </c>
      <c r="D4318" s="617" t="s">
        <v>2003</v>
      </c>
      <c r="E4318" s="686" t="s">
        <v>13667</v>
      </c>
      <c r="F4318" s="686"/>
      <c r="G4318" s="616" t="s">
        <v>3</v>
      </c>
      <c r="H4318" s="615">
        <v>1</v>
      </c>
      <c r="I4318" s="614">
        <v>0.31</v>
      </c>
      <c r="J4318" s="614">
        <v>0.31</v>
      </c>
    </row>
    <row r="4319" spans="1:10" ht="36" customHeight="1">
      <c r="A4319" s="617" t="s">
        <v>13683</v>
      </c>
      <c r="B4319" s="618" t="s">
        <v>13681</v>
      </c>
      <c r="C4319" s="617" t="s">
        <v>20</v>
      </c>
      <c r="D4319" s="617" t="s">
        <v>2002</v>
      </c>
      <c r="E4319" s="686" t="s">
        <v>13667</v>
      </c>
      <c r="F4319" s="686"/>
      <c r="G4319" s="616" t="s">
        <v>3</v>
      </c>
      <c r="H4319" s="615">
        <v>1</v>
      </c>
      <c r="I4319" s="614">
        <v>0.04</v>
      </c>
      <c r="J4319" s="614">
        <v>0.04</v>
      </c>
    </row>
    <row r="4320" spans="1:10" ht="36" customHeight="1">
      <c r="A4320" s="617" t="s">
        <v>13683</v>
      </c>
      <c r="B4320" s="618" t="s">
        <v>13682</v>
      </c>
      <c r="C4320" s="617" t="s">
        <v>20</v>
      </c>
      <c r="D4320" s="617" t="s">
        <v>2001</v>
      </c>
      <c r="E4320" s="686" t="s">
        <v>13667</v>
      </c>
      <c r="F4320" s="686"/>
      <c r="G4320" s="616" t="s">
        <v>3</v>
      </c>
      <c r="H4320" s="615">
        <v>1</v>
      </c>
      <c r="I4320" s="614">
        <v>0.4</v>
      </c>
      <c r="J4320" s="614">
        <v>0.4</v>
      </c>
    </row>
    <row r="4321" spans="1:10" ht="36" customHeight="1">
      <c r="A4321" s="617" t="s">
        <v>13683</v>
      </c>
      <c r="B4321" s="618" t="s">
        <v>13668</v>
      </c>
      <c r="C4321" s="617" t="s">
        <v>20</v>
      </c>
      <c r="D4321" s="617" t="s">
        <v>2004</v>
      </c>
      <c r="E4321" s="686" t="s">
        <v>13667</v>
      </c>
      <c r="F4321" s="686"/>
      <c r="G4321" s="616" t="s">
        <v>3</v>
      </c>
      <c r="H4321" s="615">
        <v>1</v>
      </c>
      <c r="I4321" s="614">
        <v>1.02</v>
      </c>
      <c r="J4321" s="614">
        <v>1.02</v>
      </c>
    </row>
    <row r="4322" spans="1:10" ht="25.5">
      <c r="A4322" s="600"/>
      <c r="B4322" s="600"/>
      <c r="C4322" s="600"/>
      <c r="D4322" s="600"/>
      <c r="E4322" s="600" t="s">
        <v>13662</v>
      </c>
      <c r="F4322" s="599">
        <v>0</v>
      </c>
      <c r="G4322" s="600" t="s">
        <v>13661</v>
      </c>
      <c r="H4322" s="599">
        <v>0</v>
      </c>
      <c r="I4322" s="600" t="s">
        <v>13660</v>
      </c>
      <c r="J4322" s="599">
        <v>0</v>
      </c>
    </row>
    <row r="4323" spans="1:10" ht="15" thickBot="1">
      <c r="A4323" s="600"/>
      <c r="B4323" s="600"/>
      <c r="C4323" s="600"/>
      <c r="D4323" s="600"/>
      <c r="E4323" s="600" t="s">
        <v>13659</v>
      </c>
      <c r="F4323" s="599">
        <v>0.49</v>
      </c>
      <c r="G4323" s="600"/>
      <c r="H4323" s="683" t="s">
        <v>13658</v>
      </c>
      <c r="I4323" s="683"/>
      <c r="J4323" s="599">
        <v>2.2599999999999998</v>
      </c>
    </row>
    <row r="4324" spans="1:10" ht="0.95" customHeight="1" thickTop="1">
      <c r="A4324" s="598"/>
      <c r="B4324" s="598"/>
      <c r="C4324" s="598"/>
      <c r="D4324" s="598"/>
      <c r="E4324" s="598"/>
      <c r="F4324" s="598"/>
      <c r="G4324" s="598"/>
      <c r="H4324" s="598"/>
      <c r="I4324" s="598"/>
      <c r="J4324" s="598"/>
    </row>
    <row r="4325" spans="1:10" ht="18" customHeight="1">
      <c r="A4325" s="613"/>
      <c r="B4325" s="611" t="s">
        <v>13677</v>
      </c>
      <c r="C4325" s="613" t="s">
        <v>13676</v>
      </c>
      <c r="D4325" s="613" t="s">
        <v>13675</v>
      </c>
      <c r="E4325" s="684" t="s">
        <v>13674</v>
      </c>
      <c r="F4325" s="684"/>
      <c r="G4325" s="612" t="s">
        <v>13673</v>
      </c>
      <c r="H4325" s="611" t="s">
        <v>13672</v>
      </c>
      <c r="I4325" s="611" t="s">
        <v>13671</v>
      </c>
      <c r="J4325" s="611" t="s">
        <v>13670</v>
      </c>
    </row>
    <row r="4326" spans="1:10" ht="36" customHeight="1">
      <c r="A4326" s="609" t="s">
        <v>13669</v>
      </c>
      <c r="B4326" s="610" t="s">
        <v>13682</v>
      </c>
      <c r="C4326" s="609" t="s">
        <v>20</v>
      </c>
      <c r="D4326" s="609" t="s">
        <v>2001</v>
      </c>
      <c r="E4326" s="685" t="s">
        <v>13667</v>
      </c>
      <c r="F4326" s="685"/>
      <c r="G4326" s="608" t="s">
        <v>3</v>
      </c>
      <c r="H4326" s="607">
        <v>1</v>
      </c>
      <c r="I4326" s="606">
        <v>0.4</v>
      </c>
      <c r="J4326" s="606">
        <v>0.4</v>
      </c>
    </row>
    <row r="4327" spans="1:10" ht="24" customHeight="1">
      <c r="A4327" s="604" t="s">
        <v>13666</v>
      </c>
      <c r="B4327" s="605" t="s">
        <v>13679</v>
      </c>
      <c r="C4327" s="604" t="s">
        <v>20</v>
      </c>
      <c r="D4327" s="604" t="s">
        <v>13185</v>
      </c>
      <c r="E4327" s="682" t="s">
        <v>13678</v>
      </c>
      <c r="F4327" s="682"/>
      <c r="G4327" s="603" t="s">
        <v>1</v>
      </c>
      <c r="H4327" s="602">
        <v>1.2799999999999999E-4</v>
      </c>
      <c r="I4327" s="601">
        <v>3139.8</v>
      </c>
      <c r="J4327" s="601">
        <v>0.4</v>
      </c>
    </row>
    <row r="4328" spans="1:10" ht="25.5">
      <c r="A4328" s="600"/>
      <c r="B4328" s="600"/>
      <c r="C4328" s="600"/>
      <c r="D4328" s="600"/>
      <c r="E4328" s="600" t="s">
        <v>13662</v>
      </c>
      <c r="F4328" s="599">
        <v>0</v>
      </c>
      <c r="G4328" s="600" t="s">
        <v>13661</v>
      </c>
      <c r="H4328" s="599">
        <v>0</v>
      </c>
      <c r="I4328" s="600" t="s">
        <v>13660</v>
      </c>
      <c r="J4328" s="599">
        <v>0</v>
      </c>
    </row>
    <row r="4329" spans="1:10" ht="15" thickBot="1">
      <c r="A4329" s="600"/>
      <c r="B4329" s="600"/>
      <c r="C4329" s="600"/>
      <c r="D4329" s="600"/>
      <c r="E4329" s="600" t="s">
        <v>13659</v>
      </c>
      <c r="F4329" s="599">
        <v>0.11</v>
      </c>
      <c r="G4329" s="600"/>
      <c r="H4329" s="683" t="s">
        <v>13658</v>
      </c>
      <c r="I4329" s="683"/>
      <c r="J4329" s="599">
        <v>0.51</v>
      </c>
    </row>
    <row r="4330" spans="1:10" ht="0.95" customHeight="1" thickTop="1">
      <c r="A4330" s="598"/>
      <c r="B4330" s="598"/>
      <c r="C4330" s="598"/>
      <c r="D4330" s="598"/>
      <c r="E4330" s="598"/>
      <c r="F4330" s="598"/>
      <c r="G4330" s="598"/>
      <c r="H4330" s="598"/>
      <c r="I4330" s="598"/>
      <c r="J4330" s="598"/>
    </row>
    <row r="4331" spans="1:10" ht="18" customHeight="1">
      <c r="A4331" s="613"/>
      <c r="B4331" s="611" t="s">
        <v>13677</v>
      </c>
      <c r="C4331" s="613" t="s">
        <v>13676</v>
      </c>
      <c r="D4331" s="613" t="s">
        <v>13675</v>
      </c>
      <c r="E4331" s="684" t="s">
        <v>13674</v>
      </c>
      <c r="F4331" s="684"/>
      <c r="G4331" s="612" t="s">
        <v>13673</v>
      </c>
      <c r="H4331" s="611" t="s">
        <v>13672</v>
      </c>
      <c r="I4331" s="611" t="s">
        <v>13671</v>
      </c>
      <c r="J4331" s="611" t="s">
        <v>13670</v>
      </c>
    </row>
    <row r="4332" spans="1:10" ht="36" customHeight="1">
      <c r="A4332" s="609" t="s">
        <v>13669</v>
      </c>
      <c r="B4332" s="610" t="s">
        <v>13681</v>
      </c>
      <c r="C4332" s="609" t="s">
        <v>20</v>
      </c>
      <c r="D4332" s="609" t="s">
        <v>2002</v>
      </c>
      <c r="E4332" s="685" t="s">
        <v>13667</v>
      </c>
      <c r="F4332" s="685"/>
      <c r="G4332" s="608" t="s">
        <v>3</v>
      </c>
      <c r="H4332" s="607">
        <v>1</v>
      </c>
      <c r="I4332" s="606">
        <v>0.04</v>
      </c>
      <c r="J4332" s="606">
        <v>0.04</v>
      </c>
    </row>
    <row r="4333" spans="1:10" ht="24" customHeight="1">
      <c r="A4333" s="604" t="s">
        <v>13666</v>
      </c>
      <c r="B4333" s="605" t="s">
        <v>13679</v>
      </c>
      <c r="C4333" s="604" t="s">
        <v>20</v>
      </c>
      <c r="D4333" s="604" t="s">
        <v>13185</v>
      </c>
      <c r="E4333" s="682" t="s">
        <v>13678</v>
      </c>
      <c r="F4333" s="682"/>
      <c r="G4333" s="603" t="s">
        <v>1</v>
      </c>
      <c r="H4333" s="602">
        <v>1.5099999999999999E-5</v>
      </c>
      <c r="I4333" s="601">
        <v>3139.8</v>
      </c>
      <c r="J4333" s="601">
        <v>0.04</v>
      </c>
    </row>
    <row r="4334" spans="1:10" ht="25.5">
      <c r="A4334" s="600"/>
      <c r="B4334" s="600"/>
      <c r="C4334" s="600"/>
      <c r="D4334" s="600"/>
      <c r="E4334" s="600" t="s">
        <v>13662</v>
      </c>
      <c r="F4334" s="599">
        <v>0</v>
      </c>
      <c r="G4334" s="600" t="s">
        <v>13661</v>
      </c>
      <c r="H4334" s="599">
        <v>0</v>
      </c>
      <c r="I4334" s="600" t="s">
        <v>13660</v>
      </c>
      <c r="J4334" s="599">
        <v>0</v>
      </c>
    </row>
    <row r="4335" spans="1:10" ht="15" thickBot="1">
      <c r="A4335" s="600"/>
      <c r="B4335" s="600"/>
      <c r="C4335" s="600"/>
      <c r="D4335" s="600"/>
      <c r="E4335" s="600" t="s">
        <v>13659</v>
      </c>
      <c r="F4335" s="599">
        <v>0.01</v>
      </c>
      <c r="G4335" s="600"/>
      <c r="H4335" s="683" t="s">
        <v>13658</v>
      </c>
      <c r="I4335" s="683"/>
      <c r="J4335" s="599">
        <v>0.05</v>
      </c>
    </row>
    <row r="4336" spans="1:10" ht="0.95" customHeight="1" thickTop="1">
      <c r="A4336" s="598"/>
      <c r="B4336" s="598"/>
      <c r="C4336" s="598"/>
      <c r="D4336" s="598"/>
      <c r="E4336" s="598"/>
      <c r="F4336" s="598"/>
      <c r="G4336" s="598"/>
      <c r="H4336" s="598"/>
      <c r="I4336" s="598"/>
      <c r="J4336" s="598"/>
    </row>
    <row r="4337" spans="1:10" ht="18" customHeight="1">
      <c r="A4337" s="613"/>
      <c r="B4337" s="611" t="s">
        <v>13677</v>
      </c>
      <c r="C4337" s="613" t="s">
        <v>13676</v>
      </c>
      <c r="D4337" s="613" t="s">
        <v>13675</v>
      </c>
      <c r="E4337" s="684" t="s">
        <v>13674</v>
      </c>
      <c r="F4337" s="684"/>
      <c r="G4337" s="612" t="s">
        <v>13673</v>
      </c>
      <c r="H4337" s="611" t="s">
        <v>13672</v>
      </c>
      <c r="I4337" s="611" t="s">
        <v>13671</v>
      </c>
      <c r="J4337" s="611" t="s">
        <v>13670</v>
      </c>
    </row>
    <row r="4338" spans="1:10" ht="36" customHeight="1">
      <c r="A4338" s="609" t="s">
        <v>13669</v>
      </c>
      <c r="B4338" s="610" t="s">
        <v>13680</v>
      </c>
      <c r="C4338" s="609" t="s">
        <v>20</v>
      </c>
      <c r="D4338" s="609" t="s">
        <v>2003</v>
      </c>
      <c r="E4338" s="685" t="s">
        <v>13667</v>
      </c>
      <c r="F4338" s="685"/>
      <c r="G4338" s="608" t="s">
        <v>3</v>
      </c>
      <c r="H4338" s="607">
        <v>1</v>
      </c>
      <c r="I4338" s="606">
        <v>0.31</v>
      </c>
      <c r="J4338" s="606">
        <v>0.31</v>
      </c>
    </row>
    <row r="4339" spans="1:10" ht="24" customHeight="1">
      <c r="A4339" s="604" t="s">
        <v>13666</v>
      </c>
      <c r="B4339" s="605" t="s">
        <v>13679</v>
      </c>
      <c r="C4339" s="604" t="s">
        <v>20</v>
      </c>
      <c r="D4339" s="604" t="s">
        <v>13185</v>
      </c>
      <c r="E4339" s="682" t="s">
        <v>13678</v>
      </c>
      <c r="F4339" s="682"/>
      <c r="G4339" s="603" t="s">
        <v>1</v>
      </c>
      <c r="H4339" s="602">
        <v>1E-4</v>
      </c>
      <c r="I4339" s="601">
        <v>3139.8</v>
      </c>
      <c r="J4339" s="601">
        <v>0.31</v>
      </c>
    </row>
    <row r="4340" spans="1:10" ht="25.5">
      <c r="A4340" s="600"/>
      <c r="B4340" s="600"/>
      <c r="C4340" s="600"/>
      <c r="D4340" s="600"/>
      <c r="E4340" s="600" t="s">
        <v>13662</v>
      </c>
      <c r="F4340" s="599">
        <v>0</v>
      </c>
      <c r="G4340" s="600" t="s">
        <v>13661</v>
      </c>
      <c r="H4340" s="599">
        <v>0</v>
      </c>
      <c r="I4340" s="600" t="s">
        <v>13660</v>
      </c>
      <c r="J4340" s="599">
        <v>0</v>
      </c>
    </row>
    <row r="4341" spans="1:10" ht="15" thickBot="1">
      <c r="A4341" s="600"/>
      <c r="B4341" s="600"/>
      <c r="C4341" s="600"/>
      <c r="D4341" s="600"/>
      <c r="E4341" s="600" t="s">
        <v>13659</v>
      </c>
      <c r="F4341" s="599">
        <v>0.08</v>
      </c>
      <c r="G4341" s="600"/>
      <c r="H4341" s="683" t="s">
        <v>13658</v>
      </c>
      <c r="I4341" s="683"/>
      <c r="J4341" s="599">
        <v>0.39</v>
      </c>
    </row>
    <row r="4342" spans="1:10" ht="0.95" customHeight="1" thickTop="1">
      <c r="A4342" s="598"/>
      <c r="B4342" s="598"/>
      <c r="C4342" s="598"/>
      <c r="D4342" s="598"/>
      <c r="E4342" s="598"/>
      <c r="F4342" s="598"/>
      <c r="G4342" s="598"/>
      <c r="H4342" s="598"/>
      <c r="I4342" s="598"/>
      <c r="J4342" s="598"/>
    </row>
    <row r="4343" spans="1:10" ht="18" customHeight="1">
      <c r="A4343" s="613"/>
      <c r="B4343" s="611" t="s">
        <v>13677</v>
      </c>
      <c r="C4343" s="613" t="s">
        <v>13676</v>
      </c>
      <c r="D4343" s="613" t="s">
        <v>13675</v>
      </c>
      <c r="E4343" s="684" t="s">
        <v>13674</v>
      </c>
      <c r="F4343" s="684"/>
      <c r="G4343" s="612" t="s">
        <v>13673</v>
      </c>
      <c r="H4343" s="611" t="s">
        <v>13672</v>
      </c>
      <c r="I4343" s="611" t="s">
        <v>13671</v>
      </c>
      <c r="J4343" s="611" t="s">
        <v>13670</v>
      </c>
    </row>
    <row r="4344" spans="1:10" ht="36" customHeight="1">
      <c r="A4344" s="609" t="s">
        <v>13669</v>
      </c>
      <c r="B4344" s="610" t="s">
        <v>13668</v>
      </c>
      <c r="C4344" s="609" t="s">
        <v>20</v>
      </c>
      <c r="D4344" s="609" t="s">
        <v>2004</v>
      </c>
      <c r="E4344" s="685" t="s">
        <v>13667</v>
      </c>
      <c r="F4344" s="685"/>
      <c r="G4344" s="608" t="s">
        <v>3</v>
      </c>
      <c r="H4344" s="607">
        <v>1</v>
      </c>
      <c r="I4344" s="606">
        <v>1.02</v>
      </c>
      <c r="J4344" s="606">
        <v>1.02</v>
      </c>
    </row>
    <row r="4345" spans="1:10" ht="24" customHeight="1">
      <c r="A4345" s="604" t="s">
        <v>13666</v>
      </c>
      <c r="B4345" s="605" t="s">
        <v>13665</v>
      </c>
      <c r="C4345" s="604" t="s">
        <v>20</v>
      </c>
      <c r="D4345" s="604" t="s">
        <v>10042</v>
      </c>
      <c r="E4345" s="682" t="s">
        <v>13664</v>
      </c>
      <c r="F4345" s="682"/>
      <c r="G4345" s="603" t="s">
        <v>13663</v>
      </c>
      <c r="H4345" s="602">
        <v>1.25</v>
      </c>
      <c r="I4345" s="601">
        <v>0.82</v>
      </c>
      <c r="J4345" s="601">
        <v>1.02</v>
      </c>
    </row>
    <row r="4346" spans="1:10" ht="25.5">
      <c r="A4346" s="600"/>
      <c r="B4346" s="600"/>
      <c r="C4346" s="600"/>
      <c r="D4346" s="600"/>
      <c r="E4346" s="600" t="s">
        <v>13662</v>
      </c>
      <c r="F4346" s="599">
        <v>0</v>
      </c>
      <c r="G4346" s="600" t="s">
        <v>13661</v>
      </c>
      <c r="H4346" s="599">
        <v>0</v>
      </c>
      <c r="I4346" s="600" t="s">
        <v>13660</v>
      </c>
      <c r="J4346" s="599">
        <v>0</v>
      </c>
    </row>
    <row r="4347" spans="1:10" ht="15" thickBot="1">
      <c r="A4347" s="600"/>
      <c r="B4347" s="600"/>
      <c r="C4347" s="600"/>
      <c r="D4347" s="600"/>
      <c r="E4347" s="600" t="s">
        <v>13659</v>
      </c>
      <c r="F4347" s="599">
        <v>0.28000000000000003</v>
      </c>
      <c r="G4347" s="600"/>
      <c r="H4347" s="683" t="s">
        <v>13658</v>
      </c>
      <c r="I4347" s="683"/>
      <c r="J4347" s="599">
        <v>1.3</v>
      </c>
    </row>
    <row r="4348" spans="1:10" ht="0.95" customHeight="1" thickTop="1">
      <c r="A4348" s="598"/>
      <c r="B4348" s="598"/>
      <c r="C4348" s="598"/>
      <c r="D4348" s="598"/>
      <c r="E4348" s="598"/>
      <c r="F4348" s="598"/>
      <c r="G4348" s="598"/>
      <c r="H4348" s="598"/>
      <c r="I4348" s="598"/>
      <c r="J4348" s="598"/>
    </row>
    <row r="4349" spans="1:10">
      <c r="A4349" s="597"/>
      <c r="B4349" s="597"/>
      <c r="C4349" s="597"/>
      <c r="D4349" s="596"/>
      <c r="E4349" s="596"/>
      <c r="F4349" s="596"/>
      <c r="G4349" s="596"/>
      <c r="H4349" s="596"/>
      <c r="I4349" s="596"/>
      <c r="J4349" s="596"/>
    </row>
    <row r="4350" spans="1:10">
      <c r="A4350" s="595"/>
      <c r="B4350" s="595"/>
      <c r="C4350" s="595"/>
      <c r="D4350" s="594"/>
      <c r="E4350" s="593"/>
      <c r="F4350" s="679"/>
      <c r="G4350" s="680"/>
      <c r="H4350" s="681"/>
      <c r="I4350" s="680"/>
      <c r="J4350" s="680"/>
    </row>
    <row r="4351" spans="1:10">
      <c r="A4351" s="595"/>
      <c r="B4351" s="595"/>
      <c r="C4351" s="595"/>
      <c r="D4351" s="594"/>
      <c r="E4351" s="593"/>
      <c r="F4351" s="679"/>
      <c r="G4351" s="680"/>
      <c r="H4351" s="681"/>
      <c r="I4351" s="680"/>
      <c r="J4351" s="680"/>
    </row>
    <row r="4352" spans="1:10">
      <c r="A4352" s="595"/>
      <c r="B4352" s="595"/>
      <c r="C4352" s="595"/>
      <c r="D4352" s="594"/>
      <c r="E4352" s="593"/>
      <c r="F4352" s="679"/>
      <c r="G4352" s="680"/>
      <c r="H4352" s="681"/>
      <c r="I4352" s="680"/>
      <c r="J4352" s="680"/>
    </row>
    <row r="4353" spans="1:10">
      <c r="A4353" s="592"/>
      <c r="B4353" s="592"/>
      <c r="C4353" s="592"/>
      <c r="D4353" s="591"/>
      <c r="E4353" s="591"/>
      <c r="F4353" s="591"/>
      <c r="G4353" s="591"/>
      <c r="H4353" s="591"/>
      <c r="I4353" s="591"/>
      <c r="J4353" s="591"/>
    </row>
    <row r="4354" spans="1:10">
      <c r="A4354" s="592"/>
      <c r="B4354" s="592"/>
      <c r="C4354" s="592"/>
      <c r="D4354" s="591"/>
      <c r="E4354" s="591"/>
      <c r="F4354" s="591"/>
      <c r="G4354" s="591"/>
      <c r="H4354" s="591"/>
      <c r="I4354" s="591"/>
      <c r="J4354" s="591"/>
    </row>
  </sheetData>
  <mergeCells count="3420">
    <mergeCell ref="C1:D1"/>
    <mergeCell ref="E1:F1"/>
    <mergeCell ref="G1:H1"/>
    <mergeCell ref="I1:J1"/>
    <mergeCell ref="C2:D2"/>
    <mergeCell ref="E2:F2"/>
    <mergeCell ref="G2:H2"/>
    <mergeCell ref="I2:J2"/>
    <mergeCell ref="E19:F19"/>
    <mergeCell ref="E20:F20"/>
    <mergeCell ref="E21:F21"/>
    <mergeCell ref="E22:F22"/>
    <mergeCell ref="E23:F23"/>
    <mergeCell ref="H25:I25"/>
    <mergeCell ref="E49:F49"/>
    <mergeCell ref="E50:F50"/>
    <mergeCell ref="E51:F51"/>
    <mergeCell ref="E52:F52"/>
    <mergeCell ref="H54:I54"/>
    <mergeCell ref="E9:F9"/>
    <mergeCell ref="E10:F10"/>
    <mergeCell ref="E11:F11"/>
    <mergeCell ref="A3:J3"/>
    <mergeCell ref="A4:J4"/>
    <mergeCell ref="E5:F5"/>
    <mergeCell ref="E6:F6"/>
    <mergeCell ref="E7:F7"/>
    <mergeCell ref="E8:F8"/>
    <mergeCell ref="E65:F65"/>
    <mergeCell ref="E66:F66"/>
    <mergeCell ref="E67:F67"/>
    <mergeCell ref="E68:F68"/>
    <mergeCell ref="E93:F93"/>
    <mergeCell ref="H95:I95"/>
    <mergeCell ref="E97:F97"/>
    <mergeCell ref="E98:F98"/>
    <mergeCell ref="E99:F99"/>
    <mergeCell ref="E12:F12"/>
    <mergeCell ref="E13:F13"/>
    <mergeCell ref="H15:I15"/>
    <mergeCell ref="E17:F17"/>
    <mergeCell ref="E18:F18"/>
    <mergeCell ref="E41:F41"/>
    <mergeCell ref="E42:F42"/>
    <mergeCell ref="E43:F43"/>
    <mergeCell ref="E44:F44"/>
    <mergeCell ref="H46:I46"/>
    <mergeCell ref="E48:F48"/>
    <mergeCell ref="E33:F33"/>
    <mergeCell ref="H35:I35"/>
    <mergeCell ref="E37:F37"/>
    <mergeCell ref="E38:F38"/>
    <mergeCell ref="E39:F39"/>
    <mergeCell ref="E40:F40"/>
    <mergeCell ref="E27:F27"/>
    <mergeCell ref="E28:F28"/>
    <mergeCell ref="E29:F29"/>
    <mergeCell ref="E30:F30"/>
    <mergeCell ref="E31:F31"/>
    <mergeCell ref="E32:F32"/>
    <mergeCell ref="H112:I112"/>
    <mergeCell ref="E114:F114"/>
    <mergeCell ref="E137:F137"/>
    <mergeCell ref="E138:F138"/>
    <mergeCell ref="E139:F139"/>
    <mergeCell ref="H141:I141"/>
    <mergeCell ref="E143:F143"/>
    <mergeCell ref="E56:F56"/>
    <mergeCell ref="E57:F57"/>
    <mergeCell ref="E58:F58"/>
    <mergeCell ref="E59:F59"/>
    <mergeCell ref="E60:F60"/>
    <mergeCell ref="E85:F85"/>
    <mergeCell ref="H87:I87"/>
    <mergeCell ref="E89:F89"/>
    <mergeCell ref="E90:F90"/>
    <mergeCell ref="E91:F91"/>
    <mergeCell ref="E92:F92"/>
    <mergeCell ref="H78:I78"/>
    <mergeCell ref="E80:F80"/>
    <mergeCell ref="E81:F81"/>
    <mergeCell ref="E82:F82"/>
    <mergeCell ref="E83:F83"/>
    <mergeCell ref="E84:F84"/>
    <mergeCell ref="H70:I70"/>
    <mergeCell ref="E72:F72"/>
    <mergeCell ref="E73:F73"/>
    <mergeCell ref="E74:F74"/>
    <mergeCell ref="E75:F75"/>
    <mergeCell ref="E76:F76"/>
    <mergeCell ref="H62:I62"/>
    <mergeCell ref="E64:F64"/>
    <mergeCell ref="E179:F179"/>
    <mergeCell ref="E180:F180"/>
    <mergeCell ref="E181:F181"/>
    <mergeCell ref="E182:F182"/>
    <mergeCell ref="E183:F183"/>
    <mergeCell ref="E100:F100"/>
    <mergeCell ref="E101:F101"/>
    <mergeCell ref="H103:I103"/>
    <mergeCell ref="E105:F105"/>
    <mergeCell ref="E106:F106"/>
    <mergeCell ref="H130:I130"/>
    <mergeCell ref="E132:F132"/>
    <mergeCell ref="E133:F133"/>
    <mergeCell ref="E134:F134"/>
    <mergeCell ref="E135:F135"/>
    <mergeCell ref="E136:F136"/>
    <mergeCell ref="E123:F123"/>
    <mergeCell ref="E124:F124"/>
    <mergeCell ref="E125:F125"/>
    <mergeCell ref="E126:F126"/>
    <mergeCell ref="E127:F127"/>
    <mergeCell ref="E128:F128"/>
    <mergeCell ref="E115:F115"/>
    <mergeCell ref="E116:F116"/>
    <mergeCell ref="E117:F117"/>
    <mergeCell ref="E118:F118"/>
    <mergeCell ref="E119:F119"/>
    <mergeCell ref="H121:I121"/>
    <mergeCell ref="E107:F107"/>
    <mergeCell ref="E108:F108"/>
    <mergeCell ref="E109:F109"/>
    <mergeCell ref="E110:F110"/>
    <mergeCell ref="E144:F144"/>
    <mergeCell ref="E145:F145"/>
    <mergeCell ref="E146:F146"/>
    <mergeCell ref="E147:F147"/>
    <mergeCell ref="E148:F148"/>
    <mergeCell ref="E171:F171"/>
    <mergeCell ref="E172:F172"/>
    <mergeCell ref="H174:I174"/>
    <mergeCell ref="E176:F176"/>
    <mergeCell ref="E177:F177"/>
    <mergeCell ref="E178:F178"/>
    <mergeCell ref="E165:F165"/>
    <mergeCell ref="E166:F166"/>
    <mergeCell ref="E167:F167"/>
    <mergeCell ref="E168:F168"/>
    <mergeCell ref="E169:F169"/>
    <mergeCell ref="E170:F170"/>
    <mergeCell ref="E157:F157"/>
    <mergeCell ref="E158:F158"/>
    <mergeCell ref="E159:F159"/>
    <mergeCell ref="E160:F160"/>
    <mergeCell ref="E161:F161"/>
    <mergeCell ref="H163:I163"/>
    <mergeCell ref="E149:F149"/>
    <mergeCell ref="E150:F150"/>
    <mergeCell ref="H152:I152"/>
    <mergeCell ref="E154:F154"/>
    <mergeCell ref="E155:F155"/>
    <mergeCell ref="E156:F156"/>
    <mergeCell ref="E199:F199"/>
    <mergeCell ref="E200:F200"/>
    <mergeCell ref="E201:F201"/>
    <mergeCell ref="E202:F202"/>
    <mergeCell ref="E203:F203"/>
    <mergeCell ref="E204:F204"/>
    <mergeCell ref="E191:F191"/>
    <mergeCell ref="E192:F192"/>
    <mergeCell ref="E193:F193"/>
    <mergeCell ref="E194:F194"/>
    <mergeCell ref="H196:I196"/>
    <mergeCell ref="E198:F198"/>
    <mergeCell ref="E221:F221"/>
    <mergeCell ref="E222:F222"/>
    <mergeCell ref="E223:F223"/>
    <mergeCell ref="E224:F224"/>
    <mergeCell ref="E225:F225"/>
    <mergeCell ref="E243:F243"/>
    <mergeCell ref="E244:F244"/>
    <mergeCell ref="E245:F245"/>
    <mergeCell ref="E246:F246"/>
    <mergeCell ref="E233:F233"/>
    <mergeCell ref="E234:F234"/>
    <mergeCell ref="E235:F235"/>
    <mergeCell ref="E236:F236"/>
    <mergeCell ref="E237:F237"/>
    <mergeCell ref="E238:F238"/>
    <mergeCell ref="H262:I262"/>
    <mergeCell ref="E264:F264"/>
    <mergeCell ref="E265:F265"/>
    <mergeCell ref="E266:F266"/>
    <mergeCell ref="E267:F267"/>
    <mergeCell ref="H185:I185"/>
    <mergeCell ref="E187:F187"/>
    <mergeCell ref="E188:F188"/>
    <mergeCell ref="E189:F189"/>
    <mergeCell ref="E190:F190"/>
    <mergeCell ref="E213:F213"/>
    <mergeCell ref="E214:F214"/>
    <mergeCell ref="E215:F215"/>
    <mergeCell ref="E216:F216"/>
    <mergeCell ref="H218:I218"/>
    <mergeCell ref="E220:F220"/>
    <mergeCell ref="E205:F205"/>
    <mergeCell ref="H207:I207"/>
    <mergeCell ref="E209:F209"/>
    <mergeCell ref="E210:F210"/>
    <mergeCell ref="E211:F211"/>
    <mergeCell ref="E212:F212"/>
    <mergeCell ref="E287:F287"/>
    <mergeCell ref="E288:F288"/>
    <mergeCell ref="E275:F275"/>
    <mergeCell ref="E276:F276"/>
    <mergeCell ref="E277:F277"/>
    <mergeCell ref="E278:F278"/>
    <mergeCell ref="E279:F279"/>
    <mergeCell ref="E280:F280"/>
    <mergeCell ref="E303:F303"/>
    <mergeCell ref="E304:F304"/>
    <mergeCell ref="H306:I306"/>
    <mergeCell ref="E308:F308"/>
    <mergeCell ref="E309:F309"/>
    <mergeCell ref="E226:F226"/>
    <mergeCell ref="E227:F227"/>
    <mergeCell ref="H229:I229"/>
    <mergeCell ref="E231:F231"/>
    <mergeCell ref="E232:F232"/>
    <mergeCell ref="E255:F255"/>
    <mergeCell ref="E256:F256"/>
    <mergeCell ref="E257:F257"/>
    <mergeCell ref="E258:F258"/>
    <mergeCell ref="E259:F259"/>
    <mergeCell ref="E260:F260"/>
    <mergeCell ref="E247:F247"/>
    <mergeCell ref="E248:F248"/>
    <mergeCell ref="E249:F249"/>
    <mergeCell ref="H251:I251"/>
    <mergeCell ref="E253:F253"/>
    <mergeCell ref="E254:F254"/>
    <mergeCell ref="H240:I240"/>
    <mergeCell ref="E242:F242"/>
    <mergeCell ref="E315:F315"/>
    <mergeCell ref="H317:I317"/>
    <mergeCell ref="E319:F319"/>
    <mergeCell ref="E320:F320"/>
    <mergeCell ref="E321:F321"/>
    <mergeCell ref="E322:F322"/>
    <mergeCell ref="E345:F345"/>
    <mergeCell ref="E346:F346"/>
    <mergeCell ref="E347:F347"/>
    <mergeCell ref="H349:I349"/>
    <mergeCell ref="E351:F351"/>
    <mergeCell ref="E268:F268"/>
    <mergeCell ref="E269:F269"/>
    <mergeCell ref="E270:F270"/>
    <mergeCell ref="E271:F271"/>
    <mergeCell ref="H273:I273"/>
    <mergeCell ref="E297:F297"/>
    <mergeCell ref="E298:F298"/>
    <mergeCell ref="E299:F299"/>
    <mergeCell ref="E300:F300"/>
    <mergeCell ref="E301:F301"/>
    <mergeCell ref="E302:F302"/>
    <mergeCell ref="E289:F289"/>
    <mergeCell ref="E290:F290"/>
    <mergeCell ref="E291:F291"/>
    <mergeCell ref="E292:F292"/>
    <mergeCell ref="E293:F293"/>
    <mergeCell ref="H295:I295"/>
    <mergeCell ref="E281:F281"/>
    <mergeCell ref="E282:F282"/>
    <mergeCell ref="H284:I284"/>
    <mergeCell ref="E286:F286"/>
    <mergeCell ref="H360:I360"/>
    <mergeCell ref="E362:F362"/>
    <mergeCell ref="E363:F363"/>
    <mergeCell ref="E364:F364"/>
    <mergeCell ref="E387:F387"/>
    <mergeCell ref="E388:F388"/>
    <mergeCell ref="E389:F389"/>
    <mergeCell ref="E390:F390"/>
    <mergeCell ref="E391:F391"/>
    <mergeCell ref="E310:F310"/>
    <mergeCell ref="E311:F311"/>
    <mergeCell ref="E312:F312"/>
    <mergeCell ref="E313:F313"/>
    <mergeCell ref="E314:F314"/>
    <mergeCell ref="H338:I338"/>
    <mergeCell ref="E340:F340"/>
    <mergeCell ref="E341:F341"/>
    <mergeCell ref="E342:F342"/>
    <mergeCell ref="E343:F343"/>
    <mergeCell ref="E344:F344"/>
    <mergeCell ref="E331:F331"/>
    <mergeCell ref="E332:F332"/>
    <mergeCell ref="E333:F333"/>
    <mergeCell ref="E334:F334"/>
    <mergeCell ref="E335:F335"/>
    <mergeCell ref="E336:F336"/>
    <mergeCell ref="E323:F323"/>
    <mergeCell ref="E324:F324"/>
    <mergeCell ref="E325:F325"/>
    <mergeCell ref="E326:F326"/>
    <mergeCell ref="H328:I328"/>
    <mergeCell ref="E330:F330"/>
    <mergeCell ref="H404:I404"/>
    <mergeCell ref="E406:F406"/>
    <mergeCell ref="E429:F429"/>
    <mergeCell ref="E430:F430"/>
    <mergeCell ref="E431:F431"/>
    <mergeCell ref="E432:F432"/>
    <mergeCell ref="E433:F433"/>
    <mergeCell ref="E352:F352"/>
    <mergeCell ref="E353:F353"/>
    <mergeCell ref="E354:F354"/>
    <mergeCell ref="E355:F355"/>
    <mergeCell ref="E356:F356"/>
    <mergeCell ref="E379:F379"/>
    <mergeCell ref="E380:F380"/>
    <mergeCell ref="H382:I382"/>
    <mergeCell ref="E384:F384"/>
    <mergeCell ref="E385:F385"/>
    <mergeCell ref="E386:F386"/>
    <mergeCell ref="E373:F373"/>
    <mergeCell ref="E374:F374"/>
    <mergeCell ref="E375:F375"/>
    <mergeCell ref="E376:F376"/>
    <mergeCell ref="E377:F377"/>
    <mergeCell ref="E378:F378"/>
    <mergeCell ref="E365:F365"/>
    <mergeCell ref="E366:F366"/>
    <mergeCell ref="E367:F367"/>
    <mergeCell ref="E368:F368"/>
    <mergeCell ref="E369:F369"/>
    <mergeCell ref="H371:I371"/>
    <mergeCell ref="E357:F357"/>
    <mergeCell ref="E358:F358"/>
    <mergeCell ref="E471:F471"/>
    <mergeCell ref="E472:F472"/>
    <mergeCell ref="E473:F473"/>
    <mergeCell ref="E474:F474"/>
    <mergeCell ref="E475:F475"/>
    <mergeCell ref="H393:I393"/>
    <mergeCell ref="E395:F395"/>
    <mergeCell ref="E396:F396"/>
    <mergeCell ref="E397:F397"/>
    <mergeCell ref="E398:F398"/>
    <mergeCell ref="E421:F421"/>
    <mergeCell ref="E422:F422"/>
    <mergeCell ref="E423:F423"/>
    <mergeCell ref="E424:F424"/>
    <mergeCell ref="H426:I426"/>
    <mergeCell ref="E428:F428"/>
    <mergeCell ref="E413:F413"/>
    <mergeCell ref="H415:I415"/>
    <mergeCell ref="E417:F417"/>
    <mergeCell ref="E418:F418"/>
    <mergeCell ref="E419:F419"/>
    <mergeCell ref="E420:F420"/>
    <mergeCell ref="E407:F407"/>
    <mergeCell ref="E408:F408"/>
    <mergeCell ref="E409:F409"/>
    <mergeCell ref="E410:F410"/>
    <mergeCell ref="E411:F411"/>
    <mergeCell ref="E412:F412"/>
    <mergeCell ref="E399:F399"/>
    <mergeCell ref="E400:F400"/>
    <mergeCell ref="E401:F401"/>
    <mergeCell ref="E402:F402"/>
    <mergeCell ref="E434:F434"/>
    <mergeCell ref="E435:F435"/>
    <mergeCell ref="E444:F444"/>
    <mergeCell ref="E445:F445"/>
    <mergeCell ref="E454:F454"/>
    <mergeCell ref="E463:F463"/>
    <mergeCell ref="E464:F464"/>
    <mergeCell ref="E465:F465"/>
    <mergeCell ref="H467:I467"/>
    <mergeCell ref="E469:F469"/>
    <mergeCell ref="E470:F470"/>
    <mergeCell ref="E455:F455"/>
    <mergeCell ref="H457:I457"/>
    <mergeCell ref="E459:F459"/>
    <mergeCell ref="E460:F460"/>
    <mergeCell ref="E461:F461"/>
    <mergeCell ref="E462:F462"/>
    <mergeCell ref="H447:I447"/>
    <mergeCell ref="E449:F449"/>
    <mergeCell ref="E450:F450"/>
    <mergeCell ref="E451:F451"/>
    <mergeCell ref="E452:F452"/>
    <mergeCell ref="E453:F453"/>
    <mergeCell ref="H437:I437"/>
    <mergeCell ref="E439:F439"/>
    <mergeCell ref="E440:F440"/>
    <mergeCell ref="E441:F441"/>
    <mergeCell ref="E442:F442"/>
    <mergeCell ref="E443:F443"/>
    <mergeCell ref="E491:F491"/>
    <mergeCell ref="E492:F492"/>
    <mergeCell ref="E493:F493"/>
    <mergeCell ref="E494:F494"/>
    <mergeCell ref="E495:F495"/>
    <mergeCell ref="H497:I497"/>
    <mergeCell ref="E483:F483"/>
    <mergeCell ref="E484:F484"/>
    <mergeCell ref="H486:I486"/>
    <mergeCell ref="E488:F488"/>
    <mergeCell ref="E489:F489"/>
    <mergeCell ref="E490:F490"/>
    <mergeCell ref="E513:F513"/>
    <mergeCell ref="E514:F514"/>
    <mergeCell ref="E515:F515"/>
    <mergeCell ref="E516:F516"/>
    <mergeCell ref="E517:F517"/>
    <mergeCell ref="E535:F535"/>
    <mergeCell ref="E536:F536"/>
    <mergeCell ref="E537:F537"/>
    <mergeCell ref="E538:F538"/>
    <mergeCell ref="E525:F525"/>
    <mergeCell ref="E526:F526"/>
    <mergeCell ref="E527:F527"/>
    <mergeCell ref="E528:F528"/>
    <mergeCell ref="H530:I530"/>
    <mergeCell ref="E532:F532"/>
    <mergeCell ref="E555:F555"/>
    <mergeCell ref="E556:F556"/>
    <mergeCell ref="E557:F557"/>
    <mergeCell ref="E558:F558"/>
    <mergeCell ref="E559:F559"/>
    <mergeCell ref="H477:I477"/>
    <mergeCell ref="E479:F479"/>
    <mergeCell ref="E480:F480"/>
    <mergeCell ref="E481:F481"/>
    <mergeCell ref="E482:F482"/>
    <mergeCell ref="E505:F505"/>
    <mergeCell ref="E506:F506"/>
    <mergeCell ref="H508:I508"/>
    <mergeCell ref="E510:F510"/>
    <mergeCell ref="E511:F511"/>
    <mergeCell ref="E512:F512"/>
    <mergeCell ref="E499:F499"/>
    <mergeCell ref="E500:F500"/>
    <mergeCell ref="E501:F501"/>
    <mergeCell ref="E502:F502"/>
    <mergeCell ref="E503:F503"/>
    <mergeCell ref="E504:F504"/>
    <mergeCell ref="E579:F579"/>
    <mergeCell ref="E580:F580"/>
    <mergeCell ref="E567:F567"/>
    <mergeCell ref="E568:F568"/>
    <mergeCell ref="E569:F569"/>
    <mergeCell ref="E570:F570"/>
    <mergeCell ref="H572:I572"/>
    <mergeCell ref="E574:F574"/>
    <mergeCell ref="E597:F597"/>
    <mergeCell ref="E598:F598"/>
    <mergeCell ref="E599:F599"/>
    <mergeCell ref="E600:F600"/>
    <mergeCell ref="E601:F601"/>
    <mergeCell ref="H519:I519"/>
    <mergeCell ref="E521:F521"/>
    <mergeCell ref="E522:F522"/>
    <mergeCell ref="E523:F523"/>
    <mergeCell ref="E524:F524"/>
    <mergeCell ref="E547:F547"/>
    <mergeCell ref="E548:F548"/>
    <mergeCell ref="E549:F549"/>
    <mergeCell ref="H551:I551"/>
    <mergeCell ref="E553:F553"/>
    <mergeCell ref="E554:F554"/>
    <mergeCell ref="H540:I540"/>
    <mergeCell ref="E542:F542"/>
    <mergeCell ref="E543:F543"/>
    <mergeCell ref="E544:F544"/>
    <mergeCell ref="E545:F545"/>
    <mergeCell ref="E546:F546"/>
    <mergeCell ref="E533:F533"/>
    <mergeCell ref="E534:F534"/>
    <mergeCell ref="E609:F609"/>
    <mergeCell ref="E610:F610"/>
    <mergeCell ref="E611:F611"/>
    <mergeCell ref="E612:F612"/>
    <mergeCell ref="H614:I614"/>
    <mergeCell ref="E616:F616"/>
    <mergeCell ref="E639:F639"/>
    <mergeCell ref="H641:I641"/>
    <mergeCell ref="E643:F643"/>
    <mergeCell ref="E644:F644"/>
    <mergeCell ref="E645:F645"/>
    <mergeCell ref="H561:I561"/>
    <mergeCell ref="E563:F563"/>
    <mergeCell ref="E564:F564"/>
    <mergeCell ref="E565:F565"/>
    <mergeCell ref="E566:F566"/>
    <mergeCell ref="E589:F589"/>
    <mergeCell ref="E590:F590"/>
    <mergeCell ref="E591:F591"/>
    <mergeCell ref="H593:I593"/>
    <mergeCell ref="E595:F595"/>
    <mergeCell ref="E596:F596"/>
    <mergeCell ref="H582:I582"/>
    <mergeCell ref="E584:F584"/>
    <mergeCell ref="E585:F585"/>
    <mergeCell ref="E586:F586"/>
    <mergeCell ref="E587:F587"/>
    <mergeCell ref="E588:F588"/>
    <mergeCell ref="E575:F575"/>
    <mergeCell ref="E576:F576"/>
    <mergeCell ref="E577:F577"/>
    <mergeCell ref="E578:F578"/>
    <mergeCell ref="E655:F655"/>
    <mergeCell ref="E656:F656"/>
    <mergeCell ref="E657:F657"/>
    <mergeCell ref="H659:I659"/>
    <mergeCell ref="E683:F683"/>
    <mergeCell ref="E684:F684"/>
    <mergeCell ref="E685:F685"/>
    <mergeCell ref="E686:F686"/>
    <mergeCell ref="H688:I688"/>
    <mergeCell ref="H603:I603"/>
    <mergeCell ref="E605:F605"/>
    <mergeCell ref="E606:F606"/>
    <mergeCell ref="E607:F607"/>
    <mergeCell ref="E608:F608"/>
    <mergeCell ref="E633:F633"/>
    <mergeCell ref="E634:F634"/>
    <mergeCell ref="E635:F635"/>
    <mergeCell ref="E636:F636"/>
    <mergeCell ref="E637:F637"/>
    <mergeCell ref="E638:F638"/>
    <mergeCell ref="E625:F625"/>
    <mergeCell ref="E626:F626"/>
    <mergeCell ref="E627:F627"/>
    <mergeCell ref="E628:F628"/>
    <mergeCell ref="E629:F629"/>
    <mergeCell ref="H631:I631"/>
    <mergeCell ref="E617:F617"/>
    <mergeCell ref="E618:F618"/>
    <mergeCell ref="E619:F619"/>
    <mergeCell ref="E620:F620"/>
    <mergeCell ref="E621:F621"/>
    <mergeCell ref="H623:I623"/>
    <mergeCell ref="E700:F700"/>
    <mergeCell ref="H702:I702"/>
    <mergeCell ref="E729:F729"/>
    <mergeCell ref="E730:F730"/>
    <mergeCell ref="E731:F731"/>
    <mergeCell ref="E732:F732"/>
    <mergeCell ref="E733:F733"/>
    <mergeCell ref="E646:F646"/>
    <mergeCell ref="E647:F647"/>
    <mergeCell ref="E648:F648"/>
    <mergeCell ref="H650:I650"/>
    <mergeCell ref="E652:F652"/>
    <mergeCell ref="E675:F675"/>
    <mergeCell ref="H677:I677"/>
    <mergeCell ref="E679:F679"/>
    <mergeCell ref="E680:F680"/>
    <mergeCell ref="E681:F681"/>
    <mergeCell ref="E682:F682"/>
    <mergeCell ref="H668:I668"/>
    <mergeCell ref="E670:F670"/>
    <mergeCell ref="E671:F671"/>
    <mergeCell ref="E672:F672"/>
    <mergeCell ref="E673:F673"/>
    <mergeCell ref="E674:F674"/>
    <mergeCell ref="E661:F661"/>
    <mergeCell ref="E662:F662"/>
    <mergeCell ref="E663:F663"/>
    <mergeCell ref="E664:F664"/>
    <mergeCell ref="E665:F665"/>
    <mergeCell ref="E666:F666"/>
    <mergeCell ref="E653:F653"/>
    <mergeCell ref="E654:F654"/>
    <mergeCell ref="E769:F769"/>
    <mergeCell ref="E770:F770"/>
    <mergeCell ref="E771:F771"/>
    <mergeCell ref="H773:I773"/>
    <mergeCell ref="E775:F775"/>
    <mergeCell ref="E690:F690"/>
    <mergeCell ref="E691:F691"/>
    <mergeCell ref="E692:F692"/>
    <mergeCell ref="E693:F693"/>
    <mergeCell ref="E704:F704"/>
    <mergeCell ref="E721:F721"/>
    <mergeCell ref="E722:F722"/>
    <mergeCell ref="E723:F723"/>
    <mergeCell ref="E724:F724"/>
    <mergeCell ref="H726:I726"/>
    <mergeCell ref="E728:F728"/>
    <mergeCell ref="E713:F713"/>
    <mergeCell ref="E714:F714"/>
    <mergeCell ref="E715:F715"/>
    <mergeCell ref="H717:I717"/>
    <mergeCell ref="E719:F719"/>
    <mergeCell ref="E720:F720"/>
    <mergeCell ref="E705:F705"/>
    <mergeCell ref="E706:F706"/>
    <mergeCell ref="E707:F707"/>
    <mergeCell ref="H709:I709"/>
    <mergeCell ref="E711:F711"/>
    <mergeCell ref="E712:F712"/>
    <mergeCell ref="H695:I695"/>
    <mergeCell ref="E697:F697"/>
    <mergeCell ref="E698:F698"/>
    <mergeCell ref="E699:F699"/>
    <mergeCell ref="E815:F815"/>
    <mergeCell ref="E816:F816"/>
    <mergeCell ref="H818:I818"/>
    <mergeCell ref="E734:F734"/>
    <mergeCell ref="E735:F735"/>
    <mergeCell ref="E736:F736"/>
    <mergeCell ref="E737:F737"/>
    <mergeCell ref="E738:F738"/>
    <mergeCell ref="E763:F763"/>
    <mergeCell ref="E764:F764"/>
    <mergeCell ref="E765:F765"/>
    <mergeCell ref="E766:F766"/>
    <mergeCell ref="E767:F767"/>
    <mergeCell ref="E768:F768"/>
    <mergeCell ref="E755:F755"/>
    <mergeCell ref="E756:F756"/>
    <mergeCell ref="E757:F757"/>
    <mergeCell ref="E758:F758"/>
    <mergeCell ref="E759:F759"/>
    <mergeCell ref="H761:I761"/>
    <mergeCell ref="E747:F747"/>
    <mergeCell ref="E748:F748"/>
    <mergeCell ref="E749:F749"/>
    <mergeCell ref="H751:I751"/>
    <mergeCell ref="E753:F753"/>
    <mergeCell ref="E754:F754"/>
    <mergeCell ref="H740:I740"/>
    <mergeCell ref="E742:F742"/>
    <mergeCell ref="E743:F743"/>
    <mergeCell ref="E744:F744"/>
    <mergeCell ref="E745:F745"/>
    <mergeCell ref="E746:F746"/>
    <mergeCell ref="E863:F863"/>
    <mergeCell ref="E776:F776"/>
    <mergeCell ref="E777:F777"/>
    <mergeCell ref="E778:F778"/>
    <mergeCell ref="E779:F779"/>
    <mergeCell ref="E780:F780"/>
    <mergeCell ref="E805:F805"/>
    <mergeCell ref="E806:F806"/>
    <mergeCell ref="E807:F807"/>
    <mergeCell ref="E808:F808"/>
    <mergeCell ref="H810:I810"/>
    <mergeCell ref="E812:F812"/>
    <mergeCell ref="E797:F797"/>
    <mergeCell ref="E798:F798"/>
    <mergeCell ref="H800:I800"/>
    <mergeCell ref="E802:F802"/>
    <mergeCell ref="E803:F803"/>
    <mergeCell ref="E804:F804"/>
    <mergeCell ref="E789:F789"/>
    <mergeCell ref="E790:F790"/>
    <mergeCell ref="H792:I792"/>
    <mergeCell ref="E794:F794"/>
    <mergeCell ref="E795:F795"/>
    <mergeCell ref="E796:F796"/>
    <mergeCell ref="E781:F781"/>
    <mergeCell ref="E782:F782"/>
    <mergeCell ref="H784:I784"/>
    <mergeCell ref="E786:F786"/>
    <mergeCell ref="E787:F787"/>
    <mergeCell ref="E788:F788"/>
    <mergeCell ref="E813:F813"/>
    <mergeCell ref="E814:F814"/>
    <mergeCell ref="E848:F848"/>
    <mergeCell ref="H834:I834"/>
    <mergeCell ref="E836:F836"/>
    <mergeCell ref="E837:F837"/>
    <mergeCell ref="E838:F838"/>
    <mergeCell ref="E839:F839"/>
    <mergeCell ref="E840:F840"/>
    <mergeCell ref="H826:I826"/>
    <mergeCell ref="E828:F828"/>
    <mergeCell ref="E829:F829"/>
    <mergeCell ref="E830:F830"/>
    <mergeCell ref="E831:F831"/>
    <mergeCell ref="E832:F832"/>
    <mergeCell ref="E857:F857"/>
    <mergeCell ref="E858:F858"/>
    <mergeCell ref="E859:F859"/>
    <mergeCell ref="H861:I861"/>
    <mergeCell ref="E878:F878"/>
    <mergeCell ref="E879:F879"/>
    <mergeCell ref="E880:F880"/>
    <mergeCell ref="H882:I882"/>
    <mergeCell ref="E884:F884"/>
    <mergeCell ref="H870:I870"/>
    <mergeCell ref="E872:F872"/>
    <mergeCell ref="E873:F873"/>
    <mergeCell ref="E874:F874"/>
    <mergeCell ref="E875:F875"/>
    <mergeCell ref="E876:F876"/>
    <mergeCell ref="E901:F901"/>
    <mergeCell ref="E902:F902"/>
    <mergeCell ref="E903:F903"/>
    <mergeCell ref="E904:F904"/>
    <mergeCell ref="E905:F905"/>
    <mergeCell ref="E820:F820"/>
    <mergeCell ref="E821:F821"/>
    <mergeCell ref="E822:F822"/>
    <mergeCell ref="E823:F823"/>
    <mergeCell ref="E824:F824"/>
    <mergeCell ref="E849:F849"/>
    <mergeCell ref="E850:F850"/>
    <mergeCell ref="H852:I852"/>
    <mergeCell ref="E854:F854"/>
    <mergeCell ref="E855:F855"/>
    <mergeCell ref="E856:F856"/>
    <mergeCell ref="H842:I842"/>
    <mergeCell ref="E844:F844"/>
    <mergeCell ref="E845:F845"/>
    <mergeCell ref="E846:F846"/>
    <mergeCell ref="E847:F847"/>
    <mergeCell ref="E924:F924"/>
    <mergeCell ref="E925:F925"/>
    <mergeCell ref="E926:F926"/>
    <mergeCell ref="E913:F913"/>
    <mergeCell ref="E914:F914"/>
    <mergeCell ref="E915:F915"/>
    <mergeCell ref="E916:F916"/>
    <mergeCell ref="E917:F917"/>
    <mergeCell ref="E918:F918"/>
    <mergeCell ref="E941:F941"/>
    <mergeCell ref="E942:F942"/>
    <mergeCell ref="E943:F943"/>
    <mergeCell ref="E944:F944"/>
    <mergeCell ref="H946:I946"/>
    <mergeCell ref="E864:F864"/>
    <mergeCell ref="E865:F865"/>
    <mergeCell ref="E866:F866"/>
    <mergeCell ref="E867:F867"/>
    <mergeCell ref="E868:F868"/>
    <mergeCell ref="E893:F893"/>
    <mergeCell ref="E894:F894"/>
    <mergeCell ref="E895:F895"/>
    <mergeCell ref="E896:F896"/>
    <mergeCell ref="H898:I898"/>
    <mergeCell ref="E900:F900"/>
    <mergeCell ref="E885:F885"/>
    <mergeCell ref="E886:F886"/>
    <mergeCell ref="E887:F887"/>
    <mergeCell ref="E888:F888"/>
    <mergeCell ref="H890:I890"/>
    <mergeCell ref="E892:F892"/>
    <mergeCell ref="E877:F877"/>
    <mergeCell ref="E966:F966"/>
    <mergeCell ref="E953:F953"/>
    <mergeCell ref="E954:F954"/>
    <mergeCell ref="E955:F955"/>
    <mergeCell ref="E956:F956"/>
    <mergeCell ref="E957:F957"/>
    <mergeCell ref="E958:F958"/>
    <mergeCell ref="E981:F981"/>
    <mergeCell ref="E982:F982"/>
    <mergeCell ref="H984:I984"/>
    <mergeCell ref="E986:F986"/>
    <mergeCell ref="E987:F987"/>
    <mergeCell ref="E906:F906"/>
    <mergeCell ref="E907:F907"/>
    <mergeCell ref="H909:I909"/>
    <mergeCell ref="E911:F911"/>
    <mergeCell ref="E912:F912"/>
    <mergeCell ref="E935:F935"/>
    <mergeCell ref="E936:F936"/>
    <mergeCell ref="E937:F937"/>
    <mergeCell ref="E938:F938"/>
    <mergeCell ref="E939:F939"/>
    <mergeCell ref="E940:F940"/>
    <mergeCell ref="E927:F927"/>
    <mergeCell ref="E928:F928"/>
    <mergeCell ref="E929:F929"/>
    <mergeCell ref="E930:F930"/>
    <mergeCell ref="E931:F931"/>
    <mergeCell ref="H933:I933"/>
    <mergeCell ref="H920:I920"/>
    <mergeCell ref="E922:F922"/>
    <mergeCell ref="E923:F923"/>
    <mergeCell ref="E948:F948"/>
    <mergeCell ref="E949:F949"/>
    <mergeCell ref="E950:F950"/>
    <mergeCell ref="E951:F951"/>
    <mergeCell ref="E952:F952"/>
    <mergeCell ref="H972:I972"/>
    <mergeCell ref="E974:F974"/>
    <mergeCell ref="E975:F975"/>
    <mergeCell ref="E976:F976"/>
    <mergeCell ref="E977:F977"/>
    <mergeCell ref="E978:F978"/>
    <mergeCell ref="E1005:F1005"/>
    <mergeCell ref="E1006:F1006"/>
    <mergeCell ref="E1007:F1007"/>
    <mergeCell ref="E1008:F1008"/>
    <mergeCell ref="E967:F967"/>
    <mergeCell ref="E968:F968"/>
    <mergeCell ref="E969:F969"/>
    <mergeCell ref="E970:F970"/>
    <mergeCell ref="E979:F979"/>
    <mergeCell ref="E980:F980"/>
    <mergeCell ref="E997:F997"/>
    <mergeCell ref="E998:F998"/>
    <mergeCell ref="E999:F999"/>
    <mergeCell ref="E1000:F1000"/>
    <mergeCell ref="H1002:I1002"/>
    <mergeCell ref="E1004:F1004"/>
    <mergeCell ref="E959:F959"/>
    <mergeCell ref="E960:F960"/>
    <mergeCell ref="H962:I962"/>
    <mergeCell ref="E964:F964"/>
    <mergeCell ref="E965:F965"/>
    <mergeCell ref="H1041:I1041"/>
    <mergeCell ref="E1043:F1043"/>
    <mergeCell ref="E1044:F1044"/>
    <mergeCell ref="E1045:F1045"/>
    <mergeCell ref="E1032:F1032"/>
    <mergeCell ref="E1033:F1033"/>
    <mergeCell ref="E1034:F1034"/>
    <mergeCell ref="E1035:F1035"/>
    <mergeCell ref="E1036:F1036"/>
    <mergeCell ref="E1037:F1037"/>
    <mergeCell ref="H1028:I1028"/>
    <mergeCell ref="E1030:F1030"/>
    <mergeCell ref="E1031:F1031"/>
    <mergeCell ref="E988:F988"/>
    <mergeCell ref="E989:F989"/>
    <mergeCell ref="E990:F990"/>
    <mergeCell ref="E991:F991"/>
    <mergeCell ref="H993:I993"/>
    <mergeCell ref="E995:F995"/>
    <mergeCell ref="E996:F996"/>
    <mergeCell ref="H1019:I1019"/>
    <mergeCell ref="E1021:F1021"/>
    <mergeCell ref="E1022:F1022"/>
    <mergeCell ref="E1023:F1023"/>
    <mergeCell ref="E1024:F1024"/>
    <mergeCell ref="E1025:F1025"/>
    <mergeCell ref="H1011:I1011"/>
    <mergeCell ref="E1013:F1013"/>
    <mergeCell ref="E1014:F1014"/>
    <mergeCell ref="E1015:F1015"/>
    <mergeCell ref="E1016:F1016"/>
    <mergeCell ref="E1017:F1017"/>
    <mergeCell ref="E1057:F1057"/>
    <mergeCell ref="E1058:F1058"/>
    <mergeCell ref="E1059:F1059"/>
    <mergeCell ref="E1060:F1060"/>
    <mergeCell ref="E1086:F1086"/>
    <mergeCell ref="E1087:F1087"/>
    <mergeCell ref="E1088:F1088"/>
    <mergeCell ref="E1089:F1089"/>
    <mergeCell ref="E1090:F1090"/>
    <mergeCell ref="E1046:F1046"/>
    <mergeCell ref="E1047:F1047"/>
    <mergeCell ref="E1048:F1048"/>
    <mergeCell ref="E1049:F1049"/>
    <mergeCell ref="E1050:F1050"/>
    <mergeCell ref="E1009:F1009"/>
    <mergeCell ref="E1026:F1026"/>
    <mergeCell ref="E1038:F1038"/>
    <mergeCell ref="E1039:F1039"/>
    <mergeCell ref="E1102:F1102"/>
    <mergeCell ref="E1103:F1103"/>
    <mergeCell ref="E1128:F1128"/>
    <mergeCell ref="E1129:F1129"/>
    <mergeCell ref="E1130:F1130"/>
    <mergeCell ref="E1131:F1131"/>
    <mergeCell ref="H1133:I1133"/>
    <mergeCell ref="E1051:F1051"/>
    <mergeCell ref="E1052:F1052"/>
    <mergeCell ref="E1061:F1061"/>
    <mergeCell ref="E1062:F1062"/>
    <mergeCell ref="E1063:F1063"/>
    <mergeCell ref="E1078:F1078"/>
    <mergeCell ref="H1080:I1080"/>
    <mergeCell ref="E1082:F1082"/>
    <mergeCell ref="E1083:F1083"/>
    <mergeCell ref="E1084:F1084"/>
    <mergeCell ref="E1085:F1085"/>
    <mergeCell ref="E1072:F1072"/>
    <mergeCell ref="E1073:F1073"/>
    <mergeCell ref="E1074:F1074"/>
    <mergeCell ref="E1075:F1075"/>
    <mergeCell ref="E1076:F1076"/>
    <mergeCell ref="E1077:F1077"/>
    <mergeCell ref="E1064:F1064"/>
    <mergeCell ref="E1065:F1065"/>
    <mergeCell ref="H1067:I1067"/>
    <mergeCell ref="E1069:F1069"/>
    <mergeCell ref="E1070:F1070"/>
    <mergeCell ref="E1071:F1071"/>
    <mergeCell ref="H1054:I1054"/>
    <mergeCell ref="E1056:F1056"/>
    <mergeCell ref="E1170:F1170"/>
    <mergeCell ref="E1171:F1171"/>
    <mergeCell ref="E1172:F1172"/>
    <mergeCell ref="E1173:F1173"/>
    <mergeCell ref="H1175:I1175"/>
    <mergeCell ref="E1091:F1091"/>
    <mergeCell ref="H1093:I1093"/>
    <mergeCell ref="E1095:F1095"/>
    <mergeCell ref="E1096:F1096"/>
    <mergeCell ref="E1097:F1097"/>
    <mergeCell ref="E1120:F1120"/>
    <mergeCell ref="E1121:F1121"/>
    <mergeCell ref="E1122:F1122"/>
    <mergeCell ref="E1123:F1123"/>
    <mergeCell ref="H1125:I1125"/>
    <mergeCell ref="E1127:F1127"/>
    <mergeCell ref="E1112:F1112"/>
    <mergeCell ref="E1113:F1113"/>
    <mergeCell ref="H1115:I1115"/>
    <mergeCell ref="E1117:F1117"/>
    <mergeCell ref="E1118:F1118"/>
    <mergeCell ref="E1119:F1119"/>
    <mergeCell ref="E1104:F1104"/>
    <mergeCell ref="H1106:I1106"/>
    <mergeCell ref="E1108:F1108"/>
    <mergeCell ref="E1109:F1109"/>
    <mergeCell ref="E1110:F1110"/>
    <mergeCell ref="E1111:F1111"/>
    <mergeCell ref="E1098:F1098"/>
    <mergeCell ref="E1099:F1099"/>
    <mergeCell ref="E1100:F1100"/>
    <mergeCell ref="E1101:F1101"/>
    <mergeCell ref="E1135:F1135"/>
    <mergeCell ref="E1136:F1136"/>
    <mergeCell ref="E1137:F1137"/>
    <mergeCell ref="E1138:F1138"/>
    <mergeCell ref="E1139:F1139"/>
    <mergeCell ref="E1162:F1162"/>
    <mergeCell ref="H1164:I1164"/>
    <mergeCell ref="E1166:F1166"/>
    <mergeCell ref="E1167:F1167"/>
    <mergeCell ref="E1168:F1168"/>
    <mergeCell ref="E1169:F1169"/>
    <mergeCell ref="H1155:I1155"/>
    <mergeCell ref="E1157:F1157"/>
    <mergeCell ref="E1158:F1158"/>
    <mergeCell ref="E1159:F1159"/>
    <mergeCell ref="E1160:F1160"/>
    <mergeCell ref="E1161:F1161"/>
    <mergeCell ref="E1148:F1148"/>
    <mergeCell ref="E1149:F1149"/>
    <mergeCell ref="E1150:F1150"/>
    <mergeCell ref="E1151:F1151"/>
    <mergeCell ref="E1152:F1152"/>
    <mergeCell ref="E1153:F1153"/>
    <mergeCell ref="E1140:F1140"/>
    <mergeCell ref="E1141:F1141"/>
    <mergeCell ref="H1143:I1143"/>
    <mergeCell ref="E1145:F1145"/>
    <mergeCell ref="E1146:F1146"/>
    <mergeCell ref="E1147:F1147"/>
    <mergeCell ref="E1190:F1190"/>
    <mergeCell ref="E1191:F1191"/>
    <mergeCell ref="E1192:F1192"/>
    <mergeCell ref="E1193:F1193"/>
    <mergeCell ref="E1194:F1194"/>
    <mergeCell ref="H1196:I1196"/>
    <mergeCell ref="E1182:F1182"/>
    <mergeCell ref="E1183:F1183"/>
    <mergeCell ref="E1184:F1184"/>
    <mergeCell ref="H1186:I1186"/>
    <mergeCell ref="E1188:F1188"/>
    <mergeCell ref="E1189:F1189"/>
    <mergeCell ref="E1212:F1212"/>
    <mergeCell ref="E1213:F1213"/>
    <mergeCell ref="E1214:F1214"/>
    <mergeCell ref="H1216:I1216"/>
    <mergeCell ref="E1218:F1218"/>
    <mergeCell ref="E1234:F1234"/>
    <mergeCell ref="E1235:F1235"/>
    <mergeCell ref="E1236:F1236"/>
    <mergeCell ref="E1237:F1237"/>
    <mergeCell ref="E1224:F1224"/>
    <mergeCell ref="E1225:F1225"/>
    <mergeCell ref="E1226:F1226"/>
    <mergeCell ref="E1227:F1227"/>
    <mergeCell ref="E1228:F1228"/>
    <mergeCell ref="E1229:F1229"/>
    <mergeCell ref="E1254:F1254"/>
    <mergeCell ref="H1256:I1256"/>
    <mergeCell ref="E1258:F1258"/>
    <mergeCell ref="E1259:F1259"/>
    <mergeCell ref="E1260:F1260"/>
    <mergeCell ref="E1177:F1177"/>
    <mergeCell ref="E1178:F1178"/>
    <mergeCell ref="E1179:F1179"/>
    <mergeCell ref="E1180:F1180"/>
    <mergeCell ref="E1181:F1181"/>
    <mergeCell ref="H1205:I1205"/>
    <mergeCell ref="E1207:F1207"/>
    <mergeCell ref="E1208:F1208"/>
    <mergeCell ref="E1209:F1209"/>
    <mergeCell ref="E1210:F1210"/>
    <mergeCell ref="E1211:F1211"/>
    <mergeCell ref="E1198:F1198"/>
    <mergeCell ref="E1199:F1199"/>
    <mergeCell ref="E1200:F1200"/>
    <mergeCell ref="E1201:F1201"/>
    <mergeCell ref="E1202:F1202"/>
    <mergeCell ref="E1203:F1203"/>
    <mergeCell ref="H1281:I1281"/>
    <mergeCell ref="E1283:F1283"/>
    <mergeCell ref="E1268:F1268"/>
    <mergeCell ref="E1269:F1269"/>
    <mergeCell ref="E1270:F1270"/>
    <mergeCell ref="H1272:I1272"/>
    <mergeCell ref="E1274:F1274"/>
    <mergeCell ref="E1275:F1275"/>
    <mergeCell ref="H1299:I1299"/>
    <mergeCell ref="E1301:F1301"/>
    <mergeCell ref="E1302:F1302"/>
    <mergeCell ref="E1303:F1303"/>
    <mergeCell ref="E1304:F1304"/>
    <mergeCell ref="E1219:F1219"/>
    <mergeCell ref="E1220:F1220"/>
    <mergeCell ref="E1221:F1221"/>
    <mergeCell ref="E1222:F1222"/>
    <mergeCell ref="E1223:F1223"/>
    <mergeCell ref="E1246:F1246"/>
    <mergeCell ref="H1248:I1248"/>
    <mergeCell ref="E1250:F1250"/>
    <mergeCell ref="E1251:F1251"/>
    <mergeCell ref="E1252:F1252"/>
    <mergeCell ref="E1253:F1253"/>
    <mergeCell ref="H1239:I1239"/>
    <mergeCell ref="E1241:F1241"/>
    <mergeCell ref="E1242:F1242"/>
    <mergeCell ref="E1243:F1243"/>
    <mergeCell ref="E1244:F1244"/>
    <mergeCell ref="E1245:F1245"/>
    <mergeCell ref="H1231:I1231"/>
    <mergeCell ref="E1233:F1233"/>
    <mergeCell ref="E1312:F1312"/>
    <mergeCell ref="E1313:F1313"/>
    <mergeCell ref="E1314:F1314"/>
    <mergeCell ref="E1315:F1315"/>
    <mergeCell ref="H1317:I1317"/>
    <mergeCell ref="E1319:F1319"/>
    <mergeCell ref="E1342:F1342"/>
    <mergeCell ref="H1344:I1344"/>
    <mergeCell ref="E1346:F1346"/>
    <mergeCell ref="E1347:F1347"/>
    <mergeCell ref="E1348:F1348"/>
    <mergeCell ref="E1261:F1261"/>
    <mergeCell ref="E1262:F1262"/>
    <mergeCell ref="H1264:I1264"/>
    <mergeCell ref="E1266:F1266"/>
    <mergeCell ref="E1267:F1267"/>
    <mergeCell ref="E1292:F1292"/>
    <mergeCell ref="E1293:F1293"/>
    <mergeCell ref="E1294:F1294"/>
    <mergeCell ref="E1295:F1295"/>
    <mergeCell ref="E1296:F1296"/>
    <mergeCell ref="E1297:F1297"/>
    <mergeCell ref="E1284:F1284"/>
    <mergeCell ref="E1285:F1285"/>
    <mergeCell ref="E1286:F1286"/>
    <mergeCell ref="E1287:F1287"/>
    <mergeCell ref="E1288:F1288"/>
    <mergeCell ref="H1290:I1290"/>
    <mergeCell ref="E1276:F1276"/>
    <mergeCell ref="E1277:F1277"/>
    <mergeCell ref="E1278:F1278"/>
    <mergeCell ref="E1279:F1279"/>
    <mergeCell ref="E1358:F1358"/>
    <mergeCell ref="E1359:F1359"/>
    <mergeCell ref="E1360:F1360"/>
    <mergeCell ref="H1362:I1362"/>
    <mergeCell ref="E1386:F1386"/>
    <mergeCell ref="E1387:F1387"/>
    <mergeCell ref="E1388:F1388"/>
    <mergeCell ref="E1389:F1389"/>
    <mergeCell ref="H1391:I1391"/>
    <mergeCell ref="E1305:F1305"/>
    <mergeCell ref="E1306:F1306"/>
    <mergeCell ref="H1308:I1308"/>
    <mergeCell ref="E1310:F1310"/>
    <mergeCell ref="E1311:F1311"/>
    <mergeCell ref="H1335:I1335"/>
    <mergeCell ref="E1337:F1337"/>
    <mergeCell ref="E1338:F1338"/>
    <mergeCell ref="E1339:F1339"/>
    <mergeCell ref="E1340:F1340"/>
    <mergeCell ref="E1341:F1341"/>
    <mergeCell ref="E1328:F1328"/>
    <mergeCell ref="E1329:F1329"/>
    <mergeCell ref="E1330:F1330"/>
    <mergeCell ref="E1331:F1331"/>
    <mergeCell ref="E1332:F1332"/>
    <mergeCell ref="E1333:F1333"/>
    <mergeCell ref="E1320:F1320"/>
    <mergeCell ref="E1321:F1321"/>
    <mergeCell ref="E1322:F1322"/>
    <mergeCell ref="E1323:F1323"/>
    <mergeCell ref="E1324:F1324"/>
    <mergeCell ref="H1326:I1326"/>
    <mergeCell ref="E1404:F1404"/>
    <mergeCell ref="E1405:F1405"/>
    <mergeCell ref="E1428:F1428"/>
    <mergeCell ref="E1429:F1429"/>
    <mergeCell ref="H1431:I1431"/>
    <mergeCell ref="E1433:F1433"/>
    <mergeCell ref="E1434:F1434"/>
    <mergeCell ref="E1349:F1349"/>
    <mergeCell ref="E1350:F1350"/>
    <mergeCell ref="E1351:F1351"/>
    <mergeCell ref="H1353:I1353"/>
    <mergeCell ref="E1355:F1355"/>
    <mergeCell ref="E1378:F1378"/>
    <mergeCell ref="E1379:F1379"/>
    <mergeCell ref="E1380:F1380"/>
    <mergeCell ref="H1382:I1382"/>
    <mergeCell ref="E1384:F1384"/>
    <mergeCell ref="E1385:F1385"/>
    <mergeCell ref="H1371:I1371"/>
    <mergeCell ref="E1373:F1373"/>
    <mergeCell ref="E1374:F1374"/>
    <mergeCell ref="E1375:F1375"/>
    <mergeCell ref="E1376:F1376"/>
    <mergeCell ref="E1377:F1377"/>
    <mergeCell ref="E1364:F1364"/>
    <mergeCell ref="E1365:F1365"/>
    <mergeCell ref="E1366:F1366"/>
    <mergeCell ref="E1367:F1367"/>
    <mergeCell ref="E1368:F1368"/>
    <mergeCell ref="E1369:F1369"/>
    <mergeCell ref="E1356:F1356"/>
    <mergeCell ref="E1357:F1357"/>
    <mergeCell ref="H1469:I1469"/>
    <mergeCell ref="E1471:F1471"/>
    <mergeCell ref="E1472:F1472"/>
    <mergeCell ref="E1473:F1473"/>
    <mergeCell ref="E1474:F1474"/>
    <mergeCell ref="E1393:F1393"/>
    <mergeCell ref="E1394:F1394"/>
    <mergeCell ref="E1395:F1395"/>
    <mergeCell ref="E1396:F1396"/>
    <mergeCell ref="E1397:F1397"/>
    <mergeCell ref="H1421:I1421"/>
    <mergeCell ref="E1423:F1423"/>
    <mergeCell ref="E1424:F1424"/>
    <mergeCell ref="E1425:F1425"/>
    <mergeCell ref="E1426:F1426"/>
    <mergeCell ref="E1427:F1427"/>
    <mergeCell ref="E1414:F1414"/>
    <mergeCell ref="E1415:F1415"/>
    <mergeCell ref="E1416:F1416"/>
    <mergeCell ref="E1417:F1417"/>
    <mergeCell ref="E1418:F1418"/>
    <mergeCell ref="E1419:F1419"/>
    <mergeCell ref="E1406:F1406"/>
    <mergeCell ref="E1407:F1407"/>
    <mergeCell ref="H1409:I1409"/>
    <mergeCell ref="E1411:F1411"/>
    <mergeCell ref="E1412:F1412"/>
    <mergeCell ref="E1413:F1413"/>
    <mergeCell ref="E1398:F1398"/>
    <mergeCell ref="H1400:I1400"/>
    <mergeCell ref="E1402:F1402"/>
    <mergeCell ref="E1403:F1403"/>
    <mergeCell ref="H1456:I1456"/>
    <mergeCell ref="E1458:F1458"/>
    <mergeCell ref="E1459:F1459"/>
    <mergeCell ref="E1460:F1460"/>
    <mergeCell ref="E1461:F1461"/>
    <mergeCell ref="H1447:I1447"/>
    <mergeCell ref="E1449:F1449"/>
    <mergeCell ref="E1450:F1450"/>
    <mergeCell ref="E1451:F1451"/>
    <mergeCell ref="E1452:F1452"/>
    <mergeCell ref="E1453:F1453"/>
    <mergeCell ref="E1440:F1440"/>
    <mergeCell ref="E1441:F1441"/>
    <mergeCell ref="E1442:F1442"/>
    <mergeCell ref="E1443:F1443"/>
    <mergeCell ref="E1444:F1444"/>
    <mergeCell ref="E1445:F1445"/>
    <mergeCell ref="E1510:F1510"/>
    <mergeCell ref="E1511:F1511"/>
    <mergeCell ref="E1512:F1512"/>
    <mergeCell ref="E1513:F1513"/>
    <mergeCell ref="E1514:F1514"/>
    <mergeCell ref="E1435:F1435"/>
    <mergeCell ref="E1436:F1436"/>
    <mergeCell ref="E1437:F1437"/>
    <mergeCell ref="E1438:F1438"/>
    <mergeCell ref="E1439:F1439"/>
    <mergeCell ref="E1462:F1462"/>
    <mergeCell ref="E1463:F1463"/>
    <mergeCell ref="E1464:F1464"/>
    <mergeCell ref="E1465:F1465"/>
    <mergeCell ref="E1466:F1466"/>
    <mergeCell ref="E1467:F1467"/>
    <mergeCell ref="E1454:F1454"/>
    <mergeCell ref="E1475:F1475"/>
    <mergeCell ref="E1476:F1476"/>
    <mergeCell ref="E1477:F1477"/>
    <mergeCell ref="E1478:F1478"/>
    <mergeCell ref="E1479:F1479"/>
    <mergeCell ref="E1502:F1502"/>
    <mergeCell ref="E1503:F1503"/>
    <mergeCell ref="E1504:F1504"/>
    <mergeCell ref="E1505:F1505"/>
    <mergeCell ref="E1506:F1506"/>
    <mergeCell ref="H1508:I1508"/>
    <mergeCell ref="H1495:I1495"/>
    <mergeCell ref="E1497:F1497"/>
    <mergeCell ref="E1498:F1498"/>
    <mergeCell ref="E1499:F1499"/>
    <mergeCell ref="E1500:F1500"/>
    <mergeCell ref="E1501:F1501"/>
    <mergeCell ref="E1488:F1488"/>
    <mergeCell ref="E1489:F1489"/>
    <mergeCell ref="E1490:F1490"/>
    <mergeCell ref="E1491:F1491"/>
    <mergeCell ref="E1492:F1492"/>
    <mergeCell ref="E1493:F1493"/>
    <mergeCell ref="E1480:F1480"/>
    <mergeCell ref="H1482:I1482"/>
    <mergeCell ref="E1484:F1484"/>
    <mergeCell ref="E1485:F1485"/>
    <mergeCell ref="E1486:F1486"/>
    <mergeCell ref="E1487:F1487"/>
    <mergeCell ref="E1528:F1528"/>
    <mergeCell ref="E1529:F1529"/>
    <mergeCell ref="E1530:F1530"/>
    <mergeCell ref="E1531:F1531"/>
    <mergeCell ref="E1532:F1532"/>
    <mergeCell ref="H1534:I1534"/>
    <mergeCell ref="H1521:I1521"/>
    <mergeCell ref="E1523:F1523"/>
    <mergeCell ref="E1524:F1524"/>
    <mergeCell ref="E1525:F1525"/>
    <mergeCell ref="E1526:F1526"/>
    <mergeCell ref="E1527:F1527"/>
    <mergeCell ref="E1550:F1550"/>
    <mergeCell ref="E1551:F1551"/>
    <mergeCell ref="E1552:F1552"/>
    <mergeCell ref="E1553:F1553"/>
    <mergeCell ref="E1554:F1554"/>
    <mergeCell ref="E1572:F1572"/>
    <mergeCell ref="E1573:F1573"/>
    <mergeCell ref="E1574:F1574"/>
    <mergeCell ref="E1575:F1575"/>
    <mergeCell ref="H1560:I1560"/>
    <mergeCell ref="E1562:F1562"/>
    <mergeCell ref="E1563:F1563"/>
    <mergeCell ref="E1564:F1564"/>
    <mergeCell ref="E1565:F1565"/>
    <mergeCell ref="E1566:F1566"/>
    <mergeCell ref="E1594:F1594"/>
    <mergeCell ref="E1595:F1595"/>
    <mergeCell ref="E1596:F1596"/>
    <mergeCell ref="E1597:F1597"/>
    <mergeCell ref="E1598:F1598"/>
    <mergeCell ref="E1515:F1515"/>
    <mergeCell ref="E1516:F1516"/>
    <mergeCell ref="E1517:F1517"/>
    <mergeCell ref="E1518:F1518"/>
    <mergeCell ref="E1519:F1519"/>
    <mergeCell ref="E1542:F1542"/>
    <mergeCell ref="E1543:F1543"/>
    <mergeCell ref="E1544:F1544"/>
    <mergeCell ref="E1545:F1545"/>
    <mergeCell ref="H1547:I1547"/>
    <mergeCell ref="E1549:F1549"/>
    <mergeCell ref="E1536:F1536"/>
    <mergeCell ref="E1537:F1537"/>
    <mergeCell ref="E1538:F1538"/>
    <mergeCell ref="E1539:F1539"/>
    <mergeCell ref="E1540:F1540"/>
    <mergeCell ref="E1541:F1541"/>
    <mergeCell ref="E1616:F1616"/>
    <mergeCell ref="H1618:I1618"/>
    <mergeCell ref="H1605:I1605"/>
    <mergeCell ref="E1607:F1607"/>
    <mergeCell ref="E1608:F1608"/>
    <mergeCell ref="E1609:F1609"/>
    <mergeCell ref="E1610:F1610"/>
    <mergeCell ref="E1611:F1611"/>
    <mergeCell ref="E1634:F1634"/>
    <mergeCell ref="E1635:F1635"/>
    <mergeCell ref="E1636:F1636"/>
    <mergeCell ref="E1637:F1637"/>
    <mergeCell ref="E1638:F1638"/>
    <mergeCell ref="E1555:F1555"/>
    <mergeCell ref="E1556:F1556"/>
    <mergeCell ref="E1557:F1557"/>
    <mergeCell ref="E1558:F1558"/>
    <mergeCell ref="E1567:F1567"/>
    <mergeCell ref="H1585:I1585"/>
    <mergeCell ref="E1587:F1587"/>
    <mergeCell ref="E1588:F1588"/>
    <mergeCell ref="E1589:F1589"/>
    <mergeCell ref="E1590:F1590"/>
    <mergeCell ref="H1592:I1592"/>
    <mergeCell ref="E1576:F1576"/>
    <mergeCell ref="H1578:I1578"/>
    <mergeCell ref="E1580:F1580"/>
    <mergeCell ref="E1581:F1581"/>
    <mergeCell ref="E1582:F1582"/>
    <mergeCell ref="E1583:F1583"/>
    <mergeCell ref="H1569:I1569"/>
    <mergeCell ref="E1571:F1571"/>
    <mergeCell ref="E1646:F1646"/>
    <mergeCell ref="E1647:F1647"/>
    <mergeCell ref="E1648:F1648"/>
    <mergeCell ref="E1649:F1649"/>
    <mergeCell ref="E1650:F1650"/>
    <mergeCell ref="H1652:I1652"/>
    <mergeCell ref="E1676:F1676"/>
    <mergeCell ref="E1677:F1677"/>
    <mergeCell ref="E1678:F1678"/>
    <mergeCell ref="E1679:F1679"/>
    <mergeCell ref="E1680:F1680"/>
    <mergeCell ref="E1599:F1599"/>
    <mergeCell ref="E1600:F1600"/>
    <mergeCell ref="E1601:F1601"/>
    <mergeCell ref="E1602:F1602"/>
    <mergeCell ref="E1603:F1603"/>
    <mergeCell ref="E1626:F1626"/>
    <mergeCell ref="H1628:I1628"/>
    <mergeCell ref="E1630:F1630"/>
    <mergeCell ref="E1631:F1631"/>
    <mergeCell ref="E1632:F1632"/>
    <mergeCell ref="E1633:F1633"/>
    <mergeCell ref="E1620:F1620"/>
    <mergeCell ref="E1621:F1621"/>
    <mergeCell ref="E1622:F1622"/>
    <mergeCell ref="E1623:F1623"/>
    <mergeCell ref="E1624:F1624"/>
    <mergeCell ref="E1625:F1625"/>
    <mergeCell ref="E1612:F1612"/>
    <mergeCell ref="E1613:F1613"/>
    <mergeCell ref="E1614:F1614"/>
    <mergeCell ref="E1615:F1615"/>
    <mergeCell ref="E1688:F1688"/>
    <mergeCell ref="E1689:F1689"/>
    <mergeCell ref="E1690:F1690"/>
    <mergeCell ref="E1691:F1691"/>
    <mergeCell ref="E1716:F1716"/>
    <mergeCell ref="E1717:F1717"/>
    <mergeCell ref="H1719:I1719"/>
    <mergeCell ref="E1721:F1721"/>
    <mergeCell ref="E1722:F1722"/>
    <mergeCell ref="H1640:I1640"/>
    <mergeCell ref="E1642:F1642"/>
    <mergeCell ref="E1643:F1643"/>
    <mergeCell ref="E1644:F1644"/>
    <mergeCell ref="E1645:F1645"/>
    <mergeCell ref="E1668:F1668"/>
    <mergeCell ref="H1670:I1670"/>
    <mergeCell ref="E1672:F1672"/>
    <mergeCell ref="E1673:F1673"/>
    <mergeCell ref="E1674:F1674"/>
    <mergeCell ref="E1675:F1675"/>
    <mergeCell ref="E1660:F1660"/>
    <mergeCell ref="H1662:I1662"/>
    <mergeCell ref="E1664:F1664"/>
    <mergeCell ref="E1665:F1665"/>
    <mergeCell ref="E1666:F1666"/>
    <mergeCell ref="E1667:F1667"/>
    <mergeCell ref="E1654:F1654"/>
    <mergeCell ref="E1655:F1655"/>
    <mergeCell ref="E1656:F1656"/>
    <mergeCell ref="E1657:F1657"/>
    <mergeCell ref="E1658:F1658"/>
    <mergeCell ref="E1659:F1659"/>
    <mergeCell ref="E1734:F1734"/>
    <mergeCell ref="E1735:F1735"/>
    <mergeCell ref="E1760:F1760"/>
    <mergeCell ref="H1762:I1762"/>
    <mergeCell ref="E1764:F1764"/>
    <mergeCell ref="E1765:F1765"/>
    <mergeCell ref="E1766:F1766"/>
    <mergeCell ref="E1681:F1681"/>
    <mergeCell ref="E1682:F1682"/>
    <mergeCell ref="E1683:F1683"/>
    <mergeCell ref="E1684:F1684"/>
    <mergeCell ref="E1685:F1685"/>
    <mergeCell ref="E1708:F1708"/>
    <mergeCell ref="E1709:F1709"/>
    <mergeCell ref="H1711:I1711"/>
    <mergeCell ref="E1713:F1713"/>
    <mergeCell ref="E1714:F1714"/>
    <mergeCell ref="E1715:F1715"/>
    <mergeCell ref="E1700:F1700"/>
    <mergeCell ref="H1702:I1702"/>
    <mergeCell ref="E1704:F1704"/>
    <mergeCell ref="E1705:F1705"/>
    <mergeCell ref="E1706:F1706"/>
    <mergeCell ref="E1707:F1707"/>
    <mergeCell ref="H1693:I1693"/>
    <mergeCell ref="E1695:F1695"/>
    <mergeCell ref="E1696:F1696"/>
    <mergeCell ref="E1697:F1697"/>
    <mergeCell ref="E1698:F1698"/>
    <mergeCell ref="E1699:F1699"/>
    <mergeCell ref="E1686:F1686"/>
    <mergeCell ref="E1687:F1687"/>
    <mergeCell ref="E1804:F1804"/>
    <mergeCell ref="H1806:I1806"/>
    <mergeCell ref="E1808:F1808"/>
    <mergeCell ref="E1809:F1809"/>
    <mergeCell ref="E1810:F1810"/>
    <mergeCell ref="E1723:F1723"/>
    <mergeCell ref="E1724:F1724"/>
    <mergeCell ref="E1725:F1725"/>
    <mergeCell ref="E1726:F1726"/>
    <mergeCell ref="H1728:I1728"/>
    <mergeCell ref="H1753:I1753"/>
    <mergeCell ref="E1755:F1755"/>
    <mergeCell ref="E1756:F1756"/>
    <mergeCell ref="E1757:F1757"/>
    <mergeCell ref="E1758:F1758"/>
    <mergeCell ref="E1759:F1759"/>
    <mergeCell ref="H1745:I1745"/>
    <mergeCell ref="E1747:F1747"/>
    <mergeCell ref="E1748:F1748"/>
    <mergeCell ref="E1749:F1749"/>
    <mergeCell ref="E1750:F1750"/>
    <mergeCell ref="E1751:F1751"/>
    <mergeCell ref="H1737:I1737"/>
    <mergeCell ref="E1739:F1739"/>
    <mergeCell ref="E1740:F1740"/>
    <mergeCell ref="E1741:F1741"/>
    <mergeCell ref="E1742:F1742"/>
    <mergeCell ref="E1743:F1743"/>
    <mergeCell ref="E1730:F1730"/>
    <mergeCell ref="E1731:F1731"/>
    <mergeCell ref="E1732:F1732"/>
    <mergeCell ref="E1733:F1733"/>
    <mergeCell ref="E1767:F1767"/>
    <mergeCell ref="H1769:I1769"/>
    <mergeCell ref="E1771:F1771"/>
    <mergeCell ref="E1772:F1772"/>
    <mergeCell ref="E1773:F1773"/>
    <mergeCell ref="H1797:I1797"/>
    <mergeCell ref="E1799:F1799"/>
    <mergeCell ref="E1800:F1800"/>
    <mergeCell ref="E1801:F1801"/>
    <mergeCell ref="E1802:F1802"/>
    <mergeCell ref="E1803:F1803"/>
    <mergeCell ref="E1790:F1790"/>
    <mergeCell ref="E1791:F1791"/>
    <mergeCell ref="E1792:F1792"/>
    <mergeCell ref="E1793:F1793"/>
    <mergeCell ref="E1794:F1794"/>
    <mergeCell ref="E1795:F1795"/>
    <mergeCell ref="E1782:F1782"/>
    <mergeCell ref="E1783:F1783"/>
    <mergeCell ref="E1784:F1784"/>
    <mergeCell ref="E1785:F1785"/>
    <mergeCell ref="E1786:F1786"/>
    <mergeCell ref="H1788:I1788"/>
    <mergeCell ref="E1774:F1774"/>
    <mergeCell ref="H1776:I1776"/>
    <mergeCell ref="E1778:F1778"/>
    <mergeCell ref="E1779:F1779"/>
    <mergeCell ref="E1780:F1780"/>
    <mergeCell ref="E1781:F1781"/>
    <mergeCell ref="H1824:I1824"/>
    <mergeCell ref="E1826:F1826"/>
    <mergeCell ref="E1827:F1827"/>
    <mergeCell ref="E1828:F1828"/>
    <mergeCell ref="E1829:F1829"/>
    <mergeCell ref="E1830:F1830"/>
    <mergeCell ref="H1815:I1815"/>
    <mergeCell ref="E1817:F1817"/>
    <mergeCell ref="E1818:F1818"/>
    <mergeCell ref="E1819:F1819"/>
    <mergeCell ref="E1820:F1820"/>
    <mergeCell ref="E1821:F1821"/>
    <mergeCell ref="E1851:F1851"/>
    <mergeCell ref="E1852:F1852"/>
    <mergeCell ref="E1853:F1853"/>
    <mergeCell ref="E1854:F1854"/>
    <mergeCell ref="E1811:F1811"/>
    <mergeCell ref="E1812:F1812"/>
    <mergeCell ref="E1813:F1813"/>
    <mergeCell ref="E1822:F1822"/>
    <mergeCell ref="E1831:F1831"/>
    <mergeCell ref="E1843:F1843"/>
    <mergeCell ref="E1844:F1844"/>
    <mergeCell ref="E1845:F1845"/>
    <mergeCell ref="E1846:F1846"/>
    <mergeCell ref="E1847:F1847"/>
    <mergeCell ref="H1849:I1849"/>
    <mergeCell ref="H1874:I1874"/>
    <mergeCell ref="E1876:F1876"/>
    <mergeCell ref="E1877:F1877"/>
    <mergeCell ref="H1833:I1833"/>
    <mergeCell ref="E1835:F1835"/>
    <mergeCell ref="E1836:F1836"/>
    <mergeCell ref="E1837:F1837"/>
    <mergeCell ref="E1838:F1838"/>
    <mergeCell ref="H1840:I1840"/>
    <mergeCell ref="E1842:F1842"/>
    <mergeCell ref="E1865:F1865"/>
    <mergeCell ref="H1867:I1867"/>
    <mergeCell ref="E1869:F1869"/>
    <mergeCell ref="E1870:F1870"/>
    <mergeCell ref="E1871:F1871"/>
    <mergeCell ref="E1872:F1872"/>
    <mergeCell ref="E1897:F1897"/>
    <mergeCell ref="E1898:F1898"/>
    <mergeCell ref="E1855:F1855"/>
    <mergeCell ref="E1856:F1856"/>
    <mergeCell ref="H1858:I1858"/>
    <mergeCell ref="E1860:F1860"/>
    <mergeCell ref="E1861:F1861"/>
    <mergeCell ref="E1862:F1862"/>
    <mergeCell ref="E1863:F1863"/>
    <mergeCell ref="E1864:F1864"/>
    <mergeCell ref="E1889:F1889"/>
    <mergeCell ref="E1890:F1890"/>
    <mergeCell ref="E1891:F1891"/>
    <mergeCell ref="H1893:I1893"/>
    <mergeCell ref="E1895:F1895"/>
    <mergeCell ref="E1896:F1896"/>
    <mergeCell ref="H1920:I1920"/>
    <mergeCell ref="E1878:F1878"/>
    <mergeCell ref="E1879:F1879"/>
    <mergeCell ref="E1880:F1880"/>
    <mergeCell ref="E1881:F1881"/>
    <mergeCell ref="E1882:F1882"/>
    <mergeCell ref="H1884:I1884"/>
    <mergeCell ref="E1886:F1886"/>
    <mergeCell ref="E1887:F1887"/>
    <mergeCell ref="E1888:F1888"/>
    <mergeCell ref="H1911:I1911"/>
    <mergeCell ref="E1913:F1913"/>
    <mergeCell ref="E1914:F1914"/>
    <mergeCell ref="E1915:F1915"/>
    <mergeCell ref="E1916:F1916"/>
    <mergeCell ref="E1917:F1917"/>
    <mergeCell ref="H1902:I1902"/>
    <mergeCell ref="E1986:F1986"/>
    <mergeCell ref="E1904:F1904"/>
    <mergeCell ref="E1905:F1905"/>
    <mergeCell ref="E1906:F1906"/>
    <mergeCell ref="E1907:F1907"/>
    <mergeCell ref="E1908:F1908"/>
    <mergeCell ref="E1938:F1938"/>
    <mergeCell ref="E1939:F1939"/>
    <mergeCell ref="E1940:F1940"/>
    <mergeCell ref="E1941:F1941"/>
    <mergeCell ref="E1942:F1942"/>
    <mergeCell ref="E1899:F1899"/>
    <mergeCell ref="E1900:F1900"/>
    <mergeCell ref="E1909:F1909"/>
    <mergeCell ref="E1918:F1918"/>
    <mergeCell ref="H1929:I1929"/>
    <mergeCell ref="E1931:F1931"/>
    <mergeCell ref="E1932:F1932"/>
    <mergeCell ref="E1933:F1933"/>
    <mergeCell ref="E1934:F1934"/>
    <mergeCell ref="H1936:I1936"/>
    <mergeCell ref="E1922:F1922"/>
    <mergeCell ref="E1923:F1923"/>
    <mergeCell ref="E1924:F1924"/>
    <mergeCell ref="E1925:F1925"/>
    <mergeCell ref="E1926:F1926"/>
    <mergeCell ref="E1927:F1927"/>
    <mergeCell ref="H1972:I1972"/>
    <mergeCell ref="E1958:F1958"/>
    <mergeCell ref="E1959:F1959"/>
    <mergeCell ref="E1960:F1960"/>
    <mergeCell ref="E1961:F1961"/>
    <mergeCell ref="H1963:I1963"/>
    <mergeCell ref="E1965:F1965"/>
    <mergeCell ref="E1950:F1950"/>
    <mergeCell ref="E1951:F1951"/>
    <mergeCell ref="E1952:F1952"/>
    <mergeCell ref="H1954:I1954"/>
    <mergeCell ref="E1956:F1956"/>
    <mergeCell ref="E1957:F1957"/>
    <mergeCell ref="H1981:I1981"/>
    <mergeCell ref="E1983:F1983"/>
    <mergeCell ref="E1984:F1984"/>
    <mergeCell ref="E1985:F1985"/>
    <mergeCell ref="E2003:F2003"/>
    <mergeCell ref="E2004:F2004"/>
    <mergeCell ref="E2005:F2005"/>
    <mergeCell ref="E2006:F2006"/>
    <mergeCell ref="H2008:I2008"/>
    <mergeCell ref="E1994:F1994"/>
    <mergeCell ref="E1995:F1995"/>
    <mergeCell ref="E1996:F1996"/>
    <mergeCell ref="E1997:F1997"/>
    <mergeCell ref="H1999:I1999"/>
    <mergeCell ref="E2001:F2001"/>
    <mergeCell ref="E2024:F2024"/>
    <mergeCell ref="H2026:I2026"/>
    <mergeCell ref="E2028:F2028"/>
    <mergeCell ref="E2029:F2029"/>
    <mergeCell ref="E2030:F2030"/>
    <mergeCell ref="E1943:F1943"/>
    <mergeCell ref="H1945:I1945"/>
    <mergeCell ref="E1947:F1947"/>
    <mergeCell ref="E1948:F1948"/>
    <mergeCell ref="E1949:F1949"/>
    <mergeCell ref="E1974:F1974"/>
    <mergeCell ref="E1975:F1975"/>
    <mergeCell ref="E1976:F1976"/>
    <mergeCell ref="E1977:F1977"/>
    <mergeCell ref="E1978:F1978"/>
    <mergeCell ref="E1979:F1979"/>
    <mergeCell ref="E1966:F1966"/>
    <mergeCell ref="E1967:F1967"/>
    <mergeCell ref="E1968:F1968"/>
    <mergeCell ref="E1969:F1969"/>
    <mergeCell ref="E1970:F1970"/>
    <mergeCell ref="E2049:F2049"/>
    <mergeCell ref="E2050:F2050"/>
    <mergeCell ref="E2051:F2051"/>
    <mergeCell ref="E2038:F2038"/>
    <mergeCell ref="E2039:F2039"/>
    <mergeCell ref="E2040:F2040"/>
    <mergeCell ref="E2041:F2041"/>
    <mergeCell ref="E2042:F2042"/>
    <mergeCell ref="H2044:I2044"/>
    <mergeCell ref="E2068:F2068"/>
    <mergeCell ref="H2070:I2070"/>
    <mergeCell ref="E2072:F2072"/>
    <mergeCell ref="E2073:F2073"/>
    <mergeCell ref="E2074:F2074"/>
    <mergeCell ref="E1987:F1987"/>
    <mergeCell ref="E1988:F1988"/>
    <mergeCell ref="H1990:I1990"/>
    <mergeCell ref="E1992:F1992"/>
    <mergeCell ref="E1993:F1993"/>
    <mergeCell ref="H2017:I2017"/>
    <mergeCell ref="E2019:F2019"/>
    <mergeCell ref="E2020:F2020"/>
    <mergeCell ref="E2021:F2021"/>
    <mergeCell ref="E2022:F2022"/>
    <mergeCell ref="E2023:F2023"/>
    <mergeCell ref="E2010:F2010"/>
    <mergeCell ref="E2011:F2011"/>
    <mergeCell ref="E2012:F2012"/>
    <mergeCell ref="E2013:F2013"/>
    <mergeCell ref="E2014:F2014"/>
    <mergeCell ref="E2015:F2015"/>
    <mergeCell ref="E2002:F2002"/>
    <mergeCell ref="E2094:F2094"/>
    <mergeCell ref="H2079:I2079"/>
    <mergeCell ref="E2081:F2081"/>
    <mergeCell ref="E2082:F2082"/>
    <mergeCell ref="E2083:F2083"/>
    <mergeCell ref="E2084:F2084"/>
    <mergeCell ref="E2085:F2085"/>
    <mergeCell ref="E2114:F2114"/>
    <mergeCell ref="E2115:F2115"/>
    <mergeCell ref="E2116:F2116"/>
    <mergeCell ref="E2117:F2117"/>
    <mergeCell ref="E2118:F2118"/>
    <mergeCell ref="E2031:F2031"/>
    <mergeCell ref="E2032:F2032"/>
    <mergeCell ref="E2033:F2033"/>
    <mergeCell ref="H2035:I2035"/>
    <mergeCell ref="E2037:F2037"/>
    <mergeCell ref="H2061:I2061"/>
    <mergeCell ref="E2063:F2063"/>
    <mergeCell ref="E2064:F2064"/>
    <mergeCell ref="E2065:F2065"/>
    <mergeCell ref="E2066:F2066"/>
    <mergeCell ref="E2067:F2067"/>
    <mergeCell ref="H2053:I2053"/>
    <mergeCell ref="E2055:F2055"/>
    <mergeCell ref="E2056:F2056"/>
    <mergeCell ref="E2057:F2057"/>
    <mergeCell ref="E2058:F2058"/>
    <mergeCell ref="E2059:F2059"/>
    <mergeCell ref="E2046:F2046"/>
    <mergeCell ref="E2047:F2047"/>
    <mergeCell ref="E2048:F2048"/>
    <mergeCell ref="E2075:F2075"/>
    <mergeCell ref="E2076:F2076"/>
    <mergeCell ref="E2077:F2077"/>
    <mergeCell ref="E2086:F2086"/>
    <mergeCell ref="E2095:F2095"/>
    <mergeCell ref="E2106:F2106"/>
    <mergeCell ref="E2107:F2107"/>
    <mergeCell ref="E2108:F2108"/>
    <mergeCell ref="E2109:F2109"/>
    <mergeCell ref="E2110:F2110"/>
    <mergeCell ref="H2112:I2112"/>
    <mergeCell ref="H2137:I2137"/>
    <mergeCell ref="E2139:F2139"/>
    <mergeCell ref="E2140:F2140"/>
    <mergeCell ref="E2141:F2141"/>
    <mergeCell ref="H2097:I2097"/>
    <mergeCell ref="E2099:F2099"/>
    <mergeCell ref="E2100:F2100"/>
    <mergeCell ref="E2101:F2101"/>
    <mergeCell ref="E2102:F2102"/>
    <mergeCell ref="H2104:I2104"/>
    <mergeCell ref="H2129:I2129"/>
    <mergeCell ref="E2131:F2131"/>
    <mergeCell ref="E2132:F2132"/>
    <mergeCell ref="E2133:F2133"/>
    <mergeCell ref="E2134:F2134"/>
    <mergeCell ref="E2135:F2135"/>
    <mergeCell ref="H2088:I2088"/>
    <mergeCell ref="E2090:F2090"/>
    <mergeCell ref="E2091:F2091"/>
    <mergeCell ref="E2092:F2092"/>
    <mergeCell ref="E2093:F2093"/>
    <mergeCell ref="E2160:F2160"/>
    <mergeCell ref="H2162:I2162"/>
    <mergeCell ref="E2164:F2164"/>
    <mergeCell ref="H2120:I2120"/>
    <mergeCell ref="E2122:F2122"/>
    <mergeCell ref="E2123:F2123"/>
    <mergeCell ref="E2124:F2124"/>
    <mergeCell ref="E2125:F2125"/>
    <mergeCell ref="E2126:F2126"/>
    <mergeCell ref="E2127:F2127"/>
    <mergeCell ref="E2152:F2152"/>
    <mergeCell ref="H2154:I2154"/>
    <mergeCell ref="E2156:F2156"/>
    <mergeCell ref="E2157:F2157"/>
    <mergeCell ref="E2158:F2158"/>
    <mergeCell ref="E2159:F2159"/>
    <mergeCell ref="E2184:F2184"/>
    <mergeCell ref="E2185:F2185"/>
    <mergeCell ref="E2142:F2142"/>
    <mergeCell ref="E2143:F2143"/>
    <mergeCell ref="H2145:I2145"/>
    <mergeCell ref="E2147:F2147"/>
    <mergeCell ref="E2148:F2148"/>
    <mergeCell ref="E2149:F2149"/>
    <mergeCell ref="E2150:F2150"/>
    <mergeCell ref="E2151:F2151"/>
    <mergeCell ref="E2176:F2176"/>
    <mergeCell ref="E2177:F2177"/>
    <mergeCell ref="E2178:F2178"/>
    <mergeCell ref="H2180:I2180"/>
    <mergeCell ref="E2182:F2182"/>
    <mergeCell ref="E2183:F2183"/>
    <mergeCell ref="H2207:I2207"/>
    <mergeCell ref="E2165:F2165"/>
    <mergeCell ref="E2166:F2166"/>
    <mergeCell ref="E2167:F2167"/>
    <mergeCell ref="E2168:F2168"/>
    <mergeCell ref="E2169:F2169"/>
    <mergeCell ref="H2171:I2171"/>
    <mergeCell ref="E2173:F2173"/>
    <mergeCell ref="E2174:F2174"/>
    <mergeCell ref="E2175:F2175"/>
    <mergeCell ref="H2198:I2198"/>
    <mergeCell ref="E2200:F2200"/>
    <mergeCell ref="E2201:F2201"/>
    <mergeCell ref="E2202:F2202"/>
    <mergeCell ref="E2203:F2203"/>
    <mergeCell ref="E2204:F2204"/>
    <mergeCell ref="H2189:I2189"/>
    <mergeCell ref="E2191:F2191"/>
    <mergeCell ref="E2192:F2192"/>
    <mergeCell ref="E2193:F2193"/>
    <mergeCell ref="E2194:F2194"/>
    <mergeCell ref="E2195:F2195"/>
    <mergeCell ref="E2225:F2225"/>
    <mergeCell ref="E2226:F2226"/>
    <mergeCell ref="E2227:F2227"/>
    <mergeCell ref="E2228:F2228"/>
    <mergeCell ref="E2229:F2229"/>
    <mergeCell ref="E2186:F2186"/>
    <mergeCell ref="E2187:F2187"/>
    <mergeCell ref="E2196:F2196"/>
    <mergeCell ref="E2205:F2205"/>
    <mergeCell ref="E2217:F2217"/>
    <mergeCell ref="E2218:F2218"/>
    <mergeCell ref="E2219:F2219"/>
    <mergeCell ref="E2220:F2220"/>
    <mergeCell ref="E2221:F2221"/>
    <mergeCell ref="H2223:I2223"/>
    <mergeCell ref="E2209:F2209"/>
    <mergeCell ref="E2210:F2210"/>
    <mergeCell ref="E2211:F2211"/>
    <mergeCell ref="E2212:F2212"/>
    <mergeCell ref="E2213:F2213"/>
    <mergeCell ref="H2215:I2215"/>
    <mergeCell ref="E2245:F2245"/>
    <mergeCell ref="E2246:F2246"/>
    <mergeCell ref="H2248:I2248"/>
    <mergeCell ref="E2250:F2250"/>
    <mergeCell ref="E2251:F2251"/>
    <mergeCell ref="E2252:F2252"/>
    <mergeCell ref="E2237:F2237"/>
    <mergeCell ref="E2238:F2238"/>
    <mergeCell ref="H2240:I2240"/>
    <mergeCell ref="E2242:F2242"/>
    <mergeCell ref="E2243:F2243"/>
    <mergeCell ref="E2244:F2244"/>
    <mergeCell ref="H2231:I2231"/>
    <mergeCell ref="E2233:F2233"/>
    <mergeCell ref="E2234:F2234"/>
    <mergeCell ref="E2235:F2235"/>
    <mergeCell ref="E2236:F2236"/>
    <mergeCell ref="E2261:F2261"/>
    <mergeCell ref="E2262:F2262"/>
    <mergeCell ref="H2264:I2264"/>
    <mergeCell ref="E2266:F2266"/>
    <mergeCell ref="E2267:F2267"/>
    <mergeCell ref="E2268:F2268"/>
    <mergeCell ref="E2253:F2253"/>
    <mergeCell ref="E2254:F2254"/>
    <mergeCell ref="H2256:I2256"/>
    <mergeCell ref="E2258:F2258"/>
    <mergeCell ref="E2259:F2259"/>
    <mergeCell ref="E2260:F2260"/>
    <mergeCell ref="E2291:F2291"/>
    <mergeCell ref="E2292:F2292"/>
    <mergeCell ref="E2293:F2293"/>
    <mergeCell ref="H2295:I2295"/>
    <mergeCell ref="E2281:F2281"/>
    <mergeCell ref="E2282:F2282"/>
    <mergeCell ref="H2284:I2284"/>
    <mergeCell ref="E2286:F2286"/>
    <mergeCell ref="E2287:F2287"/>
    <mergeCell ref="E2288:F2288"/>
    <mergeCell ref="E2311:F2311"/>
    <mergeCell ref="E2312:F2312"/>
    <mergeCell ref="E2313:F2313"/>
    <mergeCell ref="E2314:F2314"/>
    <mergeCell ref="E2315:F2315"/>
    <mergeCell ref="E2269:F2269"/>
    <mergeCell ref="E2270:F2270"/>
    <mergeCell ref="E2271:F2271"/>
    <mergeCell ref="H2273:I2273"/>
    <mergeCell ref="E2275:F2275"/>
    <mergeCell ref="E2335:F2335"/>
    <mergeCell ref="E2336:F2336"/>
    <mergeCell ref="E2323:F2323"/>
    <mergeCell ref="E2324:F2324"/>
    <mergeCell ref="E2325:F2325"/>
    <mergeCell ref="E2326:F2326"/>
    <mergeCell ref="H2328:I2328"/>
    <mergeCell ref="E2330:F2330"/>
    <mergeCell ref="E2353:F2353"/>
    <mergeCell ref="E2354:F2354"/>
    <mergeCell ref="E2355:F2355"/>
    <mergeCell ref="E2356:F2356"/>
    <mergeCell ref="E2357:F2357"/>
    <mergeCell ref="E2276:F2276"/>
    <mergeCell ref="E2277:F2277"/>
    <mergeCell ref="E2278:F2278"/>
    <mergeCell ref="E2279:F2279"/>
    <mergeCell ref="E2280:F2280"/>
    <mergeCell ref="E2303:F2303"/>
    <mergeCell ref="E2304:F2304"/>
    <mergeCell ref="H2306:I2306"/>
    <mergeCell ref="E2308:F2308"/>
    <mergeCell ref="E2309:F2309"/>
    <mergeCell ref="E2310:F2310"/>
    <mergeCell ref="E2297:F2297"/>
    <mergeCell ref="E2298:F2298"/>
    <mergeCell ref="E2299:F2299"/>
    <mergeCell ref="E2300:F2300"/>
    <mergeCell ref="E2301:F2301"/>
    <mergeCell ref="E2302:F2302"/>
    <mergeCell ref="E2289:F2289"/>
    <mergeCell ref="E2290:F2290"/>
    <mergeCell ref="E2365:F2365"/>
    <mergeCell ref="E2366:F2366"/>
    <mergeCell ref="E2367:F2367"/>
    <mergeCell ref="E2368:F2368"/>
    <mergeCell ref="E2369:F2369"/>
    <mergeCell ref="E2370:F2370"/>
    <mergeCell ref="H2394:I2394"/>
    <mergeCell ref="E2396:F2396"/>
    <mergeCell ref="E2397:F2397"/>
    <mergeCell ref="E2398:F2398"/>
    <mergeCell ref="E2399:F2399"/>
    <mergeCell ref="H2317:I2317"/>
    <mergeCell ref="E2319:F2319"/>
    <mergeCell ref="E2320:F2320"/>
    <mergeCell ref="E2321:F2321"/>
    <mergeCell ref="E2322:F2322"/>
    <mergeCell ref="E2345:F2345"/>
    <mergeCell ref="E2346:F2346"/>
    <mergeCell ref="E2347:F2347"/>
    <mergeCell ref="E2348:F2348"/>
    <mergeCell ref="H2350:I2350"/>
    <mergeCell ref="E2352:F2352"/>
    <mergeCell ref="E2337:F2337"/>
    <mergeCell ref="H2339:I2339"/>
    <mergeCell ref="E2341:F2341"/>
    <mergeCell ref="E2342:F2342"/>
    <mergeCell ref="E2343:F2343"/>
    <mergeCell ref="E2344:F2344"/>
    <mergeCell ref="E2331:F2331"/>
    <mergeCell ref="E2332:F2332"/>
    <mergeCell ref="E2333:F2333"/>
    <mergeCell ref="E2334:F2334"/>
    <mergeCell ref="E2409:F2409"/>
    <mergeCell ref="E2410:F2410"/>
    <mergeCell ref="E2411:F2411"/>
    <mergeCell ref="E2412:F2412"/>
    <mergeCell ref="H2436:I2436"/>
    <mergeCell ref="E2438:F2438"/>
    <mergeCell ref="E2439:F2439"/>
    <mergeCell ref="E2440:F2440"/>
    <mergeCell ref="E2441:F2441"/>
    <mergeCell ref="E2358:F2358"/>
    <mergeCell ref="E2359:F2359"/>
    <mergeCell ref="H2361:I2361"/>
    <mergeCell ref="E2363:F2363"/>
    <mergeCell ref="E2364:F2364"/>
    <mergeCell ref="E2387:F2387"/>
    <mergeCell ref="E2388:F2388"/>
    <mergeCell ref="E2389:F2389"/>
    <mergeCell ref="E2390:F2390"/>
    <mergeCell ref="E2391:F2391"/>
    <mergeCell ref="E2392:F2392"/>
    <mergeCell ref="E2379:F2379"/>
    <mergeCell ref="E2380:F2380"/>
    <mergeCell ref="E2381:F2381"/>
    <mergeCell ref="H2383:I2383"/>
    <mergeCell ref="E2385:F2385"/>
    <mergeCell ref="E2386:F2386"/>
    <mergeCell ref="H2372:I2372"/>
    <mergeCell ref="E2374:F2374"/>
    <mergeCell ref="E2375:F2375"/>
    <mergeCell ref="E2376:F2376"/>
    <mergeCell ref="E2377:F2377"/>
    <mergeCell ref="E2378:F2378"/>
    <mergeCell ref="E2453:F2453"/>
    <mergeCell ref="E2454:F2454"/>
    <mergeCell ref="E2477:F2477"/>
    <mergeCell ref="E2478:F2478"/>
    <mergeCell ref="H2480:I2480"/>
    <mergeCell ref="E2482:F2482"/>
    <mergeCell ref="E2483:F2483"/>
    <mergeCell ref="E2400:F2400"/>
    <mergeCell ref="E2401:F2401"/>
    <mergeCell ref="E2402:F2402"/>
    <mergeCell ref="E2403:F2403"/>
    <mergeCell ref="H2405:I2405"/>
    <mergeCell ref="E2429:F2429"/>
    <mergeCell ref="E2430:F2430"/>
    <mergeCell ref="E2431:F2431"/>
    <mergeCell ref="E2432:F2432"/>
    <mergeCell ref="E2433:F2433"/>
    <mergeCell ref="E2434:F2434"/>
    <mergeCell ref="E2421:F2421"/>
    <mergeCell ref="E2422:F2422"/>
    <mergeCell ref="E2423:F2423"/>
    <mergeCell ref="E2424:F2424"/>
    <mergeCell ref="H2426:I2426"/>
    <mergeCell ref="E2428:F2428"/>
    <mergeCell ref="E2413:F2413"/>
    <mergeCell ref="E2414:F2414"/>
    <mergeCell ref="H2416:I2416"/>
    <mergeCell ref="E2418:F2418"/>
    <mergeCell ref="E2419:F2419"/>
    <mergeCell ref="E2420:F2420"/>
    <mergeCell ref="E2407:F2407"/>
    <mergeCell ref="E2408:F2408"/>
    <mergeCell ref="E2521:F2521"/>
    <mergeCell ref="E2522:F2522"/>
    <mergeCell ref="E2523:F2523"/>
    <mergeCell ref="E2524:F2524"/>
    <mergeCell ref="E2525:F2525"/>
    <mergeCell ref="E2442:F2442"/>
    <mergeCell ref="E2443:F2443"/>
    <mergeCell ref="E2444:F2444"/>
    <mergeCell ref="E2445:F2445"/>
    <mergeCell ref="H2447:I2447"/>
    <mergeCell ref="E2471:F2471"/>
    <mergeCell ref="E2472:F2472"/>
    <mergeCell ref="E2473:F2473"/>
    <mergeCell ref="E2474:F2474"/>
    <mergeCell ref="E2475:F2475"/>
    <mergeCell ref="E2476:F2476"/>
    <mergeCell ref="E2463:F2463"/>
    <mergeCell ref="E2464:F2464"/>
    <mergeCell ref="E2465:F2465"/>
    <mergeCell ref="E2466:F2466"/>
    <mergeCell ref="E2467:F2467"/>
    <mergeCell ref="H2469:I2469"/>
    <mergeCell ref="E2455:F2455"/>
    <mergeCell ref="E2456:F2456"/>
    <mergeCell ref="H2458:I2458"/>
    <mergeCell ref="E2460:F2460"/>
    <mergeCell ref="E2461:F2461"/>
    <mergeCell ref="E2462:F2462"/>
    <mergeCell ref="E2449:F2449"/>
    <mergeCell ref="E2450:F2450"/>
    <mergeCell ref="E2451:F2451"/>
    <mergeCell ref="E2452:F2452"/>
    <mergeCell ref="E2484:F2484"/>
    <mergeCell ref="E2485:F2485"/>
    <mergeCell ref="E2486:F2486"/>
    <mergeCell ref="E2487:F2487"/>
    <mergeCell ref="E2488:F2488"/>
    <mergeCell ref="E2513:F2513"/>
    <mergeCell ref="H2515:I2515"/>
    <mergeCell ref="E2517:F2517"/>
    <mergeCell ref="E2518:F2518"/>
    <mergeCell ref="E2519:F2519"/>
    <mergeCell ref="E2520:F2520"/>
    <mergeCell ref="E2505:F2505"/>
    <mergeCell ref="E2506:F2506"/>
    <mergeCell ref="H2508:I2508"/>
    <mergeCell ref="E2510:F2510"/>
    <mergeCell ref="E2511:F2511"/>
    <mergeCell ref="E2512:F2512"/>
    <mergeCell ref="E2497:F2497"/>
    <mergeCell ref="E2498:F2498"/>
    <mergeCell ref="E2499:F2499"/>
    <mergeCell ref="H2501:I2501"/>
    <mergeCell ref="E2503:F2503"/>
    <mergeCell ref="E2504:F2504"/>
    <mergeCell ref="E2489:F2489"/>
    <mergeCell ref="H2491:I2491"/>
    <mergeCell ref="E2493:F2493"/>
    <mergeCell ref="E2494:F2494"/>
    <mergeCell ref="E2495:F2495"/>
    <mergeCell ref="E2496:F2496"/>
    <mergeCell ref="E2539:F2539"/>
    <mergeCell ref="E2540:F2540"/>
    <mergeCell ref="E2541:F2541"/>
    <mergeCell ref="E2542:F2542"/>
    <mergeCell ref="E2543:F2543"/>
    <mergeCell ref="E2544:F2544"/>
    <mergeCell ref="E2531:F2531"/>
    <mergeCell ref="E2532:F2532"/>
    <mergeCell ref="H2534:I2534"/>
    <mergeCell ref="E2536:F2536"/>
    <mergeCell ref="E2537:F2537"/>
    <mergeCell ref="E2538:F2538"/>
    <mergeCell ref="E2561:F2561"/>
    <mergeCell ref="E2562:F2562"/>
    <mergeCell ref="E2563:F2563"/>
    <mergeCell ref="E2564:F2564"/>
    <mergeCell ref="E2565:F2565"/>
    <mergeCell ref="H2580:I2580"/>
    <mergeCell ref="E2582:F2582"/>
    <mergeCell ref="E2583:F2583"/>
    <mergeCell ref="E2584:F2584"/>
    <mergeCell ref="E2571:F2571"/>
    <mergeCell ref="E2572:F2572"/>
    <mergeCell ref="E2573:F2573"/>
    <mergeCell ref="E2574:F2574"/>
    <mergeCell ref="E2575:F2575"/>
    <mergeCell ref="E2576:F2576"/>
    <mergeCell ref="E2597:F2597"/>
    <mergeCell ref="H2599:I2599"/>
    <mergeCell ref="E2601:F2601"/>
    <mergeCell ref="E2602:F2602"/>
    <mergeCell ref="E2603:F2603"/>
    <mergeCell ref="E2526:F2526"/>
    <mergeCell ref="E2527:F2527"/>
    <mergeCell ref="E2528:F2528"/>
    <mergeCell ref="E2529:F2529"/>
    <mergeCell ref="E2530:F2530"/>
    <mergeCell ref="E2553:F2553"/>
    <mergeCell ref="E2554:F2554"/>
    <mergeCell ref="E2555:F2555"/>
    <mergeCell ref="E2556:F2556"/>
    <mergeCell ref="E2557:F2557"/>
    <mergeCell ref="H2559:I2559"/>
    <mergeCell ref="H2546:I2546"/>
    <mergeCell ref="E2548:F2548"/>
    <mergeCell ref="E2549:F2549"/>
    <mergeCell ref="E2550:F2550"/>
    <mergeCell ref="E2551:F2551"/>
    <mergeCell ref="E2552:F2552"/>
    <mergeCell ref="E2566:F2566"/>
    <mergeCell ref="E2567:F2567"/>
    <mergeCell ref="E2568:F2568"/>
    <mergeCell ref="E2569:F2569"/>
    <mergeCell ref="E2570:F2570"/>
    <mergeCell ref="E2591:F2591"/>
    <mergeCell ref="E2592:F2592"/>
    <mergeCell ref="E2593:F2593"/>
    <mergeCell ref="E2594:F2594"/>
    <mergeCell ref="E2595:F2595"/>
    <mergeCell ref="E2596:F2596"/>
    <mergeCell ref="E2585:F2585"/>
    <mergeCell ref="E2586:F2586"/>
    <mergeCell ref="E2587:F2587"/>
    <mergeCell ref="E2588:F2588"/>
    <mergeCell ref="E2589:F2589"/>
    <mergeCell ref="E2590:F2590"/>
    <mergeCell ref="E2577:F2577"/>
    <mergeCell ref="E2578:F2578"/>
    <mergeCell ref="H2637:I2637"/>
    <mergeCell ref="E2639:F2639"/>
    <mergeCell ref="E2640:F2640"/>
    <mergeCell ref="H2626:I2626"/>
    <mergeCell ref="E2628:F2628"/>
    <mergeCell ref="E2629:F2629"/>
    <mergeCell ref="E2630:F2630"/>
    <mergeCell ref="E2631:F2631"/>
    <mergeCell ref="E2632:F2632"/>
    <mergeCell ref="E2617:F2617"/>
    <mergeCell ref="E2618:F2618"/>
    <mergeCell ref="H2620:I2620"/>
    <mergeCell ref="E2622:F2622"/>
    <mergeCell ref="E2623:F2623"/>
    <mergeCell ref="E2624:F2624"/>
    <mergeCell ref="H2608:I2608"/>
    <mergeCell ref="E2610:F2610"/>
    <mergeCell ref="E2611:F2611"/>
    <mergeCell ref="E2612:F2612"/>
    <mergeCell ref="E2613:F2613"/>
    <mergeCell ref="E2614:F2614"/>
    <mergeCell ref="E2651:F2651"/>
    <mergeCell ref="E2652:F2652"/>
    <mergeCell ref="E2653:F2653"/>
    <mergeCell ref="E2654:F2654"/>
    <mergeCell ref="E2683:F2683"/>
    <mergeCell ref="E2684:F2684"/>
    <mergeCell ref="E2685:F2685"/>
    <mergeCell ref="E2686:F2686"/>
    <mergeCell ref="E2687:F2687"/>
    <mergeCell ref="E2604:F2604"/>
    <mergeCell ref="E2605:F2605"/>
    <mergeCell ref="E2606:F2606"/>
    <mergeCell ref="E2615:F2615"/>
    <mergeCell ref="E2616:F2616"/>
    <mergeCell ref="E2633:F2633"/>
    <mergeCell ref="E2634:F2634"/>
    <mergeCell ref="E2635:F2635"/>
    <mergeCell ref="E2641:F2641"/>
    <mergeCell ref="E2642:F2642"/>
    <mergeCell ref="E2643:F2643"/>
    <mergeCell ref="E2644:F2644"/>
    <mergeCell ref="E2645:F2645"/>
    <mergeCell ref="E2699:F2699"/>
    <mergeCell ref="H2701:I2701"/>
    <mergeCell ref="E2725:F2725"/>
    <mergeCell ref="H2727:I2727"/>
    <mergeCell ref="E2729:F2729"/>
    <mergeCell ref="E2730:F2730"/>
    <mergeCell ref="E2731:F2731"/>
    <mergeCell ref="E2646:F2646"/>
    <mergeCell ref="E2655:F2655"/>
    <mergeCell ref="E2656:F2656"/>
    <mergeCell ref="E2665:F2665"/>
    <mergeCell ref="E2666:F2666"/>
    <mergeCell ref="E2675:F2675"/>
    <mergeCell ref="E2676:F2676"/>
    <mergeCell ref="E2677:F2677"/>
    <mergeCell ref="H2679:I2679"/>
    <mergeCell ref="E2681:F2681"/>
    <mergeCell ref="E2682:F2682"/>
    <mergeCell ref="E2667:F2667"/>
    <mergeCell ref="E2668:F2668"/>
    <mergeCell ref="H2670:I2670"/>
    <mergeCell ref="E2672:F2672"/>
    <mergeCell ref="E2673:F2673"/>
    <mergeCell ref="E2674:F2674"/>
    <mergeCell ref="H2658:I2658"/>
    <mergeCell ref="E2660:F2660"/>
    <mergeCell ref="E2661:F2661"/>
    <mergeCell ref="E2662:F2662"/>
    <mergeCell ref="E2663:F2663"/>
    <mergeCell ref="E2664:F2664"/>
    <mergeCell ref="H2648:I2648"/>
    <mergeCell ref="E2650:F2650"/>
    <mergeCell ref="E2769:F2769"/>
    <mergeCell ref="E2770:F2770"/>
    <mergeCell ref="E2771:F2771"/>
    <mergeCell ref="E2772:F2772"/>
    <mergeCell ref="H2774:I2774"/>
    <mergeCell ref="E2688:F2688"/>
    <mergeCell ref="E2689:F2689"/>
    <mergeCell ref="E2690:F2690"/>
    <mergeCell ref="E2691:F2691"/>
    <mergeCell ref="H2693:I2693"/>
    <mergeCell ref="E2719:F2719"/>
    <mergeCell ref="E2720:F2720"/>
    <mergeCell ref="E2721:F2721"/>
    <mergeCell ref="E2722:F2722"/>
    <mergeCell ref="E2723:F2723"/>
    <mergeCell ref="E2724:F2724"/>
    <mergeCell ref="E2711:F2711"/>
    <mergeCell ref="E2712:F2712"/>
    <mergeCell ref="E2713:F2713"/>
    <mergeCell ref="E2714:F2714"/>
    <mergeCell ref="E2715:F2715"/>
    <mergeCell ref="H2717:I2717"/>
    <mergeCell ref="E2703:F2703"/>
    <mergeCell ref="E2704:F2704"/>
    <mergeCell ref="E2705:F2705"/>
    <mergeCell ref="E2706:F2706"/>
    <mergeCell ref="E2707:F2707"/>
    <mergeCell ref="H2709:I2709"/>
    <mergeCell ref="E2695:F2695"/>
    <mergeCell ref="E2696:F2696"/>
    <mergeCell ref="E2697:F2697"/>
    <mergeCell ref="E2698:F2698"/>
    <mergeCell ref="E2732:F2732"/>
    <mergeCell ref="E2733:F2733"/>
    <mergeCell ref="H2735:I2735"/>
    <mergeCell ref="E2737:F2737"/>
    <mergeCell ref="E2738:F2738"/>
    <mergeCell ref="E2761:F2761"/>
    <mergeCell ref="E2762:F2762"/>
    <mergeCell ref="H2764:I2764"/>
    <mergeCell ref="E2766:F2766"/>
    <mergeCell ref="E2767:F2767"/>
    <mergeCell ref="E2768:F2768"/>
    <mergeCell ref="H2754:I2754"/>
    <mergeCell ref="E2756:F2756"/>
    <mergeCell ref="E2757:F2757"/>
    <mergeCell ref="E2758:F2758"/>
    <mergeCell ref="E2759:F2759"/>
    <mergeCell ref="E2760:F2760"/>
    <mergeCell ref="E2747:F2747"/>
    <mergeCell ref="E2748:F2748"/>
    <mergeCell ref="E2749:F2749"/>
    <mergeCell ref="E2750:F2750"/>
    <mergeCell ref="E2751:F2751"/>
    <mergeCell ref="E2752:F2752"/>
    <mergeCell ref="E2739:F2739"/>
    <mergeCell ref="E2740:F2740"/>
    <mergeCell ref="E2741:F2741"/>
    <mergeCell ref="E2742:F2742"/>
    <mergeCell ref="H2744:I2744"/>
    <mergeCell ref="E2746:F2746"/>
    <mergeCell ref="H2790:I2790"/>
    <mergeCell ref="E2792:F2792"/>
    <mergeCell ref="E2793:F2793"/>
    <mergeCell ref="E2794:F2794"/>
    <mergeCell ref="E2795:F2795"/>
    <mergeCell ref="E2796:F2796"/>
    <mergeCell ref="H2782:I2782"/>
    <mergeCell ref="E2784:F2784"/>
    <mergeCell ref="E2785:F2785"/>
    <mergeCell ref="E2786:F2786"/>
    <mergeCell ref="E2787:F2787"/>
    <mergeCell ref="E2788:F2788"/>
    <mergeCell ref="E2816:F2816"/>
    <mergeCell ref="E2817:F2817"/>
    <mergeCell ref="E2776:F2776"/>
    <mergeCell ref="E2777:F2777"/>
    <mergeCell ref="E2778:F2778"/>
    <mergeCell ref="E2779:F2779"/>
    <mergeCell ref="E2780:F2780"/>
    <mergeCell ref="E2810:F2810"/>
    <mergeCell ref="E2811:F2811"/>
    <mergeCell ref="E2812:F2812"/>
    <mergeCell ref="E2813:F2813"/>
    <mergeCell ref="E2814:F2814"/>
    <mergeCell ref="E2815:F2815"/>
    <mergeCell ref="H2798:I2798"/>
    <mergeCell ref="E2800:F2800"/>
    <mergeCell ref="E2801:F2801"/>
    <mergeCell ref="E2802:F2802"/>
    <mergeCell ref="E2803:F2803"/>
    <mergeCell ref="E2804:F2804"/>
    <mergeCell ref="E2805:F2805"/>
    <mergeCell ref="E2806:F2806"/>
    <mergeCell ref="H2808:I2808"/>
    <mergeCell ref="H2831:I2831"/>
    <mergeCell ref="E2833:F2833"/>
    <mergeCell ref="E2834:F2834"/>
    <mergeCell ref="E2835:F2835"/>
    <mergeCell ref="E2836:F2836"/>
    <mergeCell ref="E2837:F2837"/>
    <mergeCell ref="H2820:I2820"/>
    <mergeCell ref="E2822:F2822"/>
    <mergeCell ref="E2823:F2823"/>
    <mergeCell ref="E2824:F2824"/>
    <mergeCell ref="E2825:F2825"/>
    <mergeCell ref="E2826:F2826"/>
    <mergeCell ref="E2818:F2818"/>
    <mergeCell ref="E2827:F2827"/>
    <mergeCell ref="E2828:F2828"/>
    <mergeCell ref="E2829:F2829"/>
    <mergeCell ref="E2847:F2847"/>
    <mergeCell ref="E2848:F2848"/>
    <mergeCell ref="E2849:F2849"/>
    <mergeCell ref="E2850:F2850"/>
    <mergeCell ref="H2852:I2852"/>
    <mergeCell ref="E2854:F2854"/>
    <mergeCell ref="E2841:F2841"/>
    <mergeCell ref="E2842:F2842"/>
    <mergeCell ref="E2843:F2843"/>
    <mergeCell ref="E2844:F2844"/>
    <mergeCell ref="E2845:F2845"/>
    <mergeCell ref="E2846:F2846"/>
    <mergeCell ref="H2839:I2839"/>
    <mergeCell ref="H2878:I2878"/>
    <mergeCell ref="E2880:F2880"/>
    <mergeCell ref="H2865:I2865"/>
    <mergeCell ref="E2867:F2867"/>
    <mergeCell ref="E2868:F2868"/>
    <mergeCell ref="E2869:F2869"/>
    <mergeCell ref="E2870:F2870"/>
    <mergeCell ref="E2871:F2871"/>
    <mergeCell ref="E2895:F2895"/>
    <mergeCell ref="E2896:F2896"/>
    <mergeCell ref="E2897:F2897"/>
    <mergeCell ref="E2898:F2898"/>
    <mergeCell ref="E2899:F2899"/>
    <mergeCell ref="E2855:F2855"/>
    <mergeCell ref="E2856:F2856"/>
    <mergeCell ref="E2857:F2857"/>
    <mergeCell ref="E2858:F2858"/>
    <mergeCell ref="E2859:F2859"/>
    <mergeCell ref="H2904:I2904"/>
    <mergeCell ref="E2906:F2906"/>
    <mergeCell ref="E2907:F2907"/>
    <mergeCell ref="E2908:F2908"/>
    <mergeCell ref="E2909:F2909"/>
    <mergeCell ref="E2910:F2910"/>
    <mergeCell ref="E2935:F2935"/>
    <mergeCell ref="E2936:F2936"/>
    <mergeCell ref="E2937:F2937"/>
    <mergeCell ref="E2938:F2938"/>
    <mergeCell ref="E2939:F2939"/>
    <mergeCell ref="E2860:F2860"/>
    <mergeCell ref="E2861:F2861"/>
    <mergeCell ref="E2862:F2862"/>
    <mergeCell ref="E2863:F2863"/>
    <mergeCell ref="E2872:F2872"/>
    <mergeCell ref="E2887:F2887"/>
    <mergeCell ref="E2888:F2888"/>
    <mergeCell ref="E2889:F2889"/>
    <mergeCell ref="H2891:I2891"/>
    <mergeCell ref="E2893:F2893"/>
    <mergeCell ref="E2894:F2894"/>
    <mergeCell ref="E2881:F2881"/>
    <mergeCell ref="E2882:F2882"/>
    <mergeCell ref="E2883:F2883"/>
    <mergeCell ref="E2884:F2884"/>
    <mergeCell ref="E2885:F2885"/>
    <mergeCell ref="E2886:F2886"/>
    <mergeCell ref="E2873:F2873"/>
    <mergeCell ref="E2874:F2874"/>
    <mergeCell ref="E2875:F2875"/>
    <mergeCell ref="E2876:F2876"/>
    <mergeCell ref="E2947:F2947"/>
    <mergeCell ref="E2948:F2948"/>
    <mergeCell ref="E2949:F2949"/>
    <mergeCell ref="E2950:F2950"/>
    <mergeCell ref="E2977:F2977"/>
    <mergeCell ref="E2978:F2978"/>
    <mergeCell ref="E2979:F2979"/>
    <mergeCell ref="E2980:F2980"/>
    <mergeCell ref="E2981:F2981"/>
    <mergeCell ref="E2900:F2900"/>
    <mergeCell ref="E2901:F2901"/>
    <mergeCell ref="E2902:F2902"/>
    <mergeCell ref="E2911:F2911"/>
    <mergeCell ref="E2912:F2912"/>
    <mergeCell ref="E2927:F2927"/>
    <mergeCell ref="E2928:F2928"/>
    <mergeCell ref="H2930:I2930"/>
    <mergeCell ref="A2932:K2932"/>
    <mergeCell ref="E2933:F2933"/>
    <mergeCell ref="E2934:F2934"/>
    <mergeCell ref="E2921:F2921"/>
    <mergeCell ref="E2922:F2922"/>
    <mergeCell ref="E2923:F2923"/>
    <mergeCell ref="E2924:F2924"/>
    <mergeCell ref="E2925:F2925"/>
    <mergeCell ref="E2926:F2926"/>
    <mergeCell ref="E2913:F2913"/>
    <mergeCell ref="E2914:F2914"/>
    <mergeCell ref="E2915:F2915"/>
    <mergeCell ref="H2917:I2917"/>
    <mergeCell ref="E2919:F2919"/>
    <mergeCell ref="E2920:F2920"/>
    <mergeCell ref="H2994:I2994"/>
    <mergeCell ref="E2996:F2996"/>
    <mergeCell ref="E3019:F3019"/>
    <mergeCell ref="E3020:F3020"/>
    <mergeCell ref="H3022:I3022"/>
    <mergeCell ref="E3024:F3024"/>
    <mergeCell ref="E3025:F3025"/>
    <mergeCell ref="E2940:F2940"/>
    <mergeCell ref="E2941:F2941"/>
    <mergeCell ref="E2942:F2942"/>
    <mergeCell ref="E2951:F2951"/>
    <mergeCell ref="E2952:F2952"/>
    <mergeCell ref="E2969:F2969"/>
    <mergeCell ref="E2970:F2970"/>
    <mergeCell ref="E2971:F2971"/>
    <mergeCell ref="E2972:F2972"/>
    <mergeCell ref="E2973:F2973"/>
    <mergeCell ref="H2975:I2975"/>
    <mergeCell ref="E2961:F2961"/>
    <mergeCell ref="E2962:F2962"/>
    <mergeCell ref="H2964:I2964"/>
    <mergeCell ref="E2966:F2966"/>
    <mergeCell ref="E2967:F2967"/>
    <mergeCell ref="E2968:F2968"/>
    <mergeCell ref="E2953:F2953"/>
    <mergeCell ref="E2954:F2954"/>
    <mergeCell ref="E2955:F2955"/>
    <mergeCell ref="H2957:I2957"/>
    <mergeCell ref="E2959:F2959"/>
    <mergeCell ref="E2960:F2960"/>
    <mergeCell ref="H2944:I2944"/>
    <mergeCell ref="E2946:F2946"/>
    <mergeCell ref="E3061:F3061"/>
    <mergeCell ref="E3062:F3062"/>
    <mergeCell ref="H3064:I3064"/>
    <mergeCell ref="E3066:F3066"/>
    <mergeCell ref="E3067:F3067"/>
    <mergeCell ref="H2983:I2983"/>
    <mergeCell ref="E2985:F2985"/>
    <mergeCell ref="E2986:F2986"/>
    <mergeCell ref="E2987:F2987"/>
    <mergeCell ref="E2988:F2988"/>
    <mergeCell ref="H3012:I3012"/>
    <mergeCell ref="E3014:F3014"/>
    <mergeCell ref="E3015:F3015"/>
    <mergeCell ref="E3016:F3016"/>
    <mergeCell ref="E3017:F3017"/>
    <mergeCell ref="E3018:F3018"/>
    <mergeCell ref="H3004:I3004"/>
    <mergeCell ref="E3006:F3006"/>
    <mergeCell ref="E3007:F3007"/>
    <mergeCell ref="E3008:F3008"/>
    <mergeCell ref="E3009:F3009"/>
    <mergeCell ref="E3010:F3010"/>
    <mergeCell ref="E2997:F2997"/>
    <mergeCell ref="E2998:F2998"/>
    <mergeCell ref="E2999:F2999"/>
    <mergeCell ref="E3000:F3000"/>
    <mergeCell ref="E3001:F3001"/>
    <mergeCell ref="E3002:F3002"/>
    <mergeCell ref="E2989:F2989"/>
    <mergeCell ref="E2990:F2990"/>
    <mergeCell ref="E2991:F2991"/>
    <mergeCell ref="E2992:F2992"/>
    <mergeCell ref="E3026:F3026"/>
    <mergeCell ref="E3027:F3027"/>
    <mergeCell ref="E3028:F3028"/>
    <mergeCell ref="E3029:F3029"/>
    <mergeCell ref="E3030:F3030"/>
    <mergeCell ref="E3053:F3053"/>
    <mergeCell ref="E3054:F3054"/>
    <mergeCell ref="H3056:I3056"/>
    <mergeCell ref="E3058:F3058"/>
    <mergeCell ref="E3059:F3059"/>
    <mergeCell ref="E3060:F3060"/>
    <mergeCell ref="E3047:F3047"/>
    <mergeCell ref="E3048:F3048"/>
    <mergeCell ref="E3049:F3049"/>
    <mergeCell ref="E3050:F3050"/>
    <mergeCell ref="E3051:F3051"/>
    <mergeCell ref="E3052:F3052"/>
    <mergeCell ref="E3039:F3039"/>
    <mergeCell ref="E3040:F3040"/>
    <mergeCell ref="E3041:F3041"/>
    <mergeCell ref="H3043:I3043"/>
    <mergeCell ref="E3045:F3045"/>
    <mergeCell ref="E3046:F3046"/>
    <mergeCell ref="E3031:F3031"/>
    <mergeCell ref="H3033:I3033"/>
    <mergeCell ref="E3035:F3035"/>
    <mergeCell ref="E3036:F3036"/>
    <mergeCell ref="E3037:F3037"/>
    <mergeCell ref="E3038:F3038"/>
    <mergeCell ref="E3081:F3081"/>
    <mergeCell ref="E3082:F3082"/>
    <mergeCell ref="H3084:I3084"/>
    <mergeCell ref="E3086:F3086"/>
    <mergeCell ref="E3087:F3087"/>
    <mergeCell ref="E3088:F3088"/>
    <mergeCell ref="H3074:I3074"/>
    <mergeCell ref="E3076:F3076"/>
    <mergeCell ref="E3077:F3077"/>
    <mergeCell ref="E3078:F3078"/>
    <mergeCell ref="E3079:F3079"/>
    <mergeCell ref="E3080:F3080"/>
    <mergeCell ref="E3103:F3103"/>
    <mergeCell ref="H3105:I3105"/>
    <mergeCell ref="E3107:F3107"/>
    <mergeCell ref="E3108:F3108"/>
    <mergeCell ref="E3109:F3109"/>
    <mergeCell ref="E3131:F3131"/>
    <mergeCell ref="E3132:F3132"/>
    <mergeCell ref="E3133:F3133"/>
    <mergeCell ref="E3134:F3134"/>
    <mergeCell ref="E3119:F3119"/>
    <mergeCell ref="E3120:F3120"/>
    <mergeCell ref="E3121:F3121"/>
    <mergeCell ref="H3123:I3123"/>
    <mergeCell ref="E3125:F3125"/>
    <mergeCell ref="E3126:F3126"/>
    <mergeCell ref="E3153:F3153"/>
    <mergeCell ref="E3154:F3154"/>
    <mergeCell ref="E3155:F3155"/>
    <mergeCell ref="H3157:I3157"/>
    <mergeCell ref="E3159:F3159"/>
    <mergeCell ref="E3068:F3068"/>
    <mergeCell ref="E3069:F3069"/>
    <mergeCell ref="E3070:F3070"/>
    <mergeCell ref="E3071:F3071"/>
    <mergeCell ref="E3072:F3072"/>
    <mergeCell ref="E3097:F3097"/>
    <mergeCell ref="E3098:F3098"/>
    <mergeCell ref="E3099:F3099"/>
    <mergeCell ref="E3100:F3100"/>
    <mergeCell ref="E3101:F3101"/>
    <mergeCell ref="E3102:F3102"/>
    <mergeCell ref="E3089:F3089"/>
    <mergeCell ref="E3090:F3090"/>
    <mergeCell ref="H3092:I3092"/>
    <mergeCell ref="E3094:F3094"/>
    <mergeCell ref="E3095:F3095"/>
    <mergeCell ref="E3096:F3096"/>
    <mergeCell ref="E3179:F3179"/>
    <mergeCell ref="E3180:F3180"/>
    <mergeCell ref="E3167:F3167"/>
    <mergeCell ref="H3169:I3169"/>
    <mergeCell ref="E3171:F3171"/>
    <mergeCell ref="E3172:F3172"/>
    <mergeCell ref="E3173:F3173"/>
    <mergeCell ref="E3174:F3174"/>
    <mergeCell ref="E3197:F3197"/>
    <mergeCell ref="E3198:F3198"/>
    <mergeCell ref="E3199:F3199"/>
    <mergeCell ref="E3200:F3200"/>
    <mergeCell ref="H3202:I3202"/>
    <mergeCell ref="H3111:I3111"/>
    <mergeCell ref="E3113:F3113"/>
    <mergeCell ref="E3114:F3114"/>
    <mergeCell ref="E3115:F3115"/>
    <mergeCell ref="H3117:I3117"/>
    <mergeCell ref="E3143:F3143"/>
    <mergeCell ref="H3145:I3145"/>
    <mergeCell ref="E3147:F3147"/>
    <mergeCell ref="E3148:F3148"/>
    <mergeCell ref="E3149:F3149"/>
    <mergeCell ref="H3151:I3151"/>
    <mergeCell ref="H3136:I3136"/>
    <mergeCell ref="E3138:F3138"/>
    <mergeCell ref="E3139:F3139"/>
    <mergeCell ref="E3140:F3140"/>
    <mergeCell ref="E3141:F3141"/>
    <mergeCell ref="E3142:F3142"/>
    <mergeCell ref="E3127:F3127"/>
    <mergeCell ref="H3129:I3129"/>
    <mergeCell ref="E3211:F3211"/>
    <mergeCell ref="E3212:F3212"/>
    <mergeCell ref="E3213:F3213"/>
    <mergeCell ref="E3214:F3214"/>
    <mergeCell ref="H3216:I3216"/>
    <mergeCell ref="E3218:F3218"/>
    <mergeCell ref="H3244:I3244"/>
    <mergeCell ref="E3246:F3246"/>
    <mergeCell ref="E3247:F3247"/>
    <mergeCell ref="E3248:F3248"/>
    <mergeCell ref="E3249:F3249"/>
    <mergeCell ref="E3160:F3160"/>
    <mergeCell ref="E3161:F3161"/>
    <mergeCell ref="H3163:I3163"/>
    <mergeCell ref="E3165:F3165"/>
    <mergeCell ref="E3166:F3166"/>
    <mergeCell ref="E3189:F3189"/>
    <mergeCell ref="H3191:I3191"/>
    <mergeCell ref="E3193:F3193"/>
    <mergeCell ref="E3194:F3194"/>
    <mergeCell ref="E3195:F3195"/>
    <mergeCell ref="E3196:F3196"/>
    <mergeCell ref="H3182:I3182"/>
    <mergeCell ref="E3184:F3184"/>
    <mergeCell ref="E3185:F3185"/>
    <mergeCell ref="E3186:F3186"/>
    <mergeCell ref="E3187:F3187"/>
    <mergeCell ref="E3188:F3188"/>
    <mergeCell ref="E3175:F3175"/>
    <mergeCell ref="E3176:F3176"/>
    <mergeCell ref="E3177:F3177"/>
    <mergeCell ref="E3178:F3178"/>
    <mergeCell ref="H3260:I3260"/>
    <mergeCell ref="E3262:F3262"/>
    <mergeCell ref="E3263:F3263"/>
    <mergeCell ref="E3264:F3264"/>
    <mergeCell ref="E3293:F3293"/>
    <mergeCell ref="E3294:F3294"/>
    <mergeCell ref="E3295:F3295"/>
    <mergeCell ref="H3297:I3297"/>
    <mergeCell ref="E3299:F3299"/>
    <mergeCell ref="E3204:F3204"/>
    <mergeCell ref="E3205:F3205"/>
    <mergeCell ref="E3206:F3206"/>
    <mergeCell ref="E3207:F3207"/>
    <mergeCell ref="H3209:I3209"/>
    <mergeCell ref="H3236:I3236"/>
    <mergeCell ref="E3238:F3238"/>
    <mergeCell ref="E3239:F3239"/>
    <mergeCell ref="E3240:F3240"/>
    <mergeCell ref="E3241:F3241"/>
    <mergeCell ref="E3242:F3242"/>
    <mergeCell ref="E3227:F3227"/>
    <mergeCell ref="E3228:F3228"/>
    <mergeCell ref="H3230:I3230"/>
    <mergeCell ref="E3232:F3232"/>
    <mergeCell ref="E3233:F3233"/>
    <mergeCell ref="E3234:F3234"/>
    <mergeCell ref="E3219:F3219"/>
    <mergeCell ref="E3220:F3220"/>
    <mergeCell ref="E3221:F3221"/>
    <mergeCell ref="H3223:I3223"/>
    <mergeCell ref="E3225:F3225"/>
    <mergeCell ref="E3226:F3226"/>
    <mergeCell ref="H3312:I3312"/>
    <mergeCell ref="E3314:F3314"/>
    <mergeCell ref="E3337:F3337"/>
    <mergeCell ref="E3338:F3338"/>
    <mergeCell ref="E3339:F3339"/>
    <mergeCell ref="E3340:F3340"/>
    <mergeCell ref="H3342:I3342"/>
    <mergeCell ref="E3250:F3250"/>
    <mergeCell ref="E3251:F3251"/>
    <mergeCell ref="E3252:F3252"/>
    <mergeCell ref="H3254:I3254"/>
    <mergeCell ref="E3256:F3256"/>
    <mergeCell ref="E3283:F3283"/>
    <mergeCell ref="H3285:I3285"/>
    <mergeCell ref="E3287:F3287"/>
    <mergeCell ref="E3288:F3288"/>
    <mergeCell ref="E3289:F3289"/>
    <mergeCell ref="H3291:I3291"/>
    <mergeCell ref="E3275:F3275"/>
    <mergeCell ref="E3276:F3276"/>
    <mergeCell ref="H3278:I3278"/>
    <mergeCell ref="E3280:F3280"/>
    <mergeCell ref="E3281:F3281"/>
    <mergeCell ref="E3282:F3282"/>
    <mergeCell ref="H3266:I3266"/>
    <mergeCell ref="E3268:F3268"/>
    <mergeCell ref="E3269:F3269"/>
    <mergeCell ref="E3270:F3270"/>
    <mergeCell ref="H3272:I3272"/>
    <mergeCell ref="E3274:F3274"/>
    <mergeCell ref="E3257:F3257"/>
    <mergeCell ref="E3258:F3258"/>
    <mergeCell ref="E3381:F3381"/>
    <mergeCell ref="H3383:I3383"/>
    <mergeCell ref="E3385:F3385"/>
    <mergeCell ref="E3386:F3386"/>
    <mergeCell ref="E3387:F3387"/>
    <mergeCell ref="E3300:F3300"/>
    <mergeCell ref="E3301:F3301"/>
    <mergeCell ref="H3303:I3303"/>
    <mergeCell ref="E3305:F3305"/>
    <mergeCell ref="E3306:F3306"/>
    <mergeCell ref="H3330:I3330"/>
    <mergeCell ref="E3332:F3332"/>
    <mergeCell ref="E3333:F3333"/>
    <mergeCell ref="E3334:F3334"/>
    <mergeCell ref="E3335:F3335"/>
    <mergeCell ref="E3336:F3336"/>
    <mergeCell ref="E3323:F3323"/>
    <mergeCell ref="E3324:F3324"/>
    <mergeCell ref="E3325:F3325"/>
    <mergeCell ref="E3326:F3326"/>
    <mergeCell ref="E3327:F3327"/>
    <mergeCell ref="E3328:F3328"/>
    <mergeCell ref="E3315:F3315"/>
    <mergeCell ref="E3316:F3316"/>
    <mergeCell ref="H3318:I3318"/>
    <mergeCell ref="E3320:F3320"/>
    <mergeCell ref="E3321:F3321"/>
    <mergeCell ref="E3322:F3322"/>
    <mergeCell ref="E3307:F3307"/>
    <mergeCell ref="E3308:F3308"/>
    <mergeCell ref="E3309:F3309"/>
    <mergeCell ref="E3310:F3310"/>
    <mergeCell ref="E3344:F3344"/>
    <mergeCell ref="E3345:F3345"/>
    <mergeCell ref="E3346:F3346"/>
    <mergeCell ref="E3347:F3347"/>
    <mergeCell ref="E3348:F3348"/>
    <mergeCell ref="E3373:F3373"/>
    <mergeCell ref="E3374:F3374"/>
    <mergeCell ref="E3375:F3375"/>
    <mergeCell ref="H3377:I3377"/>
    <mergeCell ref="E3379:F3379"/>
    <mergeCell ref="E3380:F3380"/>
    <mergeCell ref="E3365:F3365"/>
    <mergeCell ref="E3366:F3366"/>
    <mergeCell ref="E3367:F3367"/>
    <mergeCell ref="E3368:F3368"/>
    <mergeCell ref="H3370:I3370"/>
    <mergeCell ref="E3372:F3372"/>
    <mergeCell ref="E3357:F3357"/>
    <mergeCell ref="E3358:F3358"/>
    <mergeCell ref="E3359:F3359"/>
    <mergeCell ref="H3361:I3361"/>
    <mergeCell ref="E3363:F3363"/>
    <mergeCell ref="E3364:F3364"/>
    <mergeCell ref="E3349:F3349"/>
    <mergeCell ref="E3350:F3350"/>
    <mergeCell ref="E3351:F3351"/>
    <mergeCell ref="E3352:F3352"/>
    <mergeCell ref="H3354:I3354"/>
    <mergeCell ref="E3356:F3356"/>
    <mergeCell ref="H3404:I3404"/>
    <mergeCell ref="E3406:F3406"/>
    <mergeCell ref="E3407:F3407"/>
    <mergeCell ref="E3408:F3408"/>
    <mergeCell ref="E3409:F3409"/>
    <mergeCell ref="E3410:F3410"/>
    <mergeCell ref="H3396:I3396"/>
    <mergeCell ref="E3398:F3398"/>
    <mergeCell ref="E3399:F3399"/>
    <mergeCell ref="E3400:F3400"/>
    <mergeCell ref="E3401:F3401"/>
    <mergeCell ref="E3402:F3402"/>
    <mergeCell ref="H3428:I3428"/>
    <mergeCell ref="E3430:F3430"/>
    <mergeCell ref="E3431:F3431"/>
    <mergeCell ref="E3432:F3432"/>
    <mergeCell ref="E3433:F3433"/>
    <mergeCell ref="E3453:F3453"/>
    <mergeCell ref="H3455:I3455"/>
    <mergeCell ref="E3457:F3457"/>
    <mergeCell ref="E3458:F3458"/>
    <mergeCell ref="E3441:F3441"/>
    <mergeCell ref="H3443:I3443"/>
    <mergeCell ref="E3445:F3445"/>
    <mergeCell ref="E3446:F3446"/>
    <mergeCell ref="E3447:F3447"/>
    <mergeCell ref="H3449:I3449"/>
    <mergeCell ref="E3477:F3477"/>
    <mergeCell ref="H3479:I3479"/>
    <mergeCell ref="E3481:F3481"/>
    <mergeCell ref="E3482:F3482"/>
    <mergeCell ref="E3483:F3483"/>
    <mergeCell ref="E3388:F3388"/>
    <mergeCell ref="H3390:I3390"/>
    <mergeCell ref="E3392:F3392"/>
    <mergeCell ref="E3393:F3393"/>
    <mergeCell ref="E3394:F3394"/>
    <mergeCell ref="H3420:I3420"/>
    <mergeCell ref="E3422:F3422"/>
    <mergeCell ref="E3423:F3423"/>
    <mergeCell ref="E3424:F3424"/>
    <mergeCell ref="E3425:F3425"/>
    <mergeCell ref="E3426:F3426"/>
    <mergeCell ref="H3412:I3412"/>
    <mergeCell ref="E3414:F3414"/>
    <mergeCell ref="E3415:F3415"/>
    <mergeCell ref="E3416:F3416"/>
    <mergeCell ref="E3417:F3417"/>
    <mergeCell ref="E3418:F3418"/>
    <mergeCell ref="E3507:F3507"/>
    <mergeCell ref="H3509:I3509"/>
    <mergeCell ref="E3493:F3493"/>
    <mergeCell ref="E3494:F3494"/>
    <mergeCell ref="E3495:F3495"/>
    <mergeCell ref="H3497:I3497"/>
    <mergeCell ref="E3499:F3499"/>
    <mergeCell ref="E3500:F3500"/>
    <mergeCell ref="E3529:F3529"/>
    <mergeCell ref="E3530:F3530"/>
    <mergeCell ref="E3531:F3531"/>
    <mergeCell ref="H3533:I3533"/>
    <mergeCell ref="E3535:F3535"/>
    <mergeCell ref="E3434:F3434"/>
    <mergeCell ref="E3435:F3435"/>
    <mergeCell ref="H3437:I3437"/>
    <mergeCell ref="E3439:F3439"/>
    <mergeCell ref="E3440:F3440"/>
    <mergeCell ref="E3469:F3469"/>
    <mergeCell ref="E3470:F3470"/>
    <mergeCell ref="E3471:F3471"/>
    <mergeCell ref="H3473:I3473"/>
    <mergeCell ref="E3475:F3475"/>
    <mergeCell ref="E3476:F3476"/>
    <mergeCell ref="E3459:F3459"/>
    <mergeCell ref="H3461:I3461"/>
    <mergeCell ref="E3463:F3463"/>
    <mergeCell ref="E3464:F3464"/>
    <mergeCell ref="E3465:F3465"/>
    <mergeCell ref="H3467:I3467"/>
    <mergeCell ref="E3451:F3451"/>
    <mergeCell ref="E3452:F3452"/>
    <mergeCell ref="E3543:F3543"/>
    <mergeCell ref="H3545:I3545"/>
    <mergeCell ref="E3547:F3547"/>
    <mergeCell ref="E3548:F3548"/>
    <mergeCell ref="E3549:F3549"/>
    <mergeCell ref="H3551:I3551"/>
    <mergeCell ref="E3579:F3579"/>
    <mergeCell ref="H3581:I3581"/>
    <mergeCell ref="E3583:F3583"/>
    <mergeCell ref="E3584:F3584"/>
    <mergeCell ref="E3585:F3585"/>
    <mergeCell ref="H3485:I3485"/>
    <mergeCell ref="E3487:F3487"/>
    <mergeCell ref="E3488:F3488"/>
    <mergeCell ref="E3489:F3489"/>
    <mergeCell ref="H3491:I3491"/>
    <mergeCell ref="E3519:F3519"/>
    <mergeCell ref="H3521:I3521"/>
    <mergeCell ref="E3523:F3523"/>
    <mergeCell ref="E3524:F3524"/>
    <mergeCell ref="E3525:F3525"/>
    <mergeCell ref="H3527:I3527"/>
    <mergeCell ref="E3511:F3511"/>
    <mergeCell ref="E3512:F3512"/>
    <mergeCell ref="E3513:F3513"/>
    <mergeCell ref="H3515:I3515"/>
    <mergeCell ref="E3517:F3517"/>
    <mergeCell ref="E3518:F3518"/>
    <mergeCell ref="E3501:F3501"/>
    <mergeCell ref="H3503:I3503"/>
    <mergeCell ref="E3505:F3505"/>
    <mergeCell ref="E3506:F3506"/>
    <mergeCell ref="H3563:I3563"/>
    <mergeCell ref="E3565:F3565"/>
    <mergeCell ref="E3566:F3566"/>
    <mergeCell ref="E3567:F3567"/>
    <mergeCell ref="H3569:I3569"/>
    <mergeCell ref="E3597:F3597"/>
    <mergeCell ref="H3599:I3599"/>
    <mergeCell ref="E3601:F3601"/>
    <mergeCell ref="E3602:F3602"/>
    <mergeCell ref="E3603:F3603"/>
    <mergeCell ref="H3605:I3605"/>
    <mergeCell ref="E3553:F3553"/>
    <mergeCell ref="E3554:F3554"/>
    <mergeCell ref="E3555:F3555"/>
    <mergeCell ref="H3557:I3557"/>
    <mergeCell ref="E3559:F3559"/>
    <mergeCell ref="E3560:F3560"/>
    <mergeCell ref="H3635:I3635"/>
    <mergeCell ref="E3637:F3637"/>
    <mergeCell ref="H3587:I3587"/>
    <mergeCell ref="E3589:F3589"/>
    <mergeCell ref="E3590:F3590"/>
    <mergeCell ref="E3591:F3591"/>
    <mergeCell ref="H3593:I3593"/>
    <mergeCell ref="E3595:F3595"/>
    <mergeCell ref="E3596:F3596"/>
    <mergeCell ref="E3625:F3625"/>
    <mergeCell ref="E3626:F3626"/>
    <mergeCell ref="E3627:F3627"/>
    <mergeCell ref="H3629:I3629"/>
    <mergeCell ref="E3631:F3631"/>
    <mergeCell ref="E3632:F3632"/>
    <mergeCell ref="E3661:F3661"/>
    <mergeCell ref="E3536:F3536"/>
    <mergeCell ref="E3537:F3537"/>
    <mergeCell ref="H3539:I3539"/>
    <mergeCell ref="E3541:F3541"/>
    <mergeCell ref="E3542:F3542"/>
    <mergeCell ref="E3571:F3571"/>
    <mergeCell ref="E3572:F3572"/>
    <mergeCell ref="E3573:F3573"/>
    <mergeCell ref="H3575:I3575"/>
    <mergeCell ref="E3577:F3577"/>
    <mergeCell ref="E3578:F3578"/>
    <mergeCell ref="E3607:F3607"/>
    <mergeCell ref="E3608:F3608"/>
    <mergeCell ref="E3609:F3609"/>
    <mergeCell ref="H3611:I3611"/>
    <mergeCell ref="E3561:F3561"/>
    <mergeCell ref="E3613:F3613"/>
    <mergeCell ref="E3614:F3614"/>
    <mergeCell ref="E3615:F3615"/>
    <mergeCell ref="H3617:I3617"/>
    <mergeCell ref="E3619:F3619"/>
    <mergeCell ref="E3620:F3620"/>
    <mergeCell ref="E3621:F3621"/>
    <mergeCell ref="H3623:I3623"/>
    <mergeCell ref="E3651:F3651"/>
    <mergeCell ref="H3653:I3653"/>
    <mergeCell ref="E3655:F3655"/>
    <mergeCell ref="E3656:F3656"/>
    <mergeCell ref="E3657:F3657"/>
    <mergeCell ref="H3659:I3659"/>
    <mergeCell ref="H3686:I3686"/>
    <mergeCell ref="E3638:F3638"/>
    <mergeCell ref="E3639:F3639"/>
    <mergeCell ref="H3641:I3641"/>
    <mergeCell ref="E3643:F3643"/>
    <mergeCell ref="E3644:F3644"/>
    <mergeCell ref="E3645:F3645"/>
    <mergeCell ref="H3647:I3647"/>
    <mergeCell ref="E3649:F3649"/>
    <mergeCell ref="E3650:F3650"/>
    <mergeCell ref="H3674:I3674"/>
    <mergeCell ref="E3676:F3676"/>
    <mergeCell ref="E3677:F3677"/>
    <mergeCell ref="E3678:F3678"/>
    <mergeCell ref="H3680:I3680"/>
    <mergeCell ref="E3682:F3682"/>
    <mergeCell ref="H3665:I3665"/>
    <mergeCell ref="E3633:F3633"/>
    <mergeCell ref="E3663:F3663"/>
    <mergeCell ref="E3672:F3672"/>
    <mergeCell ref="E3683:F3683"/>
    <mergeCell ref="E3684:F3684"/>
    <mergeCell ref="E3696:F3696"/>
    <mergeCell ref="H3698:I3698"/>
    <mergeCell ref="E3700:F3700"/>
    <mergeCell ref="E3701:F3701"/>
    <mergeCell ref="E3702:F3702"/>
    <mergeCell ref="E3703:F3703"/>
    <mergeCell ref="E3688:F3688"/>
    <mergeCell ref="E3689:F3689"/>
    <mergeCell ref="E3690:F3690"/>
    <mergeCell ref="H3692:I3692"/>
    <mergeCell ref="E3694:F3694"/>
    <mergeCell ref="E3695:F3695"/>
    <mergeCell ref="E3662:F3662"/>
    <mergeCell ref="E3728:F3728"/>
    <mergeCell ref="E3729:F3729"/>
    <mergeCell ref="E3730:F3730"/>
    <mergeCell ref="H3732:I3732"/>
    <mergeCell ref="E3716:F3716"/>
    <mergeCell ref="H3718:I3718"/>
    <mergeCell ref="E3720:F3720"/>
    <mergeCell ref="E3721:F3721"/>
    <mergeCell ref="E3722:F3722"/>
    <mergeCell ref="E3723:F3723"/>
    <mergeCell ref="E3752:F3752"/>
    <mergeCell ref="E3753:F3753"/>
    <mergeCell ref="E3754:F3754"/>
    <mergeCell ref="E3755:F3755"/>
    <mergeCell ref="E3756:F3756"/>
    <mergeCell ref="E3667:F3667"/>
    <mergeCell ref="E3668:F3668"/>
    <mergeCell ref="E3669:F3669"/>
    <mergeCell ref="E3670:F3670"/>
    <mergeCell ref="E3671:F3671"/>
    <mergeCell ref="E3704:F3704"/>
    <mergeCell ref="E3705:F3705"/>
    <mergeCell ref="E3706:F3706"/>
    <mergeCell ref="E3707:F3707"/>
    <mergeCell ref="E3708:F3708"/>
    <mergeCell ref="E3776:F3776"/>
    <mergeCell ref="E3777:F3777"/>
    <mergeCell ref="H3763:I3763"/>
    <mergeCell ref="E3765:F3765"/>
    <mergeCell ref="E3766:F3766"/>
    <mergeCell ref="E3767:F3767"/>
    <mergeCell ref="E3768:F3768"/>
    <mergeCell ref="E3769:F3769"/>
    <mergeCell ref="E3794:F3794"/>
    <mergeCell ref="H3796:I3796"/>
    <mergeCell ref="E3798:F3798"/>
    <mergeCell ref="E3799:F3799"/>
    <mergeCell ref="E3800:F3800"/>
    <mergeCell ref="H3710:I3710"/>
    <mergeCell ref="E3712:F3712"/>
    <mergeCell ref="E3713:F3713"/>
    <mergeCell ref="E3714:F3714"/>
    <mergeCell ref="E3715:F3715"/>
    <mergeCell ref="E3742:F3742"/>
    <mergeCell ref="H3744:I3744"/>
    <mergeCell ref="E3746:F3746"/>
    <mergeCell ref="E3747:F3747"/>
    <mergeCell ref="E3748:F3748"/>
    <mergeCell ref="H3750:I3750"/>
    <mergeCell ref="E3734:F3734"/>
    <mergeCell ref="E3735:F3735"/>
    <mergeCell ref="E3736:F3736"/>
    <mergeCell ref="H3738:I3738"/>
    <mergeCell ref="E3740:F3740"/>
    <mergeCell ref="E3741:F3741"/>
    <mergeCell ref="E3724:F3724"/>
    <mergeCell ref="H3726:I3726"/>
    <mergeCell ref="E3806:F3806"/>
    <mergeCell ref="E3807:F3807"/>
    <mergeCell ref="H3809:I3809"/>
    <mergeCell ref="E3811:F3811"/>
    <mergeCell ref="E3812:F3812"/>
    <mergeCell ref="E3813:F3813"/>
    <mergeCell ref="E3840:F3840"/>
    <mergeCell ref="H3842:I3842"/>
    <mergeCell ref="E3844:F3844"/>
    <mergeCell ref="E3845:F3845"/>
    <mergeCell ref="E3846:F3846"/>
    <mergeCell ref="E3757:F3757"/>
    <mergeCell ref="E3758:F3758"/>
    <mergeCell ref="E3759:F3759"/>
    <mergeCell ref="E3760:F3760"/>
    <mergeCell ref="E3761:F3761"/>
    <mergeCell ref="E3786:F3786"/>
    <mergeCell ref="H3788:I3788"/>
    <mergeCell ref="E3790:F3790"/>
    <mergeCell ref="E3791:F3791"/>
    <mergeCell ref="E3792:F3792"/>
    <mergeCell ref="E3793:F3793"/>
    <mergeCell ref="E3778:F3778"/>
    <mergeCell ref="H3780:I3780"/>
    <mergeCell ref="E3782:F3782"/>
    <mergeCell ref="E3783:F3783"/>
    <mergeCell ref="E3784:F3784"/>
    <mergeCell ref="E3785:F3785"/>
    <mergeCell ref="E3770:F3770"/>
    <mergeCell ref="H3772:I3772"/>
    <mergeCell ref="E3774:F3774"/>
    <mergeCell ref="E3775:F3775"/>
    <mergeCell ref="H3855:I3855"/>
    <mergeCell ref="E3857:F3857"/>
    <mergeCell ref="E3858:F3858"/>
    <mergeCell ref="E3859:F3859"/>
    <mergeCell ref="E3886:F3886"/>
    <mergeCell ref="E3887:F3887"/>
    <mergeCell ref="H3889:I3889"/>
    <mergeCell ref="E3891:F3891"/>
    <mergeCell ref="E3892:F3892"/>
    <mergeCell ref="E3801:F3801"/>
    <mergeCell ref="E3802:F3802"/>
    <mergeCell ref="E3803:F3803"/>
    <mergeCell ref="E3804:F3804"/>
    <mergeCell ref="E3805:F3805"/>
    <mergeCell ref="E3832:F3832"/>
    <mergeCell ref="E3833:F3833"/>
    <mergeCell ref="E3834:F3834"/>
    <mergeCell ref="H3836:I3836"/>
    <mergeCell ref="E3838:F3838"/>
    <mergeCell ref="E3839:F3839"/>
    <mergeCell ref="E3822:F3822"/>
    <mergeCell ref="H3824:I3824"/>
    <mergeCell ref="E3826:F3826"/>
    <mergeCell ref="E3827:F3827"/>
    <mergeCell ref="E3828:F3828"/>
    <mergeCell ref="H3830:I3830"/>
    <mergeCell ref="E3814:F3814"/>
    <mergeCell ref="E3815:F3815"/>
    <mergeCell ref="E3816:F3816"/>
    <mergeCell ref="H3818:I3818"/>
    <mergeCell ref="E3820:F3820"/>
    <mergeCell ref="E3821:F3821"/>
    <mergeCell ref="E3906:F3906"/>
    <mergeCell ref="E3907:F3907"/>
    <mergeCell ref="E3932:F3932"/>
    <mergeCell ref="H3934:I3934"/>
    <mergeCell ref="E3936:F3936"/>
    <mergeCell ref="E3937:F3937"/>
    <mergeCell ref="E3938:F3938"/>
    <mergeCell ref="E3847:F3847"/>
    <mergeCell ref="E3848:F3848"/>
    <mergeCell ref="E3849:F3849"/>
    <mergeCell ref="E3850:F3850"/>
    <mergeCell ref="E3851:F3851"/>
    <mergeCell ref="H3877:I3877"/>
    <mergeCell ref="E3879:F3879"/>
    <mergeCell ref="E3880:F3880"/>
    <mergeCell ref="E3881:F3881"/>
    <mergeCell ref="H3883:I3883"/>
    <mergeCell ref="E3885:F3885"/>
    <mergeCell ref="E3868:F3868"/>
    <mergeCell ref="E3869:F3869"/>
    <mergeCell ref="H3871:I3871"/>
    <mergeCell ref="E3873:F3873"/>
    <mergeCell ref="E3874:F3874"/>
    <mergeCell ref="E3875:F3875"/>
    <mergeCell ref="E3860:F3860"/>
    <mergeCell ref="H3862:I3862"/>
    <mergeCell ref="E3864:F3864"/>
    <mergeCell ref="E3865:F3865"/>
    <mergeCell ref="E3866:F3866"/>
    <mergeCell ref="E3867:F3867"/>
    <mergeCell ref="E3852:F3852"/>
    <mergeCell ref="E3853:F3853"/>
    <mergeCell ref="E3974:F3974"/>
    <mergeCell ref="E3975:F3975"/>
    <mergeCell ref="E3976:F3976"/>
    <mergeCell ref="E3977:F3977"/>
    <mergeCell ref="H3979:I3979"/>
    <mergeCell ref="E3893:F3893"/>
    <mergeCell ref="H3895:I3895"/>
    <mergeCell ref="E3897:F3897"/>
    <mergeCell ref="E3898:F3898"/>
    <mergeCell ref="E3899:F3899"/>
    <mergeCell ref="E3924:F3924"/>
    <mergeCell ref="E3925:F3925"/>
    <mergeCell ref="H3927:I3927"/>
    <mergeCell ref="E3929:F3929"/>
    <mergeCell ref="E3930:F3930"/>
    <mergeCell ref="E3931:F3931"/>
    <mergeCell ref="E3916:F3916"/>
    <mergeCell ref="E3917:F3917"/>
    <mergeCell ref="E3918:F3918"/>
    <mergeCell ref="H3920:I3920"/>
    <mergeCell ref="E3922:F3922"/>
    <mergeCell ref="E3923:F3923"/>
    <mergeCell ref="E3908:F3908"/>
    <mergeCell ref="E3909:F3909"/>
    <mergeCell ref="E3910:F3910"/>
    <mergeCell ref="E3911:F3911"/>
    <mergeCell ref="H3913:I3913"/>
    <mergeCell ref="E3915:F3915"/>
    <mergeCell ref="E3900:F3900"/>
    <mergeCell ref="E3901:F3901"/>
    <mergeCell ref="H3903:I3903"/>
    <mergeCell ref="E3905:F3905"/>
    <mergeCell ref="E4016:F4016"/>
    <mergeCell ref="E4017:F4017"/>
    <mergeCell ref="E4018:F4018"/>
    <mergeCell ref="H3940:I3940"/>
    <mergeCell ref="E3942:F3942"/>
    <mergeCell ref="E3943:F3943"/>
    <mergeCell ref="E3944:F3944"/>
    <mergeCell ref="E3945:F3945"/>
    <mergeCell ref="E3968:F3968"/>
    <mergeCell ref="E3969:F3969"/>
    <mergeCell ref="E3970:F3970"/>
    <mergeCell ref="E3971:F3971"/>
    <mergeCell ref="E3972:F3972"/>
    <mergeCell ref="E3973:F3973"/>
    <mergeCell ref="E3960:F3960"/>
    <mergeCell ref="E3961:F3961"/>
    <mergeCell ref="E3962:F3962"/>
    <mergeCell ref="E3963:F3963"/>
    <mergeCell ref="E3964:F3964"/>
    <mergeCell ref="H3966:I3966"/>
    <mergeCell ref="H3953:I3953"/>
    <mergeCell ref="E3955:F3955"/>
    <mergeCell ref="E3956:F3956"/>
    <mergeCell ref="E3957:F3957"/>
    <mergeCell ref="E3958:F3958"/>
    <mergeCell ref="E3959:F3959"/>
    <mergeCell ref="E3946:F3946"/>
    <mergeCell ref="E3947:F3947"/>
    <mergeCell ref="E3948:F3948"/>
    <mergeCell ref="E3949:F3949"/>
    <mergeCell ref="E3950:F3950"/>
    <mergeCell ref="E3951:F3951"/>
    <mergeCell ref="E4056:F4056"/>
    <mergeCell ref="E3981:F3981"/>
    <mergeCell ref="E3982:F3982"/>
    <mergeCell ref="E3983:F3983"/>
    <mergeCell ref="E3984:F3984"/>
    <mergeCell ref="E3985:F3985"/>
    <mergeCell ref="E4008:F4008"/>
    <mergeCell ref="E4009:F4009"/>
    <mergeCell ref="E4010:F4010"/>
    <mergeCell ref="E4011:F4011"/>
    <mergeCell ref="E4012:F4012"/>
    <mergeCell ref="E4013:F4013"/>
    <mergeCell ref="E4000:F4000"/>
    <mergeCell ref="E4001:F4001"/>
    <mergeCell ref="E4002:F4002"/>
    <mergeCell ref="E4003:F4003"/>
    <mergeCell ref="H4005:I4005"/>
    <mergeCell ref="E4007:F4007"/>
    <mergeCell ref="E3994:F3994"/>
    <mergeCell ref="E3995:F3995"/>
    <mergeCell ref="E3996:F3996"/>
    <mergeCell ref="E3997:F3997"/>
    <mergeCell ref="E3998:F3998"/>
    <mergeCell ref="E3999:F3999"/>
    <mergeCell ref="E3986:F3986"/>
    <mergeCell ref="E3987:F3987"/>
    <mergeCell ref="E3988:F3988"/>
    <mergeCell ref="E3989:F3989"/>
    <mergeCell ref="E3990:F3990"/>
    <mergeCell ref="H3992:I3992"/>
    <mergeCell ref="E4014:F4014"/>
    <mergeCell ref="E4015:F4015"/>
    <mergeCell ref="E4045:F4045"/>
    <mergeCell ref="E4032:F4032"/>
    <mergeCell ref="E4033:F4033"/>
    <mergeCell ref="E4034:F4034"/>
    <mergeCell ref="E4035:F4035"/>
    <mergeCell ref="E4036:F4036"/>
    <mergeCell ref="E4037:F4037"/>
    <mergeCell ref="H4024:I4024"/>
    <mergeCell ref="E4026:F4026"/>
    <mergeCell ref="E4027:F4027"/>
    <mergeCell ref="E4028:F4028"/>
    <mergeCell ref="E4029:F4029"/>
    <mergeCell ref="E4030:F4030"/>
    <mergeCell ref="E4052:F4052"/>
    <mergeCell ref="E4053:F4053"/>
    <mergeCell ref="E4054:F4054"/>
    <mergeCell ref="E4055:F4055"/>
    <mergeCell ref="E4075:F4075"/>
    <mergeCell ref="E4076:F4076"/>
    <mergeCell ref="E4077:F4077"/>
    <mergeCell ref="H4079:I4079"/>
    <mergeCell ref="E4081:F4081"/>
    <mergeCell ref="H4061:I4061"/>
    <mergeCell ref="E4063:F4063"/>
    <mergeCell ref="E4064:F4064"/>
    <mergeCell ref="E4065:F4065"/>
    <mergeCell ref="H4067:I4067"/>
    <mergeCell ref="E4069:F4069"/>
    <mergeCell ref="E4098:F4098"/>
    <mergeCell ref="E4099:F4099"/>
    <mergeCell ref="E4100:F4100"/>
    <mergeCell ref="E4101:F4101"/>
    <mergeCell ref="E4102:F4102"/>
    <mergeCell ref="E4019:F4019"/>
    <mergeCell ref="E4020:F4020"/>
    <mergeCell ref="E4021:F4021"/>
    <mergeCell ref="E4022:F4022"/>
    <mergeCell ref="E4031:F4031"/>
    <mergeCell ref="E4046:F4046"/>
    <mergeCell ref="E4047:F4047"/>
    <mergeCell ref="E4048:F4048"/>
    <mergeCell ref="E4049:F4049"/>
    <mergeCell ref="E4050:F4050"/>
    <mergeCell ref="E4051:F4051"/>
    <mergeCell ref="E4038:F4038"/>
    <mergeCell ref="E4039:F4039"/>
    <mergeCell ref="E4040:F4040"/>
    <mergeCell ref="E4041:F4041"/>
    <mergeCell ref="H4043:I4043"/>
    <mergeCell ref="E4121:F4121"/>
    <mergeCell ref="E4122:F4122"/>
    <mergeCell ref="E4123:F4123"/>
    <mergeCell ref="H4106:I4106"/>
    <mergeCell ref="E4108:F4108"/>
    <mergeCell ref="E4109:F4109"/>
    <mergeCell ref="E4110:F4110"/>
    <mergeCell ref="E4111:F4111"/>
    <mergeCell ref="E4112:F4112"/>
    <mergeCell ref="E4140:F4140"/>
    <mergeCell ref="E4141:F4141"/>
    <mergeCell ref="E4142:F4142"/>
    <mergeCell ref="E4143:F4143"/>
    <mergeCell ref="E4144:F4144"/>
    <mergeCell ref="E4057:F4057"/>
    <mergeCell ref="E4058:F4058"/>
    <mergeCell ref="E4059:F4059"/>
    <mergeCell ref="E4070:F4070"/>
    <mergeCell ref="E4071:F4071"/>
    <mergeCell ref="E4090:F4090"/>
    <mergeCell ref="E4091:F4091"/>
    <mergeCell ref="E4092:F4092"/>
    <mergeCell ref="H4094:I4094"/>
    <mergeCell ref="E4096:F4096"/>
    <mergeCell ref="E4097:F4097"/>
    <mergeCell ref="E4082:F4082"/>
    <mergeCell ref="E4083:F4083"/>
    <mergeCell ref="H4085:I4085"/>
    <mergeCell ref="E4087:F4087"/>
    <mergeCell ref="E4088:F4088"/>
    <mergeCell ref="E4089:F4089"/>
    <mergeCell ref="H4073:I4073"/>
    <mergeCell ref="E4165:F4165"/>
    <mergeCell ref="E4152:F4152"/>
    <mergeCell ref="E4153:F4153"/>
    <mergeCell ref="E4154:F4154"/>
    <mergeCell ref="E4155:F4155"/>
    <mergeCell ref="H4157:I4157"/>
    <mergeCell ref="E4159:F4159"/>
    <mergeCell ref="H4185:I4185"/>
    <mergeCell ref="E4187:F4187"/>
    <mergeCell ref="E4188:F4188"/>
    <mergeCell ref="E4189:F4189"/>
    <mergeCell ref="H4191:I4191"/>
    <mergeCell ref="E4103:F4103"/>
    <mergeCell ref="E4104:F4104"/>
    <mergeCell ref="E4113:F4113"/>
    <mergeCell ref="E4114:F4114"/>
    <mergeCell ref="E4115:F4115"/>
    <mergeCell ref="E4132:F4132"/>
    <mergeCell ref="E4133:F4133"/>
    <mergeCell ref="E4134:F4134"/>
    <mergeCell ref="E4135:F4135"/>
    <mergeCell ref="H4137:I4137"/>
    <mergeCell ref="E4139:F4139"/>
    <mergeCell ref="E4124:F4124"/>
    <mergeCell ref="E4125:F4125"/>
    <mergeCell ref="H4127:I4127"/>
    <mergeCell ref="E4129:F4129"/>
    <mergeCell ref="E4130:F4130"/>
    <mergeCell ref="E4131:F4131"/>
    <mergeCell ref="E4116:F4116"/>
    <mergeCell ref="H4118:I4118"/>
    <mergeCell ref="E4120:F4120"/>
    <mergeCell ref="E4145:F4145"/>
    <mergeCell ref="E4146:F4146"/>
    <mergeCell ref="E4147:F4147"/>
    <mergeCell ref="H4149:I4149"/>
    <mergeCell ref="E4151:F4151"/>
    <mergeCell ref="E4176:F4176"/>
    <mergeCell ref="E4177:F4177"/>
    <mergeCell ref="H4179:I4179"/>
    <mergeCell ref="E4181:F4181"/>
    <mergeCell ref="E4182:F4182"/>
    <mergeCell ref="E4183:F4183"/>
    <mergeCell ref="H4209:I4209"/>
    <mergeCell ref="E4211:F4211"/>
    <mergeCell ref="E4212:F4212"/>
    <mergeCell ref="E4213:F4213"/>
    <mergeCell ref="H4167:I4167"/>
    <mergeCell ref="E4169:F4169"/>
    <mergeCell ref="E4170:F4170"/>
    <mergeCell ref="E4171:F4171"/>
    <mergeCell ref="H4173:I4173"/>
    <mergeCell ref="E4175:F4175"/>
    <mergeCell ref="H4199:I4199"/>
    <mergeCell ref="E4201:F4201"/>
    <mergeCell ref="E4202:F4202"/>
    <mergeCell ref="E4203:F4203"/>
    <mergeCell ref="E4204:F4204"/>
    <mergeCell ref="E4205:F4205"/>
    <mergeCell ref="E4160:F4160"/>
    <mergeCell ref="E4161:F4161"/>
    <mergeCell ref="E4162:F4162"/>
    <mergeCell ref="E4163:F4163"/>
    <mergeCell ref="E4164:F4164"/>
    <mergeCell ref="E4237:F4237"/>
    <mergeCell ref="E4238:F4238"/>
    <mergeCell ref="E4193:F4193"/>
    <mergeCell ref="E4194:F4194"/>
    <mergeCell ref="E4195:F4195"/>
    <mergeCell ref="E4196:F4196"/>
    <mergeCell ref="E4197:F4197"/>
    <mergeCell ref="E4206:F4206"/>
    <mergeCell ref="E4207:F4207"/>
    <mergeCell ref="E4229:F4229"/>
    <mergeCell ref="E4230:F4230"/>
    <mergeCell ref="E4231:F4231"/>
    <mergeCell ref="H4233:I4233"/>
    <mergeCell ref="E4235:F4235"/>
    <mergeCell ref="E4236:F4236"/>
    <mergeCell ref="H4260:I4260"/>
    <mergeCell ref="H4215:I4215"/>
    <mergeCell ref="E4217:F4217"/>
    <mergeCell ref="E4218:F4218"/>
    <mergeCell ref="E4219:F4219"/>
    <mergeCell ref="H4221:I4221"/>
    <mergeCell ref="E4223:F4223"/>
    <mergeCell ref="E4224:F4224"/>
    <mergeCell ref="E4225:F4225"/>
    <mergeCell ref="H4227:I4227"/>
    <mergeCell ref="H4250:I4250"/>
    <mergeCell ref="E4252:F4252"/>
    <mergeCell ref="E4253:F4253"/>
    <mergeCell ref="E4254:F4254"/>
    <mergeCell ref="E4255:F4255"/>
    <mergeCell ref="E4256:F4256"/>
    <mergeCell ref="H4242:I4242"/>
    <mergeCell ref="E4244:F4244"/>
    <mergeCell ref="E4245:F4245"/>
    <mergeCell ref="E4246:F4246"/>
    <mergeCell ref="E4247:F4247"/>
    <mergeCell ref="E4248:F4248"/>
    <mergeCell ref="E4278:F4278"/>
    <mergeCell ref="E4279:F4279"/>
    <mergeCell ref="E4280:F4280"/>
    <mergeCell ref="E4281:F4281"/>
    <mergeCell ref="E4282:F4282"/>
    <mergeCell ref="E4239:F4239"/>
    <mergeCell ref="E4240:F4240"/>
    <mergeCell ref="E4257:F4257"/>
    <mergeCell ref="E4258:F4258"/>
    <mergeCell ref="E4270:F4270"/>
    <mergeCell ref="E4271:F4271"/>
    <mergeCell ref="E4272:F4272"/>
    <mergeCell ref="E4273:F4273"/>
    <mergeCell ref="E4274:F4274"/>
    <mergeCell ref="E4283:F4283"/>
    <mergeCell ref="H4285:I4285"/>
    <mergeCell ref="E4287:F4287"/>
    <mergeCell ref="E4288:F4288"/>
    <mergeCell ref="E4289:F4289"/>
    <mergeCell ref="E4312:F4312"/>
    <mergeCell ref="H4314:I4314"/>
    <mergeCell ref="E4316:F4316"/>
    <mergeCell ref="E4317:F4317"/>
    <mergeCell ref="E4318:F4318"/>
    <mergeCell ref="E4319:F4319"/>
    <mergeCell ref="E4345:F4345"/>
    <mergeCell ref="H4276:I4276"/>
    <mergeCell ref="E4262:F4262"/>
    <mergeCell ref="E4263:F4263"/>
    <mergeCell ref="E4264:F4264"/>
    <mergeCell ref="E4265:F4265"/>
    <mergeCell ref="E4266:F4266"/>
    <mergeCell ref="H4268:I4268"/>
    <mergeCell ref="E4298:F4298"/>
    <mergeCell ref="E4299:F4299"/>
    <mergeCell ref="E4300:F4300"/>
    <mergeCell ref="E4301:F4301"/>
    <mergeCell ref="E4302:F4302"/>
    <mergeCell ref="E4303:F4303"/>
    <mergeCell ref="E4290:F4290"/>
    <mergeCell ref="E4291:F4291"/>
    <mergeCell ref="E4292:F4292"/>
    <mergeCell ref="E4293:F4293"/>
    <mergeCell ref="E4294:F4294"/>
    <mergeCell ref="H4296:I4296"/>
    <mergeCell ref="F4352:G4352"/>
    <mergeCell ref="H4352:J4352"/>
    <mergeCell ref="E4327:F4327"/>
    <mergeCell ref="H4329:I4329"/>
    <mergeCell ref="E4331:F4331"/>
    <mergeCell ref="E4332:F4332"/>
    <mergeCell ref="E4333:F4333"/>
    <mergeCell ref="H4335:I4335"/>
    <mergeCell ref="H4347:I4347"/>
    <mergeCell ref="F4350:G4350"/>
    <mergeCell ref="H4350:J4350"/>
    <mergeCell ref="E4304:F4304"/>
    <mergeCell ref="E4305:F4305"/>
    <mergeCell ref="H4307:I4307"/>
    <mergeCell ref="E4309:F4309"/>
    <mergeCell ref="E4310:F4310"/>
    <mergeCell ref="E4311:F4311"/>
    <mergeCell ref="E4337:F4337"/>
    <mergeCell ref="E4338:F4338"/>
    <mergeCell ref="E4339:F4339"/>
    <mergeCell ref="H4341:I4341"/>
    <mergeCell ref="E4343:F4343"/>
    <mergeCell ref="E4344:F4344"/>
    <mergeCell ref="F4351:G4351"/>
    <mergeCell ref="H4351:J4351"/>
    <mergeCell ref="E4320:F4320"/>
    <mergeCell ref="E4321:F4321"/>
    <mergeCell ref="H4323:I4323"/>
    <mergeCell ref="E4325:F4325"/>
    <mergeCell ref="E4326:F4326"/>
  </mergeCells>
  <pageMargins left="0.5" right="0.5" top="1" bottom="1" header="0.5" footer="0.5"/>
  <pageSetup paperSize="9" fitToHeight="0" orientation="landscape"/>
  <headerFooter>
    <oddHeader>&amp;L &amp;CMinha Empresa
CNPJ:  &amp;R</oddHeader>
    <oddFooter>&amp;L &amp;C  -  -  / MT
 /  &amp;R</oddFooter>
  </headerFooter>
</worksheet>
</file>

<file path=xl/worksheets/sheet8.xml><?xml version="1.0" encoding="utf-8"?>
<worksheet xmlns="http://schemas.openxmlformats.org/spreadsheetml/2006/main" xmlns:r="http://schemas.openxmlformats.org/officeDocument/2006/relationships">
  <dimension ref="B1:K50"/>
  <sheetViews>
    <sheetView view="pageBreakPreview" topLeftCell="A13" zoomScaleNormal="100" zoomScaleSheetLayoutView="100" workbookViewId="0">
      <selection activeCell="N28" sqref="N28"/>
    </sheetView>
  </sheetViews>
  <sheetFormatPr defaultRowHeight="14.25"/>
  <cols>
    <col min="1" max="1" width="9.5" style="589" customWidth="1"/>
    <col min="2" max="10" width="9" style="589"/>
    <col min="11" max="11" width="6.875" style="589" customWidth="1"/>
    <col min="12" max="12" width="9" style="589"/>
    <col min="13" max="13" width="9.875" style="589" customWidth="1"/>
    <col min="14" max="16384" width="9" style="589"/>
  </cols>
  <sheetData>
    <row r="1" spans="2:11" ht="15" thickBot="1"/>
    <row r="2" spans="2:11">
      <c r="B2" s="581"/>
      <c r="C2" s="582"/>
      <c r="D2" s="582"/>
      <c r="E2" s="582"/>
      <c r="F2" s="582"/>
      <c r="G2" s="582"/>
      <c r="H2" s="582"/>
      <c r="I2" s="582"/>
      <c r="J2" s="582"/>
      <c r="K2" s="583"/>
    </row>
    <row r="3" spans="2:11">
      <c r="B3" s="584"/>
      <c r="K3" s="585"/>
    </row>
    <row r="4" spans="2:11">
      <c r="B4" s="584"/>
      <c r="K4" s="585"/>
    </row>
    <row r="5" spans="2:11">
      <c r="B5" s="584"/>
      <c r="K5" s="585"/>
    </row>
    <row r="6" spans="2:11">
      <c r="B6" s="584"/>
      <c r="K6" s="585"/>
    </row>
    <row r="7" spans="2:11">
      <c r="B7" s="584"/>
      <c r="K7" s="585"/>
    </row>
    <row r="8" spans="2:11">
      <c r="B8" s="584"/>
      <c r="K8" s="585"/>
    </row>
    <row r="9" spans="2:11">
      <c r="B9" s="584"/>
      <c r="K9" s="585"/>
    </row>
    <row r="10" spans="2:11">
      <c r="B10" s="584"/>
      <c r="K10" s="585"/>
    </row>
    <row r="11" spans="2:11">
      <c r="B11" s="584"/>
      <c r="K11" s="585"/>
    </row>
    <row r="12" spans="2:11">
      <c r="B12" s="584"/>
      <c r="K12" s="585"/>
    </row>
    <row r="13" spans="2:11">
      <c r="B13" s="584"/>
      <c r="K13" s="585"/>
    </row>
    <row r="14" spans="2:11">
      <c r="B14" s="584"/>
      <c r="K14" s="585"/>
    </row>
    <row r="15" spans="2:11">
      <c r="B15" s="584"/>
      <c r="K15" s="585"/>
    </row>
    <row r="16" spans="2:11">
      <c r="B16" s="584"/>
      <c r="K16" s="585"/>
    </row>
    <row r="17" spans="2:11">
      <c r="B17" s="584"/>
      <c r="K17" s="585"/>
    </row>
    <row r="18" spans="2:11">
      <c r="B18" s="584"/>
      <c r="K18" s="585"/>
    </row>
    <row r="19" spans="2:11">
      <c r="B19" s="584"/>
      <c r="K19" s="585"/>
    </row>
    <row r="20" spans="2:11">
      <c r="B20" s="584"/>
      <c r="K20" s="585"/>
    </row>
    <row r="21" spans="2:11">
      <c r="B21" s="584"/>
      <c r="K21" s="585"/>
    </row>
    <row r="22" spans="2:11">
      <c r="B22" s="584"/>
      <c r="K22" s="585"/>
    </row>
    <row r="23" spans="2:11">
      <c r="B23" s="584"/>
      <c r="K23" s="585"/>
    </row>
    <row r="24" spans="2:11">
      <c r="B24" s="584"/>
      <c r="K24" s="585"/>
    </row>
    <row r="25" spans="2:11">
      <c r="B25" s="584"/>
      <c r="K25" s="585"/>
    </row>
    <row r="26" spans="2:11">
      <c r="B26" s="584"/>
      <c r="K26" s="585"/>
    </row>
    <row r="27" spans="2:11">
      <c r="B27" s="584"/>
      <c r="K27" s="585"/>
    </row>
    <row r="28" spans="2:11">
      <c r="B28" s="584"/>
      <c r="K28" s="585"/>
    </row>
    <row r="29" spans="2:11">
      <c r="B29" s="584"/>
      <c r="K29" s="585"/>
    </row>
    <row r="30" spans="2:11">
      <c r="B30" s="584"/>
      <c r="K30" s="585"/>
    </row>
    <row r="31" spans="2:11">
      <c r="B31" s="584"/>
      <c r="K31" s="585"/>
    </row>
    <row r="32" spans="2:11">
      <c r="B32" s="584"/>
      <c r="K32" s="585"/>
    </row>
    <row r="33" spans="2:11">
      <c r="B33" s="584"/>
      <c r="K33" s="585"/>
    </row>
    <row r="34" spans="2:11">
      <c r="B34" s="584"/>
      <c r="K34" s="585"/>
    </row>
    <row r="35" spans="2:11">
      <c r="B35" s="584"/>
      <c r="K35" s="585"/>
    </row>
    <row r="36" spans="2:11">
      <c r="B36" s="584"/>
      <c r="K36" s="585"/>
    </row>
    <row r="37" spans="2:11">
      <c r="B37" s="584"/>
      <c r="K37" s="585"/>
    </row>
    <row r="38" spans="2:11">
      <c r="B38" s="584"/>
      <c r="K38" s="585"/>
    </row>
    <row r="39" spans="2:11">
      <c r="B39" s="584"/>
      <c r="K39" s="585"/>
    </row>
    <row r="40" spans="2:11">
      <c r="B40" s="584"/>
      <c r="K40" s="585"/>
    </row>
    <row r="41" spans="2:11">
      <c r="B41" s="584"/>
      <c r="K41" s="585"/>
    </row>
    <row r="42" spans="2:11">
      <c r="B42" s="584"/>
      <c r="K42" s="585"/>
    </row>
    <row r="43" spans="2:11">
      <c r="B43" s="584"/>
      <c r="K43" s="585"/>
    </row>
    <row r="44" spans="2:11">
      <c r="B44" s="584"/>
      <c r="K44" s="585"/>
    </row>
    <row r="45" spans="2:11" ht="62.25" customHeight="1">
      <c r="B45" s="584"/>
      <c r="D45" s="692"/>
      <c r="E45" s="692"/>
      <c r="F45" s="692"/>
      <c r="K45" s="585"/>
    </row>
    <row r="46" spans="2:11">
      <c r="B46" s="584"/>
      <c r="D46" s="690" t="str">
        <f>'4-BDI'!C37</f>
        <v>VITOR GUSTAVO VERHALEN</v>
      </c>
      <c r="E46" s="690"/>
      <c r="F46" s="690"/>
      <c r="K46" s="585"/>
    </row>
    <row r="47" spans="2:11">
      <c r="B47" s="584"/>
      <c r="D47" s="691" t="str">
        <f>'4-BDI'!C38</f>
        <v>ENGENHEIRO CIVIL</v>
      </c>
      <c r="E47" s="691"/>
      <c r="F47" s="691"/>
      <c r="K47" s="585"/>
    </row>
    <row r="48" spans="2:11">
      <c r="B48" s="584"/>
      <c r="D48" s="691" t="str">
        <f>'4-BDI'!C39</f>
        <v>CREA MT 49989</v>
      </c>
      <c r="E48" s="691"/>
      <c r="F48" s="691"/>
      <c r="K48" s="585"/>
    </row>
    <row r="49" spans="2:11">
      <c r="B49" s="584"/>
      <c r="K49" s="585"/>
    </row>
    <row r="50" spans="2:11" ht="15" thickBot="1">
      <c r="B50" s="586"/>
      <c r="C50" s="587"/>
      <c r="D50" s="587"/>
      <c r="E50" s="587"/>
      <c r="F50" s="587"/>
      <c r="G50" s="587"/>
      <c r="H50" s="587"/>
      <c r="I50" s="587"/>
      <c r="J50" s="587"/>
      <c r="K50" s="588"/>
    </row>
  </sheetData>
  <mergeCells count="4">
    <mergeCell ref="D46:F46"/>
    <mergeCell ref="D47:F47"/>
    <mergeCell ref="D48:F48"/>
    <mergeCell ref="D45:F45"/>
  </mergeCells>
  <printOptions horizontalCentered="1"/>
  <pageMargins left="0.9055118110236221" right="0.51181102362204722" top="0.78740157480314965" bottom="0.78740157480314965"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SINAPI-MT ABRIL 2021</vt:lpstr>
      <vt:lpstr>1-RESUMO</vt:lpstr>
      <vt:lpstr>2-ORÇAMENTO</vt:lpstr>
      <vt:lpstr>3-CRONOGRAMA</vt:lpstr>
      <vt:lpstr>4-BDI</vt:lpstr>
      <vt:lpstr>5-COMP. PRÓPRIA</vt:lpstr>
      <vt:lpstr>6-CPUs</vt:lpstr>
      <vt:lpstr>7-ENCARGOS SOCIAIS</vt:lpstr>
      <vt:lpstr>'1-RESUMO'!Area_de_impressao</vt:lpstr>
      <vt:lpstr>'2-ORÇAMENTO'!Area_de_impressao</vt:lpstr>
      <vt:lpstr>'3-CRONOGRAMA'!Area_de_impressao</vt:lpstr>
      <vt:lpstr>'4-BDI'!Area_de_impressao</vt:lpstr>
      <vt:lpstr>'5-COMP. PRÓPRIA'!Area_de_impressao</vt:lpstr>
      <vt:lpstr>'7-ENCARGOS SOCIAIS'!Area_de_impressao</vt:lpstr>
      <vt:lpstr>'SINAPI-MT ABRIL 2021'!Area_de_impressao</vt:lpstr>
    </vt:vector>
  </TitlesOfParts>
  <Company>Fnde</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27421740104</dc:creator>
  <cp:lastModifiedBy>karina.arruda</cp:lastModifiedBy>
  <cp:revision/>
  <cp:lastPrinted>2021-06-23T18:35:43Z</cp:lastPrinted>
  <dcterms:created xsi:type="dcterms:W3CDTF">2012-10-15T18:57:41Z</dcterms:created>
  <dcterms:modified xsi:type="dcterms:W3CDTF">2021-06-23T18:35:48Z</dcterms:modified>
</cp:coreProperties>
</file>